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nilever-my.sharepoint.com/personal/john_chedid_unilever_com/Documents/Desktop/"/>
    </mc:Choice>
  </mc:AlternateContent>
  <xr:revisionPtr revIDLastSave="0" documentId="8_{9500D0FC-3ABF-4704-B4C8-2E45AE908DA6}" xr6:coauthVersionLast="47" xr6:coauthVersionMax="47" xr10:uidLastSave="{00000000-0000-0000-0000-000000000000}"/>
  <bookViews>
    <workbookView xWindow="-120" yWindow="-120" windowWidth="29040" windowHeight="15720" tabRatio="837" firstSheet="1" activeTab="1" xr2:uid="{D70317E2-1EB9-4D77-B7A9-609AC5EDD497}"/>
  </bookViews>
  <sheets>
    <sheet name="CM Info" sheetId="26" r:id="rId1"/>
    <sheet name="MBEWH Pivot" sheetId="9" r:id="rId2"/>
    <sheet name="MBEWH-Actuals" sheetId="6" r:id="rId3"/>
    <sheet name="Sheet4" sheetId="32" r:id="rId4"/>
    <sheet name="Sites" sheetId="8" r:id="rId5"/>
    <sheet name="Sheet1" sheetId="34" r:id="rId6"/>
    <sheet name="Roll up tech" sheetId="5" r:id="rId7"/>
    <sheet name="Per Pallet" sheetId="29" r:id="rId8"/>
    <sheet name="Descriptions" sheetId="7" r:id="rId9"/>
    <sheet name="Direction" sheetId="12" r:id="rId10"/>
    <sheet name="WAC" sheetId="23" r:id="rId11"/>
    <sheet name="NFG INFO" sheetId="33" r:id="rId12"/>
  </sheets>
  <externalReferences>
    <externalReference r:id="rId13"/>
  </externalReferences>
  <definedNames>
    <definedName name="_xlnm._FilterDatabase" localSheetId="2" hidden="1">'MBEWH-Actuals'!$A$1:$S$2276</definedName>
    <definedName name="_xlnm._FilterDatabase" localSheetId="11" hidden="1">'NFG INFO'!$A$2:$N$8133</definedName>
    <definedName name="_xlnm._FilterDatabase" localSheetId="6" hidden="1">'Roll up tech'!$A$1:$C$3369</definedName>
    <definedName name="_xlnm._FilterDatabase" localSheetId="4" hidden="1">Sites!$D$1:$F$28</definedName>
  </definedNames>
  <calcPr calcId="191028"/>
  <pivotCaches>
    <pivotCache cacheId="122" r:id="rId14"/>
    <pivotCache cacheId="12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4" i="9" l="1"/>
  <c r="S52" i="9" l="1"/>
  <c r="D37" i="9"/>
  <c r="F37" i="9" s="1"/>
  <c r="E5" i="9"/>
  <c r="B40" i="9" l="1"/>
  <c r="B39" i="9"/>
  <c r="E37" i="9"/>
  <c r="E36" i="9"/>
  <c r="E35" i="9"/>
  <c r="E34" i="9"/>
  <c r="E33" i="9"/>
  <c r="E32" i="9"/>
  <c r="E31" i="9"/>
  <c r="E30" i="9"/>
  <c r="E29" i="9"/>
  <c r="D36" i="9" l="1"/>
  <c r="F36" i="9" s="1"/>
  <c r="D35" i="9"/>
  <c r="F35" i="9" s="1"/>
  <c r="D34" i="9"/>
  <c r="F34" i="9" s="1"/>
  <c r="D33" i="9"/>
  <c r="F33" i="9" s="1"/>
  <c r="D32" i="9"/>
  <c r="F32" i="9" s="1"/>
  <c r="O2114" i="6" l="1"/>
  <c r="P2114" i="6"/>
  <c r="Q2114" i="6" s="1"/>
  <c r="R2114" i="6"/>
  <c r="S2114" i="6" s="1"/>
  <c r="O2115" i="6"/>
  <c r="P2115" i="6"/>
  <c r="Q2115" i="6" s="1"/>
  <c r="R2115" i="6"/>
  <c r="S2115" i="6" s="1"/>
  <c r="O2116" i="6"/>
  <c r="P2116" i="6"/>
  <c r="Q2116" i="6" s="1"/>
  <c r="R2116" i="6"/>
  <c r="S2116" i="6" s="1"/>
  <c r="O2117" i="6"/>
  <c r="P2117" i="6"/>
  <c r="Q2117" i="6" s="1"/>
  <c r="R2117" i="6"/>
  <c r="S2117" i="6" s="1"/>
  <c r="O2118" i="6"/>
  <c r="P2118" i="6"/>
  <c r="Q2118" i="6" s="1"/>
  <c r="R2118" i="6"/>
  <c r="S2118" i="6" s="1"/>
  <c r="O2119" i="6"/>
  <c r="P2119" i="6"/>
  <c r="Q2119" i="6" s="1"/>
  <c r="R2119" i="6"/>
  <c r="S2119" i="6" s="1"/>
  <c r="O2120" i="6"/>
  <c r="P2120" i="6"/>
  <c r="Q2120" i="6" s="1"/>
  <c r="R2120" i="6"/>
  <c r="S2120" i="6" s="1"/>
  <c r="O2121" i="6"/>
  <c r="P2121" i="6"/>
  <c r="Q2121" i="6" s="1"/>
  <c r="R2121" i="6"/>
  <c r="S2121" i="6" s="1"/>
  <c r="O2122" i="6"/>
  <c r="P2122" i="6"/>
  <c r="Q2122" i="6" s="1"/>
  <c r="R2122" i="6"/>
  <c r="S2122" i="6" s="1"/>
  <c r="O2123" i="6"/>
  <c r="P2123" i="6"/>
  <c r="Q2123" i="6" s="1"/>
  <c r="R2123" i="6"/>
  <c r="S2123" i="6" s="1"/>
  <c r="O2124" i="6"/>
  <c r="P2124" i="6"/>
  <c r="Q2124" i="6" s="1"/>
  <c r="R2124" i="6"/>
  <c r="S2124" i="6" s="1"/>
  <c r="O2125" i="6"/>
  <c r="P2125" i="6"/>
  <c r="Q2125" i="6" s="1"/>
  <c r="R2125" i="6"/>
  <c r="S2125" i="6" s="1"/>
  <c r="O2126" i="6"/>
  <c r="P2126" i="6"/>
  <c r="Q2126" i="6" s="1"/>
  <c r="R2126" i="6"/>
  <c r="S2126" i="6" s="1"/>
  <c r="O2127" i="6"/>
  <c r="P2127" i="6"/>
  <c r="Q2127" i="6" s="1"/>
  <c r="R2127" i="6"/>
  <c r="S2127" i="6" s="1"/>
  <c r="O2128" i="6"/>
  <c r="P2128" i="6"/>
  <c r="Q2128" i="6" s="1"/>
  <c r="R2128" i="6"/>
  <c r="S2128" i="6" s="1"/>
  <c r="O2129" i="6"/>
  <c r="P2129" i="6"/>
  <c r="Q2129" i="6" s="1"/>
  <c r="R2129" i="6"/>
  <c r="S2129" i="6" s="1"/>
  <c r="O2130" i="6"/>
  <c r="P2130" i="6"/>
  <c r="Q2130" i="6" s="1"/>
  <c r="R2130" i="6"/>
  <c r="S2130" i="6" s="1"/>
  <c r="O2131" i="6"/>
  <c r="P2131" i="6"/>
  <c r="Q2131" i="6" s="1"/>
  <c r="R2131" i="6"/>
  <c r="S2131" i="6" s="1"/>
  <c r="O2132" i="6"/>
  <c r="P2132" i="6"/>
  <c r="Q2132" i="6" s="1"/>
  <c r="R2132" i="6"/>
  <c r="S2132" i="6" s="1"/>
  <c r="O2133" i="6"/>
  <c r="P2133" i="6"/>
  <c r="Q2133" i="6" s="1"/>
  <c r="R2133" i="6"/>
  <c r="S2133" i="6" s="1"/>
  <c r="O2134" i="6"/>
  <c r="P2134" i="6"/>
  <c r="Q2134" i="6" s="1"/>
  <c r="R2134" i="6"/>
  <c r="S2134" i="6" s="1"/>
  <c r="O2135" i="6"/>
  <c r="P2135" i="6"/>
  <c r="Q2135" i="6" s="1"/>
  <c r="R2135" i="6"/>
  <c r="S2135" i="6" s="1"/>
  <c r="O2136" i="6"/>
  <c r="P2136" i="6"/>
  <c r="Q2136" i="6" s="1"/>
  <c r="R2136" i="6"/>
  <c r="S2136" i="6" s="1"/>
  <c r="O2137" i="6"/>
  <c r="P2137" i="6"/>
  <c r="Q2137" i="6" s="1"/>
  <c r="R2137" i="6"/>
  <c r="S2137" i="6" s="1"/>
  <c r="O2138" i="6"/>
  <c r="P2138" i="6"/>
  <c r="Q2138" i="6" s="1"/>
  <c r="R2138" i="6"/>
  <c r="S2138" i="6" s="1"/>
  <c r="O2139" i="6"/>
  <c r="P2139" i="6"/>
  <c r="Q2139" i="6" s="1"/>
  <c r="R2139" i="6"/>
  <c r="S2139" i="6" s="1"/>
  <c r="O2140" i="6"/>
  <c r="P2140" i="6"/>
  <c r="Q2140" i="6" s="1"/>
  <c r="R2140" i="6"/>
  <c r="S2140" i="6" s="1"/>
  <c r="O2141" i="6"/>
  <c r="P2141" i="6"/>
  <c r="Q2141" i="6" s="1"/>
  <c r="R2141" i="6"/>
  <c r="S2141" i="6" s="1"/>
  <c r="O2142" i="6"/>
  <c r="P2142" i="6"/>
  <c r="Q2142" i="6" s="1"/>
  <c r="R2142" i="6"/>
  <c r="S2142" i="6" s="1"/>
  <c r="O2143" i="6"/>
  <c r="P2143" i="6"/>
  <c r="Q2143" i="6" s="1"/>
  <c r="R2143" i="6"/>
  <c r="S2143" i="6" s="1"/>
  <c r="O2144" i="6"/>
  <c r="P2144" i="6"/>
  <c r="Q2144" i="6" s="1"/>
  <c r="R2144" i="6"/>
  <c r="S2144" i="6" s="1"/>
  <c r="O2145" i="6"/>
  <c r="P2145" i="6"/>
  <c r="Q2145" i="6" s="1"/>
  <c r="R2145" i="6"/>
  <c r="S2145" i="6" s="1"/>
  <c r="O2146" i="6"/>
  <c r="P2146" i="6"/>
  <c r="Q2146" i="6" s="1"/>
  <c r="R2146" i="6"/>
  <c r="S2146" i="6" s="1"/>
  <c r="O2147" i="6"/>
  <c r="P2147" i="6"/>
  <c r="Q2147" i="6" s="1"/>
  <c r="R2147" i="6"/>
  <c r="S2147" i="6" s="1"/>
  <c r="O2148" i="6"/>
  <c r="P2148" i="6"/>
  <c r="Q2148" i="6" s="1"/>
  <c r="R2148" i="6"/>
  <c r="S2148" i="6" s="1"/>
  <c r="O2149" i="6"/>
  <c r="P2149" i="6"/>
  <c r="Q2149" i="6" s="1"/>
  <c r="R2149" i="6"/>
  <c r="S2149" i="6" s="1"/>
  <c r="O2150" i="6"/>
  <c r="P2150" i="6"/>
  <c r="Q2150" i="6" s="1"/>
  <c r="R2150" i="6"/>
  <c r="S2150" i="6" s="1"/>
  <c r="O2151" i="6"/>
  <c r="P2151" i="6"/>
  <c r="Q2151" i="6" s="1"/>
  <c r="R2151" i="6"/>
  <c r="S2151" i="6" s="1"/>
  <c r="O2152" i="6"/>
  <c r="P2152" i="6"/>
  <c r="Q2152" i="6" s="1"/>
  <c r="R2152" i="6"/>
  <c r="S2152" i="6" s="1"/>
  <c r="O2153" i="6"/>
  <c r="P2153" i="6"/>
  <c r="Q2153" i="6" s="1"/>
  <c r="R2153" i="6"/>
  <c r="S2153" i="6" s="1"/>
  <c r="O2154" i="6"/>
  <c r="P2154" i="6"/>
  <c r="Q2154" i="6" s="1"/>
  <c r="R2154" i="6"/>
  <c r="S2154" i="6" s="1"/>
  <c r="O2155" i="6"/>
  <c r="P2155" i="6"/>
  <c r="Q2155" i="6" s="1"/>
  <c r="R2155" i="6"/>
  <c r="S2155" i="6" s="1"/>
  <c r="O2156" i="6"/>
  <c r="P2156" i="6"/>
  <c r="Q2156" i="6" s="1"/>
  <c r="R2156" i="6"/>
  <c r="S2156" i="6" s="1"/>
  <c r="O2157" i="6"/>
  <c r="P2157" i="6"/>
  <c r="Q2157" i="6" s="1"/>
  <c r="R2157" i="6"/>
  <c r="S2157" i="6" s="1"/>
  <c r="O2158" i="6"/>
  <c r="P2158" i="6"/>
  <c r="Q2158" i="6" s="1"/>
  <c r="R2158" i="6"/>
  <c r="S2158" i="6" s="1"/>
  <c r="O2159" i="6"/>
  <c r="P2159" i="6"/>
  <c r="Q2159" i="6" s="1"/>
  <c r="R2159" i="6"/>
  <c r="S2159" i="6" s="1"/>
  <c r="O2160" i="6"/>
  <c r="P2160" i="6"/>
  <c r="Q2160" i="6" s="1"/>
  <c r="R2160" i="6"/>
  <c r="S2160" i="6" s="1"/>
  <c r="O2161" i="6"/>
  <c r="P2161" i="6"/>
  <c r="Q2161" i="6" s="1"/>
  <c r="R2161" i="6"/>
  <c r="S2161" i="6" s="1"/>
  <c r="O2162" i="6"/>
  <c r="P2162" i="6"/>
  <c r="Q2162" i="6" s="1"/>
  <c r="R2162" i="6"/>
  <c r="S2162" i="6" s="1"/>
  <c r="O2163" i="6"/>
  <c r="P2163" i="6"/>
  <c r="Q2163" i="6" s="1"/>
  <c r="R2163" i="6"/>
  <c r="S2163" i="6" s="1"/>
  <c r="O2164" i="6"/>
  <c r="P2164" i="6"/>
  <c r="Q2164" i="6" s="1"/>
  <c r="R2164" i="6"/>
  <c r="S2164" i="6" s="1"/>
  <c r="O2165" i="6"/>
  <c r="P2165" i="6"/>
  <c r="Q2165" i="6" s="1"/>
  <c r="R2165" i="6"/>
  <c r="S2165" i="6" s="1"/>
  <c r="O2166" i="6"/>
  <c r="P2166" i="6"/>
  <c r="Q2166" i="6" s="1"/>
  <c r="R2166" i="6"/>
  <c r="S2166" i="6" s="1"/>
  <c r="O2167" i="6"/>
  <c r="P2167" i="6"/>
  <c r="Q2167" i="6" s="1"/>
  <c r="R2167" i="6"/>
  <c r="S2167" i="6" s="1"/>
  <c r="O2168" i="6"/>
  <c r="P2168" i="6"/>
  <c r="Q2168" i="6" s="1"/>
  <c r="R2168" i="6"/>
  <c r="S2168" i="6" s="1"/>
  <c r="O2169" i="6"/>
  <c r="P2169" i="6"/>
  <c r="Q2169" i="6" s="1"/>
  <c r="R2169" i="6"/>
  <c r="S2169" i="6" s="1"/>
  <c r="O2170" i="6"/>
  <c r="P2170" i="6"/>
  <c r="Q2170" i="6" s="1"/>
  <c r="R2170" i="6"/>
  <c r="S2170" i="6" s="1"/>
  <c r="O2171" i="6"/>
  <c r="P2171" i="6"/>
  <c r="Q2171" i="6" s="1"/>
  <c r="R2171" i="6"/>
  <c r="S2171" i="6" s="1"/>
  <c r="O2172" i="6"/>
  <c r="P2172" i="6"/>
  <c r="Q2172" i="6" s="1"/>
  <c r="R2172" i="6"/>
  <c r="S2172" i="6" s="1"/>
  <c r="O2173" i="6"/>
  <c r="P2173" i="6"/>
  <c r="Q2173" i="6" s="1"/>
  <c r="R2173" i="6"/>
  <c r="S2173" i="6" s="1"/>
  <c r="O2174" i="6"/>
  <c r="P2174" i="6"/>
  <c r="Q2174" i="6" s="1"/>
  <c r="R2174" i="6"/>
  <c r="S2174" i="6" s="1"/>
  <c r="O2175" i="6"/>
  <c r="P2175" i="6"/>
  <c r="Q2175" i="6" s="1"/>
  <c r="R2175" i="6"/>
  <c r="S2175" i="6" s="1"/>
  <c r="O2176" i="6"/>
  <c r="P2176" i="6"/>
  <c r="Q2176" i="6" s="1"/>
  <c r="R2176" i="6"/>
  <c r="S2176" i="6" s="1"/>
  <c r="O2177" i="6"/>
  <c r="P2177" i="6"/>
  <c r="Q2177" i="6" s="1"/>
  <c r="R2177" i="6"/>
  <c r="S2177" i="6" s="1"/>
  <c r="O2178" i="6"/>
  <c r="P2178" i="6"/>
  <c r="Q2178" i="6" s="1"/>
  <c r="R2178" i="6"/>
  <c r="S2178" i="6" s="1"/>
  <c r="O2179" i="6"/>
  <c r="P2179" i="6"/>
  <c r="Q2179" i="6" s="1"/>
  <c r="R2179" i="6"/>
  <c r="S2179" i="6" s="1"/>
  <c r="O2180" i="6"/>
  <c r="P2180" i="6"/>
  <c r="Q2180" i="6" s="1"/>
  <c r="R2180" i="6"/>
  <c r="S2180" i="6" s="1"/>
  <c r="O2181" i="6"/>
  <c r="P2181" i="6"/>
  <c r="Q2181" i="6" s="1"/>
  <c r="R2181" i="6"/>
  <c r="S2181" i="6" s="1"/>
  <c r="O2182" i="6"/>
  <c r="P2182" i="6"/>
  <c r="Q2182" i="6" s="1"/>
  <c r="R2182" i="6"/>
  <c r="S2182" i="6" s="1"/>
  <c r="O2183" i="6"/>
  <c r="P2183" i="6"/>
  <c r="Q2183" i="6" s="1"/>
  <c r="R2183" i="6"/>
  <c r="S2183" i="6" s="1"/>
  <c r="O2184" i="6"/>
  <c r="P2184" i="6"/>
  <c r="Q2184" i="6" s="1"/>
  <c r="R2184" i="6"/>
  <c r="S2184" i="6" s="1"/>
  <c r="O2185" i="6"/>
  <c r="P2185" i="6"/>
  <c r="Q2185" i="6" s="1"/>
  <c r="R2185" i="6"/>
  <c r="S2185" i="6" s="1"/>
  <c r="O2186" i="6"/>
  <c r="P2186" i="6"/>
  <c r="Q2186" i="6" s="1"/>
  <c r="R2186" i="6"/>
  <c r="S2186" i="6" s="1"/>
  <c r="O2187" i="6"/>
  <c r="P2187" i="6"/>
  <c r="Q2187" i="6" s="1"/>
  <c r="R2187" i="6"/>
  <c r="S2187" i="6" s="1"/>
  <c r="O2188" i="6"/>
  <c r="P2188" i="6"/>
  <c r="Q2188" i="6" s="1"/>
  <c r="R2188" i="6"/>
  <c r="S2188" i="6" s="1"/>
  <c r="O2189" i="6"/>
  <c r="P2189" i="6"/>
  <c r="Q2189" i="6" s="1"/>
  <c r="R2189" i="6"/>
  <c r="S2189" i="6" s="1"/>
  <c r="O2190" i="6"/>
  <c r="P2190" i="6"/>
  <c r="Q2190" i="6" s="1"/>
  <c r="R2190" i="6"/>
  <c r="S2190" i="6" s="1"/>
  <c r="O2191" i="6"/>
  <c r="P2191" i="6"/>
  <c r="Q2191" i="6" s="1"/>
  <c r="R2191" i="6"/>
  <c r="S2191" i="6" s="1"/>
  <c r="O2192" i="6"/>
  <c r="P2192" i="6"/>
  <c r="Q2192" i="6" s="1"/>
  <c r="R2192" i="6"/>
  <c r="S2192" i="6" s="1"/>
  <c r="O2193" i="6"/>
  <c r="P2193" i="6"/>
  <c r="Q2193" i="6" s="1"/>
  <c r="R2193" i="6"/>
  <c r="S2193" i="6" s="1"/>
  <c r="O2194" i="6"/>
  <c r="P2194" i="6"/>
  <c r="Q2194" i="6" s="1"/>
  <c r="R2194" i="6"/>
  <c r="S2194" i="6" s="1"/>
  <c r="O2195" i="6"/>
  <c r="P2195" i="6"/>
  <c r="Q2195" i="6" s="1"/>
  <c r="R2195" i="6"/>
  <c r="S2195" i="6" s="1"/>
  <c r="O2196" i="6"/>
  <c r="P2196" i="6"/>
  <c r="Q2196" i="6" s="1"/>
  <c r="R2196" i="6"/>
  <c r="S2196" i="6" s="1"/>
  <c r="O2197" i="6"/>
  <c r="P2197" i="6"/>
  <c r="Q2197" i="6" s="1"/>
  <c r="R2197" i="6"/>
  <c r="S2197" i="6" s="1"/>
  <c r="O2198" i="6"/>
  <c r="P2198" i="6"/>
  <c r="Q2198" i="6" s="1"/>
  <c r="R2198" i="6"/>
  <c r="S2198" i="6" s="1"/>
  <c r="O2199" i="6"/>
  <c r="P2199" i="6"/>
  <c r="Q2199" i="6" s="1"/>
  <c r="R2199" i="6"/>
  <c r="S2199" i="6" s="1"/>
  <c r="O2200" i="6"/>
  <c r="P2200" i="6"/>
  <c r="Q2200" i="6" s="1"/>
  <c r="R2200" i="6"/>
  <c r="S2200" i="6" s="1"/>
  <c r="O2201" i="6"/>
  <c r="P2201" i="6"/>
  <c r="Q2201" i="6" s="1"/>
  <c r="R2201" i="6"/>
  <c r="S2201" i="6" s="1"/>
  <c r="O2202" i="6"/>
  <c r="P2202" i="6"/>
  <c r="Q2202" i="6" s="1"/>
  <c r="R2202" i="6"/>
  <c r="S2202" i="6" s="1"/>
  <c r="O2203" i="6"/>
  <c r="P2203" i="6"/>
  <c r="Q2203" i="6" s="1"/>
  <c r="R2203" i="6"/>
  <c r="S2203" i="6" s="1"/>
  <c r="O2204" i="6"/>
  <c r="P2204" i="6"/>
  <c r="Q2204" i="6" s="1"/>
  <c r="R2204" i="6"/>
  <c r="S2204" i="6" s="1"/>
  <c r="O2205" i="6"/>
  <c r="P2205" i="6"/>
  <c r="Q2205" i="6" s="1"/>
  <c r="R2205" i="6"/>
  <c r="S2205" i="6" s="1"/>
  <c r="O2206" i="6"/>
  <c r="P2206" i="6"/>
  <c r="Q2206" i="6" s="1"/>
  <c r="R2206" i="6"/>
  <c r="S2206" i="6" s="1"/>
  <c r="O2207" i="6"/>
  <c r="P2207" i="6"/>
  <c r="Q2207" i="6" s="1"/>
  <c r="R2207" i="6"/>
  <c r="S2207" i="6" s="1"/>
  <c r="O2208" i="6"/>
  <c r="P2208" i="6"/>
  <c r="Q2208" i="6" s="1"/>
  <c r="R2208" i="6"/>
  <c r="S2208" i="6" s="1"/>
  <c r="O2209" i="6"/>
  <c r="P2209" i="6"/>
  <c r="Q2209" i="6" s="1"/>
  <c r="R2209" i="6"/>
  <c r="S2209" i="6" s="1"/>
  <c r="O2210" i="6"/>
  <c r="P2210" i="6"/>
  <c r="Q2210" i="6" s="1"/>
  <c r="R2210" i="6"/>
  <c r="S2210" i="6" s="1"/>
  <c r="O2211" i="6"/>
  <c r="P2211" i="6"/>
  <c r="Q2211" i="6" s="1"/>
  <c r="R2211" i="6"/>
  <c r="S2211" i="6" s="1"/>
  <c r="O2212" i="6"/>
  <c r="P2212" i="6"/>
  <c r="Q2212" i="6" s="1"/>
  <c r="R2212" i="6"/>
  <c r="S2212" i="6" s="1"/>
  <c r="O2213" i="6"/>
  <c r="P2213" i="6"/>
  <c r="Q2213" i="6" s="1"/>
  <c r="R2213" i="6"/>
  <c r="S2213" i="6" s="1"/>
  <c r="O2214" i="6"/>
  <c r="P2214" i="6"/>
  <c r="Q2214" i="6" s="1"/>
  <c r="R2214" i="6"/>
  <c r="S2214" i="6" s="1"/>
  <c r="O2215" i="6"/>
  <c r="P2215" i="6"/>
  <c r="Q2215" i="6" s="1"/>
  <c r="R2215" i="6"/>
  <c r="S2215" i="6" s="1"/>
  <c r="O2216" i="6"/>
  <c r="P2216" i="6"/>
  <c r="Q2216" i="6" s="1"/>
  <c r="R2216" i="6"/>
  <c r="S2216" i="6" s="1"/>
  <c r="O2217" i="6"/>
  <c r="P2217" i="6"/>
  <c r="Q2217" i="6" s="1"/>
  <c r="R2217" i="6"/>
  <c r="S2217" i="6" s="1"/>
  <c r="O2218" i="6"/>
  <c r="P2218" i="6"/>
  <c r="Q2218" i="6" s="1"/>
  <c r="R2218" i="6"/>
  <c r="S2218" i="6" s="1"/>
  <c r="O2219" i="6"/>
  <c r="P2219" i="6"/>
  <c r="Q2219" i="6" s="1"/>
  <c r="R2219" i="6"/>
  <c r="S2219" i="6" s="1"/>
  <c r="O2220" i="6"/>
  <c r="P2220" i="6"/>
  <c r="Q2220" i="6" s="1"/>
  <c r="R2220" i="6"/>
  <c r="S2220" i="6" s="1"/>
  <c r="O2221" i="6"/>
  <c r="P2221" i="6"/>
  <c r="Q2221" i="6" s="1"/>
  <c r="R2221" i="6"/>
  <c r="S2221" i="6" s="1"/>
  <c r="O2222" i="6"/>
  <c r="P2222" i="6"/>
  <c r="Q2222" i="6" s="1"/>
  <c r="R2222" i="6"/>
  <c r="S2222" i="6" s="1"/>
  <c r="O2223" i="6"/>
  <c r="P2223" i="6"/>
  <c r="Q2223" i="6" s="1"/>
  <c r="R2223" i="6"/>
  <c r="S2223" i="6" s="1"/>
  <c r="O2224" i="6"/>
  <c r="P2224" i="6"/>
  <c r="Q2224" i="6" s="1"/>
  <c r="R2224" i="6"/>
  <c r="S2224" i="6" s="1"/>
  <c r="O2225" i="6"/>
  <c r="P2225" i="6"/>
  <c r="Q2225" i="6" s="1"/>
  <c r="R2225" i="6"/>
  <c r="S2225" i="6" s="1"/>
  <c r="O2226" i="6"/>
  <c r="P2226" i="6"/>
  <c r="Q2226" i="6" s="1"/>
  <c r="R2226" i="6"/>
  <c r="S2226" i="6" s="1"/>
  <c r="O2227" i="6"/>
  <c r="P2227" i="6"/>
  <c r="Q2227" i="6" s="1"/>
  <c r="R2227" i="6"/>
  <c r="S2227" i="6" s="1"/>
  <c r="O2228" i="6"/>
  <c r="P2228" i="6"/>
  <c r="Q2228" i="6" s="1"/>
  <c r="R2228" i="6"/>
  <c r="S2228" i="6" s="1"/>
  <c r="O2229" i="6"/>
  <c r="P2229" i="6"/>
  <c r="Q2229" i="6" s="1"/>
  <c r="R2229" i="6"/>
  <c r="S2229" i="6" s="1"/>
  <c r="O2230" i="6"/>
  <c r="P2230" i="6"/>
  <c r="Q2230" i="6" s="1"/>
  <c r="R2230" i="6"/>
  <c r="S2230" i="6" s="1"/>
  <c r="O2231" i="6"/>
  <c r="P2231" i="6"/>
  <c r="Q2231" i="6" s="1"/>
  <c r="R2231" i="6"/>
  <c r="S2231" i="6" s="1"/>
  <c r="O2232" i="6"/>
  <c r="P2232" i="6"/>
  <c r="Q2232" i="6" s="1"/>
  <c r="R2232" i="6"/>
  <c r="S2232" i="6" s="1"/>
  <c r="O2233" i="6"/>
  <c r="P2233" i="6"/>
  <c r="Q2233" i="6" s="1"/>
  <c r="R2233" i="6"/>
  <c r="S2233" i="6" s="1"/>
  <c r="O2234" i="6"/>
  <c r="P2234" i="6"/>
  <c r="Q2234" i="6" s="1"/>
  <c r="R2234" i="6"/>
  <c r="S2234" i="6" s="1"/>
  <c r="O2235" i="6"/>
  <c r="P2235" i="6"/>
  <c r="Q2235" i="6" s="1"/>
  <c r="R2235" i="6"/>
  <c r="S2235" i="6" s="1"/>
  <c r="O2236" i="6"/>
  <c r="P2236" i="6"/>
  <c r="Q2236" i="6" s="1"/>
  <c r="R2236" i="6"/>
  <c r="S2236" i="6" s="1"/>
  <c r="O2237" i="6"/>
  <c r="P2237" i="6"/>
  <c r="Q2237" i="6" s="1"/>
  <c r="R2237" i="6"/>
  <c r="S2237" i="6" s="1"/>
  <c r="O2238" i="6"/>
  <c r="P2238" i="6"/>
  <c r="Q2238" i="6" s="1"/>
  <c r="R2238" i="6"/>
  <c r="S2238" i="6" s="1"/>
  <c r="O2239" i="6"/>
  <c r="P2239" i="6"/>
  <c r="Q2239" i="6" s="1"/>
  <c r="R2239" i="6"/>
  <c r="S2239" i="6" s="1"/>
  <c r="O2240" i="6"/>
  <c r="P2240" i="6"/>
  <c r="Q2240" i="6" s="1"/>
  <c r="R2240" i="6"/>
  <c r="S2240" i="6" s="1"/>
  <c r="O2241" i="6"/>
  <c r="P2241" i="6"/>
  <c r="Q2241" i="6" s="1"/>
  <c r="R2241" i="6"/>
  <c r="S2241" i="6" s="1"/>
  <c r="O2242" i="6"/>
  <c r="P2242" i="6"/>
  <c r="Q2242" i="6" s="1"/>
  <c r="R2242" i="6"/>
  <c r="S2242" i="6" s="1"/>
  <c r="O2243" i="6"/>
  <c r="P2243" i="6"/>
  <c r="Q2243" i="6" s="1"/>
  <c r="R2243" i="6"/>
  <c r="S2243" i="6" s="1"/>
  <c r="O2244" i="6"/>
  <c r="P2244" i="6"/>
  <c r="Q2244" i="6" s="1"/>
  <c r="R2244" i="6"/>
  <c r="S2244" i="6" s="1"/>
  <c r="O2245" i="6"/>
  <c r="P2245" i="6"/>
  <c r="Q2245" i="6" s="1"/>
  <c r="R2245" i="6"/>
  <c r="S2245" i="6" s="1"/>
  <c r="O2246" i="6"/>
  <c r="P2246" i="6"/>
  <c r="Q2246" i="6" s="1"/>
  <c r="R2246" i="6"/>
  <c r="S2246" i="6" s="1"/>
  <c r="O2247" i="6"/>
  <c r="P2247" i="6"/>
  <c r="Q2247" i="6" s="1"/>
  <c r="R2247" i="6"/>
  <c r="S2247" i="6" s="1"/>
  <c r="O2248" i="6"/>
  <c r="P2248" i="6"/>
  <c r="Q2248" i="6" s="1"/>
  <c r="R2248" i="6"/>
  <c r="S2248" i="6" s="1"/>
  <c r="O2249" i="6"/>
  <c r="P2249" i="6"/>
  <c r="Q2249" i="6" s="1"/>
  <c r="R2249" i="6"/>
  <c r="S2249" i="6" s="1"/>
  <c r="O2250" i="6"/>
  <c r="P2250" i="6"/>
  <c r="Q2250" i="6" s="1"/>
  <c r="R2250" i="6"/>
  <c r="S2250" i="6" s="1"/>
  <c r="O2251" i="6"/>
  <c r="P2251" i="6"/>
  <c r="Q2251" i="6" s="1"/>
  <c r="R2251" i="6"/>
  <c r="S2251" i="6" s="1"/>
  <c r="O2252" i="6"/>
  <c r="P2252" i="6"/>
  <c r="Q2252" i="6" s="1"/>
  <c r="R2252" i="6"/>
  <c r="S2252" i="6" s="1"/>
  <c r="O2253" i="6"/>
  <c r="P2253" i="6"/>
  <c r="Q2253" i="6" s="1"/>
  <c r="R2253" i="6"/>
  <c r="S2253" i="6" s="1"/>
  <c r="O2254" i="6"/>
  <c r="P2254" i="6"/>
  <c r="Q2254" i="6" s="1"/>
  <c r="R2254" i="6"/>
  <c r="S2254" i="6" s="1"/>
  <c r="O2255" i="6"/>
  <c r="P2255" i="6"/>
  <c r="Q2255" i="6" s="1"/>
  <c r="R2255" i="6"/>
  <c r="S2255" i="6" s="1"/>
  <c r="O2256" i="6"/>
  <c r="P2256" i="6"/>
  <c r="Q2256" i="6" s="1"/>
  <c r="R2256" i="6"/>
  <c r="S2256" i="6" s="1"/>
  <c r="O2257" i="6"/>
  <c r="P2257" i="6"/>
  <c r="Q2257" i="6" s="1"/>
  <c r="R2257" i="6"/>
  <c r="S2257" i="6" s="1"/>
  <c r="O2258" i="6"/>
  <c r="P2258" i="6"/>
  <c r="Q2258" i="6" s="1"/>
  <c r="R2258" i="6"/>
  <c r="S2258" i="6" s="1"/>
  <c r="O2259" i="6"/>
  <c r="P2259" i="6"/>
  <c r="Q2259" i="6" s="1"/>
  <c r="R2259" i="6"/>
  <c r="S2259" i="6" s="1"/>
  <c r="O2260" i="6"/>
  <c r="P2260" i="6"/>
  <c r="Q2260" i="6" s="1"/>
  <c r="R2260" i="6"/>
  <c r="S2260" i="6" s="1"/>
  <c r="O2261" i="6"/>
  <c r="P2261" i="6"/>
  <c r="Q2261" i="6" s="1"/>
  <c r="R2261" i="6"/>
  <c r="S2261" i="6" s="1"/>
  <c r="O2262" i="6"/>
  <c r="P2262" i="6"/>
  <c r="Q2262" i="6" s="1"/>
  <c r="R2262" i="6"/>
  <c r="S2262" i="6" s="1"/>
  <c r="O2263" i="6"/>
  <c r="P2263" i="6"/>
  <c r="Q2263" i="6" s="1"/>
  <c r="R2263" i="6"/>
  <c r="S2263" i="6" s="1"/>
  <c r="O2264" i="6"/>
  <c r="P2264" i="6"/>
  <c r="Q2264" i="6" s="1"/>
  <c r="R2264" i="6"/>
  <c r="S2264" i="6" s="1"/>
  <c r="O2265" i="6"/>
  <c r="P2265" i="6"/>
  <c r="Q2265" i="6" s="1"/>
  <c r="R2265" i="6"/>
  <c r="S2265" i="6" s="1"/>
  <c r="O2266" i="6"/>
  <c r="P2266" i="6"/>
  <c r="Q2266" i="6" s="1"/>
  <c r="R2266" i="6"/>
  <c r="S2266" i="6" s="1"/>
  <c r="O2267" i="6"/>
  <c r="P2267" i="6"/>
  <c r="Q2267" i="6" s="1"/>
  <c r="R2267" i="6"/>
  <c r="S2267" i="6" s="1"/>
  <c r="O2268" i="6"/>
  <c r="P2268" i="6"/>
  <c r="Q2268" i="6" s="1"/>
  <c r="R2268" i="6"/>
  <c r="S2268" i="6" s="1"/>
  <c r="O2269" i="6"/>
  <c r="P2269" i="6"/>
  <c r="Q2269" i="6" s="1"/>
  <c r="R2269" i="6"/>
  <c r="S2269" i="6" s="1"/>
  <c r="O2270" i="6"/>
  <c r="P2270" i="6"/>
  <c r="Q2270" i="6" s="1"/>
  <c r="R2270" i="6"/>
  <c r="S2270" i="6" s="1"/>
  <c r="O2271" i="6"/>
  <c r="P2271" i="6"/>
  <c r="Q2271" i="6" s="1"/>
  <c r="R2271" i="6"/>
  <c r="S2271" i="6" s="1"/>
  <c r="O2272" i="6"/>
  <c r="P2272" i="6"/>
  <c r="Q2272" i="6" s="1"/>
  <c r="R2272" i="6"/>
  <c r="S2272" i="6" s="1"/>
  <c r="O2273" i="6"/>
  <c r="P2273" i="6"/>
  <c r="Q2273" i="6" s="1"/>
  <c r="R2273" i="6"/>
  <c r="S2273" i="6" s="1"/>
  <c r="O2274" i="6"/>
  <c r="P2274" i="6"/>
  <c r="Q2274" i="6" s="1"/>
  <c r="R2274" i="6"/>
  <c r="S2274" i="6" s="1"/>
  <c r="O2275" i="6"/>
  <c r="P2275" i="6"/>
  <c r="Q2275" i="6" s="1"/>
  <c r="R2275" i="6"/>
  <c r="S2275" i="6" s="1"/>
  <c r="O2276" i="6"/>
  <c r="P2276" i="6"/>
  <c r="Q2276" i="6" s="1"/>
  <c r="R2276" i="6"/>
  <c r="S2276" i="6" s="1"/>
  <c r="D30" i="9" l="1"/>
  <c r="F30" i="9" s="1"/>
  <c r="D29" i="9"/>
  <c r="F29" i="9" s="1"/>
  <c r="D28" i="9"/>
  <c r="F28" i="9" s="1"/>
  <c r="D27" i="9"/>
  <c r="F27" i="9" s="1"/>
  <c r="D26" i="9"/>
  <c r="F26" i="9" s="1"/>
  <c r="D25" i="9"/>
  <c r="F25" i="9" s="1"/>
  <c r="D24" i="9"/>
  <c r="F24" i="9" s="1"/>
  <c r="D23" i="9"/>
  <c r="F23" i="9" s="1"/>
  <c r="D22" i="9"/>
  <c r="F22" i="9" s="1"/>
  <c r="D21" i="9"/>
  <c r="F21" i="9" s="1"/>
  <c r="D20" i="9"/>
  <c r="F20" i="9" s="1"/>
  <c r="D19" i="9"/>
  <c r="F19" i="9" s="1"/>
  <c r="D18" i="9"/>
  <c r="F18" i="9" s="1"/>
  <c r="D17" i="9"/>
  <c r="F17" i="9" s="1"/>
  <c r="D16" i="9"/>
  <c r="F16" i="9" s="1"/>
  <c r="D15" i="9"/>
  <c r="F15" i="9" s="1"/>
  <c r="D14" i="9"/>
  <c r="F14" i="9" s="1"/>
  <c r="D13" i="9"/>
  <c r="F13" i="9" s="1"/>
  <c r="D12" i="9"/>
  <c r="F12" i="9" s="1"/>
  <c r="D11" i="9"/>
  <c r="F11" i="9" s="1"/>
  <c r="D10" i="9"/>
  <c r="F10" i="9" s="1"/>
  <c r="D9" i="9"/>
  <c r="F9" i="9" s="1"/>
  <c r="D8" i="9"/>
  <c r="F8" i="9" s="1"/>
  <c r="D7" i="9"/>
  <c r="F7" i="9" s="1"/>
  <c r="D6" i="9"/>
  <c r="F6" i="9" s="1"/>
  <c r="D5" i="9"/>
  <c r="F5" i="9" s="1"/>
  <c r="G30" i="9"/>
  <c r="H30" i="9" s="1"/>
  <c r="H31" i="9" s="1"/>
  <c r="D31" i="9" l="1"/>
  <c r="F31" i="9" s="1"/>
  <c r="M17" i="9"/>
  <c r="M16" i="9"/>
  <c r="M15" i="9"/>
  <c r="M14" i="9"/>
  <c r="M13" i="9"/>
  <c r="M12" i="9"/>
  <c r="M11" i="9"/>
  <c r="M10" i="9"/>
  <c r="M9" i="9"/>
  <c r="M8" i="9"/>
  <c r="M7" i="9"/>
  <c r="M6" i="9"/>
  <c r="P25" i="9"/>
  <c r="I1" i="33"/>
  <c r="J1" i="33" s="1"/>
  <c r="M29" i="9"/>
  <c r="M31" i="9" s="1"/>
  <c r="M34" i="9" s="1"/>
  <c r="O1205" i="6" l="1"/>
  <c r="P1205" i="6"/>
  <c r="Q1205" i="6" s="1"/>
  <c r="R1205" i="6"/>
  <c r="S1205" i="6" s="1"/>
  <c r="O1206" i="6"/>
  <c r="P1206" i="6"/>
  <c r="Q1206" i="6" s="1"/>
  <c r="R1206" i="6"/>
  <c r="S1206" i="6" s="1"/>
  <c r="O1207" i="6"/>
  <c r="P1207" i="6"/>
  <c r="Q1207" i="6" s="1"/>
  <c r="R1207" i="6"/>
  <c r="S1207" i="6" s="1"/>
  <c r="O1208" i="6"/>
  <c r="P1208" i="6"/>
  <c r="Q1208" i="6" s="1"/>
  <c r="R1208" i="6"/>
  <c r="S1208" i="6" s="1"/>
  <c r="O1209" i="6"/>
  <c r="P1209" i="6"/>
  <c r="Q1209" i="6" s="1"/>
  <c r="R1209" i="6"/>
  <c r="S1209" i="6" s="1"/>
  <c r="O1210" i="6"/>
  <c r="P1210" i="6"/>
  <c r="Q1210" i="6" s="1"/>
  <c r="R1210" i="6"/>
  <c r="S1210" i="6" s="1"/>
  <c r="O1211" i="6"/>
  <c r="P1211" i="6"/>
  <c r="Q1211" i="6" s="1"/>
  <c r="R1211" i="6"/>
  <c r="S1211" i="6" s="1"/>
  <c r="O1212" i="6"/>
  <c r="P1212" i="6"/>
  <c r="Q1212" i="6" s="1"/>
  <c r="R1212" i="6"/>
  <c r="S1212" i="6" s="1"/>
  <c r="O1213" i="6"/>
  <c r="P1213" i="6"/>
  <c r="Q1213" i="6" s="1"/>
  <c r="R1213" i="6"/>
  <c r="S1213" i="6" s="1"/>
  <c r="O1214" i="6"/>
  <c r="P1214" i="6"/>
  <c r="Q1214" i="6" s="1"/>
  <c r="R1214" i="6"/>
  <c r="S1214" i="6" s="1"/>
  <c r="O1215" i="6"/>
  <c r="P1215" i="6"/>
  <c r="Q1215" i="6" s="1"/>
  <c r="R1215" i="6"/>
  <c r="S1215" i="6" s="1"/>
  <c r="O1216" i="6"/>
  <c r="P1216" i="6"/>
  <c r="Q1216" i="6" s="1"/>
  <c r="R1216" i="6"/>
  <c r="S1216" i="6" s="1"/>
  <c r="O1217" i="6"/>
  <c r="P1217" i="6"/>
  <c r="Q1217" i="6" s="1"/>
  <c r="R1217" i="6"/>
  <c r="S1217" i="6" s="1"/>
  <c r="O1218" i="6"/>
  <c r="P1218" i="6"/>
  <c r="Q1218" i="6" s="1"/>
  <c r="R1218" i="6"/>
  <c r="S1218" i="6" s="1"/>
  <c r="O1219" i="6"/>
  <c r="P1219" i="6"/>
  <c r="Q1219" i="6" s="1"/>
  <c r="R1219" i="6"/>
  <c r="S1219" i="6" s="1"/>
  <c r="O1220" i="6"/>
  <c r="P1220" i="6"/>
  <c r="Q1220" i="6" s="1"/>
  <c r="R1220" i="6"/>
  <c r="S1220" i="6" s="1"/>
  <c r="O1221" i="6"/>
  <c r="P1221" i="6"/>
  <c r="Q1221" i="6" s="1"/>
  <c r="R1221" i="6"/>
  <c r="S1221" i="6" s="1"/>
  <c r="O1222" i="6"/>
  <c r="P1222" i="6"/>
  <c r="Q1222" i="6" s="1"/>
  <c r="R1222" i="6"/>
  <c r="S1222" i="6" s="1"/>
  <c r="O1223" i="6"/>
  <c r="P1223" i="6"/>
  <c r="Q1223" i="6" s="1"/>
  <c r="R1223" i="6"/>
  <c r="S1223" i="6" s="1"/>
  <c r="O1224" i="6"/>
  <c r="P1224" i="6"/>
  <c r="Q1224" i="6" s="1"/>
  <c r="R1224" i="6"/>
  <c r="S1224" i="6" s="1"/>
  <c r="O1225" i="6"/>
  <c r="P1225" i="6"/>
  <c r="Q1225" i="6" s="1"/>
  <c r="R1225" i="6"/>
  <c r="S1225" i="6" s="1"/>
  <c r="O1226" i="6"/>
  <c r="P1226" i="6"/>
  <c r="Q1226" i="6" s="1"/>
  <c r="R1226" i="6"/>
  <c r="S1226" i="6" s="1"/>
  <c r="O1227" i="6"/>
  <c r="P1227" i="6"/>
  <c r="Q1227" i="6" s="1"/>
  <c r="R1227" i="6"/>
  <c r="S1227" i="6" s="1"/>
  <c r="O1228" i="6"/>
  <c r="P1228" i="6"/>
  <c r="Q1228" i="6" s="1"/>
  <c r="R1228" i="6"/>
  <c r="S1228" i="6" s="1"/>
  <c r="O1229" i="6"/>
  <c r="P1229" i="6"/>
  <c r="Q1229" i="6" s="1"/>
  <c r="R1229" i="6"/>
  <c r="S1229" i="6" s="1"/>
  <c r="O1230" i="6"/>
  <c r="P1230" i="6"/>
  <c r="Q1230" i="6" s="1"/>
  <c r="R1230" i="6"/>
  <c r="S1230" i="6" s="1"/>
  <c r="O1231" i="6"/>
  <c r="P1231" i="6"/>
  <c r="Q1231" i="6" s="1"/>
  <c r="R1231" i="6"/>
  <c r="S1231" i="6" s="1"/>
  <c r="O1232" i="6"/>
  <c r="P1232" i="6"/>
  <c r="Q1232" i="6" s="1"/>
  <c r="R1232" i="6"/>
  <c r="S1232" i="6" s="1"/>
  <c r="O1233" i="6"/>
  <c r="P1233" i="6"/>
  <c r="Q1233" i="6" s="1"/>
  <c r="R1233" i="6"/>
  <c r="S1233" i="6" s="1"/>
  <c r="O1234" i="6"/>
  <c r="P1234" i="6"/>
  <c r="Q1234" i="6" s="1"/>
  <c r="R1234" i="6"/>
  <c r="S1234" i="6" s="1"/>
  <c r="O1235" i="6"/>
  <c r="P1235" i="6"/>
  <c r="Q1235" i="6" s="1"/>
  <c r="R1235" i="6"/>
  <c r="S1235" i="6" s="1"/>
  <c r="O1236" i="6"/>
  <c r="P1236" i="6"/>
  <c r="Q1236" i="6" s="1"/>
  <c r="R1236" i="6"/>
  <c r="S1236" i="6" s="1"/>
  <c r="O1237" i="6"/>
  <c r="P1237" i="6"/>
  <c r="Q1237" i="6" s="1"/>
  <c r="R1237" i="6"/>
  <c r="S1237" i="6" s="1"/>
  <c r="O1238" i="6"/>
  <c r="P1238" i="6"/>
  <c r="Q1238" i="6" s="1"/>
  <c r="R1238" i="6"/>
  <c r="S1238" i="6" s="1"/>
  <c r="O1239" i="6"/>
  <c r="P1239" i="6"/>
  <c r="Q1239" i="6" s="1"/>
  <c r="R1239" i="6"/>
  <c r="S1239" i="6" s="1"/>
  <c r="O1240" i="6"/>
  <c r="P1240" i="6"/>
  <c r="Q1240" i="6" s="1"/>
  <c r="R1240" i="6"/>
  <c r="S1240" i="6" s="1"/>
  <c r="O1241" i="6"/>
  <c r="P1241" i="6"/>
  <c r="Q1241" i="6" s="1"/>
  <c r="R1241" i="6"/>
  <c r="S1241" i="6" s="1"/>
  <c r="O1242" i="6"/>
  <c r="P1242" i="6"/>
  <c r="Q1242" i="6" s="1"/>
  <c r="R1242" i="6"/>
  <c r="S1242" i="6" s="1"/>
  <c r="O1243" i="6"/>
  <c r="P1243" i="6"/>
  <c r="Q1243" i="6" s="1"/>
  <c r="R1243" i="6"/>
  <c r="S1243" i="6" s="1"/>
  <c r="O1244" i="6"/>
  <c r="P1244" i="6"/>
  <c r="Q1244" i="6" s="1"/>
  <c r="R1244" i="6"/>
  <c r="S1244" i="6" s="1"/>
  <c r="O1245" i="6"/>
  <c r="P1245" i="6"/>
  <c r="Q1245" i="6" s="1"/>
  <c r="R1245" i="6"/>
  <c r="S1245" i="6" s="1"/>
  <c r="O1246" i="6"/>
  <c r="P1246" i="6"/>
  <c r="Q1246" i="6" s="1"/>
  <c r="R1246" i="6"/>
  <c r="S1246" i="6" s="1"/>
  <c r="O1247" i="6"/>
  <c r="P1247" i="6"/>
  <c r="Q1247" i="6" s="1"/>
  <c r="R1247" i="6"/>
  <c r="S1247" i="6" s="1"/>
  <c r="O1248" i="6"/>
  <c r="P1248" i="6"/>
  <c r="Q1248" i="6" s="1"/>
  <c r="R1248" i="6"/>
  <c r="S1248" i="6" s="1"/>
  <c r="O1249" i="6"/>
  <c r="P1249" i="6"/>
  <c r="Q1249" i="6" s="1"/>
  <c r="R1249" i="6"/>
  <c r="S1249" i="6" s="1"/>
  <c r="O1250" i="6"/>
  <c r="P1250" i="6"/>
  <c r="Q1250" i="6" s="1"/>
  <c r="R1250" i="6"/>
  <c r="S1250" i="6" s="1"/>
  <c r="O1251" i="6"/>
  <c r="P1251" i="6"/>
  <c r="Q1251" i="6" s="1"/>
  <c r="R1251" i="6"/>
  <c r="S1251" i="6" s="1"/>
  <c r="O1252" i="6"/>
  <c r="P1252" i="6"/>
  <c r="Q1252" i="6" s="1"/>
  <c r="R1252" i="6"/>
  <c r="S1252" i="6" s="1"/>
  <c r="O1253" i="6"/>
  <c r="P1253" i="6"/>
  <c r="Q1253" i="6" s="1"/>
  <c r="R1253" i="6"/>
  <c r="S1253" i="6" s="1"/>
  <c r="O1254" i="6"/>
  <c r="P1254" i="6"/>
  <c r="Q1254" i="6" s="1"/>
  <c r="R1254" i="6"/>
  <c r="S1254" i="6" s="1"/>
  <c r="O1255" i="6"/>
  <c r="P1255" i="6"/>
  <c r="Q1255" i="6" s="1"/>
  <c r="R1255" i="6"/>
  <c r="S1255" i="6" s="1"/>
  <c r="O1256" i="6"/>
  <c r="P1256" i="6"/>
  <c r="Q1256" i="6" s="1"/>
  <c r="R1256" i="6"/>
  <c r="S1256" i="6" s="1"/>
  <c r="O1257" i="6"/>
  <c r="P1257" i="6"/>
  <c r="Q1257" i="6" s="1"/>
  <c r="R1257" i="6"/>
  <c r="S1257" i="6" s="1"/>
  <c r="O1258" i="6"/>
  <c r="P1258" i="6"/>
  <c r="Q1258" i="6" s="1"/>
  <c r="R1258" i="6"/>
  <c r="S1258" i="6" s="1"/>
  <c r="O1259" i="6"/>
  <c r="P1259" i="6"/>
  <c r="Q1259" i="6" s="1"/>
  <c r="R1259" i="6"/>
  <c r="S1259" i="6" s="1"/>
  <c r="O1260" i="6"/>
  <c r="P1260" i="6"/>
  <c r="Q1260" i="6" s="1"/>
  <c r="R1260" i="6"/>
  <c r="S1260" i="6" s="1"/>
  <c r="O1261" i="6"/>
  <c r="P1261" i="6"/>
  <c r="Q1261" i="6" s="1"/>
  <c r="R1261" i="6"/>
  <c r="S1261" i="6" s="1"/>
  <c r="O1262" i="6"/>
  <c r="P1262" i="6"/>
  <c r="Q1262" i="6" s="1"/>
  <c r="R1262" i="6"/>
  <c r="S1262" i="6" s="1"/>
  <c r="O1263" i="6"/>
  <c r="P1263" i="6"/>
  <c r="Q1263" i="6" s="1"/>
  <c r="R1263" i="6"/>
  <c r="S1263" i="6" s="1"/>
  <c r="O1264" i="6"/>
  <c r="P1264" i="6"/>
  <c r="Q1264" i="6" s="1"/>
  <c r="R1264" i="6"/>
  <c r="S1264" i="6" s="1"/>
  <c r="O1265" i="6"/>
  <c r="P1265" i="6"/>
  <c r="Q1265" i="6" s="1"/>
  <c r="R1265" i="6"/>
  <c r="S1265" i="6" s="1"/>
  <c r="O1266" i="6"/>
  <c r="P1266" i="6"/>
  <c r="Q1266" i="6" s="1"/>
  <c r="R1266" i="6"/>
  <c r="S1266" i="6" s="1"/>
  <c r="O1267" i="6"/>
  <c r="P1267" i="6"/>
  <c r="Q1267" i="6" s="1"/>
  <c r="R1267" i="6"/>
  <c r="S1267" i="6" s="1"/>
  <c r="O1268" i="6"/>
  <c r="P1268" i="6"/>
  <c r="Q1268" i="6" s="1"/>
  <c r="R1268" i="6"/>
  <c r="S1268" i="6" s="1"/>
  <c r="O1269" i="6"/>
  <c r="P1269" i="6"/>
  <c r="Q1269" i="6" s="1"/>
  <c r="R1269" i="6"/>
  <c r="S1269" i="6" s="1"/>
  <c r="O1270" i="6"/>
  <c r="P1270" i="6"/>
  <c r="Q1270" i="6" s="1"/>
  <c r="R1270" i="6"/>
  <c r="S1270" i="6" s="1"/>
  <c r="O1271" i="6"/>
  <c r="P1271" i="6"/>
  <c r="Q1271" i="6" s="1"/>
  <c r="R1271" i="6"/>
  <c r="S1271" i="6" s="1"/>
  <c r="O1272" i="6"/>
  <c r="P1272" i="6"/>
  <c r="Q1272" i="6" s="1"/>
  <c r="R1272" i="6"/>
  <c r="S1272" i="6" s="1"/>
  <c r="O1273" i="6"/>
  <c r="P1273" i="6"/>
  <c r="Q1273" i="6" s="1"/>
  <c r="R1273" i="6"/>
  <c r="S1273" i="6" s="1"/>
  <c r="O1274" i="6"/>
  <c r="P1274" i="6"/>
  <c r="Q1274" i="6" s="1"/>
  <c r="R1274" i="6"/>
  <c r="S1274" i="6" s="1"/>
  <c r="O1275" i="6"/>
  <c r="P1275" i="6"/>
  <c r="Q1275" i="6" s="1"/>
  <c r="R1275" i="6"/>
  <c r="S1275" i="6" s="1"/>
  <c r="O1276" i="6"/>
  <c r="P1276" i="6"/>
  <c r="Q1276" i="6" s="1"/>
  <c r="R1276" i="6"/>
  <c r="S1276" i="6" s="1"/>
  <c r="O1277" i="6"/>
  <c r="P1277" i="6"/>
  <c r="Q1277" i="6" s="1"/>
  <c r="R1277" i="6"/>
  <c r="S1277" i="6" s="1"/>
  <c r="O1278" i="6"/>
  <c r="P1278" i="6"/>
  <c r="Q1278" i="6" s="1"/>
  <c r="R1278" i="6"/>
  <c r="S1278" i="6" s="1"/>
  <c r="O1279" i="6"/>
  <c r="P1279" i="6"/>
  <c r="Q1279" i="6" s="1"/>
  <c r="R1279" i="6"/>
  <c r="S1279" i="6" s="1"/>
  <c r="O1280" i="6"/>
  <c r="P1280" i="6"/>
  <c r="Q1280" i="6" s="1"/>
  <c r="R1280" i="6"/>
  <c r="S1280" i="6" s="1"/>
  <c r="O1281" i="6"/>
  <c r="P1281" i="6"/>
  <c r="Q1281" i="6" s="1"/>
  <c r="R1281" i="6"/>
  <c r="S1281" i="6" s="1"/>
  <c r="O1282" i="6"/>
  <c r="P1282" i="6"/>
  <c r="Q1282" i="6" s="1"/>
  <c r="R1282" i="6"/>
  <c r="S1282" i="6" s="1"/>
  <c r="O1283" i="6"/>
  <c r="P1283" i="6"/>
  <c r="Q1283" i="6" s="1"/>
  <c r="R1283" i="6"/>
  <c r="S1283" i="6" s="1"/>
  <c r="O1284" i="6"/>
  <c r="P1284" i="6"/>
  <c r="Q1284" i="6" s="1"/>
  <c r="R1284" i="6"/>
  <c r="S1284" i="6" s="1"/>
  <c r="O1285" i="6"/>
  <c r="P1285" i="6"/>
  <c r="Q1285" i="6" s="1"/>
  <c r="R1285" i="6"/>
  <c r="S1285" i="6" s="1"/>
  <c r="O1286" i="6"/>
  <c r="P1286" i="6"/>
  <c r="Q1286" i="6" s="1"/>
  <c r="R1286" i="6"/>
  <c r="S1286" i="6" s="1"/>
  <c r="O1287" i="6"/>
  <c r="P1287" i="6"/>
  <c r="Q1287" i="6" s="1"/>
  <c r="R1287" i="6"/>
  <c r="S1287" i="6" s="1"/>
  <c r="O1288" i="6"/>
  <c r="P1288" i="6"/>
  <c r="Q1288" i="6" s="1"/>
  <c r="R1288" i="6"/>
  <c r="S1288" i="6" s="1"/>
  <c r="O1289" i="6"/>
  <c r="P1289" i="6"/>
  <c r="Q1289" i="6" s="1"/>
  <c r="R1289" i="6"/>
  <c r="S1289" i="6" s="1"/>
  <c r="O1290" i="6"/>
  <c r="P1290" i="6"/>
  <c r="Q1290" i="6" s="1"/>
  <c r="R1290" i="6"/>
  <c r="S1290" i="6" s="1"/>
  <c r="O1291" i="6"/>
  <c r="P1291" i="6"/>
  <c r="Q1291" i="6" s="1"/>
  <c r="R1291" i="6"/>
  <c r="S1291" i="6" s="1"/>
  <c r="O1292" i="6"/>
  <c r="P1292" i="6"/>
  <c r="Q1292" i="6" s="1"/>
  <c r="R1292" i="6"/>
  <c r="S1292" i="6" s="1"/>
  <c r="O1293" i="6"/>
  <c r="P1293" i="6"/>
  <c r="Q1293" i="6" s="1"/>
  <c r="R1293" i="6"/>
  <c r="S1293" i="6" s="1"/>
  <c r="O1294" i="6"/>
  <c r="P1294" i="6"/>
  <c r="Q1294" i="6" s="1"/>
  <c r="R1294" i="6"/>
  <c r="S1294" i="6" s="1"/>
  <c r="O1295" i="6"/>
  <c r="P1295" i="6"/>
  <c r="Q1295" i="6" s="1"/>
  <c r="R1295" i="6"/>
  <c r="S1295" i="6" s="1"/>
  <c r="O1296" i="6"/>
  <c r="P1296" i="6"/>
  <c r="Q1296" i="6" s="1"/>
  <c r="R1296" i="6"/>
  <c r="S1296" i="6" s="1"/>
  <c r="O1297" i="6"/>
  <c r="P1297" i="6"/>
  <c r="Q1297" i="6" s="1"/>
  <c r="R1297" i="6"/>
  <c r="S1297" i="6" s="1"/>
  <c r="O1298" i="6"/>
  <c r="P1298" i="6"/>
  <c r="Q1298" i="6" s="1"/>
  <c r="R1298" i="6"/>
  <c r="S1298" i="6" s="1"/>
  <c r="O1299" i="6"/>
  <c r="P1299" i="6"/>
  <c r="Q1299" i="6" s="1"/>
  <c r="R1299" i="6"/>
  <c r="S1299" i="6" s="1"/>
  <c r="O1300" i="6"/>
  <c r="P1300" i="6"/>
  <c r="Q1300" i="6" s="1"/>
  <c r="R1300" i="6"/>
  <c r="S1300" i="6" s="1"/>
  <c r="O1301" i="6"/>
  <c r="P1301" i="6"/>
  <c r="Q1301" i="6" s="1"/>
  <c r="R1301" i="6"/>
  <c r="S1301" i="6" s="1"/>
  <c r="O1302" i="6"/>
  <c r="P1302" i="6"/>
  <c r="Q1302" i="6" s="1"/>
  <c r="R1302" i="6"/>
  <c r="S1302" i="6" s="1"/>
  <c r="O1303" i="6"/>
  <c r="P1303" i="6"/>
  <c r="Q1303" i="6" s="1"/>
  <c r="R1303" i="6"/>
  <c r="S1303" i="6" s="1"/>
  <c r="O1304" i="6"/>
  <c r="P1304" i="6"/>
  <c r="Q1304" i="6" s="1"/>
  <c r="R1304" i="6"/>
  <c r="S1304" i="6" s="1"/>
  <c r="O1305" i="6"/>
  <c r="P1305" i="6"/>
  <c r="Q1305" i="6" s="1"/>
  <c r="R1305" i="6"/>
  <c r="S1305" i="6" s="1"/>
  <c r="O1306" i="6"/>
  <c r="P1306" i="6"/>
  <c r="Q1306" i="6" s="1"/>
  <c r="R1306" i="6"/>
  <c r="S1306" i="6" s="1"/>
  <c r="O1307" i="6"/>
  <c r="P1307" i="6"/>
  <c r="Q1307" i="6" s="1"/>
  <c r="R1307" i="6"/>
  <c r="S1307" i="6" s="1"/>
  <c r="O1308" i="6"/>
  <c r="P1308" i="6"/>
  <c r="Q1308" i="6" s="1"/>
  <c r="R1308" i="6"/>
  <c r="S1308" i="6" s="1"/>
  <c r="O1309" i="6"/>
  <c r="P1309" i="6"/>
  <c r="Q1309" i="6" s="1"/>
  <c r="R1309" i="6"/>
  <c r="S1309" i="6" s="1"/>
  <c r="O1310" i="6"/>
  <c r="P1310" i="6"/>
  <c r="Q1310" i="6" s="1"/>
  <c r="R1310" i="6"/>
  <c r="S1310" i="6" s="1"/>
  <c r="O1311" i="6"/>
  <c r="P1311" i="6"/>
  <c r="Q1311" i="6" s="1"/>
  <c r="R1311" i="6"/>
  <c r="S1311" i="6" s="1"/>
  <c r="O1312" i="6"/>
  <c r="P1312" i="6"/>
  <c r="Q1312" i="6" s="1"/>
  <c r="R1312" i="6"/>
  <c r="S1312" i="6" s="1"/>
  <c r="O1313" i="6"/>
  <c r="P1313" i="6"/>
  <c r="Q1313" i="6" s="1"/>
  <c r="R1313" i="6"/>
  <c r="S1313" i="6" s="1"/>
  <c r="O1314" i="6"/>
  <c r="P1314" i="6"/>
  <c r="Q1314" i="6" s="1"/>
  <c r="R1314" i="6"/>
  <c r="S1314" i="6" s="1"/>
  <c r="O1315" i="6"/>
  <c r="P1315" i="6"/>
  <c r="Q1315" i="6" s="1"/>
  <c r="R1315" i="6"/>
  <c r="S1315" i="6" s="1"/>
  <c r="O1316" i="6"/>
  <c r="P1316" i="6"/>
  <c r="Q1316" i="6" s="1"/>
  <c r="R1316" i="6"/>
  <c r="S1316" i="6" s="1"/>
  <c r="O1317" i="6"/>
  <c r="P1317" i="6"/>
  <c r="Q1317" i="6" s="1"/>
  <c r="R1317" i="6"/>
  <c r="S1317" i="6" s="1"/>
  <c r="O1318" i="6"/>
  <c r="P1318" i="6"/>
  <c r="Q1318" i="6" s="1"/>
  <c r="R1318" i="6"/>
  <c r="S1318" i="6" s="1"/>
  <c r="O1319" i="6"/>
  <c r="P1319" i="6"/>
  <c r="Q1319" i="6" s="1"/>
  <c r="R1319" i="6"/>
  <c r="S1319" i="6" s="1"/>
  <c r="O1320" i="6"/>
  <c r="P1320" i="6"/>
  <c r="Q1320" i="6" s="1"/>
  <c r="R1320" i="6"/>
  <c r="S1320" i="6" s="1"/>
  <c r="O1321" i="6"/>
  <c r="P1321" i="6"/>
  <c r="Q1321" i="6" s="1"/>
  <c r="R1321" i="6"/>
  <c r="S1321" i="6" s="1"/>
  <c r="O1322" i="6"/>
  <c r="P1322" i="6"/>
  <c r="Q1322" i="6" s="1"/>
  <c r="R1322" i="6"/>
  <c r="S1322" i="6" s="1"/>
  <c r="O1323" i="6"/>
  <c r="P1323" i="6"/>
  <c r="Q1323" i="6" s="1"/>
  <c r="R1323" i="6"/>
  <c r="S1323" i="6" s="1"/>
  <c r="O1324" i="6"/>
  <c r="P1324" i="6"/>
  <c r="Q1324" i="6" s="1"/>
  <c r="R1324" i="6"/>
  <c r="S1324" i="6" s="1"/>
  <c r="O1325" i="6"/>
  <c r="P1325" i="6"/>
  <c r="Q1325" i="6" s="1"/>
  <c r="R1325" i="6"/>
  <c r="S1325" i="6" s="1"/>
  <c r="O1326" i="6"/>
  <c r="P1326" i="6"/>
  <c r="Q1326" i="6" s="1"/>
  <c r="R1326" i="6"/>
  <c r="S1326" i="6" s="1"/>
  <c r="O1327" i="6"/>
  <c r="P1327" i="6"/>
  <c r="Q1327" i="6" s="1"/>
  <c r="R1327" i="6"/>
  <c r="S1327" i="6" s="1"/>
  <c r="O1328" i="6"/>
  <c r="P1328" i="6"/>
  <c r="Q1328" i="6" s="1"/>
  <c r="R1328" i="6"/>
  <c r="S1328" i="6" s="1"/>
  <c r="O1329" i="6"/>
  <c r="P1329" i="6"/>
  <c r="Q1329" i="6" s="1"/>
  <c r="R1329" i="6"/>
  <c r="S1329" i="6" s="1"/>
  <c r="O1330" i="6"/>
  <c r="P1330" i="6"/>
  <c r="Q1330" i="6" s="1"/>
  <c r="R1330" i="6"/>
  <c r="S1330" i="6" s="1"/>
  <c r="O1331" i="6"/>
  <c r="P1331" i="6"/>
  <c r="Q1331" i="6" s="1"/>
  <c r="R1331" i="6"/>
  <c r="S1331" i="6" s="1"/>
  <c r="O1332" i="6"/>
  <c r="P1332" i="6"/>
  <c r="Q1332" i="6" s="1"/>
  <c r="R1332" i="6"/>
  <c r="S1332" i="6" s="1"/>
  <c r="O1333" i="6"/>
  <c r="P1333" i="6"/>
  <c r="Q1333" i="6" s="1"/>
  <c r="R1333" i="6"/>
  <c r="S1333" i="6" s="1"/>
  <c r="O1334" i="6"/>
  <c r="P1334" i="6"/>
  <c r="Q1334" i="6" s="1"/>
  <c r="R1334" i="6"/>
  <c r="S1334" i="6" s="1"/>
  <c r="O1335" i="6"/>
  <c r="P1335" i="6"/>
  <c r="Q1335" i="6" s="1"/>
  <c r="R1335" i="6"/>
  <c r="S1335" i="6" s="1"/>
  <c r="O1336" i="6"/>
  <c r="P1336" i="6"/>
  <c r="Q1336" i="6" s="1"/>
  <c r="R1336" i="6"/>
  <c r="S1336" i="6" s="1"/>
  <c r="O1337" i="6"/>
  <c r="P1337" i="6"/>
  <c r="Q1337" i="6" s="1"/>
  <c r="R1337" i="6"/>
  <c r="S1337" i="6" s="1"/>
  <c r="O1338" i="6"/>
  <c r="P1338" i="6"/>
  <c r="Q1338" i="6" s="1"/>
  <c r="R1338" i="6"/>
  <c r="S1338" i="6" s="1"/>
  <c r="O1339" i="6"/>
  <c r="P1339" i="6"/>
  <c r="Q1339" i="6" s="1"/>
  <c r="R1339" i="6"/>
  <c r="S1339" i="6" s="1"/>
  <c r="O1340" i="6"/>
  <c r="P1340" i="6"/>
  <c r="Q1340" i="6" s="1"/>
  <c r="R1340" i="6"/>
  <c r="S1340" i="6" s="1"/>
  <c r="O1341" i="6"/>
  <c r="P1341" i="6"/>
  <c r="Q1341" i="6" s="1"/>
  <c r="R1341" i="6"/>
  <c r="S1341" i="6" s="1"/>
  <c r="O1342" i="6"/>
  <c r="P1342" i="6"/>
  <c r="Q1342" i="6" s="1"/>
  <c r="R1342" i="6"/>
  <c r="S1342" i="6" s="1"/>
  <c r="O1343" i="6"/>
  <c r="P1343" i="6"/>
  <c r="Q1343" i="6" s="1"/>
  <c r="R1343" i="6"/>
  <c r="S1343" i="6" s="1"/>
  <c r="O1344" i="6"/>
  <c r="P1344" i="6"/>
  <c r="Q1344" i="6" s="1"/>
  <c r="R1344" i="6"/>
  <c r="S1344" i="6" s="1"/>
  <c r="O1345" i="6"/>
  <c r="P1345" i="6"/>
  <c r="Q1345" i="6" s="1"/>
  <c r="R1345" i="6"/>
  <c r="S1345" i="6" s="1"/>
  <c r="O1346" i="6"/>
  <c r="P1346" i="6"/>
  <c r="Q1346" i="6" s="1"/>
  <c r="R1346" i="6"/>
  <c r="S1346" i="6" s="1"/>
  <c r="O1347" i="6"/>
  <c r="P1347" i="6"/>
  <c r="Q1347" i="6" s="1"/>
  <c r="R1347" i="6"/>
  <c r="S1347" i="6" s="1"/>
  <c r="O1348" i="6"/>
  <c r="P1348" i="6"/>
  <c r="Q1348" i="6" s="1"/>
  <c r="R1348" i="6"/>
  <c r="S1348" i="6" s="1"/>
  <c r="O1349" i="6"/>
  <c r="P1349" i="6"/>
  <c r="Q1349" i="6" s="1"/>
  <c r="R1349" i="6"/>
  <c r="S1349" i="6" s="1"/>
  <c r="O1350" i="6"/>
  <c r="P1350" i="6"/>
  <c r="Q1350" i="6" s="1"/>
  <c r="R1350" i="6"/>
  <c r="S1350" i="6" s="1"/>
  <c r="O1351" i="6"/>
  <c r="P1351" i="6"/>
  <c r="Q1351" i="6" s="1"/>
  <c r="R1351" i="6"/>
  <c r="S1351" i="6" s="1"/>
  <c r="O1352" i="6"/>
  <c r="P1352" i="6"/>
  <c r="Q1352" i="6" s="1"/>
  <c r="R1352" i="6"/>
  <c r="S1352" i="6" s="1"/>
  <c r="O1353" i="6"/>
  <c r="P1353" i="6"/>
  <c r="Q1353" i="6" s="1"/>
  <c r="R1353" i="6"/>
  <c r="S1353" i="6" s="1"/>
  <c r="O1354" i="6"/>
  <c r="P1354" i="6"/>
  <c r="Q1354" i="6" s="1"/>
  <c r="R1354" i="6"/>
  <c r="S1354" i="6" s="1"/>
  <c r="O1355" i="6"/>
  <c r="P1355" i="6"/>
  <c r="Q1355" i="6" s="1"/>
  <c r="R1355" i="6"/>
  <c r="S1355" i="6" s="1"/>
  <c r="O1356" i="6"/>
  <c r="P1356" i="6"/>
  <c r="Q1356" i="6" s="1"/>
  <c r="R1356" i="6"/>
  <c r="S1356" i="6" s="1"/>
  <c r="O1357" i="6"/>
  <c r="P1357" i="6"/>
  <c r="Q1357" i="6" s="1"/>
  <c r="R1357" i="6"/>
  <c r="S1357" i="6" s="1"/>
  <c r="O1358" i="6"/>
  <c r="P1358" i="6"/>
  <c r="Q1358" i="6" s="1"/>
  <c r="R1358" i="6"/>
  <c r="S1358" i="6" s="1"/>
  <c r="O1359" i="6"/>
  <c r="P1359" i="6"/>
  <c r="Q1359" i="6" s="1"/>
  <c r="R1359" i="6"/>
  <c r="S1359" i="6" s="1"/>
  <c r="O1360" i="6"/>
  <c r="P1360" i="6"/>
  <c r="Q1360" i="6" s="1"/>
  <c r="R1360" i="6"/>
  <c r="S1360" i="6" s="1"/>
  <c r="O1361" i="6"/>
  <c r="P1361" i="6"/>
  <c r="Q1361" i="6" s="1"/>
  <c r="R1361" i="6"/>
  <c r="S1361" i="6" s="1"/>
  <c r="O1362" i="6"/>
  <c r="P1362" i="6"/>
  <c r="Q1362" i="6" s="1"/>
  <c r="R1362" i="6"/>
  <c r="S1362" i="6" s="1"/>
  <c r="O1363" i="6"/>
  <c r="P1363" i="6"/>
  <c r="Q1363" i="6" s="1"/>
  <c r="R1363" i="6"/>
  <c r="S1363" i="6" s="1"/>
  <c r="O1364" i="6"/>
  <c r="P1364" i="6"/>
  <c r="Q1364" i="6" s="1"/>
  <c r="R1364" i="6"/>
  <c r="S1364" i="6" s="1"/>
  <c r="O1365" i="6"/>
  <c r="P1365" i="6"/>
  <c r="Q1365" i="6" s="1"/>
  <c r="R1365" i="6"/>
  <c r="S1365" i="6" s="1"/>
  <c r="O1366" i="6"/>
  <c r="P1366" i="6"/>
  <c r="Q1366" i="6" s="1"/>
  <c r="R1366" i="6"/>
  <c r="S1366" i="6" s="1"/>
  <c r="O1367" i="6"/>
  <c r="P1367" i="6"/>
  <c r="Q1367" i="6" s="1"/>
  <c r="R1367" i="6"/>
  <c r="S1367" i="6" s="1"/>
  <c r="O1368" i="6"/>
  <c r="P1368" i="6"/>
  <c r="Q1368" i="6" s="1"/>
  <c r="R1368" i="6"/>
  <c r="S1368" i="6" s="1"/>
  <c r="O1369" i="6"/>
  <c r="P1369" i="6"/>
  <c r="Q1369" i="6" s="1"/>
  <c r="R1369" i="6"/>
  <c r="S1369" i="6" s="1"/>
  <c r="O1370" i="6"/>
  <c r="P1370" i="6"/>
  <c r="Q1370" i="6" s="1"/>
  <c r="R1370" i="6"/>
  <c r="S1370" i="6" s="1"/>
  <c r="O1371" i="6"/>
  <c r="P1371" i="6"/>
  <c r="Q1371" i="6" s="1"/>
  <c r="R1371" i="6"/>
  <c r="S1371" i="6" s="1"/>
  <c r="O1372" i="6"/>
  <c r="P1372" i="6"/>
  <c r="Q1372" i="6" s="1"/>
  <c r="R1372" i="6"/>
  <c r="S1372" i="6" s="1"/>
  <c r="O1373" i="6"/>
  <c r="P1373" i="6"/>
  <c r="Q1373" i="6" s="1"/>
  <c r="R1373" i="6"/>
  <c r="S1373" i="6" s="1"/>
  <c r="O1374" i="6"/>
  <c r="P1374" i="6"/>
  <c r="Q1374" i="6" s="1"/>
  <c r="R1374" i="6"/>
  <c r="S1374" i="6" s="1"/>
  <c r="O1375" i="6"/>
  <c r="P1375" i="6"/>
  <c r="Q1375" i="6" s="1"/>
  <c r="R1375" i="6"/>
  <c r="S1375" i="6" s="1"/>
  <c r="O1376" i="6"/>
  <c r="P1376" i="6"/>
  <c r="Q1376" i="6" s="1"/>
  <c r="R1376" i="6"/>
  <c r="S1376" i="6" s="1"/>
  <c r="O1377" i="6"/>
  <c r="P1377" i="6"/>
  <c r="Q1377" i="6" s="1"/>
  <c r="R1377" i="6"/>
  <c r="S1377" i="6" s="1"/>
  <c r="O1378" i="6"/>
  <c r="P1378" i="6"/>
  <c r="Q1378" i="6" s="1"/>
  <c r="R1378" i="6"/>
  <c r="S1378" i="6" s="1"/>
  <c r="O1379" i="6"/>
  <c r="P1379" i="6"/>
  <c r="Q1379" i="6" s="1"/>
  <c r="R1379" i="6"/>
  <c r="S1379" i="6" s="1"/>
  <c r="O1380" i="6"/>
  <c r="P1380" i="6"/>
  <c r="Q1380" i="6" s="1"/>
  <c r="R1380" i="6"/>
  <c r="S1380" i="6" s="1"/>
  <c r="O1381" i="6"/>
  <c r="P1381" i="6"/>
  <c r="Q1381" i="6" s="1"/>
  <c r="R1381" i="6"/>
  <c r="S1381" i="6" s="1"/>
  <c r="O1382" i="6"/>
  <c r="P1382" i="6"/>
  <c r="Q1382" i="6" s="1"/>
  <c r="R1382" i="6"/>
  <c r="S1382" i="6" s="1"/>
  <c r="O1383" i="6"/>
  <c r="P1383" i="6"/>
  <c r="Q1383" i="6" s="1"/>
  <c r="R1383" i="6"/>
  <c r="S1383" i="6" s="1"/>
  <c r="O1384" i="6"/>
  <c r="P1384" i="6"/>
  <c r="Q1384" i="6" s="1"/>
  <c r="R1384" i="6"/>
  <c r="S1384" i="6" s="1"/>
  <c r="O1385" i="6"/>
  <c r="P1385" i="6"/>
  <c r="Q1385" i="6" s="1"/>
  <c r="R1385" i="6"/>
  <c r="S1385" i="6" s="1"/>
  <c r="O1386" i="6"/>
  <c r="P1386" i="6"/>
  <c r="Q1386" i="6" s="1"/>
  <c r="R1386" i="6"/>
  <c r="S1386" i="6" s="1"/>
  <c r="O1387" i="6"/>
  <c r="P1387" i="6"/>
  <c r="Q1387" i="6" s="1"/>
  <c r="R1387" i="6"/>
  <c r="S1387" i="6" s="1"/>
  <c r="O1388" i="6"/>
  <c r="P1388" i="6"/>
  <c r="Q1388" i="6" s="1"/>
  <c r="R1388" i="6"/>
  <c r="S1388" i="6" s="1"/>
  <c r="O1389" i="6"/>
  <c r="P1389" i="6"/>
  <c r="Q1389" i="6" s="1"/>
  <c r="R1389" i="6"/>
  <c r="S1389" i="6" s="1"/>
  <c r="O1390" i="6"/>
  <c r="P1390" i="6"/>
  <c r="Q1390" i="6" s="1"/>
  <c r="R1390" i="6"/>
  <c r="S1390" i="6" s="1"/>
  <c r="O1391" i="6"/>
  <c r="P1391" i="6"/>
  <c r="Q1391" i="6" s="1"/>
  <c r="R1391" i="6"/>
  <c r="S1391" i="6" s="1"/>
  <c r="O1392" i="6"/>
  <c r="P1392" i="6"/>
  <c r="Q1392" i="6" s="1"/>
  <c r="R1392" i="6"/>
  <c r="S1392" i="6" s="1"/>
  <c r="O1393" i="6"/>
  <c r="P1393" i="6"/>
  <c r="Q1393" i="6" s="1"/>
  <c r="R1393" i="6"/>
  <c r="S1393" i="6" s="1"/>
  <c r="O1394" i="6"/>
  <c r="P1394" i="6"/>
  <c r="Q1394" i="6" s="1"/>
  <c r="R1394" i="6"/>
  <c r="S1394" i="6" s="1"/>
  <c r="O1395" i="6"/>
  <c r="P1395" i="6"/>
  <c r="Q1395" i="6" s="1"/>
  <c r="R1395" i="6"/>
  <c r="S1395" i="6" s="1"/>
  <c r="O1396" i="6"/>
  <c r="P1396" i="6"/>
  <c r="Q1396" i="6" s="1"/>
  <c r="R1396" i="6"/>
  <c r="S1396" i="6" s="1"/>
  <c r="O1397" i="6"/>
  <c r="P1397" i="6"/>
  <c r="Q1397" i="6" s="1"/>
  <c r="R1397" i="6"/>
  <c r="S1397" i="6" s="1"/>
  <c r="O1398" i="6"/>
  <c r="P1398" i="6"/>
  <c r="Q1398" i="6" s="1"/>
  <c r="R1398" i="6"/>
  <c r="S1398" i="6" s="1"/>
  <c r="O1399" i="6"/>
  <c r="P1399" i="6"/>
  <c r="Q1399" i="6" s="1"/>
  <c r="R1399" i="6"/>
  <c r="S1399" i="6" s="1"/>
  <c r="O1400" i="6"/>
  <c r="P1400" i="6"/>
  <c r="Q1400" i="6" s="1"/>
  <c r="R1400" i="6"/>
  <c r="S1400" i="6" s="1"/>
  <c r="O1401" i="6"/>
  <c r="P1401" i="6"/>
  <c r="Q1401" i="6" s="1"/>
  <c r="R1401" i="6"/>
  <c r="S1401" i="6" s="1"/>
  <c r="O1402" i="6"/>
  <c r="P1402" i="6"/>
  <c r="Q1402" i="6" s="1"/>
  <c r="R1402" i="6"/>
  <c r="S1402" i="6" s="1"/>
  <c r="O1403" i="6"/>
  <c r="P1403" i="6"/>
  <c r="Q1403" i="6" s="1"/>
  <c r="R1403" i="6"/>
  <c r="S1403" i="6" s="1"/>
  <c r="O1404" i="6"/>
  <c r="P1404" i="6"/>
  <c r="Q1404" i="6" s="1"/>
  <c r="R1404" i="6"/>
  <c r="S1404" i="6" s="1"/>
  <c r="O1405" i="6"/>
  <c r="P1405" i="6"/>
  <c r="Q1405" i="6" s="1"/>
  <c r="R1405" i="6"/>
  <c r="S1405" i="6" s="1"/>
  <c r="O1406" i="6"/>
  <c r="P1406" i="6"/>
  <c r="Q1406" i="6" s="1"/>
  <c r="R1406" i="6"/>
  <c r="S1406" i="6" s="1"/>
  <c r="O1407" i="6"/>
  <c r="P1407" i="6"/>
  <c r="Q1407" i="6" s="1"/>
  <c r="R1407" i="6"/>
  <c r="S1407" i="6" s="1"/>
  <c r="O1408" i="6"/>
  <c r="P1408" i="6"/>
  <c r="Q1408" i="6" s="1"/>
  <c r="R1408" i="6"/>
  <c r="S1408" i="6" s="1"/>
  <c r="O1409" i="6"/>
  <c r="P1409" i="6"/>
  <c r="Q1409" i="6" s="1"/>
  <c r="R1409" i="6"/>
  <c r="S1409" i="6" s="1"/>
  <c r="O1410" i="6"/>
  <c r="P1410" i="6"/>
  <c r="Q1410" i="6" s="1"/>
  <c r="R1410" i="6"/>
  <c r="S1410" i="6" s="1"/>
  <c r="O1411" i="6"/>
  <c r="P1411" i="6"/>
  <c r="Q1411" i="6" s="1"/>
  <c r="R1411" i="6"/>
  <c r="S1411" i="6" s="1"/>
  <c r="O1412" i="6"/>
  <c r="P1412" i="6"/>
  <c r="Q1412" i="6" s="1"/>
  <c r="R1412" i="6"/>
  <c r="S1412" i="6" s="1"/>
  <c r="O1413" i="6"/>
  <c r="P1413" i="6"/>
  <c r="Q1413" i="6" s="1"/>
  <c r="R1413" i="6"/>
  <c r="S1413" i="6" s="1"/>
  <c r="O1414" i="6"/>
  <c r="P1414" i="6"/>
  <c r="Q1414" i="6" s="1"/>
  <c r="R1414" i="6"/>
  <c r="S1414" i="6" s="1"/>
  <c r="O1415" i="6"/>
  <c r="P1415" i="6"/>
  <c r="Q1415" i="6" s="1"/>
  <c r="R1415" i="6"/>
  <c r="S1415" i="6" s="1"/>
  <c r="O1416" i="6"/>
  <c r="P1416" i="6"/>
  <c r="Q1416" i="6" s="1"/>
  <c r="R1416" i="6"/>
  <c r="S1416" i="6" s="1"/>
  <c r="O1417" i="6"/>
  <c r="P1417" i="6"/>
  <c r="Q1417" i="6" s="1"/>
  <c r="R1417" i="6"/>
  <c r="S1417" i="6" s="1"/>
  <c r="O1418" i="6"/>
  <c r="P1418" i="6"/>
  <c r="Q1418" i="6" s="1"/>
  <c r="R1418" i="6"/>
  <c r="S1418" i="6" s="1"/>
  <c r="O1419" i="6"/>
  <c r="P1419" i="6"/>
  <c r="Q1419" i="6" s="1"/>
  <c r="R1419" i="6"/>
  <c r="S1419" i="6" s="1"/>
  <c r="O1420" i="6"/>
  <c r="P1420" i="6"/>
  <c r="Q1420" i="6" s="1"/>
  <c r="R1420" i="6"/>
  <c r="S1420" i="6" s="1"/>
  <c r="O1421" i="6"/>
  <c r="P1421" i="6"/>
  <c r="Q1421" i="6" s="1"/>
  <c r="R1421" i="6"/>
  <c r="S1421" i="6" s="1"/>
  <c r="O1422" i="6"/>
  <c r="P1422" i="6"/>
  <c r="Q1422" i="6" s="1"/>
  <c r="R1422" i="6"/>
  <c r="S1422" i="6" s="1"/>
  <c r="O1423" i="6"/>
  <c r="P1423" i="6"/>
  <c r="Q1423" i="6" s="1"/>
  <c r="R1423" i="6"/>
  <c r="S1423" i="6" s="1"/>
  <c r="O1424" i="6"/>
  <c r="P1424" i="6"/>
  <c r="Q1424" i="6" s="1"/>
  <c r="R1424" i="6"/>
  <c r="S1424" i="6" s="1"/>
  <c r="O1425" i="6"/>
  <c r="P1425" i="6"/>
  <c r="Q1425" i="6" s="1"/>
  <c r="R1425" i="6"/>
  <c r="S1425" i="6" s="1"/>
  <c r="O1426" i="6"/>
  <c r="P1426" i="6"/>
  <c r="Q1426" i="6" s="1"/>
  <c r="R1426" i="6"/>
  <c r="S1426" i="6" s="1"/>
  <c r="O1427" i="6"/>
  <c r="P1427" i="6"/>
  <c r="Q1427" i="6" s="1"/>
  <c r="R1427" i="6"/>
  <c r="S1427" i="6" s="1"/>
  <c r="O1428" i="6"/>
  <c r="P1428" i="6"/>
  <c r="Q1428" i="6" s="1"/>
  <c r="R1428" i="6"/>
  <c r="S1428" i="6" s="1"/>
  <c r="O1429" i="6"/>
  <c r="P1429" i="6"/>
  <c r="Q1429" i="6" s="1"/>
  <c r="R1429" i="6"/>
  <c r="S1429" i="6" s="1"/>
  <c r="O1430" i="6"/>
  <c r="P1430" i="6"/>
  <c r="Q1430" i="6" s="1"/>
  <c r="R1430" i="6"/>
  <c r="S1430" i="6" s="1"/>
  <c r="O1431" i="6"/>
  <c r="P1431" i="6"/>
  <c r="Q1431" i="6" s="1"/>
  <c r="R1431" i="6"/>
  <c r="S1431" i="6" s="1"/>
  <c r="O1432" i="6"/>
  <c r="P1432" i="6"/>
  <c r="Q1432" i="6" s="1"/>
  <c r="R1432" i="6"/>
  <c r="S1432" i="6" s="1"/>
  <c r="O1433" i="6"/>
  <c r="P1433" i="6"/>
  <c r="Q1433" i="6" s="1"/>
  <c r="R1433" i="6"/>
  <c r="S1433" i="6" s="1"/>
  <c r="O1434" i="6"/>
  <c r="P1434" i="6"/>
  <c r="Q1434" i="6" s="1"/>
  <c r="R1434" i="6"/>
  <c r="S1434" i="6" s="1"/>
  <c r="O1435" i="6"/>
  <c r="P1435" i="6"/>
  <c r="Q1435" i="6" s="1"/>
  <c r="R1435" i="6"/>
  <c r="S1435" i="6" s="1"/>
  <c r="O1436" i="6"/>
  <c r="P1436" i="6"/>
  <c r="Q1436" i="6" s="1"/>
  <c r="R1436" i="6"/>
  <c r="S1436" i="6" s="1"/>
  <c r="O1437" i="6"/>
  <c r="P1437" i="6"/>
  <c r="Q1437" i="6" s="1"/>
  <c r="R1437" i="6"/>
  <c r="S1437" i="6" s="1"/>
  <c r="O1438" i="6"/>
  <c r="P1438" i="6"/>
  <c r="Q1438" i="6" s="1"/>
  <c r="R1438" i="6"/>
  <c r="S1438" i="6" s="1"/>
  <c r="O1439" i="6"/>
  <c r="P1439" i="6"/>
  <c r="Q1439" i="6" s="1"/>
  <c r="R1439" i="6"/>
  <c r="S1439" i="6" s="1"/>
  <c r="O1440" i="6"/>
  <c r="P1440" i="6"/>
  <c r="Q1440" i="6" s="1"/>
  <c r="R1440" i="6"/>
  <c r="S1440" i="6" s="1"/>
  <c r="O1441" i="6"/>
  <c r="P1441" i="6"/>
  <c r="Q1441" i="6" s="1"/>
  <c r="R1441" i="6"/>
  <c r="S1441" i="6" s="1"/>
  <c r="O1442" i="6"/>
  <c r="P1442" i="6"/>
  <c r="Q1442" i="6" s="1"/>
  <c r="R1442" i="6"/>
  <c r="S1442" i="6" s="1"/>
  <c r="O1443" i="6"/>
  <c r="P1443" i="6"/>
  <c r="Q1443" i="6" s="1"/>
  <c r="R1443" i="6"/>
  <c r="S1443" i="6" s="1"/>
  <c r="O1444" i="6"/>
  <c r="P1444" i="6"/>
  <c r="Q1444" i="6" s="1"/>
  <c r="R1444" i="6"/>
  <c r="S1444" i="6" s="1"/>
  <c r="O1445" i="6"/>
  <c r="P1445" i="6"/>
  <c r="Q1445" i="6" s="1"/>
  <c r="R1445" i="6"/>
  <c r="S1445" i="6" s="1"/>
  <c r="O1446" i="6"/>
  <c r="P1446" i="6"/>
  <c r="Q1446" i="6" s="1"/>
  <c r="R1446" i="6"/>
  <c r="S1446" i="6" s="1"/>
  <c r="O1447" i="6"/>
  <c r="P1447" i="6"/>
  <c r="Q1447" i="6" s="1"/>
  <c r="R1447" i="6"/>
  <c r="S1447" i="6" s="1"/>
  <c r="O1448" i="6"/>
  <c r="P1448" i="6"/>
  <c r="Q1448" i="6" s="1"/>
  <c r="R1448" i="6"/>
  <c r="S1448" i="6" s="1"/>
  <c r="O1449" i="6"/>
  <c r="P1449" i="6"/>
  <c r="Q1449" i="6" s="1"/>
  <c r="R1449" i="6"/>
  <c r="S1449" i="6" s="1"/>
  <c r="O1450" i="6"/>
  <c r="P1450" i="6"/>
  <c r="Q1450" i="6" s="1"/>
  <c r="R1450" i="6"/>
  <c r="S1450" i="6" s="1"/>
  <c r="O1451" i="6"/>
  <c r="P1451" i="6"/>
  <c r="Q1451" i="6" s="1"/>
  <c r="R1451" i="6"/>
  <c r="S1451" i="6" s="1"/>
  <c r="O1452" i="6"/>
  <c r="P1452" i="6"/>
  <c r="Q1452" i="6" s="1"/>
  <c r="R1452" i="6"/>
  <c r="S1452" i="6" s="1"/>
  <c r="O1453" i="6"/>
  <c r="P1453" i="6"/>
  <c r="Q1453" i="6" s="1"/>
  <c r="R1453" i="6"/>
  <c r="S1453" i="6" s="1"/>
  <c r="O1454" i="6"/>
  <c r="P1454" i="6"/>
  <c r="Q1454" i="6" s="1"/>
  <c r="R1454" i="6"/>
  <c r="S1454" i="6" s="1"/>
  <c r="O1455" i="6"/>
  <c r="P1455" i="6"/>
  <c r="Q1455" i="6" s="1"/>
  <c r="R1455" i="6"/>
  <c r="S1455" i="6" s="1"/>
  <c r="O1456" i="6"/>
  <c r="P1456" i="6"/>
  <c r="Q1456" i="6" s="1"/>
  <c r="R1456" i="6"/>
  <c r="S1456" i="6" s="1"/>
  <c r="O1457" i="6"/>
  <c r="P1457" i="6"/>
  <c r="Q1457" i="6" s="1"/>
  <c r="R1457" i="6"/>
  <c r="S1457" i="6" s="1"/>
  <c r="O1458" i="6"/>
  <c r="P1458" i="6"/>
  <c r="Q1458" i="6" s="1"/>
  <c r="R1458" i="6"/>
  <c r="S1458" i="6" s="1"/>
  <c r="O1459" i="6"/>
  <c r="P1459" i="6"/>
  <c r="Q1459" i="6" s="1"/>
  <c r="R1459" i="6"/>
  <c r="S1459" i="6" s="1"/>
  <c r="O1460" i="6"/>
  <c r="P1460" i="6"/>
  <c r="Q1460" i="6" s="1"/>
  <c r="R1460" i="6"/>
  <c r="S1460" i="6" s="1"/>
  <c r="O1461" i="6"/>
  <c r="P1461" i="6"/>
  <c r="Q1461" i="6" s="1"/>
  <c r="R1461" i="6"/>
  <c r="S1461" i="6" s="1"/>
  <c r="O1462" i="6"/>
  <c r="P1462" i="6"/>
  <c r="Q1462" i="6" s="1"/>
  <c r="R1462" i="6"/>
  <c r="S1462" i="6" s="1"/>
  <c r="O1463" i="6"/>
  <c r="P1463" i="6"/>
  <c r="Q1463" i="6" s="1"/>
  <c r="R1463" i="6"/>
  <c r="S1463" i="6" s="1"/>
  <c r="O1464" i="6"/>
  <c r="P1464" i="6"/>
  <c r="Q1464" i="6" s="1"/>
  <c r="R1464" i="6"/>
  <c r="S1464" i="6" s="1"/>
  <c r="O1465" i="6"/>
  <c r="P1465" i="6"/>
  <c r="Q1465" i="6" s="1"/>
  <c r="R1465" i="6"/>
  <c r="S1465" i="6" s="1"/>
  <c r="O1466" i="6"/>
  <c r="P1466" i="6"/>
  <c r="Q1466" i="6" s="1"/>
  <c r="R1466" i="6"/>
  <c r="S1466" i="6" s="1"/>
  <c r="O1467" i="6"/>
  <c r="P1467" i="6"/>
  <c r="Q1467" i="6" s="1"/>
  <c r="R1467" i="6"/>
  <c r="S1467" i="6" s="1"/>
  <c r="O1468" i="6"/>
  <c r="P1468" i="6"/>
  <c r="Q1468" i="6" s="1"/>
  <c r="R1468" i="6"/>
  <c r="S1468" i="6" s="1"/>
  <c r="O1469" i="6"/>
  <c r="P1469" i="6"/>
  <c r="Q1469" i="6" s="1"/>
  <c r="R1469" i="6"/>
  <c r="S1469" i="6" s="1"/>
  <c r="O1470" i="6"/>
  <c r="P1470" i="6"/>
  <c r="Q1470" i="6" s="1"/>
  <c r="R1470" i="6"/>
  <c r="S1470" i="6" s="1"/>
  <c r="O1471" i="6"/>
  <c r="P1471" i="6"/>
  <c r="Q1471" i="6" s="1"/>
  <c r="R1471" i="6"/>
  <c r="S1471" i="6" s="1"/>
  <c r="O1472" i="6"/>
  <c r="P1472" i="6"/>
  <c r="Q1472" i="6" s="1"/>
  <c r="R1472" i="6"/>
  <c r="S1472" i="6" s="1"/>
  <c r="O1473" i="6"/>
  <c r="P1473" i="6"/>
  <c r="Q1473" i="6" s="1"/>
  <c r="R1473" i="6"/>
  <c r="S1473" i="6" s="1"/>
  <c r="O1474" i="6"/>
  <c r="P1474" i="6"/>
  <c r="Q1474" i="6" s="1"/>
  <c r="R1474" i="6"/>
  <c r="S1474" i="6" s="1"/>
  <c r="O1475" i="6"/>
  <c r="P1475" i="6"/>
  <c r="Q1475" i="6" s="1"/>
  <c r="R1475" i="6"/>
  <c r="S1475" i="6" s="1"/>
  <c r="O1476" i="6"/>
  <c r="P1476" i="6"/>
  <c r="Q1476" i="6" s="1"/>
  <c r="R1476" i="6"/>
  <c r="S1476" i="6" s="1"/>
  <c r="O1477" i="6"/>
  <c r="P1477" i="6"/>
  <c r="Q1477" i="6" s="1"/>
  <c r="R1477" i="6"/>
  <c r="S1477" i="6" s="1"/>
  <c r="O1478" i="6"/>
  <c r="P1478" i="6"/>
  <c r="Q1478" i="6" s="1"/>
  <c r="R1478" i="6"/>
  <c r="S1478" i="6" s="1"/>
  <c r="O1479" i="6"/>
  <c r="P1479" i="6"/>
  <c r="Q1479" i="6" s="1"/>
  <c r="R1479" i="6"/>
  <c r="S1479" i="6" s="1"/>
  <c r="O1480" i="6"/>
  <c r="P1480" i="6"/>
  <c r="Q1480" i="6" s="1"/>
  <c r="R1480" i="6"/>
  <c r="S1480" i="6" s="1"/>
  <c r="O1481" i="6"/>
  <c r="P1481" i="6"/>
  <c r="Q1481" i="6" s="1"/>
  <c r="R1481" i="6"/>
  <c r="S1481" i="6" s="1"/>
  <c r="O1482" i="6"/>
  <c r="P1482" i="6"/>
  <c r="Q1482" i="6" s="1"/>
  <c r="R1482" i="6"/>
  <c r="S1482" i="6" s="1"/>
  <c r="O1483" i="6"/>
  <c r="P1483" i="6"/>
  <c r="Q1483" i="6" s="1"/>
  <c r="R1483" i="6"/>
  <c r="S1483" i="6" s="1"/>
  <c r="O1484" i="6"/>
  <c r="P1484" i="6"/>
  <c r="Q1484" i="6" s="1"/>
  <c r="R1484" i="6"/>
  <c r="S1484" i="6" s="1"/>
  <c r="O1485" i="6"/>
  <c r="P1485" i="6"/>
  <c r="Q1485" i="6" s="1"/>
  <c r="R1485" i="6"/>
  <c r="S1485" i="6" s="1"/>
  <c r="O1486" i="6"/>
  <c r="P1486" i="6"/>
  <c r="Q1486" i="6" s="1"/>
  <c r="R1486" i="6"/>
  <c r="S1486" i="6" s="1"/>
  <c r="O1487" i="6"/>
  <c r="P1487" i="6"/>
  <c r="Q1487" i="6" s="1"/>
  <c r="R1487" i="6"/>
  <c r="S1487" i="6" s="1"/>
  <c r="O1488" i="6"/>
  <c r="P1488" i="6"/>
  <c r="Q1488" i="6" s="1"/>
  <c r="R1488" i="6"/>
  <c r="S1488" i="6" s="1"/>
  <c r="O1489" i="6"/>
  <c r="P1489" i="6"/>
  <c r="Q1489" i="6" s="1"/>
  <c r="R1489" i="6"/>
  <c r="S1489" i="6" s="1"/>
  <c r="O1490" i="6"/>
  <c r="P1490" i="6"/>
  <c r="Q1490" i="6" s="1"/>
  <c r="R1490" i="6"/>
  <c r="S1490" i="6" s="1"/>
  <c r="O1491" i="6"/>
  <c r="P1491" i="6"/>
  <c r="Q1491" i="6" s="1"/>
  <c r="R1491" i="6"/>
  <c r="S1491" i="6" s="1"/>
  <c r="O1492" i="6"/>
  <c r="P1492" i="6"/>
  <c r="Q1492" i="6" s="1"/>
  <c r="R1492" i="6"/>
  <c r="S1492" i="6" s="1"/>
  <c r="O1493" i="6"/>
  <c r="P1493" i="6"/>
  <c r="Q1493" i="6" s="1"/>
  <c r="R1493" i="6"/>
  <c r="S1493" i="6" s="1"/>
  <c r="O1494" i="6"/>
  <c r="P1494" i="6"/>
  <c r="Q1494" i="6" s="1"/>
  <c r="R1494" i="6"/>
  <c r="S1494" i="6" s="1"/>
  <c r="O1495" i="6"/>
  <c r="P1495" i="6"/>
  <c r="Q1495" i="6" s="1"/>
  <c r="R1495" i="6"/>
  <c r="S1495" i="6" s="1"/>
  <c r="O1496" i="6"/>
  <c r="P1496" i="6"/>
  <c r="Q1496" i="6" s="1"/>
  <c r="R1496" i="6"/>
  <c r="S1496" i="6" s="1"/>
  <c r="O1497" i="6"/>
  <c r="P1497" i="6"/>
  <c r="Q1497" i="6" s="1"/>
  <c r="R1497" i="6"/>
  <c r="S1497" i="6" s="1"/>
  <c r="O1498" i="6"/>
  <c r="P1498" i="6"/>
  <c r="Q1498" i="6" s="1"/>
  <c r="R1498" i="6"/>
  <c r="S1498" i="6" s="1"/>
  <c r="O1499" i="6"/>
  <c r="P1499" i="6"/>
  <c r="Q1499" i="6" s="1"/>
  <c r="R1499" i="6"/>
  <c r="S1499" i="6" s="1"/>
  <c r="O1500" i="6"/>
  <c r="P1500" i="6"/>
  <c r="Q1500" i="6" s="1"/>
  <c r="R1500" i="6"/>
  <c r="S1500" i="6" s="1"/>
  <c r="O1501" i="6"/>
  <c r="P1501" i="6"/>
  <c r="Q1501" i="6" s="1"/>
  <c r="R1501" i="6"/>
  <c r="S1501" i="6" s="1"/>
  <c r="O1502" i="6"/>
  <c r="P1502" i="6"/>
  <c r="Q1502" i="6" s="1"/>
  <c r="R1502" i="6"/>
  <c r="S1502" i="6" s="1"/>
  <c r="O1503" i="6"/>
  <c r="P1503" i="6"/>
  <c r="Q1503" i="6" s="1"/>
  <c r="R1503" i="6"/>
  <c r="S1503" i="6" s="1"/>
  <c r="O1504" i="6"/>
  <c r="P1504" i="6"/>
  <c r="Q1504" i="6" s="1"/>
  <c r="R1504" i="6"/>
  <c r="S1504" i="6" s="1"/>
  <c r="O1505" i="6"/>
  <c r="P1505" i="6"/>
  <c r="Q1505" i="6" s="1"/>
  <c r="R1505" i="6"/>
  <c r="S1505" i="6" s="1"/>
  <c r="O1506" i="6"/>
  <c r="P1506" i="6"/>
  <c r="Q1506" i="6" s="1"/>
  <c r="R1506" i="6"/>
  <c r="S1506" i="6" s="1"/>
  <c r="O1507" i="6"/>
  <c r="P1507" i="6"/>
  <c r="Q1507" i="6" s="1"/>
  <c r="R1507" i="6"/>
  <c r="S1507" i="6" s="1"/>
  <c r="O1508" i="6"/>
  <c r="P1508" i="6"/>
  <c r="Q1508" i="6" s="1"/>
  <c r="R1508" i="6"/>
  <c r="S1508" i="6" s="1"/>
  <c r="O1509" i="6"/>
  <c r="P1509" i="6"/>
  <c r="Q1509" i="6" s="1"/>
  <c r="R1509" i="6"/>
  <c r="S1509" i="6" s="1"/>
  <c r="O1510" i="6"/>
  <c r="P1510" i="6"/>
  <c r="Q1510" i="6" s="1"/>
  <c r="R1510" i="6"/>
  <c r="S1510" i="6" s="1"/>
  <c r="O1511" i="6"/>
  <c r="P1511" i="6"/>
  <c r="Q1511" i="6" s="1"/>
  <c r="R1511" i="6"/>
  <c r="S1511" i="6" s="1"/>
  <c r="O1512" i="6"/>
  <c r="P1512" i="6"/>
  <c r="Q1512" i="6" s="1"/>
  <c r="R1512" i="6"/>
  <c r="S1512" i="6" s="1"/>
  <c r="O1513" i="6"/>
  <c r="P1513" i="6"/>
  <c r="Q1513" i="6" s="1"/>
  <c r="R1513" i="6"/>
  <c r="S1513" i="6" s="1"/>
  <c r="O1514" i="6"/>
  <c r="P1514" i="6"/>
  <c r="Q1514" i="6" s="1"/>
  <c r="R1514" i="6"/>
  <c r="S1514" i="6" s="1"/>
  <c r="O1515" i="6"/>
  <c r="P1515" i="6"/>
  <c r="Q1515" i="6" s="1"/>
  <c r="R1515" i="6"/>
  <c r="S1515" i="6" s="1"/>
  <c r="O1516" i="6"/>
  <c r="P1516" i="6"/>
  <c r="Q1516" i="6" s="1"/>
  <c r="R1516" i="6"/>
  <c r="S1516" i="6" s="1"/>
  <c r="O1517" i="6"/>
  <c r="P1517" i="6"/>
  <c r="Q1517" i="6" s="1"/>
  <c r="R1517" i="6"/>
  <c r="S1517" i="6" s="1"/>
  <c r="O1518" i="6"/>
  <c r="P1518" i="6"/>
  <c r="Q1518" i="6" s="1"/>
  <c r="R1518" i="6"/>
  <c r="S1518" i="6" s="1"/>
  <c r="O1519" i="6"/>
  <c r="P1519" i="6"/>
  <c r="Q1519" i="6" s="1"/>
  <c r="R1519" i="6"/>
  <c r="S1519" i="6" s="1"/>
  <c r="O1520" i="6"/>
  <c r="P1520" i="6"/>
  <c r="Q1520" i="6" s="1"/>
  <c r="R1520" i="6"/>
  <c r="S1520" i="6" s="1"/>
  <c r="O1521" i="6"/>
  <c r="P1521" i="6"/>
  <c r="Q1521" i="6" s="1"/>
  <c r="R1521" i="6"/>
  <c r="S1521" i="6" s="1"/>
  <c r="O1522" i="6"/>
  <c r="P1522" i="6"/>
  <c r="Q1522" i="6" s="1"/>
  <c r="R1522" i="6"/>
  <c r="S1522" i="6" s="1"/>
  <c r="O1523" i="6"/>
  <c r="P1523" i="6"/>
  <c r="Q1523" i="6" s="1"/>
  <c r="R1523" i="6"/>
  <c r="S1523" i="6" s="1"/>
  <c r="O1524" i="6"/>
  <c r="P1524" i="6"/>
  <c r="Q1524" i="6" s="1"/>
  <c r="R1524" i="6"/>
  <c r="S1524" i="6" s="1"/>
  <c r="O1525" i="6"/>
  <c r="P1525" i="6"/>
  <c r="Q1525" i="6" s="1"/>
  <c r="R1525" i="6"/>
  <c r="S1525" i="6" s="1"/>
  <c r="O1526" i="6"/>
  <c r="P1526" i="6"/>
  <c r="Q1526" i="6" s="1"/>
  <c r="R1526" i="6"/>
  <c r="S1526" i="6" s="1"/>
  <c r="O1527" i="6"/>
  <c r="P1527" i="6"/>
  <c r="Q1527" i="6" s="1"/>
  <c r="R1527" i="6"/>
  <c r="S1527" i="6" s="1"/>
  <c r="O1528" i="6"/>
  <c r="P1528" i="6"/>
  <c r="Q1528" i="6" s="1"/>
  <c r="R1528" i="6"/>
  <c r="S1528" i="6" s="1"/>
  <c r="O1529" i="6"/>
  <c r="P1529" i="6"/>
  <c r="Q1529" i="6" s="1"/>
  <c r="R1529" i="6"/>
  <c r="S1529" i="6" s="1"/>
  <c r="O1530" i="6"/>
  <c r="P1530" i="6"/>
  <c r="Q1530" i="6" s="1"/>
  <c r="R1530" i="6"/>
  <c r="S1530" i="6" s="1"/>
  <c r="O1531" i="6"/>
  <c r="P1531" i="6"/>
  <c r="Q1531" i="6" s="1"/>
  <c r="R1531" i="6"/>
  <c r="S1531" i="6" s="1"/>
  <c r="O1532" i="6"/>
  <c r="P1532" i="6"/>
  <c r="Q1532" i="6" s="1"/>
  <c r="R1532" i="6"/>
  <c r="S1532" i="6" s="1"/>
  <c r="O1533" i="6"/>
  <c r="P1533" i="6"/>
  <c r="Q1533" i="6" s="1"/>
  <c r="R1533" i="6"/>
  <c r="S1533" i="6" s="1"/>
  <c r="O1534" i="6"/>
  <c r="P1534" i="6"/>
  <c r="Q1534" i="6" s="1"/>
  <c r="R1534" i="6"/>
  <c r="S1534" i="6" s="1"/>
  <c r="O1535" i="6"/>
  <c r="P1535" i="6"/>
  <c r="Q1535" i="6" s="1"/>
  <c r="R1535" i="6"/>
  <c r="S1535" i="6" s="1"/>
  <c r="O1536" i="6"/>
  <c r="P1536" i="6"/>
  <c r="Q1536" i="6" s="1"/>
  <c r="R1536" i="6"/>
  <c r="S1536" i="6" s="1"/>
  <c r="O1537" i="6"/>
  <c r="P1537" i="6"/>
  <c r="Q1537" i="6" s="1"/>
  <c r="R1537" i="6"/>
  <c r="S1537" i="6" s="1"/>
  <c r="O1538" i="6"/>
  <c r="P1538" i="6"/>
  <c r="Q1538" i="6" s="1"/>
  <c r="R1538" i="6"/>
  <c r="S1538" i="6" s="1"/>
  <c r="O1539" i="6"/>
  <c r="P1539" i="6"/>
  <c r="Q1539" i="6" s="1"/>
  <c r="R1539" i="6"/>
  <c r="S1539" i="6" s="1"/>
  <c r="O1540" i="6"/>
  <c r="P1540" i="6"/>
  <c r="Q1540" i="6" s="1"/>
  <c r="R1540" i="6"/>
  <c r="S1540" i="6" s="1"/>
  <c r="O1541" i="6"/>
  <c r="P1541" i="6"/>
  <c r="Q1541" i="6" s="1"/>
  <c r="R1541" i="6"/>
  <c r="S1541" i="6" s="1"/>
  <c r="O1542" i="6"/>
  <c r="P1542" i="6"/>
  <c r="Q1542" i="6" s="1"/>
  <c r="R1542" i="6"/>
  <c r="S1542" i="6" s="1"/>
  <c r="O1543" i="6"/>
  <c r="P1543" i="6"/>
  <c r="Q1543" i="6" s="1"/>
  <c r="R1543" i="6"/>
  <c r="S1543" i="6" s="1"/>
  <c r="O1544" i="6"/>
  <c r="P1544" i="6"/>
  <c r="Q1544" i="6" s="1"/>
  <c r="R1544" i="6"/>
  <c r="S1544" i="6" s="1"/>
  <c r="O1545" i="6"/>
  <c r="P1545" i="6"/>
  <c r="Q1545" i="6" s="1"/>
  <c r="R1545" i="6"/>
  <c r="S1545" i="6" s="1"/>
  <c r="O1546" i="6"/>
  <c r="P1546" i="6"/>
  <c r="Q1546" i="6" s="1"/>
  <c r="R1546" i="6"/>
  <c r="S1546" i="6" s="1"/>
  <c r="O1547" i="6"/>
  <c r="P1547" i="6"/>
  <c r="Q1547" i="6" s="1"/>
  <c r="R1547" i="6"/>
  <c r="S1547" i="6" s="1"/>
  <c r="O1548" i="6"/>
  <c r="P1548" i="6"/>
  <c r="Q1548" i="6" s="1"/>
  <c r="R1548" i="6"/>
  <c r="S1548" i="6" s="1"/>
  <c r="O1549" i="6"/>
  <c r="P1549" i="6"/>
  <c r="Q1549" i="6" s="1"/>
  <c r="R1549" i="6"/>
  <c r="S1549" i="6" s="1"/>
  <c r="O1550" i="6"/>
  <c r="P1550" i="6"/>
  <c r="Q1550" i="6" s="1"/>
  <c r="R1550" i="6"/>
  <c r="S1550" i="6" s="1"/>
  <c r="O1551" i="6"/>
  <c r="P1551" i="6"/>
  <c r="Q1551" i="6" s="1"/>
  <c r="R1551" i="6"/>
  <c r="S1551" i="6" s="1"/>
  <c r="O1552" i="6"/>
  <c r="P1552" i="6"/>
  <c r="Q1552" i="6" s="1"/>
  <c r="R1552" i="6"/>
  <c r="S1552" i="6" s="1"/>
  <c r="O1553" i="6"/>
  <c r="P1553" i="6"/>
  <c r="Q1553" i="6" s="1"/>
  <c r="R1553" i="6"/>
  <c r="S1553" i="6" s="1"/>
  <c r="O1554" i="6"/>
  <c r="P1554" i="6"/>
  <c r="Q1554" i="6" s="1"/>
  <c r="R1554" i="6"/>
  <c r="S1554" i="6" s="1"/>
  <c r="O1555" i="6"/>
  <c r="P1555" i="6"/>
  <c r="Q1555" i="6" s="1"/>
  <c r="R1555" i="6"/>
  <c r="S1555" i="6" s="1"/>
  <c r="O1556" i="6"/>
  <c r="P1556" i="6"/>
  <c r="Q1556" i="6" s="1"/>
  <c r="R1556" i="6"/>
  <c r="S1556" i="6" s="1"/>
  <c r="O1557" i="6"/>
  <c r="P1557" i="6"/>
  <c r="Q1557" i="6" s="1"/>
  <c r="R1557" i="6"/>
  <c r="S1557" i="6" s="1"/>
  <c r="O1558" i="6"/>
  <c r="P1558" i="6"/>
  <c r="Q1558" i="6" s="1"/>
  <c r="R1558" i="6"/>
  <c r="S1558" i="6" s="1"/>
  <c r="O1559" i="6"/>
  <c r="P1559" i="6"/>
  <c r="Q1559" i="6" s="1"/>
  <c r="R1559" i="6"/>
  <c r="S1559" i="6" s="1"/>
  <c r="O1560" i="6"/>
  <c r="P1560" i="6"/>
  <c r="Q1560" i="6" s="1"/>
  <c r="R1560" i="6"/>
  <c r="S1560" i="6" s="1"/>
  <c r="O1561" i="6"/>
  <c r="P1561" i="6"/>
  <c r="Q1561" i="6" s="1"/>
  <c r="R1561" i="6"/>
  <c r="S1561" i="6" s="1"/>
  <c r="O1562" i="6"/>
  <c r="P1562" i="6"/>
  <c r="Q1562" i="6" s="1"/>
  <c r="R1562" i="6"/>
  <c r="S1562" i="6" s="1"/>
  <c r="O1563" i="6"/>
  <c r="P1563" i="6"/>
  <c r="Q1563" i="6" s="1"/>
  <c r="R1563" i="6"/>
  <c r="S1563" i="6" s="1"/>
  <c r="O1564" i="6"/>
  <c r="P1564" i="6"/>
  <c r="Q1564" i="6" s="1"/>
  <c r="R1564" i="6"/>
  <c r="S1564" i="6" s="1"/>
  <c r="O1565" i="6"/>
  <c r="P1565" i="6"/>
  <c r="Q1565" i="6" s="1"/>
  <c r="R1565" i="6"/>
  <c r="S1565" i="6" s="1"/>
  <c r="O1566" i="6"/>
  <c r="P1566" i="6"/>
  <c r="Q1566" i="6" s="1"/>
  <c r="R1566" i="6"/>
  <c r="S1566" i="6" s="1"/>
  <c r="O1567" i="6"/>
  <c r="P1567" i="6"/>
  <c r="Q1567" i="6" s="1"/>
  <c r="R1567" i="6"/>
  <c r="S1567" i="6" s="1"/>
  <c r="O1568" i="6"/>
  <c r="P1568" i="6"/>
  <c r="Q1568" i="6" s="1"/>
  <c r="R1568" i="6"/>
  <c r="S1568" i="6" s="1"/>
  <c r="O1569" i="6"/>
  <c r="P1569" i="6"/>
  <c r="Q1569" i="6" s="1"/>
  <c r="R1569" i="6"/>
  <c r="S1569" i="6" s="1"/>
  <c r="O1570" i="6"/>
  <c r="P1570" i="6"/>
  <c r="Q1570" i="6" s="1"/>
  <c r="R1570" i="6"/>
  <c r="S1570" i="6" s="1"/>
  <c r="O1571" i="6"/>
  <c r="P1571" i="6"/>
  <c r="Q1571" i="6" s="1"/>
  <c r="R1571" i="6"/>
  <c r="S1571" i="6" s="1"/>
  <c r="O1572" i="6"/>
  <c r="P1572" i="6"/>
  <c r="Q1572" i="6" s="1"/>
  <c r="R1572" i="6"/>
  <c r="S1572" i="6" s="1"/>
  <c r="O1573" i="6"/>
  <c r="P1573" i="6"/>
  <c r="Q1573" i="6" s="1"/>
  <c r="R1573" i="6"/>
  <c r="S1573" i="6" s="1"/>
  <c r="O1574" i="6"/>
  <c r="P1574" i="6"/>
  <c r="Q1574" i="6" s="1"/>
  <c r="R1574" i="6"/>
  <c r="S1574" i="6" s="1"/>
  <c r="O1575" i="6"/>
  <c r="P1575" i="6"/>
  <c r="Q1575" i="6" s="1"/>
  <c r="R1575" i="6"/>
  <c r="S1575" i="6" s="1"/>
  <c r="O1576" i="6"/>
  <c r="P1576" i="6"/>
  <c r="Q1576" i="6" s="1"/>
  <c r="R1576" i="6"/>
  <c r="S1576" i="6" s="1"/>
  <c r="O1577" i="6"/>
  <c r="P1577" i="6"/>
  <c r="Q1577" i="6" s="1"/>
  <c r="R1577" i="6"/>
  <c r="S1577" i="6" s="1"/>
  <c r="O1578" i="6"/>
  <c r="P1578" i="6"/>
  <c r="Q1578" i="6" s="1"/>
  <c r="R1578" i="6"/>
  <c r="S1578" i="6" s="1"/>
  <c r="O1579" i="6"/>
  <c r="P1579" i="6"/>
  <c r="Q1579" i="6" s="1"/>
  <c r="R1579" i="6"/>
  <c r="S1579" i="6" s="1"/>
  <c r="O1580" i="6"/>
  <c r="P1580" i="6"/>
  <c r="Q1580" i="6" s="1"/>
  <c r="R1580" i="6"/>
  <c r="S1580" i="6" s="1"/>
  <c r="O1581" i="6"/>
  <c r="P1581" i="6"/>
  <c r="Q1581" i="6" s="1"/>
  <c r="R1581" i="6"/>
  <c r="S1581" i="6" s="1"/>
  <c r="O1582" i="6"/>
  <c r="P1582" i="6"/>
  <c r="Q1582" i="6" s="1"/>
  <c r="R1582" i="6"/>
  <c r="S1582" i="6" s="1"/>
  <c r="O1583" i="6"/>
  <c r="P1583" i="6"/>
  <c r="Q1583" i="6" s="1"/>
  <c r="R1583" i="6"/>
  <c r="S1583" i="6" s="1"/>
  <c r="O1584" i="6"/>
  <c r="P1584" i="6"/>
  <c r="Q1584" i="6" s="1"/>
  <c r="R1584" i="6"/>
  <c r="S1584" i="6" s="1"/>
  <c r="O1585" i="6"/>
  <c r="P1585" i="6"/>
  <c r="Q1585" i="6" s="1"/>
  <c r="R1585" i="6"/>
  <c r="S1585" i="6" s="1"/>
  <c r="O1586" i="6"/>
  <c r="P1586" i="6"/>
  <c r="Q1586" i="6" s="1"/>
  <c r="R1586" i="6"/>
  <c r="S1586" i="6" s="1"/>
  <c r="O1587" i="6"/>
  <c r="P1587" i="6"/>
  <c r="Q1587" i="6" s="1"/>
  <c r="R1587" i="6"/>
  <c r="S1587" i="6" s="1"/>
  <c r="O1588" i="6"/>
  <c r="P1588" i="6"/>
  <c r="Q1588" i="6" s="1"/>
  <c r="R1588" i="6"/>
  <c r="S1588" i="6" s="1"/>
  <c r="O1589" i="6"/>
  <c r="P1589" i="6"/>
  <c r="Q1589" i="6" s="1"/>
  <c r="R1589" i="6"/>
  <c r="S1589" i="6" s="1"/>
  <c r="O1590" i="6"/>
  <c r="P1590" i="6"/>
  <c r="Q1590" i="6" s="1"/>
  <c r="R1590" i="6"/>
  <c r="S1590" i="6" s="1"/>
  <c r="O1591" i="6"/>
  <c r="P1591" i="6"/>
  <c r="Q1591" i="6" s="1"/>
  <c r="R1591" i="6"/>
  <c r="S1591" i="6" s="1"/>
  <c r="O1592" i="6"/>
  <c r="P1592" i="6"/>
  <c r="Q1592" i="6" s="1"/>
  <c r="R1592" i="6"/>
  <c r="S1592" i="6" s="1"/>
  <c r="O1593" i="6"/>
  <c r="P1593" i="6"/>
  <c r="Q1593" i="6" s="1"/>
  <c r="R1593" i="6"/>
  <c r="S1593" i="6" s="1"/>
  <c r="O1594" i="6"/>
  <c r="P1594" i="6"/>
  <c r="Q1594" i="6" s="1"/>
  <c r="R1594" i="6"/>
  <c r="S1594" i="6" s="1"/>
  <c r="O1595" i="6"/>
  <c r="P1595" i="6"/>
  <c r="Q1595" i="6" s="1"/>
  <c r="R1595" i="6"/>
  <c r="S1595" i="6" s="1"/>
  <c r="O1596" i="6"/>
  <c r="P1596" i="6"/>
  <c r="Q1596" i="6" s="1"/>
  <c r="R1596" i="6"/>
  <c r="S1596" i="6" s="1"/>
  <c r="O1597" i="6"/>
  <c r="P1597" i="6"/>
  <c r="Q1597" i="6" s="1"/>
  <c r="R1597" i="6"/>
  <c r="S1597" i="6" s="1"/>
  <c r="O1598" i="6"/>
  <c r="P1598" i="6"/>
  <c r="Q1598" i="6" s="1"/>
  <c r="R1598" i="6"/>
  <c r="S1598" i="6" s="1"/>
  <c r="O1599" i="6"/>
  <c r="P1599" i="6"/>
  <c r="Q1599" i="6" s="1"/>
  <c r="R1599" i="6"/>
  <c r="S1599" i="6" s="1"/>
  <c r="O1600" i="6"/>
  <c r="P1600" i="6"/>
  <c r="Q1600" i="6" s="1"/>
  <c r="R1600" i="6"/>
  <c r="S1600" i="6" s="1"/>
  <c r="O1601" i="6"/>
  <c r="P1601" i="6"/>
  <c r="Q1601" i="6" s="1"/>
  <c r="R1601" i="6"/>
  <c r="S1601" i="6" s="1"/>
  <c r="O1602" i="6"/>
  <c r="P1602" i="6"/>
  <c r="Q1602" i="6" s="1"/>
  <c r="R1602" i="6"/>
  <c r="S1602" i="6" s="1"/>
  <c r="O1603" i="6"/>
  <c r="P1603" i="6"/>
  <c r="Q1603" i="6" s="1"/>
  <c r="R1603" i="6"/>
  <c r="S1603" i="6" s="1"/>
  <c r="O1604" i="6"/>
  <c r="P1604" i="6"/>
  <c r="Q1604" i="6" s="1"/>
  <c r="R1604" i="6"/>
  <c r="S1604" i="6" s="1"/>
  <c r="O1605" i="6"/>
  <c r="P1605" i="6"/>
  <c r="Q1605" i="6" s="1"/>
  <c r="R1605" i="6"/>
  <c r="S1605" i="6" s="1"/>
  <c r="O1606" i="6"/>
  <c r="P1606" i="6"/>
  <c r="Q1606" i="6" s="1"/>
  <c r="R1606" i="6"/>
  <c r="S1606" i="6" s="1"/>
  <c r="O1607" i="6"/>
  <c r="P1607" i="6"/>
  <c r="Q1607" i="6" s="1"/>
  <c r="R1607" i="6"/>
  <c r="S1607" i="6" s="1"/>
  <c r="O1608" i="6"/>
  <c r="P1608" i="6"/>
  <c r="Q1608" i="6" s="1"/>
  <c r="R1608" i="6"/>
  <c r="S1608" i="6" s="1"/>
  <c r="O1609" i="6"/>
  <c r="P1609" i="6"/>
  <c r="Q1609" i="6" s="1"/>
  <c r="R1609" i="6"/>
  <c r="S1609" i="6" s="1"/>
  <c r="O1610" i="6"/>
  <c r="P1610" i="6"/>
  <c r="Q1610" i="6" s="1"/>
  <c r="R1610" i="6"/>
  <c r="S1610" i="6" s="1"/>
  <c r="O1611" i="6"/>
  <c r="P1611" i="6"/>
  <c r="Q1611" i="6" s="1"/>
  <c r="R1611" i="6"/>
  <c r="S1611" i="6" s="1"/>
  <c r="O1612" i="6"/>
  <c r="P1612" i="6"/>
  <c r="Q1612" i="6" s="1"/>
  <c r="R1612" i="6"/>
  <c r="S1612" i="6" s="1"/>
  <c r="O1613" i="6"/>
  <c r="P1613" i="6"/>
  <c r="Q1613" i="6" s="1"/>
  <c r="R1613" i="6"/>
  <c r="S1613" i="6" s="1"/>
  <c r="O1614" i="6"/>
  <c r="P1614" i="6"/>
  <c r="Q1614" i="6" s="1"/>
  <c r="R1614" i="6"/>
  <c r="S1614" i="6" s="1"/>
  <c r="O1615" i="6"/>
  <c r="P1615" i="6"/>
  <c r="Q1615" i="6" s="1"/>
  <c r="R1615" i="6"/>
  <c r="S1615" i="6" s="1"/>
  <c r="O1616" i="6"/>
  <c r="P1616" i="6"/>
  <c r="Q1616" i="6" s="1"/>
  <c r="R1616" i="6"/>
  <c r="S1616" i="6" s="1"/>
  <c r="O1617" i="6"/>
  <c r="P1617" i="6"/>
  <c r="Q1617" i="6" s="1"/>
  <c r="R1617" i="6"/>
  <c r="S1617" i="6" s="1"/>
  <c r="O1618" i="6"/>
  <c r="P1618" i="6"/>
  <c r="Q1618" i="6" s="1"/>
  <c r="R1618" i="6"/>
  <c r="S1618" i="6" s="1"/>
  <c r="O1619" i="6"/>
  <c r="P1619" i="6"/>
  <c r="Q1619" i="6" s="1"/>
  <c r="R1619" i="6"/>
  <c r="S1619" i="6" s="1"/>
  <c r="O1620" i="6"/>
  <c r="P1620" i="6"/>
  <c r="Q1620" i="6" s="1"/>
  <c r="R1620" i="6"/>
  <c r="S1620" i="6" s="1"/>
  <c r="O1621" i="6"/>
  <c r="P1621" i="6"/>
  <c r="Q1621" i="6" s="1"/>
  <c r="R1621" i="6"/>
  <c r="S1621" i="6" s="1"/>
  <c r="O1622" i="6"/>
  <c r="P1622" i="6"/>
  <c r="Q1622" i="6" s="1"/>
  <c r="R1622" i="6"/>
  <c r="S1622" i="6" s="1"/>
  <c r="O1623" i="6"/>
  <c r="P1623" i="6"/>
  <c r="Q1623" i="6" s="1"/>
  <c r="R1623" i="6"/>
  <c r="S1623" i="6" s="1"/>
  <c r="O1624" i="6"/>
  <c r="P1624" i="6"/>
  <c r="Q1624" i="6" s="1"/>
  <c r="R1624" i="6"/>
  <c r="S1624" i="6" s="1"/>
  <c r="O1625" i="6"/>
  <c r="P1625" i="6"/>
  <c r="Q1625" i="6" s="1"/>
  <c r="R1625" i="6"/>
  <c r="S1625" i="6" s="1"/>
  <c r="O1626" i="6"/>
  <c r="P1626" i="6"/>
  <c r="Q1626" i="6" s="1"/>
  <c r="R1626" i="6"/>
  <c r="S1626" i="6" s="1"/>
  <c r="O1627" i="6"/>
  <c r="P1627" i="6"/>
  <c r="Q1627" i="6" s="1"/>
  <c r="R1627" i="6"/>
  <c r="S1627" i="6" s="1"/>
  <c r="O1628" i="6"/>
  <c r="P1628" i="6"/>
  <c r="Q1628" i="6" s="1"/>
  <c r="R1628" i="6"/>
  <c r="S1628" i="6" s="1"/>
  <c r="O1629" i="6"/>
  <c r="P1629" i="6"/>
  <c r="Q1629" i="6" s="1"/>
  <c r="R1629" i="6"/>
  <c r="S1629" i="6" s="1"/>
  <c r="O1630" i="6"/>
  <c r="P1630" i="6"/>
  <c r="Q1630" i="6" s="1"/>
  <c r="R1630" i="6"/>
  <c r="S1630" i="6" s="1"/>
  <c r="O1631" i="6"/>
  <c r="P1631" i="6"/>
  <c r="Q1631" i="6" s="1"/>
  <c r="R1631" i="6"/>
  <c r="S1631" i="6" s="1"/>
  <c r="O1632" i="6"/>
  <c r="P1632" i="6"/>
  <c r="Q1632" i="6" s="1"/>
  <c r="R1632" i="6"/>
  <c r="S1632" i="6" s="1"/>
  <c r="O1633" i="6"/>
  <c r="P1633" i="6"/>
  <c r="Q1633" i="6" s="1"/>
  <c r="R1633" i="6"/>
  <c r="S1633" i="6" s="1"/>
  <c r="O1634" i="6"/>
  <c r="P1634" i="6"/>
  <c r="Q1634" i="6" s="1"/>
  <c r="R1634" i="6"/>
  <c r="S1634" i="6" s="1"/>
  <c r="O1635" i="6"/>
  <c r="P1635" i="6"/>
  <c r="Q1635" i="6" s="1"/>
  <c r="R1635" i="6"/>
  <c r="S1635" i="6" s="1"/>
  <c r="O1636" i="6"/>
  <c r="P1636" i="6"/>
  <c r="Q1636" i="6" s="1"/>
  <c r="R1636" i="6"/>
  <c r="S1636" i="6" s="1"/>
  <c r="O1637" i="6"/>
  <c r="P1637" i="6"/>
  <c r="Q1637" i="6" s="1"/>
  <c r="R1637" i="6"/>
  <c r="S1637" i="6" s="1"/>
  <c r="O1638" i="6"/>
  <c r="P1638" i="6"/>
  <c r="Q1638" i="6" s="1"/>
  <c r="R1638" i="6"/>
  <c r="S1638" i="6" s="1"/>
  <c r="O1639" i="6"/>
  <c r="P1639" i="6"/>
  <c r="Q1639" i="6" s="1"/>
  <c r="R1639" i="6"/>
  <c r="S1639" i="6" s="1"/>
  <c r="O1640" i="6"/>
  <c r="P1640" i="6"/>
  <c r="Q1640" i="6" s="1"/>
  <c r="R1640" i="6"/>
  <c r="S1640" i="6" s="1"/>
  <c r="O1641" i="6"/>
  <c r="P1641" i="6"/>
  <c r="Q1641" i="6" s="1"/>
  <c r="R1641" i="6"/>
  <c r="S1641" i="6" s="1"/>
  <c r="O1642" i="6"/>
  <c r="P1642" i="6"/>
  <c r="Q1642" i="6" s="1"/>
  <c r="R1642" i="6"/>
  <c r="S1642" i="6" s="1"/>
  <c r="O1643" i="6"/>
  <c r="P1643" i="6"/>
  <c r="Q1643" i="6" s="1"/>
  <c r="R1643" i="6"/>
  <c r="S1643" i="6" s="1"/>
  <c r="O1644" i="6"/>
  <c r="P1644" i="6"/>
  <c r="Q1644" i="6" s="1"/>
  <c r="R1644" i="6"/>
  <c r="S1644" i="6" s="1"/>
  <c r="O1645" i="6"/>
  <c r="P1645" i="6"/>
  <c r="Q1645" i="6" s="1"/>
  <c r="R1645" i="6"/>
  <c r="S1645" i="6" s="1"/>
  <c r="O1646" i="6"/>
  <c r="P1646" i="6"/>
  <c r="Q1646" i="6" s="1"/>
  <c r="R1646" i="6"/>
  <c r="S1646" i="6" s="1"/>
  <c r="O1647" i="6"/>
  <c r="P1647" i="6"/>
  <c r="Q1647" i="6" s="1"/>
  <c r="R1647" i="6"/>
  <c r="S1647" i="6" s="1"/>
  <c r="O1648" i="6"/>
  <c r="P1648" i="6"/>
  <c r="Q1648" i="6" s="1"/>
  <c r="R1648" i="6"/>
  <c r="S1648" i="6" s="1"/>
  <c r="O1649" i="6"/>
  <c r="P1649" i="6"/>
  <c r="Q1649" i="6" s="1"/>
  <c r="R1649" i="6"/>
  <c r="S1649" i="6" s="1"/>
  <c r="O1650" i="6"/>
  <c r="P1650" i="6"/>
  <c r="Q1650" i="6" s="1"/>
  <c r="R1650" i="6"/>
  <c r="S1650" i="6" s="1"/>
  <c r="O1651" i="6"/>
  <c r="P1651" i="6"/>
  <c r="Q1651" i="6" s="1"/>
  <c r="R1651" i="6"/>
  <c r="S1651" i="6" s="1"/>
  <c r="O1652" i="6"/>
  <c r="P1652" i="6"/>
  <c r="Q1652" i="6" s="1"/>
  <c r="R1652" i="6"/>
  <c r="S1652" i="6" s="1"/>
  <c r="O1653" i="6"/>
  <c r="P1653" i="6"/>
  <c r="Q1653" i="6" s="1"/>
  <c r="R1653" i="6"/>
  <c r="S1653" i="6" s="1"/>
  <c r="O1654" i="6"/>
  <c r="P1654" i="6"/>
  <c r="Q1654" i="6" s="1"/>
  <c r="R1654" i="6"/>
  <c r="S1654" i="6" s="1"/>
  <c r="O1655" i="6"/>
  <c r="P1655" i="6"/>
  <c r="Q1655" i="6" s="1"/>
  <c r="R1655" i="6"/>
  <c r="S1655" i="6" s="1"/>
  <c r="O1656" i="6"/>
  <c r="P1656" i="6"/>
  <c r="Q1656" i="6" s="1"/>
  <c r="R1656" i="6"/>
  <c r="S1656" i="6" s="1"/>
  <c r="O1657" i="6"/>
  <c r="P1657" i="6"/>
  <c r="Q1657" i="6" s="1"/>
  <c r="R1657" i="6"/>
  <c r="S1657" i="6" s="1"/>
  <c r="O1658" i="6"/>
  <c r="P1658" i="6"/>
  <c r="Q1658" i="6" s="1"/>
  <c r="R1658" i="6"/>
  <c r="S1658" i="6" s="1"/>
  <c r="O1659" i="6"/>
  <c r="P1659" i="6"/>
  <c r="Q1659" i="6" s="1"/>
  <c r="R1659" i="6"/>
  <c r="S1659" i="6" s="1"/>
  <c r="O1660" i="6"/>
  <c r="P1660" i="6"/>
  <c r="Q1660" i="6" s="1"/>
  <c r="R1660" i="6"/>
  <c r="S1660" i="6" s="1"/>
  <c r="O1661" i="6"/>
  <c r="P1661" i="6"/>
  <c r="Q1661" i="6" s="1"/>
  <c r="R1661" i="6"/>
  <c r="S1661" i="6" s="1"/>
  <c r="O1662" i="6"/>
  <c r="P1662" i="6"/>
  <c r="Q1662" i="6" s="1"/>
  <c r="R1662" i="6"/>
  <c r="S1662" i="6" s="1"/>
  <c r="O1663" i="6"/>
  <c r="P1663" i="6"/>
  <c r="Q1663" i="6" s="1"/>
  <c r="R1663" i="6"/>
  <c r="S1663" i="6" s="1"/>
  <c r="O1664" i="6"/>
  <c r="P1664" i="6"/>
  <c r="Q1664" i="6" s="1"/>
  <c r="R1664" i="6"/>
  <c r="S1664" i="6" s="1"/>
  <c r="O1665" i="6"/>
  <c r="P1665" i="6"/>
  <c r="Q1665" i="6" s="1"/>
  <c r="R1665" i="6"/>
  <c r="S1665" i="6" s="1"/>
  <c r="O1666" i="6"/>
  <c r="P1666" i="6"/>
  <c r="Q1666" i="6" s="1"/>
  <c r="R1666" i="6"/>
  <c r="S1666" i="6" s="1"/>
  <c r="O1667" i="6"/>
  <c r="P1667" i="6"/>
  <c r="Q1667" i="6" s="1"/>
  <c r="R1667" i="6"/>
  <c r="S1667" i="6" s="1"/>
  <c r="O1668" i="6"/>
  <c r="P1668" i="6"/>
  <c r="Q1668" i="6" s="1"/>
  <c r="R1668" i="6"/>
  <c r="S1668" i="6" s="1"/>
  <c r="O1669" i="6"/>
  <c r="P1669" i="6"/>
  <c r="Q1669" i="6" s="1"/>
  <c r="R1669" i="6"/>
  <c r="S1669" i="6" s="1"/>
  <c r="O1670" i="6"/>
  <c r="P1670" i="6"/>
  <c r="Q1670" i="6" s="1"/>
  <c r="R1670" i="6"/>
  <c r="S1670" i="6" s="1"/>
  <c r="O1671" i="6"/>
  <c r="P1671" i="6"/>
  <c r="Q1671" i="6" s="1"/>
  <c r="R1671" i="6"/>
  <c r="S1671" i="6" s="1"/>
  <c r="O1672" i="6"/>
  <c r="P1672" i="6"/>
  <c r="Q1672" i="6" s="1"/>
  <c r="R1672" i="6"/>
  <c r="S1672" i="6" s="1"/>
  <c r="O1673" i="6"/>
  <c r="P1673" i="6"/>
  <c r="Q1673" i="6" s="1"/>
  <c r="R1673" i="6"/>
  <c r="S1673" i="6" s="1"/>
  <c r="O1674" i="6"/>
  <c r="P1674" i="6"/>
  <c r="Q1674" i="6" s="1"/>
  <c r="R1674" i="6"/>
  <c r="S1674" i="6" s="1"/>
  <c r="O1675" i="6"/>
  <c r="P1675" i="6"/>
  <c r="Q1675" i="6" s="1"/>
  <c r="R1675" i="6"/>
  <c r="S1675" i="6" s="1"/>
  <c r="O1676" i="6"/>
  <c r="P1676" i="6"/>
  <c r="Q1676" i="6" s="1"/>
  <c r="R1676" i="6"/>
  <c r="S1676" i="6" s="1"/>
  <c r="O1677" i="6"/>
  <c r="P1677" i="6"/>
  <c r="Q1677" i="6" s="1"/>
  <c r="R1677" i="6"/>
  <c r="S1677" i="6" s="1"/>
  <c r="O1678" i="6"/>
  <c r="P1678" i="6"/>
  <c r="Q1678" i="6" s="1"/>
  <c r="R1678" i="6"/>
  <c r="S1678" i="6" s="1"/>
  <c r="O1679" i="6"/>
  <c r="P1679" i="6"/>
  <c r="Q1679" i="6" s="1"/>
  <c r="R1679" i="6"/>
  <c r="S1679" i="6" s="1"/>
  <c r="O1680" i="6"/>
  <c r="P1680" i="6"/>
  <c r="Q1680" i="6" s="1"/>
  <c r="R1680" i="6"/>
  <c r="S1680" i="6" s="1"/>
  <c r="O1681" i="6"/>
  <c r="P1681" i="6"/>
  <c r="Q1681" i="6" s="1"/>
  <c r="R1681" i="6"/>
  <c r="S1681" i="6" s="1"/>
  <c r="O1682" i="6"/>
  <c r="P1682" i="6"/>
  <c r="Q1682" i="6" s="1"/>
  <c r="R1682" i="6"/>
  <c r="S1682" i="6" s="1"/>
  <c r="O1683" i="6"/>
  <c r="P1683" i="6"/>
  <c r="Q1683" i="6" s="1"/>
  <c r="R1683" i="6"/>
  <c r="S1683" i="6" s="1"/>
  <c r="O1684" i="6"/>
  <c r="P1684" i="6"/>
  <c r="Q1684" i="6" s="1"/>
  <c r="R1684" i="6"/>
  <c r="S1684" i="6" s="1"/>
  <c r="O1685" i="6"/>
  <c r="P1685" i="6"/>
  <c r="Q1685" i="6" s="1"/>
  <c r="R1685" i="6"/>
  <c r="S1685" i="6" s="1"/>
  <c r="O1686" i="6"/>
  <c r="P1686" i="6"/>
  <c r="Q1686" i="6" s="1"/>
  <c r="R1686" i="6"/>
  <c r="S1686" i="6" s="1"/>
  <c r="O1687" i="6"/>
  <c r="P1687" i="6"/>
  <c r="Q1687" i="6" s="1"/>
  <c r="R1687" i="6"/>
  <c r="S1687" i="6" s="1"/>
  <c r="O1688" i="6"/>
  <c r="P1688" i="6"/>
  <c r="Q1688" i="6" s="1"/>
  <c r="R1688" i="6"/>
  <c r="S1688" i="6" s="1"/>
  <c r="O1689" i="6"/>
  <c r="P1689" i="6"/>
  <c r="Q1689" i="6" s="1"/>
  <c r="R1689" i="6"/>
  <c r="S1689" i="6" s="1"/>
  <c r="O1690" i="6"/>
  <c r="P1690" i="6"/>
  <c r="Q1690" i="6" s="1"/>
  <c r="R1690" i="6"/>
  <c r="S1690" i="6" s="1"/>
  <c r="O1691" i="6"/>
  <c r="P1691" i="6"/>
  <c r="Q1691" i="6" s="1"/>
  <c r="R1691" i="6"/>
  <c r="S1691" i="6" s="1"/>
  <c r="O1692" i="6"/>
  <c r="P1692" i="6"/>
  <c r="Q1692" i="6" s="1"/>
  <c r="R1692" i="6"/>
  <c r="S1692" i="6" s="1"/>
  <c r="O1693" i="6"/>
  <c r="P1693" i="6"/>
  <c r="Q1693" i="6" s="1"/>
  <c r="R1693" i="6"/>
  <c r="S1693" i="6" s="1"/>
  <c r="O1694" i="6"/>
  <c r="P1694" i="6"/>
  <c r="Q1694" i="6" s="1"/>
  <c r="R1694" i="6"/>
  <c r="S1694" i="6" s="1"/>
  <c r="O1695" i="6"/>
  <c r="P1695" i="6"/>
  <c r="Q1695" i="6" s="1"/>
  <c r="R1695" i="6"/>
  <c r="S1695" i="6" s="1"/>
  <c r="O1696" i="6"/>
  <c r="P1696" i="6"/>
  <c r="Q1696" i="6" s="1"/>
  <c r="R1696" i="6"/>
  <c r="S1696" i="6" s="1"/>
  <c r="O1697" i="6"/>
  <c r="P1697" i="6"/>
  <c r="Q1697" i="6" s="1"/>
  <c r="R1697" i="6"/>
  <c r="S1697" i="6" s="1"/>
  <c r="O1698" i="6"/>
  <c r="P1698" i="6"/>
  <c r="Q1698" i="6" s="1"/>
  <c r="R1698" i="6"/>
  <c r="S1698" i="6" s="1"/>
  <c r="O1699" i="6"/>
  <c r="P1699" i="6"/>
  <c r="Q1699" i="6" s="1"/>
  <c r="R1699" i="6"/>
  <c r="S1699" i="6" s="1"/>
  <c r="O1700" i="6"/>
  <c r="P1700" i="6"/>
  <c r="Q1700" i="6" s="1"/>
  <c r="R1700" i="6"/>
  <c r="S1700" i="6" s="1"/>
  <c r="O1701" i="6"/>
  <c r="P1701" i="6"/>
  <c r="Q1701" i="6" s="1"/>
  <c r="R1701" i="6"/>
  <c r="S1701" i="6" s="1"/>
  <c r="O1702" i="6"/>
  <c r="P1702" i="6"/>
  <c r="Q1702" i="6" s="1"/>
  <c r="R1702" i="6"/>
  <c r="S1702" i="6" s="1"/>
  <c r="O1703" i="6"/>
  <c r="P1703" i="6"/>
  <c r="Q1703" i="6" s="1"/>
  <c r="R1703" i="6"/>
  <c r="S1703" i="6" s="1"/>
  <c r="O1704" i="6"/>
  <c r="P1704" i="6"/>
  <c r="Q1704" i="6" s="1"/>
  <c r="R1704" i="6"/>
  <c r="S1704" i="6" s="1"/>
  <c r="O1705" i="6"/>
  <c r="P1705" i="6"/>
  <c r="Q1705" i="6" s="1"/>
  <c r="R1705" i="6"/>
  <c r="S1705" i="6" s="1"/>
  <c r="O1706" i="6"/>
  <c r="P1706" i="6"/>
  <c r="Q1706" i="6" s="1"/>
  <c r="R1706" i="6"/>
  <c r="S1706" i="6" s="1"/>
  <c r="O1707" i="6"/>
  <c r="P1707" i="6"/>
  <c r="Q1707" i="6" s="1"/>
  <c r="R1707" i="6"/>
  <c r="S1707" i="6" s="1"/>
  <c r="O1708" i="6"/>
  <c r="P1708" i="6"/>
  <c r="Q1708" i="6" s="1"/>
  <c r="R1708" i="6"/>
  <c r="S1708" i="6" s="1"/>
  <c r="O1709" i="6"/>
  <c r="P1709" i="6"/>
  <c r="Q1709" i="6" s="1"/>
  <c r="R1709" i="6"/>
  <c r="S1709" i="6" s="1"/>
  <c r="O1710" i="6"/>
  <c r="P1710" i="6"/>
  <c r="Q1710" i="6" s="1"/>
  <c r="R1710" i="6"/>
  <c r="S1710" i="6" s="1"/>
  <c r="O1711" i="6"/>
  <c r="P1711" i="6"/>
  <c r="Q1711" i="6" s="1"/>
  <c r="R1711" i="6"/>
  <c r="S1711" i="6" s="1"/>
  <c r="O1712" i="6"/>
  <c r="P1712" i="6"/>
  <c r="Q1712" i="6" s="1"/>
  <c r="R1712" i="6"/>
  <c r="S1712" i="6" s="1"/>
  <c r="O1713" i="6"/>
  <c r="P1713" i="6"/>
  <c r="Q1713" i="6" s="1"/>
  <c r="R1713" i="6"/>
  <c r="S1713" i="6" s="1"/>
  <c r="O1714" i="6"/>
  <c r="P1714" i="6"/>
  <c r="Q1714" i="6" s="1"/>
  <c r="R1714" i="6"/>
  <c r="S1714" i="6" s="1"/>
  <c r="O1715" i="6"/>
  <c r="P1715" i="6"/>
  <c r="Q1715" i="6" s="1"/>
  <c r="R1715" i="6"/>
  <c r="S1715" i="6" s="1"/>
  <c r="O1716" i="6"/>
  <c r="P1716" i="6"/>
  <c r="Q1716" i="6" s="1"/>
  <c r="R1716" i="6"/>
  <c r="S1716" i="6" s="1"/>
  <c r="O1717" i="6"/>
  <c r="P1717" i="6"/>
  <c r="Q1717" i="6" s="1"/>
  <c r="R1717" i="6"/>
  <c r="S1717" i="6" s="1"/>
  <c r="O1718" i="6"/>
  <c r="P1718" i="6"/>
  <c r="Q1718" i="6" s="1"/>
  <c r="R1718" i="6"/>
  <c r="S1718" i="6" s="1"/>
  <c r="O1719" i="6"/>
  <c r="P1719" i="6"/>
  <c r="Q1719" i="6" s="1"/>
  <c r="R1719" i="6"/>
  <c r="S1719" i="6" s="1"/>
  <c r="O1720" i="6"/>
  <c r="P1720" i="6"/>
  <c r="Q1720" i="6" s="1"/>
  <c r="R1720" i="6"/>
  <c r="S1720" i="6" s="1"/>
  <c r="O1721" i="6"/>
  <c r="P1721" i="6"/>
  <c r="Q1721" i="6" s="1"/>
  <c r="R1721" i="6"/>
  <c r="S1721" i="6" s="1"/>
  <c r="O1722" i="6"/>
  <c r="P1722" i="6"/>
  <c r="Q1722" i="6" s="1"/>
  <c r="R1722" i="6"/>
  <c r="S1722" i="6" s="1"/>
  <c r="O1723" i="6"/>
  <c r="P1723" i="6"/>
  <c r="Q1723" i="6" s="1"/>
  <c r="R1723" i="6"/>
  <c r="S1723" i="6" s="1"/>
  <c r="O1724" i="6"/>
  <c r="P1724" i="6"/>
  <c r="Q1724" i="6" s="1"/>
  <c r="R1724" i="6"/>
  <c r="S1724" i="6" s="1"/>
  <c r="O1725" i="6"/>
  <c r="P1725" i="6"/>
  <c r="Q1725" i="6" s="1"/>
  <c r="R1725" i="6"/>
  <c r="S1725" i="6" s="1"/>
  <c r="O1726" i="6"/>
  <c r="P1726" i="6"/>
  <c r="Q1726" i="6" s="1"/>
  <c r="R1726" i="6"/>
  <c r="S1726" i="6" s="1"/>
  <c r="O1727" i="6"/>
  <c r="P1727" i="6"/>
  <c r="Q1727" i="6" s="1"/>
  <c r="R1727" i="6"/>
  <c r="S1727" i="6" s="1"/>
  <c r="O1728" i="6"/>
  <c r="P1728" i="6"/>
  <c r="Q1728" i="6" s="1"/>
  <c r="R1728" i="6"/>
  <c r="S1728" i="6" s="1"/>
  <c r="O1729" i="6"/>
  <c r="P1729" i="6"/>
  <c r="Q1729" i="6" s="1"/>
  <c r="R1729" i="6"/>
  <c r="S1729" i="6" s="1"/>
  <c r="O1730" i="6"/>
  <c r="P1730" i="6"/>
  <c r="Q1730" i="6" s="1"/>
  <c r="R1730" i="6"/>
  <c r="S1730" i="6" s="1"/>
  <c r="O1731" i="6"/>
  <c r="P1731" i="6"/>
  <c r="Q1731" i="6" s="1"/>
  <c r="R1731" i="6"/>
  <c r="S1731" i="6" s="1"/>
  <c r="O1732" i="6"/>
  <c r="P1732" i="6"/>
  <c r="Q1732" i="6" s="1"/>
  <c r="R1732" i="6"/>
  <c r="S1732" i="6" s="1"/>
  <c r="O1733" i="6"/>
  <c r="P1733" i="6"/>
  <c r="Q1733" i="6" s="1"/>
  <c r="R1733" i="6"/>
  <c r="S1733" i="6" s="1"/>
  <c r="O1734" i="6"/>
  <c r="P1734" i="6"/>
  <c r="Q1734" i="6" s="1"/>
  <c r="R1734" i="6"/>
  <c r="S1734" i="6" s="1"/>
  <c r="O1735" i="6"/>
  <c r="P1735" i="6"/>
  <c r="Q1735" i="6" s="1"/>
  <c r="R1735" i="6"/>
  <c r="S1735" i="6" s="1"/>
  <c r="O1736" i="6"/>
  <c r="P1736" i="6"/>
  <c r="Q1736" i="6" s="1"/>
  <c r="R1736" i="6"/>
  <c r="S1736" i="6" s="1"/>
  <c r="O1737" i="6"/>
  <c r="P1737" i="6"/>
  <c r="Q1737" i="6" s="1"/>
  <c r="R1737" i="6"/>
  <c r="S1737" i="6" s="1"/>
  <c r="O1738" i="6"/>
  <c r="P1738" i="6"/>
  <c r="Q1738" i="6" s="1"/>
  <c r="R1738" i="6"/>
  <c r="S1738" i="6" s="1"/>
  <c r="O1739" i="6"/>
  <c r="P1739" i="6"/>
  <c r="Q1739" i="6" s="1"/>
  <c r="R1739" i="6"/>
  <c r="S1739" i="6" s="1"/>
  <c r="O1740" i="6"/>
  <c r="P1740" i="6"/>
  <c r="Q1740" i="6" s="1"/>
  <c r="R1740" i="6"/>
  <c r="S1740" i="6" s="1"/>
  <c r="O1741" i="6"/>
  <c r="P1741" i="6"/>
  <c r="Q1741" i="6" s="1"/>
  <c r="R1741" i="6"/>
  <c r="S1741" i="6" s="1"/>
  <c r="O1742" i="6"/>
  <c r="P1742" i="6"/>
  <c r="Q1742" i="6" s="1"/>
  <c r="R1742" i="6"/>
  <c r="S1742" i="6" s="1"/>
  <c r="O1743" i="6"/>
  <c r="P1743" i="6"/>
  <c r="Q1743" i="6" s="1"/>
  <c r="R1743" i="6"/>
  <c r="S1743" i="6" s="1"/>
  <c r="O1744" i="6"/>
  <c r="P1744" i="6"/>
  <c r="Q1744" i="6" s="1"/>
  <c r="R1744" i="6"/>
  <c r="S1744" i="6" s="1"/>
  <c r="O1745" i="6"/>
  <c r="P1745" i="6"/>
  <c r="Q1745" i="6" s="1"/>
  <c r="R1745" i="6"/>
  <c r="S1745" i="6" s="1"/>
  <c r="O1746" i="6"/>
  <c r="P1746" i="6"/>
  <c r="Q1746" i="6" s="1"/>
  <c r="R1746" i="6"/>
  <c r="S1746" i="6" s="1"/>
  <c r="O1747" i="6"/>
  <c r="P1747" i="6"/>
  <c r="Q1747" i="6" s="1"/>
  <c r="R1747" i="6"/>
  <c r="S1747" i="6" s="1"/>
  <c r="O1748" i="6"/>
  <c r="P1748" i="6"/>
  <c r="Q1748" i="6" s="1"/>
  <c r="R1748" i="6"/>
  <c r="S1748" i="6" s="1"/>
  <c r="O1749" i="6"/>
  <c r="P1749" i="6"/>
  <c r="Q1749" i="6" s="1"/>
  <c r="R1749" i="6"/>
  <c r="S1749" i="6" s="1"/>
  <c r="O1750" i="6"/>
  <c r="P1750" i="6"/>
  <c r="Q1750" i="6" s="1"/>
  <c r="R1750" i="6"/>
  <c r="S1750" i="6" s="1"/>
  <c r="O1751" i="6"/>
  <c r="P1751" i="6"/>
  <c r="Q1751" i="6" s="1"/>
  <c r="R1751" i="6"/>
  <c r="S1751" i="6" s="1"/>
  <c r="O1752" i="6"/>
  <c r="P1752" i="6"/>
  <c r="Q1752" i="6" s="1"/>
  <c r="R1752" i="6"/>
  <c r="S1752" i="6" s="1"/>
  <c r="O1753" i="6"/>
  <c r="P1753" i="6"/>
  <c r="Q1753" i="6" s="1"/>
  <c r="R1753" i="6"/>
  <c r="S1753" i="6" s="1"/>
  <c r="O1754" i="6"/>
  <c r="P1754" i="6"/>
  <c r="Q1754" i="6" s="1"/>
  <c r="R1754" i="6"/>
  <c r="S1754" i="6" s="1"/>
  <c r="O1755" i="6"/>
  <c r="P1755" i="6"/>
  <c r="Q1755" i="6" s="1"/>
  <c r="R1755" i="6"/>
  <c r="S1755" i="6" s="1"/>
  <c r="O1756" i="6"/>
  <c r="P1756" i="6"/>
  <c r="Q1756" i="6" s="1"/>
  <c r="R1756" i="6"/>
  <c r="S1756" i="6" s="1"/>
  <c r="O1757" i="6"/>
  <c r="P1757" i="6"/>
  <c r="Q1757" i="6" s="1"/>
  <c r="R1757" i="6"/>
  <c r="S1757" i="6" s="1"/>
  <c r="O1758" i="6"/>
  <c r="P1758" i="6"/>
  <c r="Q1758" i="6" s="1"/>
  <c r="R1758" i="6"/>
  <c r="S1758" i="6" s="1"/>
  <c r="O1759" i="6"/>
  <c r="P1759" i="6"/>
  <c r="Q1759" i="6" s="1"/>
  <c r="R1759" i="6"/>
  <c r="S1759" i="6" s="1"/>
  <c r="O1760" i="6"/>
  <c r="P1760" i="6"/>
  <c r="Q1760" i="6" s="1"/>
  <c r="R1760" i="6"/>
  <c r="S1760" i="6" s="1"/>
  <c r="O1761" i="6"/>
  <c r="P1761" i="6"/>
  <c r="Q1761" i="6" s="1"/>
  <c r="R1761" i="6"/>
  <c r="S1761" i="6" s="1"/>
  <c r="O1762" i="6"/>
  <c r="P1762" i="6"/>
  <c r="Q1762" i="6" s="1"/>
  <c r="R1762" i="6"/>
  <c r="S1762" i="6" s="1"/>
  <c r="O1763" i="6"/>
  <c r="P1763" i="6"/>
  <c r="Q1763" i="6" s="1"/>
  <c r="R1763" i="6"/>
  <c r="S1763" i="6" s="1"/>
  <c r="O1764" i="6"/>
  <c r="P1764" i="6"/>
  <c r="Q1764" i="6" s="1"/>
  <c r="R1764" i="6"/>
  <c r="S1764" i="6" s="1"/>
  <c r="O1765" i="6"/>
  <c r="P1765" i="6"/>
  <c r="Q1765" i="6" s="1"/>
  <c r="R1765" i="6"/>
  <c r="S1765" i="6" s="1"/>
  <c r="O1766" i="6"/>
  <c r="P1766" i="6"/>
  <c r="Q1766" i="6" s="1"/>
  <c r="R1766" i="6"/>
  <c r="S1766" i="6" s="1"/>
  <c r="O1767" i="6"/>
  <c r="P1767" i="6"/>
  <c r="Q1767" i="6" s="1"/>
  <c r="R1767" i="6"/>
  <c r="S1767" i="6" s="1"/>
  <c r="O1768" i="6"/>
  <c r="P1768" i="6"/>
  <c r="Q1768" i="6" s="1"/>
  <c r="R1768" i="6"/>
  <c r="S1768" i="6" s="1"/>
  <c r="O1769" i="6"/>
  <c r="P1769" i="6"/>
  <c r="Q1769" i="6" s="1"/>
  <c r="R1769" i="6"/>
  <c r="S1769" i="6" s="1"/>
  <c r="O1770" i="6"/>
  <c r="P1770" i="6"/>
  <c r="Q1770" i="6" s="1"/>
  <c r="R1770" i="6"/>
  <c r="S1770" i="6" s="1"/>
  <c r="O1771" i="6"/>
  <c r="P1771" i="6"/>
  <c r="Q1771" i="6" s="1"/>
  <c r="R1771" i="6"/>
  <c r="S1771" i="6" s="1"/>
  <c r="O1772" i="6"/>
  <c r="P1772" i="6"/>
  <c r="Q1772" i="6" s="1"/>
  <c r="R1772" i="6"/>
  <c r="S1772" i="6" s="1"/>
  <c r="O1773" i="6"/>
  <c r="P1773" i="6"/>
  <c r="Q1773" i="6" s="1"/>
  <c r="R1773" i="6"/>
  <c r="S1773" i="6" s="1"/>
  <c r="O1774" i="6"/>
  <c r="P1774" i="6"/>
  <c r="Q1774" i="6" s="1"/>
  <c r="R1774" i="6"/>
  <c r="S1774" i="6" s="1"/>
  <c r="O1775" i="6"/>
  <c r="P1775" i="6"/>
  <c r="Q1775" i="6" s="1"/>
  <c r="R1775" i="6"/>
  <c r="S1775" i="6" s="1"/>
  <c r="O1776" i="6"/>
  <c r="P1776" i="6"/>
  <c r="Q1776" i="6" s="1"/>
  <c r="R1776" i="6"/>
  <c r="S1776" i="6" s="1"/>
  <c r="O1777" i="6"/>
  <c r="P1777" i="6"/>
  <c r="Q1777" i="6" s="1"/>
  <c r="R1777" i="6"/>
  <c r="S1777" i="6" s="1"/>
  <c r="O1778" i="6"/>
  <c r="P1778" i="6"/>
  <c r="Q1778" i="6" s="1"/>
  <c r="R1778" i="6"/>
  <c r="S1778" i="6" s="1"/>
  <c r="O1779" i="6"/>
  <c r="P1779" i="6"/>
  <c r="Q1779" i="6" s="1"/>
  <c r="R1779" i="6"/>
  <c r="S1779" i="6" s="1"/>
  <c r="O1780" i="6"/>
  <c r="P1780" i="6"/>
  <c r="Q1780" i="6" s="1"/>
  <c r="R1780" i="6"/>
  <c r="S1780" i="6" s="1"/>
  <c r="O1781" i="6"/>
  <c r="P1781" i="6"/>
  <c r="Q1781" i="6" s="1"/>
  <c r="R1781" i="6"/>
  <c r="S1781" i="6" s="1"/>
  <c r="O1782" i="6"/>
  <c r="P1782" i="6"/>
  <c r="Q1782" i="6" s="1"/>
  <c r="R1782" i="6"/>
  <c r="S1782" i="6" s="1"/>
  <c r="O1783" i="6"/>
  <c r="P1783" i="6"/>
  <c r="Q1783" i="6" s="1"/>
  <c r="R1783" i="6"/>
  <c r="S1783" i="6" s="1"/>
  <c r="O1784" i="6"/>
  <c r="P1784" i="6"/>
  <c r="Q1784" i="6" s="1"/>
  <c r="R1784" i="6"/>
  <c r="S1784" i="6" s="1"/>
  <c r="O1785" i="6"/>
  <c r="P1785" i="6"/>
  <c r="Q1785" i="6" s="1"/>
  <c r="R1785" i="6"/>
  <c r="S1785" i="6" s="1"/>
  <c r="O1786" i="6"/>
  <c r="P1786" i="6"/>
  <c r="Q1786" i="6" s="1"/>
  <c r="R1786" i="6"/>
  <c r="S1786" i="6" s="1"/>
  <c r="O1787" i="6"/>
  <c r="P1787" i="6"/>
  <c r="Q1787" i="6" s="1"/>
  <c r="R1787" i="6"/>
  <c r="S1787" i="6" s="1"/>
  <c r="O1788" i="6"/>
  <c r="P1788" i="6"/>
  <c r="Q1788" i="6" s="1"/>
  <c r="R1788" i="6"/>
  <c r="S1788" i="6" s="1"/>
  <c r="O1789" i="6"/>
  <c r="P1789" i="6"/>
  <c r="Q1789" i="6" s="1"/>
  <c r="R1789" i="6"/>
  <c r="S1789" i="6" s="1"/>
  <c r="O1790" i="6"/>
  <c r="P1790" i="6"/>
  <c r="Q1790" i="6" s="1"/>
  <c r="R1790" i="6"/>
  <c r="S1790" i="6" s="1"/>
  <c r="O1791" i="6"/>
  <c r="P1791" i="6"/>
  <c r="Q1791" i="6" s="1"/>
  <c r="R1791" i="6"/>
  <c r="S1791" i="6" s="1"/>
  <c r="O1792" i="6"/>
  <c r="P1792" i="6"/>
  <c r="Q1792" i="6" s="1"/>
  <c r="R1792" i="6"/>
  <c r="S1792" i="6" s="1"/>
  <c r="O1793" i="6"/>
  <c r="P1793" i="6"/>
  <c r="Q1793" i="6" s="1"/>
  <c r="R1793" i="6"/>
  <c r="S1793" i="6" s="1"/>
  <c r="O1794" i="6"/>
  <c r="P1794" i="6"/>
  <c r="Q1794" i="6" s="1"/>
  <c r="R1794" i="6"/>
  <c r="S1794" i="6" s="1"/>
  <c r="O1795" i="6"/>
  <c r="P1795" i="6"/>
  <c r="Q1795" i="6" s="1"/>
  <c r="R1795" i="6"/>
  <c r="S1795" i="6" s="1"/>
  <c r="O1796" i="6"/>
  <c r="P1796" i="6"/>
  <c r="Q1796" i="6" s="1"/>
  <c r="R1796" i="6"/>
  <c r="S1796" i="6" s="1"/>
  <c r="O1797" i="6"/>
  <c r="P1797" i="6"/>
  <c r="Q1797" i="6" s="1"/>
  <c r="R1797" i="6"/>
  <c r="S1797" i="6" s="1"/>
  <c r="O1798" i="6"/>
  <c r="P1798" i="6"/>
  <c r="Q1798" i="6" s="1"/>
  <c r="R1798" i="6"/>
  <c r="S1798" i="6" s="1"/>
  <c r="O1799" i="6"/>
  <c r="P1799" i="6"/>
  <c r="Q1799" i="6" s="1"/>
  <c r="R1799" i="6"/>
  <c r="S1799" i="6" s="1"/>
  <c r="O1800" i="6"/>
  <c r="P1800" i="6"/>
  <c r="Q1800" i="6" s="1"/>
  <c r="R1800" i="6"/>
  <c r="S1800" i="6" s="1"/>
  <c r="O1801" i="6"/>
  <c r="P1801" i="6"/>
  <c r="Q1801" i="6" s="1"/>
  <c r="R1801" i="6"/>
  <c r="S1801" i="6" s="1"/>
  <c r="O1802" i="6"/>
  <c r="P1802" i="6"/>
  <c r="Q1802" i="6" s="1"/>
  <c r="R1802" i="6"/>
  <c r="S1802" i="6" s="1"/>
  <c r="O1803" i="6"/>
  <c r="P1803" i="6"/>
  <c r="Q1803" i="6" s="1"/>
  <c r="R1803" i="6"/>
  <c r="S1803" i="6" s="1"/>
  <c r="O1804" i="6"/>
  <c r="P1804" i="6"/>
  <c r="Q1804" i="6" s="1"/>
  <c r="R1804" i="6"/>
  <c r="S1804" i="6" s="1"/>
  <c r="O1805" i="6"/>
  <c r="P1805" i="6"/>
  <c r="Q1805" i="6" s="1"/>
  <c r="R1805" i="6"/>
  <c r="S1805" i="6" s="1"/>
  <c r="O1806" i="6"/>
  <c r="P1806" i="6"/>
  <c r="Q1806" i="6" s="1"/>
  <c r="R1806" i="6"/>
  <c r="S1806" i="6" s="1"/>
  <c r="O1807" i="6"/>
  <c r="P1807" i="6"/>
  <c r="Q1807" i="6" s="1"/>
  <c r="R1807" i="6"/>
  <c r="S1807" i="6" s="1"/>
  <c r="O1808" i="6"/>
  <c r="P1808" i="6"/>
  <c r="Q1808" i="6" s="1"/>
  <c r="R1808" i="6"/>
  <c r="S1808" i="6" s="1"/>
  <c r="O1809" i="6"/>
  <c r="P1809" i="6"/>
  <c r="Q1809" i="6" s="1"/>
  <c r="R1809" i="6"/>
  <c r="S1809" i="6" s="1"/>
  <c r="O1810" i="6"/>
  <c r="P1810" i="6"/>
  <c r="Q1810" i="6" s="1"/>
  <c r="R1810" i="6"/>
  <c r="S1810" i="6" s="1"/>
  <c r="O1811" i="6"/>
  <c r="P1811" i="6"/>
  <c r="Q1811" i="6" s="1"/>
  <c r="R1811" i="6"/>
  <c r="S1811" i="6" s="1"/>
  <c r="O1812" i="6"/>
  <c r="P1812" i="6"/>
  <c r="Q1812" i="6" s="1"/>
  <c r="R1812" i="6"/>
  <c r="S1812" i="6" s="1"/>
  <c r="O1813" i="6"/>
  <c r="P1813" i="6"/>
  <c r="Q1813" i="6" s="1"/>
  <c r="R1813" i="6"/>
  <c r="S1813" i="6" s="1"/>
  <c r="O1814" i="6"/>
  <c r="P1814" i="6"/>
  <c r="Q1814" i="6" s="1"/>
  <c r="R1814" i="6"/>
  <c r="S1814" i="6" s="1"/>
  <c r="O1815" i="6"/>
  <c r="P1815" i="6"/>
  <c r="Q1815" i="6" s="1"/>
  <c r="R1815" i="6"/>
  <c r="S1815" i="6" s="1"/>
  <c r="O1816" i="6"/>
  <c r="P1816" i="6"/>
  <c r="Q1816" i="6" s="1"/>
  <c r="R1816" i="6"/>
  <c r="S1816" i="6" s="1"/>
  <c r="O1817" i="6"/>
  <c r="P1817" i="6"/>
  <c r="Q1817" i="6" s="1"/>
  <c r="R1817" i="6"/>
  <c r="S1817" i="6" s="1"/>
  <c r="O1818" i="6"/>
  <c r="P1818" i="6"/>
  <c r="Q1818" i="6" s="1"/>
  <c r="R1818" i="6"/>
  <c r="S1818" i="6" s="1"/>
  <c r="O1819" i="6"/>
  <c r="P1819" i="6"/>
  <c r="Q1819" i="6" s="1"/>
  <c r="R1819" i="6"/>
  <c r="S1819" i="6" s="1"/>
  <c r="O1820" i="6"/>
  <c r="P1820" i="6"/>
  <c r="Q1820" i="6" s="1"/>
  <c r="R1820" i="6"/>
  <c r="S1820" i="6" s="1"/>
  <c r="O1821" i="6"/>
  <c r="P1821" i="6"/>
  <c r="Q1821" i="6" s="1"/>
  <c r="R1821" i="6"/>
  <c r="S1821" i="6" s="1"/>
  <c r="O1822" i="6"/>
  <c r="P1822" i="6"/>
  <c r="Q1822" i="6" s="1"/>
  <c r="R1822" i="6"/>
  <c r="S1822" i="6" s="1"/>
  <c r="O1823" i="6"/>
  <c r="P1823" i="6"/>
  <c r="Q1823" i="6" s="1"/>
  <c r="R1823" i="6"/>
  <c r="S1823" i="6" s="1"/>
  <c r="O1824" i="6"/>
  <c r="P1824" i="6"/>
  <c r="Q1824" i="6" s="1"/>
  <c r="R1824" i="6"/>
  <c r="S1824" i="6" s="1"/>
  <c r="O1825" i="6"/>
  <c r="P1825" i="6"/>
  <c r="Q1825" i="6" s="1"/>
  <c r="R1825" i="6"/>
  <c r="S1825" i="6" s="1"/>
  <c r="O1826" i="6"/>
  <c r="P1826" i="6"/>
  <c r="Q1826" i="6" s="1"/>
  <c r="R1826" i="6"/>
  <c r="S1826" i="6" s="1"/>
  <c r="O1827" i="6"/>
  <c r="P1827" i="6"/>
  <c r="Q1827" i="6" s="1"/>
  <c r="R1827" i="6"/>
  <c r="S1827" i="6" s="1"/>
  <c r="O1828" i="6"/>
  <c r="P1828" i="6"/>
  <c r="Q1828" i="6" s="1"/>
  <c r="R1828" i="6"/>
  <c r="S1828" i="6" s="1"/>
  <c r="O1829" i="6"/>
  <c r="P1829" i="6"/>
  <c r="Q1829" i="6" s="1"/>
  <c r="R1829" i="6"/>
  <c r="S1829" i="6" s="1"/>
  <c r="O1830" i="6"/>
  <c r="P1830" i="6"/>
  <c r="Q1830" i="6" s="1"/>
  <c r="R1830" i="6"/>
  <c r="S1830" i="6" s="1"/>
  <c r="O1831" i="6"/>
  <c r="P1831" i="6"/>
  <c r="Q1831" i="6" s="1"/>
  <c r="R1831" i="6"/>
  <c r="S1831" i="6" s="1"/>
  <c r="O1832" i="6"/>
  <c r="P1832" i="6"/>
  <c r="Q1832" i="6" s="1"/>
  <c r="R1832" i="6"/>
  <c r="S1832" i="6" s="1"/>
  <c r="O1833" i="6"/>
  <c r="P1833" i="6"/>
  <c r="Q1833" i="6" s="1"/>
  <c r="R1833" i="6"/>
  <c r="S1833" i="6" s="1"/>
  <c r="O1834" i="6"/>
  <c r="P1834" i="6"/>
  <c r="Q1834" i="6" s="1"/>
  <c r="R1834" i="6"/>
  <c r="S1834" i="6" s="1"/>
  <c r="O1835" i="6"/>
  <c r="P1835" i="6"/>
  <c r="Q1835" i="6" s="1"/>
  <c r="R1835" i="6"/>
  <c r="S1835" i="6" s="1"/>
  <c r="O1836" i="6"/>
  <c r="P1836" i="6"/>
  <c r="Q1836" i="6" s="1"/>
  <c r="R1836" i="6"/>
  <c r="S1836" i="6" s="1"/>
  <c r="O1837" i="6"/>
  <c r="P1837" i="6"/>
  <c r="Q1837" i="6" s="1"/>
  <c r="R1837" i="6"/>
  <c r="S1837" i="6" s="1"/>
  <c r="O1838" i="6"/>
  <c r="P1838" i="6"/>
  <c r="Q1838" i="6" s="1"/>
  <c r="R1838" i="6"/>
  <c r="S1838" i="6" s="1"/>
  <c r="O1839" i="6"/>
  <c r="P1839" i="6"/>
  <c r="Q1839" i="6" s="1"/>
  <c r="R1839" i="6"/>
  <c r="S1839" i="6" s="1"/>
  <c r="O1840" i="6"/>
  <c r="P1840" i="6"/>
  <c r="Q1840" i="6" s="1"/>
  <c r="R1840" i="6"/>
  <c r="S1840" i="6" s="1"/>
  <c r="O1841" i="6"/>
  <c r="P1841" i="6"/>
  <c r="Q1841" i="6" s="1"/>
  <c r="R1841" i="6"/>
  <c r="S1841" i="6" s="1"/>
  <c r="O1842" i="6"/>
  <c r="P1842" i="6"/>
  <c r="Q1842" i="6" s="1"/>
  <c r="R1842" i="6"/>
  <c r="S1842" i="6" s="1"/>
  <c r="O1843" i="6"/>
  <c r="P1843" i="6"/>
  <c r="Q1843" i="6" s="1"/>
  <c r="R1843" i="6"/>
  <c r="S1843" i="6" s="1"/>
  <c r="O1844" i="6"/>
  <c r="P1844" i="6"/>
  <c r="Q1844" i="6" s="1"/>
  <c r="R1844" i="6"/>
  <c r="S1844" i="6" s="1"/>
  <c r="O1845" i="6"/>
  <c r="P1845" i="6"/>
  <c r="Q1845" i="6" s="1"/>
  <c r="R1845" i="6"/>
  <c r="S1845" i="6" s="1"/>
  <c r="O1846" i="6"/>
  <c r="P1846" i="6"/>
  <c r="Q1846" i="6" s="1"/>
  <c r="R1846" i="6"/>
  <c r="S1846" i="6" s="1"/>
  <c r="O1847" i="6"/>
  <c r="P1847" i="6"/>
  <c r="Q1847" i="6" s="1"/>
  <c r="R1847" i="6"/>
  <c r="S1847" i="6" s="1"/>
  <c r="O1848" i="6"/>
  <c r="P1848" i="6"/>
  <c r="Q1848" i="6" s="1"/>
  <c r="R1848" i="6"/>
  <c r="S1848" i="6" s="1"/>
  <c r="O1849" i="6"/>
  <c r="P1849" i="6"/>
  <c r="Q1849" i="6" s="1"/>
  <c r="R1849" i="6"/>
  <c r="S1849" i="6" s="1"/>
  <c r="O1850" i="6"/>
  <c r="P1850" i="6"/>
  <c r="Q1850" i="6" s="1"/>
  <c r="R1850" i="6"/>
  <c r="S1850" i="6" s="1"/>
  <c r="O1851" i="6"/>
  <c r="P1851" i="6"/>
  <c r="Q1851" i="6" s="1"/>
  <c r="R1851" i="6"/>
  <c r="S1851" i="6" s="1"/>
  <c r="O1852" i="6"/>
  <c r="P1852" i="6"/>
  <c r="Q1852" i="6" s="1"/>
  <c r="R1852" i="6"/>
  <c r="S1852" i="6" s="1"/>
  <c r="O1853" i="6"/>
  <c r="P1853" i="6"/>
  <c r="Q1853" i="6" s="1"/>
  <c r="R1853" i="6"/>
  <c r="S1853" i="6" s="1"/>
  <c r="O1854" i="6"/>
  <c r="P1854" i="6"/>
  <c r="Q1854" i="6" s="1"/>
  <c r="R1854" i="6"/>
  <c r="S1854" i="6" s="1"/>
  <c r="O1855" i="6"/>
  <c r="P1855" i="6"/>
  <c r="Q1855" i="6" s="1"/>
  <c r="R1855" i="6"/>
  <c r="S1855" i="6" s="1"/>
  <c r="O1856" i="6"/>
  <c r="P1856" i="6"/>
  <c r="Q1856" i="6" s="1"/>
  <c r="R1856" i="6"/>
  <c r="S1856" i="6" s="1"/>
  <c r="O1857" i="6"/>
  <c r="P1857" i="6"/>
  <c r="Q1857" i="6" s="1"/>
  <c r="R1857" i="6"/>
  <c r="S1857" i="6" s="1"/>
  <c r="O1858" i="6"/>
  <c r="P1858" i="6"/>
  <c r="Q1858" i="6" s="1"/>
  <c r="R1858" i="6"/>
  <c r="S1858" i="6" s="1"/>
  <c r="O1859" i="6"/>
  <c r="P1859" i="6"/>
  <c r="Q1859" i="6" s="1"/>
  <c r="R1859" i="6"/>
  <c r="S1859" i="6" s="1"/>
  <c r="O1860" i="6"/>
  <c r="P1860" i="6"/>
  <c r="Q1860" i="6" s="1"/>
  <c r="R1860" i="6"/>
  <c r="S1860" i="6" s="1"/>
  <c r="O1861" i="6"/>
  <c r="P1861" i="6"/>
  <c r="Q1861" i="6" s="1"/>
  <c r="R1861" i="6"/>
  <c r="S1861" i="6" s="1"/>
  <c r="O1862" i="6"/>
  <c r="P1862" i="6"/>
  <c r="Q1862" i="6" s="1"/>
  <c r="R1862" i="6"/>
  <c r="S1862" i="6" s="1"/>
  <c r="O1863" i="6"/>
  <c r="P1863" i="6"/>
  <c r="Q1863" i="6" s="1"/>
  <c r="R1863" i="6"/>
  <c r="S1863" i="6" s="1"/>
  <c r="O1864" i="6"/>
  <c r="P1864" i="6"/>
  <c r="Q1864" i="6" s="1"/>
  <c r="R1864" i="6"/>
  <c r="S1864" i="6" s="1"/>
  <c r="O1865" i="6"/>
  <c r="P1865" i="6"/>
  <c r="Q1865" i="6" s="1"/>
  <c r="R1865" i="6"/>
  <c r="S1865" i="6" s="1"/>
  <c r="O1866" i="6"/>
  <c r="P1866" i="6"/>
  <c r="Q1866" i="6" s="1"/>
  <c r="R1866" i="6"/>
  <c r="S1866" i="6" s="1"/>
  <c r="O1867" i="6"/>
  <c r="P1867" i="6"/>
  <c r="Q1867" i="6" s="1"/>
  <c r="R1867" i="6"/>
  <c r="S1867" i="6" s="1"/>
  <c r="O1868" i="6"/>
  <c r="P1868" i="6"/>
  <c r="Q1868" i="6" s="1"/>
  <c r="R1868" i="6"/>
  <c r="S1868" i="6" s="1"/>
  <c r="O1869" i="6"/>
  <c r="P1869" i="6"/>
  <c r="Q1869" i="6" s="1"/>
  <c r="R1869" i="6"/>
  <c r="S1869" i="6" s="1"/>
  <c r="O1870" i="6"/>
  <c r="P1870" i="6"/>
  <c r="Q1870" i="6" s="1"/>
  <c r="R1870" i="6"/>
  <c r="S1870" i="6" s="1"/>
  <c r="O1871" i="6"/>
  <c r="P1871" i="6"/>
  <c r="Q1871" i="6" s="1"/>
  <c r="R1871" i="6"/>
  <c r="S1871" i="6" s="1"/>
  <c r="O1872" i="6"/>
  <c r="P1872" i="6"/>
  <c r="Q1872" i="6" s="1"/>
  <c r="R1872" i="6"/>
  <c r="S1872" i="6" s="1"/>
  <c r="O1873" i="6"/>
  <c r="P1873" i="6"/>
  <c r="Q1873" i="6" s="1"/>
  <c r="R1873" i="6"/>
  <c r="S1873" i="6" s="1"/>
  <c r="O1874" i="6"/>
  <c r="P1874" i="6"/>
  <c r="Q1874" i="6" s="1"/>
  <c r="R1874" i="6"/>
  <c r="S1874" i="6" s="1"/>
  <c r="O1875" i="6"/>
  <c r="P1875" i="6"/>
  <c r="Q1875" i="6" s="1"/>
  <c r="R1875" i="6"/>
  <c r="S1875" i="6" s="1"/>
  <c r="O1876" i="6"/>
  <c r="P1876" i="6"/>
  <c r="Q1876" i="6" s="1"/>
  <c r="R1876" i="6"/>
  <c r="S1876" i="6" s="1"/>
  <c r="O1877" i="6"/>
  <c r="P1877" i="6"/>
  <c r="Q1877" i="6" s="1"/>
  <c r="R1877" i="6"/>
  <c r="S1877" i="6" s="1"/>
  <c r="O1878" i="6"/>
  <c r="P1878" i="6"/>
  <c r="Q1878" i="6" s="1"/>
  <c r="R1878" i="6"/>
  <c r="S1878" i="6" s="1"/>
  <c r="O1879" i="6"/>
  <c r="P1879" i="6"/>
  <c r="Q1879" i="6" s="1"/>
  <c r="R1879" i="6"/>
  <c r="S1879" i="6" s="1"/>
  <c r="O1880" i="6"/>
  <c r="P1880" i="6"/>
  <c r="Q1880" i="6" s="1"/>
  <c r="R1880" i="6"/>
  <c r="S1880" i="6" s="1"/>
  <c r="O1881" i="6"/>
  <c r="P1881" i="6"/>
  <c r="Q1881" i="6" s="1"/>
  <c r="R1881" i="6"/>
  <c r="S1881" i="6" s="1"/>
  <c r="O1882" i="6"/>
  <c r="P1882" i="6"/>
  <c r="Q1882" i="6" s="1"/>
  <c r="R1882" i="6"/>
  <c r="S1882" i="6" s="1"/>
  <c r="O1883" i="6"/>
  <c r="P1883" i="6"/>
  <c r="Q1883" i="6" s="1"/>
  <c r="R1883" i="6"/>
  <c r="S1883" i="6" s="1"/>
  <c r="O1884" i="6"/>
  <c r="P1884" i="6"/>
  <c r="Q1884" i="6" s="1"/>
  <c r="R1884" i="6"/>
  <c r="S1884" i="6" s="1"/>
  <c r="O1885" i="6"/>
  <c r="P1885" i="6"/>
  <c r="Q1885" i="6" s="1"/>
  <c r="R1885" i="6"/>
  <c r="S1885" i="6" s="1"/>
  <c r="O1886" i="6"/>
  <c r="P1886" i="6"/>
  <c r="Q1886" i="6" s="1"/>
  <c r="R1886" i="6"/>
  <c r="S1886" i="6" s="1"/>
  <c r="O1887" i="6"/>
  <c r="P1887" i="6"/>
  <c r="Q1887" i="6" s="1"/>
  <c r="R1887" i="6"/>
  <c r="S1887" i="6" s="1"/>
  <c r="O1888" i="6"/>
  <c r="P1888" i="6"/>
  <c r="Q1888" i="6" s="1"/>
  <c r="R1888" i="6"/>
  <c r="S1888" i="6" s="1"/>
  <c r="O1889" i="6"/>
  <c r="P1889" i="6"/>
  <c r="Q1889" i="6" s="1"/>
  <c r="R1889" i="6"/>
  <c r="S1889" i="6" s="1"/>
  <c r="O1890" i="6"/>
  <c r="P1890" i="6"/>
  <c r="Q1890" i="6" s="1"/>
  <c r="R1890" i="6"/>
  <c r="S1890" i="6" s="1"/>
  <c r="O1891" i="6"/>
  <c r="P1891" i="6"/>
  <c r="Q1891" i="6" s="1"/>
  <c r="R1891" i="6"/>
  <c r="S1891" i="6" s="1"/>
  <c r="O1892" i="6"/>
  <c r="P1892" i="6"/>
  <c r="Q1892" i="6" s="1"/>
  <c r="R1892" i="6"/>
  <c r="S1892" i="6" s="1"/>
  <c r="O1893" i="6"/>
  <c r="P1893" i="6"/>
  <c r="Q1893" i="6" s="1"/>
  <c r="R1893" i="6"/>
  <c r="S1893" i="6" s="1"/>
  <c r="O1894" i="6"/>
  <c r="P1894" i="6"/>
  <c r="Q1894" i="6" s="1"/>
  <c r="R1894" i="6"/>
  <c r="S1894" i="6" s="1"/>
  <c r="O1895" i="6"/>
  <c r="P1895" i="6"/>
  <c r="Q1895" i="6" s="1"/>
  <c r="R1895" i="6"/>
  <c r="S1895" i="6" s="1"/>
  <c r="O1896" i="6"/>
  <c r="P1896" i="6"/>
  <c r="Q1896" i="6" s="1"/>
  <c r="R1896" i="6"/>
  <c r="S1896" i="6" s="1"/>
  <c r="O1897" i="6"/>
  <c r="P1897" i="6"/>
  <c r="Q1897" i="6" s="1"/>
  <c r="R1897" i="6"/>
  <c r="S1897" i="6" s="1"/>
  <c r="O1898" i="6"/>
  <c r="P1898" i="6"/>
  <c r="Q1898" i="6" s="1"/>
  <c r="R1898" i="6"/>
  <c r="S1898" i="6" s="1"/>
  <c r="O1899" i="6"/>
  <c r="P1899" i="6"/>
  <c r="Q1899" i="6" s="1"/>
  <c r="R1899" i="6"/>
  <c r="S1899" i="6" s="1"/>
  <c r="O1900" i="6"/>
  <c r="P1900" i="6"/>
  <c r="Q1900" i="6" s="1"/>
  <c r="R1900" i="6"/>
  <c r="S1900" i="6" s="1"/>
  <c r="O1901" i="6"/>
  <c r="P1901" i="6"/>
  <c r="Q1901" i="6" s="1"/>
  <c r="R1901" i="6"/>
  <c r="S1901" i="6" s="1"/>
  <c r="O1902" i="6"/>
  <c r="P1902" i="6"/>
  <c r="Q1902" i="6" s="1"/>
  <c r="R1902" i="6"/>
  <c r="S1902" i="6" s="1"/>
  <c r="O1903" i="6"/>
  <c r="P1903" i="6"/>
  <c r="Q1903" i="6" s="1"/>
  <c r="R1903" i="6"/>
  <c r="S1903" i="6" s="1"/>
  <c r="O1904" i="6"/>
  <c r="P1904" i="6"/>
  <c r="Q1904" i="6" s="1"/>
  <c r="R1904" i="6"/>
  <c r="S1904" i="6" s="1"/>
  <c r="O1905" i="6"/>
  <c r="P1905" i="6"/>
  <c r="Q1905" i="6" s="1"/>
  <c r="R1905" i="6"/>
  <c r="S1905" i="6" s="1"/>
  <c r="O1906" i="6"/>
  <c r="P1906" i="6"/>
  <c r="Q1906" i="6" s="1"/>
  <c r="R1906" i="6"/>
  <c r="S1906" i="6" s="1"/>
  <c r="O1907" i="6"/>
  <c r="P1907" i="6"/>
  <c r="Q1907" i="6" s="1"/>
  <c r="R1907" i="6"/>
  <c r="S1907" i="6" s="1"/>
  <c r="O1908" i="6"/>
  <c r="P1908" i="6"/>
  <c r="Q1908" i="6" s="1"/>
  <c r="R1908" i="6"/>
  <c r="S1908" i="6" s="1"/>
  <c r="O1909" i="6"/>
  <c r="P1909" i="6"/>
  <c r="Q1909" i="6" s="1"/>
  <c r="R1909" i="6"/>
  <c r="S1909" i="6" s="1"/>
  <c r="O1910" i="6"/>
  <c r="P1910" i="6"/>
  <c r="Q1910" i="6" s="1"/>
  <c r="R1910" i="6"/>
  <c r="S1910" i="6" s="1"/>
  <c r="O1911" i="6"/>
  <c r="P1911" i="6"/>
  <c r="Q1911" i="6" s="1"/>
  <c r="R1911" i="6"/>
  <c r="S1911" i="6" s="1"/>
  <c r="O1912" i="6"/>
  <c r="P1912" i="6"/>
  <c r="Q1912" i="6" s="1"/>
  <c r="R1912" i="6"/>
  <c r="S1912" i="6" s="1"/>
  <c r="O1913" i="6"/>
  <c r="P1913" i="6"/>
  <c r="Q1913" i="6" s="1"/>
  <c r="R1913" i="6"/>
  <c r="S1913" i="6" s="1"/>
  <c r="O1914" i="6"/>
  <c r="P1914" i="6"/>
  <c r="Q1914" i="6" s="1"/>
  <c r="R1914" i="6"/>
  <c r="S1914" i="6" s="1"/>
  <c r="O1915" i="6"/>
  <c r="P1915" i="6"/>
  <c r="Q1915" i="6" s="1"/>
  <c r="R1915" i="6"/>
  <c r="S1915" i="6" s="1"/>
  <c r="O1916" i="6"/>
  <c r="P1916" i="6"/>
  <c r="Q1916" i="6" s="1"/>
  <c r="R1916" i="6"/>
  <c r="S1916" i="6" s="1"/>
  <c r="O1917" i="6"/>
  <c r="P1917" i="6"/>
  <c r="Q1917" i="6" s="1"/>
  <c r="R1917" i="6"/>
  <c r="S1917" i="6" s="1"/>
  <c r="O1918" i="6"/>
  <c r="P1918" i="6"/>
  <c r="Q1918" i="6" s="1"/>
  <c r="R1918" i="6"/>
  <c r="S1918" i="6" s="1"/>
  <c r="O1919" i="6"/>
  <c r="P1919" i="6"/>
  <c r="Q1919" i="6" s="1"/>
  <c r="R1919" i="6"/>
  <c r="S1919" i="6" s="1"/>
  <c r="O1920" i="6"/>
  <c r="P1920" i="6"/>
  <c r="Q1920" i="6" s="1"/>
  <c r="R1920" i="6"/>
  <c r="S1920" i="6" s="1"/>
  <c r="O1921" i="6"/>
  <c r="P1921" i="6"/>
  <c r="Q1921" i="6" s="1"/>
  <c r="R1921" i="6"/>
  <c r="S1921" i="6" s="1"/>
  <c r="O1922" i="6"/>
  <c r="P1922" i="6"/>
  <c r="Q1922" i="6" s="1"/>
  <c r="R1922" i="6"/>
  <c r="S1922" i="6" s="1"/>
  <c r="O1923" i="6"/>
  <c r="P1923" i="6"/>
  <c r="Q1923" i="6" s="1"/>
  <c r="R1923" i="6"/>
  <c r="S1923" i="6" s="1"/>
  <c r="O1924" i="6"/>
  <c r="P1924" i="6"/>
  <c r="Q1924" i="6" s="1"/>
  <c r="R1924" i="6"/>
  <c r="S1924" i="6" s="1"/>
  <c r="O1925" i="6"/>
  <c r="P1925" i="6"/>
  <c r="Q1925" i="6" s="1"/>
  <c r="R1925" i="6"/>
  <c r="S1925" i="6" s="1"/>
  <c r="O1926" i="6"/>
  <c r="P1926" i="6"/>
  <c r="Q1926" i="6" s="1"/>
  <c r="R1926" i="6"/>
  <c r="S1926" i="6" s="1"/>
  <c r="O1927" i="6"/>
  <c r="P1927" i="6"/>
  <c r="Q1927" i="6" s="1"/>
  <c r="R1927" i="6"/>
  <c r="S1927" i="6" s="1"/>
  <c r="O1928" i="6"/>
  <c r="P1928" i="6"/>
  <c r="Q1928" i="6" s="1"/>
  <c r="R1928" i="6"/>
  <c r="S1928" i="6" s="1"/>
  <c r="O1929" i="6"/>
  <c r="P1929" i="6"/>
  <c r="Q1929" i="6" s="1"/>
  <c r="R1929" i="6"/>
  <c r="S1929" i="6" s="1"/>
  <c r="O1930" i="6"/>
  <c r="P1930" i="6"/>
  <c r="Q1930" i="6" s="1"/>
  <c r="R1930" i="6"/>
  <c r="S1930" i="6" s="1"/>
  <c r="O1931" i="6"/>
  <c r="P1931" i="6"/>
  <c r="Q1931" i="6" s="1"/>
  <c r="R1931" i="6"/>
  <c r="S1931" i="6" s="1"/>
  <c r="O1932" i="6"/>
  <c r="P1932" i="6"/>
  <c r="Q1932" i="6" s="1"/>
  <c r="R1932" i="6"/>
  <c r="S1932" i="6" s="1"/>
  <c r="O1933" i="6"/>
  <c r="P1933" i="6"/>
  <c r="Q1933" i="6" s="1"/>
  <c r="R1933" i="6"/>
  <c r="S1933" i="6" s="1"/>
  <c r="O1934" i="6"/>
  <c r="P1934" i="6"/>
  <c r="Q1934" i="6" s="1"/>
  <c r="R1934" i="6"/>
  <c r="S1934" i="6" s="1"/>
  <c r="O1935" i="6"/>
  <c r="P1935" i="6"/>
  <c r="Q1935" i="6" s="1"/>
  <c r="R1935" i="6"/>
  <c r="S1935" i="6" s="1"/>
  <c r="O1936" i="6"/>
  <c r="P1936" i="6"/>
  <c r="Q1936" i="6" s="1"/>
  <c r="R1936" i="6"/>
  <c r="S1936" i="6" s="1"/>
  <c r="O1937" i="6"/>
  <c r="P1937" i="6"/>
  <c r="Q1937" i="6" s="1"/>
  <c r="R1937" i="6"/>
  <c r="S1937" i="6" s="1"/>
  <c r="O1938" i="6"/>
  <c r="P1938" i="6"/>
  <c r="Q1938" i="6" s="1"/>
  <c r="R1938" i="6"/>
  <c r="S1938" i="6" s="1"/>
  <c r="O1939" i="6"/>
  <c r="P1939" i="6"/>
  <c r="Q1939" i="6" s="1"/>
  <c r="R1939" i="6"/>
  <c r="S1939" i="6" s="1"/>
  <c r="O1940" i="6"/>
  <c r="P1940" i="6"/>
  <c r="Q1940" i="6" s="1"/>
  <c r="R1940" i="6"/>
  <c r="S1940" i="6" s="1"/>
  <c r="O1941" i="6"/>
  <c r="P1941" i="6"/>
  <c r="Q1941" i="6" s="1"/>
  <c r="R1941" i="6"/>
  <c r="S1941" i="6" s="1"/>
  <c r="O1942" i="6"/>
  <c r="P1942" i="6"/>
  <c r="Q1942" i="6" s="1"/>
  <c r="R1942" i="6"/>
  <c r="S1942" i="6" s="1"/>
  <c r="O1943" i="6"/>
  <c r="P1943" i="6"/>
  <c r="Q1943" i="6" s="1"/>
  <c r="R1943" i="6"/>
  <c r="S1943" i="6" s="1"/>
  <c r="O1944" i="6"/>
  <c r="P1944" i="6"/>
  <c r="Q1944" i="6" s="1"/>
  <c r="R1944" i="6"/>
  <c r="S1944" i="6" s="1"/>
  <c r="O1945" i="6"/>
  <c r="P1945" i="6"/>
  <c r="Q1945" i="6" s="1"/>
  <c r="R1945" i="6"/>
  <c r="S1945" i="6" s="1"/>
  <c r="O1946" i="6"/>
  <c r="P1946" i="6"/>
  <c r="Q1946" i="6" s="1"/>
  <c r="R1946" i="6"/>
  <c r="S1946" i="6" s="1"/>
  <c r="O1947" i="6"/>
  <c r="P1947" i="6"/>
  <c r="Q1947" i="6" s="1"/>
  <c r="R1947" i="6"/>
  <c r="S1947" i="6" s="1"/>
  <c r="O1948" i="6"/>
  <c r="P1948" i="6"/>
  <c r="Q1948" i="6" s="1"/>
  <c r="R1948" i="6"/>
  <c r="S1948" i="6" s="1"/>
  <c r="O1949" i="6"/>
  <c r="P1949" i="6"/>
  <c r="Q1949" i="6" s="1"/>
  <c r="R1949" i="6"/>
  <c r="S1949" i="6" s="1"/>
  <c r="O1950" i="6"/>
  <c r="P1950" i="6"/>
  <c r="Q1950" i="6" s="1"/>
  <c r="R1950" i="6"/>
  <c r="S1950" i="6" s="1"/>
  <c r="O1951" i="6"/>
  <c r="P1951" i="6"/>
  <c r="Q1951" i="6" s="1"/>
  <c r="R1951" i="6"/>
  <c r="S1951" i="6" s="1"/>
  <c r="O1952" i="6"/>
  <c r="P1952" i="6"/>
  <c r="Q1952" i="6" s="1"/>
  <c r="R1952" i="6"/>
  <c r="S1952" i="6" s="1"/>
  <c r="O1953" i="6"/>
  <c r="P1953" i="6"/>
  <c r="Q1953" i="6" s="1"/>
  <c r="R1953" i="6"/>
  <c r="S1953" i="6" s="1"/>
  <c r="O1954" i="6"/>
  <c r="P1954" i="6"/>
  <c r="Q1954" i="6" s="1"/>
  <c r="R1954" i="6"/>
  <c r="S1954" i="6" s="1"/>
  <c r="O1955" i="6"/>
  <c r="P1955" i="6"/>
  <c r="Q1955" i="6" s="1"/>
  <c r="R1955" i="6"/>
  <c r="S1955" i="6" s="1"/>
  <c r="O1956" i="6"/>
  <c r="P1956" i="6"/>
  <c r="Q1956" i="6" s="1"/>
  <c r="R1956" i="6"/>
  <c r="S1956" i="6" s="1"/>
  <c r="O1957" i="6"/>
  <c r="P1957" i="6"/>
  <c r="Q1957" i="6" s="1"/>
  <c r="R1957" i="6"/>
  <c r="S1957" i="6" s="1"/>
  <c r="O1958" i="6"/>
  <c r="P1958" i="6"/>
  <c r="Q1958" i="6" s="1"/>
  <c r="R1958" i="6"/>
  <c r="S1958" i="6" s="1"/>
  <c r="O1959" i="6"/>
  <c r="P1959" i="6"/>
  <c r="Q1959" i="6" s="1"/>
  <c r="R1959" i="6"/>
  <c r="S1959" i="6" s="1"/>
  <c r="O1960" i="6"/>
  <c r="P1960" i="6"/>
  <c r="Q1960" i="6" s="1"/>
  <c r="R1960" i="6"/>
  <c r="S1960" i="6" s="1"/>
  <c r="O1961" i="6"/>
  <c r="P1961" i="6"/>
  <c r="Q1961" i="6" s="1"/>
  <c r="R1961" i="6"/>
  <c r="S1961" i="6" s="1"/>
  <c r="O1962" i="6"/>
  <c r="P1962" i="6"/>
  <c r="Q1962" i="6" s="1"/>
  <c r="R1962" i="6"/>
  <c r="S1962" i="6" s="1"/>
  <c r="O1963" i="6"/>
  <c r="P1963" i="6"/>
  <c r="Q1963" i="6" s="1"/>
  <c r="R1963" i="6"/>
  <c r="S1963" i="6" s="1"/>
  <c r="O1964" i="6"/>
  <c r="P1964" i="6"/>
  <c r="Q1964" i="6" s="1"/>
  <c r="R1964" i="6"/>
  <c r="S1964" i="6" s="1"/>
  <c r="O1965" i="6"/>
  <c r="P1965" i="6"/>
  <c r="Q1965" i="6" s="1"/>
  <c r="R1965" i="6"/>
  <c r="S1965" i="6" s="1"/>
  <c r="O1966" i="6"/>
  <c r="P1966" i="6"/>
  <c r="Q1966" i="6" s="1"/>
  <c r="R1966" i="6"/>
  <c r="S1966" i="6" s="1"/>
  <c r="O1967" i="6"/>
  <c r="P1967" i="6"/>
  <c r="Q1967" i="6" s="1"/>
  <c r="R1967" i="6"/>
  <c r="S1967" i="6" s="1"/>
  <c r="O1968" i="6"/>
  <c r="P1968" i="6"/>
  <c r="Q1968" i="6" s="1"/>
  <c r="R1968" i="6"/>
  <c r="S1968" i="6" s="1"/>
  <c r="O1969" i="6"/>
  <c r="P1969" i="6"/>
  <c r="Q1969" i="6" s="1"/>
  <c r="R1969" i="6"/>
  <c r="S1969" i="6" s="1"/>
  <c r="O1970" i="6"/>
  <c r="P1970" i="6"/>
  <c r="Q1970" i="6" s="1"/>
  <c r="R1970" i="6"/>
  <c r="S1970" i="6" s="1"/>
  <c r="O1971" i="6"/>
  <c r="P1971" i="6"/>
  <c r="Q1971" i="6" s="1"/>
  <c r="R1971" i="6"/>
  <c r="S1971" i="6" s="1"/>
  <c r="O1972" i="6"/>
  <c r="P1972" i="6"/>
  <c r="Q1972" i="6" s="1"/>
  <c r="R1972" i="6"/>
  <c r="S1972" i="6" s="1"/>
  <c r="O1973" i="6"/>
  <c r="P1973" i="6"/>
  <c r="Q1973" i="6" s="1"/>
  <c r="R1973" i="6"/>
  <c r="S1973" i="6" s="1"/>
  <c r="O1974" i="6"/>
  <c r="P1974" i="6"/>
  <c r="Q1974" i="6" s="1"/>
  <c r="R1974" i="6"/>
  <c r="S1974" i="6" s="1"/>
  <c r="O1975" i="6"/>
  <c r="P1975" i="6"/>
  <c r="Q1975" i="6" s="1"/>
  <c r="R1975" i="6"/>
  <c r="S1975" i="6" s="1"/>
  <c r="O1976" i="6"/>
  <c r="P1976" i="6"/>
  <c r="Q1976" i="6" s="1"/>
  <c r="R1976" i="6"/>
  <c r="S1976" i="6" s="1"/>
  <c r="O1977" i="6"/>
  <c r="P1977" i="6"/>
  <c r="Q1977" i="6" s="1"/>
  <c r="R1977" i="6"/>
  <c r="S1977" i="6" s="1"/>
  <c r="O1978" i="6"/>
  <c r="P1978" i="6"/>
  <c r="Q1978" i="6" s="1"/>
  <c r="R1978" i="6"/>
  <c r="S1978" i="6" s="1"/>
  <c r="O1979" i="6"/>
  <c r="P1979" i="6"/>
  <c r="Q1979" i="6" s="1"/>
  <c r="R1979" i="6"/>
  <c r="S1979" i="6" s="1"/>
  <c r="O1980" i="6"/>
  <c r="P1980" i="6"/>
  <c r="Q1980" i="6" s="1"/>
  <c r="R1980" i="6"/>
  <c r="S1980" i="6" s="1"/>
  <c r="O1981" i="6"/>
  <c r="P1981" i="6"/>
  <c r="Q1981" i="6" s="1"/>
  <c r="R1981" i="6"/>
  <c r="S1981" i="6" s="1"/>
  <c r="O1982" i="6"/>
  <c r="P1982" i="6"/>
  <c r="Q1982" i="6" s="1"/>
  <c r="R1982" i="6"/>
  <c r="S1982" i="6" s="1"/>
  <c r="O1983" i="6"/>
  <c r="P1983" i="6"/>
  <c r="Q1983" i="6" s="1"/>
  <c r="R1983" i="6"/>
  <c r="S1983" i="6" s="1"/>
  <c r="O1984" i="6"/>
  <c r="P1984" i="6"/>
  <c r="Q1984" i="6" s="1"/>
  <c r="R1984" i="6"/>
  <c r="S1984" i="6" s="1"/>
  <c r="O1985" i="6"/>
  <c r="P1985" i="6"/>
  <c r="Q1985" i="6" s="1"/>
  <c r="R1985" i="6"/>
  <c r="S1985" i="6" s="1"/>
  <c r="O1986" i="6"/>
  <c r="P1986" i="6"/>
  <c r="Q1986" i="6" s="1"/>
  <c r="R1986" i="6"/>
  <c r="S1986" i="6" s="1"/>
  <c r="O1987" i="6"/>
  <c r="P1987" i="6"/>
  <c r="Q1987" i="6" s="1"/>
  <c r="R1987" i="6"/>
  <c r="S1987" i="6" s="1"/>
  <c r="O1988" i="6"/>
  <c r="P1988" i="6"/>
  <c r="Q1988" i="6" s="1"/>
  <c r="R1988" i="6"/>
  <c r="S1988" i="6" s="1"/>
  <c r="O1989" i="6"/>
  <c r="P1989" i="6"/>
  <c r="Q1989" i="6" s="1"/>
  <c r="R1989" i="6"/>
  <c r="S1989" i="6" s="1"/>
  <c r="O1990" i="6"/>
  <c r="P1990" i="6"/>
  <c r="Q1990" i="6" s="1"/>
  <c r="R1990" i="6"/>
  <c r="S1990" i="6" s="1"/>
  <c r="O1991" i="6"/>
  <c r="P1991" i="6"/>
  <c r="Q1991" i="6" s="1"/>
  <c r="R1991" i="6"/>
  <c r="S1991" i="6" s="1"/>
  <c r="O1992" i="6"/>
  <c r="P1992" i="6"/>
  <c r="Q1992" i="6" s="1"/>
  <c r="R1992" i="6"/>
  <c r="S1992" i="6" s="1"/>
  <c r="O1993" i="6"/>
  <c r="P1993" i="6"/>
  <c r="Q1993" i="6" s="1"/>
  <c r="R1993" i="6"/>
  <c r="S1993" i="6" s="1"/>
  <c r="O1994" i="6"/>
  <c r="P1994" i="6"/>
  <c r="Q1994" i="6" s="1"/>
  <c r="R1994" i="6"/>
  <c r="S1994" i="6" s="1"/>
  <c r="O1995" i="6"/>
  <c r="P1995" i="6"/>
  <c r="Q1995" i="6" s="1"/>
  <c r="R1995" i="6"/>
  <c r="S1995" i="6" s="1"/>
  <c r="O1996" i="6"/>
  <c r="P1996" i="6"/>
  <c r="Q1996" i="6" s="1"/>
  <c r="R1996" i="6"/>
  <c r="S1996" i="6" s="1"/>
  <c r="O1997" i="6"/>
  <c r="P1997" i="6"/>
  <c r="Q1997" i="6" s="1"/>
  <c r="R1997" i="6"/>
  <c r="S1997" i="6" s="1"/>
  <c r="O1998" i="6"/>
  <c r="P1998" i="6"/>
  <c r="Q1998" i="6" s="1"/>
  <c r="R1998" i="6"/>
  <c r="S1998" i="6" s="1"/>
  <c r="O1999" i="6"/>
  <c r="P1999" i="6"/>
  <c r="Q1999" i="6" s="1"/>
  <c r="R1999" i="6"/>
  <c r="S1999" i="6" s="1"/>
  <c r="O2000" i="6"/>
  <c r="P2000" i="6"/>
  <c r="Q2000" i="6" s="1"/>
  <c r="R2000" i="6"/>
  <c r="S2000" i="6" s="1"/>
  <c r="O2001" i="6"/>
  <c r="P2001" i="6"/>
  <c r="Q2001" i="6" s="1"/>
  <c r="R2001" i="6"/>
  <c r="S2001" i="6" s="1"/>
  <c r="O2002" i="6"/>
  <c r="P2002" i="6"/>
  <c r="Q2002" i="6" s="1"/>
  <c r="R2002" i="6"/>
  <c r="S2002" i="6" s="1"/>
  <c r="O2003" i="6"/>
  <c r="P2003" i="6"/>
  <c r="Q2003" i="6" s="1"/>
  <c r="R2003" i="6"/>
  <c r="S2003" i="6" s="1"/>
  <c r="O2004" i="6"/>
  <c r="P2004" i="6"/>
  <c r="Q2004" i="6" s="1"/>
  <c r="R2004" i="6"/>
  <c r="S2004" i="6" s="1"/>
  <c r="O2005" i="6"/>
  <c r="P2005" i="6"/>
  <c r="Q2005" i="6" s="1"/>
  <c r="R2005" i="6"/>
  <c r="S2005" i="6" s="1"/>
  <c r="O2006" i="6"/>
  <c r="P2006" i="6"/>
  <c r="Q2006" i="6" s="1"/>
  <c r="R2006" i="6"/>
  <c r="S2006" i="6" s="1"/>
  <c r="O2007" i="6"/>
  <c r="P2007" i="6"/>
  <c r="Q2007" i="6" s="1"/>
  <c r="R2007" i="6"/>
  <c r="S2007" i="6" s="1"/>
  <c r="O2008" i="6"/>
  <c r="P2008" i="6"/>
  <c r="Q2008" i="6" s="1"/>
  <c r="R2008" i="6"/>
  <c r="S2008" i="6" s="1"/>
  <c r="O2009" i="6"/>
  <c r="P2009" i="6"/>
  <c r="Q2009" i="6" s="1"/>
  <c r="R2009" i="6"/>
  <c r="S2009" i="6" s="1"/>
  <c r="O2010" i="6"/>
  <c r="P2010" i="6"/>
  <c r="Q2010" i="6" s="1"/>
  <c r="R2010" i="6"/>
  <c r="S2010" i="6" s="1"/>
  <c r="O2011" i="6"/>
  <c r="P2011" i="6"/>
  <c r="Q2011" i="6" s="1"/>
  <c r="R2011" i="6"/>
  <c r="S2011" i="6" s="1"/>
  <c r="O2012" i="6"/>
  <c r="P2012" i="6"/>
  <c r="Q2012" i="6" s="1"/>
  <c r="R2012" i="6"/>
  <c r="S2012" i="6" s="1"/>
  <c r="O2013" i="6"/>
  <c r="P2013" i="6"/>
  <c r="Q2013" i="6" s="1"/>
  <c r="R2013" i="6"/>
  <c r="S2013" i="6" s="1"/>
  <c r="O2014" i="6"/>
  <c r="P2014" i="6"/>
  <c r="Q2014" i="6" s="1"/>
  <c r="R2014" i="6"/>
  <c r="S2014" i="6" s="1"/>
  <c r="O2015" i="6"/>
  <c r="P2015" i="6"/>
  <c r="Q2015" i="6" s="1"/>
  <c r="R2015" i="6"/>
  <c r="S2015" i="6" s="1"/>
  <c r="O2016" i="6"/>
  <c r="P2016" i="6"/>
  <c r="Q2016" i="6" s="1"/>
  <c r="R2016" i="6"/>
  <c r="S2016" i="6" s="1"/>
  <c r="O2017" i="6"/>
  <c r="P2017" i="6"/>
  <c r="Q2017" i="6" s="1"/>
  <c r="R2017" i="6"/>
  <c r="S2017" i="6" s="1"/>
  <c r="O2018" i="6"/>
  <c r="P2018" i="6"/>
  <c r="Q2018" i="6" s="1"/>
  <c r="R2018" i="6"/>
  <c r="S2018" i="6" s="1"/>
  <c r="O2019" i="6"/>
  <c r="P2019" i="6"/>
  <c r="Q2019" i="6" s="1"/>
  <c r="R2019" i="6"/>
  <c r="S2019" i="6" s="1"/>
  <c r="O2020" i="6"/>
  <c r="P2020" i="6"/>
  <c r="Q2020" i="6" s="1"/>
  <c r="R2020" i="6"/>
  <c r="S2020" i="6" s="1"/>
  <c r="O2021" i="6"/>
  <c r="P2021" i="6"/>
  <c r="Q2021" i="6" s="1"/>
  <c r="R2021" i="6"/>
  <c r="S2021" i="6" s="1"/>
  <c r="O2022" i="6"/>
  <c r="P2022" i="6"/>
  <c r="Q2022" i="6" s="1"/>
  <c r="R2022" i="6"/>
  <c r="S2022" i="6" s="1"/>
  <c r="O2023" i="6"/>
  <c r="P2023" i="6"/>
  <c r="Q2023" i="6" s="1"/>
  <c r="R2023" i="6"/>
  <c r="S2023" i="6" s="1"/>
  <c r="O2024" i="6"/>
  <c r="P2024" i="6"/>
  <c r="Q2024" i="6" s="1"/>
  <c r="R2024" i="6"/>
  <c r="S2024" i="6" s="1"/>
  <c r="O2025" i="6"/>
  <c r="P2025" i="6"/>
  <c r="Q2025" i="6" s="1"/>
  <c r="R2025" i="6"/>
  <c r="S2025" i="6" s="1"/>
  <c r="O2026" i="6"/>
  <c r="P2026" i="6"/>
  <c r="Q2026" i="6" s="1"/>
  <c r="R2026" i="6"/>
  <c r="S2026" i="6" s="1"/>
  <c r="O2027" i="6"/>
  <c r="P2027" i="6"/>
  <c r="Q2027" i="6" s="1"/>
  <c r="R2027" i="6"/>
  <c r="S2027" i="6" s="1"/>
  <c r="O2028" i="6"/>
  <c r="P2028" i="6"/>
  <c r="Q2028" i="6" s="1"/>
  <c r="R2028" i="6"/>
  <c r="S2028" i="6" s="1"/>
  <c r="O2029" i="6"/>
  <c r="P2029" i="6"/>
  <c r="Q2029" i="6" s="1"/>
  <c r="R2029" i="6"/>
  <c r="S2029" i="6" s="1"/>
  <c r="O2030" i="6"/>
  <c r="P2030" i="6"/>
  <c r="Q2030" i="6" s="1"/>
  <c r="R2030" i="6"/>
  <c r="S2030" i="6" s="1"/>
  <c r="O2031" i="6"/>
  <c r="P2031" i="6"/>
  <c r="Q2031" i="6" s="1"/>
  <c r="R2031" i="6"/>
  <c r="S2031" i="6" s="1"/>
  <c r="O2032" i="6"/>
  <c r="P2032" i="6"/>
  <c r="Q2032" i="6" s="1"/>
  <c r="R2032" i="6"/>
  <c r="S2032" i="6" s="1"/>
  <c r="O2033" i="6"/>
  <c r="P2033" i="6"/>
  <c r="Q2033" i="6" s="1"/>
  <c r="R2033" i="6"/>
  <c r="S2033" i="6" s="1"/>
  <c r="O2034" i="6"/>
  <c r="P2034" i="6"/>
  <c r="Q2034" i="6" s="1"/>
  <c r="R2034" i="6"/>
  <c r="S2034" i="6" s="1"/>
  <c r="O2035" i="6"/>
  <c r="P2035" i="6"/>
  <c r="Q2035" i="6" s="1"/>
  <c r="R2035" i="6"/>
  <c r="S2035" i="6" s="1"/>
  <c r="O2036" i="6"/>
  <c r="P2036" i="6"/>
  <c r="Q2036" i="6" s="1"/>
  <c r="R2036" i="6"/>
  <c r="S2036" i="6" s="1"/>
  <c r="O2037" i="6"/>
  <c r="P2037" i="6"/>
  <c r="Q2037" i="6" s="1"/>
  <c r="R2037" i="6"/>
  <c r="S2037" i="6" s="1"/>
  <c r="O2038" i="6"/>
  <c r="P2038" i="6"/>
  <c r="Q2038" i="6" s="1"/>
  <c r="R2038" i="6"/>
  <c r="S2038" i="6" s="1"/>
  <c r="O2039" i="6"/>
  <c r="P2039" i="6"/>
  <c r="Q2039" i="6" s="1"/>
  <c r="R2039" i="6"/>
  <c r="S2039" i="6" s="1"/>
  <c r="O2040" i="6"/>
  <c r="P2040" i="6"/>
  <c r="Q2040" i="6" s="1"/>
  <c r="R2040" i="6"/>
  <c r="S2040" i="6" s="1"/>
  <c r="O2041" i="6"/>
  <c r="P2041" i="6"/>
  <c r="Q2041" i="6" s="1"/>
  <c r="R2041" i="6"/>
  <c r="S2041" i="6" s="1"/>
  <c r="O2042" i="6"/>
  <c r="P2042" i="6"/>
  <c r="Q2042" i="6" s="1"/>
  <c r="R2042" i="6"/>
  <c r="S2042" i="6" s="1"/>
  <c r="O2043" i="6"/>
  <c r="P2043" i="6"/>
  <c r="Q2043" i="6" s="1"/>
  <c r="R2043" i="6"/>
  <c r="S2043" i="6" s="1"/>
  <c r="O2044" i="6"/>
  <c r="P2044" i="6"/>
  <c r="Q2044" i="6" s="1"/>
  <c r="R2044" i="6"/>
  <c r="S2044" i="6" s="1"/>
  <c r="O2045" i="6"/>
  <c r="P2045" i="6"/>
  <c r="Q2045" i="6" s="1"/>
  <c r="R2045" i="6"/>
  <c r="S2045" i="6" s="1"/>
  <c r="O2046" i="6"/>
  <c r="P2046" i="6"/>
  <c r="Q2046" i="6" s="1"/>
  <c r="R2046" i="6"/>
  <c r="S2046" i="6" s="1"/>
  <c r="O2047" i="6"/>
  <c r="P2047" i="6"/>
  <c r="Q2047" i="6" s="1"/>
  <c r="R2047" i="6"/>
  <c r="S2047" i="6" s="1"/>
  <c r="O2048" i="6"/>
  <c r="P2048" i="6"/>
  <c r="Q2048" i="6" s="1"/>
  <c r="R2048" i="6"/>
  <c r="S2048" i="6" s="1"/>
  <c r="O2049" i="6"/>
  <c r="P2049" i="6"/>
  <c r="Q2049" i="6" s="1"/>
  <c r="R2049" i="6"/>
  <c r="S2049" i="6" s="1"/>
  <c r="O2050" i="6"/>
  <c r="P2050" i="6"/>
  <c r="Q2050" i="6" s="1"/>
  <c r="R2050" i="6"/>
  <c r="S2050" i="6" s="1"/>
  <c r="O2051" i="6"/>
  <c r="P2051" i="6"/>
  <c r="Q2051" i="6" s="1"/>
  <c r="R2051" i="6"/>
  <c r="S2051" i="6" s="1"/>
  <c r="O2052" i="6"/>
  <c r="P2052" i="6"/>
  <c r="Q2052" i="6" s="1"/>
  <c r="R2052" i="6"/>
  <c r="S2052" i="6" s="1"/>
  <c r="O2053" i="6"/>
  <c r="P2053" i="6"/>
  <c r="Q2053" i="6" s="1"/>
  <c r="R2053" i="6"/>
  <c r="S2053" i="6" s="1"/>
  <c r="O2054" i="6"/>
  <c r="P2054" i="6"/>
  <c r="Q2054" i="6" s="1"/>
  <c r="R2054" i="6"/>
  <c r="S2054" i="6" s="1"/>
  <c r="O2055" i="6"/>
  <c r="P2055" i="6"/>
  <c r="Q2055" i="6" s="1"/>
  <c r="R2055" i="6"/>
  <c r="S2055" i="6" s="1"/>
  <c r="O2056" i="6"/>
  <c r="P2056" i="6"/>
  <c r="Q2056" i="6" s="1"/>
  <c r="R2056" i="6"/>
  <c r="S2056" i="6" s="1"/>
  <c r="O2057" i="6"/>
  <c r="P2057" i="6"/>
  <c r="Q2057" i="6" s="1"/>
  <c r="R2057" i="6"/>
  <c r="S2057" i="6" s="1"/>
  <c r="O2058" i="6"/>
  <c r="P2058" i="6"/>
  <c r="Q2058" i="6" s="1"/>
  <c r="R2058" i="6"/>
  <c r="S2058" i="6" s="1"/>
  <c r="O2059" i="6"/>
  <c r="P2059" i="6"/>
  <c r="Q2059" i="6" s="1"/>
  <c r="R2059" i="6"/>
  <c r="S2059" i="6" s="1"/>
  <c r="O2060" i="6"/>
  <c r="P2060" i="6"/>
  <c r="Q2060" i="6" s="1"/>
  <c r="R2060" i="6"/>
  <c r="S2060" i="6" s="1"/>
  <c r="O2061" i="6"/>
  <c r="P2061" i="6"/>
  <c r="Q2061" i="6" s="1"/>
  <c r="R2061" i="6"/>
  <c r="S2061" i="6" s="1"/>
  <c r="O2062" i="6"/>
  <c r="P2062" i="6"/>
  <c r="Q2062" i="6" s="1"/>
  <c r="R2062" i="6"/>
  <c r="S2062" i="6" s="1"/>
  <c r="O2063" i="6"/>
  <c r="P2063" i="6"/>
  <c r="Q2063" i="6" s="1"/>
  <c r="R2063" i="6"/>
  <c r="S2063" i="6" s="1"/>
  <c r="O2064" i="6"/>
  <c r="P2064" i="6"/>
  <c r="Q2064" i="6" s="1"/>
  <c r="R2064" i="6"/>
  <c r="S2064" i="6" s="1"/>
  <c r="O2065" i="6"/>
  <c r="P2065" i="6"/>
  <c r="Q2065" i="6" s="1"/>
  <c r="R2065" i="6"/>
  <c r="S2065" i="6" s="1"/>
  <c r="O2066" i="6"/>
  <c r="P2066" i="6"/>
  <c r="Q2066" i="6" s="1"/>
  <c r="R2066" i="6"/>
  <c r="S2066" i="6" s="1"/>
  <c r="O2067" i="6"/>
  <c r="P2067" i="6"/>
  <c r="Q2067" i="6" s="1"/>
  <c r="R2067" i="6"/>
  <c r="S2067" i="6" s="1"/>
  <c r="O2068" i="6"/>
  <c r="P2068" i="6"/>
  <c r="Q2068" i="6" s="1"/>
  <c r="R2068" i="6"/>
  <c r="S2068" i="6" s="1"/>
  <c r="O2069" i="6"/>
  <c r="P2069" i="6"/>
  <c r="Q2069" i="6" s="1"/>
  <c r="R2069" i="6"/>
  <c r="S2069" i="6" s="1"/>
  <c r="O2070" i="6"/>
  <c r="P2070" i="6"/>
  <c r="Q2070" i="6" s="1"/>
  <c r="R2070" i="6"/>
  <c r="S2070" i="6" s="1"/>
  <c r="O2071" i="6"/>
  <c r="P2071" i="6"/>
  <c r="Q2071" i="6" s="1"/>
  <c r="R2071" i="6"/>
  <c r="S2071" i="6" s="1"/>
  <c r="O2072" i="6"/>
  <c r="P2072" i="6"/>
  <c r="Q2072" i="6" s="1"/>
  <c r="R2072" i="6"/>
  <c r="S2072" i="6" s="1"/>
  <c r="O2073" i="6"/>
  <c r="P2073" i="6"/>
  <c r="Q2073" i="6" s="1"/>
  <c r="R2073" i="6"/>
  <c r="S2073" i="6" s="1"/>
  <c r="O2074" i="6"/>
  <c r="P2074" i="6"/>
  <c r="Q2074" i="6" s="1"/>
  <c r="R2074" i="6"/>
  <c r="S2074" i="6" s="1"/>
  <c r="O2075" i="6"/>
  <c r="P2075" i="6"/>
  <c r="Q2075" i="6" s="1"/>
  <c r="R2075" i="6"/>
  <c r="S2075" i="6" s="1"/>
  <c r="O2076" i="6"/>
  <c r="P2076" i="6"/>
  <c r="Q2076" i="6" s="1"/>
  <c r="R2076" i="6"/>
  <c r="S2076" i="6" s="1"/>
  <c r="O2077" i="6"/>
  <c r="P2077" i="6"/>
  <c r="Q2077" i="6" s="1"/>
  <c r="R2077" i="6"/>
  <c r="S2077" i="6" s="1"/>
  <c r="O2078" i="6"/>
  <c r="P2078" i="6"/>
  <c r="Q2078" i="6" s="1"/>
  <c r="R2078" i="6"/>
  <c r="S2078" i="6" s="1"/>
  <c r="O2079" i="6"/>
  <c r="P2079" i="6"/>
  <c r="Q2079" i="6" s="1"/>
  <c r="R2079" i="6"/>
  <c r="S2079" i="6" s="1"/>
  <c r="O2080" i="6"/>
  <c r="P2080" i="6"/>
  <c r="Q2080" i="6" s="1"/>
  <c r="R2080" i="6"/>
  <c r="S2080" i="6" s="1"/>
  <c r="O2081" i="6"/>
  <c r="P2081" i="6"/>
  <c r="Q2081" i="6" s="1"/>
  <c r="R2081" i="6"/>
  <c r="S2081" i="6" s="1"/>
  <c r="O2082" i="6"/>
  <c r="P2082" i="6"/>
  <c r="Q2082" i="6" s="1"/>
  <c r="R2082" i="6"/>
  <c r="S2082" i="6" s="1"/>
  <c r="O2083" i="6"/>
  <c r="P2083" i="6"/>
  <c r="Q2083" i="6" s="1"/>
  <c r="R2083" i="6"/>
  <c r="S2083" i="6" s="1"/>
  <c r="O2084" i="6"/>
  <c r="P2084" i="6"/>
  <c r="Q2084" i="6" s="1"/>
  <c r="R2084" i="6"/>
  <c r="S2084" i="6" s="1"/>
  <c r="O2085" i="6"/>
  <c r="P2085" i="6"/>
  <c r="Q2085" i="6" s="1"/>
  <c r="R2085" i="6"/>
  <c r="S2085" i="6" s="1"/>
  <c r="O2086" i="6"/>
  <c r="P2086" i="6"/>
  <c r="Q2086" i="6" s="1"/>
  <c r="R2086" i="6"/>
  <c r="S2086" i="6" s="1"/>
  <c r="O2087" i="6"/>
  <c r="P2087" i="6"/>
  <c r="Q2087" i="6" s="1"/>
  <c r="R2087" i="6"/>
  <c r="S2087" i="6" s="1"/>
  <c r="O2088" i="6"/>
  <c r="P2088" i="6"/>
  <c r="Q2088" i="6" s="1"/>
  <c r="R2088" i="6"/>
  <c r="S2088" i="6" s="1"/>
  <c r="O2089" i="6"/>
  <c r="P2089" i="6"/>
  <c r="Q2089" i="6" s="1"/>
  <c r="R2089" i="6"/>
  <c r="S2089" i="6" s="1"/>
  <c r="O2090" i="6"/>
  <c r="P2090" i="6"/>
  <c r="Q2090" i="6" s="1"/>
  <c r="R2090" i="6"/>
  <c r="S2090" i="6" s="1"/>
  <c r="O2091" i="6"/>
  <c r="P2091" i="6"/>
  <c r="Q2091" i="6" s="1"/>
  <c r="R2091" i="6"/>
  <c r="S2091" i="6" s="1"/>
  <c r="O2092" i="6"/>
  <c r="P2092" i="6"/>
  <c r="Q2092" i="6" s="1"/>
  <c r="R2092" i="6"/>
  <c r="S2092" i="6" s="1"/>
  <c r="O2093" i="6"/>
  <c r="P2093" i="6"/>
  <c r="Q2093" i="6" s="1"/>
  <c r="R2093" i="6"/>
  <c r="S2093" i="6" s="1"/>
  <c r="O2094" i="6"/>
  <c r="P2094" i="6"/>
  <c r="Q2094" i="6" s="1"/>
  <c r="R2094" i="6"/>
  <c r="S2094" i="6" s="1"/>
  <c r="O2095" i="6"/>
  <c r="P2095" i="6"/>
  <c r="Q2095" i="6" s="1"/>
  <c r="R2095" i="6"/>
  <c r="S2095" i="6" s="1"/>
  <c r="O2096" i="6"/>
  <c r="P2096" i="6"/>
  <c r="Q2096" i="6" s="1"/>
  <c r="R2096" i="6"/>
  <c r="S2096" i="6" s="1"/>
  <c r="O2097" i="6"/>
  <c r="P2097" i="6"/>
  <c r="Q2097" i="6" s="1"/>
  <c r="R2097" i="6"/>
  <c r="S2097" i="6" s="1"/>
  <c r="O2098" i="6"/>
  <c r="P2098" i="6"/>
  <c r="Q2098" i="6" s="1"/>
  <c r="R2098" i="6"/>
  <c r="S2098" i="6" s="1"/>
  <c r="O2099" i="6"/>
  <c r="P2099" i="6"/>
  <c r="Q2099" i="6" s="1"/>
  <c r="R2099" i="6"/>
  <c r="S2099" i="6" s="1"/>
  <c r="O2100" i="6"/>
  <c r="P2100" i="6"/>
  <c r="Q2100" i="6" s="1"/>
  <c r="R2100" i="6"/>
  <c r="S2100" i="6" s="1"/>
  <c r="O2101" i="6"/>
  <c r="P2101" i="6"/>
  <c r="Q2101" i="6" s="1"/>
  <c r="R2101" i="6"/>
  <c r="S2101" i="6" s="1"/>
  <c r="O2102" i="6"/>
  <c r="P2102" i="6"/>
  <c r="Q2102" i="6" s="1"/>
  <c r="R2102" i="6"/>
  <c r="S2102" i="6" s="1"/>
  <c r="O2103" i="6"/>
  <c r="P2103" i="6"/>
  <c r="Q2103" i="6" s="1"/>
  <c r="R2103" i="6"/>
  <c r="S2103" i="6" s="1"/>
  <c r="O2104" i="6"/>
  <c r="P2104" i="6"/>
  <c r="Q2104" i="6" s="1"/>
  <c r="R2104" i="6"/>
  <c r="S2104" i="6" s="1"/>
  <c r="O2105" i="6"/>
  <c r="P2105" i="6"/>
  <c r="Q2105" i="6" s="1"/>
  <c r="R2105" i="6"/>
  <c r="S2105" i="6" s="1"/>
  <c r="O2106" i="6"/>
  <c r="P2106" i="6"/>
  <c r="Q2106" i="6" s="1"/>
  <c r="R2106" i="6"/>
  <c r="S2106" i="6" s="1"/>
  <c r="O2107" i="6"/>
  <c r="P2107" i="6"/>
  <c r="Q2107" i="6" s="1"/>
  <c r="R2107" i="6"/>
  <c r="S2107" i="6" s="1"/>
  <c r="O2108" i="6"/>
  <c r="P2108" i="6"/>
  <c r="Q2108" i="6" s="1"/>
  <c r="R2108" i="6"/>
  <c r="S2108" i="6" s="1"/>
  <c r="O2109" i="6"/>
  <c r="P2109" i="6"/>
  <c r="Q2109" i="6" s="1"/>
  <c r="R2109" i="6"/>
  <c r="S2109" i="6" s="1"/>
  <c r="O2110" i="6"/>
  <c r="P2110" i="6"/>
  <c r="Q2110" i="6" s="1"/>
  <c r="R2110" i="6"/>
  <c r="S2110" i="6" s="1"/>
  <c r="O2111" i="6"/>
  <c r="P2111" i="6"/>
  <c r="Q2111" i="6" s="1"/>
  <c r="R2111" i="6"/>
  <c r="S2111" i="6" s="1"/>
  <c r="O2112" i="6"/>
  <c r="P2112" i="6"/>
  <c r="Q2112" i="6" s="1"/>
  <c r="R2112" i="6"/>
  <c r="S2112" i="6" s="1"/>
  <c r="O2113" i="6"/>
  <c r="P2113" i="6"/>
  <c r="Q2113" i="6" s="1"/>
  <c r="R2113" i="6"/>
  <c r="S2113" i="6" s="1"/>
  <c r="T23" i="9"/>
  <c r="L28" i="9" l="1"/>
  <c r="L29" i="9" s="1"/>
  <c r="L31" i="9" s="1"/>
  <c r="L34" i="9" s="1"/>
  <c r="O1194" i="6"/>
  <c r="P1194" i="6"/>
  <c r="Q1194" i="6" s="1"/>
  <c r="R1194" i="6"/>
  <c r="S1194" i="6" s="1"/>
  <c r="O1195" i="6"/>
  <c r="P1195" i="6"/>
  <c r="Q1195" i="6" s="1"/>
  <c r="R1195" i="6"/>
  <c r="S1195" i="6" s="1"/>
  <c r="O1196" i="6"/>
  <c r="P1196" i="6"/>
  <c r="Q1196" i="6" s="1"/>
  <c r="R1196" i="6"/>
  <c r="S1196" i="6" s="1"/>
  <c r="O1197" i="6"/>
  <c r="P1197" i="6"/>
  <c r="Q1197" i="6" s="1"/>
  <c r="R1197" i="6"/>
  <c r="S1197" i="6" s="1"/>
  <c r="O1198" i="6"/>
  <c r="P1198" i="6"/>
  <c r="Q1198" i="6" s="1"/>
  <c r="R1198" i="6"/>
  <c r="S1198" i="6" s="1"/>
  <c r="O1199" i="6"/>
  <c r="P1199" i="6"/>
  <c r="Q1199" i="6" s="1"/>
  <c r="R1199" i="6"/>
  <c r="S1199" i="6" s="1"/>
  <c r="O1200" i="6"/>
  <c r="P1200" i="6"/>
  <c r="Q1200" i="6" s="1"/>
  <c r="R1200" i="6"/>
  <c r="S1200" i="6" s="1"/>
  <c r="O1201" i="6"/>
  <c r="P1201" i="6"/>
  <c r="Q1201" i="6" s="1"/>
  <c r="R1201" i="6"/>
  <c r="S1201" i="6" s="1"/>
  <c r="O1202" i="6"/>
  <c r="P1202" i="6"/>
  <c r="Q1202" i="6" s="1"/>
  <c r="R1202" i="6"/>
  <c r="S1202" i="6" s="1"/>
  <c r="O1203" i="6"/>
  <c r="P1203" i="6"/>
  <c r="Q1203" i="6" s="1"/>
  <c r="R1203" i="6"/>
  <c r="S1203" i="6" s="1"/>
  <c r="O1204" i="6"/>
  <c r="P1204" i="6"/>
  <c r="Q1204" i="6" s="1"/>
  <c r="R1204" i="6"/>
  <c r="S1204" i="6" s="1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N28" i="9" l="1"/>
  <c r="N29" i="9" s="1"/>
  <c r="O6" i="6" l="1"/>
  <c r="P6" i="6"/>
  <c r="Q6" i="6" s="1"/>
  <c r="R6" i="6"/>
  <c r="S6" i="6" s="1"/>
  <c r="O7" i="6"/>
  <c r="P7" i="6"/>
  <c r="Q7" i="6" s="1"/>
  <c r="R7" i="6"/>
  <c r="S7" i="6" s="1"/>
  <c r="O8" i="6"/>
  <c r="P8" i="6"/>
  <c r="Q8" i="6" s="1"/>
  <c r="R8" i="6"/>
  <c r="S8" i="6" s="1"/>
  <c r="O9" i="6"/>
  <c r="P9" i="6"/>
  <c r="Q9" i="6" s="1"/>
  <c r="R9" i="6"/>
  <c r="S9" i="6" s="1"/>
  <c r="O10" i="6"/>
  <c r="P10" i="6"/>
  <c r="Q10" i="6" s="1"/>
  <c r="R10" i="6"/>
  <c r="S10" i="6" s="1"/>
  <c r="O11" i="6"/>
  <c r="P11" i="6"/>
  <c r="Q11" i="6" s="1"/>
  <c r="R11" i="6"/>
  <c r="S11" i="6" s="1"/>
  <c r="O12" i="6"/>
  <c r="P12" i="6"/>
  <c r="Q12" i="6" s="1"/>
  <c r="R12" i="6"/>
  <c r="S12" i="6" s="1"/>
  <c r="O13" i="6"/>
  <c r="P13" i="6"/>
  <c r="Q13" i="6" s="1"/>
  <c r="R13" i="6"/>
  <c r="S13" i="6" s="1"/>
  <c r="O14" i="6"/>
  <c r="P14" i="6"/>
  <c r="Q14" i="6" s="1"/>
  <c r="R14" i="6"/>
  <c r="S14" i="6" s="1"/>
  <c r="O15" i="6"/>
  <c r="P15" i="6"/>
  <c r="Q15" i="6" s="1"/>
  <c r="R15" i="6"/>
  <c r="S15" i="6" s="1"/>
  <c r="O16" i="6"/>
  <c r="P16" i="6"/>
  <c r="Q16" i="6" s="1"/>
  <c r="R16" i="6"/>
  <c r="S16" i="6" s="1"/>
  <c r="O17" i="6"/>
  <c r="P17" i="6"/>
  <c r="Q17" i="6" s="1"/>
  <c r="R17" i="6"/>
  <c r="S17" i="6" s="1"/>
  <c r="O18" i="6"/>
  <c r="P18" i="6"/>
  <c r="Q18" i="6" s="1"/>
  <c r="R18" i="6"/>
  <c r="S18" i="6" s="1"/>
  <c r="O19" i="6"/>
  <c r="P19" i="6"/>
  <c r="Q19" i="6" s="1"/>
  <c r="R19" i="6"/>
  <c r="S19" i="6" s="1"/>
  <c r="O20" i="6"/>
  <c r="P20" i="6"/>
  <c r="Q20" i="6" s="1"/>
  <c r="R20" i="6"/>
  <c r="S20" i="6" s="1"/>
  <c r="O21" i="6"/>
  <c r="P21" i="6"/>
  <c r="Q21" i="6" s="1"/>
  <c r="R21" i="6"/>
  <c r="S21" i="6" s="1"/>
  <c r="O22" i="6"/>
  <c r="P22" i="6"/>
  <c r="Q22" i="6" s="1"/>
  <c r="R22" i="6"/>
  <c r="S22" i="6" s="1"/>
  <c r="O23" i="6"/>
  <c r="P23" i="6"/>
  <c r="Q23" i="6" s="1"/>
  <c r="R23" i="6"/>
  <c r="S23" i="6" s="1"/>
  <c r="O24" i="6"/>
  <c r="P24" i="6"/>
  <c r="Q24" i="6" s="1"/>
  <c r="R24" i="6"/>
  <c r="S24" i="6" s="1"/>
  <c r="O25" i="6"/>
  <c r="P25" i="6"/>
  <c r="Q25" i="6" s="1"/>
  <c r="R25" i="6"/>
  <c r="S25" i="6" s="1"/>
  <c r="O26" i="6"/>
  <c r="P26" i="6"/>
  <c r="Q26" i="6" s="1"/>
  <c r="R26" i="6"/>
  <c r="S26" i="6" s="1"/>
  <c r="O27" i="6"/>
  <c r="P27" i="6"/>
  <c r="Q27" i="6" s="1"/>
  <c r="R27" i="6"/>
  <c r="S27" i="6" s="1"/>
  <c r="O28" i="6"/>
  <c r="P28" i="6"/>
  <c r="Q28" i="6" s="1"/>
  <c r="R28" i="6"/>
  <c r="S28" i="6" s="1"/>
  <c r="O29" i="6"/>
  <c r="P29" i="6"/>
  <c r="Q29" i="6" s="1"/>
  <c r="R29" i="6"/>
  <c r="S29" i="6" s="1"/>
  <c r="O30" i="6"/>
  <c r="P30" i="6"/>
  <c r="Q30" i="6" s="1"/>
  <c r="R30" i="6"/>
  <c r="S30" i="6" s="1"/>
  <c r="O31" i="6"/>
  <c r="P31" i="6"/>
  <c r="Q31" i="6" s="1"/>
  <c r="R31" i="6"/>
  <c r="S31" i="6" s="1"/>
  <c r="O32" i="6"/>
  <c r="P32" i="6"/>
  <c r="Q32" i="6" s="1"/>
  <c r="R32" i="6"/>
  <c r="S32" i="6" s="1"/>
  <c r="O33" i="6"/>
  <c r="P33" i="6"/>
  <c r="Q33" i="6" s="1"/>
  <c r="R33" i="6"/>
  <c r="S33" i="6" s="1"/>
  <c r="O34" i="6"/>
  <c r="P34" i="6"/>
  <c r="Q34" i="6" s="1"/>
  <c r="R34" i="6"/>
  <c r="S34" i="6" s="1"/>
  <c r="O35" i="6"/>
  <c r="P35" i="6"/>
  <c r="Q35" i="6" s="1"/>
  <c r="R35" i="6"/>
  <c r="S35" i="6" s="1"/>
  <c r="O36" i="6"/>
  <c r="P36" i="6"/>
  <c r="Q36" i="6" s="1"/>
  <c r="R36" i="6"/>
  <c r="S36" i="6" s="1"/>
  <c r="O37" i="6"/>
  <c r="P37" i="6"/>
  <c r="Q37" i="6" s="1"/>
  <c r="R37" i="6"/>
  <c r="S37" i="6" s="1"/>
  <c r="O38" i="6"/>
  <c r="P38" i="6"/>
  <c r="Q38" i="6" s="1"/>
  <c r="R38" i="6"/>
  <c r="S38" i="6" s="1"/>
  <c r="O39" i="6"/>
  <c r="P39" i="6"/>
  <c r="Q39" i="6" s="1"/>
  <c r="R39" i="6"/>
  <c r="S39" i="6" s="1"/>
  <c r="O40" i="6"/>
  <c r="P40" i="6"/>
  <c r="Q40" i="6" s="1"/>
  <c r="R40" i="6"/>
  <c r="S40" i="6" s="1"/>
  <c r="O41" i="6"/>
  <c r="P41" i="6"/>
  <c r="Q41" i="6" s="1"/>
  <c r="R41" i="6"/>
  <c r="S41" i="6" s="1"/>
  <c r="O42" i="6"/>
  <c r="P42" i="6"/>
  <c r="Q42" i="6" s="1"/>
  <c r="R42" i="6"/>
  <c r="S42" i="6" s="1"/>
  <c r="O43" i="6"/>
  <c r="P43" i="6"/>
  <c r="Q43" i="6" s="1"/>
  <c r="R43" i="6"/>
  <c r="S43" i="6" s="1"/>
  <c r="O44" i="6"/>
  <c r="P44" i="6"/>
  <c r="Q44" i="6" s="1"/>
  <c r="R44" i="6"/>
  <c r="S44" i="6" s="1"/>
  <c r="O45" i="6"/>
  <c r="P45" i="6"/>
  <c r="Q45" i="6" s="1"/>
  <c r="R45" i="6"/>
  <c r="S45" i="6" s="1"/>
  <c r="O46" i="6"/>
  <c r="P46" i="6"/>
  <c r="Q46" i="6" s="1"/>
  <c r="R46" i="6"/>
  <c r="S46" i="6" s="1"/>
  <c r="O47" i="6"/>
  <c r="P47" i="6"/>
  <c r="Q47" i="6" s="1"/>
  <c r="R47" i="6"/>
  <c r="S47" i="6" s="1"/>
  <c r="O48" i="6"/>
  <c r="P48" i="6"/>
  <c r="Q48" i="6" s="1"/>
  <c r="R48" i="6"/>
  <c r="S48" i="6" s="1"/>
  <c r="O49" i="6"/>
  <c r="P49" i="6"/>
  <c r="Q49" i="6" s="1"/>
  <c r="R49" i="6"/>
  <c r="S49" i="6" s="1"/>
  <c r="O50" i="6"/>
  <c r="P50" i="6"/>
  <c r="Q50" i="6" s="1"/>
  <c r="R50" i="6"/>
  <c r="S50" i="6" s="1"/>
  <c r="O51" i="6"/>
  <c r="P51" i="6"/>
  <c r="Q51" i="6" s="1"/>
  <c r="R51" i="6"/>
  <c r="S51" i="6" s="1"/>
  <c r="O52" i="6"/>
  <c r="P52" i="6"/>
  <c r="Q52" i="6" s="1"/>
  <c r="R52" i="6"/>
  <c r="S52" i="6" s="1"/>
  <c r="O53" i="6"/>
  <c r="P53" i="6"/>
  <c r="Q53" i="6" s="1"/>
  <c r="R53" i="6"/>
  <c r="S53" i="6" s="1"/>
  <c r="O54" i="6"/>
  <c r="P54" i="6"/>
  <c r="Q54" i="6" s="1"/>
  <c r="R54" i="6"/>
  <c r="S54" i="6" s="1"/>
  <c r="O55" i="6"/>
  <c r="P55" i="6"/>
  <c r="Q55" i="6" s="1"/>
  <c r="R55" i="6"/>
  <c r="S55" i="6" s="1"/>
  <c r="O56" i="6"/>
  <c r="P56" i="6"/>
  <c r="Q56" i="6" s="1"/>
  <c r="R56" i="6"/>
  <c r="S56" i="6" s="1"/>
  <c r="O57" i="6"/>
  <c r="P57" i="6"/>
  <c r="Q57" i="6" s="1"/>
  <c r="R57" i="6"/>
  <c r="S57" i="6" s="1"/>
  <c r="O58" i="6"/>
  <c r="P58" i="6"/>
  <c r="Q58" i="6" s="1"/>
  <c r="R58" i="6"/>
  <c r="S58" i="6" s="1"/>
  <c r="O59" i="6"/>
  <c r="P59" i="6"/>
  <c r="Q59" i="6" s="1"/>
  <c r="R59" i="6"/>
  <c r="S59" i="6" s="1"/>
  <c r="O60" i="6"/>
  <c r="P60" i="6"/>
  <c r="Q60" i="6" s="1"/>
  <c r="R60" i="6"/>
  <c r="S60" i="6" s="1"/>
  <c r="O61" i="6"/>
  <c r="P61" i="6"/>
  <c r="Q61" i="6" s="1"/>
  <c r="R61" i="6"/>
  <c r="S61" i="6" s="1"/>
  <c r="O62" i="6"/>
  <c r="P62" i="6"/>
  <c r="Q62" i="6" s="1"/>
  <c r="R62" i="6"/>
  <c r="S62" i="6" s="1"/>
  <c r="O63" i="6"/>
  <c r="P63" i="6"/>
  <c r="Q63" i="6" s="1"/>
  <c r="R63" i="6"/>
  <c r="S63" i="6" s="1"/>
  <c r="O64" i="6"/>
  <c r="P64" i="6"/>
  <c r="Q64" i="6" s="1"/>
  <c r="R64" i="6"/>
  <c r="S64" i="6" s="1"/>
  <c r="O65" i="6"/>
  <c r="P65" i="6"/>
  <c r="Q65" i="6" s="1"/>
  <c r="R65" i="6"/>
  <c r="S65" i="6" s="1"/>
  <c r="O66" i="6"/>
  <c r="P66" i="6"/>
  <c r="Q66" i="6" s="1"/>
  <c r="R66" i="6"/>
  <c r="S66" i="6" s="1"/>
  <c r="O67" i="6"/>
  <c r="P67" i="6"/>
  <c r="Q67" i="6" s="1"/>
  <c r="R67" i="6"/>
  <c r="S67" i="6" s="1"/>
  <c r="O68" i="6"/>
  <c r="P68" i="6"/>
  <c r="Q68" i="6" s="1"/>
  <c r="R68" i="6"/>
  <c r="S68" i="6" s="1"/>
  <c r="O69" i="6"/>
  <c r="P69" i="6"/>
  <c r="Q69" i="6" s="1"/>
  <c r="R69" i="6"/>
  <c r="S69" i="6" s="1"/>
  <c r="O70" i="6"/>
  <c r="P70" i="6"/>
  <c r="Q70" i="6" s="1"/>
  <c r="R70" i="6"/>
  <c r="S70" i="6" s="1"/>
  <c r="O71" i="6"/>
  <c r="P71" i="6"/>
  <c r="Q71" i="6" s="1"/>
  <c r="R71" i="6"/>
  <c r="S71" i="6" s="1"/>
  <c r="O72" i="6"/>
  <c r="P72" i="6"/>
  <c r="Q72" i="6" s="1"/>
  <c r="R72" i="6"/>
  <c r="S72" i="6" s="1"/>
  <c r="O73" i="6"/>
  <c r="P73" i="6"/>
  <c r="Q73" i="6" s="1"/>
  <c r="R73" i="6"/>
  <c r="S73" i="6" s="1"/>
  <c r="O74" i="6"/>
  <c r="P74" i="6"/>
  <c r="Q74" i="6" s="1"/>
  <c r="R74" i="6"/>
  <c r="S74" i="6" s="1"/>
  <c r="O75" i="6"/>
  <c r="P75" i="6"/>
  <c r="Q75" i="6" s="1"/>
  <c r="R75" i="6"/>
  <c r="S75" i="6" s="1"/>
  <c r="O76" i="6"/>
  <c r="P76" i="6"/>
  <c r="Q76" i="6" s="1"/>
  <c r="R76" i="6"/>
  <c r="S76" i="6" s="1"/>
  <c r="O77" i="6"/>
  <c r="P77" i="6"/>
  <c r="Q77" i="6" s="1"/>
  <c r="R77" i="6"/>
  <c r="S77" i="6" s="1"/>
  <c r="O78" i="6"/>
  <c r="P78" i="6"/>
  <c r="Q78" i="6" s="1"/>
  <c r="R78" i="6"/>
  <c r="S78" i="6" s="1"/>
  <c r="O79" i="6"/>
  <c r="P79" i="6"/>
  <c r="Q79" i="6" s="1"/>
  <c r="R79" i="6"/>
  <c r="S79" i="6" s="1"/>
  <c r="O80" i="6"/>
  <c r="P80" i="6"/>
  <c r="Q80" i="6" s="1"/>
  <c r="R80" i="6"/>
  <c r="S80" i="6" s="1"/>
  <c r="O81" i="6"/>
  <c r="P81" i="6"/>
  <c r="Q81" i="6" s="1"/>
  <c r="R81" i="6"/>
  <c r="S81" i="6" s="1"/>
  <c r="O82" i="6"/>
  <c r="P82" i="6"/>
  <c r="Q82" i="6" s="1"/>
  <c r="R82" i="6"/>
  <c r="S82" i="6" s="1"/>
  <c r="O83" i="6"/>
  <c r="P83" i="6"/>
  <c r="Q83" i="6" s="1"/>
  <c r="R83" i="6"/>
  <c r="S83" i="6" s="1"/>
  <c r="O84" i="6"/>
  <c r="P84" i="6"/>
  <c r="Q84" i="6" s="1"/>
  <c r="R84" i="6"/>
  <c r="S84" i="6" s="1"/>
  <c r="O85" i="6"/>
  <c r="P85" i="6"/>
  <c r="Q85" i="6" s="1"/>
  <c r="R85" i="6"/>
  <c r="S85" i="6" s="1"/>
  <c r="O86" i="6"/>
  <c r="P86" i="6"/>
  <c r="Q86" i="6" s="1"/>
  <c r="R86" i="6"/>
  <c r="S86" i="6" s="1"/>
  <c r="O87" i="6"/>
  <c r="P87" i="6"/>
  <c r="Q87" i="6" s="1"/>
  <c r="R87" i="6"/>
  <c r="S87" i="6" s="1"/>
  <c r="O88" i="6"/>
  <c r="P88" i="6"/>
  <c r="Q88" i="6" s="1"/>
  <c r="R88" i="6"/>
  <c r="S88" i="6" s="1"/>
  <c r="O89" i="6"/>
  <c r="P89" i="6"/>
  <c r="Q89" i="6" s="1"/>
  <c r="R89" i="6"/>
  <c r="S89" i="6" s="1"/>
  <c r="O90" i="6"/>
  <c r="P90" i="6"/>
  <c r="Q90" i="6" s="1"/>
  <c r="R90" i="6"/>
  <c r="S90" i="6" s="1"/>
  <c r="O91" i="6"/>
  <c r="P91" i="6"/>
  <c r="Q91" i="6" s="1"/>
  <c r="R91" i="6"/>
  <c r="S91" i="6" s="1"/>
  <c r="O92" i="6"/>
  <c r="P92" i="6"/>
  <c r="Q92" i="6" s="1"/>
  <c r="R92" i="6"/>
  <c r="S92" i="6" s="1"/>
  <c r="O93" i="6"/>
  <c r="P93" i="6"/>
  <c r="Q93" i="6" s="1"/>
  <c r="R93" i="6"/>
  <c r="S93" i="6" s="1"/>
  <c r="O94" i="6"/>
  <c r="P94" i="6"/>
  <c r="Q94" i="6" s="1"/>
  <c r="R94" i="6"/>
  <c r="S94" i="6" s="1"/>
  <c r="O95" i="6"/>
  <c r="P95" i="6"/>
  <c r="Q95" i="6" s="1"/>
  <c r="R95" i="6"/>
  <c r="S95" i="6" s="1"/>
  <c r="O96" i="6"/>
  <c r="P96" i="6"/>
  <c r="Q96" i="6" s="1"/>
  <c r="R96" i="6"/>
  <c r="S96" i="6" s="1"/>
  <c r="O97" i="6"/>
  <c r="P97" i="6"/>
  <c r="Q97" i="6" s="1"/>
  <c r="R97" i="6"/>
  <c r="S97" i="6" s="1"/>
  <c r="O98" i="6"/>
  <c r="P98" i="6"/>
  <c r="Q98" i="6" s="1"/>
  <c r="R98" i="6"/>
  <c r="S98" i="6" s="1"/>
  <c r="O99" i="6"/>
  <c r="P99" i="6"/>
  <c r="Q99" i="6" s="1"/>
  <c r="R99" i="6"/>
  <c r="S99" i="6" s="1"/>
  <c r="O100" i="6"/>
  <c r="P100" i="6"/>
  <c r="Q100" i="6" s="1"/>
  <c r="R100" i="6"/>
  <c r="S100" i="6" s="1"/>
  <c r="O101" i="6"/>
  <c r="P101" i="6"/>
  <c r="Q101" i="6" s="1"/>
  <c r="R101" i="6"/>
  <c r="S101" i="6" s="1"/>
  <c r="O102" i="6"/>
  <c r="P102" i="6"/>
  <c r="Q102" i="6" s="1"/>
  <c r="R102" i="6"/>
  <c r="S102" i="6" s="1"/>
  <c r="O103" i="6"/>
  <c r="P103" i="6"/>
  <c r="Q103" i="6" s="1"/>
  <c r="R103" i="6"/>
  <c r="S103" i="6" s="1"/>
  <c r="O104" i="6"/>
  <c r="P104" i="6"/>
  <c r="Q104" i="6" s="1"/>
  <c r="R104" i="6"/>
  <c r="S104" i="6" s="1"/>
  <c r="O105" i="6"/>
  <c r="P105" i="6"/>
  <c r="Q105" i="6" s="1"/>
  <c r="R105" i="6"/>
  <c r="S105" i="6" s="1"/>
  <c r="O106" i="6"/>
  <c r="P106" i="6"/>
  <c r="Q106" i="6" s="1"/>
  <c r="R106" i="6"/>
  <c r="S106" i="6" s="1"/>
  <c r="O107" i="6"/>
  <c r="P107" i="6"/>
  <c r="Q107" i="6" s="1"/>
  <c r="R107" i="6"/>
  <c r="S107" i="6" s="1"/>
  <c r="O108" i="6"/>
  <c r="P108" i="6"/>
  <c r="Q108" i="6" s="1"/>
  <c r="R108" i="6"/>
  <c r="S108" i="6" s="1"/>
  <c r="O109" i="6"/>
  <c r="P109" i="6"/>
  <c r="Q109" i="6" s="1"/>
  <c r="R109" i="6"/>
  <c r="S109" i="6" s="1"/>
  <c r="O110" i="6"/>
  <c r="P110" i="6"/>
  <c r="Q110" i="6" s="1"/>
  <c r="R110" i="6"/>
  <c r="S110" i="6" s="1"/>
  <c r="O111" i="6"/>
  <c r="P111" i="6"/>
  <c r="Q111" i="6" s="1"/>
  <c r="R111" i="6"/>
  <c r="S111" i="6" s="1"/>
  <c r="O112" i="6"/>
  <c r="P112" i="6"/>
  <c r="Q112" i="6" s="1"/>
  <c r="R112" i="6"/>
  <c r="S112" i="6" s="1"/>
  <c r="O113" i="6"/>
  <c r="P113" i="6"/>
  <c r="Q113" i="6" s="1"/>
  <c r="R113" i="6"/>
  <c r="S113" i="6" s="1"/>
  <c r="O114" i="6"/>
  <c r="P114" i="6"/>
  <c r="Q114" i="6" s="1"/>
  <c r="R114" i="6"/>
  <c r="S114" i="6" s="1"/>
  <c r="O115" i="6"/>
  <c r="P115" i="6"/>
  <c r="Q115" i="6" s="1"/>
  <c r="R115" i="6"/>
  <c r="S115" i="6" s="1"/>
  <c r="O116" i="6"/>
  <c r="P116" i="6"/>
  <c r="Q116" i="6" s="1"/>
  <c r="R116" i="6"/>
  <c r="S116" i="6" s="1"/>
  <c r="O117" i="6"/>
  <c r="P117" i="6"/>
  <c r="Q117" i="6" s="1"/>
  <c r="R117" i="6"/>
  <c r="S117" i="6" s="1"/>
  <c r="O118" i="6"/>
  <c r="P118" i="6"/>
  <c r="Q118" i="6" s="1"/>
  <c r="R118" i="6"/>
  <c r="S118" i="6" s="1"/>
  <c r="O119" i="6"/>
  <c r="P119" i="6"/>
  <c r="Q119" i="6" s="1"/>
  <c r="R119" i="6"/>
  <c r="S119" i="6" s="1"/>
  <c r="O120" i="6"/>
  <c r="P120" i="6"/>
  <c r="Q120" i="6" s="1"/>
  <c r="R120" i="6"/>
  <c r="S120" i="6" s="1"/>
  <c r="O121" i="6"/>
  <c r="P121" i="6"/>
  <c r="Q121" i="6" s="1"/>
  <c r="R121" i="6"/>
  <c r="S121" i="6" s="1"/>
  <c r="O122" i="6"/>
  <c r="P122" i="6"/>
  <c r="Q122" i="6" s="1"/>
  <c r="R122" i="6"/>
  <c r="S122" i="6" s="1"/>
  <c r="O123" i="6"/>
  <c r="P123" i="6"/>
  <c r="Q123" i="6" s="1"/>
  <c r="R123" i="6"/>
  <c r="S123" i="6" s="1"/>
  <c r="O124" i="6"/>
  <c r="P124" i="6"/>
  <c r="Q124" i="6" s="1"/>
  <c r="R124" i="6"/>
  <c r="S124" i="6" s="1"/>
  <c r="O125" i="6"/>
  <c r="P125" i="6"/>
  <c r="Q125" i="6" s="1"/>
  <c r="R125" i="6"/>
  <c r="S125" i="6" s="1"/>
  <c r="O126" i="6"/>
  <c r="P126" i="6"/>
  <c r="Q126" i="6" s="1"/>
  <c r="R126" i="6"/>
  <c r="S126" i="6" s="1"/>
  <c r="O127" i="6"/>
  <c r="P127" i="6"/>
  <c r="Q127" i="6" s="1"/>
  <c r="R127" i="6"/>
  <c r="S127" i="6" s="1"/>
  <c r="O128" i="6"/>
  <c r="P128" i="6"/>
  <c r="Q128" i="6" s="1"/>
  <c r="R128" i="6"/>
  <c r="S128" i="6" s="1"/>
  <c r="O129" i="6"/>
  <c r="P129" i="6"/>
  <c r="Q129" i="6" s="1"/>
  <c r="R129" i="6"/>
  <c r="S129" i="6" s="1"/>
  <c r="O130" i="6"/>
  <c r="P130" i="6"/>
  <c r="Q130" i="6" s="1"/>
  <c r="R130" i="6"/>
  <c r="S130" i="6" s="1"/>
  <c r="O131" i="6"/>
  <c r="P131" i="6"/>
  <c r="Q131" i="6" s="1"/>
  <c r="R131" i="6"/>
  <c r="S131" i="6" s="1"/>
  <c r="O132" i="6"/>
  <c r="P132" i="6"/>
  <c r="Q132" i="6" s="1"/>
  <c r="R132" i="6"/>
  <c r="S132" i="6" s="1"/>
  <c r="O133" i="6"/>
  <c r="P133" i="6"/>
  <c r="Q133" i="6" s="1"/>
  <c r="R133" i="6"/>
  <c r="S133" i="6" s="1"/>
  <c r="O134" i="6"/>
  <c r="P134" i="6"/>
  <c r="Q134" i="6" s="1"/>
  <c r="R134" i="6"/>
  <c r="S134" i="6" s="1"/>
  <c r="O135" i="6"/>
  <c r="P135" i="6"/>
  <c r="Q135" i="6" s="1"/>
  <c r="R135" i="6"/>
  <c r="S135" i="6" s="1"/>
  <c r="O136" i="6"/>
  <c r="P136" i="6"/>
  <c r="Q136" i="6" s="1"/>
  <c r="R136" i="6"/>
  <c r="S136" i="6" s="1"/>
  <c r="O137" i="6"/>
  <c r="P137" i="6"/>
  <c r="Q137" i="6" s="1"/>
  <c r="R137" i="6"/>
  <c r="S137" i="6" s="1"/>
  <c r="O138" i="6"/>
  <c r="P138" i="6"/>
  <c r="Q138" i="6" s="1"/>
  <c r="R138" i="6"/>
  <c r="S138" i="6" s="1"/>
  <c r="O139" i="6"/>
  <c r="P139" i="6"/>
  <c r="Q139" i="6" s="1"/>
  <c r="R139" i="6"/>
  <c r="S139" i="6" s="1"/>
  <c r="O140" i="6"/>
  <c r="P140" i="6"/>
  <c r="Q140" i="6" s="1"/>
  <c r="R140" i="6"/>
  <c r="S140" i="6" s="1"/>
  <c r="O141" i="6"/>
  <c r="P141" i="6"/>
  <c r="Q141" i="6" s="1"/>
  <c r="R141" i="6"/>
  <c r="S141" i="6" s="1"/>
  <c r="O142" i="6"/>
  <c r="P142" i="6"/>
  <c r="Q142" i="6" s="1"/>
  <c r="R142" i="6"/>
  <c r="S142" i="6" s="1"/>
  <c r="O143" i="6"/>
  <c r="P143" i="6"/>
  <c r="Q143" i="6" s="1"/>
  <c r="R143" i="6"/>
  <c r="S143" i="6" s="1"/>
  <c r="O144" i="6"/>
  <c r="P144" i="6"/>
  <c r="Q144" i="6" s="1"/>
  <c r="R144" i="6"/>
  <c r="S144" i="6" s="1"/>
  <c r="O145" i="6"/>
  <c r="P145" i="6"/>
  <c r="Q145" i="6" s="1"/>
  <c r="R145" i="6"/>
  <c r="S145" i="6" s="1"/>
  <c r="O146" i="6"/>
  <c r="P146" i="6"/>
  <c r="Q146" i="6" s="1"/>
  <c r="R146" i="6"/>
  <c r="S146" i="6" s="1"/>
  <c r="O147" i="6"/>
  <c r="P147" i="6"/>
  <c r="Q147" i="6" s="1"/>
  <c r="R147" i="6"/>
  <c r="S147" i="6" s="1"/>
  <c r="O148" i="6"/>
  <c r="P148" i="6"/>
  <c r="Q148" i="6" s="1"/>
  <c r="R148" i="6"/>
  <c r="S148" i="6" s="1"/>
  <c r="O149" i="6"/>
  <c r="P149" i="6"/>
  <c r="Q149" i="6" s="1"/>
  <c r="R149" i="6"/>
  <c r="S149" i="6" s="1"/>
  <c r="O150" i="6"/>
  <c r="P150" i="6"/>
  <c r="Q150" i="6" s="1"/>
  <c r="R150" i="6"/>
  <c r="S150" i="6" s="1"/>
  <c r="O151" i="6"/>
  <c r="P151" i="6"/>
  <c r="Q151" i="6" s="1"/>
  <c r="R151" i="6"/>
  <c r="S151" i="6" s="1"/>
  <c r="O152" i="6"/>
  <c r="P152" i="6"/>
  <c r="Q152" i="6" s="1"/>
  <c r="R152" i="6"/>
  <c r="S152" i="6" s="1"/>
  <c r="O153" i="6"/>
  <c r="P153" i="6"/>
  <c r="Q153" i="6" s="1"/>
  <c r="R153" i="6"/>
  <c r="S153" i="6" s="1"/>
  <c r="O154" i="6"/>
  <c r="P154" i="6"/>
  <c r="Q154" i="6" s="1"/>
  <c r="R154" i="6"/>
  <c r="S154" i="6" s="1"/>
  <c r="O155" i="6"/>
  <c r="P155" i="6"/>
  <c r="Q155" i="6" s="1"/>
  <c r="R155" i="6"/>
  <c r="S155" i="6" s="1"/>
  <c r="O156" i="6"/>
  <c r="P156" i="6"/>
  <c r="Q156" i="6" s="1"/>
  <c r="R156" i="6"/>
  <c r="S156" i="6" s="1"/>
  <c r="O157" i="6"/>
  <c r="P157" i="6"/>
  <c r="Q157" i="6" s="1"/>
  <c r="R157" i="6"/>
  <c r="S157" i="6" s="1"/>
  <c r="O158" i="6"/>
  <c r="P158" i="6"/>
  <c r="Q158" i="6" s="1"/>
  <c r="R158" i="6"/>
  <c r="S158" i="6" s="1"/>
  <c r="O159" i="6"/>
  <c r="P159" i="6"/>
  <c r="Q159" i="6" s="1"/>
  <c r="R159" i="6"/>
  <c r="S159" i="6" s="1"/>
  <c r="O160" i="6"/>
  <c r="P160" i="6"/>
  <c r="Q160" i="6" s="1"/>
  <c r="R160" i="6"/>
  <c r="S160" i="6" s="1"/>
  <c r="O161" i="6"/>
  <c r="P161" i="6"/>
  <c r="Q161" i="6" s="1"/>
  <c r="R161" i="6"/>
  <c r="S161" i="6" s="1"/>
  <c r="O162" i="6"/>
  <c r="P162" i="6"/>
  <c r="Q162" i="6" s="1"/>
  <c r="R162" i="6"/>
  <c r="S162" i="6" s="1"/>
  <c r="O163" i="6"/>
  <c r="P163" i="6"/>
  <c r="Q163" i="6" s="1"/>
  <c r="R163" i="6"/>
  <c r="S163" i="6" s="1"/>
  <c r="O164" i="6"/>
  <c r="P164" i="6"/>
  <c r="Q164" i="6" s="1"/>
  <c r="R164" i="6"/>
  <c r="S164" i="6" s="1"/>
  <c r="O165" i="6"/>
  <c r="P165" i="6"/>
  <c r="Q165" i="6" s="1"/>
  <c r="R165" i="6"/>
  <c r="S165" i="6" s="1"/>
  <c r="O166" i="6"/>
  <c r="P166" i="6"/>
  <c r="Q166" i="6" s="1"/>
  <c r="R166" i="6"/>
  <c r="S166" i="6" s="1"/>
  <c r="O167" i="6"/>
  <c r="P167" i="6"/>
  <c r="Q167" i="6" s="1"/>
  <c r="R167" i="6"/>
  <c r="S167" i="6" s="1"/>
  <c r="O168" i="6"/>
  <c r="P168" i="6"/>
  <c r="Q168" i="6" s="1"/>
  <c r="R168" i="6"/>
  <c r="S168" i="6" s="1"/>
  <c r="O169" i="6"/>
  <c r="P169" i="6"/>
  <c r="Q169" i="6" s="1"/>
  <c r="R169" i="6"/>
  <c r="S169" i="6" s="1"/>
  <c r="O170" i="6"/>
  <c r="P170" i="6"/>
  <c r="Q170" i="6" s="1"/>
  <c r="R170" i="6"/>
  <c r="S170" i="6" s="1"/>
  <c r="O171" i="6"/>
  <c r="P171" i="6"/>
  <c r="Q171" i="6" s="1"/>
  <c r="R171" i="6"/>
  <c r="S171" i="6" s="1"/>
  <c r="O172" i="6"/>
  <c r="P172" i="6"/>
  <c r="Q172" i="6" s="1"/>
  <c r="R172" i="6"/>
  <c r="S172" i="6" s="1"/>
  <c r="O173" i="6"/>
  <c r="P173" i="6"/>
  <c r="Q173" i="6" s="1"/>
  <c r="R173" i="6"/>
  <c r="S173" i="6" s="1"/>
  <c r="O174" i="6"/>
  <c r="P174" i="6"/>
  <c r="Q174" i="6" s="1"/>
  <c r="R174" i="6"/>
  <c r="S174" i="6" s="1"/>
  <c r="O175" i="6"/>
  <c r="P175" i="6"/>
  <c r="Q175" i="6" s="1"/>
  <c r="R175" i="6"/>
  <c r="S175" i="6" s="1"/>
  <c r="O176" i="6"/>
  <c r="P176" i="6"/>
  <c r="Q176" i="6" s="1"/>
  <c r="R176" i="6"/>
  <c r="S176" i="6" s="1"/>
  <c r="O177" i="6"/>
  <c r="P177" i="6"/>
  <c r="Q177" i="6" s="1"/>
  <c r="R177" i="6"/>
  <c r="S177" i="6" s="1"/>
  <c r="O178" i="6"/>
  <c r="P178" i="6"/>
  <c r="Q178" i="6" s="1"/>
  <c r="R178" i="6"/>
  <c r="S178" i="6" s="1"/>
  <c r="O179" i="6"/>
  <c r="P179" i="6"/>
  <c r="Q179" i="6" s="1"/>
  <c r="R179" i="6"/>
  <c r="S179" i="6" s="1"/>
  <c r="O180" i="6"/>
  <c r="P180" i="6"/>
  <c r="Q180" i="6" s="1"/>
  <c r="R180" i="6"/>
  <c r="S180" i="6" s="1"/>
  <c r="O181" i="6"/>
  <c r="P181" i="6"/>
  <c r="Q181" i="6" s="1"/>
  <c r="R181" i="6"/>
  <c r="S181" i="6" s="1"/>
  <c r="O182" i="6"/>
  <c r="P182" i="6"/>
  <c r="Q182" i="6" s="1"/>
  <c r="R182" i="6"/>
  <c r="S182" i="6" s="1"/>
  <c r="O183" i="6"/>
  <c r="P183" i="6"/>
  <c r="Q183" i="6" s="1"/>
  <c r="R183" i="6"/>
  <c r="S183" i="6" s="1"/>
  <c r="O184" i="6"/>
  <c r="P184" i="6"/>
  <c r="Q184" i="6" s="1"/>
  <c r="R184" i="6"/>
  <c r="S184" i="6" s="1"/>
  <c r="O185" i="6"/>
  <c r="P185" i="6"/>
  <c r="Q185" i="6" s="1"/>
  <c r="R185" i="6"/>
  <c r="S185" i="6" s="1"/>
  <c r="O186" i="6"/>
  <c r="P186" i="6"/>
  <c r="Q186" i="6" s="1"/>
  <c r="R186" i="6"/>
  <c r="S186" i="6" s="1"/>
  <c r="O187" i="6"/>
  <c r="P187" i="6"/>
  <c r="Q187" i="6" s="1"/>
  <c r="R187" i="6"/>
  <c r="S187" i="6" s="1"/>
  <c r="O188" i="6"/>
  <c r="P188" i="6"/>
  <c r="Q188" i="6" s="1"/>
  <c r="R188" i="6"/>
  <c r="S188" i="6" s="1"/>
  <c r="O189" i="6"/>
  <c r="P189" i="6"/>
  <c r="Q189" i="6" s="1"/>
  <c r="R189" i="6"/>
  <c r="S189" i="6" s="1"/>
  <c r="O190" i="6"/>
  <c r="P190" i="6"/>
  <c r="Q190" i="6" s="1"/>
  <c r="R190" i="6"/>
  <c r="S190" i="6" s="1"/>
  <c r="O191" i="6"/>
  <c r="P191" i="6"/>
  <c r="Q191" i="6" s="1"/>
  <c r="R191" i="6"/>
  <c r="S191" i="6" s="1"/>
  <c r="O192" i="6"/>
  <c r="P192" i="6"/>
  <c r="Q192" i="6" s="1"/>
  <c r="R192" i="6"/>
  <c r="S192" i="6" s="1"/>
  <c r="O193" i="6"/>
  <c r="P193" i="6"/>
  <c r="Q193" i="6" s="1"/>
  <c r="R193" i="6"/>
  <c r="S193" i="6" s="1"/>
  <c r="O194" i="6"/>
  <c r="P194" i="6"/>
  <c r="Q194" i="6" s="1"/>
  <c r="R194" i="6"/>
  <c r="S194" i="6" s="1"/>
  <c r="O195" i="6"/>
  <c r="P195" i="6"/>
  <c r="Q195" i="6" s="1"/>
  <c r="R195" i="6"/>
  <c r="S195" i="6" s="1"/>
  <c r="O196" i="6"/>
  <c r="P196" i="6"/>
  <c r="Q196" i="6" s="1"/>
  <c r="R196" i="6"/>
  <c r="S196" i="6" s="1"/>
  <c r="O197" i="6"/>
  <c r="P197" i="6"/>
  <c r="Q197" i="6" s="1"/>
  <c r="R197" i="6"/>
  <c r="S197" i="6" s="1"/>
  <c r="O198" i="6"/>
  <c r="P198" i="6"/>
  <c r="Q198" i="6" s="1"/>
  <c r="R198" i="6"/>
  <c r="S198" i="6" s="1"/>
  <c r="O199" i="6"/>
  <c r="P199" i="6"/>
  <c r="Q199" i="6" s="1"/>
  <c r="R199" i="6"/>
  <c r="S199" i="6" s="1"/>
  <c r="O200" i="6"/>
  <c r="P200" i="6"/>
  <c r="Q200" i="6" s="1"/>
  <c r="R200" i="6"/>
  <c r="S200" i="6" s="1"/>
  <c r="O201" i="6"/>
  <c r="P201" i="6"/>
  <c r="Q201" i="6" s="1"/>
  <c r="R201" i="6"/>
  <c r="S201" i="6" s="1"/>
  <c r="O202" i="6"/>
  <c r="P202" i="6"/>
  <c r="Q202" i="6" s="1"/>
  <c r="R202" i="6"/>
  <c r="S202" i="6" s="1"/>
  <c r="O203" i="6"/>
  <c r="P203" i="6"/>
  <c r="Q203" i="6" s="1"/>
  <c r="R203" i="6"/>
  <c r="S203" i="6" s="1"/>
  <c r="O204" i="6"/>
  <c r="P204" i="6"/>
  <c r="Q204" i="6" s="1"/>
  <c r="R204" i="6"/>
  <c r="S204" i="6" s="1"/>
  <c r="O205" i="6"/>
  <c r="P205" i="6"/>
  <c r="Q205" i="6" s="1"/>
  <c r="R205" i="6"/>
  <c r="S205" i="6" s="1"/>
  <c r="O206" i="6"/>
  <c r="P206" i="6"/>
  <c r="Q206" i="6" s="1"/>
  <c r="R206" i="6"/>
  <c r="S206" i="6" s="1"/>
  <c r="O207" i="6"/>
  <c r="P207" i="6"/>
  <c r="Q207" i="6" s="1"/>
  <c r="R207" i="6"/>
  <c r="S207" i="6" s="1"/>
  <c r="O208" i="6"/>
  <c r="P208" i="6"/>
  <c r="Q208" i="6" s="1"/>
  <c r="R208" i="6"/>
  <c r="S208" i="6" s="1"/>
  <c r="O209" i="6"/>
  <c r="P209" i="6"/>
  <c r="Q209" i="6" s="1"/>
  <c r="R209" i="6"/>
  <c r="S209" i="6" s="1"/>
  <c r="O210" i="6"/>
  <c r="P210" i="6"/>
  <c r="Q210" i="6" s="1"/>
  <c r="R210" i="6"/>
  <c r="S210" i="6" s="1"/>
  <c r="O211" i="6"/>
  <c r="P211" i="6"/>
  <c r="Q211" i="6" s="1"/>
  <c r="R211" i="6"/>
  <c r="S211" i="6" s="1"/>
  <c r="O212" i="6"/>
  <c r="P212" i="6"/>
  <c r="Q212" i="6" s="1"/>
  <c r="R212" i="6"/>
  <c r="S212" i="6" s="1"/>
  <c r="O213" i="6"/>
  <c r="P213" i="6"/>
  <c r="Q213" i="6" s="1"/>
  <c r="R213" i="6"/>
  <c r="S213" i="6" s="1"/>
  <c r="O214" i="6"/>
  <c r="P214" i="6"/>
  <c r="Q214" i="6" s="1"/>
  <c r="R214" i="6"/>
  <c r="S214" i="6" s="1"/>
  <c r="O215" i="6"/>
  <c r="P215" i="6"/>
  <c r="Q215" i="6" s="1"/>
  <c r="R215" i="6"/>
  <c r="S215" i="6" s="1"/>
  <c r="O216" i="6"/>
  <c r="P216" i="6"/>
  <c r="Q216" i="6" s="1"/>
  <c r="R216" i="6"/>
  <c r="S216" i="6" s="1"/>
  <c r="O217" i="6"/>
  <c r="P217" i="6"/>
  <c r="Q217" i="6" s="1"/>
  <c r="R217" i="6"/>
  <c r="S217" i="6" s="1"/>
  <c r="O218" i="6"/>
  <c r="P218" i="6"/>
  <c r="Q218" i="6" s="1"/>
  <c r="R218" i="6"/>
  <c r="S218" i="6" s="1"/>
  <c r="O219" i="6"/>
  <c r="P219" i="6"/>
  <c r="Q219" i="6" s="1"/>
  <c r="R219" i="6"/>
  <c r="S219" i="6" s="1"/>
  <c r="O220" i="6"/>
  <c r="P220" i="6"/>
  <c r="Q220" i="6" s="1"/>
  <c r="R220" i="6"/>
  <c r="S220" i="6" s="1"/>
  <c r="O221" i="6"/>
  <c r="P221" i="6"/>
  <c r="Q221" i="6" s="1"/>
  <c r="R221" i="6"/>
  <c r="S221" i="6" s="1"/>
  <c r="O222" i="6"/>
  <c r="P222" i="6"/>
  <c r="Q222" i="6" s="1"/>
  <c r="R222" i="6"/>
  <c r="S222" i="6" s="1"/>
  <c r="O223" i="6"/>
  <c r="P223" i="6"/>
  <c r="Q223" i="6" s="1"/>
  <c r="R223" i="6"/>
  <c r="S223" i="6" s="1"/>
  <c r="O224" i="6"/>
  <c r="P224" i="6"/>
  <c r="Q224" i="6" s="1"/>
  <c r="R224" i="6"/>
  <c r="S224" i="6" s="1"/>
  <c r="O225" i="6"/>
  <c r="P225" i="6"/>
  <c r="Q225" i="6" s="1"/>
  <c r="R225" i="6"/>
  <c r="S225" i="6" s="1"/>
  <c r="O226" i="6"/>
  <c r="P226" i="6"/>
  <c r="Q226" i="6" s="1"/>
  <c r="R226" i="6"/>
  <c r="S226" i="6" s="1"/>
  <c r="O227" i="6"/>
  <c r="P227" i="6"/>
  <c r="Q227" i="6" s="1"/>
  <c r="R227" i="6"/>
  <c r="S227" i="6" s="1"/>
  <c r="O228" i="6"/>
  <c r="P228" i="6"/>
  <c r="Q228" i="6" s="1"/>
  <c r="R228" i="6"/>
  <c r="S228" i="6" s="1"/>
  <c r="O229" i="6"/>
  <c r="P229" i="6"/>
  <c r="Q229" i="6" s="1"/>
  <c r="R229" i="6"/>
  <c r="S229" i="6" s="1"/>
  <c r="O230" i="6"/>
  <c r="P230" i="6"/>
  <c r="Q230" i="6" s="1"/>
  <c r="R230" i="6"/>
  <c r="S230" i="6" s="1"/>
  <c r="O231" i="6"/>
  <c r="P231" i="6"/>
  <c r="Q231" i="6" s="1"/>
  <c r="R231" i="6"/>
  <c r="S231" i="6" s="1"/>
  <c r="O232" i="6"/>
  <c r="P232" i="6"/>
  <c r="Q232" i="6" s="1"/>
  <c r="R232" i="6"/>
  <c r="S232" i="6" s="1"/>
  <c r="O233" i="6"/>
  <c r="P233" i="6"/>
  <c r="Q233" i="6" s="1"/>
  <c r="R233" i="6"/>
  <c r="S233" i="6" s="1"/>
  <c r="O234" i="6"/>
  <c r="P234" i="6"/>
  <c r="Q234" i="6" s="1"/>
  <c r="R234" i="6"/>
  <c r="S234" i="6" s="1"/>
  <c r="O235" i="6"/>
  <c r="P235" i="6"/>
  <c r="Q235" i="6" s="1"/>
  <c r="R235" i="6"/>
  <c r="S235" i="6" s="1"/>
  <c r="O236" i="6"/>
  <c r="P236" i="6"/>
  <c r="Q236" i="6" s="1"/>
  <c r="R236" i="6"/>
  <c r="S236" i="6" s="1"/>
  <c r="O237" i="6"/>
  <c r="P237" i="6"/>
  <c r="Q237" i="6" s="1"/>
  <c r="R237" i="6"/>
  <c r="S237" i="6" s="1"/>
  <c r="O238" i="6"/>
  <c r="P238" i="6"/>
  <c r="Q238" i="6" s="1"/>
  <c r="R238" i="6"/>
  <c r="S238" i="6" s="1"/>
  <c r="O239" i="6"/>
  <c r="P239" i="6"/>
  <c r="Q239" i="6" s="1"/>
  <c r="R239" i="6"/>
  <c r="S239" i="6" s="1"/>
  <c r="O240" i="6"/>
  <c r="P240" i="6"/>
  <c r="Q240" i="6" s="1"/>
  <c r="R240" i="6"/>
  <c r="S240" i="6" s="1"/>
  <c r="O241" i="6"/>
  <c r="P241" i="6"/>
  <c r="Q241" i="6" s="1"/>
  <c r="R241" i="6"/>
  <c r="S241" i="6" s="1"/>
  <c r="O242" i="6"/>
  <c r="P242" i="6"/>
  <c r="Q242" i="6" s="1"/>
  <c r="R242" i="6"/>
  <c r="S242" i="6" s="1"/>
  <c r="O243" i="6"/>
  <c r="P243" i="6"/>
  <c r="Q243" i="6" s="1"/>
  <c r="R243" i="6"/>
  <c r="S243" i="6" s="1"/>
  <c r="O244" i="6"/>
  <c r="P244" i="6"/>
  <c r="Q244" i="6" s="1"/>
  <c r="R244" i="6"/>
  <c r="S244" i="6" s="1"/>
  <c r="O245" i="6"/>
  <c r="P245" i="6"/>
  <c r="Q245" i="6" s="1"/>
  <c r="R245" i="6"/>
  <c r="S245" i="6" s="1"/>
  <c r="O246" i="6"/>
  <c r="P246" i="6"/>
  <c r="Q246" i="6" s="1"/>
  <c r="R246" i="6"/>
  <c r="S246" i="6" s="1"/>
  <c r="O247" i="6"/>
  <c r="P247" i="6"/>
  <c r="Q247" i="6" s="1"/>
  <c r="R247" i="6"/>
  <c r="S247" i="6" s="1"/>
  <c r="O248" i="6"/>
  <c r="P248" i="6"/>
  <c r="Q248" i="6" s="1"/>
  <c r="R248" i="6"/>
  <c r="S248" i="6" s="1"/>
  <c r="O249" i="6"/>
  <c r="P249" i="6"/>
  <c r="Q249" i="6" s="1"/>
  <c r="R249" i="6"/>
  <c r="S249" i="6" s="1"/>
  <c r="O250" i="6"/>
  <c r="P250" i="6"/>
  <c r="Q250" i="6" s="1"/>
  <c r="R250" i="6"/>
  <c r="S250" i="6" s="1"/>
  <c r="O251" i="6"/>
  <c r="P251" i="6"/>
  <c r="Q251" i="6" s="1"/>
  <c r="R251" i="6"/>
  <c r="S251" i="6" s="1"/>
  <c r="O252" i="6"/>
  <c r="P252" i="6"/>
  <c r="Q252" i="6" s="1"/>
  <c r="R252" i="6"/>
  <c r="S252" i="6" s="1"/>
  <c r="O253" i="6"/>
  <c r="P253" i="6"/>
  <c r="Q253" i="6" s="1"/>
  <c r="R253" i="6"/>
  <c r="S253" i="6" s="1"/>
  <c r="O254" i="6"/>
  <c r="P254" i="6"/>
  <c r="Q254" i="6" s="1"/>
  <c r="R254" i="6"/>
  <c r="S254" i="6" s="1"/>
  <c r="O255" i="6"/>
  <c r="P255" i="6"/>
  <c r="Q255" i="6" s="1"/>
  <c r="R255" i="6"/>
  <c r="S255" i="6" s="1"/>
  <c r="O256" i="6"/>
  <c r="P256" i="6"/>
  <c r="Q256" i="6" s="1"/>
  <c r="R256" i="6"/>
  <c r="S256" i="6" s="1"/>
  <c r="O257" i="6"/>
  <c r="P257" i="6"/>
  <c r="Q257" i="6" s="1"/>
  <c r="R257" i="6"/>
  <c r="S257" i="6" s="1"/>
  <c r="O258" i="6"/>
  <c r="P258" i="6"/>
  <c r="Q258" i="6" s="1"/>
  <c r="R258" i="6"/>
  <c r="S258" i="6" s="1"/>
  <c r="O259" i="6"/>
  <c r="P259" i="6"/>
  <c r="Q259" i="6" s="1"/>
  <c r="R259" i="6"/>
  <c r="S259" i="6" s="1"/>
  <c r="O260" i="6"/>
  <c r="P260" i="6"/>
  <c r="Q260" i="6" s="1"/>
  <c r="R260" i="6"/>
  <c r="S260" i="6" s="1"/>
  <c r="O261" i="6"/>
  <c r="P261" i="6"/>
  <c r="Q261" i="6" s="1"/>
  <c r="R261" i="6"/>
  <c r="S261" i="6" s="1"/>
  <c r="O262" i="6"/>
  <c r="P262" i="6"/>
  <c r="Q262" i="6" s="1"/>
  <c r="R262" i="6"/>
  <c r="S262" i="6" s="1"/>
  <c r="O263" i="6"/>
  <c r="P263" i="6"/>
  <c r="Q263" i="6" s="1"/>
  <c r="R263" i="6"/>
  <c r="S263" i="6" s="1"/>
  <c r="O264" i="6"/>
  <c r="P264" i="6"/>
  <c r="Q264" i="6" s="1"/>
  <c r="R264" i="6"/>
  <c r="S264" i="6" s="1"/>
  <c r="O265" i="6"/>
  <c r="P265" i="6"/>
  <c r="Q265" i="6" s="1"/>
  <c r="R265" i="6"/>
  <c r="S265" i="6" s="1"/>
  <c r="O266" i="6"/>
  <c r="P266" i="6"/>
  <c r="Q266" i="6" s="1"/>
  <c r="R266" i="6"/>
  <c r="S266" i="6" s="1"/>
  <c r="O267" i="6"/>
  <c r="P267" i="6"/>
  <c r="Q267" i="6" s="1"/>
  <c r="R267" i="6"/>
  <c r="S267" i="6" s="1"/>
  <c r="O268" i="6"/>
  <c r="P268" i="6"/>
  <c r="Q268" i="6" s="1"/>
  <c r="R268" i="6"/>
  <c r="S268" i="6" s="1"/>
  <c r="O269" i="6"/>
  <c r="P269" i="6"/>
  <c r="Q269" i="6" s="1"/>
  <c r="R269" i="6"/>
  <c r="S269" i="6" s="1"/>
  <c r="O270" i="6"/>
  <c r="P270" i="6"/>
  <c r="Q270" i="6" s="1"/>
  <c r="R270" i="6"/>
  <c r="S270" i="6" s="1"/>
  <c r="O271" i="6"/>
  <c r="P271" i="6"/>
  <c r="Q271" i="6" s="1"/>
  <c r="R271" i="6"/>
  <c r="S271" i="6" s="1"/>
  <c r="O272" i="6"/>
  <c r="P272" i="6"/>
  <c r="Q272" i="6" s="1"/>
  <c r="R272" i="6"/>
  <c r="S272" i="6" s="1"/>
  <c r="O273" i="6"/>
  <c r="P273" i="6"/>
  <c r="Q273" i="6" s="1"/>
  <c r="R273" i="6"/>
  <c r="S273" i="6" s="1"/>
  <c r="O274" i="6"/>
  <c r="P274" i="6"/>
  <c r="Q274" i="6" s="1"/>
  <c r="R274" i="6"/>
  <c r="S274" i="6" s="1"/>
  <c r="O275" i="6"/>
  <c r="P275" i="6"/>
  <c r="Q275" i="6" s="1"/>
  <c r="R275" i="6"/>
  <c r="S275" i="6" s="1"/>
  <c r="O276" i="6"/>
  <c r="P276" i="6"/>
  <c r="Q276" i="6" s="1"/>
  <c r="R276" i="6"/>
  <c r="S276" i="6" s="1"/>
  <c r="O277" i="6"/>
  <c r="P277" i="6"/>
  <c r="Q277" i="6" s="1"/>
  <c r="R277" i="6"/>
  <c r="S277" i="6" s="1"/>
  <c r="O278" i="6"/>
  <c r="P278" i="6"/>
  <c r="Q278" i="6" s="1"/>
  <c r="R278" i="6"/>
  <c r="S278" i="6" s="1"/>
  <c r="O279" i="6"/>
  <c r="P279" i="6"/>
  <c r="Q279" i="6" s="1"/>
  <c r="R279" i="6"/>
  <c r="S279" i="6" s="1"/>
  <c r="O280" i="6"/>
  <c r="P280" i="6"/>
  <c r="Q280" i="6" s="1"/>
  <c r="R280" i="6"/>
  <c r="S280" i="6" s="1"/>
  <c r="O281" i="6"/>
  <c r="P281" i="6"/>
  <c r="Q281" i="6" s="1"/>
  <c r="R281" i="6"/>
  <c r="S281" i="6" s="1"/>
  <c r="O282" i="6"/>
  <c r="P282" i="6"/>
  <c r="Q282" i="6" s="1"/>
  <c r="R282" i="6"/>
  <c r="S282" i="6" s="1"/>
  <c r="O283" i="6"/>
  <c r="P283" i="6"/>
  <c r="Q283" i="6" s="1"/>
  <c r="R283" i="6"/>
  <c r="S283" i="6" s="1"/>
  <c r="O284" i="6"/>
  <c r="P284" i="6"/>
  <c r="Q284" i="6" s="1"/>
  <c r="R284" i="6"/>
  <c r="S284" i="6" s="1"/>
  <c r="O285" i="6"/>
  <c r="P285" i="6"/>
  <c r="Q285" i="6" s="1"/>
  <c r="R285" i="6"/>
  <c r="S285" i="6" s="1"/>
  <c r="O286" i="6"/>
  <c r="P286" i="6"/>
  <c r="Q286" i="6" s="1"/>
  <c r="R286" i="6"/>
  <c r="S286" i="6" s="1"/>
  <c r="O287" i="6"/>
  <c r="P287" i="6"/>
  <c r="Q287" i="6" s="1"/>
  <c r="R287" i="6"/>
  <c r="S287" i="6" s="1"/>
  <c r="O288" i="6"/>
  <c r="P288" i="6"/>
  <c r="Q288" i="6" s="1"/>
  <c r="R288" i="6"/>
  <c r="S288" i="6" s="1"/>
  <c r="O289" i="6"/>
  <c r="P289" i="6"/>
  <c r="Q289" i="6" s="1"/>
  <c r="R289" i="6"/>
  <c r="S289" i="6" s="1"/>
  <c r="O290" i="6"/>
  <c r="P290" i="6"/>
  <c r="Q290" i="6" s="1"/>
  <c r="R290" i="6"/>
  <c r="S290" i="6" s="1"/>
  <c r="O291" i="6"/>
  <c r="P291" i="6"/>
  <c r="Q291" i="6" s="1"/>
  <c r="R291" i="6"/>
  <c r="S291" i="6" s="1"/>
  <c r="O292" i="6"/>
  <c r="P292" i="6"/>
  <c r="Q292" i="6" s="1"/>
  <c r="R292" i="6"/>
  <c r="S292" i="6" s="1"/>
  <c r="O293" i="6"/>
  <c r="P293" i="6"/>
  <c r="Q293" i="6" s="1"/>
  <c r="R293" i="6"/>
  <c r="S293" i="6" s="1"/>
  <c r="O294" i="6"/>
  <c r="P294" i="6"/>
  <c r="Q294" i="6" s="1"/>
  <c r="R294" i="6"/>
  <c r="S294" i="6" s="1"/>
  <c r="O295" i="6"/>
  <c r="P295" i="6"/>
  <c r="Q295" i="6" s="1"/>
  <c r="R295" i="6"/>
  <c r="S295" i="6" s="1"/>
  <c r="O296" i="6"/>
  <c r="P296" i="6"/>
  <c r="Q296" i="6" s="1"/>
  <c r="R296" i="6"/>
  <c r="S296" i="6" s="1"/>
  <c r="O297" i="6"/>
  <c r="P297" i="6"/>
  <c r="Q297" i="6" s="1"/>
  <c r="R297" i="6"/>
  <c r="S297" i="6" s="1"/>
  <c r="O298" i="6"/>
  <c r="P298" i="6"/>
  <c r="Q298" i="6" s="1"/>
  <c r="R298" i="6"/>
  <c r="S298" i="6" s="1"/>
  <c r="O299" i="6"/>
  <c r="P299" i="6"/>
  <c r="Q299" i="6" s="1"/>
  <c r="R299" i="6"/>
  <c r="S299" i="6" s="1"/>
  <c r="O300" i="6"/>
  <c r="P300" i="6"/>
  <c r="Q300" i="6" s="1"/>
  <c r="R300" i="6"/>
  <c r="S300" i="6" s="1"/>
  <c r="O301" i="6"/>
  <c r="P301" i="6"/>
  <c r="Q301" i="6" s="1"/>
  <c r="R301" i="6"/>
  <c r="S301" i="6" s="1"/>
  <c r="O302" i="6"/>
  <c r="P302" i="6"/>
  <c r="Q302" i="6" s="1"/>
  <c r="R302" i="6"/>
  <c r="S302" i="6" s="1"/>
  <c r="O303" i="6"/>
  <c r="P303" i="6"/>
  <c r="Q303" i="6" s="1"/>
  <c r="R303" i="6"/>
  <c r="S303" i="6" s="1"/>
  <c r="O304" i="6"/>
  <c r="P304" i="6"/>
  <c r="Q304" i="6" s="1"/>
  <c r="R304" i="6"/>
  <c r="S304" i="6" s="1"/>
  <c r="O305" i="6"/>
  <c r="P305" i="6"/>
  <c r="Q305" i="6" s="1"/>
  <c r="R305" i="6"/>
  <c r="S305" i="6" s="1"/>
  <c r="O306" i="6"/>
  <c r="P306" i="6"/>
  <c r="Q306" i="6" s="1"/>
  <c r="R306" i="6"/>
  <c r="S306" i="6" s="1"/>
  <c r="O307" i="6"/>
  <c r="P307" i="6"/>
  <c r="Q307" i="6" s="1"/>
  <c r="R307" i="6"/>
  <c r="S307" i="6" s="1"/>
  <c r="O308" i="6"/>
  <c r="P308" i="6"/>
  <c r="Q308" i="6" s="1"/>
  <c r="R308" i="6"/>
  <c r="S308" i="6" s="1"/>
  <c r="O309" i="6"/>
  <c r="P309" i="6"/>
  <c r="Q309" i="6" s="1"/>
  <c r="R309" i="6"/>
  <c r="S309" i="6" s="1"/>
  <c r="O310" i="6"/>
  <c r="P310" i="6"/>
  <c r="Q310" i="6" s="1"/>
  <c r="R310" i="6"/>
  <c r="S310" i="6" s="1"/>
  <c r="O311" i="6"/>
  <c r="P311" i="6"/>
  <c r="Q311" i="6" s="1"/>
  <c r="R311" i="6"/>
  <c r="S311" i="6" s="1"/>
  <c r="O312" i="6"/>
  <c r="P312" i="6"/>
  <c r="Q312" i="6" s="1"/>
  <c r="R312" i="6"/>
  <c r="S312" i="6" s="1"/>
  <c r="O313" i="6"/>
  <c r="P313" i="6"/>
  <c r="Q313" i="6" s="1"/>
  <c r="R313" i="6"/>
  <c r="S313" i="6" s="1"/>
  <c r="O314" i="6"/>
  <c r="P314" i="6"/>
  <c r="Q314" i="6" s="1"/>
  <c r="R314" i="6"/>
  <c r="S314" i="6" s="1"/>
  <c r="O315" i="6"/>
  <c r="P315" i="6"/>
  <c r="Q315" i="6" s="1"/>
  <c r="R315" i="6"/>
  <c r="S315" i="6" s="1"/>
  <c r="O316" i="6"/>
  <c r="P316" i="6"/>
  <c r="Q316" i="6" s="1"/>
  <c r="R316" i="6"/>
  <c r="S316" i="6" s="1"/>
  <c r="O317" i="6"/>
  <c r="P317" i="6"/>
  <c r="Q317" i="6" s="1"/>
  <c r="R317" i="6"/>
  <c r="S317" i="6" s="1"/>
  <c r="O318" i="6"/>
  <c r="P318" i="6"/>
  <c r="Q318" i="6" s="1"/>
  <c r="R318" i="6"/>
  <c r="S318" i="6" s="1"/>
  <c r="O319" i="6"/>
  <c r="P319" i="6"/>
  <c r="Q319" i="6" s="1"/>
  <c r="R319" i="6"/>
  <c r="S319" i="6" s="1"/>
  <c r="O320" i="6"/>
  <c r="P320" i="6"/>
  <c r="Q320" i="6" s="1"/>
  <c r="R320" i="6"/>
  <c r="S320" i="6" s="1"/>
  <c r="O321" i="6"/>
  <c r="P321" i="6"/>
  <c r="Q321" i="6" s="1"/>
  <c r="R321" i="6"/>
  <c r="S321" i="6" s="1"/>
  <c r="O322" i="6"/>
  <c r="P322" i="6"/>
  <c r="Q322" i="6" s="1"/>
  <c r="R322" i="6"/>
  <c r="S322" i="6" s="1"/>
  <c r="O323" i="6"/>
  <c r="P323" i="6"/>
  <c r="Q323" i="6" s="1"/>
  <c r="R323" i="6"/>
  <c r="S323" i="6" s="1"/>
  <c r="O324" i="6"/>
  <c r="P324" i="6"/>
  <c r="Q324" i="6" s="1"/>
  <c r="R324" i="6"/>
  <c r="S324" i="6" s="1"/>
  <c r="O325" i="6"/>
  <c r="P325" i="6"/>
  <c r="Q325" i="6" s="1"/>
  <c r="R325" i="6"/>
  <c r="S325" i="6" s="1"/>
  <c r="O326" i="6"/>
  <c r="P326" i="6"/>
  <c r="Q326" i="6" s="1"/>
  <c r="R326" i="6"/>
  <c r="S326" i="6" s="1"/>
  <c r="O327" i="6"/>
  <c r="P327" i="6"/>
  <c r="Q327" i="6" s="1"/>
  <c r="R327" i="6"/>
  <c r="S327" i="6" s="1"/>
  <c r="O328" i="6"/>
  <c r="P328" i="6"/>
  <c r="Q328" i="6" s="1"/>
  <c r="R328" i="6"/>
  <c r="S328" i="6" s="1"/>
  <c r="O329" i="6"/>
  <c r="P329" i="6"/>
  <c r="Q329" i="6" s="1"/>
  <c r="R329" i="6"/>
  <c r="S329" i="6" s="1"/>
  <c r="O330" i="6"/>
  <c r="P330" i="6"/>
  <c r="Q330" i="6" s="1"/>
  <c r="R330" i="6"/>
  <c r="S330" i="6" s="1"/>
  <c r="O331" i="6"/>
  <c r="P331" i="6"/>
  <c r="Q331" i="6" s="1"/>
  <c r="R331" i="6"/>
  <c r="S331" i="6" s="1"/>
  <c r="O332" i="6"/>
  <c r="P332" i="6"/>
  <c r="Q332" i="6" s="1"/>
  <c r="R332" i="6"/>
  <c r="S332" i="6" s="1"/>
  <c r="O333" i="6"/>
  <c r="P333" i="6"/>
  <c r="Q333" i="6" s="1"/>
  <c r="R333" i="6"/>
  <c r="S333" i="6" s="1"/>
  <c r="O334" i="6"/>
  <c r="P334" i="6"/>
  <c r="Q334" i="6" s="1"/>
  <c r="R334" i="6"/>
  <c r="S334" i="6" s="1"/>
  <c r="O335" i="6"/>
  <c r="P335" i="6"/>
  <c r="Q335" i="6" s="1"/>
  <c r="R335" i="6"/>
  <c r="S335" i="6" s="1"/>
  <c r="O336" i="6"/>
  <c r="P336" i="6"/>
  <c r="Q336" i="6" s="1"/>
  <c r="R336" i="6"/>
  <c r="S336" i="6" s="1"/>
  <c r="O337" i="6"/>
  <c r="P337" i="6"/>
  <c r="Q337" i="6" s="1"/>
  <c r="R337" i="6"/>
  <c r="S337" i="6" s="1"/>
  <c r="O338" i="6"/>
  <c r="P338" i="6"/>
  <c r="Q338" i="6" s="1"/>
  <c r="R338" i="6"/>
  <c r="S338" i="6" s="1"/>
  <c r="O339" i="6"/>
  <c r="P339" i="6"/>
  <c r="Q339" i="6" s="1"/>
  <c r="R339" i="6"/>
  <c r="S339" i="6" s="1"/>
  <c r="O340" i="6"/>
  <c r="P340" i="6"/>
  <c r="Q340" i="6" s="1"/>
  <c r="R340" i="6"/>
  <c r="S340" i="6" s="1"/>
  <c r="O341" i="6"/>
  <c r="P341" i="6"/>
  <c r="Q341" i="6" s="1"/>
  <c r="R341" i="6"/>
  <c r="S341" i="6" s="1"/>
  <c r="O342" i="6"/>
  <c r="P342" i="6"/>
  <c r="Q342" i="6" s="1"/>
  <c r="R342" i="6"/>
  <c r="S342" i="6" s="1"/>
  <c r="O343" i="6"/>
  <c r="P343" i="6"/>
  <c r="Q343" i="6" s="1"/>
  <c r="R343" i="6"/>
  <c r="S343" i="6" s="1"/>
  <c r="O344" i="6"/>
  <c r="P344" i="6"/>
  <c r="Q344" i="6" s="1"/>
  <c r="R344" i="6"/>
  <c r="S344" i="6" s="1"/>
  <c r="O345" i="6"/>
  <c r="P345" i="6"/>
  <c r="Q345" i="6" s="1"/>
  <c r="R345" i="6"/>
  <c r="S345" i="6" s="1"/>
  <c r="O346" i="6"/>
  <c r="P346" i="6"/>
  <c r="Q346" i="6" s="1"/>
  <c r="R346" i="6"/>
  <c r="S346" i="6" s="1"/>
  <c r="O347" i="6"/>
  <c r="P347" i="6"/>
  <c r="Q347" i="6" s="1"/>
  <c r="R347" i="6"/>
  <c r="S347" i="6" s="1"/>
  <c r="O348" i="6"/>
  <c r="P348" i="6"/>
  <c r="Q348" i="6" s="1"/>
  <c r="R348" i="6"/>
  <c r="S348" i="6" s="1"/>
  <c r="O349" i="6"/>
  <c r="P349" i="6"/>
  <c r="Q349" i="6" s="1"/>
  <c r="R349" i="6"/>
  <c r="S349" i="6" s="1"/>
  <c r="O350" i="6"/>
  <c r="P350" i="6"/>
  <c r="Q350" i="6" s="1"/>
  <c r="R350" i="6"/>
  <c r="S350" i="6" s="1"/>
  <c r="O351" i="6"/>
  <c r="P351" i="6"/>
  <c r="Q351" i="6" s="1"/>
  <c r="R351" i="6"/>
  <c r="S351" i="6" s="1"/>
  <c r="O352" i="6"/>
  <c r="P352" i="6"/>
  <c r="Q352" i="6" s="1"/>
  <c r="R352" i="6"/>
  <c r="S352" i="6" s="1"/>
  <c r="O353" i="6"/>
  <c r="P353" i="6"/>
  <c r="Q353" i="6" s="1"/>
  <c r="R353" i="6"/>
  <c r="S353" i="6" s="1"/>
  <c r="O354" i="6"/>
  <c r="P354" i="6"/>
  <c r="Q354" i="6" s="1"/>
  <c r="R354" i="6"/>
  <c r="S354" i="6" s="1"/>
  <c r="O355" i="6"/>
  <c r="P355" i="6"/>
  <c r="Q355" i="6" s="1"/>
  <c r="R355" i="6"/>
  <c r="S355" i="6" s="1"/>
  <c r="O356" i="6"/>
  <c r="P356" i="6"/>
  <c r="Q356" i="6" s="1"/>
  <c r="R356" i="6"/>
  <c r="S356" i="6" s="1"/>
  <c r="O357" i="6"/>
  <c r="P357" i="6"/>
  <c r="Q357" i="6" s="1"/>
  <c r="R357" i="6"/>
  <c r="S357" i="6" s="1"/>
  <c r="O358" i="6"/>
  <c r="P358" i="6"/>
  <c r="Q358" i="6" s="1"/>
  <c r="R358" i="6"/>
  <c r="S358" i="6" s="1"/>
  <c r="O359" i="6"/>
  <c r="P359" i="6"/>
  <c r="Q359" i="6" s="1"/>
  <c r="R359" i="6"/>
  <c r="S359" i="6" s="1"/>
  <c r="O360" i="6"/>
  <c r="P360" i="6"/>
  <c r="Q360" i="6" s="1"/>
  <c r="R360" i="6"/>
  <c r="S360" i="6" s="1"/>
  <c r="O361" i="6"/>
  <c r="P361" i="6"/>
  <c r="Q361" i="6" s="1"/>
  <c r="R361" i="6"/>
  <c r="S361" i="6" s="1"/>
  <c r="O362" i="6"/>
  <c r="P362" i="6"/>
  <c r="Q362" i="6" s="1"/>
  <c r="R362" i="6"/>
  <c r="S362" i="6" s="1"/>
  <c r="O363" i="6"/>
  <c r="P363" i="6"/>
  <c r="Q363" i="6" s="1"/>
  <c r="R363" i="6"/>
  <c r="S363" i="6" s="1"/>
  <c r="O364" i="6"/>
  <c r="P364" i="6"/>
  <c r="Q364" i="6" s="1"/>
  <c r="R364" i="6"/>
  <c r="S364" i="6" s="1"/>
  <c r="O365" i="6"/>
  <c r="P365" i="6"/>
  <c r="Q365" i="6" s="1"/>
  <c r="R365" i="6"/>
  <c r="S365" i="6" s="1"/>
  <c r="O366" i="6"/>
  <c r="P366" i="6"/>
  <c r="Q366" i="6" s="1"/>
  <c r="R366" i="6"/>
  <c r="S366" i="6" s="1"/>
  <c r="O367" i="6"/>
  <c r="P367" i="6"/>
  <c r="Q367" i="6" s="1"/>
  <c r="R367" i="6"/>
  <c r="S367" i="6" s="1"/>
  <c r="O368" i="6"/>
  <c r="P368" i="6"/>
  <c r="Q368" i="6" s="1"/>
  <c r="R368" i="6"/>
  <c r="S368" i="6" s="1"/>
  <c r="O369" i="6"/>
  <c r="P369" i="6"/>
  <c r="Q369" i="6" s="1"/>
  <c r="R369" i="6"/>
  <c r="S369" i="6" s="1"/>
  <c r="O370" i="6"/>
  <c r="P370" i="6"/>
  <c r="Q370" i="6" s="1"/>
  <c r="R370" i="6"/>
  <c r="S370" i="6" s="1"/>
  <c r="O371" i="6"/>
  <c r="P371" i="6"/>
  <c r="Q371" i="6" s="1"/>
  <c r="R371" i="6"/>
  <c r="S371" i="6" s="1"/>
  <c r="O372" i="6"/>
  <c r="P372" i="6"/>
  <c r="Q372" i="6" s="1"/>
  <c r="R372" i="6"/>
  <c r="S372" i="6" s="1"/>
  <c r="O373" i="6"/>
  <c r="P373" i="6"/>
  <c r="Q373" i="6" s="1"/>
  <c r="R373" i="6"/>
  <c r="S373" i="6" s="1"/>
  <c r="O374" i="6"/>
  <c r="P374" i="6"/>
  <c r="Q374" i="6" s="1"/>
  <c r="R374" i="6"/>
  <c r="S374" i="6" s="1"/>
  <c r="O375" i="6"/>
  <c r="P375" i="6"/>
  <c r="Q375" i="6" s="1"/>
  <c r="R375" i="6"/>
  <c r="S375" i="6" s="1"/>
  <c r="O376" i="6"/>
  <c r="P376" i="6"/>
  <c r="Q376" i="6" s="1"/>
  <c r="R376" i="6"/>
  <c r="S376" i="6" s="1"/>
  <c r="O377" i="6"/>
  <c r="P377" i="6"/>
  <c r="Q377" i="6" s="1"/>
  <c r="R377" i="6"/>
  <c r="S377" i="6" s="1"/>
  <c r="O378" i="6"/>
  <c r="P378" i="6"/>
  <c r="Q378" i="6" s="1"/>
  <c r="R378" i="6"/>
  <c r="S378" i="6" s="1"/>
  <c r="O379" i="6"/>
  <c r="P379" i="6"/>
  <c r="Q379" i="6" s="1"/>
  <c r="R379" i="6"/>
  <c r="S379" i="6" s="1"/>
  <c r="O380" i="6"/>
  <c r="P380" i="6"/>
  <c r="Q380" i="6" s="1"/>
  <c r="R380" i="6"/>
  <c r="S380" i="6" s="1"/>
  <c r="O381" i="6"/>
  <c r="P381" i="6"/>
  <c r="Q381" i="6" s="1"/>
  <c r="R381" i="6"/>
  <c r="S381" i="6" s="1"/>
  <c r="O382" i="6"/>
  <c r="P382" i="6"/>
  <c r="Q382" i="6" s="1"/>
  <c r="R382" i="6"/>
  <c r="S382" i="6" s="1"/>
  <c r="O383" i="6"/>
  <c r="P383" i="6"/>
  <c r="Q383" i="6" s="1"/>
  <c r="R383" i="6"/>
  <c r="S383" i="6" s="1"/>
  <c r="O384" i="6"/>
  <c r="P384" i="6"/>
  <c r="Q384" i="6" s="1"/>
  <c r="R384" i="6"/>
  <c r="S384" i="6" s="1"/>
  <c r="O385" i="6"/>
  <c r="P385" i="6"/>
  <c r="Q385" i="6" s="1"/>
  <c r="R385" i="6"/>
  <c r="S385" i="6" s="1"/>
  <c r="O386" i="6"/>
  <c r="P386" i="6"/>
  <c r="Q386" i="6" s="1"/>
  <c r="R386" i="6"/>
  <c r="S386" i="6" s="1"/>
  <c r="O387" i="6"/>
  <c r="P387" i="6"/>
  <c r="Q387" i="6" s="1"/>
  <c r="R387" i="6"/>
  <c r="S387" i="6" s="1"/>
  <c r="O388" i="6"/>
  <c r="P388" i="6"/>
  <c r="Q388" i="6" s="1"/>
  <c r="R388" i="6"/>
  <c r="S388" i="6" s="1"/>
  <c r="O389" i="6"/>
  <c r="P389" i="6"/>
  <c r="Q389" i="6" s="1"/>
  <c r="R389" i="6"/>
  <c r="S389" i="6" s="1"/>
  <c r="O390" i="6"/>
  <c r="P390" i="6"/>
  <c r="Q390" i="6" s="1"/>
  <c r="R390" i="6"/>
  <c r="S390" i="6" s="1"/>
  <c r="O391" i="6"/>
  <c r="P391" i="6"/>
  <c r="Q391" i="6" s="1"/>
  <c r="R391" i="6"/>
  <c r="S391" i="6" s="1"/>
  <c r="O392" i="6"/>
  <c r="P392" i="6"/>
  <c r="Q392" i="6" s="1"/>
  <c r="R392" i="6"/>
  <c r="S392" i="6" s="1"/>
  <c r="O393" i="6"/>
  <c r="P393" i="6"/>
  <c r="Q393" i="6" s="1"/>
  <c r="R393" i="6"/>
  <c r="S393" i="6" s="1"/>
  <c r="O394" i="6"/>
  <c r="P394" i="6"/>
  <c r="Q394" i="6" s="1"/>
  <c r="R394" i="6"/>
  <c r="S394" i="6" s="1"/>
  <c r="O395" i="6"/>
  <c r="P395" i="6"/>
  <c r="Q395" i="6" s="1"/>
  <c r="R395" i="6"/>
  <c r="S395" i="6" s="1"/>
  <c r="O396" i="6"/>
  <c r="P396" i="6"/>
  <c r="Q396" i="6" s="1"/>
  <c r="R396" i="6"/>
  <c r="S396" i="6" s="1"/>
  <c r="O397" i="6"/>
  <c r="P397" i="6"/>
  <c r="Q397" i="6" s="1"/>
  <c r="R397" i="6"/>
  <c r="S397" i="6" s="1"/>
  <c r="O398" i="6"/>
  <c r="P398" i="6"/>
  <c r="Q398" i="6" s="1"/>
  <c r="R398" i="6"/>
  <c r="S398" i="6" s="1"/>
  <c r="O399" i="6"/>
  <c r="P399" i="6"/>
  <c r="Q399" i="6" s="1"/>
  <c r="R399" i="6"/>
  <c r="S399" i="6" s="1"/>
  <c r="O400" i="6"/>
  <c r="P400" i="6"/>
  <c r="Q400" i="6" s="1"/>
  <c r="R400" i="6"/>
  <c r="S400" i="6" s="1"/>
  <c r="O401" i="6"/>
  <c r="P401" i="6"/>
  <c r="Q401" i="6" s="1"/>
  <c r="R401" i="6"/>
  <c r="S401" i="6" s="1"/>
  <c r="O402" i="6"/>
  <c r="P402" i="6"/>
  <c r="Q402" i="6" s="1"/>
  <c r="R402" i="6"/>
  <c r="S402" i="6" s="1"/>
  <c r="O403" i="6"/>
  <c r="P403" i="6"/>
  <c r="Q403" i="6" s="1"/>
  <c r="R403" i="6"/>
  <c r="S403" i="6" s="1"/>
  <c r="O404" i="6"/>
  <c r="P404" i="6"/>
  <c r="Q404" i="6" s="1"/>
  <c r="R404" i="6"/>
  <c r="S404" i="6" s="1"/>
  <c r="O405" i="6"/>
  <c r="P405" i="6"/>
  <c r="Q405" i="6" s="1"/>
  <c r="R405" i="6"/>
  <c r="S405" i="6" s="1"/>
  <c r="O406" i="6"/>
  <c r="P406" i="6"/>
  <c r="Q406" i="6" s="1"/>
  <c r="R406" i="6"/>
  <c r="S406" i="6" s="1"/>
  <c r="O407" i="6"/>
  <c r="P407" i="6"/>
  <c r="Q407" i="6" s="1"/>
  <c r="R407" i="6"/>
  <c r="S407" i="6" s="1"/>
  <c r="O408" i="6"/>
  <c r="P408" i="6"/>
  <c r="Q408" i="6" s="1"/>
  <c r="R408" i="6"/>
  <c r="S408" i="6" s="1"/>
  <c r="O409" i="6"/>
  <c r="P409" i="6"/>
  <c r="Q409" i="6" s="1"/>
  <c r="R409" i="6"/>
  <c r="S409" i="6" s="1"/>
  <c r="O410" i="6"/>
  <c r="P410" i="6"/>
  <c r="Q410" i="6" s="1"/>
  <c r="R410" i="6"/>
  <c r="S410" i="6" s="1"/>
  <c r="O411" i="6"/>
  <c r="P411" i="6"/>
  <c r="Q411" i="6" s="1"/>
  <c r="R411" i="6"/>
  <c r="S411" i="6" s="1"/>
  <c r="O412" i="6"/>
  <c r="P412" i="6"/>
  <c r="Q412" i="6" s="1"/>
  <c r="R412" i="6"/>
  <c r="S412" i="6" s="1"/>
  <c r="O413" i="6"/>
  <c r="P413" i="6"/>
  <c r="Q413" i="6" s="1"/>
  <c r="R413" i="6"/>
  <c r="S413" i="6" s="1"/>
  <c r="O414" i="6"/>
  <c r="P414" i="6"/>
  <c r="Q414" i="6" s="1"/>
  <c r="R414" i="6"/>
  <c r="S414" i="6" s="1"/>
  <c r="O415" i="6"/>
  <c r="P415" i="6"/>
  <c r="Q415" i="6" s="1"/>
  <c r="R415" i="6"/>
  <c r="S415" i="6" s="1"/>
  <c r="O416" i="6"/>
  <c r="P416" i="6"/>
  <c r="Q416" i="6" s="1"/>
  <c r="R416" i="6"/>
  <c r="S416" i="6" s="1"/>
  <c r="O417" i="6"/>
  <c r="P417" i="6"/>
  <c r="Q417" i="6" s="1"/>
  <c r="R417" i="6"/>
  <c r="S417" i="6" s="1"/>
  <c r="O418" i="6"/>
  <c r="P418" i="6"/>
  <c r="Q418" i="6" s="1"/>
  <c r="R418" i="6"/>
  <c r="S418" i="6" s="1"/>
  <c r="O419" i="6"/>
  <c r="P419" i="6"/>
  <c r="Q419" i="6" s="1"/>
  <c r="R419" i="6"/>
  <c r="S419" i="6" s="1"/>
  <c r="O420" i="6"/>
  <c r="P420" i="6"/>
  <c r="Q420" i="6" s="1"/>
  <c r="R420" i="6"/>
  <c r="S420" i="6" s="1"/>
  <c r="O421" i="6"/>
  <c r="P421" i="6"/>
  <c r="Q421" i="6" s="1"/>
  <c r="R421" i="6"/>
  <c r="S421" i="6" s="1"/>
  <c r="O422" i="6"/>
  <c r="P422" i="6"/>
  <c r="Q422" i="6" s="1"/>
  <c r="R422" i="6"/>
  <c r="S422" i="6" s="1"/>
  <c r="O423" i="6"/>
  <c r="P423" i="6"/>
  <c r="Q423" i="6" s="1"/>
  <c r="R423" i="6"/>
  <c r="S423" i="6" s="1"/>
  <c r="O424" i="6"/>
  <c r="P424" i="6"/>
  <c r="Q424" i="6" s="1"/>
  <c r="R424" i="6"/>
  <c r="S424" i="6" s="1"/>
  <c r="O425" i="6"/>
  <c r="P425" i="6"/>
  <c r="Q425" i="6" s="1"/>
  <c r="R425" i="6"/>
  <c r="S425" i="6" s="1"/>
  <c r="O426" i="6"/>
  <c r="P426" i="6"/>
  <c r="Q426" i="6" s="1"/>
  <c r="R426" i="6"/>
  <c r="S426" i="6" s="1"/>
  <c r="O427" i="6"/>
  <c r="P427" i="6"/>
  <c r="Q427" i="6" s="1"/>
  <c r="R427" i="6"/>
  <c r="S427" i="6" s="1"/>
  <c r="O428" i="6"/>
  <c r="P428" i="6"/>
  <c r="Q428" i="6" s="1"/>
  <c r="R428" i="6"/>
  <c r="S428" i="6" s="1"/>
  <c r="O429" i="6"/>
  <c r="P429" i="6"/>
  <c r="Q429" i="6" s="1"/>
  <c r="R429" i="6"/>
  <c r="S429" i="6" s="1"/>
  <c r="O430" i="6"/>
  <c r="P430" i="6"/>
  <c r="Q430" i="6" s="1"/>
  <c r="R430" i="6"/>
  <c r="S430" i="6" s="1"/>
  <c r="O431" i="6"/>
  <c r="P431" i="6"/>
  <c r="Q431" i="6" s="1"/>
  <c r="R431" i="6"/>
  <c r="S431" i="6" s="1"/>
  <c r="O432" i="6"/>
  <c r="P432" i="6"/>
  <c r="Q432" i="6" s="1"/>
  <c r="R432" i="6"/>
  <c r="S432" i="6" s="1"/>
  <c r="O433" i="6"/>
  <c r="P433" i="6"/>
  <c r="Q433" i="6" s="1"/>
  <c r="R433" i="6"/>
  <c r="S433" i="6" s="1"/>
  <c r="O434" i="6"/>
  <c r="P434" i="6"/>
  <c r="Q434" i="6" s="1"/>
  <c r="R434" i="6"/>
  <c r="S434" i="6" s="1"/>
  <c r="O435" i="6"/>
  <c r="P435" i="6"/>
  <c r="Q435" i="6" s="1"/>
  <c r="R435" i="6"/>
  <c r="S435" i="6" s="1"/>
  <c r="O436" i="6"/>
  <c r="P436" i="6"/>
  <c r="Q436" i="6" s="1"/>
  <c r="R436" i="6"/>
  <c r="S436" i="6" s="1"/>
  <c r="O437" i="6"/>
  <c r="P437" i="6"/>
  <c r="Q437" i="6" s="1"/>
  <c r="R437" i="6"/>
  <c r="S437" i="6" s="1"/>
  <c r="O438" i="6"/>
  <c r="P438" i="6"/>
  <c r="Q438" i="6" s="1"/>
  <c r="R438" i="6"/>
  <c r="S438" i="6" s="1"/>
  <c r="O439" i="6"/>
  <c r="P439" i="6"/>
  <c r="Q439" i="6" s="1"/>
  <c r="R439" i="6"/>
  <c r="S439" i="6" s="1"/>
  <c r="O440" i="6"/>
  <c r="P440" i="6"/>
  <c r="Q440" i="6" s="1"/>
  <c r="R440" i="6"/>
  <c r="S440" i="6" s="1"/>
  <c r="O441" i="6"/>
  <c r="P441" i="6"/>
  <c r="Q441" i="6" s="1"/>
  <c r="R441" i="6"/>
  <c r="S441" i="6" s="1"/>
  <c r="O442" i="6"/>
  <c r="P442" i="6"/>
  <c r="Q442" i="6" s="1"/>
  <c r="R442" i="6"/>
  <c r="S442" i="6" s="1"/>
  <c r="O443" i="6"/>
  <c r="P443" i="6"/>
  <c r="Q443" i="6" s="1"/>
  <c r="R443" i="6"/>
  <c r="S443" i="6" s="1"/>
  <c r="O444" i="6"/>
  <c r="P444" i="6"/>
  <c r="Q444" i="6" s="1"/>
  <c r="R444" i="6"/>
  <c r="S444" i="6" s="1"/>
  <c r="O445" i="6"/>
  <c r="P445" i="6"/>
  <c r="Q445" i="6" s="1"/>
  <c r="R445" i="6"/>
  <c r="S445" i="6" s="1"/>
  <c r="O446" i="6"/>
  <c r="P446" i="6"/>
  <c r="Q446" i="6" s="1"/>
  <c r="R446" i="6"/>
  <c r="S446" i="6" s="1"/>
  <c r="O447" i="6"/>
  <c r="P447" i="6"/>
  <c r="Q447" i="6" s="1"/>
  <c r="R447" i="6"/>
  <c r="S447" i="6" s="1"/>
  <c r="O448" i="6"/>
  <c r="P448" i="6"/>
  <c r="Q448" i="6" s="1"/>
  <c r="R448" i="6"/>
  <c r="S448" i="6" s="1"/>
  <c r="O449" i="6"/>
  <c r="P449" i="6"/>
  <c r="Q449" i="6" s="1"/>
  <c r="R449" i="6"/>
  <c r="S449" i="6" s="1"/>
  <c r="O450" i="6"/>
  <c r="P450" i="6"/>
  <c r="Q450" i="6" s="1"/>
  <c r="R450" i="6"/>
  <c r="S450" i="6" s="1"/>
  <c r="O451" i="6"/>
  <c r="P451" i="6"/>
  <c r="Q451" i="6" s="1"/>
  <c r="R451" i="6"/>
  <c r="S451" i="6" s="1"/>
  <c r="O452" i="6"/>
  <c r="P452" i="6"/>
  <c r="Q452" i="6" s="1"/>
  <c r="R452" i="6"/>
  <c r="S452" i="6" s="1"/>
  <c r="O453" i="6"/>
  <c r="P453" i="6"/>
  <c r="Q453" i="6" s="1"/>
  <c r="R453" i="6"/>
  <c r="S453" i="6" s="1"/>
  <c r="O454" i="6"/>
  <c r="P454" i="6"/>
  <c r="Q454" i="6" s="1"/>
  <c r="R454" i="6"/>
  <c r="S454" i="6" s="1"/>
  <c r="O455" i="6"/>
  <c r="P455" i="6"/>
  <c r="Q455" i="6" s="1"/>
  <c r="R455" i="6"/>
  <c r="S455" i="6" s="1"/>
  <c r="O456" i="6"/>
  <c r="P456" i="6"/>
  <c r="Q456" i="6" s="1"/>
  <c r="R456" i="6"/>
  <c r="S456" i="6" s="1"/>
  <c r="O457" i="6"/>
  <c r="P457" i="6"/>
  <c r="Q457" i="6" s="1"/>
  <c r="R457" i="6"/>
  <c r="S457" i="6" s="1"/>
  <c r="O458" i="6"/>
  <c r="P458" i="6"/>
  <c r="Q458" i="6" s="1"/>
  <c r="R458" i="6"/>
  <c r="S458" i="6" s="1"/>
  <c r="O459" i="6"/>
  <c r="P459" i="6"/>
  <c r="Q459" i="6" s="1"/>
  <c r="R459" i="6"/>
  <c r="S459" i="6" s="1"/>
  <c r="O460" i="6"/>
  <c r="P460" i="6"/>
  <c r="Q460" i="6" s="1"/>
  <c r="R460" i="6"/>
  <c r="S460" i="6" s="1"/>
  <c r="O461" i="6"/>
  <c r="P461" i="6"/>
  <c r="Q461" i="6" s="1"/>
  <c r="R461" i="6"/>
  <c r="S461" i="6" s="1"/>
  <c r="O462" i="6"/>
  <c r="P462" i="6"/>
  <c r="Q462" i="6" s="1"/>
  <c r="R462" i="6"/>
  <c r="S462" i="6" s="1"/>
  <c r="O463" i="6"/>
  <c r="P463" i="6"/>
  <c r="Q463" i="6" s="1"/>
  <c r="R463" i="6"/>
  <c r="S463" i="6" s="1"/>
  <c r="O464" i="6"/>
  <c r="P464" i="6"/>
  <c r="Q464" i="6" s="1"/>
  <c r="R464" i="6"/>
  <c r="S464" i="6" s="1"/>
  <c r="O465" i="6"/>
  <c r="P465" i="6"/>
  <c r="Q465" i="6" s="1"/>
  <c r="R465" i="6"/>
  <c r="S465" i="6" s="1"/>
  <c r="O466" i="6"/>
  <c r="P466" i="6"/>
  <c r="Q466" i="6" s="1"/>
  <c r="R466" i="6"/>
  <c r="S466" i="6" s="1"/>
  <c r="O467" i="6"/>
  <c r="P467" i="6"/>
  <c r="Q467" i="6" s="1"/>
  <c r="R467" i="6"/>
  <c r="S467" i="6" s="1"/>
  <c r="O468" i="6"/>
  <c r="P468" i="6"/>
  <c r="Q468" i="6" s="1"/>
  <c r="R468" i="6"/>
  <c r="S468" i="6" s="1"/>
  <c r="O469" i="6"/>
  <c r="P469" i="6"/>
  <c r="Q469" i="6" s="1"/>
  <c r="R469" i="6"/>
  <c r="S469" i="6" s="1"/>
  <c r="O470" i="6"/>
  <c r="P470" i="6"/>
  <c r="Q470" i="6" s="1"/>
  <c r="R470" i="6"/>
  <c r="S470" i="6" s="1"/>
  <c r="O471" i="6"/>
  <c r="P471" i="6"/>
  <c r="Q471" i="6" s="1"/>
  <c r="R471" i="6"/>
  <c r="S471" i="6" s="1"/>
  <c r="O472" i="6"/>
  <c r="P472" i="6"/>
  <c r="Q472" i="6" s="1"/>
  <c r="R472" i="6"/>
  <c r="S472" i="6" s="1"/>
  <c r="O473" i="6"/>
  <c r="P473" i="6"/>
  <c r="Q473" i="6" s="1"/>
  <c r="R473" i="6"/>
  <c r="S473" i="6" s="1"/>
  <c r="O474" i="6"/>
  <c r="P474" i="6"/>
  <c r="Q474" i="6" s="1"/>
  <c r="R474" i="6"/>
  <c r="S474" i="6" s="1"/>
  <c r="O475" i="6"/>
  <c r="P475" i="6"/>
  <c r="Q475" i="6" s="1"/>
  <c r="R475" i="6"/>
  <c r="S475" i="6" s="1"/>
  <c r="O476" i="6"/>
  <c r="P476" i="6"/>
  <c r="Q476" i="6" s="1"/>
  <c r="R476" i="6"/>
  <c r="S476" i="6" s="1"/>
  <c r="O477" i="6"/>
  <c r="P477" i="6"/>
  <c r="Q477" i="6" s="1"/>
  <c r="R477" i="6"/>
  <c r="S477" i="6" s="1"/>
  <c r="O478" i="6"/>
  <c r="P478" i="6"/>
  <c r="Q478" i="6" s="1"/>
  <c r="R478" i="6"/>
  <c r="S478" i="6" s="1"/>
  <c r="O479" i="6"/>
  <c r="P479" i="6"/>
  <c r="Q479" i="6" s="1"/>
  <c r="R479" i="6"/>
  <c r="S479" i="6" s="1"/>
  <c r="O480" i="6"/>
  <c r="P480" i="6"/>
  <c r="Q480" i="6" s="1"/>
  <c r="R480" i="6"/>
  <c r="S480" i="6" s="1"/>
  <c r="O481" i="6"/>
  <c r="P481" i="6"/>
  <c r="Q481" i="6" s="1"/>
  <c r="R481" i="6"/>
  <c r="S481" i="6" s="1"/>
  <c r="O482" i="6"/>
  <c r="P482" i="6"/>
  <c r="Q482" i="6" s="1"/>
  <c r="R482" i="6"/>
  <c r="S482" i="6" s="1"/>
  <c r="O483" i="6"/>
  <c r="P483" i="6"/>
  <c r="Q483" i="6" s="1"/>
  <c r="R483" i="6"/>
  <c r="S483" i="6" s="1"/>
  <c r="O484" i="6"/>
  <c r="P484" i="6"/>
  <c r="Q484" i="6" s="1"/>
  <c r="R484" i="6"/>
  <c r="S484" i="6" s="1"/>
  <c r="O485" i="6"/>
  <c r="P485" i="6"/>
  <c r="Q485" i="6" s="1"/>
  <c r="R485" i="6"/>
  <c r="S485" i="6" s="1"/>
  <c r="O486" i="6"/>
  <c r="P486" i="6"/>
  <c r="Q486" i="6" s="1"/>
  <c r="R486" i="6"/>
  <c r="S486" i="6" s="1"/>
  <c r="O487" i="6"/>
  <c r="P487" i="6"/>
  <c r="Q487" i="6" s="1"/>
  <c r="R487" i="6"/>
  <c r="S487" i="6" s="1"/>
  <c r="O488" i="6"/>
  <c r="P488" i="6"/>
  <c r="Q488" i="6" s="1"/>
  <c r="R488" i="6"/>
  <c r="S488" i="6" s="1"/>
  <c r="O489" i="6"/>
  <c r="P489" i="6"/>
  <c r="Q489" i="6" s="1"/>
  <c r="R489" i="6"/>
  <c r="S489" i="6" s="1"/>
  <c r="O490" i="6"/>
  <c r="P490" i="6"/>
  <c r="Q490" i="6" s="1"/>
  <c r="R490" i="6"/>
  <c r="S490" i="6" s="1"/>
  <c r="O491" i="6"/>
  <c r="P491" i="6"/>
  <c r="Q491" i="6" s="1"/>
  <c r="R491" i="6"/>
  <c r="S491" i="6" s="1"/>
  <c r="O492" i="6"/>
  <c r="P492" i="6"/>
  <c r="Q492" i="6" s="1"/>
  <c r="R492" i="6"/>
  <c r="S492" i="6" s="1"/>
  <c r="O493" i="6"/>
  <c r="P493" i="6"/>
  <c r="Q493" i="6" s="1"/>
  <c r="R493" i="6"/>
  <c r="S493" i="6" s="1"/>
  <c r="O494" i="6"/>
  <c r="P494" i="6"/>
  <c r="Q494" i="6" s="1"/>
  <c r="R494" i="6"/>
  <c r="S494" i="6" s="1"/>
  <c r="O495" i="6"/>
  <c r="P495" i="6"/>
  <c r="Q495" i="6" s="1"/>
  <c r="R495" i="6"/>
  <c r="S495" i="6" s="1"/>
  <c r="O496" i="6"/>
  <c r="P496" i="6"/>
  <c r="Q496" i="6" s="1"/>
  <c r="R496" i="6"/>
  <c r="S496" i="6" s="1"/>
  <c r="O497" i="6"/>
  <c r="P497" i="6"/>
  <c r="Q497" i="6" s="1"/>
  <c r="R497" i="6"/>
  <c r="S497" i="6" s="1"/>
  <c r="O498" i="6"/>
  <c r="P498" i="6"/>
  <c r="Q498" i="6" s="1"/>
  <c r="R498" i="6"/>
  <c r="S498" i="6" s="1"/>
  <c r="O499" i="6"/>
  <c r="P499" i="6"/>
  <c r="Q499" i="6" s="1"/>
  <c r="R499" i="6"/>
  <c r="S499" i="6" s="1"/>
  <c r="O500" i="6"/>
  <c r="P500" i="6"/>
  <c r="Q500" i="6" s="1"/>
  <c r="R500" i="6"/>
  <c r="S500" i="6" s="1"/>
  <c r="O501" i="6"/>
  <c r="P501" i="6"/>
  <c r="Q501" i="6" s="1"/>
  <c r="R501" i="6"/>
  <c r="S501" i="6" s="1"/>
  <c r="O502" i="6"/>
  <c r="P502" i="6"/>
  <c r="Q502" i="6" s="1"/>
  <c r="R502" i="6"/>
  <c r="S502" i="6" s="1"/>
  <c r="O503" i="6"/>
  <c r="P503" i="6"/>
  <c r="Q503" i="6" s="1"/>
  <c r="R503" i="6"/>
  <c r="S503" i="6" s="1"/>
  <c r="O504" i="6"/>
  <c r="P504" i="6"/>
  <c r="Q504" i="6" s="1"/>
  <c r="R504" i="6"/>
  <c r="S504" i="6" s="1"/>
  <c r="O505" i="6"/>
  <c r="P505" i="6"/>
  <c r="Q505" i="6" s="1"/>
  <c r="R505" i="6"/>
  <c r="S505" i="6" s="1"/>
  <c r="O506" i="6"/>
  <c r="P506" i="6"/>
  <c r="Q506" i="6" s="1"/>
  <c r="R506" i="6"/>
  <c r="S506" i="6" s="1"/>
  <c r="O507" i="6"/>
  <c r="P507" i="6"/>
  <c r="Q507" i="6" s="1"/>
  <c r="R507" i="6"/>
  <c r="S507" i="6" s="1"/>
  <c r="O508" i="6"/>
  <c r="P508" i="6"/>
  <c r="Q508" i="6" s="1"/>
  <c r="R508" i="6"/>
  <c r="S508" i="6" s="1"/>
  <c r="O509" i="6"/>
  <c r="P509" i="6"/>
  <c r="Q509" i="6" s="1"/>
  <c r="R509" i="6"/>
  <c r="S509" i="6" s="1"/>
  <c r="O510" i="6"/>
  <c r="P510" i="6"/>
  <c r="Q510" i="6" s="1"/>
  <c r="R510" i="6"/>
  <c r="S510" i="6" s="1"/>
  <c r="O511" i="6"/>
  <c r="P511" i="6"/>
  <c r="Q511" i="6" s="1"/>
  <c r="R511" i="6"/>
  <c r="S511" i="6" s="1"/>
  <c r="O512" i="6"/>
  <c r="P512" i="6"/>
  <c r="Q512" i="6" s="1"/>
  <c r="R512" i="6"/>
  <c r="S512" i="6" s="1"/>
  <c r="O513" i="6"/>
  <c r="P513" i="6"/>
  <c r="Q513" i="6" s="1"/>
  <c r="R513" i="6"/>
  <c r="S513" i="6" s="1"/>
  <c r="O514" i="6"/>
  <c r="P514" i="6"/>
  <c r="Q514" i="6" s="1"/>
  <c r="R514" i="6"/>
  <c r="S514" i="6" s="1"/>
  <c r="O515" i="6"/>
  <c r="P515" i="6"/>
  <c r="Q515" i="6" s="1"/>
  <c r="R515" i="6"/>
  <c r="S515" i="6" s="1"/>
  <c r="O516" i="6"/>
  <c r="P516" i="6"/>
  <c r="Q516" i="6" s="1"/>
  <c r="R516" i="6"/>
  <c r="S516" i="6" s="1"/>
  <c r="O517" i="6"/>
  <c r="P517" i="6"/>
  <c r="Q517" i="6" s="1"/>
  <c r="R517" i="6"/>
  <c r="S517" i="6" s="1"/>
  <c r="O518" i="6"/>
  <c r="P518" i="6"/>
  <c r="Q518" i="6" s="1"/>
  <c r="R518" i="6"/>
  <c r="S518" i="6" s="1"/>
  <c r="O519" i="6"/>
  <c r="P519" i="6"/>
  <c r="Q519" i="6" s="1"/>
  <c r="R519" i="6"/>
  <c r="S519" i="6" s="1"/>
  <c r="O520" i="6"/>
  <c r="P520" i="6"/>
  <c r="Q520" i="6" s="1"/>
  <c r="R520" i="6"/>
  <c r="S520" i="6" s="1"/>
  <c r="O521" i="6"/>
  <c r="P521" i="6"/>
  <c r="Q521" i="6" s="1"/>
  <c r="R521" i="6"/>
  <c r="S521" i="6" s="1"/>
  <c r="O522" i="6"/>
  <c r="P522" i="6"/>
  <c r="Q522" i="6" s="1"/>
  <c r="R522" i="6"/>
  <c r="S522" i="6" s="1"/>
  <c r="O523" i="6"/>
  <c r="P523" i="6"/>
  <c r="Q523" i="6" s="1"/>
  <c r="R523" i="6"/>
  <c r="S523" i="6" s="1"/>
  <c r="O524" i="6"/>
  <c r="P524" i="6"/>
  <c r="Q524" i="6" s="1"/>
  <c r="R524" i="6"/>
  <c r="S524" i="6" s="1"/>
  <c r="O525" i="6"/>
  <c r="P525" i="6"/>
  <c r="Q525" i="6" s="1"/>
  <c r="R525" i="6"/>
  <c r="S525" i="6" s="1"/>
  <c r="O526" i="6"/>
  <c r="P526" i="6"/>
  <c r="Q526" i="6" s="1"/>
  <c r="R526" i="6"/>
  <c r="S526" i="6" s="1"/>
  <c r="O527" i="6"/>
  <c r="P527" i="6"/>
  <c r="Q527" i="6" s="1"/>
  <c r="R527" i="6"/>
  <c r="S527" i="6" s="1"/>
  <c r="O528" i="6"/>
  <c r="P528" i="6"/>
  <c r="Q528" i="6" s="1"/>
  <c r="R528" i="6"/>
  <c r="S528" i="6" s="1"/>
  <c r="O529" i="6"/>
  <c r="P529" i="6"/>
  <c r="Q529" i="6" s="1"/>
  <c r="R529" i="6"/>
  <c r="S529" i="6" s="1"/>
  <c r="O530" i="6"/>
  <c r="P530" i="6"/>
  <c r="Q530" i="6" s="1"/>
  <c r="R530" i="6"/>
  <c r="S530" i="6" s="1"/>
  <c r="O531" i="6"/>
  <c r="P531" i="6"/>
  <c r="Q531" i="6" s="1"/>
  <c r="R531" i="6"/>
  <c r="S531" i="6" s="1"/>
  <c r="O532" i="6"/>
  <c r="P532" i="6"/>
  <c r="Q532" i="6" s="1"/>
  <c r="R532" i="6"/>
  <c r="S532" i="6" s="1"/>
  <c r="O533" i="6"/>
  <c r="P533" i="6"/>
  <c r="Q533" i="6" s="1"/>
  <c r="R533" i="6"/>
  <c r="S533" i="6" s="1"/>
  <c r="O534" i="6"/>
  <c r="P534" i="6"/>
  <c r="Q534" i="6" s="1"/>
  <c r="R534" i="6"/>
  <c r="S534" i="6" s="1"/>
  <c r="O535" i="6"/>
  <c r="P535" i="6"/>
  <c r="Q535" i="6" s="1"/>
  <c r="R535" i="6"/>
  <c r="S535" i="6" s="1"/>
  <c r="O536" i="6"/>
  <c r="P536" i="6"/>
  <c r="Q536" i="6" s="1"/>
  <c r="R536" i="6"/>
  <c r="S536" i="6" s="1"/>
  <c r="O537" i="6"/>
  <c r="P537" i="6"/>
  <c r="Q537" i="6" s="1"/>
  <c r="R537" i="6"/>
  <c r="S537" i="6" s="1"/>
  <c r="O538" i="6"/>
  <c r="P538" i="6"/>
  <c r="Q538" i="6" s="1"/>
  <c r="R538" i="6"/>
  <c r="S538" i="6" s="1"/>
  <c r="O539" i="6"/>
  <c r="P539" i="6"/>
  <c r="Q539" i="6" s="1"/>
  <c r="R539" i="6"/>
  <c r="S539" i="6" s="1"/>
  <c r="O540" i="6"/>
  <c r="P540" i="6"/>
  <c r="Q540" i="6" s="1"/>
  <c r="R540" i="6"/>
  <c r="S540" i="6" s="1"/>
  <c r="O541" i="6"/>
  <c r="P541" i="6"/>
  <c r="Q541" i="6" s="1"/>
  <c r="R541" i="6"/>
  <c r="S541" i="6" s="1"/>
  <c r="O542" i="6"/>
  <c r="P542" i="6"/>
  <c r="Q542" i="6" s="1"/>
  <c r="R542" i="6"/>
  <c r="S542" i="6" s="1"/>
  <c r="O543" i="6"/>
  <c r="P543" i="6"/>
  <c r="Q543" i="6" s="1"/>
  <c r="R543" i="6"/>
  <c r="S543" i="6" s="1"/>
  <c r="O544" i="6"/>
  <c r="P544" i="6"/>
  <c r="Q544" i="6" s="1"/>
  <c r="R544" i="6"/>
  <c r="S544" i="6" s="1"/>
  <c r="O545" i="6"/>
  <c r="P545" i="6"/>
  <c r="Q545" i="6" s="1"/>
  <c r="R545" i="6"/>
  <c r="S545" i="6" s="1"/>
  <c r="O546" i="6"/>
  <c r="P546" i="6"/>
  <c r="Q546" i="6" s="1"/>
  <c r="R546" i="6"/>
  <c r="S546" i="6" s="1"/>
  <c r="O547" i="6"/>
  <c r="P547" i="6"/>
  <c r="Q547" i="6" s="1"/>
  <c r="R547" i="6"/>
  <c r="S547" i="6" s="1"/>
  <c r="O548" i="6"/>
  <c r="P548" i="6"/>
  <c r="Q548" i="6" s="1"/>
  <c r="R548" i="6"/>
  <c r="S548" i="6" s="1"/>
  <c r="O549" i="6"/>
  <c r="P549" i="6"/>
  <c r="Q549" i="6" s="1"/>
  <c r="R549" i="6"/>
  <c r="S549" i="6" s="1"/>
  <c r="O550" i="6"/>
  <c r="P550" i="6"/>
  <c r="Q550" i="6" s="1"/>
  <c r="R550" i="6"/>
  <c r="S550" i="6" s="1"/>
  <c r="O551" i="6"/>
  <c r="P551" i="6"/>
  <c r="Q551" i="6" s="1"/>
  <c r="R551" i="6"/>
  <c r="S551" i="6" s="1"/>
  <c r="O552" i="6"/>
  <c r="P552" i="6"/>
  <c r="Q552" i="6" s="1"/>
  <c r="R552" i="6"/>
  <c r="S552" i="6" s="1"/>
  <c r="O553" i="6"/>
  <c r="P553" i="6"/>
  <c r="Q553" i="6" s="1"/>
  <c r="R553" i="6"/>
  <c r="S553" i="6" s="1"/>
  <c r="O554" i="6"/>
  <c r="P554" i="6"/>
  <c r="Q554" i="6" s="1"/>
  <c r="R554" i="6"/>
  <c r="S554" i="6" s="1"/>
  <c r="O555" i="6"/>
  <c r="P555" i="6"/>
  <c r="Q555" i="6" s="1"/>
  <c r="R555" i="6"/>
  <c r="S555" i="6" s="1"/>
  <c r="O556" i="6"/>
  <c r="P556" i="6"/>
  <c r="Q556" i="6" s="1"/>
  <c r="R556" i="6"/>
  <c r="S556" i="6" s="1"/>
  <c r="O557" i="6"/>
  <c r="P557" i="6"/>
  <c r="Q557" i="6" s="1"/>
  <c r="R557" i="6"/>
  <c r="S557" i="6" s="1"/>
  <c r="O558" i="6"/>
  <c r="P558" i="6"/>
  <c r="Q558" i="6" s="1"/>
  <c r="R558" i="6"/>
  <c r="S558" i="6" s="1"/>
  <c r="O559" i="6"/>
  <c r="P559" i="6"/>
  <c r="Q559" i="6" s="1"/>
  <c r="R559" i="6"/>
  <c r="S559" i="6" s="1"/>
  <c r="O560" i="6"/>
  <c r="P560" i="6"/>
  <c r="Q560" i="6" s="1"/>
  <c r="R560" i="6"/>
  <c r="S560" i="6" s="1"/>
  <c r="O561" i="6"/>
  <c r="P561" i="6"/>
  <c r="Q561" i="6" s="1"/>
  <c r="R561" i="6"/>
  <c r="S561" i="6" s="1"/>
  <c r="O562" i="6"/>
  <c r="P562" i="6"/>
  <c r="Q562" i="6" s="1"/>
  <c r="R562" i="6"/>
  <c r="S562" i="6" s="1"/>
  <c r="O563" i="6"/>
  <c r="P563" i="6"/>
  <c r="Q563" i="6" s="1"/>
  <c r="R563" i="6"/>
  <c r="S563" i="6" s="1"/>
  <c r="O564" i="6"/>
  <c r="P564" i="6"/>
  <c r="Q564" i="6" s="1"/>
  <c r="R564" i="6"/>
  <c r="S564" i="6" s="1"/>
  <c r="O565" i="6"/>
  <c r="P565" i="6"/>
  <c r="Q565" i="6" s="1"/>
  <c r="R565" i="6"/>
  <c r="S565" i="6" s="1"/>
  <c r="O566" i="6"/>
  <c r="P566" i="6"/>
  <c r="Q566" i="6" s="1"/>
  <c r="R566" i="6"/>
  <c r="S566" i="6" s="1"/>
  <c r="O567" i="6"/>
  <c r="P567" i="6"/>
  <c r="Q567" i="6" s="1"/>
  <c r="R567" i="6"/>
  <c r="S567" i="6" s="1"/>
  <c r="O568" i="6"/>
  <c r="P568" i="6"/>
  <c r="Q568" i="6" s="1"/>
  <c r="R568" i="6"/>
  <c r="S568" i="6" s="1"/>
  <c r="O569" i="6"/>
  <c r="P569" i="6"/>
  <c r="Q569" i="6" s="1"/>
  <c r="R569" i="6"/>
  <c r="S569" i="6" s="1"/>
  <c r="O570" i="6"/>
  <c r="P570" i="6"/>
  <c r="Q570" i="6" s="1"/>
  <c r="R570" i="6"/>
  <c r="S570" i="6" s="1"/>
  <c r="O571" i="6"/>
  <c r="P571" i="6"/>
  <c r="Q571" i="6" s="1"/>
  <c r="R571" i="6"/>
  <c r="S571" i="6" s="1"/>
  <c r="O572" i="6"/>
  <c r="P572" i="6"/>
  <c r="Q572" i="6" s="1"/>
  <c r="R572" i="6"/>
  <c r="S572" i="6" s="1"/>
  <c r="O573" i="6"/>
  <c r="P573" i="6"/>
  <c r="Q573" i="6" s="1"/>
  <c r="R573" i="6"/>
  <c r="S573" i="6" s="1"/>
  <c r="O574" i="6"/>
  <c r="P574" i="6"/>
  <c r="Q574" i="6" s="1"/>
  <c r="R574" i="6"/>
  <c r="S574" i="6" s="1"/>
  <c r="O575" i="6"/>
  <c r="P575" i="6"/>
  <c r="Q575" i="6" s="1"/>
  <c r="R575" i="6"/>
  <c r="S575" i="6" s="1"/>
  <c r="O576" i="6"/>
  <c r="P576" i="6"/>
  <c r="Q576" i="6" s="1"/>
  <c r="R576" i="6"/>
  <c r="S576" i="6" s="1"/>
  <c r="O577" i="6"/>
  <c r="P577" i="6"/>
  <c r="Q577" i="6" s="1"/>
  <c r="R577" i="6"/>
  <c r="S577" i="6" s="1"/>
  <c r="O578" i="6"/>
  <c r="P578" i="6"/>
  <c r="Q578" i="6" s="1"/>
  <c r="R578" i="6"/>
  <c r="S578" i="6" s="1"/>
  <c r="O579" i="6"/>
  <c r="P579" i="6"/>
  <c r="Q579" i="6" s="1"/>
  <c r="R579" i="6"/>
  <c r="S579" i="6" s="1"/>
  <c r="O580" i="6"/>
  <c r="P580" i="6"/>
  <c r="Q580" i="6" s="1"/>
  <c r="R580" i="6"/>
  <c r="S580" i="6" s="1"/>
  <c r="O581" i="6"/>
  <c r="P581" i="6"/>
  <c r="Q581" i="6" s="1"/>
  <c r="R581" i="6"/>
  <c r="S581" i="6" s="1"/>
  <c r="O582" i="6"/>
  <c r="P582" i="6"/>
  <c r="Q582" i="6" s="1"/>
  <c r="R582" i="6"/>
  <c r="S582" i="6" s="1"/>
  <c r="O583" i="6"/>
  <c r="P583" i="6"/>
  <c r="Q583" i="6" s="1"/>
  <c r="R583" i="6"/>
  <c r="S583" i="6" s="1"/>
  <c r="O584" i="6"/>
  <c r="P584" i="6"/>
  <c r="Q584" i="6" s="1"/>
  <c r="R584" i="6"/>
  <c r="S584" i="6" s="1"/>
  <c r="O585" i="6"/>
  <c r="P585" i="6"/>
  <c r="Q585" i="6" s="1"/>
  <c r="R585" i="6"/>
  <c r="S585" i="6" s="1"/>
  <c r="O586" i="6"/>
  <c r="P586" i="6"/>
  <c r="Q586" i="6" s="1"/>
  <c r="R586" i="6"/>
  <c r="S586" i="6" s="1"/>
  <c r="O587" i="6"/>
  <c r="P587" i="6"/>
  <c r="Q587" i="6" s="1"/>
  <c r="R587" i="6"/>
  <c r="S587" i="6" s="1"/>
  <c r="O588" i="6"/>
  <c r="P588" i="6"/>
  <c r="Q588" i="6" s="1"/>
  <c r="R588" i="6"/>
  <c r="S588" i="6" s="1"/>
  <c r="O589" i="6"/>
  <c r="P589" i="6"/>
  <c r="Q589" i="6" s="1"/>
  <c r="R589" i="6"/>
  <c r="S589" i="6" s="1"/>
  <c r="O590" i="6"/>
  <c r="P590" i="6"/>
  <c r="Q590" i="6" s="1"/>
  <c r="R590" i="6"/>
  <c r="S590" i="6" s="1"/>
  <c r="O591" i="6"/>
  <c r="P591" i="6"/>
  <c r="Q591" i="6" s="1"/>
  <c r="R591" i="6"/>
  <c r="S591" i="6" s="1"/>
  <c r="O592" i="6"/>
  <c r="P592" i="6"/>
  <c r="Q592" i="6" s="1"/>
  <c r="R592" i="6"/>
  <c r="S592" i="6" s="1"/>
  <c r="O593" i="6"/>
  <c r="P593" i="6"/>
  <c r="Q593" i="6" s="1"/>
  <c r="R593" i="6"/>
  <c r="S593" i="6" s="1"/>
  <c r="O594" i="6"/>
  <c r="P594" i="6"/>
  <c r="Q594" i="6" s="1"/>
  <c r="R594" i="6"/>
  <c r="S594" i="6" s="1"/>
  <c r="O595" i="6"/>
  <c r="P595" i="6"/>
  <c r="Q595" i="6" s="1"/>
  <c r="R595" i="6"/>
  <c r="S595" i="6" s="1"/>
  <c r="O596" i="6"/>
  <c r="P596" i="6"/>
  <c r="Q596" i="6" s="1"/>
  <c r="R596" i="6"/>
  <c r="S596" i="6" s="1"/>
  <c r="O597" i="6"/>
  <c r="P597" i="6"/>
  <c r="Q597" i="6" s="1"/>
  <c r="R597" i="6"/>
  <c r="S597" i="6" s="1"/>
  <c r="O598" i="6"/>
  <c r="P598" i="6"/>
  <c r="Q598" i="6" s="1"/>
  <c r="R598" i="6"/>
  <c r="S598" i="6" s="1"/>
  <c r="O599" i="6"/>
  <c r="P599" i="6"/>
  <c r="Q599" i="6" s="1"/>
  <c r="R599" i="6"/>
  <c r="S599" i="6" s="1"/>
  <c r="O600" i="6"/>
  <c r="P600" i="6"/>
  <c r="Q600" i="6" s="1"/>
  <c r="R600" i="6"/>
  <c r="S600" i="6" s="1"/>
  <c r="O601" i="6"/>
  <c r="P601" i="6"/>
  <c r="Q601" i="6" s="1"/>
  <c r="R601" i="6"/>
  <c r="S601" i="6" s="1"/>
  <c r="O602" i="6"/>
  <c r="P602" i="6"/>
  <c r="Q602" i="6" s="1"/>
  <c r="R602" i="6"/>
  <c r="S602" i="6" s="1"/>
  <c r="O603" i="6"/>
  <c r="P603" i="6"/>
  <c r="Q603" i="6" s="1"/>
  <c r="R603" i="6"/>
  <c r="S603" i="6" s="1"/>
  <c r="O604" i="6"/>
  <c r="P604" i="6"/>
  <c r="Q604" i="6" s="1"/>
  <c r="R604" i="6"/>
  <c r="S604" i="6" s="1"/>
  <c r="O605" i="6"/>
  <c r="P605" i="6"/>
  <c r="Q605" i="6" s="1"/>
  <c r="R605" i="6"/>
  <c r="S605" i="6" s="1"/>
  <c r="O606" i="6"/>
  <c r="P606" i="6"/>
  <c r="Q606" i="6" s="1"/>
  <c r="R606" i="6"/>
  <c r="S606" i="6" s="1"/>
  <c r="O607" i="6"/>
  <c r="P607" i="6"/>
  <c r="Q607" i="6" s="1"/>
  <c r="R607" i="6"/>
  <c r="S607" i="6" s="1"/>
  <c r="O608" i="6"/>
  <c r="P608" i="6"/>
  <c r="Q608" i="6" s="1"/>
  <c r="R608" i="6"/>
  <c r="S608" i="6" s="1"/>
  <c r="O609" i="6"/>
  <c r="P609" i="6"/>
  <c r="Q609" i="6" s="1"/>
  <c r="R609" i="6"/>
  <c r="S609" i="6" s="1"/>
  <c r="O610" i="6"/>
  <c r="P610" i="6"/>
  <c r="Q610" i="6" s="1"/>
  <c r="R610" i="6"/>
  <c r="S610" i="6" s="1"/>
  <c r="O611" i="6"/>
  <c r="P611" i="6"/>
  <c r="Q611" i="6" s="1"/>
  <c r="R611" i="6"/>
  <c r="S611" i="6" s="1"/>
  <c r="O612" i="6"/>
  <c r="P612" i="6"/>
  <c r="Q612" i="6" s="1"/>
  <c r="R612" i="6"/>
  <c r="S612" i="6" s="1"/>
  <c r="O613" i="6"/>
  <c r="P613" i="6"/>
  <c r="Q613" i="6" s="1"/>
  <c r="R613" i="6"/>
  <c r="S613" i="6" s="1"/>
  <c r="O614" i="6"/>
  <c r="P614" i="6"/>
  <c r="Q614" i="6" s="1"/>
  <c r="R614" i="6"/>
  <c r="S614" i="6" s="1"/>
  <c r="O615" i="6"/>
  <c r="P615" i="6"/>
  <c r="Q615" i="6" s="1"/>
  <c r="R615" i="6"/>
  <c r="S615" i="6" s="1"/>
  <c r="O616" i="6"/>
  <c r="P616" i="6"/>
  <c r="Q616" i="6" s="1"/>
  <c r="R616" i="6"/>
  <c r="S616" i="6" s="1"/>
  <c r="O617" i="6"/>
  <c r="P617" i="6"/>
  <c r="Q617" i="6" s="1"/>
  <c r="R617" i="6"/>
  <c r="S617" i="6" s="1"/>
  <c r="O618" i="6"/>
  <c r="P618" i="6"/>
  <c r="Q618" i="6" s="1"/>
  <c r="R618" i="6"/>
  <c r="S618" i="6" s="1"/>
  <c r="O619" i="6"/>
  <c r="P619" i="6"/>
  <c r="Q619" i="6" s="1"/>
  <c r="R619" i="6"/>
  <c r="S619" i="6" s="1"/>
  <c r="O620" i="6"/>
  <c r="P620" i="6"/>
  <c r="Q620" i="6" s="1"/>
  <c r="R620" i="6"/>
  <c r="S620" i="6" s="1"/>
  <c r="O621" i="6"/>
  <c r="P621" i="6"/>
  <c r="Q621" i="6" s="1"/>
  <c r="R621" i="6"/>
  <c r="S621" i="6" s="1"/>
  <c r="O622" i="6"/>
  <c r="P622" i="6"/>
  <c r="Q622" i="6" s="1"/>
  <c r="R622" i="6"/>
  <c r="S622" i="6" s="1"/>
  <c r="O623" i="6"/>
  <c r="P623" i="6"/>
  <c r="Q623" i="6" s="1"/>
  <c r="R623" i="6"/>
  <c r="S623" i="6" s="1"/>
  <c r="O624" i="6"/>
  <c r="P624" i="6"/>
  <c r="Q624" i="6" s="1"/>
  <c r="R624" i="6"/>
  <c r="S624" i="6" s="1"/>
  <c r="O625" i="6"/>
  <c r="P625" i="6"/>
  <c r="Q625" i="6" s="1"/>
  <c r="R625" i="6"/>
  <c r="S625" i="6" s="1"/>
  <c r="O626" i="6"/>
  <c r="P626" i="6"/>
  <c r="Q626" i="6" s="1"/>
  <c r="R626" i="6"/>
  <c r="S626" i="6" s="1"/>
  <c r="O627" i="6"/>
  <c r="P627" i="6"/>
  <c r="Q627" i="6" s="1"/>
  <c r="R627" i="6"/>
  <c r="S627" i="6" s="1"/>
  <c r="O628" i="6"/>
  <c r="P628" i="6"/>
  <c r="Q628" i="6" s="1"/>
  <c r="R628" i="6"/>
  <c r="S628" i="6" s="1"/>
  <c r="O629" i="6"/>
  <c r="P629" i="6"/>
  <c r="Q629" i="6" s="1"/>
  <c r="R629" i="6"/>
  <c r="S629" i="6" s="1"/>
  <c r="O630" i="6"/>
  <c r="P630" i="6"/>
  <c r="Q630" i="6" s="1"/>
  <c r="R630" i="6"/>
  <c r="S630" i="6" s="1"/>
  <c r="O631" i="6"/>
  <c r="P631" i="6"/>
  <c r="Q631" i="6" s="1"/>
  <c r="R631" i="6"/>
  <c r="S631" i="6" s="1"/>
  <c r="O632" i="6"/>
  <c r="P632" i="6"/>
  <c r="Q632" i="6" s="1"/>
  <c r="R632" i="6"/>
  <c r="S632" i="6" s="1"/>
  <c r="O633" i="6"/>
  <c r="P633" i="6"/>
  <c r="Q633" i="6" s="1"/>
  <c r="R633" i="6"/>
  <c r="S633" i="6" s="1"/>
  <c r="O634" i="6"/>
  <c r="P634" i="6"/>
  <c r="Q634" i="6" s="1"/>
  <c r="R634" i="6"/>
  <c r="S634" i="6" s="1"/>
  <c r="O635" i="6"/>
  <c r="P635" i="6"/>
  <c r="Q635" i="6" s="1"/>
  <c r="R635" i="6"/>
  <c r="S635" i="6" s="1"/>
  <c r="O636" i="6"/>
  <c r="P636" i="6"/>
  <c r="Q636" i="6" s="1"/>
  <c r="R636" i="6"/>
  <c r="S636" i="6" s="1"/>
  <c r="O637" i="6"/>
  <c r="P637" i="6"/>
  <c r="Q637" i="6" s="1"/>
  <c r="R637" i="6"/>
  <c r="S637" i="6" s="1"/>
  <c r="O638" i="6"/>
  <c r="P638" i="6"/>
  <c r="Q638" i="6" s="1"/>
  <c r="R638" i="6"/>
  <c r="S638" i="6" s="1"/>
  <c r="O639" i="6"/>
  <c r="P639" i="6"/>
  <c r="Q639" i="6" s="1"/>
  <c r="R639" i="6"/>
  <c r="S639" i="6" s="1"/>
  <c r="O640" i="6"/>
  <c r="P640" i="6"/>
  <c r="Q640" i="6" s="1"/>
  <c r="R640" i="6"/>
  <c r="S640" i="6" s="1"/>
  <c r="O641" i="6"/>
  <c r="P641" i="6"/>
  <c r="Q641" i="6" s="1"/>
  <c r="R641" i="6"/>
  <c r="S641" i="6" s="1"/>
  <c r="O642" i="6"/>
  <c r="P642" i="6"/>
  <c r="Q642" i="6" s="1"/>
  <c r="R642" i="6"/>
  <c r="S642" i="6" s="1"/>
  <c r="O643" i="6"/>
  <c r="P643" i="6"/>
  <c r="Q643" i="6" s="1"/>
  <c r="R643" i="6"/>
  <c r="S643" i="6" s="1"/>
  <c r="O644" i="6"/>
  <c r="P644" i="6"/>
  <c r="Q644" i="6" s="1"/>
  <c r="R644" i="6"/>
  <c r="S644" i="6" s="1"/>
  <c r="O645" i="6"/>
  <c r="P645" i="6"/>
  <c r="Q645" i="6" s="1"/>
  <c r="R645" i="6"/>
  <c r="S645" i="6" s="1"/>
  <c r="O646" i="6"/>
  <c r="P646" i="6"/>
  <c r="Q646" i="6" s="1"/>
  <c r="R646" i="6"/>
  <c r="S646" i="6" s="1"/>
  <c r="O647" i="6"/>
  <c r="P647" i="6"/>
  <c r="Q647" i="6" s="1"/>
  <c r="R647" i="6"/>
  <c r="S647" i="6" s="1"/>
  <c r="O648" i="6"/>
  <c r="P648" i="6"/>
  <c r="Q648" i="6" s="1"/>
  <c r="R648" i="6"/>
  <c r="S648" i="6" s="1"/>
  <c r="O649" i="6"/>
  <c r="P649" i="6"/>
  <c r="Q649" i="6" s="1"/>
  <c r="R649" i="6"/>
  <c r="S649" i="6" s="1"/>
  <c r="O650" i="6"/>
  <c r="P650" i="6"/>
  <c r="Q650" i="6" s="1"/>
  <c r="R650" i="6"/>
  <c r="S650" i="6" s="1"/>
  <c r="O651" i="6"/>
  <c r="P651" i="6"/>
  <c r="Q651" i="6" s="1"/>
  <c r="R651" i="6"/>
  <c r="S651" i="6" s="1"/>
  <c r="O652" i="6"/>
  <c r="P652" i="6"/>
  <c r="Q652" i="6" s="1"/>
  <c r="R652" i="6"/>
  <c r="S652" i="6" s="1"/>
  <c r="O653" i="6"/>
  <c r="P653" i="6"/>
  <c r="Q653" i="6" s="1"/>
  <c r="R653" i="6"/>
  <c r="S653" i="6" s="1"/>
  <c r="O654" i="6"/>
  <c r="P654" i="6"/>
  <c r="Q654" i="6" s="1"/>
  <c r="R654" i="6"/>
  <c r="S654" i="6" s="1"/>
  <c r="O655" i="6"/>
  <c r="P655" i="6"/>
  <c r="Q655" i="6" s="1"/>
  <c r="R655" i="6"/>
  <c r="S655" i="6" s="1"/>
  <c r="O656" i="6"/>
  <c r="P656" i="6"/>
  <c r="Q656" i="6" s="1"/>
  <c r="R656" i="6"/>
  <c r="S656" i="6" s="1"/>
  <c r="O657" i="6"/>
  <c r="P657" i="6"/>
  <c r="Q657" i="6" s="1"/>
  <c r="R657" i="6"/>
  <c r="S657" i="6" s="1"/>
  <c r="O658" i="6"/>
  <c r="P658" i="6"/>
  <c r="Q658" i="6" s="1"/>
  <c r="R658" i="6"/>
  <c r="S658" i="6" s="1"/>
  <c r="O659" i="6"/>
  <c r="P659" i="6"/>
  <c r="Q659" i="6" s="1"/>
  <c r="R659" i="6"/>
  <c r="S659" i="6" s="1"/>
  <c r="O660" i="6"/>
  <c r="P660" i="6"/>
  <c r="Q660" i="6" s="1"/>
  <c r="R660" i="6"/>
  <c r="S660" i="6" s="1"/>
  <c r="O661" i="6"/>
  <c r="P661" i="6"/>
  <c r="Q661" i="6" s="1"/>
  <c r="R661" i="6"/>
  <c r="S661" i="6" s="1"/>
  <c r="O662" i="6"/>
  <c r="P662" i="6"/>
  <c r="Q662" i="6" s="1"/>
  <c r="R662" i="6"/>
  <c r="S662" i="6" s="1"/>
  <c r="O663" i="6"/>
  <c r="P663" i="6"/>
  <c r="Q663" i="6" s="1"/>
  <c r="R663" i="6"/>
  <c r="S663" i="6" s="1"/>
  <c r="O664" i="6"/>
  <c r="P664" i="6"/>
  <c r="Q664" i="6" s="1"/>
  <c r="R664" i="6"/>
  <c r="S664" i="6" s="1"/>
  <c r="O665" i="6"/>
  <c r="P665" i="6"/>
  <c r="Q665" i="6" s="1"/>
  <c r="R665" i="6"/>
  <c r="S665" i="6" s="1"/>
  <c r="O666" i="6"/>
  <c r="P666" i="6"/>
  <c r="Q666" i="6" s="1"/>
  <c r="R666" i="6"/>
  <c r="S666" i="6" s="1"/>
  <c r="O667" i="6"/>
  <c r="P667" i="6"/>
  <c r="Q667" i="6" s="1"/>
  <c r="R667" i="6"/>
  <c r="S667" i="6" s="1"/>
  <c r="O668" i="6"/>
  <c r="P668" i="6"/>
  <c r="Q668" i="6" s="1"/>
  <c r="R668" i="6"/>
  <c r="S668" i="6" s="1"/>
  <c r="O669" i="6"/>
  <c r="P669" i="6"/>
  <c r="Q669" i="6" s="1"/>
  <c r="R669" i="6"/>
  <c r="S669" i="6" s="1"/>
  <c r="O670" i="6"/>
  <c r="P670" i="6"/>
  <c r="Q670" i="6" s="1"/>
  <c r="R670" i="6"/>
  <c r="S670" i="6" s="1"/>
  <c r="O671" i="6"/>
  <c r="P671" i="6"/>
  <c r="Q671" i="6" s="1"/>
  <c r="R671" i="6"/>
  <c r="S671" i="6" s="1"/>
  <c r="O672" i="6"/>
  <c r="P672" i="6"/>
  <c r="Q672" i="6" s="1"/>
  <c r="R672" i="6"/>
  <c r="S672" i="6" s="1"/>
  <c r="O673" i="6"/>
  <c r="P673" i="6"/>
  <c r="Q673" i="6" s="1"/>
  <c r="R673" i="6"/>
  <c r="S673" i="6" s="1"/>
  <c r="O674" i="6"/>
  <c r="P674" i="6"/>
  <c r="Q674" i="6" s="1"/>
  <c r="R674" i="6"/>
  <c r="S674" i="6" s="1"/>
  <c r="O675" i="6"/>
  <c r="P675" i="6"/>
  <c r="Q675" i="6" s="1"/>
  <c r="R675" i="6"/>
  <c r="S675" i="6" s="1"/>
  <c r="O676" i="6"/>
  <c r="P676" i="6"/>
  <c r="Q676" i="6" s="1"/>
  <c r="R676" i="6"/>
  <c r="S676" i="6" s="1"/>
  <c r="O677" i="6"/>
  <c r="P677" i="6"/>
  <c r="Q677" i="6" s="1"/>
  <c r="R677" i="6"/>
  <c r="S677" i="6" s="1"/>
  <c r="O678" i="6"/>
  <c r="P678" i="6"/>
  <c r="Q678" i="6" s="1"/>
  <c r="R678" i="6"/>
  <c r="S678" i="6" s="1"/>
  <c r="O679" i="6"/>
  <c r="P679" i="6"/>
  <c r="Q679" i="6" s="1"/>
  <c r="R679" i="6"/>
  <c r="S679" i="6" s="1"/>
  <c r="O680" i="6"/>
  <c r="P680" i="6"/>
  <c r="Q680" i="6" s="1"/>
  <c r="R680" i="6"/>
  <c r="S680" i="6" s="1"/>
  <c r="O681" i="6"/>
  <c r="P681" i="6"/>
  <c r="Q681" i="6" s="1"/>
  <c r="R681" i="6"/>
  <c r="S681" i="6" s="1"/>
  <c r="O682" i="6"/>
  <c r="P682" i="6"/>
  <c r="Q682" i="6" s="1"/>
  <c r="R682" i="6"/>
  <c r="S682" i="6" s="1"/>
  <c r="O683" i="6"/>
  <c r="P683" i="6"/>
  <c r="Q683" i="6" s="1"/>
  <c r="R683" i="6"/>
  <c r="S683" i="6" s="1"/>
  <c r="O684" i="6"/>
  <c r="P684" i="6"/>
  <c r="Q684" i="6" s="1"/>
  <c r="R684" i="6"/>
  <c r="S684" i="6" s="1"/>
  <c r="O685" i="6"/>
  <c r="P685" i="6"/>
  <c r="Q685" i="6" s="1"/>
  <c r="R685" i="6"/>
  <c r="S685" i="6" s="1"/>
  <c r="O686" i="6"/>
  <c r="P686" i="6"/>
  <c r="Q686" i="6" s="1"/>
  <c r="R686" i="6"/>
  <c r="S686" i="6" s="1"/>
  <c r="O687" i="6"/>
  <c r="P687" i="6"/>
  <c r="Q687" i="6" s="1"/>
  <c r="R687" i="6"/>
  <c r="S687" i="6" s="1"/>
  <c r="O688" i="6"/>
  <c r="P688" i="6"/>
  <c r="Q688" i="6" s="1"/>
  <c r="R688" i="6"/>
  <c r="S688" i="6" s="1"/>
  <c r="O689" i="6"/>
  <c r="P689" i="6"/>
  <c r="Q689" i="6" s="1"/>
  <c r="R689" i="6"/>
  <c r="S689" i="6" s="1"/>
  <c r="O690" i="6"/>
  <c r="P690" i="6"/>
  <c r="Q690" i="6" s="1"/>
  <c r="R690" i="6"/>
  <c r="S690" i="6" s="1"/>
  <c r="O691" i="6"/>
  <c r="P691" i="6"/>
  <c r="Q691" i="6" s="1"/>
  <c r="R691" i="6"/>
  <c r="S691" i="6" s="1"/>
  <c r="O692" i="6"/>
  <c r="P692" i="6"/>
  <c r="Q692" i="6" s="1"/>
  <c r="R692" i="6"/>
  <c r="S692" i="6" s="1"/>
  <c r="O693" i="6"/>
  <c r="P693" i="6"/>
  <c r="Q693" i="6" s="1"/>
  <c r="R693" i="6"/>
  <c r="S693" i="6" s="1"/>
  <c r="O694" i="6"/>
  <c r="P694" i="6"/>
  <c r="Q694" i="6" s="1"/>
  <c r="R694" i="6"/>
  <c r="S694" i="6" s="1"/>
  <c r="O695" i="6"/>
  <c r="P695" i="6"/>
  <c r="Q695" i="6" s="1"/>
  <c r="R695" i="6"/>
  <c r="S695" i="6" s="1"/>
  <c r="O696" i="6"/>
  <c r="P696" i="6"/>
  <c r="Q696" i="6" s="1"/>
  <c r="R696" i="6"/>
  <c r="S696" i="6" s="1"/>
  <c r="O697" i="6"/>
  <c r="P697" i="6"/>
  <c r="Q697" i="6" s="1"/>
  <c r="R697" i="6"/>
  <c r="S697" i="6" s="1"/>
  <c r="O698" i="6"/>
  <c r="P698" i="6"/>
  <c r="Q698" i="6" s="1"/>
  <c r="R698" i="6"/>
  <c r="S698" i="6" s="1"/>
  <c r="O699" i="6"/>
  <c r="P699" i="6"/>
  <c r="Q699" i="6" s="1"/>
  <c r="R699" i="6"/>
  <c r="S699" i="6" s="1"/>
  <c r="O700" i="6"/>
  <c r="P700" i="6"/>
  <c r="Q700" i="6" s="1"/>
  <c r="R700" i="6"/>
  <c r="S700" i="6" s="1"/>
  <c r="O701" i="6"/>
  <c r="P701" i="6"/>
  <c r="Q701" i="6" s="1"/>
  <c r="R701" i="6"/>
  <c r="S701" i="6" s="1"/>
  <c r="O702" i="6"/>
  <c r="P702" i="6"/>
  <c r="Q702" i="6" s="1"/>
  <c r="R702" i="6"/>
  <c r="S702" i="6" s="1"/>
  <c r="O703" i="6"/>
  <c r="P703" i="6"/>
  <c r="Q703" i="6" s="1"/>
  <c r="R703" i="6"/>
  <c r="S703" i="6" s="1"/>
  <c r="O704" i="6"/>
  <c r="P704" i="6"/>
  <c r="Q704" i="6" s="1"/>
  <c r="R704" i="6"/>
  <c r="S704" i="6" s="1"/>
  <c r="O705" i="6"/>
  <c r="P705" i="6"/>
  <c r="Q705" i="6" s="1"/>
  <c r="R705" i="6"/>
  <c r="S705" i="6" s="1"/>
  <c r="O706" i="6"/>
  <c r="P706" i="6"/>
  <c r="Q706" i="6" s="1"/>
  <c r="R706" i="6"/>
  <c r="S706" i="6" s="1"/>
  <c r="O707" i="6"/>
  <c r="P707" i="6"/>
  <c r="Q707" i="6" s="1"/>
  <c r="R707" i="6"/>
  <c r="S707" i="6" s="1"/>
  <c r="O708" i="6"/>
  <c r="P708" i="6"/>
  <c r="Q708" i="6" s="1"/>
  <c r="R708" i="6"/>
  <c r="S708" i="6" s="1"/>
  <c r="O709" i="6"/>
  <c r="P709" i="6"/>
  <c r="Q709" i="6" s="1"/>
  <c r="R709" i="6"/>
  <c r="S709" i="6" s="1"/>
  <c r="O710" i="6"/>
  <c r="P710" i="6"/>
  <c r="Q710" i="6" s="1"/>
  <c r="R710" i="6"/>
  <c r="S710" i="6" s="1"/>
  <c r="O711" i="6"/>
  <c r="P711" i="6"/>
  <c r="Q711" i="6" s="1"/>
  <c r="R711" i="6"/>
  <c r="S711" i="6" s="1"/>
  <c r="O712" i="6"/>
  <c r="P712" i="6"/>
  <c r="Q712" i="6" s="1"/>
  <c r="R712" i="6"/>
  <c r="S712" i="6" s="1"/>
  <c r="O713" i="6"/>
  <c r="P713" i="6"/>
  <c r="Q713" i="6" s="1"/>
  <c r="R713" i="6"/>
  <c r="S713" i="6" s="1"/>
  <c r="O714" i="6"/>
  <c r="P714" i="6"/>
  <c r="Q714" i="6" s="1"/>
  <c r="R714" i="6"/>
  <c r="S714" i="6" s="1"/>
  <c r="O715" i="6"/>
  <c r="P715" i="6"/>
  <c r="Q715" i="6" s="1"/>
  <c r="R715" i="6"/>
  <c r="S715" i="6" s="1"/>
  <c r="O716" i="6"/>
  <c r="P716" i="6"/>
  <c r="Q716" i="6" s="1"/>
  <c r="R716" i="6"/>
  <c r="S716" i="6" s="1"/>
  <c r="O717" i="6"/>
  <c r="P717" i="6"/>
  <c r="Q717" i="6" s="1"/>
  <c r="R717" i="6"/>
  <c r="S717" i="6" s="1"/>
  <c r="O718" i="6"/>
  <c r="P718" i="6"/>
  <c r="Q718" i="6" s="1"/>
  <c r="R718" i="6"/>
  <c r="S718" i="6" s="1"/>
  <c r="O719" i="6"/>
  <c r="P719" i="6"/>
  <c r="Q719" i="6" s="1"/>
  <c r="R719" i="6"/>
  <c r="S719" i="6" s="1"/>
  <c r="O720" i="6"/>
  <c r="P720" i="6"/>
  <c r="Q720" i="6" s="1"/>
  <c r="R720" i="6"/>
  <c r="S720" i="6" s="1"/>
  <c r="O721" i="6"/>
  <c r="P721" i="6"/>
  <c r="Q721" i="6" s="1"/>
  <c r="R721" i="6"/>
  <c r="S721" i="6" s="1"/>
  <c r="O722" i="6"/>
  <c r="P722" i="6"/>
  <c r="Q722" i="6" s="1"/>
  <c r="R722" i="6"/>
  <c r="S722" i="6" s="1"/>
  <c r="O723" i="6"/>
  <c r="P723" i="6"/>
  <c r="Q723" i="6" s="1"/>
  <c r="R723" i="6"/>
  <c r="S723" i="6" s="1"/>
  <c r="O724" i="6"/>
  <c r="P724" i="6"/>
  <c r="Q724" i="6" s="1"/>
  <c r="R724" i="6"/>
  <c r="S724" i="6" s="1"/>
  <c r="O725" i="6"/>
  <c r="P725" i="6"/>
  <c r="Q725" i="6" s="1"/>
  <c r="R725" i="6"/>
  <c r="S725" i="6" s="1"/>
  <c r="O726" i="6"/>
  <c r="P726" i="6"/>
  <c r="Q726" i="6" s="1"/>
  <c r="R726" i="6"/>
  <c r="S726" i="6" s="1"/>
  <c r="O727" i="6"/>
  <c r="P727" i="6"/>
  <c r="Q727" i="6" s="1"/>
  <c r="R727" i="6"/>
  <c r="S727" i="6" s="1"/>
  <c r="O728" i="6"/>
  <c r="P728" i="6"/>
  <c r="Q728" i="6" s="1"/>
  <c r="R728" i="6"/>
  <c r="S728" i="6" s="1"/>
  <c r="O729" i="6"/>
  <c r="P729" i="6"/>
  <c r="Q729" i="6" s="1"/>
  <c r="R729" i="6"/>
  <c r="S729" i="6" s="1"/>
  <c r="O730" i="6"/>
  <c r="P730" i="6"/>
  <c r="Q730" i="6" s="1"/>
  <c r="R730" i="6"/>
  <c r="S730" i="6" s="1"/>
  <c r="O731" i="6"/>
  <c r="P731" i="6"/>
  <c r="Q731" i="6" s="1"/>
  <c r="R731" i="6"/>
  <c r="S731" i="6" s="1"/>
  <c r="O732" i="6"/>
  <c r="P732" i="6"/>
  <c r="Q732" i="6" s="1"/>
  <c r="R732" i="6"/>
  <c r="S732" i="6" s="1"/>
  <c r="O733" i="6"/>
  <c r="P733" i="6"/>
  <c r="Q733" i="6" s="1"/>
  <c r="R733" i="6"/>
  <c r="S733" i="6" s="1"/>
  <c r="O734" i="6"/>
  <c r="P734" i="6"/>
  <c r="Q734" i="6" s="1"/>
  <c r="R734" i="6"/>
  <c r="S734" i="6" s="1"/>
  <c r="O735" i="6"/>
  <c r="P735" i="6"/>
  <c r="Q735" i="6" s="1"/>
  <c r="R735" i="6"/>
  <c r="S735" i="6" s="1"/>
  <c r="O736" i="6"/>
  <c r="P736" i="6"/>
  <c r="Q736" i="6" s="1"/>
  <c r="R736" i="6"/>
  <c r="S736" i="6" s="1"/>
  <c r="O737" i="6"/>
  <c r="P737" i="6"/>
  <c r="Q737" i="6" s="1"/>
  <c r="R737" i="6"/>
  <c r="S737" i="6" s="1"/>
  <c r="O738" i="6"/>
  <c r="P738" i="6"/>
  <c r="Q738" i="6" s="1"/>
  <c r="R738" i="6"/>
  <c r="S738" i="6" s="1"/>
  <c r="O739" i="6"/>
  <c r="P739" i="6"/>
  <c r="Q739" i="6" s="1"/>
  <c r="R739" i="6"/>
  <c r="S739" i="6" s="1"/>
  <c r="O740" i="6"/>
  <c r="P740" i="6"/>
  <c r="Q740" i="6" s="1"/>
  <c r="R740" i="6"/>
  <c r="S740" i="6" s="1"/>
  <c r="O741" i="6"/>
  <c r="P741" i="6"/>
  <c r="Q741" i="6" s="1"/>
  <c r="R741" i="6"/>
  <c r="S741" i="6" s="1"/>
  <c r="O742" i="6"/>
  <c r="P742" i="6"/>
  <c r="Q742" i="6" s="1"/>
  <c r="R742" i="6"/>
  <c r="S742" i="6" s="1"/>
  <c r="O743" i="6"/>
  <c r="P743" i="6"/>
  <c r="Q743" i="6" s="1"/>
  <c r="R743" i="6"/>
  <c r="S743" i="6" s="1"/>
  <c r="O744" i="6"/>
  <c r="P744" i="6"/>
  <c r="Q744" i="6" s="1"/>
  <c r="R744" i="6"/>
  <c r="S744" i="6" s="1"/>
  <c r="O745" i="6"/>
  <c r="P745" i="6"/>
  <c r="Q745" i="6" s="1"/>
  <c r="R745" i="6"/>
  <c r="S745" i="6" s="1"/>
  <c r="O746" i="6"/>
  <c r="P746" i="6"/>
  <c r="Q746" i="6" s="1"/>
  <c r="R746" i="6"/>
  <c r="S746" i="6" s="1"/>
  <c r="O747" i="6"/>
  <c r="P747" i="6"/>
  <c r="Q747" i="6" s="1"/>
  <c r="R747" i="6"/>
  <c r="S747" i="6" s="1"/>
  <c r="O748" i="6"/>
  <c r="P748" i="6"/>
  <c r="Q748" i="6" s="1"/>
  <c r="R748" i="6"/>
  <c r="S748" i="6" s="1"/>
  <c r="O749" i="6"/>
  <c r="P749" i="6"/>
  <c r="Q749" i="6" s="1"/>
  <c r="R749" i="6"/>
  <c r="S749" i="6" s="1"/>
  <c r="O750" i="6"/>
  <c r="P750" i="6"/>
  <c r="Q750" i="6" s="1"/>
  <c r="R750" i="6"/>
  <c r="S750" i="6" s="1"/>
  <c r="O751" i="6"/>
  <c r="P751" i="6"/>
  <c r="Q751" i="6" s="1"/>
  <c r="R751" i="6"/>
  <c r="S751" i="6" s="1"/>
  <c r="O752" i="6"/>
  <c r="P752" i="6"/>
  <c r="Q752" i="6" s="1"/>
  <c r="R752" i="6"/>
  <c r="S752" i="6" s="1"/>
  <c r="O753" i="6"/>
  <c r="P753" i="6"/>
  <c r="Q753" i="6" s="1"/>
  <c r="R753" i="6"/>
  <c r="S753" i="6" s="1"/>
  <c r="O754" i="6"/>
  <c r="P754" i="6"/>
  <c r="Q754" i="6" s="1"/>
  <c r="R754" i="6"/>
  <c r="S754" i="6" s="1"/>
  <c r="O755" i="6"/>
  <c r="P755" i="6"/>
  <c r="Q755" i="6" s="1"/>
  <c r="R755" i="6"/>
  <c r="S755" i="6" s="1"/>
  <c r="O756" i="6"/>
  <c r="P756" i="6"/>
  <c r="Q756" i="6" s="1"/>
  <c r="R756" i="6"/>
  <c r="S756" i="6" s="1"/>
  <c r="O757" i="6"/>
  <c r="P757" i="6"/>
  <c r="Q757" i="6" s="1"/>
  <c r="R757" i="6"/>
  <c r="S757" i="6" s="1"/>
  <c r="O758" i="6"/>
  <c r="P758" i="6"/>
  <c r="Q758" i="6" s="1"/>
  <c r="R758" i="6"/>
  <c r="S758" i="6" s="1"/>
  <c r="O759" i="6"/>
  <c r="P759" i="6"/>
  <c r="Q759" i="6" s="1"/>
  <c r="R759" i="6"/>
  <c r="S759" i="6" s="1"/>
  <c r="O760" i="6"/>
  <c r="P760" i="6"/>
  <c r="Q760" i="6" s="1"/>
  <c r="R760" i="6"/>
  <c r="S760" i="6" s="1"/>
  <c r="O761" i="6"/>
  <c r="P761" i="6"/>
  <c r="Q761" i="6" s="1"/>
  <c r="R761" i="6"/>
  <c r="S761" i="6" s="1"/>
  <c r="O762" i="6"/>
  <c r="P762" i="6"/>
  <c r="Q762" i="6" s="1"/>
  <c r="R762" i="6"/>
  <c r="S762" i="6" s="1"/>
  <c r="O763" i="6"/>
  <c r="P763" i="6"/>
  <c r="Q763" i="6" s="1"/>
  <c r="R763" i="6"/>
  <c r="S763" i="6" s="1"/>
  <c r="O764" i="6"/>
  <c r="P764" i="6"/>
  <c r="Q764" i="6" s="1"/>
  <c r="R764" i="6"/>
  <c r="S764" i="6" s="1"/>
  <c r="O765" i="6"/>
  <c r="P765" i="6"/>
  <c r="Q765" i="6" s="1"/>
  <c r="R765" i="6"/>
  <c r="S765" i="6" s="1"/>
  <c r="O766" i="6"/>
  <c r="P766" i="6"/>
  <c r="Q766" i="6" s="1"/>
  <c r="R766" i="6"/>
  <c r="S766" i="6" s="1"/>
  <c r="O767" i="6"/>
  <c r="P767" i="6"/>
  <c r="Q767" i="6" s="1"/>
  <c r="R767" i="6"/>
  <c r="S767" i="6" s="1"/>
  <c r="O768" i="6"/>
  <c r="P768" i="6"/>
  <c r="Q768" i="6" s="1"/>
  <c r="R768" i="6"/>
  <c r="S768" i="6" s="1"/>
  <c r="O769" i="6"/>
  <c r="P769" i="6"/>
  <c r="Q769" i="6" s="1"/>
  <c r="R769" i="6"/>
  <c r="S769" i="6" s="1"/>
  <c r="O770" i="6"/>
  <c r="P770" i="6"/>
  <c r="Q770" i="6" s="1"/>
  <c r="R770" i="6"/>
  <c r="S770" i="6" s="1"/>
  <c r="O771" i="6"/>
  <c r="P771" i="6"/>
  <c r="Q771" i="6" s="1"/>
  <c r="R771" i="6"/>
  <c r="S771" i="6" s="1"/>
  <c r="O772" i="6"/>
  <c r="P772" i="6"/>
  <c r="Q772" i="6" s="1"/>
  <c r="R772" i="6"/>
  <c r="S772" i="6" s="1"/>
  <c r="O773" i="6"/>
  <c r="P773" i="6"/>
  <c r="Q773" i="6" s="1"/>
  <c r="R773" i="6"/>
  <c r="S773" i="6" s="1"/>
  <c r="O774" i="6"/>
  <c r="P774" i="6"/>
  <c r="Q774" i="6" s="1"/>
  <c r="R774" i="6"/>
  <c r="S774" i="6" s="1"/>
  <c r="O775" i="6"/>
  <c r="P775" i="6"/>
  <c r="Q775" i="6" s="1"/>
  <c r="R775" i="6"/>
  <c r="S775" i="6" s="1"/>
  <c r="O776" i="6"/>
  <c r="P776" i="6"/>
  <c r="Q776" i="6" s="1"/>
  <c r="R776" i="6"/>
  <c r="S776" i="6" s="1"/>
  <c r="O777" i="6"/>
  <c r="P777" i="6"/>
  <c r="Q777" i="6" s="1"/>
  <c r="R777" i="6"/>
  <c r="S777" i="6" s="1"/>
  <c r="O778" i="6"/>
  <c r="P778" i="6"/>
  <c r="Q778" i="6" s="1"/>
  <c r="R778" i="6"/>
  <c r="S778" i="6" s="1"/>
  <c r="O779" i="6"/>
  <c r="P779" i="6"/>
  <c r="Q779" i="6" s="1"/>
  <c r="R779" i="6"/>
  <c r="S779" i="6" s="1"/>
  <c r="O780" i="6"/>
  <c r="P780" i="6"/>
  <c r="Q780" i="6" s="1"/>
  <c r="R780" i="6"/>
  <c r="S780" i="6" s="1"/>
  <c r="O781" i="6"/>
  <c r="P781" i="6"/>
  <c r="Q781" i="6" s="1"/>
  <c r="R781" i="6"/>
  <c r="S781" i="6" s="1"/>
  <c r="O782" i="6"/>
  <c r="P782" i="6"/>
  <c r="Q782" i="6" s="1"/>
  <c r="R782" i="6"/>
  <c r="S782" i="6" s="1"/>
  <c r="O783" i="6"/>
  <c r="P783" i="6"/>
  <c r="Q783" i="6" s="1"/>
  <c r="R783" i="6"/>
  <c r="S783" i="6" s="1"/>
  <c r="O784" i="6"/>
  <c r="P784" i="6"/>
  <c r="Q784" i="6" s="1"/>
  <c r="R784" i="6"/>
  <c r="S784" i="6" s="1"/>
  <c r="O785" i="6"/>
  <c r="P785" i="6"/>
  <c r="Q785" i="6" s="1"/>
  <c r="R785" i="6"/>
  <c r="S785" i="6" s="1"/>
  <c r="O786" i="6"/>
  <c r="P786" i="6"/>
  <c r="Q786" i="6" s="1"/>
  <c r="R786" i="6"/>
  <c r="S786" i="6" s="1"/>
  <c r="O787" i="6"/>
  <c r="P787" i="6"/>
  <c r="Q787" i="6" s="1"/>
  <c r="R787" i="6"/>
  <c r="S787" i="6" s="1"/>
  <c r="O788" i="6"/>
  <c r="P788" i="6"/>
  <c r="Q788" i="6" s="1"/>
  <c r="R788" i="6"/>
  <c r="S788" i="6" s="1"/>
  <c r="O789" i="6"/>
  <c r="P789" i="6"/>
  <c r="Q789" i="6" s="1"/>
  <c r="R789" i="6"/>
  <c r="S789" i="6" s="1"/>
  <c r="O790" i="6"/>
  <c r="P790" i="6"/>
  <c r="Q790" i="6" s="1"/>
  <c r="R790" i="6"/>
  <c r="S790" i="6" s="1"/>
  <c r="O791" i="6"/>
  <c r="P791" i="6"/>
  <c r="Q791" i="6" s="1"/>
  <c r="R791" i="6"/>
  <c r="S791" i="6" s="1"/>
  <c r="O792" i="6"/>
  <c r="P792" i="6"/>
  <c r="Q792" i="6" s="1"/>
  <c r="R792" i="6"/>
  <c r="S792" i="6" s="1"/>
  <c r="O793" i="6"/>
  <c r="P793" i="6"/>
  <c r="Q793" i="6" s="1"/>
  <c r="R793" i="6"/>
  <c r="S793" i="6" s="1"/>
  <c r="O794" i="6"/>
  <c r="P794" i="6"/>
  <c r="Q794" i="6" s="1"/>
  <c r="R794" i="6"/>
  <c r="S794" i="6" s="1"/>
  <c r="O795" i="6"/>
  <c r="P795" i="6"/>
  <c r="Q795" i="6" s="1"/>
  <c r="R795" i="6"/>
  <c r="S795" i="6" s="1"/>
  <c r="O796" i="6"/>
  <c r="P796" i="6"/>
  <c r="Q796" i="6" s="1"/>
  <c r="R796" i="6"/>
  <c r="S796" i="6" s="1"/>
  <c r="O797" i="6"/>
  <c r="P797" i="6"/>
  <c r="Q797" i="6" s="1"/>
  <c r="R797" i="6"/>
  <c r="S797" i="6" s="1"/>
  <c r="O798" i="6"/>
  <c r="P798" i="6"/>
  <c r="Q798" i="6" s="1"/>
  <c r="R798" i="6"/>
  <c r="S798" i="6" s="1"/>
  <c r="O799" i="6"/>
  <c r="P799" i="6"/>
  <c r="Q799" i="6" s="1"/>
  <c r="R799" i="6"/>
  <c r="S799" i="6" s="1"/>
  <c r="O800" i="6"/>
  <c r="P800" i="6"/>
  <c r="Q800" i="6" s="1"/>
  <c r="R800" i="6"/>
  <c r="S800" i="6" s="1"/>
  <c r="O801" i="6"/>
  <c r="P801" i="6"/>
  <c r="Q801" i="6" s="1"/>
  <c r="R801" i="6"/>
  <c r="S801" i="6" s="1"/>
  <c r="O802" i="6"/>
  <c r="P802" i="6"/>
  <c r="Q802" i="6" s="1"/>
  <c r="R802" i="6"/>
  <c r="S802" i="6" s="1"/>
  <c r="O803" i="6"/>
  <c r="P803" i="6"/>
  <c r="Q803" i="6" s="1"/>
  <c r="R803" i="6"/>
  <c r="S803" i="6" s="1"/>
  <c r="O804" i="6"/>
  <c r="P804" i="6"/>
  <c r="Q804" i="6" s="1"/>
  <c r="R804" i="6"/>
  <c r="S804" i="6" s="1"/>
  <c r="O805" i="6"/>
  <c r="P805" i="6"/>
  <c r="Q805" i="6" s="1"/>
  <c r="R805" i="6"/>
  <c r="S805" i="6" s="1"/>
  <c r="O806" i="6"/>
  <c r="P806" i="6"/>
  <c r="Q806" i="6" s="1"/>
  <c r="R806" i="6"/>
  <c r="S806" i="6" s="1"/>
  <c r="O807" i="6"/>
  <c r="P807" i="6"/>
  <c r="Q807" i="6" s="1"/>
  <c r="R807" i="6"/>
  <c r="S807" i="6" s="1"/>
  <c r="O808" i="6"/>
  <c r="P808" i="6"/>
  <c r="Q808" i="6" s="1"/>
  <c r="R808" i="6"/>
  <c r="S808" i="6" s="1"/>
  <c r="O809" i="6"/>
  <c r="P809" i="6"/>
  <c r="Q809" i="6" s="1"/>
  <c r="R809" i="6"/>
  <c r="S809" i="6" s="1"/>
  <c r="O810" i="6"/>
  <c r="P810" i="6"/>
  <c r="Q810" i="6" s="1"/>
  <c r="R810" i="6"/>
  <c r="S810" i="6" s="1"/>
  <c r="O811" i="6"/>
  <c r="P811" i="6"/>
  <c r="Q811" i="6" s="1"/>
  <c r="R811" i="6"/>
  <c r="S811" i="6" s="1"/>
  <c r="O812" i="6"/>
  <c r="P812" i="6"/>
  <c r="Q812" i="6" s="1"/>
  <c r="R812" i="6"/>
  <c r="S812" i="6" s="1"/>
  <c r="O813" i="6"/>
  <c r="P813" i="6"/>
  <c r="Q813" i="6" s="1"/>
  <c r="R813" i="6"/>
  <c r="S813" i="6" s="1"/>
  <c r="O814" i="6"/>
  <c r="P814" i="6"/>
  <c r="Q814" i="6" s="1"/>
  <c r="R814" i="6"/>
  <c r="S814" i="6" s="1"/>
  <c r="O815" i="6"/>
  <c r="P815" i="6"/>
  <c r="Q815" i="6" s="1"/>
  <c r="R815" i="6"/>
  <c r="S815" i="6" s="1"/>
  <c r="O816" i="6"/>
  <c r="P816" i="6"/>
  <c r="Q816" i="6" s="1"/>
  <c r="R816" i="6"/>
  <c r="S816" i="6" s="1"/>
  <c r="O817" i="6"/>
  <c r="P817" i="6"/>
  <c r="Q817" i="6" s="1"/>
  <c r="R817" i="6"/>
  <c r="S817" i="6" s="1"/>
  <c r="O818" i="6"/>
  <c r="P818" i="6"/>
  <c r="Q818" i="6" s="1"/>
  <c r="R818" i="6"/>
  <c r="S818" i="6" s="1"/>
  <c r="O819" i="6"/>
  <c r="P819" i="6"/>
  <c r="Q819" i="6" s="1"/>
  <c r="R819" i="6"/>
  <c r="S819" i="6" s="1"/>
  <c r="O820" i="6"/>
  <c r="P820" i="6"/>
  <c r="Q820" i="6" s="1"/>
  <c r="R820" i="6"/>
  <c r="S820" i="6" s="1"/>
  <c r="O821" i="6"/>
  <c r="P821" i="6"/>
  <c r="Q821" i="6" s="1"/>
  <c r="R821" i="6"/>
  <c r="S821" i="6" s="1"/>
  <c r="O822" i="6"/>
  <c r="P822" i="6"/>
  <c r="Q822" i="6" s="1"/>
  <c r="R822" i="6"/>
  <c r="S822" i="6" s="1"/>
  <c r="O823" i="6"/>
  <c r="P823" i="6"/>
  <c r="Q823" i="6" s="1"/>
  <c r="R823" i="6"/>
  <c r="S823" i="6" s="1"/>
  <c r="O824" i="6"/>
  <c r="P824" i="6"/>
  <c r="Q824" i="6" s="1"/>
  <c r="R824" i="6"/>
  <c r="S824" i="6" s="1"/>
  <c r="O825" i="6"/>
  <c r="P825" i="6"/>
  <c r="Q825" i="6" s="1"/>
  <c r="R825" i="6"/>
  <c r="S825" i="6" s="1"/>
  <c r="O826" i="6"/>
  <c r="P826" i="6"/>
  <c r="Q826" i="6" s="1"/>
  <c r="R826" i="6"/>
  <c r="S826" i="6" s="1"/>
  <c r="O827" i="6"/>
  <c r="P827" i="6"/>
  <c r="Q827" i="6" s="1"/>
  <c r="R827" i="6"/>
  <c r="S827" i="6" s="1"/>
  <c r="O828" i="6"/>
  <c r="P828" i="6"/>
  <c r="Q828" i="6" s="1"/>
  <c r="R828" i="6"/>
  <c r="S828" i="6" s="1"/>
  <c r="O829" i="6"/>
  <c r="P829" i="6"/>
  <c r="Q829" i="6" s="1"/>
  <c r="R829" i="6"/>
  <c r="S829" i="6" s="1"/>
  <c r="O830" i="6"/>
  <c r="P830" i="6"/>
  <c r="Q830" i="6" s="1"/>
  <c r="R830" i="6"/>
  <c r="S830" i="6" s="1"/>
  <c r="O831" i="6"/>
  <c r="P831" i="6"/>
  <c r="Q831" i="6" s="1"/>
  <c r="R831" i="6"/>
  <c r="S831" i="6" s="1"/>
  <c r="O832" i="6"/>
  <c r="P832" i="6"/>
  <c r="Q832" i="6" s="1"/>
  <c r="R832" i="6"/>
  <c r="S832" i="6" s="1"/>
  <c r="O833" i="6"/>
  <c r="P833" i="6"/>
  <c r="Q833" i="6" s="1"/>
  <c r="R833" i="6"/>
  <c r="S833" i="6" s="1"/>
  <c r="O834" i="6"/>
  <c r="P834" i="6"/>
  <c r="Q834" i="6" s="1"/>
  <c r="R834" i="6"/>
  <c r="S834" i="6" s="1"/>
  <c r="O835" i="6"/>
  <c r="P835" i="6"/>
  <c r="Q835" i="6" s="1"/>
  <c r="R835" i="6"/>
  <c r="S835" i="6" s="1"/>
  <c r="O836" i="6"/>
  <c r="P836" i="6"/>
  <c r="Q836" i="6" s="1"/>
  <c r="R836" i="6"/>
  <c r="S836" i="6" s="1"/>
  <c r="O837" i="6"/>
  <c r="P837" i="6"/>
  <c r="Q837" i="6" s="1"/>
  <c r="R837" i="6"/>
  <c r="S837" i="6" s="1"/>
  <c r="O838" i="6"/>
  <c r="P838" i="6"/>
  <c r="Q838" i="6" s="1"/>
  <c r="R838" i="6"/>
  <c r="S838" i="6" s="1"/>
  <c r="O839" i="6"/>
  <c r="P839" i="6"/>
  <c r="Q839" i="6" s="1"/>
  <c r="R839" i="6"/>
  <c r="S839" i="6" s="1"/>
  <c r="O840" i="6"/>
  <c r="P840" i="6"/>
  <c r="Q840" i="6" s="1"/>
  <c r="R840" i="6"/>
  <c r="S840" i="6" s="1"/>
  <c r="O841" i="6"/>
  <c r="P841" i="6"/>
  <c r="Q841" i="6" s="1"/>
  <c r="R841" i="6"/>
  <c r="S841" i="6" s="1"/>
  <c r="O842" i="6"/>
  <c r="P842" i="6"/>
  <c r="Q842" i="6" s="1"/>
  <c r="R842" i="6"/>
  <c r="S842" i="6" s="1"/>
  <c r="O843" i="6"/>
  <c r="P843" i="6"/>
  <c r="Q843" i="6" s="1"/>
  <c r="R843" i="6"/>
  <c r="S843" i="6" s="1"/>
  <c r="O844" i="6"/>
  <c r="P844" i="6"/>
  <c r="Q844" i="6" s="1"/>
  <c r="R844" i="6"/>
  <c r="S844" i="6" s="1"/>
  <c r="O845" i="6"/>
  <c r="P845" i="6"/>
  <c r="Q845" i="6" s="1"/>
  <c r="R845" i="6"/>
  <c r="S845" i="6" s="1"/>
  <c r="O846" i="6"/>
  <c r="P846" i="6"/>
  <c r="Q846" i="6" s="1"/>
  <c r="R846" i="6"/>
  <c r="S846" i="6" s="1"/>
  <c r="O847" i="6"/>
  <c r="P847" i="6"/>
  <c r="Q847" i="6" s="1"/>
  <c r="R847" i="6"/>
  <c r="S847" i="6" s="1"/>
  <c r="O848" i="6"/>
  <c r="P848" i="6"/>
  <c r="Q848" i="6" s="1"/>
  <c r="R848" i="6"/>
  <c r="S848" i="6" s="1"/>
  <c r="O849" i="6"/>
  <c r="P849" i="6"/>
  <c r="Q849" i="6" s="1"/>
  <c r="R849" i="6"/>
  <c r="S849" i="6" s="1"/>
  <c r="O850" i="6"/>
  <c r="P850" i="6"/>
  <c r="Q850" i="6" s="1"/>
  <c r="R850" i="6"/>
  <c r="S850" i="6" s="1"/>
  <c r="O851" i="6"/>
  <c r="P851" i="6"/>
  <c r="Q851" i="6" s="1"/>
  <c r="R851" i="6"/>
  <c r="S851" i="6" s="1"/>
  <c r="O852" i="6"/>
  <c r="P852" i="6"/>
  <c r="Q852" i="6" s="1"/>
  <c r="R852" i="6"/>
  <c r="S852" i="6" s="1"/>
  <c r="O853" i="6"/>
  <c r="P853" i="6"/>
  <c r="Q853" i="6" s="1"/>
  <c r="R853" i="6"/>
  <c r="S853" i="6" s="1"/>
  <c r="O854" i="6"/>
  <c r="P854" i="6"/>
  <c r="Q854" i="6" s="1"/>
  <c r="R854" i="6"/>
  <c r="S854" i="6" s="1"/>
  <c r="O855" i="6"/>
  <c r="P855" i="6"/>
  <c r="Q855" i="6" s="1"/>
  <c r="R855" i="6"/>
  <c r="S855" i="6" s="1"/>
  <c r="O856" i="6"/>
  <c r="P856" i="6"/>
  <c r="Q856" i="6" s="1"/>
  <c r="R856" i="6"/>
  <c r="S856" i="6" s="1"/>
  <c r="O857" i="6"/>
  <c r="P857" i="6"/>
  <c r="Q857" i="6" s="1"/>
  <c r="R857" i="6"/>
  <c r="S857" i="6" s="1"/>
  <c r="O858" i="6"/>
  <c r="P858" i="6"/>
  <c r="Q858" i="6" s="1"/>
  <c r="R858" i="6"/>
  <c r="S858" i="6" s="1"/>
  <c r="O859" i="6"/>
  <c r="P859" i="6"/>
  <c r="Q859" i="6" s="1"/>
  <c r="R859" i="6"/>
  <c r="S859" i="6" s="1"/>
  <c r="O860" i="6"/>
  <c r="P860" i="6"/>
  <c r="Q860" i="6" s="1"/>
  <c r="R860" i="6"/>
  <c r="S860" i="6" s="1"/>
  <c r="O861" i="6"/>
  <c r="P861" i="6"/>
  <c r="Q861" i="6" s="1"/>
  <c r="R861" i="6"/>
  <c r="S861" i="6" s="1"/>
  <c r="O862" i="6"/>
  <c r="P862" i="6"/>
  <c r="Q862" i="6" s="1"/>
  <c r="R862" i="6"/>
  <c r="S862" i="6" s="1"/>
  <c r="O863" i="6"/>
  <c r="P863" i="6"/>
  <c r="Q863" i="6" s="1"/>
  <c r="R863" i="6"/>
  <c r="S863" i="6" s="1"/>
  <c r="O864" i="6"/>
  <c r="P864" i="6"/>
  <c r="Q864" i="6" s="1"/>
  <c r="R864" i="6"/>
  <c r="S864" i="6" s="1"/>
  <c r="O865" i="6"/>
  <c r="P865" i="6"/>
  <c r="Q865" i="6" s="1"/>
  <c r="R865" i="6"/>
  <c r="S865" i="6" s="1"/>
  <c r="O866" i="6"/>
  <c r="P866" i="6"/>
  <c r="Q866" i="6" s="1"/>
  <c r="R866" i="6"/>
  <c r="S866" i="6" s="1"/>
  <c r="O867" i="6"/>
  <c r="P867" i="6"/>
  <c r="Q867" i="6" s="1"/>
  <c r="R867" i="6"/>
  <c r="S867" i="6" s="1"/>
  <c r="O868" i="6"/>
  <c r="P868" i="6"/>
  <c r="Q868" i="6" s="1"/>
  <c r="R868" i="6"/>
  <c r="S868" i="6" s="1"/>
  <c r="O869" i="6"/>
  <c r="P869" i="6"/>
  <c r="Q869" i="6" s="1"/>
  <c r="R869" i="6"/>
  <c r="S869" i="6" s="1"/>
  <c r="O870" i="6"/>
  <c r="P870" i="6"/>
  <c r="Q870" i="6" s="1"/>
  <c r="R870" i="6"/>
  <c r="S870" i="6" s="1"/>
  <c r="O871" i="6"/>
  <c r="P871" i="6"/>
  <c r="Q871" i="6" s="1"/>
  <c r="R871" i="6"/>
  <c r="S871" i="6" s="1"/>
  <c r="O872" i="6"/>
  <c r="P872" i="6"/>
  <c r="Q872" i="6" s="1"/>
  <c r="R872" i="6"/>
  <c r="S872" i="6" s="1"/>
  <c r="O873" i="6"/>
  <c r="P873" i="6"/>
  <c r="Q873" i="6" s="1"/>
  <c r="R873" i="6"/>
  <c r="S873" i="6" s="1"/>
  <c r="O874" i="6"/>
  <c r="P874" i="6"/>
  <c r="Q874" i="6" s="1"/>
  <c r="R874" i="6"/>
  <c r="S874" i="6" s="1"/>
  <c r="O875" i="6"/>
  <c r="P875" i="6"/>
  <c r="Q875" i="6" s="1"/>
  <c r="R875" i="6"/>
  <c r="S875" i="6" s="1"/>
  <c r="O876" i="6"/>
  <c r="P876" i="6"/>
  <c r="Q876" i="6" s="1"/>
  <c r="R876" i="6"/>
  <c r="S876" i="6" s="1"/>
  <c r="O877" i="6"/>
  <c r="P877" i="6"/>
  <c r="Q877" i="6" s="1"/>
  <c r="R877" i="6"/>
  <c r="S877" i="6" s="1"/>
  <c r="O878" i="6"/>
  <c r="P878" i="6"/>
  <c r="Q878" i="6" s="1"/>
  <c r="R878" i="6"/>
  <c r="S878" i="6" s="1"/>
  <c r="O879" i="6"/>
  <c r="P879" i="6"/>
  <c r="Q879" i="6" s="1"/>
  <c r="R879" i="6"/>
  <c r="S879" i="6" s="1"/>
  <c r="O880" i="6"/>
  <c r="P880" i="6"/>
  <c r="Q880" i="6" s="1"/>
  <c r="R880" i="6"/>
  <c r="S880" i="6" s="1"/>
  <c r="O881" i="6"/>
  <c r="P881" i="6"/>
  <c r="Q881" i="6" s="1"/>
  <c r="R881" i="6"/>
  <c r="S881" i="6" s="1"/>
  <c r="O882" i="6"/>
  <c r="P882" i="6"/>
  <c r="Q882" i="6" s="1"/>
  <c r="R882" i="6"/>
  <c r="S882" i="6" s="1"/>
  <c r="O883" i="6"/>
  <c r="P883" i="6"/>
  <c r="Q883" i="6" s="1"/>
  <c r="R883" i="6"/>
  <c r="S883" i="6" s="1"/>
  <c r="O884" i="6"/>
  <c r="P884" i="6"/>
  <c r="Q884" i="6" s="1"/>
  <c r="R884" i="6"/>
  <c r="S884" i="6" s="1"/>
  <c r="O885" i="6"/>
  <c r="P885" i="6"/>
  <c r="Q885" i="6" s="1"/>
  <c r="R885" i="6"/>
  <c r="S885" i="6" s="1"/>
  <c r="O886" i="6"/>
  <c r="P886" i="6"/>
  <c r="Q886" i="6" s="1"/>
  <c r="R886" i="6"/>
  <c r="S886" i="6" s="1"/>
  <c r="O887" i="6"/>
  <c r="P887" i="6"/>
  <c r="Q887" i="6" s="1"/>
  <c r="R887" i="6"/>
  <c r="S887" i="6" s="1"/>
  <c r="O888" i="6"/>
  <c r="P888" i="6"/>
  <c r="Q888" i="6" s="1"/>
  <c r="R888" i="6"/>
  <c r="S888" i="6" s="1"/>
  <c r="O889" i="6"/>
  <c r="P889" i="6"/>
  <c r="Q889" i="6" s="1"/>
  <c r="R889" i="6"/>
  <c r="S889" i="6" s="1"/>
  <c r="O890" i="6"/>
  <c r="P890" i="6"/>
  <c r="Q890" i="6" s="1"/>
  <c r="R890" i="6"/>
  <c r="S890" i="6" s="1"/>
  <c r="O891" i="6"/>
  <c r="P891" i="6"/>
  <c r="Q891" i="6" s="1"/>
  <c r="R891" i="6"/>
  <c r="S891" i="6" s="1"/>
  <c r="O892" i="6"/>
  <c r="P892" i="6"/>
  <c r="Q892" i="6" s="1"/>
  <c r="R892" i="6"/>
  <c r="S892" i="6" s="1"/>
  <c r="O893" i="6"/>
  <c r="P893" i="6"/>
  <c r="Q893" i="6" s="1"/>
  <c r="R893" i="6"/>
  <c r="S893" i="6" s="1"/>
  <c r="O894" i="6"/>
  <c r="P894" i="6"/>
  <c r="Q894" i="6" s="1"/>
  <c r="R894" i="6"/>
  <c r="S894" i="6" s="1"/>
  <c r="O895" i="6"/>
  <c r="P895" i="6"/>
  <c r="Q895" i="6" s="1"/>
  <c r="R895" i="6"/>
  <c r="S895" i="6" s="1"/>
  <c r="O896" i="6"/>
  <c r="P896" i="6"/>
  <c r="Q896" i="6" s="1"/>
  <c r="R896" i="6"/>
  <c r="S896" i="6" s="1"/>
  <c r="O897" i="6"/>
  <c r="P897" i="6"/>
  <c r="Q897" i="6" s="1"/>
  <c r="R897" i="6"/>
  <c r="S897" i="6" s="1"/>
  <c r="O898" i="6"/>
  <c r="P898" i="6"/>
  <c r="Q898" i="6" s="1"/>
  <c r="R898" i="6"/>
  <c r="S898" i="6" s="1"/>
  <c r="O899" i="6"/>
  <c r="P899" i="6"/>
  <c r="Q899" i="6" s="1"/>
  <c r="R899" i="6"/>
  <c r="S899" i="6" s="1"/>
  <c r="O900" i="6"/>
  <c r="P900" i="6"/>
  <c r="Q900" i="6" s="1"/>
  <c r="R900" i="6"/>
  <c r="S900" i="6" s="1"/>
  <c r="O901" i="6"/>
  <c r="P901" i="6"/>
  <c r="Q901" i="6" s="1"/>
  <c r="R901" i="6"/>
  <c r="S901" i="6" s="1"/>
  <c r="O902" i="6"/>
  <c r="P902" i="6"/>
  <c r="Q902" i="6" s="1"/>
  <c r="R902" i="6"/>
  <c r="S902" i="6" s="1"/>
  <c r="O903" i="6"/>
  <c r="P903" i="6"/>
  <c r="Q903" i="6" s="1"/>
  <c r="R903" i="6"/>
  <c r="S903" i="6" s="1"/>
  <c r="O904" i="6"/>
  <c r="P904" i="6"/>
  <c r="Q904" i="6" s="1"/>
  <c r="R904" i="6"/>
  <c r="S904" i="6" s="1"/>
  <c r="O905" i="6"/>
  <c r="P905" i="6"/>
  <c r="Q905" i="6" s="1"/>
  <c r="R905" i="6"/>
  <c r="S905" i="6" s="1"/>
  <c r="O906" i="6"/>
  <c r="P906" i="6"/>
  <c r="Q906" i="6" s="1"/>
  <c r="R906" i="6"/>
  <c r="S906" i="6" s="1"/>
  <c r="O907" i="6"/>
  <c r="P907" i="6"/>
  <c r="Q907" i="6" s="1"/>
  <c r="R907" i="6"/>
  <c r="S907" i="6" s="1"/>
  <c r="O908" i="6"/>
  <c r="P908" i="6"/>
  <c r="Q908" i="6" s="1"/>
  <c r="R908" i="6"/>
  <c r="S908" i="6" s="1"/>
  <c r="O909" i="6"/>
  <c r="P909" i="6"/>
  <c r="Q909" i="6" s="1"/>
  <c r="R909" i="6"/>
  <c r="S909" i="6" s="1"/>
  <c r="O910" i="6"/>
  <c r="P910" i="6"/>
  <c r="Q910" i="6" s="1"/>
  <c r="R910" i="6"/>
  <c r="S910" i="6" s="1"/>
  <c r="O911" i="6"/>
  <c r="P911" i="6"/>
  <c r="Q911" i="6" s="1"/>
  <c r="R911" i="6"/>
  <c r="S911" i="6" s="1"/>
  <c r="O912" i="6"/>
  <c r="P912" i="6"/>
  <c r="Q912" i="6" s="1"/>
  <c r="R912" i="6"/>
  <c r="S912" i="6" s="1"/>
  <c r="O913" i="6"/>
  <c r="P913" i="6"/>
  <c r="Q913" i="6" s="1"/>
  <c r="R913" i="6"/>
  <c r="S913" i="6" s="1"/>
  <c r="O914" i="6"/>
  <c r="P914" i="6"/>
  <c r="Q914" i="6" s="1"/>
  <c r="R914" i="6"/>
  <c r="S914" i="6" s="1"/>
  <c r="O915" i="6"/>
  <c r="P915" i="6"/>
  <c r="Q915" i="6" s="1"/>
  <c r="R915" i="6"/>
  <c r="S915" i="6" s="1"/>
  <c r="O916" i="6"/>
  <c r="P916" i="6"/>
  <c r="Q916" i="6" s="1"/>
  <c r="R916" i="6"/>
  <c r="S916" i="6" s="1"/>
  <c r="O917" i="6"/>
  <c r="P917" i="6"/>
  <c r="Q917" i="6" s="1"/>
  <c r="R917" i="6"/>
  <c r="S917" i="6" s="1"/>
  <c r="O918" i="6"/>
  <c r="P918" i="6"/>
  <c r="Q918" i="6" s="1"/>
  <c r="R918" i="6"/>
  <c r="S918" i="6" s="1"/>
  <c r="O919" i="6"/>
  <c r="P919" i="6"/>
  <c r="Q919" i="6" s="1"/>
  <c r="R919" i="6"/>
  <c r="S919" i="6" s="1"/>
  <c r="O920" i="6"/>
  <c r="P920" i="6"/>
  <c r="Q920" i="6" s="1"/>
  <c r="R920" i="6"/>
  <c r="S920" i="6" s="1"/>
  <c r="O921" i="6"/>
  <c r="P921" i="6"/>
  <c r="Q921" i="6" s="1"/>
  <c r="R921" i="6"/>
  <c r="S921" i="6" s="1"/>
  <c r="O922" i="6"/>
  <c r="P922" i="6"/>
  <c r="Q922" i="6" s="1"/>
  <c r="R922" i="6"/>
  <c r="S922" i="6" s="1"/>
  <c r="O923" i="6"/>
  <c r="P923" i="6"/>
  <c r="Q923" i="6" s="1"/>
  <c r="R923" i="6"/>
  <c r="S923" i="6" s="1"/>
  <c r="O924" i="6"/>
  <c r="P924" i="6"/>
  <c r="Q924" i="6" s="1"/>
  <c r="R924" i="6"/>
  <c r="S924" i="6" s="1"/>
  <c r="O925" i="6"/>
  <c r="P925" i="6"/>
  <c r="Q925" i="6" s="1"/>
  <c r="R925" i="6"/>
  <c r="S925" i="6" s="1"/>
  <c r="O926" i="6"/>
  <c r="P926" i="6"/>
  <c r="Q926" i="6" s="1"/>
  <c r="R926" i="6"/>
  <c r="S926" i="6" s="1"/>
  <c r="O927" i="6"/>
  <c r="P927" i="6"/>
  <c r="Q927" i="6" s="1"/>
  <c r="R927" i="6"/>
  <c r="S927" i="6" s="1"/>
  <c r="O928" i="6"/>
  <c r="P928" i="6"/>
  <c r="Q928" i="6" s="1"/>
  <c r="R928" i="6"/>
  <c r="S928" i="6" s="1"/>
  <c r="O929" i="6"/>
  <c r="P929" i="6"/>
  <c r="Q929" i="6" s="1"/>
  <c r="R929" i="6"/>
  <c r="S929" i="6" s="1"/>
  <c r="O930" i="6"/>
  <c r="P930" i="6"/>
  <c r="Q930" i="6" s="1"/>
  <c r="R930" i="6"/>
  <c r="S930" i="6" s="1"/>
  <c r="O931" i="6"/>
  <c r="P931" i="6"/>
  <c r="Q931" i="6" s="1"/>
  <c r="R931" i="6"/>
  <c r="S931" i="6" s="1"/>
  <c r="O932" i="6"/>
  <c r="P932" i="6"/>
  <c r="Q932" i="6" s="1"/>
  <c r="R932" i="6"/>
  <c r="S932" i="6" s="1"/>
  <c r="O933" i="6"/>
  <c r="P933" i="6"/>
  <c r="Q933" i="6" s="1"/>
  <c r="R933" i="6"/>
  <c r="S933" i="6" s="1"/>
  <c r="O934" i="6"/>
  <c r="P934" i="6"/>
  <c r="Q934" i="6" s="1"/>
  <c r="R934" i="6"/>
  <c r="S934" i="6" s="1"/>
  <c r="O935" i="6"/>
  <c r="P935" i="6"/>
  <c r="Q935" i="6" s="1"/>
  <c r="R935" i="6"/>
  <c r="S935" i="6" s="1"/>
  <c r="O936" i="6"/>
  <c r="P936" i="6"/>
  <c r="Q936" i="6" s="1"/>
  <c r="R936" i="6"/>
  <c r="S936" i="6" s="1"/>
  <c r="O937" i="6"/>
  <c r="P937" i="6"/>
  <c r="Q937" i="6" s="1"/>
  <c r="R937" i="6"/>
  <c r="S937" i="6" s="1"/>
  <c r="O938" i="6"/>
  <c r="P938" i="6"/>
  <c r="Q938" i="6" s="1"/>
  <c r="R938" i="6"/>
  <c r="S938" i="6" s="1"/>
  <c r="O939" i="6"/>
  <c r="P939" i="6"/>
  <c r="Q939" i="6" s="1"/>
  <c r="R939" i="6"/>
  <c r="S939" i="6" s="1"/>
  <c r="O940" i="6"/>
  <c r="P940" i="6"/>
  <c r="Q940" i="6" s="1"/>
  <c r="R940" i="6"/>
  <c r="S940" i="6" s="1"/>
  <c r="O941" i="6"/>
  <c r="P941" i="6"/>
  <c r="Q941" i="6" s="1"/>
  <c r="R941" i="6"/>
  <c r="S941" i="6" s="1"/>
  <c r="O942" i="6"/>
  <c r="P942" i="6"/>
  <c r="Q942" i="6" s="1"/>
  <c r="R942" i="6"/>
  <c r="S942" i="6" s="1"/>
  <c r="O943" i="6"/>
  <c r="P943" i="6"/>
  <c r="Q943" i="6" s="1"/>
  <c r="R943" i="6"/>
  <c r="S943" i="6" s="1"/>
  <c r="O944" i="6"/>
  <c r="P944" i="6"/>
  <c r="Q944" i="6" s="1"/>
  <c r="R944" i="6"/>
  <c r="S944" i="6" s="1"/>
  <c r="O945" i="6"/>
  <c r="P945" i="6"/>
  <c r="Q945" i="6" s="1"/>
  <c r="R945" i="6"/>
  <c r="S945" i="6" s="1"/>
  <c r="O946" i="6"/>
  <c r="P946" i="6"/>
  <c r="Q946" i="6" s="1"/>
  <c r="R946" i="6"/>
  <c r="S946" i="6" s="1"/>
  <c r="O947" i="6"/>
  <c r="P947" i="6"/>
  <c r="Q947" i="6" s="1"/>
  <c r="R947" i="6"/>
  <c r="S947" i="6" s="1"/>
  <c r="O948" i="6"/>
  <c r="P948" i="6"/>
  <c r="Q948" i="6" s="1"/>
  <c r="R948" i="6"/>
  <c r="S948" i="6" s="1"/>
  <c r="O949" i="6"/>
  <c r="P949" i="6"/>
  <c r="Q949" i="6" s="1"/>
  <c r="R949" i="6"/>
  <c r="S949" i="6" s="1"/>
  <c r="O950" i="6"/>
  <c r="P950" i="6"/>
  <c r="Q950" i="6" s="1"/>
  <c r="R950" i="6"/>
  <c r="S950" i="6" s="1"/>
  <c r="O951" i="6"/>
  <c r="P951" i="6"/>
  <c r="Q951" i="6" s="1"/>
  <c r="R951" i="6"/>
  <c r="S951" i="6" s="1"/>
  <c r="O952" i="6"/>
  <c r="P952" i="6"/>
  <c r="Q952" i="6" s="1"/>
  <c r="R952" i="6"/>
  <c r="S952" i="6" s="1"/>
  <c r="O953" i="6"/>
  <c r="P953" i="6"/>
  <c r="Q953" i="6" s="1"/>
  <c r="R953" i="6"/>
  <c r="S953" i="6" s="1"/>
  <c r="O954" i="6"/>
  <c r="P954" i="6"/>
  <c r="Q954" i="6" s="1"/>
  <c r="R954" i="6"/>
  <c r="S954" i="6" s="1"/>
  <c r="O955" i="6"/>
  <c r="P955" i="6"/>
  <c r="Q955" i="6" s="1"/>
  <c r="R955" i="6"/>
  <c r="S955" i="6" s="1"/>
  <c r="O956" i="6"/>
  <c r="P956" i="6"/>
  <c r="Q956" i="6" s="1"/>
  <c r="R956" i="6"/>
  <c r="S956" i="6" s="1"/>
  <c r="O957" i="6"/>
  <c r="P957" i="6"/>
  <c r="Q957" i="6" s="1"/>
  <c r="R957" i="6"/>
  <c r="S957" i="6" s="1"/>
  <c r="O958" i="6"/>
  <c r="P958" i="6"/>
  <c r="Q958" i="6" s="1"/>
  <c r="R958" i="6"/>
  <c r="S958" i="6" s="1"/>
  <c r="O959" i="6"/>
  <c r="P959" i="6"/>
  <c r="Q959" i="6" s="1"/>
  <c r="R959" i="6"/>
  <c r="S959" i="6" s="1"/>
  <c r="O960" i="6"/>
  <c r="P960" i="6"/>
  <c r="Q960" i="6" s="1"/>
  <c r="R960" i="6"/>
  <c r="S960" i="6" s="1"/>
  <c r="O961" i="6"/>
  <c r="P961" i="6"/>
  <c r="Q961" i="6" s="1"/>
  <c r="R961" i="6"/>
  <c r="S961" i="6" s="1"/>
  <c r="O962" i="6"/>
  <c r="P962" i="6"/>
  <c r="Q962" i="6" s="1"/>
  <c r="R962" i="6"/>
  <c r="S962" i="6" s="1"/>
  <c r="O963" i="6"/>
  <c r="P963" i="6"/>
  <c r="Q963" i="6" s="1"/>
  <c r="R963" i="6"/>
  <c r="S963" i="6" s="1"/>
  <c r="O964" i="6"/>
  <c r="P964" i="6"/>
  <c r="Q964" i="6" s="1"/>
  <c r="R964" i="6"/>
  <c r="S964" i="6" s="1"/>
  <c r="O965" i="6"/>
  <c r="P965" i="6"/>
  <c r="Q965" i="6" s="1"/>
  <c r="R965" i="6"/>
  <c r="S965" i="6" s="1"/>
  <c r="O966" i="6"/>
  <c r="P966" i="6"/>
  <c r="Q966" i="6" s="1"/>
  <c r="R966" i="6"/>
  <c r="S966" i="6" s="1"/>
  <c r="O967" i="6"/>
  <c r="P967" i="6"/>
  <c r="Q967" i="6" s="1"/>
  <c r="R967" i="6"/>
  <c r="S967" i="6" s="1"/>
  <c r="O968" i="6"/>
  <c r="P968" i="6"/>
  <c r="Q968" i="6" s="1"/>
  <c r="R968" i="6"/>
  <c r="S968" i="6" s="1"/>
  <c r="O969" i="6"/>
  <c r="P969" i="6"/>
  <c r="Q969" i="6" s="1"/>
  <c r="R969" i="6"/>
  <c r="S969" i="6" s="1"/>
  <c r="O970" i="6"/>
  <c r="P970" i="6"/>
  <c r="Q970" i="6" s="1"/>
  <c r="R970" i="6"/>
  <c r="S970" i="6" s="1"/>
  <c r="O971" i="6"/>
  <c r="P971" i="6"/>
  <c r="Q971" i="6" s="1"/>
  <c r="R971" i="6"/>
  <c r="S971" i="6" s="1"/>
  <c r="O972" i="6"/>
  <c r="P972" i="6"/>
  <c r="Q972" i="6" s="1"/>
  <c r="R972" i="6"/>
  <c r="S972" i="6" s="1"/>
  <c r="O973" i="6"/>
  <c r="P973" i="6"/>
  <c r="Q973" i="6" s="1"/>
  <c r="R973" i="6"/>
  <c r="S973" i="6" s="1"/>
  <c r="O974" i="6"/>
  <c r="P974" i="6"/>
  <c r="Q974" i="6" s="1"/>
  <c r="R974" i="6"/>
  <c r="S974" i="6" s="1"/>
  <c r="O975" i="6"/>
  <c r="P975" i="6"/>
  <c r="Q975" i="6" s="1"/>
  <c r="R975" i="6"/>
  <c r="S975" i="6" s="1"/>
  <c r="O976" i="6"/>
  <c r="P976" i="6"/>
  <c r="Q976" i="6" s="1"/>
  <c r="R976" i="6"/>
  <c r="S976" i="6" s="1"/>
  <c r="O977" i="6"/>
  <c r="P977" i="6"/>
  <c r="Q977" i="6" s="1"/>
  <c r="R977" i="6"/>
  <c r="S977" i="6" s="1"/>
  <c r="O978" i="6"/>
  <c r="P978" i="6"/>
  <c r="Q978" i="6" s="1"/>
  <c r="R978" i="6"/>
  <c r="S978" i="6" s="1"/>
  <c r="O979" i="6"/>
  <c r="P979" i="6"/>
  <c r="Q979" i="6" s="1"/>
  <c r="R979" i="6"/>
  <c r="S979" i="6" s="1"/>
  <c r="O980" i="6"/>
  <c r="P980" i="6"/>
  <c r="Q980" i="6" s="1"/>
  <c r="R980" i="6"/>
  <c r="S980" i="6" s="1"/>
  <c r="O981" i="6"/>
  <c r="P981" i="6"/>
  <c r="Q981" i="6" s="1"/>
  <c r="R981" i="6"/>
  <c r="S981" i="6" s="1"/>
  <c r="O982" i="6"/>
  <c r="P982" i="6"/>
  <c r="Q982" i="6" s="1"/>
  <c r="R982" i="6"/>
  <c r="S982" i="6" s="1"/>
  <c r="O983" i="6"/>
  <c r="P983" i="6"/>
  <c r="Q983" i="6" s="1"/>
  <c r="R983" i="6"/>
  <c r="S983" i="6" s="1"/>
  <c r="O984" i="6"/>
  <c r="P984" i="6"/>
  <c r="Q984" i="6" s="1"/>
  <c r="R984" i="6"/>
  <c r="S984" i="6" s="1"/>
  <c r="O985" i="6"/>
  <c r="P985" i="6"/>
  <c r="Q985" i="6" s="1"/>
  <c r="R985" i="6"/>
  <c r="S985" i="6" s="1"/>
  <c r="O986" i="6"/>
  <c r="P986" i="6"/>
  <c r="Q986" i="6" s="1"/>
  <c r="R986" i="6"/>
  <c r="S986" i="6" s="1"/>
  <c r="O987" i="6"/>
  <c r="P987" i="6"/>
  <c r="Q987" i="6" s="1"/>
  <c r="R987" i="6"/>
  <c r="S987" i="6" s="1"/>
  <c r="O988" i="6"/>
  <c r="P988" i="6"/>
  <c r="Q988" i="6" s="1"/>
  <c r="R988" i="6"/>
  <c r="S988" i="6" s="1"/>
  <c r="O989" i="6"/>
  <c r="P989" i="6"/>
  <c r="Q989" i="6" s="1"/>
  <c r="R989" i="6"/>
  <c r="S989" i="6" s="1"/>
  <c r="O990" i="6"/>
  <c r="P990" i="6"/>
  <c r="Q990" i="6" s="1"/>
  <c r="R990" i="6"/>
  <c r="S990" i="6" s="1"/>
  <c r="O991" i="6"/>
  <c r="P991" i="6"/>
  <c r="Q991" i="6" s="1"/>
  <c r="R991" i="6"/>
  <c r="S991" i="6" s="1"/>
  <c r="O992" i="6"/>
  <c r="P992" i="6"/>
  <c r="Q992" i="6" s="1"/>
  <c r="R992" i="6"/>
  <c r="S992" i="6" s="1"/>
  <c r="O993" i="6"/>
  <c r="P993" i="6"/>
  <c r="Q993" i="6" s="1"/>
  <c r="R993" i="6"/>
  <c r="S993" i="6" s="1"/>
  <c r="O994" i="6"/>
  <c r="P994" i="6"/>
  <c r="Q994" i="6" s="1"/>
  <c r="R994" i="6"/>
  <c r="S994" i="6" s="1"/>
  <c r="O995" i="6"/>
  <c r="P995" i="6"/>
  <c r="Q995" i="6" s="1"/>
  <c r="R995" i="6"/>
  <c r="S995" i="6" s="1"/>
  <c r="O996" i="6"/>
  <c r="P996" i="6"/>
  <c r="Q996" i="6" s="1"/>
  <c r="R996" i="6"/>
  <c r="S996" i="6" s="1"/>
  <c r="O997" i="6"/>
  <c r="P997" i="6"/>
  <c r="Q997" i="6" s="1"/>
  <c r="R997" i="6"/>
  <c r="S997" i="6" s="1"/>
  <c r="O998" i="6"/>
  <c r="P998" i="6"/>
  <c r="Q998" i="6" s="1"/>
  <c r="R998" i="6"/>
  <c r="S998" i="6" s="1"/>
  <c r="O999" i="6"/>
  <c r="P999" i="6"/>
  <c r="Q999" i="6" s="1"/>
  <c r="R999" i="6"/>
  <c r="S999" i="6" s="1"/>
  <c r="O1000" i="6"/>
  <c r="P1000" i="6"/>
  <c r="Q1000" i="6" s="1"/>
  <c r="R1000" i="6"/>
  <c r="S1000" i="6" s="1"/>
  <c r="O1001" i="6"/>
  <c r="P1001" i="6"/>
  <c r="Q1001" i="6" s="1"/>
  <c r="R1001" i="6"/>
  <c r="S1001" i="6" s="1"/>
  <c r="O1002" i="6"/>
  <c r="P1002" i="6"/>
  <c r="Q1002" i="6" s="1"/>
  <c r="R1002" i="6"/>
  <c r="S1002" i="6" s="1"/>
  <c r="O1003" i="6"/>
  <c r="P1003" i="6"/>
  <c r="Q1003" i="6" s="1"/>
  <c r="R1003" i="6"/>
  <c r="S1003" i="6" s="1"/>
  <c r="O1004" i="6"/>
  <c r="P1004" i="6"/>
  <c r="Q1004" i="6" s="1"/>
  <c r="R1004" i="6"/>
  <c r="S1004" i="6" s="1"/>
  <c r="O1005" i="6"/>
  <c r="P1005" i="6"/>
  <c r="Q1005" i="6" s="1"/>
  <c r="R1005" i="6"/>
  <c r="S1005" i="6" s="1"/>
  <c r="O1006" i="6"/>
  <c r="P1006" i="6"/>
  <c r="Q1006" i="6" s="1"/>
  <c r="R1006" i="6"/>
  <c r="S1006" i="6" s="1"/>
  <c r="O1007" i="6"/>
  <c r="P1007" i="6"/>
  <c r="Q1007" i="6" s="1"/>
  <c r="R1007" i="6"/>
  <c r="S1007" i="6" s="1"/>
  <c r="O1008" i="6"/>
  <c r="P1008" i="6"/>
  <c r="Q1008" i="6" s="1"/>
  <c r="R1008" i="6"/>
  <c r="S1008" i="6" s="1"/>
  <c r="O1009" i="6"/>
  <c r="P1009" i="6"/>
  <c r="Q1009" i="6" s="1"/>
  <c r="R1009" i="6"/>
  <c r="S1009" i="6" s="1"/>
  <c r="O1010" i="6"/>
  <c r="P1010" i="6"/>
  <c r="Q1010" i="6" s="1"/>
  <c r="R1010" i="6"/>
  <c r="S1010" i="6" s="1"/>
  <c r="O1011" i="6"/>
  <c r="P1011" i="6"/>
  <c r="Q1011" i="6" s="1"/>
  <c r="R1011" i="6"/>
  <c r="S1011" i="6" s="1"/>
  <c r="O1012" i="6"/>
  <c r="P1012" i="6"/>
  <c r="Q1012" i="6" s="1"/>
  <c r="R1012" i="6"/>
  <c r="S1012" i="6" s="1"/>
  <c r="O1013" i="6"/>
  <c r="P1013" i="6"/>
  <c r="Q1013" i="6" s="1"/>
  <c r="R1013" i="6"/>
  <c r="S1013" i="6" s="1"/>
  <c r="O1014" i="6"/>
  <c r="P1014" i="6"/>
  <c r="Q1014" i="6" s="1"/>
  <c r="R1014" i="6"/>
  <c r="S1014" i="6" s="1"/>
  <c r="O1015" i="6"/>
  <c r="P1015" i="6"/>
  <c r="Q1015" i="6" s="1"/>
  <c r="R1015" i="6"/>
  <c r="S1015" i="6" s="1"/>
  <c r="O1016" i="6"/>
  <c r="P1016" i="6"/>
  <c r="Q1016" i="6" s="1"/>
  <c r="R1016" i="6"/>
  <c r="S1016" i="6" s="1"/>
  <c r="O1017" i="6"/>
  <c r="P1017" i="6"/>
  <c r="Q1017" i="6" s="1"/>
  <c r="R1017" i="6"/>
  <c r="S1017" i="6" s="1"/>
  <c r="O1018" i="6"/>
  <c r="P1018" i="6"/>
  <c r="Q1018" i="6" s="1"/>
  <c r="R1018" i="6"/>
  <c r="S1018" i="6" s="1"/>
  <c r="O1019" i="6"/>
  <c r="P1019" i="6"/>
  <c r="Q1019" i="6" s="1"/>
  <c r="R1019" i="6"/>
  <c r="S1019" i="6" s="1"/>
  <c r="O1020" i="6"/>
  <c r="P1020" i="6"/>
  <c r="Q1020" i="6" s="1"/>
  <c r="R1020" i="6"/>
  <c r="S1020" i="6" s="1"/>
  <c r="O1021" i="6"/>
  <c r="P1021" i="6"/>
  <c r="Q1021" i="6" s="1"/>
  <c r="R1021" i="6"/>
  <c r="S1021" i="6" s="1"/>
  <c r="O1022" i="6"/>
  <c r="P1022" i="6"/>
  <c r="Q1022" i="6" s="1"/>
  <c r="R1022" i="6"/>
  <c r="S1022" i="6" s="1"/>
  <c r="O1023" i="6"/>
  <c r="P1023" i="6"/>
  <c r="Q1023" i="6" s="1"/>
  <c r="R1023" i="6"/>
  <c r="S1023" i="6" s="1"/>
  <c r="O1024" i="6"/>
  <c r="P1024" i="6"/>
  <c r="Q1024" i="6" s="1"/>
  <c r="R1024" i="6"/>
  <c r="S1024" i="6" s="1"/>
  <c r="O1025" i="6"/>
  <c r="P1025" i="6"/>
  <c r="Q1025" i="6" s="1"/>
  <c r="R1025" i="6"/>
  <c r="S1025" i="6" s="1"/>
  <c r="O1026" i="6"/>
  <c r="P1026" i="6"/>
  <c r="Q1026" i="6" s="1"/>
  <c r="R1026" i="6"/>
  <c r="S1026" i="6" s="1"/>
  <c r="O1027" i="6"/>
  <c r="P1027" i="6"/>
  <c r="Q1027" i="6" s="1"/>
  <c r="R1027" i="6"/>
  <c r="S1027" i="6" s="1"/>
  <c r="O1028" i="6"/>
  <c r="P1028" i="6"/>
  <c r="Q1028" i="6" s="1"/>
  <c r="R1028" i="6"/>
  <c r="S1028" i="6" s="1"/>
  <c r="O1029" i="6"/>
  <c r="P1029" i="6"/>
  <c r="Q1029" i="6" s="1"/>
  <c r="R1029" i="6"/>
  <c r="S1029" i="6" s="1"/>
  <c r="O1030" i="6"/>
  <c r="P1030" i="6"/>
  <c r="Q1030" i="6" s="1"/>
  <c r="R1030" i="6"/>
  <c r="S1030" i="6" s="1"/>
  <c r="O1031" i="6"/>
  <c r="P1031" i="6"/>
  <c r="Q1031" i="6" s="1"/>
  <c r="R1031" i="6"/>
  <c r="S1031" i="6" s="1"/>
  <c r="O1032" i="6"/>
  <c r="P1032" i="6"/>
  <c r="Q1032" i="6" s="1"/>
  <c r="R1032" i="6"/>
  <c r="S1032" i="6" s="1"/>
  <c r="O1033" i="6"/>
  <c r="P1033" i="6"/>
  <c r="Q1033" i="6" s="1"/>
  <c r="R1033" i="6"/>
  <c r="S1033" i="6" s="1"/>
  <c r="O1034" i="6"/>
  <c r="P1034" i="6"/>
  <c r="Q1034" i="6" s="1"/>
  <c r="R1034" i="6"/>
  <c r="S1034" i="6" s="1"/>
  <c r="O1035" i="6"/>
  <c r="P1035" i="6"/>
  <c r="Q1035" i="6" s="1"/>
  <c r="R1035" i="6"/>
  <c r="S1035" i="6" s="1"/>
  <c r="O1036" i="6"/>
  <c r="P1036" i="6"/>
  <c r="Q1036" i="6" s="1"/>
  <c r="R1036" i="6"/>
  <c r="S1036" i="6" s="1"/>
  <c r="O1037" i="6"/>
  <c r="P1037" i="6"/>
  <c r="Q1037" i="6" s="1"/>
  <c r="R1037" i="6"/>
  <c r="S1037" i="6" s="1"/>
  <c r="O1038" i="6"/>
  <c r="P1038" i="6"/>
  <c r="Q1038" i="6" s="1"/>
  <c r="R1038" i="6"/>
  <c r="S1038" i="6" s="1"/>
  <c r="O1039" i="6"/>
  <c r="P1039" i="6"/>
  <c r="Q1039" i="6" s="1"/>
  <c r="R1039" i="6"/>
  <c r="S1039" i="6" s="1"/>
  <c r="O1040" i="6"/>
  <c r="P1040" i="6"/>
  <c r="Q1040" i="6" s="1"/>
  <c r="R1040" i="6"/>
  <c r="S1040" i="6" s="1"/>
  <c r="O1041" i="6"/>
  <c r="P1041" i="6"/>
  <c r="Q1041" i="6" s="1"/>
  <c r="R1041" i="6"/>
  <c r="S1041" i="6" s="1"/>
  <c r="O1042" i="6"/>
  <c r="P1042" i="6"/>
  <c r="Q1042" i="6" s="1"/>
  <c r="R1042" i="6"/>
  <c r="S1042" i="6" s="1"/>
  <c r="O1043" i="6"/>
  <c r="P1043" i="6"/>
  <c r="Q1043" i="6" s="1"/>
  <c r="R1043" i="6"/>
  <c r="S1043" i="6" s="1"/>
  <c r="O1044" i="6"/>
  <c r="P1044" i="6"/>
  <c r="Q1044" i="6" s="1"/>
  <c r="R1044" i="6"/>
  <c r="S1044" i="6" s="1"/>
  <c r="O1045" i="6"/>
  <c r="P1045" i="6"/>
  <c r="Q1045" i="6" s="1"/>
  <c r="R1045" i="6"/>
  <c r="S1045" i="6" s="1"/>
  <c r="O1046" i="6"/>
  <c r="P1046" i="6"/>
  <c r="Q1046" i="6" s="1"/>
  <c r="R1046" i="6"/>
  <c r="S1046" i="6" s="1"/>
  <c r="O1047" i="6"/>
  <c r="P1047" i="6"/>
  <c r="Q1047" i="6" s="1"/>
  <c r="R1047" i="6"/>
  <c r="S1047" i="6" s="1"/>
  <c r="O1048" i="6"/>
  <c r="P1048" i="6"/>
  <c r="Q1048" i="6" s="1"/>
  <c r="R1048" i="6"/>
  <c r="S1048" i="6" s="1"/>
  <c r="O1049" i="6"/>
  <c r="P1049" i="6"/>
  <c r="Q1049" i="6" s="1"/>
  <c r="R1049" i="6"/>
  <c r="S1049" i="6" s="1"/>
  <c r="O1050" i="6"/>
  <c r="P1050" i="6"/>
  <c r="Q1050" i="6" s="1"/>
  <c r="R1050" i="6"/>
  <c r="S1050" i="6" s="1"/>
  <c r="O1051" i="6"/>
  <c r="P1051" i="6"/>
  <c r="Q1051" i="6" s="1"/>
  <c r="R1051" i="6"/>
  <c r="S1051" i="6" s="1"/>
  <c r="O1052" i="6"/>
  <c r="P1052" i="6"/>
  <c r="Q1052" i="6" s="1"/>
  <c r="R1052" i="6"/>
  <c r="S1052" i="6" s="1"/>
  <c r="O1053" i="6"/>
  <c r="P1053" i="6"/>
  <c r="Q1053" i="6" s="1"/>
  <c r="R1053" i="6"/>
  <c r="S1053" i="6" s="1"/>
  <c r="O1054" i="6"/>
  <c r="P1054" i="6"/>
  <c r="Q1054" i="6" s="1"/>
  <c r="R1054" i="6"/>
  <c r="S1054" i="6" s="1"/>
  <c r="O1055" i="6"/>
  <c r="P1055" i="6"/>
  <c r="Q1055" i="6" s="1"/>
  <c r="R1055" i="6"/>
  <c r="S1055" i="6" s="1"/>
  <c r="O1056" i="6"/>
  <c r="P1056" i="6"/>
  <c r="Q1056" i="6" s="1"/>
  <c r="R1056" i="6"/>
  <c r="S1056" i="6" s="1"/>
  <c r="O1057" i="6"/>
  <c r="P1057" i="6"/>
  <c r="Q1057" i="6" s="1"/>
  <c r="R1057" i="6"/>
  <c r="S1057" i="6" s="1"/>
  <c r="O1058" i="6"/>
  <c r="P1058" i="6"/>
  <c r="Q1058" i="6" s="1"/>
  <c r="R1058" i="6"/>
  <c r="S1058" i="6" s="1"/>
  <c r="O1059" i="6"/>
  <c r="P1059" i="6"/>
  <c r="Q1059" i="6" s="1"/>
  <c r="R1059" i="6"/>
  <c r="S1059" i="6" s="1"/>
  <c r="O1060" i="6"/>
  <c r="P1060" i="6"/>
  <c r="Q1060" i="6" s="1"/>
  <c r="R1060" i="6"/>
  <c r="S1060" i="6" s="1"/>
  <c r="O1061" i="6"/>
  <c r="P1061" i="6"/>
  <c r="Q1061" i="6" s="1"/>
  <c r="R1061" i="6"/>
  <c r="S1061" i="6" s="1"/>
  <c r="O1062" i="6"/>
  <c r="P1062" i="6"/>
  <c r="Q1062" i="6" s="1"/>
  <c r="R1062" i="6"/>
  <c r="S1062" i="6" s="1"/>
  <c r="O1063" i="6"/>
  <c r="P1063" i="6"/>
  <c r="Q1063" i="6" s="1"/>
  <c r="R1063" i="6"/>
  <c r="S1063" i="6" s="1"/>
  <c r="O1064" i="6"/>
  <c r="P1064" i="6"/>
  <c r="Q1064" i="6" s="1"/>
  <c r="R1064" i="6"/>
  <c r="S1064" i="6" s="1"/>
  <c r="O1065" i="6"/>
  <c r="P1065" i="6"/>
  <c r="Q1065" i="6" s="1"/>
  <c r="R1065" i="6"/>
  <c r="S1065" i="6" s="1"/>
  <c r="O1066" i="6"/>
  <c r="P1066" i="6"/>
  <c r="Q1066" i="6" s="1"/>
  <c r="R1066" i="6"/>
  <c r="S1066" i="6" s="1"/>
  <c r="O1067" i="6"/>
  <c r="P1067" i="6"/>
  <c r="Q1067" i="6" s="1"/>
  <c r="R1067" i="6"/>
  <c r="S1067" i="6" s="1"/>
  <c r="O1068" i="6"/>
  <c r="P1068" i="6"/>
  <c r="Q1068" i="6" s="1"/>
  <c r="R1068" i="6"/>
  <c r="S1068" i="6" s="1"/>
  <c r="O1069" i="6"/>
  <c r="P1069" i="6"/>
  <c r="Q1069" i="6" s="1"/>
  <c r="R1069" i="6"/>
  <c r="S1069" i="6" s="1"/>
  <c r="O1070" i="6"/>
  <c r="P1070" i="6"/>
  <c r="Q1070" i="6" s="1"/>
  <c r="R1070" i="6"/>
  <c r="S1070" i="6" s="1"/>
  <c r="O1071" i="6"/>
  <c r="P1071" i="6"/>
  <c r="Q1071" i="6" s="1"/>
  <c r="R1071" i="6"/>
  <c r="S1071" i="6" s="1"/>
  <c r="O1072" i="6"/>
  <c r="P1072" i="6"/>
  <c r="Q1072" i="6" s="1"/>
  <c r="R1072" i="6"/>
  <c r="S1072" i="6" s="1"/>
  <c r="O1073" i="6"/>
  <c r="P1073" i="6"/>
  <c r="Q1073" i="6" s="1"/>
  <c r="R1073" i="6"/>
  <c r="S1073" i="6" s="1"/>
  <c r="O1074" i="6"/>
  <c r="P1074" i="6"/>
  <c r="Q1074" i="6" s="1"/>
  <c r="R1074" i="6"/>
  <c r="S1074" i="6" s="1"/>
  <c r="O1075" i="6"/>
  <c r="P1075" i="6"/>
  <c r="Q1075" i="6" s="1"/>
  <c r="R1075" i="6"/>
  <c r="S1075" i="6" s="1"/>
  <c r="O1076" i="6"/>
  <c r="P1076" i="6"/>
  <c r="Q1076" i="6" s="1"/>
  <c r="R1076" i="6"/>
  <c r="S1076" i="6" s="1"/>
  <c r="O1077" i="6"/>
  <c r="P1077" i="6"/>
  <c r="Q1077" i="6" s="1"/>
  <c r="R1077" i="6"/>
  <c r="S1077" i="6" s="1"/>
  <c r="O1078" i="6"/>
  <c r="P1078" i="6"/>
  <c r="Q1078" i="6" s="1"/>
  <c r="R1078" i="6"/>
  <c r="S1078" i="6" s="1"/>
  <c r="O1079" i="6"/>
  <c r="P1079" i="6"/>
  <c r="Q1079" i="6" s="1"/>
  <c r="R1079" i="6"/>
  <c r="S1079" i="6" s="1"/>
  <c r="O1080" i="6"/>
  <c r="P1080" i="6"/>
  <c r="Q1080" i="6" s="1"/>
  <c r="R1080" i="6"/>
  <c r="S1080" i="6" s="1"/>
  <c r="O1081" i="6"/>
  <c r="P1081" i="6"/>
  <c r="Q1081" i="6" s="1"/>
  <c r="R1081" i="6"/>
  <c r="S1081" i="6" s="1"/>
  <c r="O1082" i="6"/>
  <c r="P1082" i="6"/>
  <c r="Q1082" i="6" s="1"/>
  <c r="R1082" i="6"/>
  <c r="S1082" i="6" s="1"/>
  <c r="O1083" i="6"/>
  <c r="P1083" i="6"/>
  <c r="Q1083" i="6" s="1"/>
  <c r="R1083" i="6"/>
  <c r="S1083" i="6" s="1"/>
  <c r="O1084" i="6"/>
  <c r="P1084" i="6"/>
  <c r="Q1084" i="6" s="1"/>
  <c r="R1084" i="6"/>
  <c r="S1084" i="6" s="1"/>
  <c r="O1085" i="6"/>
  <c r="P1085" i="6"/>
  <c r="Q1085" i="6" s="1"/>
  <c r="R1085" i="6"/>
  <c r="S1085" i="6" s="1"/>
  <c r="O1086" i="6"/>
  <c r="P1086" i="6"/>
  <c r="Q1086" i="6" s="1"/>
  <c r="R1086" i="6"/>
  <c r="S1086" i="6" s="1"/>
  <c r="O1087" i="6"/>
  <c r="P1087" i="6"/>
  <c r="Q1087" i="6" s="1"/>
  <c r="R1087" i="6"/>
  <c r="S1087" i="6" s="1"/>
  <c r="O1088" i="6"/>
  <c r="P1088" i="6"/>
  <c r="Q1088" i="6" s="1"/>
  <c r="R1088" i="6"/>
  <c r="S1088" i="6" s="1"/>
  <c r="O1089" i="6"/>
  <c r="P1089" i="6"/>
  <c r="Q1089" i="6" s="1"/>
  <c r="R1089" i="6"/>
  <c r="S1089" i="6" s="1"/>
  <c r="O1090" i="6"/>
  <c r="P1090" i="6"/>
  <c r="Q1090" i="6" s="1"/>
  <c r="R1090" i="6"/>
  <c r="S1090" i="6" s="1"/>
  <c r="O1091" i="6"/>
  <c r="P1091" i="6"/>
  <c r="Q1091" i="6" s="1"/>
  <c r="R1091" i="6"/>
  <c r="S1091" i="6" s="1"/>
  <c r="O1092" i="6"/>
  <c r="P1092" i="6"/>
  <c r="Q1092" i="6" s="1"/>
  <c r="R1092" i="6"/>
  <c r="S1092" i="6" s="1"/>
  <c r="O1093" i="6"/>
  <c r="P1093" i="6"/>
  <c r="Q1093" i="6" s="1"/>
  <c r="R1093" i="6"/>
  <c r="S1093" i="6" s="1"/>
  <c r="O1094" i="6"/>
  <c r="P1094" i="6"/>
  <c r="Q1094" i="6" s="1"/>
  <c r="R1094" i="6"/>
  <c r="S1094" i="6" s="1"/>
  <c r="O1095" i="6"/>
  <c r="P1095" i="6"/>
  <c r="Q1095" i="6" s="1"/>
  <c r="R1095" i="6"/>
  <c r="S1095" i="6" s="1"/>
  <c r="O1096" i="6"/>
  <c r="P1096" i="6"/>
  <c r="Q1096" i="6" s="1"/>
  <c r="R1096" i="6"/>
  <c r="S1096" i="6" s="1"/>
  <c r="O1097" i="6"/>
  <c r="P1097" i="6"/>
  <c r="Q1097" i="6" s="1"/>
  <c r="R1097" i="6"/>
  <c r="S1097" i="6" s="1"/>
  <c r="O1098" i="6"/>
  <c r="P1098" i="6"/>
  <c r="Q1098" i="6" s="1"/>
  <c r="R1098" i="6"/>
  <c r="S1098" i="6" s="1"/>
  <c r="O1099" i="6"/>
  <c r="P1099" i="6"/>
  <c r="Q1099" i="6" s="1"/>
  <c r="R1099" i="6"/>
  <c r="S1099" i="6" s="1"/>
  <c r="O1100" i="6"/>
  <c r="P1100" i="6"/>
  <c r="Q1100" i="6" s="1"/>
  <c r="R1100" i="6"/>
  <c r="S1100" i="6" s="1"/>
  <c r="O1101" i="6"/>
  <c r="P1101" i="6"/>
  <c r="Q1101" i="6" s="1"/>
  <c r="R1101" i="6"/>
  <c r="S1101" i="6" s="1"/>
  <c r="O1102" i="6"/>
  <c r="P1102" i="6"/>
  <c r="Q1102" i="6" s="1"/>
  <c r="R1102" i="6"/>
  <c r="S1102" i="6" s="1"/>
  <c r="O1103" i="6"/>
  <c r="P1103" i="6"/>
  <c r="Q1103" i="6" s="1"/>
  <c r="R1103" i="6"/>
  <c r="S1103" i="6" s="1"/>
  <c r="O1104" i="6"/>
  <c r="P1104" i="6"/>
  <c r="Q1104" i="6" s="1"/>
  <c r="R1104" i="6"/>
  <c r="S1104" i="6" s="1"/>
  <c r="O1105" i="6"/>
  <c r="P1105" i="6"/>
  <c r="Q1105" i="6" s="1"/>
  <c r="R1105" i="6"/>
  <c r="S1105" i="6" s="1"/>
  <c r="O1106" i="6"/>
  <c r="P1106" i="6"/>
  <c r="Q1106" i="6" s="1"/>
  <c r="R1106" i="6"/>
  <c r="S1106" i="6" s="1"/>
  <c r="O1107" i="6"/>
  <c r="P1107" i="6"/>
  <c r="Q1107" i="6" s="1"/>
  <c r="R1107" i="6"/>
  <c r="S1107" i="6" s="1"/>
  <c r="O1108" i="6"/>
  <c r="P1108" i="6"/>
  <c r="Q1108" i="6" s="1"/>
  <c r="R1108" i="6"/>
  <c r="S1108" i="6" s="1"/>
  <c r="O1109" i="6"/>
  <c r="P1109" i="6"/>
  <c r="Q1109" i="6" s="1"/>
  <c r="R1109" i="6"/>
  <c r="S1109" i="6" s="1"/>
  <c r="O1110" i="6"/>
  <c r="P1110" i="6"/>
  <c r="Q1110" i="6" s="1"/>
  <c r="R1110" i="6"/>
  <c r="S1110" i="6" s="1"/>
  <c r="O1111" i="6"/>
  <c r="P1111" i="6"/>
  <c r="Q1111" i="6" s="1"/>
  <c r="R1111" i="6"/>
  <c r="S1111" i="6" s="1"/>
  <c r="O1112" i="6"/>
  <c r="P1112" i="6"/>
  <c r="Q1112" i="6" s="1"/>
  <c r="R1112" i="6"/>
  <c r="S1112" i="6" s="1"/>
  <c r="O1113" i="6"/>
  <c r="P1113" i="6"/>
  <c r="Q1113" i="6" s="1"/>
  <c r="R1113" i="6"/>
  <c r="S1113" i="6" s="1"/>
  <c r="O1114" i="6"/>
  <c r="P1114" i="6"/>
  <c r="Q1114" i="6" s="1"/>
  <c r="R1114" i="6"/>
  <c r="S1114" i="6" s="1"/>
  <c r="O1115" i="6"/>
  <c r="P1115" i="6"/>
  <c r="Q1115" i="6" s="1"/>
  <c r="R1115" i="6"/>
  <c r="S1115" i="6" s="1"/>
  <c r="O1116" i="6"/>
  <c r="P1116" i="6"/>
  <c r="Q1116" i="6" s="1"/>
  <c r="R1116" i="6"/>
  <c r="S1116" i="6" s="1"/>
  <c r="O1117" i="6"/>
  <c r="P1117" i="6"/>
  <c r="Q1117" i="6" s="1"/>
  <c r="R1117" i="6"/>
  <c r="S1117" i="6" s="1"/>
  <c r="O1118" i="6"/>
  <c r="P1118" i="6"/>
  <c r="Q1118" i="6" s="1"/>
  <c r="R1118" i="6"/>
  <c r="S1118" i="6" s="1"/>
  <c r="O1119" i="6"/>
  <c r="P1119" i="6"/>
  <c r="Q1119" i="6" s="1"/>
  <c r="R1119" i="6"/>
  <c r="S1119" i="6" s="1"/>
  <c r="O1120" i="6"/>
  <c r="P1120" i="6"/>
  <c r="Q1120" i="6" s="1"/>
  <c r="R1120" i="6"/>
  <c r="S1120" i="6" s="1"/>
  <c r="O1121" i="6"/>
  <c r="P1121" i="6"/>
  <c r="Q1121" i="6" s="1"/>
  <c r="R1121" i="6"/>
  <c r="S1121" i="6" s="1"/>
  <c r="O1122" i="6"/>
  <c r="P1122" i="6"/>
  <c r="Q1122" i="6" s="1"/>
  <c r="R1122" i="6"/>
  <c r="S1122" i="6" s="1"/>
  <c r="O1123" i="6"/>
  <c r="P1123" i="6"/>
  <c r="Q1123" i="6" s="1"/>
  <c r="R1123" i="6"/>
  <c r="S1123" i="6" s="1"/>
  <c r="O1124" i="6"/>
  <c r="P1124" i="6"/>
  <c r="Q1124" i="6" s="1"/>
  <c r="R1124" i="6"/>
  <c r="S1124" i="6" s="1"/>
  <c r="O1125" i="6"/>
  <c r="P1125" i="6"/>
  <c r="Q1125" i="6" s="1"/>
  <c r="R1125" i="6"/>
  <c r="S1125" i="6" s="1"/>
  <c r="O1126" i="6"/>
  <c r="P1126" i="6"/>
  <c r="Q1126" i="6" s="1"/>
  <c r="R1126" i="6"/>
  <c r="S1126" i="6" s="1"/>
  <c r="O1127" i="6"/>
  <c r="P1127" i="6"/>
  <c r="Q1127" i="6" s="1"/>
  <c r="R1127" i="6"/>
  <c r="S1127" i="6" s="1"/>
  <c r="O1128" i="6"/>
  <c r="P1128" i="6"/>
  <c r="Q1128" i="6" s="1"/>
  <c r="R1128" i="6"/>
  <c r="S1128" i="6" s="1"/>
  <c r="O1129" i="6"/>
  <c r="P1129" i="6"/>
  <c r="Q1129" i="6" s="1"/>
  <c r="R1129" i="6"/>
  <c r="S1129" i="6" s="1"/>
  <c r="O1130" i="6"/>
  <c r="P1130" i="6"/>
  <c r="Q1130" i="6" s="1"/>
  <c r="R1130" i="6"/>
  <c r="S1130" i="6" s="1"/>
  <c r="O1131" i="6"/>
  <c r="P1131" i="6"/>
  <c r="Q1131" i="6" s="1"/>
  <c r="R1131" i="6"/>
  <c r="S1131" i="6" s="1"/>
  <c r="O1132" i="6"/>
  <c r="P1132" i="6"/>
  <c r="Q1132" i="6" s="1"/>
  <c r="R1132" i="6"/>
  <c r="S1132" i="6" s="1"/>
  <c r="O1133" i="6"/>
  <c r="P1133" i="6"/>
  <c r="Q1133" i="6" s="1"/>
  <c r="R1133" i="6"/>
  <c r="S1133" i="6" s="1"/>
  <c r="O1134" i="6"/>
  <c r="P1134" i="6"/>
  <c r="Q1134" i="6" s="1"/>
  <c r="R1134" i="6"/>
  <c r="S1134" i="6" s="1"/>
  <c r="O1135" i="6"/>
  <c r="P1135" i="6"/>
  <c r="Q1135" i="6" s="1"/>
  <c r="R1135" i="6"/>
  <c r="S1135" i="6" s="1"/>
  <c r="O1136" i="6"/>
  <c r="P1136" i="6"/>
  <c r="Q1136" i="6" s="1"/>
  <c r="R1136" i="6"/>
  <c r="S1136" i="6" s="1"/>
  <c r="O1137" i="6"/>
  <c r="P1137" i="6"/>
  <c r="Q1137" i="6" s="1"/>
  <c r="R1137" i="6"/>
  <c r="S1137" i="6" s="1"/>
  <c r="O1138" i="6"/>
  <c r="P1138" i="6"/>
  <c r="Q1138" i="6" s="1"/>
  <c r="R1138" i="6"/>
  <c r="S1138" i="6" s="1"/>
  <c r="O1139" i="6"/>
  <c r="P1139" i="6"/>
  <c r="Q1139" i="6" s="1"/>
  <c r="R1139" i="6"/>
  <c r="S1139" i="6" s="1"/>
  <c r="O1140" i="6"/>
  <c r="P1140" i="6"/>
  <c r="Q1140" i="6" s="1"/>
  <c r="R1140" i="6"/>
  <c r="S1140" i="6" s="1"/>
  <c r="O1141" i="6"/>
  <c r="P1141" i="6"/>
  <c r="Q1141" i="6" s="1"/>
  <c r="R1141" i="6"/>
  <c r="S1141" i="6" s="1"/>
  <c r="O1142" i="6"/>
  <c r="P1142" i="6"/>
  <c r="Q1142" i="6" s="1"/>
  <c r="R1142" i="6"/>
  <c r="S1142" i="6" s="1"/>
  <c r="O1143" i="6"/>
  <c r="P1143" i="6"/>
  <c r="Q1143" i="6" s="1"/>
  <c r="R1143" i="6"/>
  <c r="S1143" i="6" s="1"/>
  <c r="O1144" i="6"/>
  <c r="P1144" i="6"/>
  <c r="Q1144" i="6" s="1"/>
  <c r="R1144" i="6"/>
  <c r="S1144" i="6" s="1"/>
  <c r="O1145" i="6"/>
  <c r="P1145" i="6"/>
  <c r="Q1145" i="6" s="1"/>
  <c r="R1145" i="6"/>
  <c r="S1145" i="6" s="1"/>
  <c r="O1146" i="6"/>
  <c r="P1146" i="6"/>
  <c r="Q1146" i="6" s="1"/>
  <c r="R1146" i="6"/>
  <c r="S1146" i="6" s="1"/>
  <c r="O1147" i="6"/>
  <c r="P1147" i="6"/>
  <c r="Q1147" i="6" s="1"/>
  <c r="R1147" i="6"/>
  <c r="S1147" i="6" s="1"/>
  <c r="O1148" i="6"/>
  <c r="P1148" i="6"/>
  <c r="Q1148" i="6" s="1"/>
  <c r="R1148" i="6"/>
  <c r="S1148" i="6" s="1"/>
  <c r="O1149" i="6"/>
  <c r="P1149" i="6"/>
  <c r="Q1149" i="6" s="1"/>
  <c r="R1149" i="6"/>
  <c r="S1149" i="6" s="1"/>
  <c r="O1150" i="6"/>
  <c r="P1150" i="6"/>
  <c r="Q1150" i="6" s="1"/>
  <c r="R1150" i="6"/>
  <c r="S1150" i="6" s="1"/>
  <c r="O1151" i="6"/>
  <c r="P1151" i="6"/>
  <c r="Q1151" i="6" s="1"/>
  <c r="R1151" i="6"/>
  <c r="S1151" i="6" s="1"/>
  <c r="O1152" i="6"/>
  <c r="P1152" i="6"/>
  <c r="Q1152" i="6" s="1"/>
  <c r="R1152" i="6"/>
  <c r="S1152" i="6" s="1"/>
  <c r="O1153" i="6"/>
  <c r="P1153" i="6"/>
  <c r="Q1153" i="6" s="1"/>
  <c r="R1153" i="6"/>
  <c r="S1153" i="6" s="1"/>
  <c r="O1154" i="6"/>
  <c r="P1154" i="6"/>
  <c r="Q1154" i="6" s="1"/>
  <c r="R1154" i="6"/>
  <c r="S1154" i="6" s="1"/>
  <c r="O1155" i="6"/>
  <c r="P1155" i="6"/>
  <c r="Q1155" i="6" s="1"/>
  <c r="R1155" i="6"/>
  <c r="S1155" i="6" s="1"/>
  <c r="O1156" i="6"/>
  <c r="P1156" i="6"/>
  <c r="Q1156" i="6" s="1"/>
  <c r="R1156" i="6"/>
  <c r="S1156" i="6" s="1"/>
  <c r="O1157" i="6"/>
  <c r="P1157" i="6"/>
  <c r="Q1157" i="6" s="1"/>
  <c r="R1157" i="6"/>
  <c r="S1157" i="6" s="1"/>
  <c r="O1158" i="6"/>
  <c r="P1158" i="6"/>
  <c r="Q1158" i="6" s="1"/>
  <c r="R1158" i="6"/>
  <c r="S1158" i="6" s="1"/>
  <c r="O1159" i="6"/>
  <c r="P1159" i="6"/>
  <c r="Q1159" i="6" s="1"/>
  <c r="R1159" i="6"/>
  <c r="S1159" i="6" s="1"/>
  <c r="O1160" i="6"/>
  <c r="P1160" i="6"/>
  <c r="Q1160" i="6" s="1"/>
  <c r="R1160" i="6"/>
  <c r="S1160" i="6" s="1"/>
  <c r="O1161" i="6"/>
  <c r="P1161" i="6"/>
  <c r="Q1161" i="6" s="1"/>
  <c r="R1161" i="6"/>
  <c r="S1161" i="6" s="1"/>
  <c r="O1162" i="6"/>
  <c r="P1162" i="6"/>
  <c r="Q1162" i="6" s="1"/>
  <c r="R1162" i="6"/>
  <c r="S1162" i="6" s="1"/>
  <c r="O1163" i="6"/>
  <c r="P1163" i="6"/>
  <c r="Q1163" i="6" s="1"/>
  <c r="R1163" i="6"/>
  <c r="S1163" i="6" s="1"/>
  <c r="O1164" i="6"/>
  <c r="P1164" i="6"/>
  <c r="Q1164" i="6" s="1"/>
  <c r="R1164" i="6"/>
  <c r="S1164" i="6" s="1"/>
  <c r="O1165" i="6"/>
  <c r="P1165" i="6"/>
  <c r="Q1165" i="6" s="1"/>
  <c r="R1165" i="6"/>
  <c r="S1165" i="6" s="1"/>
  <c r="O1166" i="6"/>
  <c r="P1166" i="6"/>
  <c r="Q1166" i="6" s="1"/>
  <c r="R1166" i="6"/>
  <c r="S1166" i="6" s="1"/>
  <c r="O1167" i="6"/>
  <c r="P1167" i="6"/>
  <c r="Q1167" i="6" s="1"/>
  <c r="R1167" i="6"/>
  <c r="S1167" i="6" s="1"/>
  <c r="O1168" i="6"/>
  <c r="P1168" i="6"/>
  <c r="Q1168" i="6" s="1"/>
  <c r="R1168" i="6"/>
  <c r="S1168" i="6" s="1"/>
  <c r="O1169" i="6"/>
  <c r="P1169" i="6"/>
  <c r="Q1169" i="6" s="1"/>
  <c r="R1169" i="6"/>
  <c r="S1169" i="6" s="1"/>
  <c r="O1170" i="6"/>
  <c r="P1170" i="6"/>
  <c r="Q1170" i="6" s="1"/>
  <c r="R1170" i="6"/>
  <c r="S1170" i="6" s="1"/>
  <c r="O1171" i="6"/>
  <c r="P1171" i="6"/>
  <c r="Q1171" i="6" s="1"/>
  <c r="R1171" i="6"/>
  <c r="S1171" i="6" s="1"/>
  <c r="O1172" i="6"/>
  <c r="P1172" i="6"/>
  <c r="Q1172" i="6" s="1"/>
  <c r="R1172" i="6"/>
  <c r="S1172" i="6" s="1"/>
  <c r="O1173" i="6"/>
  <c r="P1173" i="6"/>
  <c r="Q1173" i="6" s="1"/>
  <c r="R1173" i="6"/>
  <c r="S1173" i="6" s="1"/>
  <c r="O1174" i="6"/>
  <c r="P1174" i="6"/>
  <c r="Q1174" i="6" s="1"/>
  <c r="R1174" i="6"/>
  <c r="S1174" i="6" s="1"/>
  <c r="O1175" i="6"/>
  <c r="P1175" i="6"/>
  <c r="Q1175" i="6" s="1"/>
  <c r="R1175" i="6"/>
  <c r="S1175" i="6" s="1"/>
  <c r="O1176" i="6"/>
  <c r="P1176" i="6"/>
  <c r="Q1176" i="6" s="1"/>
  <c r="R1176" i="6"/>
  <c r="S1176" i="6" s="1"/>
  <c r="O1177" i="6"/>
  <c r="P1177" i="6"/>
  <c r="Q1177" i="6" s="1"/>
  <c r="R1177" i="6"/>
  <c r="S1177" i="6" s="1"/>
  <c r="O1178" i="6"/>
  <c r="P1178" i="6"/>
  <c r="Q1178" i="6" s="1"/>
  <c r="R1178" i="6"/>
  <c r="S1178" i="6" s="1"/>
  <c r="O1179" i="6"/>
  <c r="P1179" i="6"/>
  <c r="Q1179" i="6" s="1"/>
  <c r="R1179" i="6"/>
  <c r="S1179" i="6" s="1"/>
  <c r="O1180" i="6"/>
  <c r="P1180" i="6"/>
  <c r="Q1180" i="6" s="1"/>
  <c r="R1180" i="6"/>
  <c r="S1180" i="6" s="1"/>
  <c r="O1181" i="6"/>
  <c r="P1181" i="6"/>
  <c r="Q1181" i="6" s="1"/>
  <c r="R1181" i="6"/>
  <c r="S1181" i="6" s="1"/>
  <c r="O1182" i="6"/>
  <c r="P1182" i="6"/>
  <c r="Q1182" i="6" s="1"/>
  <c r="R1182" i="6"/>
  <c r="S1182" i="6" s="1"/>
  <c r="O1183" i="6"/>
  <c r="P1183" i="6"/>
  <c r="Q1183" i="6" s="1"/>
  <c r="R1183" i="6"/>
  <c r="S1183" i="6" s="1"/>
  <c r="O1184" i="6"/>
  <c r="P1184" i="6"/>
  <c r="Q1184" i="6" s="1"/>
  <c r="R1184" i="6"/>
  <c r="S1184" i="6" s="1"/>
  <c r="O1185" i="6"/>
  <c r="P1185" i="6"/>
  <c r="Q1185" i="6" s="1"/>
  <c r="R1185" i="6"/>
  <c r="S1185" i="6" s="1"/>
  <c r="O1186" i="6"/>
  <c r="P1186" i="6"/>
  <c r="Q1186" i="6" s="1"/>
  <c r="R1186" i="6"/>
  <c r="S1186" i="6" s="1"/>
  <c r="O1187" i="6"/>
  <c r="P1187" i="6"/>
  <c r="Q1187" i="6" s="1"/>
  <c r="R1187" i="6"/>
  <c r="S1187" i="6" s="1"/>
  <c r="O1188" i="6"/>
  <c r="P1188" i="6"/>
  <c r="Q1188" i="6" s="1"/>
  <c r="R1188" i="6"/>
  <c r="S1188" i="6" s="1"/>
  <c r="O1189" i="6"/>
  <c r="P1189" i="6"/>
  <c r="Q1189" i="6" s="1"/>
  <c r="R1189" i="6"/>
  <c r="S1189" i="6" s="1"/>
  <c r="O1190" i="6"/>
  <c r="P1190" i="6"/>
  <c r="Q1190" i="6" s="1"/>
  <c r="R1190" i="6"/>
  <c r="S1190" i="6" s="1"/>
  <c r="O1191" i="6"/>
  <c r="P1191" i="6"/>
  <c r="Q1191" i="6" s="1"/>
  <c r="R1191" i="6"/>
  <c r="S1191" i="6" s="1"/>
  <c r="O1192" i="6"/>
  <c r="P1192" i="6"/>
  <c r="Q1192" i="6" s="1"/>
  <c r="R1192" i="6"/>
  <c r="S1192" i="6" s="1"/>
  <c r="O1193" i="6"/>
  <c r="P1193" i="6"/>
  <c r="Q1193" i="6" s="1"/>
  <c r="R1193" i="6"/>
  <c r="S1193" i="6" s="1"/>
  <c r="T14" i="8"/>
  <c r="C42" i="9" l="1"/>
  <c r="D42" i="9" s="1"/>
  <c r="E42" i="9" s="1"/>
  <c r="B42" i="9"/>
  <c r="V23" i="9" l="1"/>
  <c r="V22" i="9"/>
  <c r="V21" i="9"/>
  <c r="V20" i="9"/>
  <c r="V19" i="9"/>
  <c r="V18" i="9"/>
  <c r="V17" i="9"/>
  <c r="V16" i="9"/>
  <c r="V15" i="9"/>
  <c r="V14" i="9"/>
  <c r="V13" i="9"/>
  <c r="V12" i="9"/>
  <c r="V11" i="9"/>
  <c r="V10" i="9"/>
  <c r="V9" i="9"/>
  <c r="V8" i="9"/>
  <c r="V7" i="9"/>
  <c r="V6" i="9"/>
  <c r="V5" i="9"/>
  <c r="F59" i="9" l="1"/>
  <c r="O5" i="6" l="1"/>
  <c r="P5" i="6"/>
  <c r="Q5" i="6" s="1"/>
  <c r="R5" i="6"/>
  <c r="S5" i="6" s="1"/>
  <c r="Q25" i="8"/>
  <c r="Q26" i="8"/>
  <c r="R3" i="6" l="1"/>
  <c r="S3" i="6" s="1"/>
  <c r="R4" i="6"/>
  <c r="S4" i="6" s="1"/>
  <c r="R2" i="6"/>
  <c r="S2" i="6" s="1"/>
  <c r="O3" i="6"/>
  <c r="P3" i="6"/>
  <c r="Q3" i="6" s="1"/>
  <c r="O4" i="6"/>
  <c r="P4" i="6"/>
  <c r="Q4" i="6" s="1"/>
  <c r="O2" i="6" l="1"/>
  <c r="P2" i="6"/>
  <c r="Q2" i="6" s="1"/>
  <c r="K30" i="8" l="1"/>
  <c r="L16" i="8"/>
</calcChain>
</file>

<file path=xl/sharedStrings.xml><?xml version="1.0" encoding="utf-8"?>
<sst xmlns="http://schemas.openxmlformats.org/spreadsheetml/2006/main" count="89548" uniqueCount="10405">
  <si>
    <t>ValA</t>
  </si>
  <si>
    <t>(Multiple Items)</t>
  </si>
  <si>
    <t>Tech</t>
  </si>
  <si>
    <t>(All)</t>
  </si>
  <si>
    <t>Row Labels</t>
  </si>
  <si>
    <t>Sum of TotalStock</t>
  </si>
  <si>
    <t>Sum of Total Val.</t>
  </si>
  <si>
    <t>BJ PTS</t>
  </si>
  <si>
    <t>Diff</t>
  </si>
  <si>
    <t>48oz</t>
  </si>
  <si>
    <t>(blank)</t>
  </si>
  <si>
    <t>MBG</t>
  </si>
  <si>
    <t>Facepieces</t>
  </si>
  <si>
    <t>TALENTI</t>
  </si>
  <si>
    <t>Yasso</t>
  </si>
  <si>
    <t>ESS</t>
  </si>
  <si>
    <t>MG Sticks</t>
  </si>
  <si>
    <t>2.4 Gal</t>
  </si>
  <si>
    <t>PG</t>
  </si>
  <si>
    <t>EDF</t>
  </si>
  <si>
    <t>Other</t>
  </si>
  <si>
    <t>Grand Total</t>
  </si>
  <si>
    <t>SP1</t>
  </si>
  <si>
    <t>B&amp;J Cups</t>
  </si>
  <si>
    <t>Yasso Club</t>
  </si>
  <si>
    <t>KL Mini Cones</t>
  </si>
  <si>
    <t>BJ Bars</t>
  </si>
  <si>
    <t>YS PTS</t>
  </si>
  <si>
    <t>EFW</t>
  </si>
  <si>
    <t>Quarts</t>
  </si>
  <si>
    <t>Dough Bites</t>
  </si>
  <si>
    <t>Yasso Sandwich</t>
  </si>
  <si>
    <t>Phys Cs (M)</t>
  </si>
  <si>
    <t>WAC</t>
  </si>
  <si>
    <t>FG Pre Derecog</t>
  </si>
  <si>
    <t>CM Derecog</t>
  </si>
  <si>
    <t>Final FG</t>
  </si>
  <si>
    <t>NFG</t>
  </si>
  <si>
    <t>Total</t>
  </si>
  <si>
    <t>CA</t>
  </si>
  <si>
    <t>Values</t>
  </si>
  <si>
    <t>Material</t>
  </si>
  <si>
    <t>Description</t>
  </si>
  <si>
    <t>BJ Choc Chk Ckie Btr 6 6 LB</t>
  </si>
  <si>
    <t>BJ Nat Fdg Brwni Btr 6 6 LB</t>
  </si>
  <si>
    <t>BJ US-NDO-LightsCaramelAction-8 1PT</t>
  </si>
  <si>
    <t>BJ US-NDO-AmericoneDream-8 1PT</t>
  </si>
  <si>
    <t>BJ US-NDO-PBHalfBaked-8 1PT</t>
  </si>
  <si>
    <t>BJ US-NDO-OatmealDreamPie-8 1PT</t>
  </si>
  <si>
    <t>BJ US-NDO-TonightDough-8 1PT</t>
  </si>
  <si>
    <t>BJ US-IC-Mango-1 2.4GAL</t>
  </si>
  <si>
    <t>MG Non-Dairy Sea Salt Caramel 10-3PK</t>
  </si>
  <si>
    <t>MG Non-Dairy Almond 10-3PK</t>
  </si>
  <si>
    <t>MG Almond Bar 1-12PK</t>
  </si>
  <si>
    <t>BJ US-NDO-ChangetheWhirled-8 1PT</t>
  </si>
  <si>
    <t>BJ US-NDO-Milk+Cookies-8 1PT</t>
  </si>
  <si>
    <t>BJ US-NDO-COR-KaramelSutra-8 1PT</t>
  </si>
  <si>
    <t>BJ US-NDO-COR-BananasFoster-8 1PT</t>
  </si>
  <si>
    <t>BJ US-NDO-MintChocCookie-8 1PT</t>
  </si>
  <si>
    <t>GH Reeses Bar Club 1-24PK</t>
  </si>
  <si>
    <t>MG Dark 8-3PK</t>
  </si>
  <si>
    <t>PS OCG SF 6-18PK</t>
  </si>
  <si>
    <t>PS OCG 6-18PK</t>
  </si>
  <si>
    <t>BJ SORV-Mango-1 8.95L</t>
  </si>
  <si>
    <t>BJ R01-NDO-CHOCCHPCOOKDGH-8 458ML WIP</t>
  </si>
  <si>
    <t>BJ R01-NDO-CHOCCHPCOOKDGH-8 458ML RP</t>
  </si>
  <si>
    <t>BJ US-NDO-ChocChpCookDgh-1 2.4g</t>
  </si>
  <si>
    <t>BJ US-NDO-ChangetheWhirled-1 2.4gal</t>
  </si>
  <si>
    <t>BJ SORV-NDO-ChocChpCookDgh-1 8.95L</t>
  </si>
  <si>
    <t>KL RWB Original Vanilla Bar 12-6PK</t>
  </si>
  <si>
    <t>BR CS Chocolate Peanut Butter 6 1.5QT</t>
  </si>
  <si>
    <t>BR Pistachio Almond 6 1.5QT</t>
  </si>
  <si>
    <t>Yasso Mint Chocolate Chip 8-4pk</t>
  </si>
  <si>
    <t>Yasso Chocolate Fudge 8-4pk</t>
  </si>
  <si>
    <t>Yasso Sea Salt Caramel 8-4pk</t>
  </si>
  <si>
    <t>Yasso Caramel Chocolate Crunch 8-4pk</t>
  </si>
  <si>
    <t>Yasso Mint Chocolate Crunch 8-4pk</t>
  </si>
  <si>
    <t>Yasso PB Chocolate Crunch 8-4pk</t>
  </si>
  <si>
    <t>Yasso Strawberry Chocolate Crunch 8-4pk</t>
  </si>
  <si>
    <t>Yasso Fudge Chocolate Crunch 8-4pk</t>
  </si>
  <si>
    <t>Yasso Chocolate Chip Cookie Dough 8-4pk</t>
  </si>
  <si>
    <t>Yasso Coffee Chocolate Chip 8-4pk</t>
  </si>
  <si>
    <t>Yasso Cookies N Cream 8-4pk</t>
  </si>
  <si>
    <t>Yasso Black Raspberry Chip 8-4pk</t>
  </si>
  <si>
    <t>Yasso Chocolate Fudge Brownie 8-4pk</t>
  </si>
  <si>
    <t>Yasso Birthday Cake 8-4pk</t>
  </si>
  <si>
    <t>Yasso Strawberries n Cream 8-4pk</t>
  </si>
  <si>
    <t>Yasso Creamy Mango 8-4pk</t>
  </si>
  <si>
    <t>Yasso Vanilla Chocolate Crunch 8-4pk</t>
  </si>
  <si>
    <t>Yasso Cookies N Cream Sandwich 7-3pk</t>
  </si>
  <si>
    <t>Yasso Vanilla Bean Sandwich 7-3pk</t>
  </si>
  <si>
    <t>Yasso Peanut Butter Sandwich 7-3pk</t>
  </si>
  <si>
    <t>Yasso Sea Salt Car Poppables 10-6.84flz</t>
  </si>
  <si>
    <t>Yasso Vanilla Bean Poppables 10-6.84flz</t>
  </si>
  <si>
    <t>Yasso Pistachio 8-4pk</t>
  </si>
  <si>
    <t>Yasso Peanut Butter Chip 8-4pk</t>
  </si>
  <si>
    <t>Yasso Club Vanilla Ppbles 18-17.1 FOZ</t>
  </si>
  <si>
    <t>BJ SORV-IC-StrawCheese-1 8.95L</t>
  </si>
  <si>
    <t>Yasso Coffee Poppables 10-6.84flz</t>
  </si>
  <si>
    <t>YSO Mint Chocolate Chip Club 1-15pk</t>
  </si>
  <si>
    <t>YSO Mint Chocolate Chip Club 1-12pk</t>
  </si>
  <si>
    <t>KL Reeses SW 6-4PK</t>
  </si>
  <si>
    <t>MG Mini Double Caramel Bar 6-6PK</t>
  </si>
  <si>
    <t>MG Double Caramel Bar 8-3PK</t>
  </si>
  <si>
    <t>MG Double Caramel Bar 6-6PK</t>
  </si>
  <si>
    <t>MG Double Caramel Bar 1-12PK OOH</t>
  </si>
  <si>
    <t>MG Double Caramel OOH 1-12BK</t>
  </si>
  <si>
    <t>PS Jolly Rancher Pop 6-18PK</t>
  </si>
  <si>
    <t>PS Jolly Rancher Sour 6-18PK</t>
  </si>
  <si>
    <t>PS SpongeBob Facepiece 1-20PK</t>
  </si>
  <si>
    <t>PS Spiderman Facepiece 1-20PK</t>
  </si>
  <si>
    <t>BR Chocolate Truffle 6 1.5QT</t>
  </si>
  <si>
    <t>BR CHOC Peanut Butter 6 1.5QT</t>
  </si>
  <si>
    <t>BR CO-B Snickers 6 1.5QT</t>
  </si>
  <si>
    <t>BJ US-PUP-PumpkinCookie 108p 4FOZ</t>
  </si>
  <si>
    <t>BJ US-PUP-PumpkinCookie 6-4PK</t>
  </si>
  <si>
    <t>BJ US-PUP-PB Pretzel 6-4PK</t>
  </si>
  <si>
    <t>MG Mini Double Caramel RFA 1(3) 6PK</t>
  </si>
  <si>
    <t>Yasso Mint Chocolate Chip 1-24pk OOH</t>
  </si>
  <si>
    <t>BJ CA-NDO-CHCFGBRWN-8 473ml</t>
  </si>
  <si>
    <t>BJ CA-NDO-CHOCCHPCOOKDGH-8 473ml</t>
  </si>
  <si>
    <t>BJ CA-NDO-TonightDough-8 473ml</t>
  </si>
  <si>
    <t>PS Spiderman Facepiece 6-6PK</t>
  </si>
  <si>
    <t>PS Buzz Lightyear IH 6-6PK</t>
  </si>
  <si>
    <t>BJ US-IC-ChurnOutTheVote-8 1PT LTD</t>
  </si>
  <si>
    <t>TAL Lemon Sorbetto 8 1PT</t>
  </si>
  <si>
    <t>TAL Strawberry Sorbetto 8 1PT</t>
  </si>
  <si>
    <t>TAL ND Double Cookie Crunch 8 1PT</t>
  </si>
  <si>
    <t>TAL ND Caramel Toffee Crunch 8 1PT</t>
  </si>
  <si>
    <t>TAL ND LYR CHOC Fudge Brownie 8 323.1g</t>
  </si>
  <si>
    <t>TAL ND LYR Blueberry Crumble 8 320.3g</t>
  </si>
  <si>
    <t>KL Cone StrwShortcake Van Chillin 6-8CT</t>
  </si>
  <si>
    <t>TAL LYR Italian Tiramisu 8-1pt</t>
  </si>
  <si>
    <t>BR Smores 6 1.5QT</t>
  </si>
  <si>
    <t>Yasso Cookies n Cream Club 1-15pk</t>
  </si>
  <si>
    <t>GH Candy center 8-6pk</t>
  </si>
  <si>
    <t>KL ORIG Club Pack 1-24PK</t>
  </si>
  <si>
    <t>KL Giant Original Bar 1-24PK</t>
  </si>
  <si>
    <t>BJ US-NDO-ChocCaramelBrownie-8 1PT</t>
  </si>
  <si>
    <t>Yasso Creamy Pineapple Coconut 8-4pk</t>
  </si>
  <si>
    <t>Yasso Cherry Chocolate Crunch 8-4pk</t>
  </si>
  <si>
    <t>Yasso Fudge Poppables 10p 6.84flz</t>
  </si>
  <si>
    <t>BR CS Rocky Road 6p 1.5QT</t>
  </si>
  <si>
    <t>BR Strawberry Shortcake 6 1.5QT</t>
  </si>
  <si>
    <t>BR Carbsmart Strawberry Bar 8-6PK</t>
  </si>
  <si>
    <t>MG Mini White Chocolate Cookies 6-6PK</t>
  </si>
  <si>
    <t>MG Double Raspberry Bar 8-3PK</t>
  </si>
  <si>
    <t>MG Double Chocolate Bar 8-3PK</t>
  </si>
  <si>
    <t>BJ US-SUN-CookieVermontster-8 427ML</t>
  </si>
  <si>
    <t>BJ US-SUN-DulceDelish-8 427ML</t>
  </si>
  <si>
    <t>BJ US-SUN-TurtleSundae-8 427ML</t>
  </si>
  <si>
    <t>BJ US-SUN-ChocolattaChscke-8 427ML</t>
  </si>
  <si>
    <t>BJ CA-NDO-PBHalfBaked-8 473ML</t>
  </si>
  <si>
    <t>MG Double Raspberry Bar OOH 1-12PK</t>
  </si>
  <si>
    <t>BR Smores Bar 8-6PK</t>
  </si>
  <si>
    <t>PS Frozen Olaf Facepiece IH 6-6PK</t>
  </si>
  <si>
    <t>PS Grogu Facepiece IH 6-6PK</t>
  </si>
  <si>
    <t>PS Transformers Facepiece IH 6-6PK</t>
  </si>
  <si>
    <t>BR ND Chocolate 6 1.5QT</t>
  </si>
  <si>
    <t>GH Strawberry Shortcake 1-24BK</t>
  </si>
  <si>
    <t>GH Creamsicle Bar 1-24PK OOH</t>
  </si>
  <si>
    <t>GH CHOC Eclair 1-24BK</t>
  </si>
  <si>
    <t>KL Mrs Fields Sandwich 1-12BK</t>
  </si>
  <si>
    <t>BJ US-IC CCCD 6(3) 1PT</t>
  </si>
  <si>
    <t>Holanda Chemisse Pineapple 8-4pk</t>
  </si>
  <si>
    <t>Holanda Chemisse Strawberry 8-4pk</t>
  </si>
  <si>
    <t>Holanda Solero Lime 8-4pk</t>
  </si>
  <si>
    <t>BJ US-IC-CherryGarcia-FTNG-12 4FOZ</t>
  </si>
  <si>
    <t>BJ US-IC-ChocFudgBrownie-FTNG-12 4FOZ</t>
  </si>
  <si>
    <t>BJ US-IC-AmericoneDream-FTNG-12 4FOZ</t>
  </si>
  <si>
    <t>BJ US-IC-ChocChpCookDgh-FTNG-12 4FOZ</t>
  </si>
  <si>
    <t>BJ US-IC-ChurnOutTheVote -1 2.4G</t>
  </si>
  <si>
    <t>PS SpongeBob Facepiece IH 6-6PK</t>
  </si>
  <si>
    <t>PS Minions Facepiece IH 6-6PK</t>
  </si>
  <si>
    <t>BJ US-IC-TurtleSundae-1 2.4Gal</t>
  </si>
  <si>
    <t>BR CS Brownie A La Mode 6 1.5QT</t>
  </si>
  <si>
    <t>PS Firecracker 6-18PK</t>
  </si>
  <si>
    <t>PS Scribblers Natural 6-18PK</t>
  </si>
  <si>
    <t>PS Minions Facepiece 1-20PK</t>
  </si>
  <si>
    <t>BR Smores 8-1pt</t>
  </si>
  <si>
    <t>MG Milk Chocolate 8-3PK</t>
  </si>
  <si>
    <t>GH Cookies and Creme Bar 8-6PK</t>
  </si>
  <si>
    <t>GH Chocolate Eclair Bar 8-6PK</t>
  </si>
  <si>
    <t>GH Cookies+Cream 1-24BK OOH</t>
  </si>
  <si>
    <t>BR Smores Bar OOH 1-24PK</t>
  </si>
  <si>
    <t>BJ US-NDO MochaccinoChip-1 2.4Gal</t>
  </si>
  <si>
    <t>BJ US-NDOStrawbSwirl-1 2.4Gal</t>
  </si>
  <si>
    <t>BJ US-IC Ultraviolet-1 2.4Gal</t>
  </si>
  <si>
    <t>BJ CA-NDO-Strawberry CHZCAKE-8 473ML</t>
  </si>
  <si>
    <t>BJ US-PUP-Pumpkincoockie 108p 4flz</t>
  </si>
  <si>
    <t>BJ US-PUP-PB Pretzel 108p 4FOZ</t>
  </si>
  <si>
    <t>BJ US-IC-ChocCoveredStrawb-8 1PT LTD</t>
  </si>
  <si>
    <t>BJ CA-NDO Mochaccino Chip 1 9.08L</t>
  </si>
  <si>
    <t>MG Mini Double Caramel RFA 6-6PK EX</t>
  </si>
  <si>
    <t>MG Double Caramel RFA 8-3PK EX</t>
  </si>
  <si>
    <t>BJ SORV-NDO StrawbSwirl-1 8.95L</t>
  </si>
  <si>
    <t>BJ SORV-IC-DulceDelish-1 8.95L</t>
  </si>
  <si>
    <t>BJ SORV-IC Ultraviolet-1 8.95L</t>
  </si>
  <si>
    <t>GH Giant Vanilla Sandwich 1-24BK</t>
  </si>
  <si>
    <t>PS SF Tropical 6-18PK</t>
  </si>
  <si>
    <t>MG Double Caramel RFA 8(3) 3PK</t>
  </si>
  <si>
    <t>Sweet Summits IC Vanilla 1 3GAL</t>
  </si>
  <si>
    <t>Sweet Summits IC Chocolate 1 3GAL</t>
  </si>
  <si>
    <t>Sweet Summits IC Strawberry 1 3GAL</t>
  </si>
  <si>
    <t>Sweet Summits IC Choco Taco 1 3GAL</t>
  </si>
  <si>
    <t>KL Cookies and Creme IC SW 6-4PK</t>
  </si>
  <si>
    <t>KL Cookies and Creme SW 1-24PK</t>
  </si>
  <si>
    <t>BR Smores SW 6-4ct</t>
  </si>
  <si>
    <t>KL Vanilla Sandwich 8-6 PK</t>
  </si>
  <si>
    <t>BJ US-IC-FudgyFlan-8 1PT LTD</t>
  </si>
  <si>
    <t>BR Vanilla 8 1PT</t>
  </si>
  <si>
    <t>MG Mini Classic/Almond/White VP 6-6PK</t>
  </si>
  <si>
    <t>BJ US-SRB-BerryExtra-1 2.4 G</t>
  </si>
  <si>
    <t>Yasso Vanilla Bean Sandwich 8-3pk</t>
  </si>
  <si>
    <t>Yasso Chocolate Chip Cookie Dough 8-14z</t>
  </si>
  <si>
    <t>Yasso Fudge Brownie 8-14z</t>
  </si>
  <si>
    <t>Yasso Mint Chocolate Chip 8-14z</t>
  </si>
  <si>
    <t>GH Reeses Candy Bar 8-6PK</t>
  </si>
  <si>
    <t>BR Salted Caramel Truffle 6p 1.5QT</t>
  </si>
  <si>
    <t>BR Strawberry Pound Cake 6p 1.5QT</t>
  </si>
  <si>
    <t>BR Chocolate Lava Cake 6p 1.5QT</t>
  </si>
  <si>
    <t>BR Hot Fudge Brownie Sundae 6p 1.5QT</t>
  </si>
  <si>
    <t>BJ US-SUN-PBBlondie-8 427ml</t>
  </si>
  <si>
    <t>BJ US-SUN-MochaMoodPie-8 427ml</t>
  </si>
  <si>
    <t>BJ US-SUN-StrawBaeShortcake-8 427ML</t>
  </si>
  <si>
    <t>BJ US-Bar-CHOCFUDGBrownie 8-4pk</t>
  </si>
  <si>
    <t>BJ US-Bar-StrawberryCHSCAKE 8-4pk</t>
  </si>
  <si>
    <t>BJ US-Bar-Cookie Dough 8-4pk</t>
  </si>
  <si>
    <t>BJ R01-SUN-ChocolottaCHSCKE-8 427ML</t>
  </si>
  <si>
    <t>BJ US-Bar-PB Pretzel 8-4pk</t>
  </si>
  <si>
    <t>BR Butter Pecan 6 1.5QT</t>
  </si>
  <si>
    <t>BR Chocolate 6 10CT 3z</t>
  </si>
  <si>
    <t>BR Reese PB Cup 8 1PT</t>
  </si>
  <si>
    <t>BR Cookies and Cream 8 1PT</t>
  </si>
  <si>
    <t>BJ US-IC-Mixed 12PK</t>
  </si>
  <si>
    <t>Yasso Coffee Chocolate Chip 8-14z</t>
  </si>
  <si>
    <t>Yasso Cookies n Cream 8-14z</t>
  </si>
  <si>
    <t>BR Carbsmart IC Bars For CS 1(3)6-PK</t>
  </si>
  <si>
    <t>BJ SORV-SRB-BerryExtra-1 8.95L</t>
  </si>
  <si>
    <t>BJ SORV-SRB-Lemonade-1 8.95L</t>
  </si>
  <si>
    <t>BJ US-SRB-Lemonade-1 2.4 G</t>
  </si>
  <si>
    <t>PS Shots Lemon/Lime 1-24BK</t>
  </si>
  <si>
    <t>BJ CA-SRB-Lemonade-1 9.08 L</t>
  </si>
  <si>
    <t>BJ US-IC-GlampfireTrailMix-8 1PT</t>
  </si>
  <si>
    <t>BJ US-IC-TruffleKerfuffle-8 1PT</t>
  </si>
  <si>
    <t>BJ US-IC-PeanutButterCup-8 1PT</t>
  </si>
  <si>
    <t>BJ AMET-IC-PhishFood-FTNG-8 458ML</t>
  </si>
  <si>
    <t>BJ SORV-IC-PhishFood-8 458ML</t>
  </si>
  <si>
    <t>BJ SORV-IC-TripleCrmlCk-8 458ML</t>
  </si>
  <si>
    <t>BJ US-COR-ChocolateChip-8 1 PT</t>
  </si>
  <si>
    <t>BJ R01-ND-ChcFgBrwn-8 458ML</t>
  </si>
  <si>
    <t>BJ-US-IC-NuttyCaramelSwirl-1 2.4G</t>
  </si>
  <si>
    <t>BJ US-ND-ChocChpCookDgh-1 2.4g</t>
  </si>
  <si>
    <t>BJ R01-IC-TripleCaramlChnk-8 458ML</t>
  </si>
  <si>
    <t>BJ US-IC-PBHalfBaked-8 1 PT</t>
  </si>
  <si>
    <t>BJ US-IC-Milk+Cookies-8 1PT</t>
  </si>
  <si>
    <t>BJ US-IC-MntrWndrland-8 1PT</t>
  </si>
  <si>
    <t>BJ US-IC-TonightDough-8 1PT</t>
  </si>
  <si>
    <t>BJ US-IC-PeanutButterWorld-8 1PT</t>
  </si>
  <si>
    <t>BJ R01-IC-TonightDough-8 458ML</t>
  </si>
  <si>
    <t>BJ US-IC-TonightDough-FTNG-1 2.4G</t>
  </si>
  <si>
    <t>BJ US-IC-ChunkyMonkey-FTNG-1 2.4G</t>
  </si>
  <si>
    <t>BJ US-IC-Milk+Cookies-FTNG-1 2.4G</t>
  </si>
  <si>
    <t>BJ US-IC-ChunkyMonkey-FTNG-8 1PT</t>
  </si>
  <si>
    <t>BJ US-IC-Cannoli-8 1PT</t>
  </si>
  <si>
    <t>BJ US-IC- CrmlChcChsck- 8 1PT</t>
  </si>
  <si>
    <t>BJ US-COR-BrownieBatter-8 1PT</t>
  </si>
  <si>
    <t>BR CHOCOLATE 6-1.5 QT</t>
  </si>
  <si>
    <t>ND mini Variety 6-6</t>
  </si>
  <si>
    <t>BJ US-IC-Netflix+Chillld-8 1PT</t>
  </si>
  <si>
    <t>BJ US-ND-Netfilx+Chillld-8 1PT</t>
  </si>
  <si>
    <t>GH Creamsicle OOH 1-24bk</t>
  </si>
  <si>
    <t>BJ SORV-COR-KaramelSutra-8 458ML</t>
  </si>
  <si>
    <t>BJ US-IC-Netflix+Chillld-1 2.4 G</t>
  </si>
  <si>
    <t>BJ US-SB-PineapplePassion-1 2.4G</t>
  </si>
  <si>
    <t>BJ US-IC-Chocolate PB Split-8 1PT</t>
  </si>
  <si>
    <t>SK VEGAN MAYO Classic 4p 1 gal</t>
  </si>
  <si>
    <t>BJ US-CD-Half Baked Dough-8 6z</t>
  </si>
  <si>
    <t>KL REESES BAR 12-6 PK</t>
  </si>
  <si>
    <t>BJ US-IC-HalfBaked-1 2.4G</t>
  </si>
  <si>
    <t>BJ US-TOP-CHOCCARAMELCD-8 450ml</t>
  </si>
  <si>
    <t>BJ US-TOP-TIRAMISU-8 450ml</t>
  </si>
  <si>
    <t>BJ US-TOP-SLTDCRMLBRWNIE-8 450ml</t>
  </si>
  <si>
    <t>BJ US-TOP-PBOVERTHETOP-8 450ml</t>
  </si>
  <si>
    <t>BJ US-TOP-THICKMINT-8 450ml</t>
  </si>
  <si>
    <t>BJ US-TOP-WHISKEYBIZ-8 450ML</t>
  </si>
  <si>
    <t xml:space="preserve"> BJ US-TOP-STRWBRRYTART-8 450ml</t>
  </si>
  <si>
    <t>MG Mini Almond RFA 6-6PK</t>
  </si>
  <si>
    <t>BJ SORV-IC-HalfBaked-1 8.95L</t>
  </si>
  <si>
    <t>MG Mini Classic RFA 6-6PK</t>
  </si>
  <si>
    <t>BJ CA-IC-HalfBaked-1 9.08L</t>
  </si>
  <si>
    <t>MG Almond OOH 1-12BK</t>
  </si>
  <si>
    <t>BJ US-IC-MarshmallowSky-1 2.4gal</t>
  </si>
  <si>
    <t>BJ SORV-IC-MarshmallowSky-1 8.95L</t>
  </si>
  <si>
    <t>MG Mini Double Caramel RFA 6-6PK</t>
  </si>
  <si>
    <t>BR HA Pint IC Vanilla 8 1PT</t>
  </si>
  <si>
    <t>BJ CA-IC-OhCone-ada-1 9.08L</t>
  </si>
  <si>
    <t>BJ CA-IC-MarshmallowSky-1 9.08L</t>
  </si>
  <si>
    <t>BR 2IN1 Loaded Cookie 6 1.5QT</t>
  </si>
  <si>
    <t>BJ MX-IC-ChunkyMonkey-8 1PT</t>
  </si>
  <si>
    <t>BJ MX-IC-CHOCCHPCOOKDGH-8 1PT</t>
  </si>
  <si>
    <t>BJ MX-IC-CherryGarcia-8 1PT</t>
  </si>
  <si>
    <t>BJ US-TOP-DirtCake-8 450ML</t>
  </si>
  <si>
    <t>BJ US-TOP-CHOCMilk+Cookies-8 450ML</t>
  </si>
  <si>
    <t>BJ US-TOP-RaspCheesecake-8 450ML</t>
  </si>
  <si>
    <t>MG Chocolate Duet 8-3PK</t>
  </si>
  <si>
    <t>BJ US-CD-PBMix-8 8z</t>
  </si>
  <si>
    <t>BJ US-CD-Smores-8 8z</t>
  </si>
  <si>
    <t>BJ US-IC-MintChocolateChance-8 1PT</t>
  </si>
  <si>
    <t>BJ US-IC-DublinMudslide-8 1PT</t>
  </si>
  <si>
    <t>BJ US-IC-ChewyGooeyCookie-8 1PT</t>
  </si>
  <si>
    <t>Talenti LYR Pumpkin Pie 8 297.6g</t>
  </si>
  <si>
    <t>TAL PRG Strawberry Margarita 8 1PT</t>
  </si>
  <si>
    <t>TAL PRG Salted Chocolate Churro 8 1PT</t>
  </si>
  <si>
    <t>GH Choco Chip Cookie Sandwich 6-4PK</t>
  </si>
  <si>
    <t>KL Original Vanilla Bar 12-6PK</t>
  </si>
  <si>
    <t>KL Vanilla Sandwich 8-6PK</t>
  </si>
  <si>
    <t>KL SAB RF NSA Vanilla Bar 12-6PK</t>
  </si>
  <si>
    <t>KL Chocolate/Chocolate Bar 12-6PK</t>
  </si>
  <si>
    <t>KL SAB RF NSA Krunch Bar 12-6PK</t>
  </si>
  <si>
    <t>KL Krunch Bar 12-6PK</t>
  </si>
  <si>
    <t>GH Eclair 1-24BK</t>
  </si>
  <si>
    <t>Talenti Belgian Chocolate 8 1PT</t>
  </si>
  <si>
    <t>Talenti Roman Raspberry SORB 8 1PT</t>
  </si>
  <si>
    <t>Talenti LYR STRWBRRY Shortcake 8 297.6g</t>
  </si>
  <si>
    <t>Talenti LYR Chocolate Pretzel 8 309g</t>
  </si>
  <si>
    <t>Talenti LY Vanilla Fudge Cookie 8 303.3g</t>
  </si>
  <si>
    <t>Talenti LY CH Cherry Cheesecake 8 306.1g</t>
  </si>
  <si>
    <t>Talenti Double Dark Chocolate 8 1PT</t>
  </si>
  <si>
    <t>Talenti Choc Peanut Butter 8 1PT</t>
  </si>
  <si>
    <t>Talenti Vanilla Bean 8 1PT</t>
  </si>
  <si>
    <t>Talenti Raspberry Cheesecake 8 1PT</t>
  </si>
  <si>
    <t>Talenti Peppermint Bark 8 1PT</t>
  </si>
  <si>
    <t>Talenti Pacific Coast Pistachio 8 1PT</t>
  </si>
  <si>
    <t>Talenti Mediterranean Mint 8 1PT</t>
  </si>
  <si>
    <t>BJ SORV-IC-HalfBaked-8 458ML</t>
  </si>
  <si>
    <t>BJ R01-IC-ChewyGooeyCookie-8 458ML</t>
  </si>
  <si>
    <t>BR Reeses Pieces 6 1.5QT</t>
  </si>
  <si>
    <t>BR CO-B Reeses 6 1.5QT</t>
  </si>
  <si>
    <t>GH Strawberry Shortcake Bar 8-6PK</t>
  </si>
  <si>
    <t>GH Premium Vanilla Bar 1-24BK</t>
  </si>
  <si>
    <t>KL MINT CHOC CHIP 12-6PK</t>
  </si>
  <si>
    <t>BR CO-B Heath 6 1.5QT</t>
  </si>
  <si>
    <t>BR CO-B Reeses Chocolate 6 1.5QT</t>
  </si>
  <si>
    <t>MG Almond 1-12PK 3.3Z RR OOH</t>
  </si>
  <si>
    <t>BJ SORV-IC-Chocolate-1 8.95L</t>
  </si>
  <si>
    <t>BR HA Strawberry 6 1.5QT</t>
  </si>
  <si>
    <t>BR Mint CHOC Chip 6 1.5QT</t>
  </si>
  <si>
    <t>BR HA Mint CHOC Chip 6 1.5QT</t>
  </si>
  <si>
    <t>BR XCRMY VANILLA 6 1.5QT</t>
  </si>
  <si>
    <t>BR HA French Vanilla 6-1.5 QT</t>
  </si>
  <si>
    <t>BR STRAWBERRY 6 1.5QT</t>
  </si>
  <si>
    <t>BR COFFEE 6 1.5QT</t>
  </si>
  <si>
    <t>BR XCRMY Chocolate 6 1.5QT</t>
  </si>
  <si>
    <t>BR Rocky Road 6 1.5QT</t>
  </si>
  <si>
    <t>BR Vanilla Chocolate 6 1.5QT</t>
  </si>
  <si>
    <t>BR Lactose Free Vanilla 6 1.5QT</t>
  </si>
  <si>
    <t>KL Cones Classic Vanilla 6-4CT</t>
  </si>
  <si>
    <t>BR Homemade Vanilla 6-1.5QT</t>
  </si>
  <si>
    <t>BR French Vanilla 6 1.5QT</t>
  </si>
  <si>
    <t>BR Chocolate 6-1.5QT</t>
  </si>
  <si>
    <t>BR HA VAN CHOC STRAW 6-1.5QT</t>
  </si>
  <si>
    <t>BR HA NAT Vanilla 6-1.5QT</t>
  </si>
  <si>
    <t>BR NAT Vanilla 6-1.5QT</t>
  </si>
  <si>
    <t>BR VAN CHOC STRAW 6-1.5QT</t>
  </si>
  <si>
    <t>BR HA Chocolate 6-1.5QT</t>
  </si>
  <si>
    <t>KL Cookies and Creme Bar 12-6PK</t>
  </si>
  <si>
    <t>KL HEATH BAR 12-6PK</t>
  </si>
  <si>
    <t>Talenti LY Mint Fudge Cookie 8 311.8g</t>
  </si>
  <si>
    <t>Talenti Key Lime Pie 8 1PT</t>
  </si>
  <si>
    <t>Talenti LYR Cookies and Cream 8 303.3g</t>
  </si>
  <si>
    <t>Talenti Caribbean Coconut 8 1PT</t>
  </si>
  <si>
    <t>Talenti Caramel Apple Pie 8 1PT</t>
  </si>
  <si>
    <t>Talenti Black Raspberry CHOC Chip 8 1PT</t>
  </si>
  <si>
    <t>Talenti Sea Salt Caramel 8 1PT</t>
  </si>
  <si>
    <t>Talenti Southern Butter Pecan 8 1PT</t>
  </si>
  <si>
    <t>Talenti Vanilla Caramel Swirl 8 1PT</t>
  </si>
  <si>
    <t>Talenti Choc Chip Cookie Dough 8 1PT</t>
  </si>
  <si>
    <t>Talenti Coffee Choc Chip 8 1PT</t>
  </si>
  <si>
    <t>Talenti Cold Brew Coffee Sorbetto 8 1PT</t>
  </si>
  <si>
    <t>Talenti LYR Coffee Cookie CRMBL 8 300.5g</t>
  </si>
  <si>
    <t>Talenti Alphonso Mango SORB (DF) 8 1PT</t>
  </si>
  <si>
    <t>Talenti LY Salted CAR Truffle 8 323.1g</t>
  </si>
  <si>
    <t>BR CS Mint Cookie Fudge 6 1.5QT</t>
  </si>
  <si>
    <t>BR HA Cookies and Cream 6 1.5QT</t>
  </si>
  <si>
    <t>BR Cookies and Cream 6 1.5QT</t>
  </si>
  <si>
    <t>BR M+M 6 1.5QT</t>
  </si>
  <si>
    <t>KL Cookies and Creme SW 1-24BK 4.5z</t>
  </si>
  <si>
    <t>BR Mango 6 1.5QT</t>
  </si>
  <si>
    <t>BR Dulce de Leche 6 1.5QT</t>
  </si>
  <si>
    <t>BR CO-B NY Style Cheesecake 6 1.5QT</t>
  </si>
  <si>
    <t>BR Chocolate Chip Cookie Dough 6 1.5QT</t>
  </si>
  <si>
    <t>BR HA CO-B NY Style Cheesecake 6 1.5QT</t>
  </si>
  <si>
    <t>BR Vanilla Fudge Twirl 6 1.5QT</t>
  </si>
  <si>
    <t>BR Double Cookie Crumble 6 1.5QT</t>
  </si>
  <si>
    <t>BR CHOC Chip 6 1.5QT</t>
  </si>
  <si>
    <t>BR Cherry Vanilla 6 1.5QT</t>
  </si>
  <si>
    <t>BR HA Cookies and Cream 8 1PT</t>
  </si>
  <si>
    <t>KL DARK CHOCOLATE BAR 12-6PK</t>
  </si>
  <si>
    <t>Talenti Caramel Cookie Crunch 8 1PT</t>
  </si>
  <si>
    <t>BR CS VAN CHOC Straw 6 1.5QT</t>
  </si>
  <si>
    <t>BJ US-TOP-BossinCreamPie-8 450ML</t>
  </si>
  <si>
    <t>BJ US-IC-MoussePie-8 1PT</t>
  </si>
  <si>
    <t>GH Reeses IC Cup 1-24PK OOH</t>
  </si>
  <si>
    <t>GH Reese Bar 8-6PK</t>
  </si>
  <si>
    <t>KL Cone Reeses PB Reeses Chocolate 6-8CT</t>
  </si>
  <si>
    <t>TAL NV Sea Salt Caramel Gelato Bar 6-6PK</t>
  </si>
  <si>
    <t>TAL NV Chocolate Cookie Gelato Bar 6-6PK</t>
  </si>
  <si>
    <t>KL Cone Caramel Vanilla Caramel 6-8CT</t>
  </si>
  <si>
    <t>KL Cone Cookies n Cream Vanilla 6-8CT</t>
  </si>
  <si>
    <t>BR ND Vanilla 6 1.5QT</t>
  </si>
  <si>
    <t>BJ US-IC-Churrayforchurros-1 2.4G</t>
  </si>
  <si>
    <t>BJ US-ND-LightsCaramelAction-8 1PT</t>
  </si>
  <si>
    <t>BJ US -IC-LightsCaramelAction-8 1PT</t>
  </si>
  <si>
    <t>BR CS VANILLA 6 1.5QT</t>
  </si>
  <si>
    <t>BR CS CHOC 6 1.5QT</t>
  </si>
  <si>
    <t>BR NSA VCS 6 1.5QT</t>
  </si>
  <si>
    <t>BR NSA VANILLA 6 1.5QT</t>
  </si>
  <si>
    <t>MG Double Caramel OOH 1-12PK</t>
  </si>
  <si>
    <t>MG Double Caramel 8-3PK</t>
  </si>
  <si>
    <t>MG Double Raspberry 8-3PK</t>
  </si>
  <si>
    <t>MG Cookie Duet 8-3PK</t>
  </si>
  <si>
    <t>MG Almond Duet 8-3PK</t>
  </si>
  <si>
    <t>KL Cones Cookies n Cream 6-4CT</t>
  </si>
  <si>
    <t>BR ND MINT CHOC CHIP 6 1.5QT</t>
  </si>
  <si>
    <t>BR ND Cookies and Cream 6 1.5QT</t>
  </si>
  <si>
    <t>BR Carbsmart Almond Bar 8-6PK</t>
  </si>
  <si>
    <t>BR Carbsmart IC Bars 8-6PK</t>
  </si>
  <si>
    <t>BR Carbsmart Fudge Bar 8-6PK</t>
  </si>
  <si>
    <t>BR CO-B HA Reeses 6 1.5QT</t>
  </si>
  <si>
    <t>BJ US-IC-ChocolatePBChunk-1 2.4G</t>
  </si>
  <si>
    <t>BJ SORV-IC-ChocolatePBChunk-1 8.95L</t>
  </si>
  <si>
    <t>Popsicle Spongebob Squeeze 1-24PK</t>
  </si>
  <si>
    <t>PS Fudgesicle NSA 6-18PK</t>
  </si>
  <si>
    <t>KL Cone Classic Vanilla Chocolate 6-8ct</t>
  </si>
  <si>
    <t>KL Cone Vanilla Unicorn 6-8ct</t>
  </si>
  <si>
    <t>KLONDIKE REESES CONE MPK 6X8X111ML</t>
  </si>
  <si>
    <t>BJ CA-IC-SaltCaramelBlondie-1 9.08L</t>
  </si>
  <si>
    <t>GH Giant King Cone 1-12PK</t>
  </si>
  <si>
    <t>MG ND MINI Variety Pack 6-6PK</t>
  </si>
  <si>
    <t>BR HA Van 10ct</t>
  </si>
  <si>
    <t>BR Natural Vanilla 6 10CT 3z</t>
  </si>
  <si>
    <t>69665113-BJ US-CD-CCCD-FTNG-8 8z</t>
  </si>
  <si>
    <t>69665114-BJ US-CD-SugarCookieDough-8 8z</t>
  </si>
  <si>
    <t>GH Cookies+Cream 1-24BK</t>
  </si>
  <si>
    <t>MG Double Caramel 6-6PK</t>
  </si>
  <si>
    <t>GH Cookies &amp; Cream Cone 1-12pk</t>
  </si>
  <si>
    <t>MG Mini Classic 6-6PK</t>
  </si>
  <si>
    <t>GH Reeses 1-24BK</t>
  </si>
  <si>
    <t>TAL NV Alphonso Mango Sorbetto Bar 6-6PK</t>
  </si>
  <si>
    <t>TAL NV Roman RASPBRRY Sorbetto Bar 6-6PK</t>
  </si>
  <si>
    <t>BJ US-IC-ChocFudgBrownie-FTNG-8 1PT</t>
  </si>
  <si>
    <t>BJ US-IC-ChocTherapy-FTNG-8 1PT</t>
  </si>
  <si>
    <t>PS Scribblers 6-18PK</t>
  </si>
  <si>
    <t>Talenti LYR Confetti Cookie 8 292g</t>
  </si>
  <si>
    <t>TAL Zesty Lemon Sorbetto 8 1PT</t>
  </si>
  <si>
    <t>TAL Summer Strawberry Sorbetto 8 1PT</t>
  </si>
  <si>
    <t>BR Americana 6 1.5QT</t>
  </si>
  <si>
    <t>BJ US-IC Vanilla Fudge Brownie-6 828ml</t>
  </si>
  <si>
    <t>BJ US-NDO-Strawberry Chscake-8 1PT</t>
  </si>
  <si>
    <t>BJ US-IC-Impretzively Fudged-8 1PT</t>
  </si>
  <si>
    <t>BJ US-IC-PB Smore-8 1PT</t>
  </si>
  <si>
    <t>BJ US-IC-Impretzively Fudged-1 2.4G</t>
  </si>
  <si>
    <t>BR Carbsmart Caramel Bar 8-6PK</t>
  </si>
  <si>
    <t>BJ US-IC-Coffee Fudge Chip-6 828ml</t>
  </si>
  <si>
    <t>BJ US-IC-Strawberries Cream-6 828ml</t>
  </si>
  <si>
    <t>BJ US-IC Chocolate Fudge Swirl-6 828ml</t>
  </si>
  <si>
    <t>KL Cone Vanilla Caramel OOH 1-24ct</t>
  </si>
  <si>
    <t>KL Cone BDay/ChocCrumble Cake 6-8CT</t>
  </si>
  <si>
    <t>BR Reeses Pieces 8 1PT</t>
  </si>
  <si>
    <t>TAL NV Summer STRWBRY Sorbetto Bar 6-6Pk</t>
  </si>
  <si>
    <t>GH Creamsicle Bar 100 CAL 8-6PK</t>
  </si>
  <si>
    <t>GH Cremsicle 1-24PK</t>
  </si>
  <si>
    <t>BJ US-NDO-CherryGarcia-8 1PT</t>
  </si>
  <si>
    <t>BJ US-NDO-CHOC CHP COOK DGH-8 1PT</t>
  </si>
  <si>
    <t>BJ US-NDO-CHC FG BRWN-8 1PT</t>
  </si>
  <si>
    <t>BJ US-NDO-PB Cookie-8 1PT</t>
  </si>
  <si>
    <t>BJ US-NDO-Netflix+Chillld-8 1PT</t>
  </si>
  <si>
    <t>BJ US-NDO-PhishFood-8 1PT</t>
  </si>
  <si>
    <t>MG Mini Almond 6-6PK</t>
  </si>
  <si>
    <t>TAL NV Zesty Lemon Sorbetto Bar 6-6Pk</t>
  </si>
  <si>
    <t>BJ US-IC-StrawberryChscke-FTNG-1 2.4G</t>
  </si>
  <si>
    <t>BJ US-IC-GimmeSmore-8 1PT</t>
  </si>
  <si>
    <t>BJ US-IC-ChurrayForChurros-8 1PT</t>
  </si>
  <si>
    <t>BJ US-IC-StrawberryChscke-FTNG-8 1PT</t>
  </si>
  <si>
    <t>BJ US-IC- OatOfThisSwirled -8 1PT</t>
  </si>
  <si>
    <t>BJ US-IC-PumpkinCheesecakLTD-FTNG-8 1PT</t>
  </si>
  <si>
    <t>BR Peach 6 1.5QT</t>
  </si>
  <si>
    <t>BJ US-IC-ChocChpCookDgh-FTNG-8 1PT</t>
  </si>
  <si>
    <t>BJ US-IC-PistachioPistachio-FTNG-8 1PT</t>
  </si>
  <si>
    <t>BJ US-IC-Vanilla-FTNG-8 1PT</t>
  </si>
  <si>
    <t>BJ US-IC-Chocolate-FTNG-1 2.4G</t>
  </si>
  <si>
    <t>BJ US-IC-Vanilla-FTNG-1 2.4G</t>
  </si>
  <si>
    <t>BJ SORV-IC-Vanilla-1 8.95L</t>
  </si>
  <si>
    <t>BJ SORV-IC-CookieDough-1 8.95L</t>
  </si>
  <si>
    <t>BJ US-IC-ChocChpCookDgh-FTNG-1 2.4G</t>
  </si>
  <si>
    <t>BJ CA-IC-Milk+Cookies-FTNG-1 9.08L</t>
  </si>
  <si>
    <t>BJ CA-IC-MintChocChunk-FTNG-1 9.08L</t>
  </si>
  <si>
    <t>BJ CA-IC-Chocolate-FTNG-1 9.08L</t>
  </si>
  <si>
    <t>BJ CA-IC-ChocChpCookDgh-FTNG-1 9.08L</t>
  </si>
  <si>
    <t>BJ CA-IC-CherryGarcia-FTNG-1 9.08L</t>
  </si>
  <si>
    <t>BJ CA-IC-ChocFudgBrownie-FTNG-1 9.08L</t>
  </si>
  <si>
    <t>BJ CA-IC-ChunkyMonkey-FTNG-1 9.08L</t>
  </si>
  <si>
    <t>BJ CA-IC-CoffeeBuzzBuzz-FTNG-1 9.08L</t>
  </si>
  <si>
    <t>BJ CA-IC-Strawberry-FTNG-1 9.08L</t>
  </si>
  <si>
    <t>BJ CA-IC-Vanilla-FTNG-1 9.08L</t>
  </si>
  <si>
    <t>BJ US-COR-KaramelSutra-FTNG-8 1PT</t>
  </si>
  <si>
    <t>BJ US-IC-NewYrkSprFdgChnk-FTNG-8 1PT</t>
  </si>
  <si>
    <t>BJ AMET-IC-NewYrkSprFdgChnk-FTNG-8 458ML</t>
  </si>
  <si>
    <t>BJ US-IC-NewYrkSprFdgChnk-FTNG-1 2.4G</t>
  </si>
  <si>
    <t>BJ SORV-IC-ChunkyMonkey-1 8.95L</t>
  </si>
  <si>
    <t>BJ US-IC-EverythingButThe-FTNG-8 1PT</t>
  </si>
  <si>
    <t>BJ SORV-IC-ACookieAffair-1 8.95L</t>
  </si>
  <si>
    <t>BJ SORV-IC-CherryGarcia-1 8.95L</t>
  </si>
  <si>
    <t>BJ US-IC-CherryGarcia-FTNG-1 2.4G</t>
  </si>
  <si>
    <t>BJ US-IC-CherryGarcia-FTNG-8 1PT</t>
  </si>
  <si>
    <t>BJ US-IC-PhishFood-FTNG-1 2.4G</t>
  </si>
  <si>
    <t>BJ US-IC-CoffeeBuzzBuzz-FTNG-1 2.4G</t>
  </si>
  <si>
    <t>BJ SORV-IC-PhishFood-1 8.95L</t>
  </si>
  <si>
    <t>BJ SORV-IC-CoffeeBuzBuz-1 8.95L</t>
  </si>
  <si>
    <t>BJ US-IC-PhishFood-FTNG-8 1PT</t>
  </si>
  <si>
    <t>BJ US-IC-CoffeeBuzzBuzz-FTNG-8 1PT</t>
  </si>
  <si>
    <t>BJ US-IC-SaltCaramelBlondie-FTNG-1 2.4G</t>
  </si>
  <si>
    <t>BJ US-IC-CoffeeToffeeCrunch-FTNG-8 1PT</t>
  </si>
  <si>
    <t>BJ SORV-IC-ChocFudge-1 8.95L</t>
  </si>
  <si>
    <t>BJ SORV-IC-MintChoc-1 8.95L</t>
  </si>
  <si>
    <t>BJ SORV-IC-TriCaramel-1 8.95L</t>
  </si>
  <si>
    <t>BJ SORV-IC-Strawberry-1 8.95L</t>
  </si>
  <si>
    <t>BJ US-IC-MintChocChunk-FTNG-1 2.4G</t>
  </si>
  <si>
    <t>BJ US-IC-ButterPecan-FTNG-1 2.4G</t>
  </si>
  <si>
    <t>BJ US-IC AmericoneDream-FTNG-1 2.4G</t>
  </si>
  <si>
    <t>BJ US-IC-ChocFudgBrownie-FTNG-1 2.4G</t>
  </si>
  <si>
    <t>BJ US-IC AmericoneDream-FTNG-8 1PT</t>
  </si>
  <si>
    <t>BJ US-IC-HalfBaked-FTNG-8 1PT</t>
  </si>
  <si>
    <t>BJ US-IC-Strawberry-FTNG-1 2.4G</t>
  </si>
  <si>
    <t>BJ SORV-IC-SltdCrmlBlnd-FTNG-1 8.95L</t>
  </si>
  <si>
    <t>BJ AMET-IC-PhishFood-FTNG-8 458ML-RP</t>
  </si>
  <si>
    <t>BJ R01-IC-TripleCaramlChnk-8 458ML-RP</t>
  </si>
  <si>
    <t>BJ US-IC-VanillaCaramelFdg-FTNG-8 1PT</t>
  </si>
  <si>
    <t>BJ US-IC-Cocont7LyrBr-FTNG-1 2.4G</t>
  </si>
  <si>
    <t>BJ US-COR-BoomChoc-FTNG-8 1PT</t>
  </si>
  <si>
    <t>BJ AMET-IC-ChocChpCkDgh-FTNG-8 458ML</t>
  </si>
  <si>
    <t>BJ AMET-IC-ChocChpCkDgh-FTNG-8 458ML RP</t>
  </si>
  <si>
    <t>BJ AMET-IC-ChocFudgeBrwn-FTNG-8 458ML RP</t>
  </si>
  <si>
    <t>BJ AMET-IC-ChocFudgeBrwn-FTNG-8 458ML</t>
  </si>
  <si>
    <t>BJ AMET-IC-StrwbrryChsck-FTNG-8 458ML</t>
  </si>
  <si>
    <t>BJ CA-IC-TonightDough-FTNG-1 9.08L</t>
  </si>
  <si>
    <t>BJ R01-IC-HalfBaked-FTNG-8 458ML</t>
  </si>
  <si>
    <t>BJ R01-IC-HalfBaked-FTNG-8 458ML RP</t>
  </si>
  <si>
    <t>BJ R01-IC-TonightDough-8 458ML RP</t>
  </si>
  <si>
    <t>BJ US-COR-SaltedCaramelCore-FTNG-8 1PT</t>
  </si>
  <si>
    <t>BJ BRZ-IC-ChocFudgBrwn-FTNG-8 458 ML</t>
  </si>
  <si>
    <t>BJ US-IC-Salted Caramel Almond-8 1PT</t>
  </si>
  <si>
    <t>BJ US-IC-ChocTherapy-FTNG-1 2.4G</t>
  </si>
  <si>
    <t>BJ US-IC-MintChocCookie-8 1PT</t>
  </si>
  <si>
    <t>BJ US-IC-ChubbyHubby-8 1PT</t>
  </si>
  <si>
    <t>BJ US-IC-SweetCrm+Cookies-FTNG-1 2.4G</t>
  </si>
  <si>
    <t>BJ CA-IC-SweetCrm+Cookies -1 9.08L</t>
  </si>
  <si>
    <t>BJ SORV-IC-SweetCrm+Cks-1 8.95L</t>
  </si>
  <si>
    <t>BJ R01-COR-BrwnieBttr-8 458ML</t>
  </si>
  <si>
    <t>BJ CA-IC-Ultraviolet -1 9.08L</t>
  </si>
  <si>
    <t>BJ SORV-NDO MochaccinoChip-1 8.95L</t>
  </si>
  <si>
    <t>PS Hello Kitty Facepiece IH 6-6PK</t>
  </si>
  <si>
    <t>Yasso Peanut Butter Sandwich 8-3pk</t>
  </si>
  <si>
    <t>Yasso Cookies n Cream Sandwich 8-3pk</t>
  </si>
  <si>
    <t>GH Giant Cookies and Cream Cone 1-12PK</t>
  </si>
  <si>
    <t>TAL Roman Raspberry 8p 473ml</t>
  </si>
  <si>
    <t>TAL Summer Strawberry 8p 473ml</t>
  </si>
  <si>
    <t>GH Almond Joy Candy Bar 8-6PK</t>
  </si>
  <si>
    <t>BR Reeses PB Carbsmart Bar 8-6PK</t>
  </si>
  <si>
    <t>BJ R01-SUN-CookieVermontster-8 427ml</t>
  </si>
  <si>
    <t>BR HA Natural Vanilla 6 10CT 3z</t>
  </si>
  <si>
    <t>Talenti Caramel Cookie Crunch 8p 473ml</t>
  </si>
  <si>
    <t>KL Reeses PB Bar 1-24BK</t>
  </si>
  <si>
    <t>BJ SORV-IC-NYSFC-1 8.95L</t>
  </si>
  <si>
    <t>BJ SORV-IC-TonightDough-1 8.95L</t>
  </si>
  <si>
    <t>BJ SORV-IC-ChocTherapy-1 8.95L</t>
  </si>
  <si>
    <t>GH CHOC Eclair 1-24PK OOH</t>
  </si>
  <si>
    <t>TAL Alphonso Mango 8p 473ml</t>
  </si>
  <si>
    <t>PS Bluey Facepiece IH 6-6PK</t>
  </si>
  <si>
    <t>BJ US-Bar-Caramel Blondie 8-4pk</t>
  </si>
  <si>
    <t>Talenti Passionfruit Sorbetto 8-1PT</t>
  </si>
  <si>
    <t>Talenti Hazelnut Chocolate 8-1PT</t>
  </si>
  <si>
    <t>BJ US-IC Honey Graham Latte-1 2.4Gal</t>
  </si>
  <si>
    <t>BJ SORV-IC-Impretzively Fudged-1 8.95L</t>
  </si>
  <si>
    <t>BJ US-IC-MarshMallow Sky-8 1PT LTD</t>
  </si>
  <si>
    <t>BJ SORV-IC-ChurrayForChurros-1 8.95L</t>
  </si>
  <si>
    <t>BJ CA-NDO-ChocChpCookDgh -1 9.08L</t>
  </si>
  <si>
    <t>BJ US-IC-DulceDelish-1 2.4Gal</t>
  </si>
  <si>
    <t>BJ CA-IC-StrawberryChscke-FTNG-1 9.08L</t>
  </si>
  <si>
    <t>BR NAT VANILLA 6 2.0QT</t>
  </si>
  <si>
    <t>Talenti Caribbean Coconut 1 4.75QT WIP</t>
  </si>
  <si>
    <t>Talenti Mediterranean Mint 1 4.75QT WIP</t>
  </si>
  <si>
    <t>Talenti Double Dark CHOC 1 4.75QT WIP</t>
  </si>
  <si>
    <t>Talenti Caramel Cookie CRNCH 1 4.75QT WP</t>
  </si>
  <si>
    <t>Talenti Alphonso Mango 1 4.75QT WIP</t>
  </si>
  <si>
    <t>Talenti Sea Salt Caramel 1 4.75QT WIP</t>
  </si>
  <si>
    <t>Talenti PB Fudge Sorb 1 4.75QT WIP</t>
  </si>
  <si>
    <t>PS Minions 1-18BK</t>
  </si>
  <si>
    <t>BJ US-ND-PBCookie-8 1PT</t>
  </si>
  <si>
    <t>BJ US-ND-CherryGarcia-8 1PT</t>
  </si>
  <si>
    <t>MGDouble Caramel 1-12 OOH CANADA</t>
  </si>
  <si>
    <t>BR BUTTER PECAN 8 1PT</t>
  </si>
  <si>
    <t>BR CHOCOLATE MINT 6 1.5QT</t>
  </si>
  <si>
    <t>BJ CA-SRB-BerryExtra-1 9.08 L</t>
  </si>
  <si>
    <t>BR LACTOSE FR VAN 6 1.5QT</t>
  </si>
  <si>
    <t>BR Lactose Free Chocolate 6 1.5QT</t>
  </si>
  <si>
    <t>BR XCRMY CHOCOLATE 6 1.5 QT</t>
  </si>
  <si>
    <t>GH STRAW SHORTCAKE BAR 8-6PK</t>
  </si>
  <si>
    <t>BJ US-PS-CherryGarc 6-3PK</t>
  </si>
  <si>
    <t>TAL ALMND BTR AND HNY 1 4.75QT WIP</t>
  </si>
  <si>
    <t>TAL CHOC CRML BLONDIE 1 4.75QT WIP</t>
  </si>
  <si>
    <t>TAL COLD BREW COFFEE 1 4.75QT WIP</t>
  </si>
  <si>
    <t>TAL MINT COOKIE CRUNCH 1 4.75QT WIP</t>
  </si>
  <si>
    <t>TAL CHOC FUDGE SWIRL 1 4.75QT WIP</t>
  </si>
  <si>
    <t>GH KING CONE VANILLA 1-24BK</t>
  </si>
  <si>
    <t>PS CYCLONE 1-24PK</t>
  </si>
  <si>
    <t>PS Disney Frozen Minis 6-18PK</t>
  </si>
  <si>
    <t>PS Rainbow 6-18PK</t>
  </si>
  <si>
    <t>St Albans IC Trial DU</t>
  </si>
  <si>
    <t>PS SF OCG 1-32PK</t>
  </si>
  <si>
    <t>BJ US-ND-ChocChpCookDgh-8 1PT</t>
  </si>
  <si>
    <t>Talenti LY Ch Cherry Cheesecake 8 1PT</t>
  </si>
  <si>
    <t>Talenti LY Salted Caramel Truffle 8 1PT</t>
  </si>
  <si>
    <t>Talenti LY PB Vanilla Fudge 8 1PT</t>
  </si>
  <si>
    <t>MG Tub Double Sea Salt Caramel 6-14.8z</t>
  </si>
  <si>
    <t>BJ US-IC-SweetLikeSugar-1 2.4g</t>
  </si>
  <si>
    <t>BJ R01-COR-ChocolateChip-8 458ML</t>
  </si>
  <si>
    <t>BJ SORV-ND-ChocChpCookDgh-1 8.95L</t>
  </si>
  <si>
    <t>MG Non-Dairy Classic 10-3PK SS WIP</t>
  </si>
  <si>
    <t>MG Non-Dairy Almond 10-3PK SS WIP</t>
  </si>
  <si>
    <t>TAL OAK AGED VAN ORG 1 4.75QT WIP</t>
  </si>
  <si>
    <t>TAL Brown Butter CAR ORG 1 4.75QT WIP</t>
  </si>
  <si>
    <t>TAL Lemon Bar CWLS 1 4.75 QT WIP</t>
  </si>
  <si>
    <t>PS PAW PATROL 6-18PK</t>
  </si>
  <si>
    <t>BJ CA-COR-PeanutButterFudge-8 473ML</t>
  </si>
  <si>
    <t>BJ CA-COR-BrownieBatter-8 473ML</t>
  </si>
  <si>
    <t>TAL ROM RASPBERRY SORBETTO 1 4.75QT WIP</t>
  </si>
  <si>
    <t>PS Popups Orange 1-24PK</t>
  </si>
  <si>
    <t>PS POP UPS/RAINBOW 1-24PK</t>
  </si>
  <si>
    <t>PS Popups 6-9PK</t>
  </si>
  <si>
    <t>BR WAFFLE CONE w/ CH CHPS 6 1.5QT</t>
  </si>
  <si>
    <t>BR HA WFFLE CONE w/ CH CHPS 6 1.5QT</t>
  </si>
  <si>
    <t>BR 2IN1 REESE PB CUPS RS PCS 6 1.5QT</t>
  </si>
  <si>
    <t>KL CHOCO TACO LIGHT 1-24BK</t>
  </si>
  <si>
    <t>BJ US-CD-PBCD-FTNG-8 8z</t>
  </si>
  <si>
    <t>BR Smores 6 1.5 QT</t>
  </si>
  <si>
    <t>PS SCRIBBLER 2PK 6-9CT OOH</t>
  </si>
  <si>
    <t>PS SPONGEBOB FACEPIECE 1-18PK</t>
  </si>
  <si>
    <t>TALENTI VANILLA BEAN 1 4.75QT WIP</t>
  </si>
  <si>
    <t>GH KING CONE OREO 1-24BK</t>
  </si>
  <si>
    <t>PS MINIONS FACEPIECE 1-18PK</t>
  </si>
  <si>
    <t>GH King Cone Oreo 6-4PK</t>
  </si>
  <si>
    <t>BJ US-PS-TonightDgh 6-3PK</t>
  </si>
  <si>
    <t>PS Twister Blueberry/Strawberry/Vanilla 6-6pk IH</t>
  </si>
  <si>
    <t>PS Twister OOH 1-24BK</t>
  </si>
  <si>
    <t>BR CARAMEL APPLE PIE 6 1.5 QT</t>
  </si>
  <si>
    <t>BR HOMEMADE VAN 6-1.5 QT</t>
  </si>
  <si>
    <t>BR HA CHOCOLATE 6-1.5 QT</t>
  </si>
  <si>
    <t>BR NAT VANILLA 6 1.5QT</t>
  </si>
  <si>
    <t>BR HA STRAWBERRY 6-1.5 QT</t>
  </si>
  <si>
    <t>BR HA NAT VANILLA 6-1.5 QT</t>
  </si>
  <si>
    <t>BR HA MINT CHOC CHIP 6-1.5 QT</t>
  </si>
  <si>
    <t>MG RUBY MINI 6-6PK</t>
  </si>
  <si>
    <t>MG RUBY MINI 6-6PK SS</t>
  </si>
  <si>
    <t>BJ US-CD-CHOC CCCD Dough-8 8z</t>
  </si>
  <si>
    <t>BR VAN CHOC STRAW 6 1.5QT</t>
  </si>
  <si>
    <t>Talenti LYR Chocolate Espresso 8 300.5g</t>
  </si>
  <si>
    <t>BJ-US-CD-Ginger Dough-8 8z</t>
  </si>
  <si>
    <t>BJ US-CD-Vegan Cin Bun Dough-8 8z</t>
  </si>
  <si>
    <t>BJ US-CD-CCCD-FTNG-8 8z</t>
  </si>
  <si>
    <t>BJ US-CD-VCCCD-FTNG-8 8z</t>
  </si>
  <si>
    <t>BJ US IC-STRWBRY CHSCK 8 1 PT w/REC CUP</t>
  </si>
  <si>
    <t>PS Double Pop 6-9PK</t>
  </si>
  <si>
    <t>MG Mini Classic RFA 1(3) 6pk</t>
  </si>
  <si>
    <t>BJ CA-ND-ChocChpCookDgh-1 9.08L</t>
  </si>
  <si>
    <t>BR Salted Caramel 6 1.5QT</t>
  </si>
  <si>
    <t>BR VAN FDG TWRL 6 1.5QT</t>
  </si>
  <si>
    <t>TAL Dark Chocolate Sorbetto 1 4.75QT WIP</t>
  </si>
  <si>
    <t>TAL Pacific Coast Pistachio 1 4.75QT WIP</t>
  </si>
  <si>
    <t>KL Mrs Fields Cookie Sandwich 6-4PK</t>
  </si>
  <si>
    <t>TAL Carib coconut 1 4.75QT WIP</t>
  </si>
  <si>
    <t>TAL Black RSPBRRY CHOC Chip 1 4.75QT WIP</t>
  </si>
  <si>
    <t>BJ US-ND-AmericoneDream-8 1PT</t>
  </si>
  <si>
    <t>MG Double Caramel RFA 1-12BK</t>
  </si>
  <si>
    <t>BJ SORV-IC-StrawCheesecake-8 458ML</t>
  </si>
  <si>
    <t>BJ SORV-IC-Vanilla-8 458ML</t>
  </si>
  <si>
    <t>BJ US-IC-StrawberryChscke-FH-8 1 PT</t>
  </si>
  <si>
    <t>BJ US-IC-PBHalfBaked-FH-8 1PT</t>
  </si>
  <si>
    <t>BJ US-CD-CCCD-FH-8 8z</t>
  </si>
  <si>
    <t>BJ US-CD-PBCD-FTNG-FH-8 8z</t>
  </si>
  <si>
    <t>BR CHOC PRETZEL SWIRL 6 1.5QT</t>
  </si>
  <si>
    <t>BR Double Choc Brownie Batter 6 1.5QT</t>
  </si>
  <si>
    <t>BR CO-B Reeses 6 10ct 3z</t>
  </si>
  <si>
    <t>KL Giant Original Bar 1-24PK RRP</t>
  </si>
  <si>
    <t>BR NSA Salted Caramel Swirl 6 1.5QT</t>
  </si>
  <si>
    <t>BJ US-CD-TD Dough-8 8z</t>
  </si>
  <si>
    <t>BJ US-CD-SugarCookieDough-8 8z</t>
  </si>
  <si>
    <t>BR Frozen Peppermint Hot Choco 6 1.5QT</t>
  </si>
  <si>
    <t>MG White RFA 8-3PK</t>
  </si>
  <si>
    <t>MG Dark RFA 8-3PK</t>
  </si>
  <si>
    <t>MG Non-Dairy Classic 10-3PK</t>
  </si>
  <si>
    <t>MG Double Chocolate RFA 8-3PK</t>
  </si>
  <si>
    <t>KL Cone Chocolate Double Chocolate 6-8ct</t>
  </si>
  <si>
    <t>MG Tub DBL RBY Berries+Cream 8-14.8z WIP</t>
  </si>
  <si>
    <t>KL Vanilla Shake 6-6pk</t>
  </si>
  <si>
    <t>KL Chocolate Shake 6-6pk</t>
  </si>
  <si>
    <t>MG Double Caramel RFA 8-3PK</t>
  </si>
  <si>
    <t>MG Mini Classic/Almond/WhiteVP RFA 6-6PK</t>
  </si>
  <si>
    <t>KL Chocolate Shake 6-6PK SS</t>
  </si>
  <si>
    <t>MG Tub Chocolate Vanilla 6-14.8z</t>
  </si>
  <si>
    <t>MG Tub Double Choc n Ganache 6-14.8z</t>
  </si>
  <si>
    <t>BJ CA-COR-ChocolateChip-8 473ML</t>
  </si>
  <si>
    <t>Klondike Shake Vanilla RRP 1-24ct</t>
  </si>
  <si>
    <t>MG White RFA 1-20bk WIP</t>
  </si>
  <si>
    <t>SK MAYO Classic 4p 1gal</t>
  </si>
  <si>
    <t>SK MAYO Organic 6p 16z</t>
  </si>
  <si>
    <t>SK MAYO Avocado 6p 16z</t>
  </si>
  <si>
    <t>SK MAYO Classic 6p 32z</t>
  </si>
  <si>
    <t>PS Spiderman Facepiece 1-18pk</t>
  </si>
  <si>
    <t>GH Vanilla Viennetta 6-1pk</t>
  </si>
  <si>
    <t>BR ND CHOC CHOC CHIP 6 1.5QT SS</t>
  </si>
  <si>
    <t>MG White 8-3PK</t>
  </si>
  <si>
    <t>BR CS VANILLA 8-1 PT</t>
  </si>
  <si>
    <t>BR CS CHOC CHOC CHIP 8-1 PT</t>
  </si>
  <si>
    <t>BR CS Mint Chip 8-1 PT</t>
  </si>
  <si>
    <t>KL Vanilla Shake 1-24ct OOH</t>
  </si>
  <si>
    <t xml:space="preserve">MG Mini Almond </t>
  </si>
  <si>
    <t>HOLANDA MAGNUM MINI ALMEN MPK 6X6X55ML</t>
  </si>
  <si>
    <t>HOLANDA MAGNUM MINI CLAS MPK 6X6X55ML</t>
  </si>
  <si>
    <t>MG Mini Double Caramel 6-4PK</t>
  </si>
  <si>
    <t>KL Vanilla Shake 1-24ct WIP</t>
  </si>
  <si>
    <t>KL Chocolate Shake 1-24ct WIP</t>
  </si>
  <si>
    <t>KL Vanilla Shake 1-24ct RRP WIP</t>
  </si>
  <si>
    <t>MG Dark 8-3PK 3.3z</t>
  </si>
  <si>
    <t>BR Chocolate 8 1PT</t>
  </si>
  <si>
    <t>BR Heath English Toffee 8 1PT</t>
  </si>
  <si>
    <t>BJ US-PS-CookieDough 15-9PK CLUB</t>
  </si>
  <si>
    <t>BJ US-IC-PhishFood-25th-8 1PT</t>
  </si>
  <si>
    <t>PS Lick A Color 4-24PK</t>
  </si>
  <si>
    <t>PS Rainbow 5 Flavor Stacked Pop 6-12PK</t>
  </si>
  <si>
    <t>BJ US-CD-CCCD-24 3z</t>
  </si>
  <si>
    <t>BJ R01-IC-MintChocCookie-8 458ml</t>
  </si>
  <si>
    <t>BJ R01-IC-MintChocCookie-8 458ML RP</t>
  </si>
  <si>
    <t>MG Mini Dark Chocolate Truffle 6-6PK</t>
  </si>
  <si>
    <t>BJ CA-ND-CherryGarcia-8 473ML</t>
  </si>
  <si>
    <t>BJ CA-ND-PBHalfBaked-8 473ML</t>
  </si>
  <si>
    <t>BJ CA-ND-PBCookie-8 473ML</t>
  </si>
  <si>
    <t>BJ CA-ND-CHCFGBRWN-8 473ML</t>
  </si>
  <si>
    <t>BJ CA-ND-CHOCCHPCOOKDGH-8 473ML</t>
  </si>
  <si>
    <t>BJ CA-ND-Netflix+Chillld-8 473ML</t>
  </si>
  <si>
    <t>BJ CA-ND-TonightDough-8 473ML</t>
  </si>
  <si>
    <t>BR HA 2IN1 Loaded Cookie 6 1.5QT</t>
  </si>
  <si>
    <t>BJ US-IC-ChangeIsBrewing-8 1PT LTD</t>
  </si>
  <si>
    <t>BJ CA-IC-ChocTherapy-8 473ML</t>
  </si>
  <si>
    <t>BJ CA-IC-PBHalfBaked-8 473ML</t>
  </si>
  <si>
    <t>BJ CA-IC-SmorePlease-8 473ML</t>
  </si>
  <si>
    <t>BJ CA-IC-SaltedCaramelAlmond-8 473ML</t>
  </si>
  <si>
    <t>BJ CA-IC-CoffeeBuzzBuzzBuzz-8 473ML</t>
  </si>
  <si>
    <t>MG Caramel Duet 8-3PK</t>
  </si>
  <si>
    <t>MG Cookie Duet OOH 1-12BK</t>
  </si>
  <si>
    <t>MG Non-Dairy Hazelnut Crunch 10-3PK</t>
  </si>
  <si>
    <t>BJ US-IC-MintChocolateChance-1 2.4gal</t>
  </si>
  <si>
    <t>BR Very Berry Cobbler 6 1.5QT</t>
  </si>
  <si>
    <t>BR Banana Split 6 1.5QT</t>
  </si>
  <si>
    <t>KL Chocolate Shake OOH 1-24ct</t>
  </si>
  <si>
    <t>GH Cookies and Creme Bar 1-24BK</t>
  </si>
  <si>
    <t>TAL PRG Bourbon Fudge Brownie 8 1PT</t>
  </si>
  <si>
    <t>TAL PRG Caramel Pretzel Blondie 8 1PT</t>
  </si>
  <si>
    <t>TAL Chef Collection Fall 8 1PT</t>
  </si>
  <si>
    <t>MG Double Caramel 8-3PK 3.3z</t>
  </si>
  <si>
    <t>MG Mini Double Caramel 6-6PK</t>
  </si>
  <si>
    <t>GH Choco Chip Cookie Sandwich 1-24PK</t>
  </si>
  <si>
    <t>KL Original Vanilla Bar 1-18PK</t>
  </si>
  <si>
    <t>BJ US-IC-PeanutButterCupSundae-1 2.4GAL</t>
  </si>
  <si>
    <t>Talenti LY Mixed 6-4PK</t>
  </si>
  <si>
    <t>BJ US-CD-SeasonalSugarCookie-8 8z</t>
  </si>
  <si>
    <t>HOLANDA MAGNUM DARK 8X3X90ML</t>
  </si>
  <si>
    <t>TAL Honey Graham 8 1PT</t>
  </si>
  <si>
    <t>TAL Vanilla Peanut Butter Swirl 8 1PT</t>
  </si>
  <si>
    <t>Talenti LYR Lemon Berry Pie 8 289.1g</t>
  </si>
  <si>
    <t>Talenti LY PB Vanilla Fudge 8 328.8g</t>
  </si>
  <si>
    <t>Talenti LY BLK RASP VAN Parfait 8 309g</t>
  </si>
  <si>
    <t>Talenti Dark Chocolate SORB 8 1PT</t>
  </si>
  <si>
    <t>GH WWE Sandwich 6-4PK</t>
  </si>
  <si>
    <t>MG Tub White Chocolate 6 14.8z</t>
  </si>
  <si>
    <t>MG Tub Chocolate Vanilla 6 14.8z</t>
  </si>
  <si>
    <t>MG Tub Double Sea Salt Caramel 6 14.8z</t>
  </si>
  <si>
    <t>MG Tub Double CHCLT n Ganache 6 14.8z</t>
  </si>
  <si>
    <t>BJ CA-TOP-DirtCake-1 9.08L</t>
  </si>
  <si>
    <t>BR CO-B HA Heath 6 1.5QT</t>
  </si>
  <si>
    <t>BR CO-B HA Reeses Chocolate 6 1.5QT</t>
  </si>
  <si>
    <t>BJ SORV-IC-PeanutButterCupSundae-1 8.95L</t>
  </si>
  <si>
    <t>BJ SORV-COR-SaltedCaramel-8 458ML</t>
  </si>
  <si>
    <t>BJ US-CD-CCCD HP 24-3Z</t>
  </si>
  <si>
    <t>BJ US-IC-CherryCrumble-8 1PT LTD</t>
  </si>
  <si>
    <t>BJ US-IC-GimmeSmore-1 2.4GAL</t>
  </si>
  <si>
    <t>HOLANDA MAGNUM ALMENDRA 12X90ML</t>
  </si>
  <si>
    <t>HOLANDA MAGNUM CLAS ALM WHITE 6X6X55ML</t>
  </si>
  <si>
    <t>BJ US-CD-Half Baked Dough HP-8 6z</t>
  </si>
  <si>
    <t>BJ US-IC-CHOCFUDGBrownie-8 1PT</t>
  </si>
  <si>
    <t>BJ US-IC-HalfBaked-8 1PT</t>
  </si>
  <si>
    <t>BJ US-CD-Smores HP-8 8Z</t>
  </si>
  <si>
    <t>BJ US-CD-PBMix HP-8 8Z</t>
  </si>
  <si>
    <t>BJ US-CD-TD Dough HP-8 8Z</t>
  </si>
  <si>
    <t>BR Black Raspberry Chocolate 6 1.5QT</t>
  </si>
  <si>
    <t>BJ US-IC-ChocLoveAfair-8 1PT LTD</t>
  </si>
  <si>
    <t>MG DB Gold Caramel 8-3PK</t>
  </si>
  <si>
    <t>MG Double Gold Caramel 1-12PK</t>
  </si>
  <si>
    <t>MG Double Gold Caramel 8-3PK</t>
  </si>
  <si>
    <t>BJ US-IC-IceCreamSam-8 1PT LTD</t>
  </si>
  <si>
    <t>KLONDIKE VAINILLA SANDWICH 8X6X125ML</t>
  </si>
  <si>
    <t>BJ R01-TOP-PBOVERTHETOP-8 436ML</t>
  </si>
  <si>
    <t>BJ R01-TOP-TIRAMISU-8 436ML</t>
  </si>
  <si>
    <t>BJ US-IC-Oatmealdreampie-1 2.4G</t>
  </si>
  <si>
    <t>BR NSA Butter Pecan 6 1.5QT</t>
  </si>
  <si>
    <t>BJ US-IC-Lightscaramelaction-1 2.4G</t>
  </si>
  <si>
    <t>MG Double Chocolate 8-3PK</t>
  </si>
  <si>
    <t>MG Vanilla Uncoated 1-12PK</t>
  </si>
  <si>
    <t>BJ SORV-IC- Butterscotchd-1 8.95L</t>
  </si>
  <si>
    <t>BJ CA-IC-ChocolatePBChunk-1 9.08L</t>
  </si>
  <si>
    <t>69665115-BJ US-CD-VCCCD-FTNG-8 8z</t>
  </si>
  <si>
    <t>TAL NV Dark Chocolate Gelato Bar 6-6PK</t>
  </si>
  <si>
    <t>BJ US-IC-PB Smore-1 2.4G</t>
  </si>
  <si>
    <t>BJ US-NDO-Strawberry CHSCAKE-1 2.4 GAL</t>
  </si>
  <si>
    <t>PS Jolly Rancher Pop OOH 1-24PK</t>
  </si>
  <si>
    <t>GH GIANT NEAP SANDWICH 2-24BK</t>
  </si>
  <si>
    <t>BJ CA-IC-NewYrkSprFdgChnk-FTNG-1 9.08L</t>
  </si>
  <si>
    <t>BJ CA-IC-PhishFood-FTNG-1 9.08L</t>
  </si>
  <si>
    <t>BJ CA-IC-CaramelHatTrick-FTNG-1 9.08L</t>
  </si>
  <si>
    <t>BJ US-IC-TripleCaramlChnk-FTNG-1 2.4G</t>
  </si>
  <si>
    <t>BJ AMET-COR-SltdCrmlBlnd-FTNG-8 458ML</t>
  </si>
  <si>
    <t>BJ US-IC-TotallyBaked-1 2.4G</t>
  </si>
  <si>
    <t>BJ CA-IC-ChocTherapy-1 9.08L</t>
  </si>
  <si>
    <t>Val. Type</t>
  </si>
  <si>
    <t>Year</t>
  </si>
  <si>
    <t>Pe</t>
  </si>
  <si>
    <t>Prc</t>
  </si>
  <si>
    <t>ValCl</t>
  </si>
  <si>
    <t>TotalStock</t>
  </si>
  <si>
    <t>Total Val.</t>
  </si>
  <si>
    <t>MvAvgPrice</t>
  </si>
  <si>
    <t>Std price</t>
  </si>
  <si>
    <t>per</t>
  </si>
  <si>
    <t>Value</t>
  </si>
  <si>
    <t>Tot.SP val</t>
  </si>
  <si>
    <t>Brand</t>
  </si>
  <si>
    <t>Per pallet</t>
  </si>
  <si>
    <t>Pallets</t>
  </si>
  <si>
    <t/>
  </si>
  <si>
    <t>2026</t>
  </si>
  <si>
    <t>V</t>
  </si>
  <si>
    <t>ZA03</t>
  </si>
  <si>
    <t>S</t>
  </si>
  <si>
    <t>Incl</t>
  </si>
  <si>
    <t>Site</t>
  </si>
  <si>
    <t>Name</t>
  </si>
  <si>
    <t>Y</t>
  </si>
  <si>
    <t>y</t>
  </si>
  <si>
    <t>No</t>
  </si>
  <si>
    <t>Tulare</t>
  </si>
  <si>
    <t>Schwann's</t>
  </si>
  <si>
    <t>Coolab</t>
  </si>
  <si>
    <t>Deliciosa</t>
  </si>
  <si>
    <t>DFA</t>
  </si>
  <si>
    <t>Hudsonville</t>
  </si>
  <si>
    <t>Casper</t>
  </si>
  <si>
    <t>OIC</t>
  </si>
  <si>
    <t>ICS</t>
  </si>
  <si>
    <t>no</t>
  </si>
  <si>
    <t>Cuneyt</t>
  </si>
  <si>
    <t>Korhan</t>
  </si>
  <si>
    <t>DU</t>
  </si>
  <si>
    <t>DU Description</t>
  </si>
  <si>
    <t>Rollup Tech</t>
  </si>
  <si>
    <t xml:space="preserve"> Talenti Caramel Cookie Crunch 8 3PK 1PT</t>
  </si>
  <si>
    <t>68845110-KL Vanilla Shake 6-6PK</t>
  </si>
  <si>
    <t>BJ 84135792 / BJ US-IC-ChocChpCookDgh-FTNG-6 1QT</t>
  </si>
  <si>
    <t>BJ 84143052 / BJ US-COR-Haz+Confus-FTNG-8 1PT</t>
  </si>
  <si>
    <t>BJ 84146593 / BJ US-COR-ThatsMyJam-FTNG-8 1PT</t>
  </si>
  <si>
    <t>BJ 84151078 / BJ US-IC-SaveRSwrld-1 2.4G</t>
  </si>
  <si>
    <t>BJ AAMET Choc Chip Cookie Dough 12-1PK</t>
  </si>
  <si>
    <t>BJ AAMET Choc Chip Cookie Dough 8 1PT</t>
  </si>
  <si>
    <t>BJ AAMET Choc Fudge Brownie 12-1PK</t>
  </si>
  <si>
    <t>BJ AAMET Choc Fudge Brownie 8-1PT</t>
  </si>
  <si>
    <t>BJ AAMET Chunky Monkey 8 1PT</t>
  </si>
  <si>
    <t>BJ AAMET Coffee Blast 12-1PK</t>
  </si>
  <si>
    <t>BJ AAMET Cookie Carnival 12-1PK</t>
  </si>
  <si>
    <t>BJ AAMET Couch Potato 1 2.4 GAL</t>
  </si>
  <si>
    <t>BJ AAMET Couch Potato 8 1PT</t>
  </si>
  <si>
    <t>BJ AAMET IC Clusterfluff 8 1PT</t>
  </si>
  <si>
    <t>BJ AAMET IC HALF BAKED 8 1PT</t>
  </si>
  <si>
    <t>BJ AAMET IC Maple Tree Hugger 8 1PT</t>
  </si>
  <si>
    <t>BJ AAMET IC NY SUPER FUDGE CHUNK 8 1PT</t>
  </si>
  <si>
    <t>BJ AAMET IC PHISH FOOD 8 1PT</t>
  </si>
  <si>
    <t>BJ AAMET IC Sweet Cream w Cookies 8 1PT</t>
  </si>
  <si>
    <t>BJ AAMET Peanut Brittle 12-1PK</t>
  </si>
  <si>
    <t>BJ AAMET Strawberry Cheesecake 12-1PK</t>
  </si>
  <si>
    <t>BJ AAMET Strawberry Cheesecake 8 1PT</t>
  </si>
  <si>
    <t>BJ AAMET Triple Caramel Chunk 8 1PT</t>
  </si>
  <si>
    <t>BJ AAMET Vanilla 12-1PK</t>
  </si>
  <si>
    <t>BJ AAMET-Chubby Hubby-FT-8 458ML</t>
  </si>
  <si>
    <t>BJ AAMET-Chubby Hubby-FTNG-8 458ML</t>
  </si>
  <si>
    <t>BJ AAMET-CoffeeBuzzBuzz-LTD-FT-8 458ML</t>
  </si>
  <si>
    <t>BJ AmeriCone Dream FT 8 1PT</t>
  </si>
  <si>
    <t>BJ AMET-COR-Hazed+Confusd-FTNG-8 458ML</t>
  </si>
  <si>
    <t>BJ AMET-COR-KaramelSutra-FTNG-8 458ML</t>
  </si>
  <si>
    <t>BJ AMET-COR-ThatsMyJam-FTNG-8 458ML</t>
  </si>
  <si>
    <t>BJ AMET-IC-BrwnSugrBlnd-FTNG-12 120ML</t>
  </si>
  <si>
    <t>BJ AMET-IC-ChocChpCkDgh-FTNG-12 120ML</t>
  </si>
  <si>
    <t>BJ AMET-IC-ChocChpCookDgh-FTNG-12 120ML</t>
  </si>
  <si>
    <t>BJ AMET-IC-ChocChpCookDgh-FTNG-8 458ML</t>
  </si>
  <si>
    <t>BJ AMET-IC-ChocFudgBrownie-FTNG-12 120ML</t>
  </si>
  <si>
    <t>BJ AMET-IC-ChocFudgBrownie-FTNG-8 458ML</t>
  </si>
  <si>
    <t>BJ AMET-IC-ChunkyMonkey-FTNG-8 458ML</t>
  </si>
  <si>
    <t>BJ AMET-IC-CoffeeBzzBzz-FTNG-8 458ML</t>
  </si>
  <si>
    <t>BJ AMET-IC-CookieCarnival-FTNG-12 120ML</t>
  </si>
  <si>
    <t>BJ AMET-IC-CottonCandy-FTNG-12 120ML</t>
  </si>
  <si>
    <t>BJ AMET-IC-HalfBaked-FTNG-8 458ML</t>
  </si>
  <si>
    <t>BJ AMET-IC-PntBtrHlfBkd-FTNG-8 458ML</t>
  </si>
  <si>
    <t>BJ AMET-IC-ScotchyScotchLTD-FTNG-8 458ML</t>
  </si>
  <si>
    <t>BJ AMET-IC-StrawberryChscke-FTNG-8 458ML</t>
  </si>
  <si>
    <t>BJ AMET-IC-StrwbrryChsck-FTNG-12 120ML</t>
  </si>
  <si>
    <t>BJ AMET-IC-SweetCrm+Cookies-FTNG-8 458ML</t>
  </si>
  <si>
    <t>BJ AMET-IC-TripleCaramlChnk-FTNG-8 458ML</t>
  </si>
  <si>
    <t>BJ Banana Peanut BTR Greek Yogurt 8 1PT</t>
  </si>
  <si>
    <t>BJ Banana Peanut BTR GRK YGRT 1 2.4 GAL</t>
  </si>
  <si>
    <t>BJ Banana Peanut BTR GRK YOG 1-12PK 3.6z</t>
  </si>
  <si>
    <t>BJ Banana PNT BTR FRZ YGRT 1 9.08L</t>
  </si>
  <si>
    <t>BJ BANANA SPLIT 8 1PT</t>
  </si>
  <si>
    <t>BJ BERRY BERRY SORBET 1 9.08L</t>
  </si>
  <si>
    <t>BJ Berry Voluntary 1-12PK 3.6z</t>
  </si>
  <si>
    <t>BJ Berry Voluntary IC 8 1PT</t>
  </si>
  <si>
    <t>BJ Blueberry VAN Graham Greek YGRT 8 1PT</t>
  </si>
  <si>
    <t>BJ Blueberry VAN GRHM GRK YGRT FT 8 1PT</t>
  </si>
  <si>
    <t>BJ Boston Cream Pie 8 1PT</t>
  </si>
  <si>
    <t>BJ BRZ-IC-CFB-FTNG-12 120ML</t>
  </si>
  <si>
    <t>BJ BRZ-IC-CherryGarcia-FTNG-12 120ML</t>
  </si>
  <si>
    <t>BJ BRZ-IC-ChocChipCookDough-FTNG-8 458ML</t>
  </si>
  <si>
    <t>BJ BRZ-IC-ChocChpCookDgh-FTNG-12 120ML</t>
  </si>
  <si>
    <t>BJ BRZ-IC-ChocFudgeBrownie-FTNG-12 120ML</t>
  </si>
  <si>
    <t>BJ BRZ-IC-CHUNKYMONKEY-FTNG-12 120ML</t>
  </si>
  <si>
    <t>BJ BRZ-IC-ChunkyMonkey-FTNG-8 458 ML</t>
  </si>
  <si>
    <t>BJ BRZ-IC-ChunkyMonkey-FTNG-8 458ML</t>
  </si>
  <si>
    <t>BJ BRZ-IC-CinnamnBun-8 458ml</t>
  </si>
  <si>
    <t>BJ BRZ-IC-ConeSweetCn-FTNG-8 458ML</t>
  </si>
  <si>
    <t>BJ BRZ-IC-ConeSweetCone-12 120ML</t>
  </si>
  <si>
    <t>BJ BRZ-IC-CookieCarinval-12 120ML</t>
  </si>
  <si>
    <t>BJ BRZ-IC-EvrythngButThe-FTNG-8 458ml</t>
  </si>
  <si>
    <t>BJ BRZ-IC-HalfBaked-8 458ML</t>
  </si>
  <si>
    <t>BJ BRZ-IC-NYFdgeChnk-12 120ML</t>
  </si>
  <si>
    <t>BJ BRZ-IC-NYSFC-8 458ML</t>
  </si>
  <si>
    <t>BJ BRZ-IC-PhishFood-FTNG-8 458ML</t>
  </si>
  <si>
    <t>BJ BRZ-IC-PHISHFOOD-FTNG-8 458ML RP</t>
  </si>
  <si>
    <t>BJ BRZ-IC-Straw Cheesecake-FTNG-8 458 ML</t>
  </si>
  <si>
    <t>BJ BRZ-IC-TripleCrmlCk-FTNG-8 458ML</t>
  </si>
  <si>
    <t>BJ BRZ-IC-TRIPLECRMLCK-FTNG-8 458ML RP</t>
  </si>
  <si>
    <t>BJ BRZ-IC-Vanilla-FTNG-8 458 ML</t>
  </si>
  <si>
    <t>BJ CA-COR-SaltedCaramel-8 473ML</t>
  </si>
  <si>
    <t>BJ CA-IC-CherryGarcia-FTNG-8 500ML</t>
  </si>
  <si>
    <t>BJ CA-IC-ChocChpCookDgh-12 946ML-PAL</t>
  </si>
  <si>
    <t>BJ CA-IC-ChocChpCookDgh-FTNG-8 500ML</t>
  </si>
  <si>
    <t>BJ CA-IC-HalfBaked-FTNG-8 500ML</t>
  </si>
  <si>
    <t>BJ CA-IC-PBHalfBaked-FTNG-8 500ML</t>
  </si>
  <si>
    <t>BJ Cake Batter 8 1PT</t>
  </si>
  <si>
    <t>BJ Candy Bar Pie 1 2.4 GAL</t>
  </si>
  <si>
    <t>BJ CANDY BAR PIE 9.08L</t>
  </si>
  <si>
    <t>BJ CARAMEL HAT TRICK 1 9.08L</t>
  </si>
  <si>
    <t>BJ CC CKIE DGH 1 9.08L</t>
  </si>
  <si>
    <t>BJ CCCD 1-12PK 3.6z</t>
  </si>
  <si>
    <t>BJ CCCD IC 12 1QT</t>
  </si>
  <si>
    <t>BJ CCCD IC 6 1QT</t>
  </si>
  <si>
    <t>BJ CFB SS 1-12PK 3.6z</t>
  </si>
  <si>
    <t>BJ Cheesecake Brownie 8 1PT</t>
  </si>
  <si>
    <t>BJ CHERRY GARCIA 1 2.4 GAL</t>
  </si>
  <si>
    <t>BJ Cherry Garcia 1-12PK 3.6z</t>
  </si>
  <si>
    <t>BJ Cherry Garcia 12 1QT</t>
  </si>
  <si>
    <t>BJ Cherry Garcia 8-3PK 1PT</t>
  </si>
  <si>
    <t>BJ Cherry Garcia IC 6 1QT</t>
  </si>
  <si>
    <t>BJ CHOC CHIP COOKIE DOUGH 1 2.4 GAL</t>
  </si>
  <si>
    <t>BJ CHOC FT SOFT SERVE MIX 4 1 GAL</t>
  </si>
  <si>
    <t>BJ CHOC FUDGE BROWNIE FT 1 2.4 GAL</t>
  </si>
  <si>
    <t>BJ CHOC NOUGAT CRUNCH 1 9.08L</t>
  </si>
  <si>
    <t>BJ CHOC SOFT SERVE MIX 4 1 GAL</t>
  </si>
  <si>
    <t>BJ CHOCO FUDGE BROWNIE FT 1 9.08L</t>
  </si>
  <si>
    <t>BJ CHOCOLATE 1 9.08L</t>
  </si>
  <si>
    <t>BJ CHOCOLATE THERAPY FT 1 2.4 GAL</t>
  </si>
  <si>
    <t>BJ CHRY GAR 1 9.08L</t>
  </si>
  <si>
    <t>BJ CHUNKY MONKEY 1 9.08L</t>
  </si>
  <si>
    <t>BJ Cinnamon Bun 8 1PT</t>
  </si>
  <si>
    <t>BJ COCONUT 7 LAYER 1 9.08L</t>
  </si>
  <si>
    <t>BJ COFFEE 1 9.08L</t>
  </si>
  <si>
    <t>BJ COFFEE COFFEE BUZZBUZZBUZZ 1 9.08L</t>
  </si>
  <si>
    <t>BJ EU CL1-NDS-ChangetheWhirled-8 465ml</t>
  </si>
  <si>
    <t>BJ EU1-PS-ONTHEDGH 1-18PK OOH</t>
  </si>
  <si>
    <t>BJ EU1-PS-ONTHEDGH 1-24PK WIP</t>
  </si>
  <si>
    <t>BJ EU1-PS-ONTHEDGH 6-3PK</t>
  </si>
  <si>
    <t xml:space="preserve">BJ EU1-PS-OnTheDgh 6-3PK </t>
  </si>
  <si>
    <t>BJ EU2-ND-CHCFGBRWN-8 500mL WIP</t>
  </si>
  <si>
    <t>BJ EU2-ND-CHKYMKY-8 500mL WIP</t>
  </si>
  <si>
    <t>BJ EU2-ND-PBCOOKIE-8 500ML WIP</t>
  </si>
  <si>
    <t>BJ EU2-PS-ONTHEDGH 1-18PK OOH</t>
  </si>
  <si>
    <t>BJ EU-ND-ChcFgBrwn-8 500ML</t>
  </si>
  <si>
    <t>BJ EU-ND-ChkyMky-8 500ML</t>
  </si>
  <si>
    <t>BJ EU-ND-PBCookie-8 500ML</t>
  </si>
  <si>
    <t>BJ FROYO PHISH FOOD 8 1PT</t>
  </si>
  <si>
    <t>BJ FTC Vanilla 8 1PT</t>
  </si>
  <si>
    <t>BJ FY CHERRY GARCIA 8 1 PT</t>
  </si>
  <si>
    <t>BJ FY CHOC FDG BROWNIE 8 1PT</t>
  </si>
  <si>
    <t>BJ FY HALF BAKED 8 1PT</t>
  </si>
  <si>
    <t>BJ GFY Banana PB FT 1 2.4GAL</t>
  </si>
  <si>
    <t>BJ GFY BP Butter FT 1-12PK 4z</t>
  </si>
  <si>
    <t>BJ GFY Liz Lemon FT 1 2.4 GAL</t>
  </si>
  <si>
    <t>BJ GFY Rasp Fudge Chunk FT 1 2.4Gal</t>
  </si>
  <si>
    <t>BJ GFY Rasp Fudge Chunk FT 1-12PK 4z</t>
  </si>
  <si>
    <t>BJ GFY Vanilla FT 1 2.4Gal</t>
  </si>
  <si>
    <t>BJ Greek YGRT Pineapple PSN Fruit 8 1PT</t>
  </si>
  <si>
    <t>BJ Half Baked 8-3PK 1PT</t>
  </si>
  <si>
    <t>BJ IC Americone Dream 1 2.4 GAL</t>
  </si>
  <si>
    <t>BJ IC Americone Dream 1-12PK 3.6z</t>
  </si>
  <si>
    <t>BJ IC Americone Dream FT 1 2.4Gal</t>
  </si>
  <si>
    <t>BJ IC Americone Dream FT 1-12BK 4z</t>
  </si>
  <si>
    <t>BJ IC Brownie Chew Gooder 8 1PT</t>
  </si>
  <si>
    <t>BJ IC Butter Pecan FT 1 2.4 GAL</t>
  </si>
  <si>
    <t>BJ IC Candy Bar Pie FT 1 2.4 GAL</t>
  </si>
  <si>
    <t>BJ IC Cannoli LTD Batch 8 1PT</t>
  </si>
  <si>
    <t>BJ IC CCCD FT 1-12BK 4z</t>
  </si>
  <si>
    <t>BJ IC CFB FT 1-12BK 4z</t>
  </si>
  <si>
    <t>BJ IC CHERRY GARCIA 8 1PT</t>
  </si>
  <si>
    <t>BJ IC Cherry Garcia FT 1 2.4Gal</t>
  </si>
  <si>
    <t>BJ IC Cherry Garcia FT 1-12BK 4z</t>
  </si>
  <si>
    <t>BJ IC CHOC CHIP COOKIE DGH FT 8 1PT</t>
  </si>
  <si>
    <t>BJ IC Choc Chip Cookie Dough FT 1 2.4Gal</t>
  </si>
  <si>
    <t>BJ IC CHOC FDG Brownie 6 1QT</t>
  </si>
  <si>
    <t>BJ IC CHOC FUDGE BROWNIE 8 1PT</t>
  </si>
  <si>
    <t>BJ IC Choc Fudge Brownie FT 1 2.4Gal</t>
  </si>
  <si>
    <t>BJ IC Choc PB Cup LTD Batch 8 1PT</t>
  </si>
  <si>
    <t>BJ IC Choc PeanutButtery Swl FT 1 2.4Gal</t>
  </si>
  <si>
    <t>BJ IC Chocolate FT 1 2.4Gal</t>
  </si>
  <si>
    <t>BJ IC Chocolate Nougat Crunch 1 2.4 GAL</t>
  </si>
  <si>
    <t>BJ IC Chocolate PB Swirl 1 9.08L</t>
  </si>
  <si>
    <t>BJ IC Chocolate PB Swirl FT 1 2.4 GAL</t>
  </si>
  <si>
    <t>BJ IC Chocolate Peppermint Crunch 8 1PT</t>
  </si>
  <si>
    <t>BJ IC Chocolate Therapy 8 1PT</t>
  </si>
  <si>
    <t>BJ IC Chocolate Therapy FT 1 2.4Gal</t>
  </si>
  <si>
    <t>BJ IC CHUBBY HUBBY 8 1PT</t>
  </si>
  <si>
    <t>BJ IC CHUNKY MONKEY 1 2.4 GAL</t>
  </si>
  <si>
    <t>BJ IC CHUNKY MONKEY 8 1PT</t>
  </si>
  <si>
    <t>BJ IC Chunky Monkey FT 1 2.4Gal</t>
  </si>
  <si>
    <t>BJ IC CHUNKY MONKEY FT 8 1PT</t>
  </si>
  <si>
    <t>BJ IC Coc Seven Layer Bar FT 1 2.4Gal</t>
  </si>
  <si>
    <t>BJ IC COF HEATH BAR CRNCH 8 1PT</t>
  </si>
  <si>
    <t>BJ IC COFFEE BUZZ 1 2.4 GAL</t>
  </si>
  <si>
    <t>BJ IC Coffee BuzzBuzzBuzz FT 1 2.4Gal</t>
  </si>
  <si>
    <t>BJ IC Coffee Caramel Buzz 8 1PT</t>
  </si>
  <si>
    <t>BJ IC COFFEE COFFEE BUZZ BUZZ BUZZ 8 1PT</t>
  </si>
  <si>
    <t>BJ IC Coffee FT 1 2.4Gal</t>
  </si>
  <si>
    <t>BJ IC Cotton Candy LTD Batch 8 1PT</t>
  </si>
  <si>
    <t>BJ IC EVERYTHING BUT THE FT 8 1PT</t>
  </si>
  <si>
    <t>BJ IC Fair Trade Chocolate 1 2.4 GAL</t>
  </si>
  <si>
    <t>BJ IC FAIR TRADE COFFEE 1 2.4 GAL</t>
  </si>
  <si>
    <t>BJ IC HALF BAKED FT 8 1PT</t>
  </si>
  <si>
    <t>BJ IC KARAMEL SUTRA 8 1PT</t>
  </si>
  <si>
    <t>BJ IC Late Night Snack 1 9.08L</t>
  </si>
  <si>
    <t>BJ IC Milk + Cookies FT 1 2.4Gal</t>
  </si>
  <si>
    <t>BJ IC MINT CHOC COOKIE 8 1PT</t>
  </si>
  <si>
    <t>BJ IC MINT CHOCOLATE CHUNK 1 2.4 GAL</t>
  </si>
  <si>
    <t>BJ IC Mint Chocolate Chunk FT 1 2.4Gal</t>
  </si>
  <si>
    <t>BJ IC Nutty Caramel Swirl 8 1PT</t>
  </si>
  <si>
    <t>BJ IC NY SUPER FUDGE CHUNK 1 2.4 GAL</t>
  </si>
  <si>
    <t>BJ IC NY SUPER FUDGE CHUNK 8 1PT</t>
  </si>
  <si>
    <t>BJ IC NYSFC FT 1 2.4Gal</t>
  </si>
  <si>
    <t>BJ IC Peaches + Cream 1 2.4 GAL</t>
  </si>
  <si>
    <t>BJ IC PEANUT BUTTER CUP 8 1PT</t>
  </si>
  <si>
    <t>BJ IC Peanut Butter World 8 1PT</t>
  </si>
  <si>
    <t>BJ IC PHISH FOOD FT 1 2.4 GAL</t>
  </si>
  <si>
    <t>BJ IC Phish Food FT 1 2.4Gal</t>
  </si>
  <si>
    <t>BJ IC PHISH FOOD FT 8 1PT</t>
  </si>
  <si>
    <t>BJ IC Pina Colada LTD Batch 8 1PT</t>
  </si>
  <si>
    <t>BJ IC Pine Pass Fruit GRK YGRT 1 2.4 GAL</t>
  </si>
  <si>
    <t>BJ IC PISTACHIO PISTACHIO 8 1PT</t>
  </si>
  <si>
    <t>BJ IC Red Velvet Cake 8 1PT</t>
  </si>
  <si>
    <t>BJ IC Salted Caramel 1 2.4 GAL</t>
  </si>
  <si>
    <t>BJ IC Scotchy SCT SCT FT NG LTD 2.4 GAL</t>
  </si>
  <si>
    <t>BJ IC Straw Cheesecake FT 1 2.4Gal</t>
  </si>
  <si>
    <t>BJ IC Straw Cheesecake FT 1-12BK 4z</t>
  </si>
  <si>
    <t>BJ IC STRAWBERRY 1 2.4 GAL</t>
  </si>
  <si>
    <t>BJ IC Strawberry Cheesecake 1 2.4 GAL</t>
  </si>
  <si>
    <t>BJ IC Strawberry FT 1 2.4Gal</t>
  </si>
  <si>
    <t>BJ IC SWEET CREAM W/COOKIES 1 2.4 GAL</t>
  </si>
  <si>
    <t>BJ IC Sweet Cream w/Cookies FT 1 2.4 GAL</t>
  </si>
  <si>
    <t>BJ IC TRIPLE CARAMEL CHUNK 1 2.4 GAL</t>
  </si>
  <si>
    <t>BJ IC Triple Caramel Chunk FT 1 2.4Gal</t>
  </si>
  <si>
    <t>BJ IC VAN CARM FUDGE SWIRL FT 8 1PT</t>
  </si>
  <si>
    <t>BJ IC Van Heath Bar Crunch FT 1 2.4Gal</t>
  </si>
  <si>
    <t>BJ IC Vanilla FT 1 2.4Gal</t>
  </si>
  <si>
    <t>BJ IC VNILLA HEATH BR CRNCH FT 1 2.4 GAL</t>
  </si>
  <si>
    <t>BJ IC Volun Tiramisu 8 1PT</t>
  </si>
  <si>
    <t>BJ IC Volun-Tiramisu 1-12PK 3.6z</t>
  </si>
  <si>
    <t>BJ IC Volun-Tiramisu 8 1PT</t>
  </si>
  <si>
    <t>BJ IC Volun-Tiramisu FT 1-12PK 4z</t>
  </si>
  <si>
    <t>BJ IC What A Cluster 1 2.4 GAL</t>
  </si>
  <si>
    <t>BJ IC What A Cluster 8 1PT</t>
  </si>
  <si>
    <t>BJ Imagine Whirled Peace 8 1PT</t>
  </si>
  <si>
    <t>BJ Japan CHC FDG BRWN Fair Trade 12-1PK</t>
  </si>
  <si>
    <t>BJ Japan Cherry Garcia Fair Trade 12-1PK</t>
  </si>
  <si>
    <t>BJ Japan Chunky Monkey Fair Trade 12-1PK</t>
  </si>
  <si>
    <t>BJ Japan Coffee Blast Fair Trade 12-1PK</t>
  </si>
  <si>
    <t>BJ Japan Cookie CRNVL Fair Trade 12 1PK</t>
  </si>
  <si>
    <t>BJ JP-IC-CarmCkPrty-12 120ml</t>
  </si>
  <si>
    <t>BJ JPN-IC-BananasFstr-FTNG-12 120ML</t>
  </si>
  <si>
    <t>BJ JPN-IC-BaristDkRst-12 120ML</t>
  </si>
  <si>
    <t>BJ JPN-IC-BourbonBrownButter-12 120ML</t>
  </si>
  <si>
    <t>BJ JPN-IC-BrownSugarBlnd-FTNG-12 120ML</t>
  </si>
  <si>
    <t>BJ JPN-IC-CaramelChsck-12 120ML</t>
  </si>
  <si>
    <t>BJ JPN-IC-CFB-FTNG-12 120ML</t>
  </si>
  <si>
    <t>BJ JPN-IC-CherryGarcia-FTNG-12 120ML</t>
  </si>
  <si>
    <t>BJ JPN-IC-ChocFudgBrownie-FTNG-12 120ML</t>
  </si>
  <si>
    <t>BJ JPN-IC-Chocolate+Nuts-FTNG-12 120ML</t>
  </si>
  <si>
    <t>BJ JPN-IC-ChocolateCherry-FTNG-12 120ML</t>
  </si>
  <si>
    <t>BJ JPN-IC-ChunkyMonkey-FTNG-12 120ML</t>
  </si>
  <si>
    <t>BJ JPN-IC-CoffeeBlast-FTNG-12 120ML</t>
  </si>
  <si>
    <t>BJ JPN-IC-CookieCarnival-FTNG-12 120ML</t>
  </si>
  <si>
    <t>BJ JPN-IC-CottonCandy-FTNG-12 120ML</t>
  </si>
  <si>
    <t>BJ JPN-IC-ENERUMINT-12 120ML</t>
  </si>
  <si>
    <t>BJ JPN-IC-GingerRum-FTNG-12 120ML</t>
  </si>
  <si>
    <t>BJ JPN-IC-MyCherryAmour-FTNG-12 120ML</t>
  </si>
  <si>
    <t>BJ JPN-IC-PBCookie-FTNG-12 120ML</t>
  </si>
  <si>
    <t>BJ JPN-IC-SWTCUPCAKE-12 120ML</t>
  </si>
  <si>
    <t>BJ JPN-IC-Vanilla-FTNG-12 120ML</t>
  </si>
  <si>
    <t>BJ JPN-IC-VanNutBrown-12 120ML</t>
  </si>
  <si>
    <t>BJ JPN-IC-WffleCneDrm-FTNG-12 120ML</t>
  </si>
  <si>
    <t>BJ Late Night Snack 8 1PT</t>
  </si>
  <si>
    <t>BJ Late Night Snack FT 8 1PT</t>
  </si>
  <si>
    <t>BJ LEMON SORBET 1 9.08L</t>
  </si>
  <si>
    <t>BJ Liz Lemon Greek Yogurt 8 1PT</t>
  </si>
  <si>
    <t>BJ MANGO SORBET 1 9.08L</t>
  </si>
  <si>
    <t>BJ MILK+COOKIES 1 9.08L</t>
  </si>
  <si>
    <t>BJ Milk+Cookies 8 1PT</t>
  </si>
  <si>
    <t>BJ Milk+Cookies FT 8 1PT</t>
  </si>
  <si>
    <t>BJ Mixed 8(3) 1PT</t>
  </si>
  <si>
    <t>BJ NEW YORK SUPER FUDGE CHUNK FT 1 9.08L</t>
  </si>
  <si>
    <t>BJ NSA IC Van Choc Chunk 1 2.4 GAL</t>
  </si>
  <si>
    <t>BJ Peach Cobbler 8 1PT</t>
  </si>
  <si>
    <t>BJ Peanut Brittle 8 1PT</t>
  </si>
  <si>
    <t>BJ PHISH FOOD FT 1 9.08L</t>
  </si>
  <si>
    <t>BJ Pumpkin Cheesecake LTD FT NG 8 1 PT</t>
  </si>
  <si>
    <t>BJ R01-COR-BoomChocolatta-8 458ML</t>
  </si>
  <si>
    <t>BJ R01-COR-ChocolateChip-8 458ML RP</t>
  </si>
  <si>
    <t>BJ R01-COR-CkCrmChsck-8 458ML</t>
  </si>
  <si>
    <t>BJ R01-COR-Cocofrcarml-8 458ML</t>
  </si>
  <si>
    <t>BJ R01-COR-PeanutButtah-FTNG-8 458ML</t>
  </si>
  <si>
    <t>BJ R01-IC- ChocMaltShk-8 458ML</t>
  </si>
  <si>
    <t>BJ R01-IC-BootsOnTheMoon-8 458ML</t>
  </si>
  <si>
    <t>BJ R01-IC-BootsOnTheMoon-8 458ML RP</t>
  </si>
  <si>
    <t>BJ R01-IC-CaramelChsck-12 120ML</t>
  </si>
  <si>
    <t>BJ R01-IC-CFB-FTNG-12 120ML</t>
  </si>
  <si>
    <t>BJ R01-IC-ChipHappens-8 458ML</t>
  </si>
  <si>
    <t>BJ R01-IC-ChipHappens-8 458ML RP</t>
  </si>
  <si>
    <t>BJ R01-IC-Chocolate+Nuts-FTNG-12 120ML</t>
  </si>
  <si>
    <t>BJ R01-IC-ConeSweetCone-12 120ML</t>
  </si>
  <si>
    <t>BJ R01-IC-CottonCandy-FTNG-12 120ML</t>
  </si>
  <si>
    <t>BJ R01-IC-DoughntWorry-12 120ML</t>
  </si>
  <si>
    <t>BJ R01-IC-NETFLIX+CHILLLD-8 458ML</t>
  </si>
  <si>
    <t>BJ R01-IC-Netflix+Chillld-8 458ML RP</t>
  </si>
  <si>
    <t>BJ R01-IC-Punchline-8 458ML</t>
  </si>
  <si>
    <t>BJ R01-IC-Punchline-8 458ML RP</t>
  </si>
  <si>
    <t>BJ R01-IC-SaveRSwrld-8 458ML</t>
  </si>
  <si>
    <t>BJ R01-IC-SwtCrm+Ckies-8 458ML</t>
  </si>
  <si>
    <t>BJ R01-LIC-CHOCOAFFAIR-8 458ML</t>
  </si>
  <si>
    <t>BJ R01-LIC-CrmCookFix-8 458ML</t>
  </si>
  <si>
    <t>BJ R01-LIC-MochaFudgeBrownie-8 458ML RP</t>
  </si>
  <si>
    <t>BJ R01-LIC-PBDough-8 458ML</t>
  </si>
  <si>
    <t>BJ R01-ND-Caramel Choc Chunk-12 120ml</t>
  </si>
  <si>
    <t>BJ R01-ND-ChcFgBrwn-8 458ML RP</t>
  </si>
  <si>
    <t>BJ R01-ND-ChocCarCluster-8 458ML RP</t>
  </si>
  <si>
    <t>BJ R01-ND-ChocCarCluster-8 458ML WIP</t>
  </si>
  <si>
    <t>BJ R01-ND-ChocChpCookDgh-8 458ML RP</t>
  </si>
  <si>
    <t>BJ R01-ND-ChocChpCookDgh-8 458ML WIP</t>
  </si>
  <si>
    <t>BJ R01-ND-CinnamonBuns-8 458ML</t>
  </si>
  <si>
    <t>BJ R01-ND-Netflix+Chillld-8 458ML</t>
  </si>
  <si>
    <t>BJ R01-ND-Netflix+Chillld-8 458ML RP</t>
  </si>
  <si>
    <t>BJ R01-ND-PB and Cookies-12 120ml</t>
  </si>
  <si>
    <t>BJ R01-NDS-ThisIsOurWhirld-8 458ML</t>
  </si>
  <si>
    <t>BJ R01-ND-UnfdgeFuture-8 458ML</t>
  </si>
  <si>
    <t>BJ R01-ND-UnfdgeFuture-8 458ML RP</t>
  </si>
  <si>
    <t>BJ R01-PS-ChcChpCkDgh 1-18PK OOH</t>
  </si>
  <si>
    <t>BJ R01-PS-ChcChpCkDgh 6-3PK</t>
  </si>
  <si>
    <t>BJ R01-PS-TonightDgh 1-18PK -OOH</t>
  </si>
  <si>
    <t>BJ R01-PS-TONIGHTDGH 1-18PK -OOH</t>
  </si>
  <si>
    <t>BJ R01-PS-TonightDgh 6-3PK</t>
  </si>
  <si>
    <t>BJ RASP FDG CHNK YGRT 1 9.08 L</t>
  </si>
  <si>
    <t>BJ RO1-IC-Chocolate+Nuts-12 120ML</t>
  </si>
  <si>
    <t>BJ RO1-IC-CinnamonBun-8 458ML</t>
  </si>
  <si>
    <t>BJ RO1-ND- CaramelAlmdBrttle -8 458ML</t>
  </si>
  <si>
    <t>BJ RO1-ND- Cocont7LyrB -8 458ML</t>
  </si>
  <si>
    <t>BJ RO1-ND-CffCrmlFg-8 458ML</t>
  </si>
  <si>
    <t>BJ RO1-ND-PBCookie-8 458ML</t>
  </si>
  <si>
    <t>BJ RO1-ND-PBCookie-8 458ML RP</t>
  </si>
  <si>
    <t>BJ RSPBRY FDG CHNK Greek Yogurt FT 8 1PT</t>
  </si>
  <si>
    <t>BJ RSPBRY FDG CHNK GRK YOG 1-12PK 3.6z</t>
  </si>
  <si>
    <t>BJ RSPBRY Fudge CHNK GRK YGRT 1 2.4 GAL</t>
  </si>
  <si>
    <t>BJ RSPBRY Fudge Chunk Greek Yogurt 8 1PT</t>
  </si>
  <si>
    <t>BJ SBUX Caramel Macchiato 8 1PT</t>
  </si>
  <si>
    <t>BJ SBUX Coffee 8 1PT</t>
  </si>
  <si>
    <t>BJ SBUX Java Chip 8 1PT</t>
  </si>
  <si>
    <t>BJ SBUX Java Chip Cup 1-12PK 3.6z</t>
  </si>
  <si>
    <t>BJ Seven Layer Bar IC 1 2.4 GAL</t>
  </si>
  <si>
    <t>BJ Smores 8 1PT</t>
  </si>
  <si>
    <t>BJ Sorbet Mango Mango 1 2.4 GAL</t>
  </si>
  <si>
    <t>BJ SORV-COR-ChocolateChip-8 458ML</t>
  </si>
  <si>
    <t>BJ SORV-COR-Cookies+CREAMCHSCKE-8 458ml</t>
  </si>
  <si>
    <t>BJ SORV-COR-CrushGateau-8 458ML</t>
  </si>
  <si>
    <t>BJ SORV-COR-SweetLikeSugar-8 458ML</t>
  </si>
  <si>
    <t>BJ SORV-IC-ACookieAffair-8 458ML</t>
  </si>
  <si>
    <t>BJ SORV-IC-ChocChpCookDgh-12 120ML</t>
  </si>
  <si>
    <t>BJ SORV-IC-ConeSweetCn-8 458ML</t>
  </si>
  <si>
    <t>BJ SORV-IC-DoubleDough-8 458ML</t>
  </si>
  <si>
    <t>BJ SORV-IC-DoughntWorry-12 120ML</t>
  </si>
  <si>
    <t>BJ SORV-IC-Netflix+Chillld-8 458ML</t>
  </si>
  <si>
    <t>BJ SORV-IC-Netflix+Chillld-8 458ML RP</t>
  </si>
  <si>
    <t>BJ SORV-IC-NYSFC-8 458ML RP</t>
  </si>
  <si>
    <t>BJ SORV-IC-OatmealDreamPie-1 8.95L</t>
  </si>
  <si>
    <t>BJ SORV-IC-PBHalfBaked-1 8.95L</t>
  </si>
  <si>
    <t>BJ SORV-IC-PhishFood-8 458ML RP</t>
  </si>
  <si>
    <t>BJ SORV-IC-StrawCheesecake-8 458ML RP</t>
  </si>
  <si>
    <t>BJ SORV-IC-StrwberryChscke-12 120ML</t>
  </si>
  <si>
    <t>BJ SORV-IC-Vanilla-8 458ML RP</t>
  </si>
  <si>
    <t>BJ SORV-ND-CaramelAlmdBrttle-8 458ML</t>
  </si>
  <si>
    <t>BJ SORV-ND-CHCFGBRWN-8 458ml</t>
  </si>
  <si>
    <t>BJ SORV-ND-ChocCarCluster-8 458ML</t>
  </si>
  <si>
    <t>BJ SORV-ND-ChocCarCluster-8 458ML RP</t>
  </si>
  <si>
    <t>BJ SORV-ND-CHOCCHPCOOKDGH-8 458ml</t>
  </si>
  <si>
    <t>BJ SORV-ND-Coconut7Layer-8 458ML</t>
  </si>
  <si>
    <t>BJ SORV-NDS-StrawberryMarsh-1 8.95L</t>
  </si>
  <si>
    <t>BJ SORV-TOP-DirtCake-1 8.95L</t>
  </si>
  <si>
    <t>BJ SORV-US-IC-PB Smore-1 8.95L</t>
  </si>
  <si>
    <t>BJ SRB Berry Extraordinary FT 1 2.4Gal</t>
  </si>
  <si>
    <t>BJ SRB BRRY BRRY Extraordinary 1 2.4 GAL</t>
  </si>
  <si>
    <t>BJ SRB Lemonade Stand FT 1.2.4Gal</t>
  </si>
  <si>
    <t>BJ SRB Mango Mango FT 1 2.4Gal</t>
  </si>
  <si>
    <t>BJ Straw Chees 3.6z Disp Rdy 1-12PK</t>
  </si>
  <si>
    <t>BJ STRAWBERRY 1 9.08L</t>
  </si>
  <si>
    <t>BJ STRAWBERRY CHEESECAKE 8 1PT</t>
  </si>
  <si>
    <t>BJ STRWBRY Shortcake Greek Yogurt 8 1PT</t>
  </si>
  <si>
    <t>BJ SWEET CREAM COOKIE 1 9.08L</t>
  </si>
  <si>
    <t>BJ Triple Caramel Chunk 8 1PT</t>
  </si>
  <si>
    <t>BJ Truffle Trifecta 8 1PT</t>
  </si>
  <si>
    <t>BJ U-ND-CoconutAlmFdgChp-1 2.4G</t>
  </si>
  <si>
    <t>BJ US IC-Half Baked 8 1PT w/REC CUP</t>
  </si>
  <si>
    <t>BJ US IC-Phish Food 8 1PT w/REC CUP</t>
  </si>
  <si>
    <t>BJ US-COR- CoconutsForCaramel -8 1PT</t>
  </si>
  <si>
    <t>BJ US-COR-Cookies+CreamChscke-8 1PT</t>
  </si>
  <si>
    <t>BJ US-COR-Hazed+Confused-FTNG-8 1PT</t>
  </si>
  <si>
    <t>BJ US-COR-PeanutButtah-FTNG-8 1PT</t>
  </si>
  <si>
    <t>BJ US-COR-PeanutButterFudge-FTNG-8 1PT</t>
  </si>
  <si>
    <t>BJ US-COR-RaspberryJamberry-FTNG-8 1PT</t>
  </si>
  <si>
    <t>BJ US-COR-Speculoos-FTNG-8 1PT</t>
  </si>
  <si>
    <t>BJ US-COR-Speculoos-FTNG-8 1PT SS</t>
  </si>
  <si>
    <t>BJ US-COR-SweetLikeSugar-8 1 PT</t>
  </si>
  <si>
    <t>BJ US-COR-WakeNBake-8 1 PT</t>
  </si>
  <si>
    <t>BJ US-FY-CherryGarcia-8 1PT</t>
  </si>
  <si>
    <t>BJ US-FY-CherryGarcia-FTNG-8 1PT</t>
  </si>
  <si>
    <t>BJ US-FY-ChocFudgeBrown-FTNG-8 1PT</t>
  </si>
  <si>
    <t>BJ US-FY-HalfBaked-8 1PT</t>
  </si>
  <si>
    <t>BJ US-FY-HalfBaked-FTNG-8 1PT</t>
  </si>
  <si>
    <t>BJ US-FY-PhishFood-FTNG-8 1PT</t>
  </si>
  <si>
    <t>BJ US-FY-Raspberry-1 2.4 G</t>
  </si>
  <si>
    <t>BJ US-FY-StrawBanana-1 2.4 G</t>
  </si>
  <si>
    <t>BJ US-GFY-BananaPeanutButr-FTNG-1 2.4G</t>
  </si>
  <si>
    <t>BJ US-GFY-BananaPntBtr-FTNG-1 8 1PT</t>
  </si>
  <si>
    <t>BJ US-GFY-BlueberryVanill-FTNG-8 1PT</t>
  </si>
  <si>
    <t>BJ US-GFY-CherryGarcia-FTNG-8 1PT</t>
  </si>
  <si>
    <t>BJ US-GFY-PeachRaspberry-FTNG-1 2.4G</t>
  </si>
  <si>
    <t>BJ US-GFY-Raspberry-FTNG-1 2.4G</t>
  </si>
  <si>
    <t>BJ US-GFY-RaspbrryFdgChnk-FTNG-8 1PT</t>
  </si>
  <si>
    <t>BJ US-GFY-StrawbryShrtcke-FTNG-8 1PT</t>
  </si>
  <si>
    <t>BJ US-IC AmericoneDream-FH-8 1PT</t>
  </si>
  <si>
    <t>BJ US-IC AmericoneDream-FT-8 1PT</t>
  </si>
  <si>
    <t>BJ US-IC- BrownieBatter -1 2.4G</t>
  </si>
  <si>
    <t>BJ US-IC- ChillinTheRoast- 8 1PT</t>
  </si>
  <si>
    <t>BJ US-IC- ChocShakeIt- 8 1PT</t>
  </si>
  <si>
    <t>BJ US-IC- OneLove- 8 1PT LTD</t>
  </si>
  <si>
    <t>BJ US-IC- OneSweetWorld- 1 2.4G</t>
  </si>
  <si>
    <t>BJ US-IC- TruffleKerfuffle -8 1PT</t>
  </si>
  <si>
    <t>BJ US-IC- UrbanBourbon -8 1PT</t>
  </si>
  <si>
    <t>BJ US-IC-ASwirldOfDiff-FTNG-8 1PT</t>
  </si>
  <si>
    <t>BJ US-IC-BananaSplit-FTNG-8 1PT</t>
  </si>
  <si>
    <t>BJ US-IC-Blondie Ambition-FTNG-8 1PT</t>
  </si>
  <si>
    <t>BJ US-IC-BlondieAmbition-FTNG-12 4 FOZ</t>
  </si>
  <si>
    <t>BJ US-IC-BootsOnTheMoon-1 2.4G</t>
  </si>
  <si>
    <t>BJ US-IC-BootsOnTheMoon-8 1PT LTD</t>
  </si>
  <si>
    <t>BJ US-IC-BostonCreamPie-FTNG-8 1PT</t>
  </si>
  <si>
    <t>BJ US-IC-BourbonBrownButter-FTNG-1 2.4G</t>
  </si>
  <si>
    <t>BJ US-IC-BrbnPecanPie-8 1PT</t>
  </si>
  <si>
    <t>BJ US-IC-Brewed to Matter-FTNG-12 4FOZ</t>
  </si>
  <si>
    <t>BJ US-IC-Brewed to Matter-FTNG-8 1PT</t>
  </si>
  <si>
    <t>BJ US-IC-BrySwtMscrpn-8 1PT</t>
  </si>
  <si>
    <t>BJ US-IC-Butterscotchd-1 2.4G</t>
  </si>
  <si>
    <t>BJ US-IC-CakeBatter-FTNG-8 1PT</t>
  </si>
  <si>
    <t>BJ US-IC-CakeMyDay-8 1PT-LTD</t>
  </si>
  <si>
    <t>BJ US-IC-CandyBarPie-FTNG-1 2.4G</t>
  </si>
  <si>
    <t>BJ US-IC-CandyBarPieLTD-FTNG-8 1PT</t>
  </si>
  <si>
    <t>BJ US-IC-Cannoli-1 2.4G</t>
  </si>
  <si>
    <t>BJ US-IC-CCCD-CLB-FTNG-1-12pk 4FOZ</t>
  </si>
  <si>
    <t>BJ US-IC-ChangeIsBrewing-1 2.4gal</t>
  </si>
  <si>
    <t>BJ US-IC-CheeseCkBrownie-FTNG-8 1PT</t>
  </si>
  <si>
    <t>BJ US-IC-CherryGarcia-CP-8 1PT</t>
  </si>
  <si>
    <t>BJ US-IC-CherryGarcia-FH-8 1PT</t>
  </si>
  <si>
    <t>BJ US-IC-CherryGarcia-FTNG-6 1QT</t>
  </si>
  <si>
    <t>BJ US-IC-ChewyGooeyCookie-1 2.4GAL</t>
  </si>
  <si>
    <t>BJ US-IC-ChipHappens-1 2.4G</t>
  </si>
  <si>
    <t>BJ US-IC-ChipHappens-8 1PT LTD</t>
  </si>
  <si>
    <t>BJ US-IC-ChipOffDoughBlock-1 2.4G</t>
  </si>
  <si>
    <t>BJ US-IC-ChocCherryGarcia-1 2.4G</t>
  </si>
  <si>
    <t>BJ US-IC-ChocCherryGarcia-8 1PT-LTD</t>
  </si>
  <si>
    <t>BJ US-IC-ChocChpCookDgh-CP-8 1PT</t>
  </si>
  <si>
    <t>BJ US-IC-ChocChpCookDgh-FH-8 1PT</t>
  </si>
  <si>
    <t>BJ US-IC-ChocChpCookDgh-RRS-12 4FOZ</t>
  </si>
  <si>
    <t>BJ US-IC-ChocFudgBrownie-FH-8 1PT</t>
  </si>
  <si>
    <t>BJ US-IC-ChocFudgBrownie-FTNG-6 1QT</t>
  </si>
  <si>
    <t>BJ US-IC-ChocPepprmintCrunch-FTNG-8 1PT</t>
  </si>
  <si>
    <t>BJ US-IC-ChocPnutBtrySwrl-FTNG-1 2.4G</t>
  </si>
  <si>
    <t>BJ US-IC-ChocShakeIt-1 2.4G</t>
  </si>
  <si>
    <t>BJ US-IC-ChubbyHubby-FTNG-8 1PT</t>
  </si>
  <si>
    <t>BJ US-IC-ChunkyMonkey-FH-8 1PT</t>
  </si>
  <si>
    <t>BJ US-IC-CinnamonBun-FTNG-8 1PT</t>
  </si>
  <si>
    <t>BJ US-IC-Cinndoughrella-1 2.4G</t>
  </si>
  <si>
    <t>BJ US-IC-CocoaLoco-1 2.4 G</t>
  </si>
  <si>
    <t>BJ US-IC-Coffee-FTNG-1 2.4G</t>
  </si>
  <si>
    <t>BJ US-IC-ColdBrewLat-8 1PT</t>
  </si>
  <si>
    <t>BJ US-IC-ConfettiCake LTD 8 1PT</t>
  </si>
  <si>
    <t>BJ US-IC-CottonCandy-FTNG-1 2.4G</t>
  </si>
  <si>
    <t>BJ US-IC-DudeFood-1 2.4 G</t>
  </si>
  <si>
    <t>BJ US-IC-DudeFood-8 1PT LTD</t>
  </si>
  <si>
    <t>BJ US-IC-EmpowerMnt-1 2.4G</t>
  </si>
  <si>
    <t>BJ US-IC-EmpowerMnt-8 1PT-LTD</t>
  </si>
  <si>
    <t>BJ US-IC-EverythingButThe-FT-8 1PT</t>
  </si>
  <si>
    <t>BJ US-IC-FrozenFlakes -1 2.4 G</t>
  </si>
  <si>
    <t>BJ US-IC-FruitLoot-1 2.4 G</t>
  </si>
  <si>
    <t>BJ US-IC-GimmeSmore-1 2.4G</t>
  </si>
  <si>
    <t>BJ US-IC-GimmeSmore-8 1PT LTD</t>
  </si>
  <si>
    <t>BJ US-IC-HalfBaked-CP-8 1PT</t>
  </si>
  <si>
    <t>BJ US-IC-HalfBaked-FH-8 1PT</t>
  </si>
  <si>
    <t>BJ US-IC-Hazed+Confused-FTNG-1 2.4G</t>
  </si>
  <si>
    <t>BJ US-IC-ICECREAMSAM-8 1PT</t>
  </si>
  <si>
    <t>BJ US-IC-JusticeRemix-1 2.4G</t>
  </si>
  <si>
    <t>BJ US-IC-JusticeRemix-8 1PT LTD</t>
  </si>
  <si>
    <t>BJ US-IC-KeepCrmlCkieOn-8 1PT</t>
  </si>
  <si>
    <t>BJ US-IC-Milk+Cookies-FTNG-8 1PT</t>
  </si>
  <si>
    <t>BJ US-IC-MintChocCookie-FTNG-8 1PT</t>
  </si>
  <si>
    <t>BJ US-IC-MississippiMudPie-FTNG-8 1PT</t>
  </si>
  <si>
    <t>BJ US-IC-Netflix+Chillld-FH-8 1PT</t>
  </si>
  <si>
    <t>BJ US-IC-NewYrkSprFdgChnk-FT-8 1PT</t>
  </si>
  <si>
    <t>BJ US-IC-NuttyCaramelSwirl-FTNG-8 1PT</t>
  </si>
  <si>
    <t>BJ US-IC-OatmealCookieChk-1 2.4G</t>
  </si>
  <si>
    <t>BJ US-IC-OneLove-1 2.4 G</t>
  </si>
  <si>
    <t>BJ US-IC-OneSweetWorld- 8 1PT LTD</t>
  </si>
  <si>
    <t>BJ US-IC-PB+Cookies LTD 8 1PT</t>
  </si>
  <si>
    <t>BJ US-IC-PBBrwnieSundae-FTNG-8 1PT</t>
  </si>
  <si>
    <t>BJ US-IC-PBDoughbleChoc-1 2.4G</t>
  </si>
  <si>
    <t>BJ US-IC-PBHalfBaked-1 2.4G</t>
  </si>
  <si>
    <t>BJ US-IC-PBHalfBaked-FTNG-8 1PT-LTD</t>
  </si>
  <si>
    <t>BJ US-IC-PeanutBtrJamSession-FTNG-8 1PT</t>
  </si>
  <si>
    <t>BJ US-IC-PeanutButterCup-FTNG-8 1PT</t>
  </si>
  <si>
    <t>BJ US-IC-PeanutButterWorld-FT-8 1PT</t>
  </si>
  <si>
    <t>BJ US-IC-PeanutButterWorld-FTNG-8 1PT</t>
  </si>
  <si>
    <t>BJ US-IC-Pecan Pie-8 1PT LTD</t>
  </si>
  <si>
    <t>BJ US-IC-PecanStickyBuns-8 1PT</t>
  </si>
  <si>
    <t>BJ US-IC-PhishsItsIce-8 1PT</t>
  </si>
  <si>
    <t>BJ US-IC-PumpkinCheesecake-FT-1 2.4G</t>
  </si>
  <si>
    <t>BJ US-IC-Punchline-8 1PT LTD</t>
  </si>
  <si>
    <t>BJ US-IC-RDWHTBLBRRY-8 1PT</t>
  </si>
  <si>
    <t>BJ US-IC-RedVelvet-FTNG-8 1PT</t>
  </si>
  <si>
    <t>BJ US-IC-Roasted+Toasted-FTNG-8 1PT</t>
  </si>
  <si>
    <t>BJ US-IC-RockinBlondies-FTNG-12 4FOZ</t>
  </si>
  <si>
    <t>BJ US-IC-RockinBlondies-FTNG-8 1PT</t>
  </si>
  <si>
    <t>BJ US-IC-Salt CRML Brownie 1 2.4 GAL</t>
  </si>
  <si>
    <t>BJ US-IC-Salt CRML Brownie LTD 8 1PT</t>
  </si>
  <si>
    <t>BJ US-IC-SaveRSwrld-8 1PT-LTD</t>
  </si>
  <si>
    <t>BJ US-IC-ScotchyScotchLTD-FTNG-8 1PT</t>
  </si>
  <si>
    <t>BJ US-IC-Smores-FTNG-8 1PT</t>
  </si>
  <si>
    <t>BJ US-IC-SNL1 L Sunday-FTNG-1 2.4G</t>
  </si>
  <si>
    <t>BJ US-IC-SNL2 GC Cluster-FTNG-1 2.4G</t>
  </si>
  <si>
    <t>BJ US-IC-SNL3 TWC Pies-FTNG-1 2.4G</t>
  </si>
  <si>
    <t>BJ US-IC-SNL4 W Swirled-FTNG-1 2.4G</t>
  </si>
  <si>
    <t>BJ US-IC-Speculoos-FTNG-1 2.4G</t>
  </si>
  <si>
    <t>BJ US-IC-SRB-Margarita-FTNG-1 2.4G</t>
  </si>
  <si>
    <t>BJ US-IC-StickyToffeeCookie-1 2.4gal</t>
  </si>
  <si>
    <t>BJ US-IC-StrawberryChscke-FTNG-12 4FOZ</t>
  </si>
  <si>
    <t>BJ US-IC-StrawberryChscke-FTNG-12 4foz</t>
  </si>
  <si>
    <t>BJ US-IC-STRBRY Not So SHRTCK-FTNG-8 1PT</t>
  </si>
  <si>
    <t>BJ US-IC-TonightDough-FH-8 1PT</t>
  </si>
  <si>
    <t>BJ US-IC-TonightDough-FTNG-8 1PT</t>
  </si>
  <si>
    <t>BJ US-IC-TripleCrmlCk-FTNG-8 1PT</t>
  </si>
  <si>
    <t>BJ US-IC-TruffleKerfuffle-1 2.4 G</t>
  </si>
  <si>
    <t>BJ US-IC-TruffleTrifecta-FTNG-8 1PT</t>
  </si>
  <si>
    <t>BJ US-IC-TubbyHubby-1 2.4G</t>
  </si>
  <si>
    <t>BJ US-IC-TurtleCheesecake-FTNG-1 2.4G</t>
  </si>
  <si>
    <t>BJ US-IC-VanillaHeathBarCrnch-FT-8 1PT</t>
  </si>
  <si>
    <t>BJ US-IC-VanillaToffeeCrnch-FTNG-1 2.4G</t>
  </si>
  <si>
    <t>BJ US-IC-VanillaToffeeCrnch-FTNG-8 1PT</t>
  </si>
  <si>
    <t>BJ US-IC-WakeNBake-1 2.4g</t>
  </si>
  <si>
    <t>BJ US-LIC-Caramel Cookie Fix 8 1PT</t>
  </si>
  <si>
    <t>BJ US-LIC-CARAMELCOOKIEFIX-1 2.4G</t>
  </si>
  <si>
    <t>BJ US-LIC-CherryGarciaTwist-8 1 PT</t>
  </si>
  <si>
    <t>BJ US-LIC-ChocCookieEnlghtnMint-8 1 PT</t>
  </si>
  <si>
    <t>BJ US-LIC-Chocolate Milk+Cookies 8 1PT</t>
  </si>
  <si>
    <t>BJ US-LIC-MochaFudgeBrownie-1 2.4g</t>
  </si>
  <si>
    <t>BJ US-LIC-MochaFudgeBrownie-8 1 PT</t>
  </si>
  <si>
    <t>BJ US-LIC-PBDough-8 1PT</t>
  </si>
  <si>
    <t>BJ US-LIC-PBMarshmallowSwirl-8 1 PT</t>
  </si>
  <si>
    <t>BJ US-ND-Caramel Choc Chunk-12 4z</t>
  </si>
  <si>
    <t>BJ US-ND-CaramelAlmdBrttle-1 2.4 G</t>
  </si>
  <si>
    <t>BJ US-ND-CaramelAlmdBrttle-8 1PT</t>
  </si>
  <si>
    <t>BJ US-ND-CffCrmlFg-8 1PT</t>
  </si>
  <si>
    <t>BJ US-ND-CffCrmlFg-FTNG-8 1PT</t>
  </si>
  <si>
    <t>BJ US-ND-ChcFgBrwn-8 1PT</t>
  </si>
  <si>
    <t>BJ US-ND-ChcFgBrwn-FTNG-8 1PT</t>
  </si>
  <si>
    <t>BJ US-ND-ChkyMky-8 1PT</t>
  </si>
  <si>
    <t>BJ US-ND-ChkyMky-FTNG-8 1PT</t>
  </si>
  <si>
    <t>BJ US-ND-ChocCarCluster-8 1PT</t>
  </si>
  <si>
    <t>BJ US-ND-ChocSaltnSwrl-8 1PT</t>
  </si>
  <si>
    <t>BJ US-ND-CinnamonBun-8 1PT</t>
  </si>
  <si>
    <t>BJ US-ND-Coconut7Layer-8 1PT</t>
  </si>
  <si>
    <t>BJ US-ND-COR-BoomChoc-8 1PT</t>
  </si>
  <si>
    <t>BJ US-ND-COR-IMPRTZVLYFDGD-8 1PT</t>
  </si>
  <si>
    <t>BJ US-ND-COR-KaramelSutra-8 1PT</t>
  </si>
  <si>
    <t>BJ US-ND-OatmealDreamPie-8 1PT</t>
  </si>
  <si>
    <t>BJ US-NDO-COR-BoomChoc-8 1PT</t>
  </si>
  <si>
    <t>BJ US-ND-PB and Cookies-12 4z</t>
  </si>
  <si>
    <t>BJ US-ND-PBCookie-1 2.4G</t>
  </si>
  <si>
    <t>BJ US-ND-PBCookie-FTNG-1 2.4G</t>
  </si>
  <si>
    <t>BJ US-ND-PBCookie-FTNG-8 1PT</t>
  </si>
  <si>
    <t>BJ US-ND-PBHalfBaked-8 1PT</t>
  </si>
  <si>
    <t>BJ US-ND-PhishFood-8 1PT</t>
  </si>
  <si>
    <t>BJ US-NDS-ChangetheWhirled-1 2.4gal</t>
  </si>
  <si>
    <t>BJ US-NDS-ColdBrewFudgeChip-1 2.4G</t>
  </si>
  <si>
    <t>BJ US-NDS-CookieSwrld+Crmld-8 1PT</t>
  </si>
  <si>
    <t>BJ US-NDS-COR-BananasFoster-8 1PT</t>
  </si>
  <si>
    <t>BJ US-NDS-CremeBrulCk-8 1PT</t>
  </si>
  <si>
    <t>BJ US-NDS-Milk+Cookies-8 1PT</t>
  </si>
  <si>
    <t>BJ US-NDS-MintChocCookie-8 1PT</t>
  </si>
  <si>
    <t>BJ US-NDS-MintChocolateChance-8 1PT</t>
  </si>
  <si>
    <t>BJ US-NDS-StrawberryMarshmallow-1 2.4GAL</t>
  </si>
  <si>
    <t>BJ US-ND-TonightDough-8 1PT</t>
  </si>
  <si>
    <t>BJ US-PS AmazeMint 1-24PK WIP</t>
  </si>
  <si>
    <t>BJ US-PS AmazeMint 6-3pk</t>
  </si>
  <si>
    <t>BJ US-PS AmericoneDream 15-9PK CLUB</t>
  </si>
  <si>
    <t>BJ US-PS Candy Bar Pie 1-24PK WIP</t>
  </si>
  <si>
    <t>BJ US-PS-AmazeMint 6-3PK</t>
  </si>
  <si>
    <t>BJ US-PS-AmDrm 1-24PK WIP</t>
  </si>
  <si>
    <t>BJ US-PS-AmDrm 6-3PK</t>
  </si>
  <si>
    <t>BJ US-PS-AmDrm 6-3PK  </t>
  </si>
  <si>
    <t>BJ US-PS-AmDrm 8-3PK RP</t>
  </si>
  <si>
    <t>BJ US-PS-CandyBarPie 6-3PK</t>
  </si>
  <si>
    <t>BJ US-PS-ChcChpCkDgh 1-18PK OOH</t>
  </si>
  <si>
    <t>BJ US-PS-ChcChpCkDgh 1-24PK OOH</t>
  </si>
  <si>
    <t>BJ US-PS-ChcChpCkDgh 1-24PK WIP</t>
  </si>
  <si>
    <t>BJ US-PS-ChcChpCkDgh 6-3PK</t>
  </si>
  <si>
    <t>BJ US-PS-CHCCHPCKDGH 6-3PK</t>
  </si>
  <si>
    <t>BJ US-PS-ChcChpCkDgh 8-3PK RP</t>
  </si>
  <si>
    <t>BJ US-PS-ChcFdgBrwn 1-24PK WIP</t>
  </si>
  <si>
    <t>BJ US-PS-ChcFdgBrwn 6-3PK</t>
  </si>
  <si>
    <t>BJ US-PS-CHCFDGBRWN 6-3PK</t>
  </si>
  <si>
    <t>BJ US-PS-ChcFdgBrwn 6-3PK RP</t>
  </si>
  <si>
    <t>BJ US-PS-ChcFdgBrwn 8-3PK RP</t>
  </si>
  <si>
    <t>BJ US-PS-CherryGarc 1-24PK WIP</t>
  </si>
  <si>
    <t>BJ US-PS-CherryGarcia 15-9PK CLUB - Short Pallet</t>
  </si>
  <si>
    <t>BJ US-PS-CoffeeBuzz 1-24PK WIP</t>
  </si>
  <si>
    <t>BJ US-PS-CoffeeBuzz 6-3PK</t>
  </si>
  <si>
    <t>BJ US-PS-Tonight 1-24PK WIP</t>
  </si>
  <si>
    <t>BJ US-PS-TonightDgh 1-18PK OOH</t>
  </si>
  <si>
    <t>BJ US-PS-TonightDgh 1-24PK WIP</t>
  </si>
  <si>
    <t>BJ US-PS-VPBCup 1-24 WIP</t>
  </si>
  <si>
    <t>BJ US-PS-VPBCup 6-3PK</t>
  </si>
  <si>
    <t>BJ US-PS-VPBCup 8-3PK-RP</t>
  </si>
  <si>
    <t>BJ US-PUP-PB Pretzel-12 4FOZ</t>
  </si>
  <si>
    <t>BJ US-PUP-PB Pretzel-12 4FOZ WIP</t>
  </si>
  <si>
    <t>BJ US-PUP-PumpkinCookie-12 4FOZ</t>
  </si>
  <si>
    <t>BJ US-PUP-PumpkinCookie-12 4FOZ WIP</t>
  </si>
  <si>
    <t>BJ US-SB-PuckerUpper-1 8 PT LTD</t>
  </si>
  <si>
    <t>BJ US-SRB-BerryEXTR-FTNG-1 2.4G</t>
  </si>
  <si>
    <t>BJ US-SRB-BerryLemonSherbrrrt-1 2.4gal</t>
  </si>
  <si>
    <t>BJ US-SRB-LMNDStand-FTNG-1 2.4G</t>
  </si>
  <si>
    <t>BJ US-SRB-MangoMango-FTNG-1 2.4G</t>
  </si>
  <si>
    <t>BJ US-TOP-DirtCake-1 2.4gal</t>
  </si>
  <si>
    <t>BJ US-TOP-WhiskeyBiz-1 2.4G</t>
  </si>
  <si>
    <t>BJ VAN FT SOFT SERVE MIX 4 1 GAL</t>
  </si>
  <si>
    <t>BJ VAN Honey Caramel Greek Yogurt 8 1PT</t>
  </si>
  <si>
    <t>BJ VAN SOFT SERVE MIX 4 1 GAL</t>
  </si>
  <si>
    <t>BJ VAN TOFFEE CRNCH 1 9.08L</t>
  </si>
  <si>
    <t>BJ Vanilla 1 2.4 GAL</t>
  </si>
  <si>
    <t>BJ VANILLA 1 9.08L</t>
  </si>
  <si>
    <t>BJ VANILLA GREEK FRZN YGRT 1 9.08L</t>
  </si>
  <si>
    <t>BJ Vanilla Greek YGRT 1 2.4 GAL</t>
  </si>
  <si>
    <t>BJ WHAT A CLUSTER 1 9.08L</t>
  </si>
  <si>
    <t>BJ WHITE MIX 4 1 GAL</t>
  </si>
  <si>
    <t>BJ White Russian 1 2.4 GAL</t>
  </si>
  <si>
    <t>BJ WHITE RUSSIAN 9.08L</t>
  </si>
  <si>
    <t>BJ-AMET IC-BrownSugarBlondieFTNG12 120ML</t>
  </si>
  <si>
    <t>BJSBUX Mocha Frappuccino 8 1PT</t>
  </si>
  <si>
    <t>BJ-SORV-IC-VanNutBrown-12 120ML</t>
  </si>
  <si>
    <t>BJ-US-IC-CaramelCrisp-1 2.4G</t>
  </si>
  <si>
    <t>BJ-US-IC-ToffeeBreak-1 2.4G</t>
  </si>
  <si>
    <t>BJ-US-SB-PuckerUpper-1 2.4G</t>
  </si>
  <si>
    <t>BLue Ribbon 270cals RspbFdge-8 470ML-ANZ</t>
  </si>
  <si>
    <t>BLUE RIBBON 289CALS VANILLA-8 460ML- ANZ</t>
  </si>
  <si>
    <t>BLUE RIBBON 293CALS CHOC - 8 460ML- ANZ</t>
  </si>
  <si>
    <t>BLUERIBBON 350CALS C + CREAM-8 460ML-ANZ</t>
  </si>
  <si>
    <t>BR 2IN1 HEATH WAFFLE CONE 6 1.5QT</t>
  </si>
  <si>
    <t>BR 2IN1 OREO CHIPS AHOY 6 1.5QT</t>
  </si>
  <si>
    <t>BR 2IN1 SNICKERS MnMS 6 1.5QT</t>
  </si>
  <si>
    <t>BR 84130851 / BR HA PINT IC VANILLA 8-1 PT</t>
  </si>
  <si>
    <t>BR 84147295 / BR IC VANILLA 1 3 GAL</t>
  </si>
  <si>
    <t>BR 84147296 / BR IC CHOCOLATE 1 3 GAL</t>
  </si>
  <si>
    <t>BR 84151201 / BR IC FRENCH VANILLA 1-3 GAL</t>
  </si>
  <si>
    <t>BR AN CHOCOLATE FE 6 1.5QT</t>
  </si>
  <si>
    <t>BR AN NAT VAN HV 6 1.5QT</t>
  </si>
  <si>
    <t>BR AN NAT VANILLA FE 6 1.5QT</t>
  </si>
  <si>
    <t>BR Bday Blast 6 1.5QT</t>
  </si>
  <si>
    <t>BR BLK RASP CHOC 6 1.5QT</t>
  </si>
  <si>
    <t>BR Boston Cream Swirl 6 1.5QT</t>
  </si>
  <si>
    <t>BR Brownie Cheesecake 6 1.5 QT</t>
  </si>
  <si>
    <t>BR BtrSctch Blondie 6 1.5QT</t>
  </si>
  <si>
    <t>BR BUTTER ALMOND 6 1.5QT</t>
  </si>
  <si>
    <t>BR BUTTER PECAN 6 1.5QT</t>
  </si>
  <si>
    <t>BR Butter Pecan 8 1PT</t>
  </si>
  <si>
    <t>BR Caramel Apple Pie 6 1.5QT</t>
  </si>
  <si>
    <t>BR CARBSMART ALMOND BAR 12-6PK</t>
  </si>
  <si>
    <t>BR CARBSMART ALMOND BAR 8-6PK</t>
  </si>
  <si>
    <t>BR Carbsmart Caramel IC Bar 8-6PK</t>
  </si>
  <si>
    <t>BR CARBSMART FUDGE BAR 12-6PK</t>
  </si>
  <si>
    <t>BR CARBSMART FUDGE BAR 8-6PK</t>
  </si>
  <si>
    <t>BR CARBSMART IC BARS 12-6PK</t>
  </si>
  <si>
    <t>BR CARBSMART IC BARS 8-6PK</t>
  </si>
  <si>
    <t>BR Carbsmart Mint Fudge IC Bar 8-6PK</t>
  </si>
  <si>
    <t>BR Carbsmart Smooth Mint IC Bar 8-6PK</t>
  </si>
  <si>
    <t>BR CHC CHP CKE DGH 6 1.5QT</t>
  </si>
  <si>
    <t>BR CHC CHP CKE DGH 8 1PT</t>
  </si>
  <si>
    <t>BR CHERRY VANILLA 6 1.5QT</t>
  </si>
  <si>
    <t>BR CHOC 8 1PT</t>
  </si>
  <si>
    <t>BR CHOC CHIP 6 1.5QT</t>
  </si>
  <si>
    <t>BR CHOC Covered Pretzel 6 1.5QT</t>
  </si>
  <si>
    <t>BR CHOC PEANUT BUTTER 6 1.5QT</t>
  </si>
  <si>
    <t>BR Chocolate 48 3z</t>
  </si>
  <si>
    <t xml:space="preserve">BR Chocolate 48 3z                      </t>
  </si>
  <si>
    <t>BR CHOCOLATE 6 1.5QT</t>
  </si>
  <si>
    <t>BR CHOCOLATE 6 1.75QT</t>
  </si>
  <si>
    <t>BR CHOCOLATE 6 10ct 3z</t>
  </si>
  <si>
    <t>BR CHOCOLATE 6 2.0QT</t>
  </si>
  <si>
    <t>BR CHOCOLATE 6-1.5 QT WF</t>
  </si>
  <si>
    <t>BR Cinn Swirl 6 1.5QT</t>
  </si>
  <si>
    <t>BR CML PRALINE CRUNCH 6 1.5QT</t>
  </si>
  <si>
    <t>BR CO-B Chips Ahoy 6 1.5QT</t>
  </si>
  <si>
    <t>BR CO-B Choc Oreo 6 1.5QT</t>
  </si>
  <si>
    <t>BR CO-B CINNABON 6 1.5 QT</t>
  </si>
  <si>
    <t>BR CO-B Golden Oreo 6 1.5QT</t>
  </si>
  <si>
    <t>BR CO-B GS SAMOAS 6 1.5QT</t>
  </si>
  <si>
    <t>BR CO-B GS THIN MINTS 6 1.5QT</t>
  </si>
  <si>
    <t>BR CO-B HA Chips Ahoy 6 1.5QT</t>
  </si>
  <si>
    <t>BR CO-B HA Choc Oreo 6 1.5QT</t>
  </si>
  <si>
    <t>BR CO-B HA Cinnabon 6 1.5QT</t>
  </si>
  <si>
    <t>BR CO-B HA Golden Oreo 6 1.5QT</t>
  </si>
  <si>
    <t>BR CO-B HA GS SAMOAS 6 1.5QT</t>
  </si>
  <si>
    <t>BR CO-B HA GS THIN MINTS 6 1.5QT</t>
  </si>
  <si>
    <t>BR CO-B HA KL Krunch 6 1.5QT</t>
  </si>
  <si>
    <t>BR CO-B HA M+MS 6 1.5QT</t>
  </si>
  <si>
    <t>BR CO-B HA Mint Oreo 6 1.5QT</t>
  </si>
  <si>
    <t>BR CO-B HA Mrs Fields 6 1.5QT</t>
  </si>
  <si>
    <t>BR CO-B HA Oreo 6 1.5QT</t>
  </si>
  <si>
    <t>BR CO-B HA Reeses 6-1.5 QT</t>
  </si>
  <si>
    <t>BR CO-B HA Snickers 6-1.5 QT</t>
  </si>
  <si>
    <t>BR CO-B Hersheys Caramel Kisses 6 1.5QT</t>
  </si>
  <si>
    <t>BR CO-B KL Krunch 6 1.5QT</t>
  </si>
  <si>
    <t>BR CO-B M+MS 6 1.5QT</t>
  </si>
  <si>
    <t>BR CO-B Mint Oreo 6 1.5QT</t>
  </si>
  <si>
    <t>BR CO-B Mrs Fields 6 1.5QT</t>
  </si>
  <si>
    <t>BR CO-B NY STYLE CHEESECAKE 6 1.5QT</t>
  </si>
  <si>
    <t>BR CO-B Oreo 6 1.5QT</t>
  </si>
  <si>
    <t>BR CO-B OREO 6 10CT 3z</t>
  </si>
  <si>
    <t>BR CO-B OREO 6 10CT 3Z</t>
  </si>
  <si>
    <t>BR CO-B Oreo 6 2.0QT</t>
  </si>
  <si>
    <t>BR CO-B Oreo FE 6 1.5QT</t>
  </si>
  <si>
    <t>BR CO-B OREO HALLOWEEN 6 1.5QT</t>
  </si>
  <si>
    <t>BR CO-B SARA LEE STW CHEESECAKE 6 1.5QT</t>
  </si>
  <si>
    <t>BR CO-B Snickers FE 6 1.5QT</t>
  </si>
  <si>
    <t>BR COCONUT FUDGE 6 1.5QT</t>
  </si>
  <si>
    <t>BR Coconut Fudge Breeze 6 1.5QT</t>
  </si>
  <si>
    <t>BR Coffee 6 1.5QT</t>
  </si>
  <si>
    <t>BR COFFEE 6 2.0QT</t>
  </si>
  <si>
    <t>BR Cookie Duo 6 1.5QT</t>
  </si>
  <si>
    <t>BR COOKIES AND CREAM 6 1.5QT</t>
  </si>
  <si>
    <t>BR Creamsicle 6 1.5QT</t>
  </si>
  <si>
    <t>BR CS Coffee Cookie Crumble 8-1 PT</t>
  </si>
  <si>
    <t>BR CS Peanut Butter 6 1.5QT</t>
  </si>
  <si>
    <t>BR CS Vanilla 6 1.5QT</t>
  </si>
  <si>
    <t>BR Dark Chocolate Truffle 6 1.5QT</t>
  </si>
  <si>
    <t>BR DEL COOKIES AND CREAM 6-4PK 1PT</t>
  </si>
  <si>
    <t>BR DEL Cookies and Cream 8-3 PT</t>
  </si>
  <si>
    <t>BR DEL LFIC Creamy Chocolate 6PK 1PT</t>
  </si>
  <si>
    <t>BR DEL LFIC Vanilla Bean 6PK 1PT</t>
  </si>
  <si>
    <t>BR DEL RFIC Butter Pecan 6PK 1PT</t>
  </si>
  <si>
    <t>BR DEL RFIC Cookies And Cream 6PK 1PT</t>
  </si>
  <si>
    <t>BR DEL RFIC Mint Chip 6PK 1PT</t>
  </si>
  <si>
    <t>BR Delights Butter Pecan 8CT 1PT</t>
  </si>
  <si>
    <t>BR Delights Caramel Brownie 8CT 1PT</t>
  </si>
  <si>
    <t>BR Delights Cookies + Cream 8CT 1PT</t>
  </si>
  <si>
    <t>BR Delights CRMY Chocolate 8CT 1PT</t>
  </si>
  <si>
    <t>BR Delights LFIC CRMY Chocolate 8CT 1PT</t>
  </si>
  <si>
    <t>BR Delights LFIC Crmy Chocolate 8CT 1PT</t>
  </si>
  <si>
    <t>BR Delights LFIC Crmy Chocolate  8CT 1PT</t>
  </si>
  <si>
    <t>BR DELIGHTS LFIC MC CRMYCHOC 12PK 4z WIP</t>
  </si>
  <si>
    <t>BR Delights LFIC Vanilla Bean 8CT 1PT</t>
  </si>
  <si>
    <t>BR Delights Mint Chip 8CT 1PT</t>
  </si>
  <si>
    <t>BR Delights Raspberry Fudge 8CT 1PT</t>
  </si>
  <si>
    <t>BR Delights RFIC Butter Pecan 8CT 1PT</t>
  </si>
  <si>
    <t>BR Delights RFIC Caramel Brownie 8CT 1PT</t>
  </si>
  <si>
    <t>BR Delights RFIC Cookies + Cream 8CT 1PT</t>
  </si>
  <si>
    <t>BR Delights RFIC MCVanCupcke 12PK 4z WIP</t>
  </si>
  <si>
    <t>BR Delights RFIC Mint Chip 8CT 1PT</t>
  </si>
  <si>
    <t>BR Delights RFIC Raspberry Fudge 8CT 1PT</t>
  </si>
  <si>
    <t>BR Delights RFIC Vanilla Cupcake 8CT 1PT</t>
  </si>
  <si>
    <t>BR Delights Vanilla Cupcake 8CT 1PT</t>
  </si>
  <si>
    <t>BR Double CHOC Brownie Batter 6 1.5QT</t>
  </si>
  <si>
    <t>BR FF CHOCOLATE 6 1.5QT</t>
  </si>
  <si>
    <t>BR FF FRENCH CHOC 6 1.5QT</t>
  </si>
  <si>
    <t>BR FF STRAWBERRY SWIRL 6 1.5QT</t>
  </si>
  <si>
    <t>BR FF VANILLA 6 1.5QT</t>
  </si>
  <si>
    <t>BR FRENCH VANILLA 6 1.5QT</t>
  </si>
  <si>
    <t>BR FRENCH VANILLA 6-1.5 QT WF</t>
  </si>
  <si>
    <t>BR Frozen Peppermint Hot CHOCO 6 1.5QT</t>
  </si>
  <si>
    <t>BR Gelato Vanilla Caramel 8ct</t>
  </si>
  <si>
    <t>BR HA 2IN1 HEATH WAFFLE CONE 6 1.5QT</t>
  </si>
  <si>
    <t>BR HA 2IN1 OREO CHIPS AHOY 6 1.5QT</t>
  </si>
  <si>
    <t>BR HA 2IN1 REESE PB CUPS RS PCS 6 1.5QT</t>
  </si>
  <si>
    <t>BR HA Banana Split 6 1.5QT</t>
  </si>
  <si>
    <t>BR HA Bday Blast 6 1.5QT</t>
  </si>
  <si>
    <t>BR HA Brownie Cheesecake 6 1.5 QT</t>
  </si>
  <si>
    <t>BR HA BtrSctch Blondie 6 1.5QT</t>
  </si>
  <si>
    <t>BR HA BUTTER PECAN 6 1.5QT</t>
  </si>
  <si>
    <t>BR HA Caramel Apple Pie 6 1.5 QT</t>
  </si>
  <si>
    <t>BR HA Caramel Apple Pie 6 1.5QT</t>
  </si>
  <si>
    <t>BR HA CHC CHP CKE DGH 6 1.5QT</t>
  </si>
  <si>
    <t>BR HA CHERRY VANILLA 6-1.5 QT</t>
  </si>
  <si>
    <t>BR HA CHOC CHIP 6 1.5QT</t>
  </si>
  <si>
    <t>BR HA CHOC Covered Pretzel 6 1.5QT</t>
  </si>
  <si>
    <t>BR HA CHOCOLATE 48 3z</t>
  </si>
  <si>
    <t>BR HA CHOCOLATE 6 1.75QT</t>
  </si>
  <si>
    <t>BR HA CHOCOLATE 6 10ct 3z</t>
  </si>
  <si>
    <t>BR HA CHOCOLATE MINT 6 1.5QT</t>
  </si>
  <si>
    <t>BR HA CO-B HRSHY Caramel Kisses 6 1.5QT</t>
  </si>
  <si>
    <t>BR HA CO-B NY STYLE CHSCAKE 6 1.5QT</t>
  </si>
  <si>
    <t>BR HA CO-B OREO HALLOWEEN 6 1.5QT</t>
  </si>
  <si>
    <t>BR HA CO-B S LEE STW CHEESECAKE 6 1.5QT</t>
  </si>
  <si>
    <t>BR HA COFFEE 6 1.5QT</t>
  </si>
  <si>
    <t>BR HA Cookie Duo 6 1.5QT</t>
  </si>
  <si>
    <t>BR HA COOKIES AND CREAM 6 1.5 QT</t>
  </si>
  <si>
    <t>BR HA Creamsicle 6 1.5QT</t>
  </si>
  <si>
    <t>BR HA CS CHOC 6-1.5 QT</t>
  </si>
  <si>
    <t>BR HA CS VANILLA 6-1.5 QT</t>
  </si>
  <si>
    <t>BR HA Dark Chocolate Truffle 6 1.5QT</t>
  </si>
  <si>
    <t>BR HA FF VANILLA 6 1.5QT</t>
  </si>
  <si>
    <t>BR HA FRENCH VANILLA 6-1.5 QT</t>
  </si>
  <si>
    <t>BR HA HEATH ENGLISH TOFFEE 8 1PT</t>
  </si>
  <si>
    <t>BR HA HF CREAMY VANILLA 6 1.5QT</t>
  </si>
  <si>
    <t>BR HA HOMEMADE VANILLA 6 1.75 QT</t>
  </si>
  <si>
    <t>BR HA HOMEMADE VANILLA 6-1.5 QT</t>
  </si>
  <si>
    <t>BR HA ICE CREAM CAKE 6 1.5QT</t>
  </si>
  <si>
    <t>BR HA LACTOSE FR VAN 6-1.5 QT</t>
  </si>
  <si>
    <t>BR HA Lactose Free Chocolate 6 1.5QT</t>
  </si>
  <si>
    <t>BR HA LT COOKIES+CREAM 6 1.5QT</t>
  </si>
  <si>
    <t>BR HA LT CREAMY CHOC 6 1.5QT</t>
  </si>
  <si>
    <t>BR HA LT CREAMY VANILLA 6 1.5QT</t>
  </si>
  <si>
    <t>BR HA LTD Edition Apple CNM CRMB 6 1.5QT</t>
  </si>
  <si>
    <t>BR HA LTD Edition STRW Shortcake 6 1.5QT</t>
  </si>
  <si>
    <t>BR HA MINT CHOC CHIP 6 1.5QT</t>
  </si>
  <si>
    <t>BR HA MRS FLDS CHOC CHNK CKIE DGH 8 1PT</t>
  </si>
  <si>
    <t>BR HA Mrs. Fields Chc Fdg Brwnie 6 1.5QT</t>
  </si>
  <si>
    <t>BR HA NAT Vanilla 6 1.5 QT</t>
  </si>
  <si>
    <t>BR HA NAT VANILLA 6 1.75QT</t>
  </si>
  <si>
    <t>BR HA NATURAL VANILLA 48 3z</t>
  </si>
  <si>
    <t>BR HA NATURAL VANILLA 6 10CT 3z</t>
  </si>
  <si>
    <t>BR HA NSA Mint Chip Swirl 6 1.5QT</t>
  </si>
  <si>
    <t>BR HA NSA Salted Caramel Swirl 6 1.5QT</t>
  </si>
  <si>
    <t>BR HA NSA Strawberries + Cream 6 1.5QT</t>
  </si>
  <si>
    <t>BR HA NSA VANILLA 6-1.5 QT</t>
  </si>
  <si>
    <t>BR HA NSA VCS 6-1.5 QT</t>
  </si>
  <si>
    <t>BR HA OREO 8 1PT</t>
  </si>
  <si>
    <t>BR HA Oreo 8 1PT</t>
  </si>
  <si>
    <t>BR HA PEACH 6 1.5QT</t>
  </si>
  <si>
    <t>BR HA Peach Cobbler 6 1.5 QT</t>
  </si>
  <si>
    <t>BR HA Peppermint Cookie 6 1.5QT</t>
  </si>
  <si>
    <t>BR HA PINT IC CHOC 8-1 PT</t>
  </si>
  <si>
    <t>BR HA PINT IC Chocolate 8-1 PT</t>
  </si>
  <si>
    <t>BR HA PINT IC VANILLA 8-1 PT</t>
  </si>
  <si>
    <t>BR HA PINT IC Vanilla 8-1 PT</t>
  </si>
  <si>
    <t>BR HA Raspberry Creamsicle 6 1.5QT</t>
  </si>
  <si>
    <t>BR HA REESE PB CUP 8 1PT</t>
  </si>
  <si>
    <t>BR HA Reeses Pieces 6 1.5QT</t>
  </si>
  <si>
    <t>BR HA ROCKY ROAD 6 1.5QT</t>
  </si>
  <si>
    <t>BR HA Salted Caramel 6 1.5QT</t>
  </si>
  <si>
    <t>BR HA Smores 6 1.5 QT</t>
  </si>
  <si>
    <t>BR HA STRAWBERRY 6 1.75QT</t>
  </si>
  <si>
    <t>BR HA STRAWBERRY 8 1PT</t>
  </si>
  <si>
    <t>BR HA Strawberry 8 1PT</t>
  </si>
  <si>
    <t>BR HA STRAWBERRY WAFFLE CONE 6 1.5QT</t>
  </si>
  <si>
    <t>BR HA Summer Berry Cobbler 1.5QT</t>
  </si>
  <si>
    <t>BR HA TAKE 2 VAN CHOC 6-1.5 QT</t>
  </si>
  <si>
    <t>BR HA VAN CHOC STRAW 6 1.5QT</t>
  </si>
  <si>
    <t>BR HA VAN FDG TWRL 6 1.5QT</t>
  </si>
  <si>
    <t>BR HA Vanilla Caramel 6 1.5QT</t>
  </si>
  <si>
    <t>BR HA VANILLA CHOCOLATE 6-1.5 QT</t>
  </si>
  <si>
    <t>BR HA VANILLA DALE JR 6-1.5 QT</t>
  </si>
  <si>
    <t>BR HA VANILLA KROGER 6-1.5 QT</t>
  </si>
  <si>
    <t>BR HA XCRMY CHOCOLATE 6 1.5QT</t>
  </si>
  <si>
    <t>BR HA XCRMY VANILLA 6 1.5QT</t>
  </si>
  <si>
    <t>BR HEATH ENGLISH TOFFEE 8 1PT</t>
  </si>
  <si>
    <t>BR HF COOKIES+CREAM 6 1.5QT</t>
  </si>
  <si>
    <t>BR HF CREAMY CHOC 6 1.5QT</t>
  </si>
  <si>
    <t>BR HF CREAMY VANILLA 6 1.5QT</t>
  </si>
  <si>
    <t>BR HOMEMADE VAN 6 1.75QT</t>
  </si>
  <si>
    <t>BR IC BDAY BLAST 1-3 GAL</t>
  </si>
  <si>
    <t>BR IC BUTTER PECAN 1 3 GAL</t>
  </si>
  <si>
    <t>BR IC BUTTER PECAN 1-3 GAL</t>
  </si>
  <si>
    <t>BR IC Cappuccino 6 28.5z</t>
  </si>
  <si>
    <t>BR IC CCCD W/CARAMEL 1 3 GAL</t>
  </si>
  <si>
    <t>BR IC CCCD W/CARAMEL 1-3 GAL</t>
  </si>
  <si>
    <t>BR IC CHOCOLATE 1 3 GAL</t>
  </si>
  <si>
    <t>BR IC Chocolate Caramel 6 28.5z</t>
  </si>
  <si>
    <t>BR IC CHOCOLATE CHIP 1 3 GAL</t>
  </si>
  <si>
    <t>BR IC CHOCOLATE CHIP 1-3 GAL</t>
  </si>
  <si>
    <t>BR IC Chocolate Hazelnut 6 28.5z</t>
  </si>
  <si>
    <t>BR IC COFFEE 1 3 GAL</t>
  </si>
  <si>
    <t>BR IC COFFEE 1-3 GAL</t>
  </si>
  <si>
    <t>BR IC COOKIE N CREAM 1 3 GAL</t>
  </si>
  <si>
    <t>BR IC Cookie N Cream 1 3gal</t>
  </si>
  <si>
    <t>BR IC COOKIE N CREAM 1-3 GAL</t>
  </si>
  <si>
    <t>BR IC CREAMY VANILLA 1 3 GAL</t>
  </si>
  <si>
    <t>BR IC FRENCH VANILLA 1 3 GAL</t>
  </si>
  <si>
    <t>BR IC GEL BROWNIE BATTER SWIRL 6 28.5z</t>
  </si>
  <si>
    <t>BR IC GEL Brownie Batter Swirl 6 28.5z</t>
  </si>
  <si>
    <t>BR IC GELAT Chocolate Truffle 6 28.5z</t>
  </si>
  <si>
    <t>BR IC GELAT Salted Caramel 6 28.5z</t>
  </si>
  <si>
    <t>BR IC GELATO Chocolate Caramel 6 28.5z</t>
  </si>
  <si>
    <t>BR IC GELATO Chocolate Truffle 6 28.5z</t>
  </si>
  <si>
    <t>BR IC GELATO Cinnamon Roll 6 28.5z</t>
  </si>
  <si>
    <t>BR IC GELATO Cookie Dough 6 28.5z</t>
  </si>
  <si>
    <t>BR IC GELATO Mint Chocolate 6 28.5z</t>
  </si>
  <si>
    <t>BR IC GELATO Peanut Butter CHOC 6 28.5z</t>
  </si>
  <si>
    <t>BR IC GELATO Pistachio Biscotti 6 28.5z</t>
  </si>
  <si>
    <t>BR IC GELATO Strawberry Truffle 6 28.5z</t>
  </si>
  <si>
    <t>BR IC GELATO Tiramisu 6 28.5z</t>
  </si>
  <si>
    <t>BR IC GELATO Vanilla Caramel 6 28.5z</t>
  </si>
  <si>
    <t>BR IC MINT CHOC CHIP 1 3 GAL</t>
  </si>
  <si>
    <t>BR IC MINT CHOC CHIP 1-3 GAL</t>
  </si>
  <si>
    <t>BR IC Mint Chocolate 6 28.5z</t>
  </si>
  <si>
    <t>BR IC OREO 1-3 GAL</t>
  </si>
  <si>
    <t>BR IC PARLOR REESES 1 3 GAL</t>
  </si>
  <si>
    <t>BR IC Raspberry Cheesecake 6 28.5z</t>
  </si>
  <si>
    <t>BR IC ROCKY ROAD 1 3 GAL</t>
  </si>
  <si>
    <t>BR IC ROCKY ROAD 1-3 GAL</t>
  </si>
  <si>
    <t>BR IC SALTED CARAMEL 1-3 GAL</t>
  </si>
  <si>
    <t>BR IC STRAWBERRY 1 3 GAL</t>
  </si>
  <si>
    <t>BR IC Strawberry 1 3gal</t>
  </si>
  <si>
    <t>BR IC STRAWBERRY 1-3 GAL</t>
  </si>
  <si>
    <t>BR IC Strawberry Truffle 6 28.5z</t>
  </si>
  <si>
    <t>BR IC Tiramisu 6 28.5z</t>
  </si>
  <si>
    <t>BR IC Triple Chocolate 6 28.5z</t>
  </si>
  <si>
    <t>BR IC VANILLA 1 3 GAL</t>
  </si>
  <si>
    <t>BR IC VANILLA BEAN 1 3 GAL</t>
  </si>
  <si>
    <t>BR IC Vanilla Bean 1 3gal</t>
  </si>
  <si>
    <t>BR IC Vanilla Caramel 6 28.5z</t>
  </si>
  <si>
    <t>BR IC VCS 4 1 GAL</t>
  </si>
  <si>
    <t>BR ICE CREAM CAKE 6 1.5QT</t>
  </si>
  <si>
    <t>BR LT COOKIES+CREAM 6 1.5QT</t>
  </si>
  <si>
    <t>BR LT CREAMY CHOC 6 1.5QT</t>
  </si>
  <si>
    <t>BR LT CREAMY VANILLA 6 1.5QT</t>
  </si>
  <si>
    <t>BR LTD Edition Apple CNMN CRMBL 6 1.5QT</t>
  </si>
  <si>
    <t>BR LTD Edition STRWBRY Shortcake 6 1.5QT</t>
  </si>
  <si>
    <t>BR MINT CHOC CHIP 6 1.5QT</t>
  </si>
  <si>
    <t>BR MINT CHOC CHIP 6 2.0QT</t>
  </si>
  <si>
    <t>BR MINT CHOC CHIP 6-1.5 QT WF</t>
  </si>
  <si>
    <t>BR Mint Chocolate Chip 8 1pt HA</t>
  </si>
  <si>
    <t>BR Mint Chocolate Chip Pint 8 1PT</t>
  </si>
  <si>
    <t>BR Mint Chocolate Chip Pint 8 1pt</t>
  </si>
  <si>
    <t>BR MRS FIELDS CHOC CHNK COOKIE DGH 8 1PT</t>
  </si>
  <si>
    <t>BR Mrs. Fields Choc Fudge Brwnie 6 1.5QT</t>
  </si>
  <si>
    <t>BR NAT VAN FL Dale Jr Pack 6-1.5 QT</t>
  </si>
  <si>
    <t>BR NAT VAN HYVE TRIATHLON 6 1.5QT</t>
  </si>
  <si>
    <t>BR NAT VANILLA 6 1.75QT</t>
  </si>
  <si>
    <t>BR NAT VANILLA 6-1.5 QT WF</t>
  </si>
  <si>
    <t>BR NAT VANILLA Easter 6 1.5QT</t>
  </si>
  <si>
    <t>BR Natural Vanilla 1 24ct 3z</t>
  </si>
  <si>
    <t xml:space="preserve">BR Natural Vanilla 1 24ct 3z            </t>
  </si>
  <si>
    <t>BR NATURAL VANILLA 48 3Z</t>
  </si>
  <si>
    <t>BR NATURAL VANILLA 48CT 3z</t>
  </si>
  <si>
    <t>BR NATURAL VANILLA 6 10CT 3z</t>
  </si>
  <si>
    <t>BR ND CHOC CHOC CHIP 6 1.5QT</t>
  </si>
  <si>
    <t>BR ND Mint CHOC Chip 6 1.5QT</t>
  </si>
  <si>
    <t>BR ND Oreo 4 1.5QT</t>
  </si>
  <si>
    <t>BR ND Oreo 6 1.5QT</t>
  </si>
  <si>
    <t>BR ND Van PB Swirl 4 1.5QT</t>
  </si>
  <si>
    <t>BR ND Van PB Swirl 6 1.5QT</t>
  </si>
  <si>
    <t>BR NSA BUTTER PECAN 6 1.5QT</t>
  </si>
  <si>
    <t>BR NSA Mint Chip Swirl 6 1.5QT</t>
  </si>
  <si>
    <t>BR NSA Strawberries + Cream 6 1.5QT</t>
  </si>
  <si>
    <t>BR NSA VANILLA 1 3 GAL</t>
  </si>
  <si>
    <t>BR NSA Vanilla 6 1.5QT</t>
  </si>
  <si>
    <t>BR OREO 6 1.75QT</t>
  </si>
  <si>
    <t>BR OREO 8 1PT</t>
  </si>
  <si>
    <t>BR Oreo 8 1PT</t>
  </si>
  <si>
    <t>BR PEACH 6 1.5QT</t>
  </si>
  <si>
    <t>BR Peach Cobbler 6 1.5 QT</t>
  </si>
  <si>
    <t>BR Peppermint Cookie 6 1.5QT</t>
  </si>
  <si>
    <t>BR Raspberry Creamsicle 6 1.5QT</t>
  </si>
  <si>
    <t>BR REESE PB CUP 8 1PT</t>
  </si>
  <si>
    <t>BR REESES 6 1.75QT</t>
  </si>
  <si>
    <t>BR ROCKY ROAD 6 1.5QT</t>
  </si>
  <si>
    <t>BR SNICKERS 6 1.75QT</t>
  </si>
  <si>
    <t>BR STAWBERRY WAFFLE CONE 6 1.5QT</t>
  </si>
  <si>
    <t>BR STRAWBERRY 6 1.75QT</t>
  </si>
  <si>
    <t>BR Strawberry 6 2.0QT</t>
  </si>
  <si>
    <t>BR STRAWBERRY 8 1PT</t>
  </si>
  <si>
    <t>BR Strawberry 8 1PT</t>
  </si>
  <si>
    <t>BR Summer Berry Cobbler 1.5QT</t>
  </si>
  <si>
    <t>BR TAKE 2 VAN CHOC 6 1.5QT</t>
  </si>
  <si>
    <t>BR TAKE 2 VAN CHOC 6-1.5 QT WF</t>
  </si>
  <si>
    <t>BR VAN CHOC STRAW 6-1.5 QT WF</t>
  </si>
  <si>
    <t>BR VANILLA 8 1PT</t>
  </si>
  <si>
    <t>BR Vanilla Caramel 6 1.5QT</t>
  </si>
  <si>
    <t>BR VANILLA CHOCOLATE 6 1.5QT</t>
  </si>
  <si>
    <t>BR VANILLA DALE JR 6 1.5QT</t>
  </si>
  <si>
    <t>BR VANILLA KROGER 6 1.5QT</t>
  </si>
  <si>
    <t>BR XCRMY Chocolate 6-1.5QT</t>
  </si>
  <si>
    <t>Breyers Mixed Pallets 924 1.5QT</t>
  </si>
  <si>
    <t>COR RSC MG Double Caramel 9ct Club</t>
  </si>
  <si>
    <t>CR Chocolate + Cherry 8p 1PT</t>
  </si>
  <si>
    <t>CR Cold Brew + Toffee 8p 1PT</t>
  </si>
  <si>
    <t>CR FNDD Butterscotch + Peanuts 1PT</t>
  </si>
  <si>
    <t>CR FNDD Cinnamon Toast Shake 1PT</t>
  </si>
  <si>
    <t>CR FNDD Coconut + Ginger 8p 1PT</t>
  </si>
  <si>
    <t>CR Lemon + Cake 8p 1PT</t>
  </si>
  <si>
    <t>CR Matcha + Fudge 8p 1PT</t>
  </si>
  <si>
    <t>CR Milk + Honey 8p 1PT</t>
  </si>
  <si>
    <t>CR Pistachio + Caramel 8p 1PT</t>
  </si>
  <si>
    <t>CR Turmeric Chai + Cinnamon 8p 1PT</t>
  </si>
  <si>
    <t>CTN BJ US-PUP-PumpkinCookie 4PK</t>
  </si>
  <si>
    <t>FR Strawberry Lime Mojito 8-6pk</t>
  </si>
  <si>
    <t>FR Strawberry Lime Mojito 8-6PK</t>
  </si>
  <si>
    <t>Fruttare Fruit + Milk Banana 8-6PK</t>
  </si>
  <si>
    <t>Fruttare Fruit + Milk Coconut 8-6PK</t>
  </si>
  <si>
    <t>Fruttare Fruit Bar Black Cherry 8-6PK</t>
  </si>
  <si>
    <t>Fruttare Fruit Bar Lemon 8-6PK</t>
  </si>
  <si>
    <t>Fruttare Fruit Bar Mango 8-6PK</t>
  </si>
  <si>
    <t>Fruttare Fruit Bar Pineapple 8-6PK</t>
  </si>
  <si>
    <t>Fruttare Fruit Bar Strawberry 8-6PK</t>
  </si>
  <si>
    <t>Fruttare Real Fruit Black Cherry 8-6PK</t>
  </si>
  <si>
    <t>Fruttare Real Fruit Lemon 8-6PK</t>
  </si>
  <si>
    <t>Fruttare Real Fruit Lime 8-6PK</t>
  </si>
  <si>
    <t>Fruttare Real Fruit Mango  8-6PK</t>
  </si>
  <si>
    <t>Fruttare Real Fruit Mango 8-6PK</t>
  </si>
  <si>
    <t>Fruttare Real Fruit Pineapple 8-6PK</t>
  </si>
  <si>
    <t>Fruttare Real Fruit Strawberry 8-6PK</t>
  </si>
  <si>
    <t>GH Birthday Cake Bar 1-24PK OOH</t>
  </si>
  <si>
    <t>GH BIRTHDAY CAKE BAR 8-6PK</t>
  </si>
  <si>
    <t>GH CANDY CENTER 1-24BK</t>
  </si>
  <si>
    <t>GH CHOC CHIP COOKIE SANDWICH 1-24PK</t>
  </si>
  <si>
    <t>GH CHOC CHIP COOKIE SANDWICH 6-4PK</t>
  </si>
  <si>
    <t>GH CHOC ECLAIR 1-24BK</t>
  </si>
  <si>
    <t>GH CHOC Eclair Bar 1-24PK OOH</t>
  </si>
  <si>
    <t>GH CHOCOLATE ECLAIR BAR 12-6PK</t>
  </si>
  <si>
    <t>GH CHOCOLATE ECLAIR BAR 8-6PK</t>
  </si>
  <si>
    <t>GH Chocolate Viennetta 6-1pk</t>
  </si>
  <si>
    <t>GH Creamsicle Bar 100 CAL 8-6PK 68699828</t>
  </si>
  <si>
    <t>GH DBL CHOC CHIP COOKIE SANDWICH 6-4PK</t>
  </si>
  <si>
    <t>GH GIANT KING CONE 1-12PK</t>
  </si>
  <si>
    <t>GH Giant Oreo Cone 1-12PK</t>
  </si>
  <si>
    <t>GH GIANT VANILLA SANDWICH 2-24BK</t>
  </si>
  <si>
    <t>GH IC BUTTER PECAN 1 3 GAL</t>
  </si>
  <si>
    <t>GH IC CHOCOLATE 1 3 GAL</t>
  </si>
  <si>
    <t>GH IC COOKIE N CREAM 1 3 GAL</t>
  </si>
  <si>
    <t>GH IC FRENCH VANILLA 1 3 GAL</t>
  </si>
  <si>
    <t>GH IC MINT CHOC CHIP 1 3 GAL</t>
  </si>
  <si>
    <t>GH IC STRAWBERRY 1 3 GAL</t>
  </si>
  <si>
    <t>GH IC VANILLA 1 3 GAL</t>
  </si>
  <si>
    <t>GH KING CONE OREO 6-4PK</t>
  </si>
  <si>
    <t>GH KING CONE OREO BL 24X120ML</t>
  </si>
  <si>
    <t>GH Nascar Sandwich 6-4pk</t>
  </si>
  <si>
    <t>GH OREO BAR 8-6PK</t>
  </si>
  <si>
    <t>GH Oreo Bar 8-6PK</t>
  </si>
  <si>
    <t>GH OREO BAR 8-6pk</t>
  </si>
  <si>
    <t>GH OREO COOKIES+CREAM 1-24 BK</t>
  </si>
  <si>
    <t>GH OREO COOKIES+CREAM 1-24BK</t>
  </si>
  <si>
    <t>GH Oreo Cookies+Cream Bar 1-24BK</t>
  </si>
  <si>
    <t>GH Orig IC on a Stick 8-12PK</t>
  </si>
  <si>
    <t>GH Original 4z 1-24BK</t>
  </si>
  <si>
    <t>GH Original IC on Stick  4z 1-24BK</t>
  </si>
  <si>
    <t>GH Pop-Tarts Bar 8-6PK</t>
  </si>
  <si>
    <t>GH Reeses Bar 1-24BK</t>
  </si>
  <si>
    <t>GH Reeses IC Cup 12-4PK</t>
  </si>
  <si>
    <t>GH Reeses IC Cup 12-6PK</t>
  </si>
  <si>
    <t>GH Reeses IC Cup 12-6PK OOH</t>
  </si>
  <si>
    <t>GH SH ORANGE 1 3 GAL</t>
  </si>
  <si>
    <t>GH SH RAINBOW 1 3 GAL</t>
  </si>
  <si>
    <t>GH STRAW SHORTCAKE 1-24BK</t>
  </si>
  <si>
    <t>GH Straw Shortcake 1-30BK 3z WIP</t>
  </si>
  <si>
    <t>GH STRAW Shortcake Bar 1-24PK OOH</t>
  </si>
  <si>
    <t>GH STRAW SHORTCAKE BAR 12-6PK</t>
  </si>
  <si>
    <t>GH Straw Shortcake Bar 8-6PK</t>
  </si>
  <si>
    <t>GH STRAW Shortcake Bar 8-6PK</t>
  </si>
  <si>
    <t>GH Strawberry Shortcake 1-18PK</t>
  </si>
  <si>
    <t>GH Strawberry Shortcake 1-24BK RRP</t>
  </si>
  <si>
    <t>GH The Office Cookie SW 6-4pk</t>
  </si>
  <si>
    <t>GH TOASTED ALMOND 1-24BK</t>
  </si>
  <si>
    <t>GH Toasted Almond Bar 1-24PK</t>
  </si>
  <si>
    <t>GH Toasted Almond Bar 1-24PK OOH</t>
  </si>
  <si>
    <t>GH TOASTED ALMOND BAR 12-6PK</t>
  </si>
  <si>
    <t>GH TOASTED ALMOND BAR 8-6PK</t>
  </si>
  <si>
    <t>GH Vanilla King Cone 6-4PK</t>
  </si>
  <si>
    <t>GH Variety Pack 1-14PK</t>
  </si>
  <si>
    <t>GH Variety Pack 1-16PK</t>
  </si>
  <si>
    <t xml:space="preserve">GH Variety Pack 1-20 PK </t>
  </si>
  <si>
    <t>GH WWE Sandwich 1 24BK Retail Ready</t>
  </si>
  <si>
    <t>GH WWE Sandwich 1-24BK</t>
  </si>
  <si>
    <t>GH WWE Sandwich 6-4pk</t>
  </si>
  <si>
    <t>KL Boston Cream Donut 12-6pk</t>
  </si>
  <si>
    <t>KL Brownie Swirl 12-6PK</t>
  </si>
  <si>
    <t>KL Brownie Swirl 12-6PK SS</t>
  </si>
  <si>
    <t>KL Caramel Peanut Kandy Bar 1-24bk</t>
  </si>
  <si>
    <t>KL Caramel Pretzel Bar 12-6PK</t>
  </si>
  <si>
    <t>KL Choco Taco 6-4PK</t>
  </si>
  <si>
    <t>KL Choco/Choco Taco Light 1-24BK</t>
  </si>
  <si>
    <t>KL Chocolate Choco Taco 6-4PK</t>
  </si>
  <si>
    <t>KL Chocolate Shake Club 1-15CT</t>
  </si>
  <si>
    <t>KL CHOCOLATE/CHOCOLATE BAR 12-6PK</t>
  </si>
  <si>
    <t>KL Chocolate/Chocolate Mini 8-12PK</t>
  </si>
  <si>
    <t>KL Coffee Bar 12-6pk</t>
  </si>
  <si>
    <t>KL Cone Classic Vanilla Chocolate 6-8CT</t>
  </si>
  <si>
    <t>KL Cone Vanilla Strawberry 6-8ct</t>
  </si>
  <si>
    <t>KL Cone Vanilla Unicorn 6-8CT</t>
  </si>
  <si>
    <t>KL Cookie Dough 12-6PK</t>
  </si>
  <si>
    <t>KL COOKIE DOUGH 12-6PK</t>
  </si>
  <si>
    <t>KL Dale Jr. Checkered Flag 12-6PK</t>
  </si>
  <si>
    <t>KL Dark Chocolate Bar 12-6PK</t>
  </si>
  <si>
    <t>KL English Toffee Bars 8-8PK</t>
  </si>
  <si>
    <t>KL Frosted Strawberry Donut 12-6pk</t>
  </si>
  <si>
    <t>KL Giant Original Bar 1-24PK OOH</t>
  </si>
  <si>
    <t>KL Heath 12-4PK</t>
  </si>
  <si>
    <t>KL Heath Bar 12-6PK</t>
  </si>
  <si>
    <t>KL Hershey Smores SW 8-6pk</t>
  </si>
  <si>
    <t>KL IC SANDWICH CLUB 1-24PK</t>
  </si>
  <si>
    <t>KL KRUNCH BAR 12-6PK</t>
  </si>
  <si>
    <t>KL Mint Choc Chip 12-4PK</t>
  </si>
  <si>
    <t>KL Mint CHOC Chip 12-6PK</t>
  </si>
  <si>
    <t>KL Mint-Chocolate Mini 8-12PK</t>
  </si>
  <si>
    <t>new du</t>
  </si>
  <si>
    <t>KL NEAPOLITAN BAR 12-6PK</t>
  </si>
  <si>
    <t>KL Neapolitan Bar 12-6PK</t>
  </si>
  <si>
    <t>KL Oreo Bar Light 12-6PK</t>
  </si>
  <si>
    <t>KL OREO BAR LIGHT 12-6PK</t>
  </si>
  <si>
    <t>KL Oreo Ice Cream Sandwich 6-4PK</t>
  </si>
  <si>
    <t>KL OREO SANDWICH 1-24BK 4.5z</t>
  </si>
  <si>
    <t>KL ORIG CLUB PACK 1-24PK</t>
  </si>
  <si>
    <t>KL Orig Stickless Value 12-4PK</t>
  </si>
  <si>
    <t>KL Orig Vanilla Bar Halloween 12-6pk</t>
  </si>
  <si>
    <t>KL Original Snack Size 8-12pk</t>
  </si>
  <si>
    <t>KL Original Stickless 12PK Tray</t>
  </si>
  <si>
    <t>KL ORIGINAL VAN BAR  THROWBACK 12-6PK</t>
  </si>
  <si>
    <t>KL ORIGINAL VANILLA BAR 1-18PK</t>
  </si>
  <si>
    <t>KL ORIGINAL VANILLA BAR 12-6PK</t>
  </si>
  <si>
    <t>KL ORIGINAL VANILLA BAR 12-6PK NASCAR</t>
  </si>
  <si>
    <t>KL Reese Snack Size 8-12pk</t>
  </si>
  <si>
    <t>KL Reeses Bar 12-6PK</t>
  </si>
  <si>
    <t>KL REESES BAR 12-6PK</t>
  </si>
  <si>
    <t>KL ROCKY ROAD 12-6PK</t>
  </si>
  <si>
    <t>KL SAB RF NSA KRUNCH BAR 12-6PK</t>
  </si>
  <si>
    <t>KL SAB RF NSA VANILLA BAR 12-6PK</t>
  </si>
  <si>
    <t>KL SMORES 12-6PK</t>
  </si>
  <si>
    <t>KL Strawberry Shake 1-24ct WIP</t>
  </si>
  <si>
    <t>KL Strawberry Shake 6-6pk</t>
  </si>
  <si>
    <t>KL Strawberry Shake 6-6PK</t>
  </si>
  <si>
    <t>KL Strawberry Shake 6-6PK SS</t>
  </si>
  <si>
    <t>KL Triple Chocolate Donut 12-6pk</t>
  </si>
  <si>
    <t>KL Vanilla Sandwich 12-6PK</t>
  </si>
  <si>
    <t>KL Vanilla Sandwich 8-6pk</t>
  </si>
  <si>
    <t>KL Vanilla Shake 6-6PK SS</t>
  </si>
  <si>
    <t>KL Wake Me Up Coffee 12-6PK</t>
  </si>
  <si>
    <t>Klondike Cone Variety Pack 1-14CT</t>
  </si>
  <si>
    <t>MG 84144628 / MG Dark RFA 8-3PK</t>
  </si>
  <si>
    <t>MG 84144694 / MG Mini Almond RFA 6-6PK</t>
  </si>
  <si>
    <t>MG Almond 1-12BK</t>
  </si>
  <si>
    <t>MG Almond 8-3PK 3.3z</t>
  </si>
  <si>
    <t>MG Almond RFA 1-12BK</t>
  </si>
  <si>
    <t>MG Almond RFA 8-3PK</t>
  </si>
  <si>
    <t>MG CHOCOLATE UNCOATED 8-3PK</t>
  </si>
  <si>
    <t>MG Classic 1-12PK 3.3z RR OOH</t>
  </si>
  <si>
    <t>MG Classic 8-3PK 3.3z</t>
  </si>
  <si>
    <t>MG DB Gold Caramel 1-12BK</t>
  </si>
  <si>
    <t>MG DBL Chocolate Vanilla Truffle 8-3PK</t>
  </si>
  <si>
    <t>MG DBL PINT - ALMOND BRWN BTTR 6 14.8Z</t>
  </si>
  <si>
    <t>MG DBL PINT - PISTACHIO HONEY 6 14.8Z</t>
  </si>
  <si>
    <t>MG DBL Pint - Pistachio Honey 6 14.8Z</t>
  </si>
  <si>
    <t>MG DBL PINT - RASPBERRY 6 14.8Z</t>
  </si>
  <si>
    <t>MG DBL PINT - RED VELVET 6 14.8Z</t>
  </si>
  <si>
    <t>MG DBL Pint Almond BRWN Butter 6 14.8z</t>
  </si>
  <si>
    <t>MG DBL Pint Dark Chocolate Mint 6 14.8z</t>
  </si>
  <si>
    <t>MG DBL TUB - ALMOND BRWN BTTR 6 14.8Z</t>
  </si>
  <si>
    <t>MG DBL TUB - CHCLT Raspberry 6 14.8Z</t>
  </si>
  <si>
    <t>MG DBL TUB CHCLT Mocha 6 14.8Z</t>
  </si>
  <si>
    <t>MG DBL TUB DK CHCLT Mint 6 14.8Z</t>
  </si>
  <si>
    <t>MG Double Caramel 1- 12 BK</t>
  </si>
  <si>
    <t>MG Double Caramel 1-12PK 3.3z RR OOH</t>
  </si>
  <si>
    <t>MG Double Caramel 1-9pk WIP</t>
  </si>
  <si>
    <t>MG Double Caramel Club 1-12PK</t>
  </si>
  <si>
    <t>MG Double Caramel Club RFA 1-12PK</t>
  </si>
  <si>
    <t>MG Double Caramel RFA 12-9PK</t>
  </si>
  <si>
    <t>MG Double Caramel RFA 1-9PK WIP</t>
  </si>
  <si>
    <t>MG Double Cherry Truffle 8-3pk</t>
  </si>
  <si>
    <t>MG Double Choc Vanilla RFA 1-12BK OOH</t>
  </si>
  <si>
    <t>MG Double Choco Vanilla Truffle 8-3PK</t>
  </si>
  <si>
    <t>MG Double Chocolate 8-3PK 3.3z</t>
  </si>
  <si>
    <t>MG Double Chocolate Hazelnut 8-3pk</t>
  </si>
  <si>
    <t>MG Double Chocolate Vanilla RFA 8-3PK</t>
  </si>
  <si>
    <t>MG Double Classic RFA 8-3PK</t>
  </si>
  <si>
    <t>MG Double Cookies and Cream 12-9PK</t>
  </si>
  <si>
    <t>MG Double Cookies and Cream 8-3pk</t>
  </si>
  <si>
    <t>MG Double Cookies and Cream1-9pk WIP</t>
  </si>
  <si>
    <t>MG Double Peanut Butter 1-9PK WIP</t>
  </si>
  <si>
    <t>MG Double Peanut Butter 8-3pk</t>
  </si>
  <si>
    <t>MG Double Peanut Butter RFA 1-12BK OOH</t>
  </si>
  <si>
    <t>MG Double Peanut Butter RFA 8-3pk</t>
  </si>
  <si>
    <t>MG Double Pint CHCLT Raspberry 6 14.8z</t>
  </si>
  <si>
    <t>MG Double Pint Red Velvet 6 14.8z</t>
  </si>
  <si>
    <t>MG Double Raspberry 1-9WIP</t>
  </si>
  <si>
    <t>MG DOUBLE RASPBERRY CLUB 12-9pk</t>
  </si>
  <si>
    <t>MG Gold 1-12PK OOH</t>
  </si>
  <si>
    <t>MG Gold 1-9PK WIP</t>
  </si>
  <si>
    <t>MG Gold 8-3PK</t>
  </si>
  <si>
    <t>MG Gold RFA 8-3PK</t>
  </si>
  <si>
    <t>MG INFINITY CHOC + RASPRRY RFA 8-3PK</t>
  </si>
  <si>
    <t>MG INFINITY CHOCOLATE + CARAMEL 8-3CT</t>
  </si>
  <si>
    <t>MG INFINITY CHOCOLATE + RASPBERRY 8-3CT</t>
  </si>
  <si>
    <t>MG INFINITY CHOCOLATE 8-3CT</t>
  </si>
  <si>
    <t>MG INFINITY CHOCOLATE RFA 8-3PK</t>
  </si>
  <si>
    <t>MG LTD Infinity Chocolate 1-12PK OOH</t>
  </si>
  <si>
    <t>MG LTD Infinity Chocolate RFA 1-12BK</t>
  </si>
  <si>
    <t>MG MILK CHOC/VANILLA 8-3 PT - BJs</t>
  </si>
  <si>
    <t>MG Mini Almond RFA 6-6PK MX</t>
  </si>
  <si>
    <t>MG Mini Berry Truffle 6-6PK</t>
  </si>
  <si>
    <t>MG Mini Classic RFA 6-6PK MX</t>
  </si>
  <si>
    <t>MG Mini Classic/ALMND/White VP 6-6PK</t>
  </si>
  <si>
    <t>MG Mini Double Choc Vanilla 6-6PK RFA WP</t>
  </si>
  <si>
    <t>MG Mini Double Chocolate RFA 6-6PK</t>
  </si>
  <si>
    <t>MG Mini Double Raspberry 6-6PK</t>
  </si>
  <si>
    <t>MG Mini Gold 6-6PK</t>
  </si>
  <si>
    <t>MG Mini Gold RFA 6-6PK</t>
  </si>
  <si>
    <t>MG Mint 8-3PK</t>
  </si>
  <si>
    <t>MG ND SEA SALT CARAMEL 10-3PK SS</t>
  </si>
  <si>
    <t>MG Sea Salt Caramel RFA 8-3PK</t>
  </si>
  <si>
    <t>MG Strawberry n Cream 8-3PK</t>
  </si>
  <si>
    <t>MG Tub Chocolate Hazelnut 6-14.8z</t>
  </si>
  <si>
    <t>MG Tub Chocolate Hazelnut 8-14.8z</t>
  </si>
  <si>
    <t>MG Tub Chocolate Hazelnut 8-14.9z</t>
  </si>
  <si>
    <t>MG Tub Chocolate Raspberry 6-14.8z</t>
  </si>
  <si>
    <t>MG Tub Chocolate Raspberry 8-14.8z</t>
  </si>
  <si>
    <t>MG Tub Chocolate Raspberry 8-14.9z</t>
  </si>
  <si>
    <t>MG Tub Chocolate Vanilla 8-14.8z</t>
  </si>
  <si>
    <t>MG Tub Chocolate Vanilla 8-14.9z</t>
  </si>
  <si>
    <t>MG TUB Dark Chocolate Mint 6 14.8Z</t>
  </si>
  <si>
    <t>MG Tub Double Cherry Truffle 6-14.8z</t>
  </si>
  <si>
    <t>MG Tub Double Cookie Crumble 6-14.8z</t>
  </si>
  <si>
    <t>MG Tub Double Ruby Berries+Cream 6-14.8z</t>
  </si>
  <si>
    <t>MG Tub Milk Chocolate Almond 6 14.8z</t>
  </si>
  <si>
    <t>MG TUB Milk Chocolate Mocha 6 14.8Z</t>
  </si>
  <si>
    <t>MG Tub White Chocolate 6-14.8z</t>
  </si>
  <si>
    <t>MG Tub White Chocolate 8-14.8z</t>
  </si>
  <si>
    <t>MG Tub White Chocolate 8-14.9z</t>
  </si>
  <si>
    <t>MG VANILLA UNCOATED 1-12 CT</t>
  </si>
  <si>
    <t>MG VANILLA UNCOATED 1-12PK</t>
  </si>
  <si>
    <t>MG White 8-3PK 3.3z</t>
  </si>
  <si>
    <t>MG White Chocolate Strawberry 8-3PK</t>
  </si>
  <si>
    <t>PS 007756702804-1-24 BK PS SCRIBBLER 2PK</t>
  </si>
  <si>
    <t>PS 007756721383-PS Sour Patch 6-18PK</t>
  </si>
  <si>
    <t>PS 007756747884-PS SF OCG 1-32BK</t>
  </si>
  <si>
    <t>PS 6-18 CT CREAMSICLE SF</t>
  </si>
  <si>
    <t>PS Banana/Lime 6-12PK</t>
  </si>
  <si>
    <t>PS BIG STICK C-P 4-24BK</t>
  </si>
  <si>
    <t>PS Big Stick C-P 6-9PK</t>
  </si>
  <si>
    <t>PS Big Stick Red/White/Blue 4-24PK</t>
  </si>
  <si>
    <t>PS CHY-RSPBY-STWBY FAV Classics 6-8PK</t>
  </si>
  <si>
    <t>PS Creamsicle 100 Cal Orange 6-12PK</t>
  </si>
  <si>
    <t>PS Creamsicle Bar 1-24BK OOH</t>
  </si>
  <si>
    <t>PS CS 100 Cal Orange/Raspberry 6-12PK</t>
  </si>
  <si>
    <t>PS CYCLONE 1-24BK</t>
  </si>
  <si>
    <t>PS Disney Frozen 6-18PK</t>
  </si>
  <si>
    <t>PS Disney Frozen Minis 6-20PK</t>
  </si>
  <si>
    <t>PS Double Pop 6-9pk OOH</t>
  </si>
  <si>
    <t>PS Facepiece SPDRMN IH Rotational 6-6PK</t>
  </si>
  <si>
    <t>PS Firecracker 1-40PK</t>
  </si>
  <si>
    <t>PS Firecracker 6-18BK OOH</t>
  </si>
  <si>
    <t>PS FIrecracker 6-18PK</t>
  </si>
  <si>
    <t>PS Firecracker Jr 1-72BK</t>
  </si>
  <si>
    <t>PS Firecracker Jr 6-12PK</t>
  </si>
  <si>
    <t>PS Firecracker Jr 6-8PK</t>
  </si>
  <si>
    <t>PS Fruit Pop Mango 6-12PK</t>
  </si>
  <si>
    <t>PS Fruit Pop Raspberry Stacker 6-12PK</t>
  </si>
  <si>
    <t>PS Fruit Pop Strawberry 6-12PK</t>
  </si>
  <si>
    <t>PS Fruit Pop Variety Pack 6-12PK</t>
  </si>
  <si>
    <t>PS Fruit Pops OCG 6-12PK</t>
  </si>
  <si>
    <t>PS Fruit Pops Orange 6-12PK</t>
  </si>
  <si>
    <t>PS Fruit Pops Raspberry 6-12PK</t>
  </si>
  <si>
    <t>PS Fruit Pops Strawberry/ Banana 6-12 PK</t>
  </si>
  <si>
    <t>PS Fruit Stacker 6-12PK</t>
  </si>
  <si>
    <t>PS FRUIT STACKER 6-12PK</t>
  </si>
  <si>
    <t>PS FS 100 CAL 6 12PK</t>
  </si>
  <si>
    <t>PS FS Low Fat Pop 6-18PK</t>
  </si>
  <si>
    <t>PS FS NSA 6-12PK</t>
  </si>
  <si>
    <t>PS FS NSA 6-20PK</t>
  </si>
  <si>
    <t>PS Fudgsicle Bar 1-24BK OOH</t>
  </si>
  <si>
    <t>PS Fudgsicle NSA 6-8PK</t>
  </si>
  <si>
    <t>PS Hello Kitty 6-12PK OOH</t>
  </si>
  <si>
    <t>PS HELLO KITTY FACEPIECE 1-18PK</t>
  </si>
  <si>
    <t>PS IH SF Red Classics 6x18ct (incremental)</t>
  </si>
  <si>
    <t>PS IH Tropicals 6x18ct (incremental)</t>
  </si>
  <si>
    <t>PS LICK A COLOR 4-24PK</t>
  </si>
  <si>
    <t>PS LTD Minions 6-18PK</t>
  </si>
  <si>
    <t>PS LTD Teenage Mutant NJA Turtles 6-18PK</t>
  </si>
  <si>
    <t>PS Mighty Frozen Minis 6-20 PK</t>
  </si>
  <si>
    <t>PS Minions 6-18 PK</t>
  </si>
  <si>
    <t>PS MINIONS FACEPIECE 6-12PK</t>
  </si>
  <si>
    <t>PS Mystery Middles 6-18PK</t>
  </si>
  <si>
    <t>PS NSA CARAMEL FUDGICLE 6-18PK</t>
  </si>
  <si>
    <t>PS NSA Fudge 1-40PK</t>
  </si>
  <si>
    <t>PS O/C/G 6-12 PK</t>
  </si>
  <si>
    <t>PS O/C/G 6-20PK</t>
  </si>
  <si>
    <t>PS OCG 6-12 PK</t>
  </si>
  <si>
    <t>PS OCG 6-12PK</t>
  </si>
  <si>
    <t>PS OOH Tropicals 72ct (incremental)</t>
  </si>
  <si>
    <t>PS POP UPS/ORANGE 1-24PK</t>
  </si>
  <si>
    <t>PS Pop-Ups 6-9PK</t>
  </si>
  <si>
    <t>PS RAINBOW 6-20PK</t>
  </si>
  <si>
    <t>PS Scribblers Natural 6-20PK</t>
  </si>
  <si>
    <t>PS SF O/C/G 1-40PK</t>
  </si>
  <si>
    <t>PS SF O/C/G 6-20 PK</t>
  </si>
  <si>
    <t>PS SF O/C/G 6-20PK</t>
  </si>
  <si>
    <t>PS SF O/C/G 6-8PK</t>
  </si>
  <si>
    <t>PS SF OCG 1-40PK</t>
  </si>
  <si>
    <t>PS SF OCG 6-12PK</t>
  </si>
  <si>
    <t>PS SF Red Classics 6-18PK</t>
  </si>
  <si>
    <t>PS SF TROPICAL 6-18PK</t>
  </si>
  <si>
    <t>PS SF TROPICAL 6-20PK</t>
  </si>
  <si>
    <t>PS Shots Strawberry/Lemon 1-24BK WIP</t>
  </si>
  <si>
    <t>PS Simply OCG 6-18PK</t>
  </si>
  <si>
    <t>PS Simply Strawberry Raspberry 6-18PK</t>
  </si>
  <si>
    <t>PS SNOWCONES 1-24BK</t>
  </si>
  <si>
    <t>PS Sour Patch 6-18PK</t>
  </si>
  <si>
    <t>PS Sour Patch Face Piece 6-12PK</t>
  </si>
  <si>
    <t>PS Sours 6-12PK</t>
  </si>
  <si>
    <t>PS Spiderman 6-12PK</t>
  </si>
  <si>
    <t>PS SPIDERMAN FACEPIECE 1-18PK</t>
  </si>
  <si>
    <t>PS Spiderman Facepiece 1-18PK</t>
  </si>
  <si>
    <t>PS Spiderman Facepiece 1-20pk</t>
  </si>
  <si>
    <t>PS SpongeBob 6-12PK</t>
  </si>
  <si>
    <t>PS SpongeBob Facepiece 1-18PK</t>
  </si>
  <si>
    <t>PS Star Wars 6-18PK</t>
  </si>
  <si>
    <t>PS Star Wars 6-18PK SS</t>
  </si>
  <si>
    <t>PS SuperHeroes 6-18PK</t>
  </si>
  <si>
    <t>PS SuperHeroes 6-20PK</t>
  </si>
  <si>
    <t>PS Tropical Paradise 6-18PK</t>
  </si>
  <si>
    <t>PS Twister Raspberry/Peach/Vanilla 6-6pk IH</t>
  </si>
  <si>
    <t>PS Wonder-Woman 6-18PK</t>
  </si>
  <si>
    <t>SK MAYO Avocado 576p 32z PAL</t>
  </si>
  <si>
    <t>Straw/Vanilla/Mango IH Twister</t>
  </si>
  <si>
    <t>TAL Almond Butter Honey 8p 1PT</t>
  </si>
  <si>
    <t>TAL Alphonso Mango Sorbetto (Df) 8p 1PT</t>
  </si>
  <si>
    <t>TAL CHOC MOUSSE ORG 1 4.75QT WIP</t>
  </si>
  <si>
    <t>TAL CWLS Chocolate Fudge Swirl 8p 1PT</t>
  </si>
  <si>
    <t>TAL CWLS Mint Cookie Crunch 8p 1PT</t>
  </si>
  <si>
    <t>TAL CWLS Vanilla Cinnamon 8p 1PT</t>
  </si>
  <si>
    <t>TAL Ginger Matcha ORG 1 4.75QT WIP</t>
  </si>
  <si>
    <t>TAL Hazelnut Chocolate Chip 8p 1PT</t>
  </si>
  <si>
    <t>TAL Honey Graham 8 1pt</t>
  </si>
  <si>
    <t>TAL LAYERS 6-4 PK</t>
  </si>
  <si>
    <t xml:space="preserve">TAL MIXED ORGANIC 6 4PK 1PT </t>
  </si>
  <si>
    <t>TAL MIXED SEASONAL 6 4PK 1PT</t>
  </si>
  <si>
    <t>TAL Mixed Sorbetto 6 4-1PT</t>
  </si>
  <si>
    <t>TAL NV Vanilla Caramel Gelato Bar 6-6PK</t>
  </si>
  <si>
    <t>TAL Peanut Btr Fdg Sorbetto (Df) 8p 1PT</t>
  </si>
  <si>
    <t>TAL Peanut BTR FDG Sorbetto (Df) 8p 1PT</t>
  </si>
  <si>
    <t>TAL Roman Raspberry SORB 8 1PT</t>
  </si>
  <si>
    <t>TAL Roman Raspberry SORB 8-3PK 1PT</t>
  </si>
  <si>
    <t>TAL Roman Raspberry Sorbetto (Df) 8p 1PT</t>
  </si>
  <si>
    <t>TAL Vanilla Blueberry Crumble 8p 1PT</t>
  </si>
  <si>
    <t>TAL VANILLA CINNAMON 1 4.75QT WIP</t>
  </si>
  <si>
    <t>TAL Vanilla Peanut Butter Swirl 8 1pt</t>
  </si>
  <si>
    <t>Talenti Almond Butter and Honey 8 1PT</t>
  </si>
  <si>
    <t>Talenti Alphonso Mango 8 1PT 42170</t>
  </si>
  <si>
    <t>Talenti Alphonso Mango 8 420ml ANZ</t>
  </si>
  <si>
    <t>Talenti Alphonso Mango Sorb 4 1QT</t>
  </si>
  <si>
    <t>Talenti Alphonso Mango Sorb 8 1PT</t>
  </si>
  <si>
    <t>Talenti Banana Chocolate Swirl 8 1PT</t>
  </si>
  <si>
    <t>Talenti Banana Chocolate Swirl 8p 1PT</t>
  </si>
  <si>
    <t>Talenti Black Cherry 8 1PT</t>
  </si>
  <si>
    <t>Talenti Black Cherry 8 1PT 42190</t>
  </si>
  <si>
    <t>Talenti Black Rasp CHOC Chip 8 1PT</t>
  </si>
  <si>
    <t>Talenti Black Rasp CHOC Chip 8 1PT 42240</t>
  </si>
  <si>
    <t>Talenti Black Raspberry Choc 8 420ml ANZ</t>
  </si>
  <si>
    <t>Talenti Blood Orange 8 1PT 42180</t>
  </si>
  <si>
    <t>Talenti Caramel Apple Pie 8 1PT 42380</t>
  </si>
  <si>
    <t>Talenti Caramel Chocolate Blondie 8 1PT</t>
  </si>
  <si>
    <t>Talenti Caramel Cook Crunch 4 1QT 49050</t>
  </si>
  <si>
    <t>Talenti Caramel Cook Crunch 8 1PT 42030</t>
  </si>
  <si>
    <t>Talenti Caramel Cookie Cr 8 420ml ANZ</t>
  </si>
  <si>
    <t>Talenti Caramel Cookie Crunch 8p 1PT</t>
  </si>
  <si>
    <t>Talenti Caribbean Coconut 8 1PT 42040</t>
  </si>
  <si>
    <t>Talenti Choc Chip Cook Dough 8 1PT</t>
  </si>
  <si>
    <t>Talenti CHOC Chip Cookie Dough 8 1PT</t>
  </si>
  <si>
    <t>Talenti CHOC Peanut Butter 8 1PT</t>
  </si>
  <si>
    <t>Talenti CHOC Peanut Butter Cup 8 1PT</t>
  </si>
  <si>
    <t>Talenti Choc Sorbetto 8 1PT 42560</t>
  </si>
  <si>
    <t>Talenti Chocolate Chip 8 1PT</t>
  </si>
  <si>
    <t>Talenti Chocolate Chip 8 1PT 42260</t>
  </si>
  <si>
    <t>Talenti Chocolate Sorbetto 8 1PT</t>
  </si>
  <si>
    <t>Talenti Cinnamon Peach Bisc 8 1PT 42620</t>
  </si>
  <si>
    <t>Talenti Coconut 8 420ml ANZ</t>
  </si>
  <si>
    <t>Talenti Coconut Almond Choc 4 1QT</t>
  </si>
  <si>
    <t>Talenti Coconut Almond Choc 8 1PT</t>
  </si>
  <si>
    <t>Talenti Coconut Almond Choc 8 1PT 42610</t>
  </si>
  <si>
    <t>Talenti Coffee Choc Chip 4 1QT 49080</t>
  </si>
  <si>
    <t>Talenti Coffee CHOC Chip 8 1PT</t>
  </si>
  <si>
    <t>Talenti Coffee Chocolate Chip 8 1PT</t>
  </si>
  <si>
    <t>Talenti Double Dark Choc 8 420ml ANZ</t>
  </si>
  <si>
    <t>Talenti Double Dark Chocolat 4 1QT 49010</t>
  </si>
  <si>
    <t>Talenti Double Dark Chocolate 8-1PT</t>
  </si>
  <si>
    <t>Talenti Fudge Brownie 8 1PT</t>
  </si>
  <si>
    <t>Talenti Fudge Brownie 8-1PT</t>
  </si>
  <si>
    <t>Talenti Hazelnut Choc Chip 8 1PT</t>
  </si>
  <si>
    <t>Talenti Hazelnut Choc Chip 8-1PT 42550</t>
  </si>
  <si>
    <t>Talenti Honey Graham 8 1PT</t>
  </si>
  <si>
    <t>Talenti Key Lime Pie 8 1PT 42600</t>
  </si>
  <si>
    <t>Talenti Key Lime Pie Seasonal 8 1PT</t>
  </si>
  <si>
    <t>Talenti LS Chocolate Fudge Swirl 8 1PT</t>
  </si>
  <si>
    <t>Talenti LS Lemon Bar 8 1PT</t>
  </si>
  <si>
    <t>Talenti LS Mint Cookie Crunch 8 1PT</t>
  </si>
  <si>
    <t>Talenti LS Vanilla Cinnamon 8 1PT</t>
  </si>
  <si>
    <t>Talenti LY Blk Rasp V Parfait 8 1PT</t>
  </si>
  <si>
    <t>Talenti LY BLK RASP VAN Parfait 8 303.3g</t>
  </si>
  <si>
    <t>Talenti LY Dark Chocolate Cherry 8 1PT</t>
  </si>
  <si>
    <t>Talenti LY Mint Fudge Cooki 8 1PT</t>
  </si>
  <si>
    <t>Talenti LY Salted Caramel Truffle 8-3PK</t>
  </si>
  <si>
    <t>Talenti LY Vanilla Fudge Cookie 8 1PT</t>
  </si>
  <si>
    <t>Talenti LYR Banana CRML CRNCH 8 300.5g</t>
  </si>
  <si>
    <t>Talenti LYR Brownie Pretz Crnch 8 303.3g</t>
  </si>
  <si>
    <t>Talenti LYR DF COC CHOC Cookie 8 337.3g</t>
  </si>
  <si>
    <t>Talenti LYR Double Lemon Pie 8 303.3g</t>
  </si>
  <si>
    <t>Talenti LYR Peanut Butter Crunch 8 1PT</t>
  </si>
  <si>
    <t>Talenti LYR Pumpkin Pie 8 1PT</t>
  </si>
  <si>
    <t>Talenti LYR Strwbrry Shortcake 8 297.6g</t>
  </si>
  <si>
    <t>Talenti Mediterranean Mint 4 1QT</t>
  </si>
  <si>
    <t>Talenti Mediterranean Mint 8-1PT 42100</t>
  </si>
  <si>
    <t>Talenti Mint 8 420ml ANZ</t>
  </si>
  <si>
    <t>Talenti Old World Eggnog 8 1PT</t>
  </si>
  <si>
    <t>Talenti Old World Eggnog 8-1PT 42230</t>
  </si>
  <si>
    <t>Talenti Org Brown Butter Caramel 8 1PT</t>
  </si>
  <si>
    <t>Talenti Organic Chocolate Mousse 8 1PT</t>
  </si>
  <si>
    <t>Talenti Organic Ginger Matcha 8 1PT</t>
  </si>
  <si>
    <t>Talenti Organic Oak-Aged Vanilla 8 1PT</t>
  </si>
  <si>
    <t>Talenti Pacific Coast Pistachio 8-1PT</t>
  </si>
  <si>
    <t>Talenti Peanut BTR FDG SORB (DF) 8 1PT</t>
  </si>
  <si>
    <t>Talenti Peanut Butter F Sorb 8 1PT 42630</t>
  </si>
  <si>
    <t>Talenti Peanut Butter Fudge Sorb 8 1PT</t>
  </si>
  <si>
    <t>Talenti Peanut Butter Pretze 8 1PT 42590</t>
  </si>
  <si>
    <t>Talenti Peppermint Bark 4 1QT 49315</t>
  </si>
  <si>
    <t>Talenti Peppermint Bark 8-1PT 42360</t>
  </si>
  <si>
    <t>Talenti Pumpkin Pie 4 1QT 49410</t>
  </si>
  <si>
    <t>Talenti Pumpkin Pie 8-1PT</t>
  </si>
  <si>
    <t>Talenti Pumpkin Pie 8-1PT 42460</t>
  </si>
  <si>
    <t>Talenti Raspberry + Cream 8-1PT 42420</t>
  </si>
  <si>
    <t>Talenti Raspberry 8 420ml ANZ</t>
  </si>
  <si>
    <t>Talenti Raspberry Cheesecake 8-1PT 42480</t>
  </si>
  <si>
    <t>Talenti Roman Raspberry 8 1PT 42130</t>
  </si>
  <si>
    <t>Talenti Roman Raspberry Sorb 4 1QT</t>
  </si>
  <si>
    <t>Talenti Roman Raspberry Sorb 8 1PT</t>
  </si>
  <si>
    <t>Talenti Salted Peanut Carame 8-1PT 42530</t>
  </si>
  <si>
    <t>Talenti Sea Salt Caramel 4 1QT</t>
  </si>
  <si>
    <t>Talenti Sea Salt Caramel 4 1QT 49200</t>
  </si>
  <si>
    <t>Talenti Sea Salt Caramel 8 420ml ANZ</t>
  </si>
  <si>
    <t>Talenti Sea Salt Caramel 8-1PT 42200</t>
  </si>
  <si>
    <t>Talenti Sicilian Pistachio 4 1QT</t>
  </si>
  <si>
    <t>Talenti Sicilian Pistachio 8-1PT</t>
  </si>
  <si>
    <t>Talenti Sicilian Pistachio 8-1PT 42150</t>
  </si>
  <si>
    <t>Talenti Simply Strawberry 8 1PT 42270</t>
  </si>
  <si>
    <t>Talenti Sorbetto Mixed 6-4PK</t>
  </si>
  <si>
    <t>Talenti Southern Butter Peca 4 1QT 49400</t>
  </si>
  <si>
    <t>Talenti Southern Butter Pecan 8-1PT</t>
  </si>
  <si>
    <t>Talenti Strawberry Hibiscus SORB 8 1PT</t>
  </si>
  <si>
    <t>Talenti Toasted Almond 8-1PT 42120</t>
  </si>
  <si>
    <t>Talenti Vanilla Bean 4 1QT</t>
  </si>
  <si>
    <t>Talenti Vanilla Bean 4 1QT 49020</t>
  </si>
  <si>
    <t>Talenti Vanilla Bean 8 420ml ANZ</t>
  </si>
  <si>
    <t>Talenti Vanilla Bean 8-1PT 42110</t>
  </si>
  <si>
    <t>Talenti Vanilla Blueberry Cr 8 1PT 42640</t>
  </si>
  <si>
    <t>Talenti Vanilla Blueberry Crumble 8 1PT</t>
  </si>
  <si>
    <t>Talenti Vanilla Car Swirl 8 1PT</t>
  </si>
  <si>
    <t>Talenti Vanilla Car Swirl 8 1PT 42580</t>
  </si>
  <si>
    <t>Talenti Vanilla Chai 8 1PT</t>
  </si>
  <si>
    <t>Talenti Wild Blackberry 8 1PT 42570</t>
  </si>
  <si>
    <t>Yasso Cups</t>
  </si>
  <si>
    <t>GH King Cone Giant VAN CHOC 1-12PK</t>
  </si>
  <si>
    <t>Per Pallet</t>
  </si>
  <si>
    <t>TAL NV Coffee Espresso SWRL Bar 6-6PK</t>
  </si>
  <si>
    <t>TAL NV Coffee ESPR Swirlgelato Bar 6-6PK</t>
  </si>
  <si>
    <t>PS SPONGEBOB FACEPIECE IH 6-6PK</t>
  </si>
  <si>
    <t>PS MINION FACEPIECE IH 6-6PK</t>
  </si>
  <si>
    <t>KL Cone Birthday Cake 6-8ct</t>
  </si>
  <si>
    <t>BR XCRMY Vanilla 6 1.5QT</t>
  </si>
  <si>
    <t>BR Strawberry 6 1.5QT</t>
  </si>
  <si>
    <t>PS MINION FACEPIECE 1-20K</t>
  </si>
  <si>
    <t xml:space="preserve">PS Jolly Rancher Pop OOH 1-24PK </t>
  </si>
  <si>
    <t>KL Cone Value Pack DISC 1-16ct (Party Animal 24ct)</t>
  </si>
  <si>
    <t>BR Mint Choco Chip 6 1.5QT</t>
  </si>
  <si>
    <t>BJ US-PUP-PB PRETZEL 108P 4FOZ</t>
  </si>
  <si>
    <t>BJ US-PUP-PUMPKINCOOKIE 108P 4FOZ</t>
  </si>
  <si>
    <t>BJ US-IC CCCD 3p 1PT</t>
  </si>
  <si>
    <t>KL Reeses SW 1-24PK</t>
  </si>
  <si>
    <t>PS Jolly Rancher Sour Patch 6-18PK</t>
  </si>
  <si>
    <t>Hershey Smores 6 1.5QT</t>
  </si>
  <si>
    <t>TAL LYR CHOC Chip CKE Batter 311.3g</t>
  </si>
  <si>
    <t>Hershey Smores Sandwich 6-4ct</t>
  </si>
  <si>
    <t>TAL LYR Peanut Butter Brownie 8-1PT</t>
  </si>
  <si>
    <t>TAL LYR Snickerdoodle 326.7g</t>
  </si>
  <si>
    <t>MG Classic 8-3PK</t>
  </si>
  <si>
    <t>KL Hershey Smores Cone 6-8ct</t>
  </si>
  <si>
    <t>PS Baby Yoda Facepiece IH 6-6PK</t>
  </si>
  <si>
    <t>MG Almond 8-3PK</t>
  </si>
  <si>
    <t>Hershey Smores 8-1pt</t>
  </si>
  <si>
    <t>Hershey Smores Bar 8-6PK</t>
  </si>
  <si>
    <t>MX PG</t>
  </si>
  <si>
    <t>YASSO MINT CHOCOLATE CHIP 1-24PK OOH</t>
  </si>
  <si>
    <t>Yasso Temp DU</t>
  </si>
  <si>
    <t>Yasso Mint Chocolate Chip Sandwich 7-4pk</t>
  </si>
  <si>
    <t>Yasso Peanut Butter Sandwich 7-4pk</t>
  </si>
  <si>
    <t>Yasso Real Fruit Strawberry 8-4pk</t>
  </si>
  <si>
    <t>Yasso Real Fruit Mango 8-4pk</t>
  </si>
  <si>
    <t>Yasso Vanilla Bean Sandwich 7-4pk</t>
  </si>
  <si>
    <t>Yasso Mango Mochi 8-6pk</t>
  </si>
  <si>
    <t>Yasso Chocolate Fudge Mochi 8-6pk</t>
  </si>
  <si>
    <t>Yasso Strawberry Mochi 8-6pk</t>
  </si>
  <si>
    <t>Yasso Vanilla Bean Mochi 8-6pk</t>
  </si>
  <si>
    <t>KL Mrs Fields Sandwich 1-12PK</t>
  </si>
  <si>
    <t>BR SMORES BAR OOH 1-24PK</t>
  </si>
  <si>
    <t>Solero Lem citrus mpk USA 8x4x65ml</t>
  </si>
  <si>
    <t>GH Premium Vanilla Bar 1-24BK OOH</t>
  </si>
  <si>
    <t>PAL</t>
  </si>
  <si>
    <t>Ind. Std Desc.</t>
  </si>
  <si>
    <t>Material Type</t>
  </si>
  <si>
    <t>X-DChain status</t>
  </si>
  <si>
    <t>Valid from</t>
  </si>
  <si>
    <t>Created On</t>
  </si>
  <si>
    <t>EAN/UPC</t>
  </si>
  <si>
    <t>Old matl number</t>
  </si>
  <si>
    <t>Created by</t>
  </si>
  <si>
    <t>Last Change</t>
  </si>
  <si>
    <t>Base Unit</t>
  </si>
  <si>
    <t>Changed by</t>
  </si>
  <si>
    <t>Prod.allocation</t>
  </si>
  <si>
    <t>Valid to</t>
  </si>
  <si>
    <t>Division</t>
  </si>
  <si>
    <t>IGLOO</t>
  </si>
  <si>
    <t>FERT</t>
  </si>
  <si>
    <t>20</t>
  </si>
  <si>
    <t>10076840870902</t>
  </si>
  <si>
    <t>DATACON1</t>
  </si>
  <si>
    <t>CS</t>
  </si>
  <si>
    <t>PRAVEEN_P705</t>
  </si>
  <si>
    <t>11</t>
  </si>
  <si>
    <t>10076840870933</t>
  </si>
  <si>
    <t>NA</t>
  </si>
  <si>
    <t>1</t>
  </si>
  <si>
    <t>10076840002976</t>
  </si>
  <si>
    <t>BPMCEREMOTE</t>
  </si>
  <si>
    <t>NPD_ROBO_806</t>
  </si>
  <si>
    <t>10076840002891</t>
  </si>
  <si>
    <t>10076840003386</t>
  </si>
  <si>
    <t>10077567274738</t>
  </si>
  <si>
    <t>GMO</t>
  </si>
  <si>
    <t>10077567275056</t>
  </si>
  <si>
    <t>10077567275063</t>
  </si>
  <si>
    <t>10077567003741</t>
  </si>
  <si>
    <t>KL BAR MINT CHOCOLATE CHIP 8-4PK</t>
  </si>
  <si>
    <t>41</t>
  </si>
  <si>
    <t>10058779209091</t>
  </si>
  <si>
    <t>ZEPEDA_E007</t>
  </si>
  <si>
    <t>KL BAR KRUNCH 8-4PK</t>
  </si>
  <si>
    <t>10058779209077</t>
  </si>
  <si>
    <t>ESCALAN_C004</t>
  </si>
  <si>
    <t>KL ROCKY ROAD BAR 8 - 4PK</t>
  </si>
  <si>
    <t>10058779568709</t>
  </si>
  <si>
    <t>10077567201222</t>
  </si>
  <si>
    <t>10041000245722</t>
  </si>
  <si>
    <t>PS Cyclone 6 - 6 PK</t>
  </si>
  <si>
    <t>10058779578265</t>
  </si>
  <si>
    <t>KRISHNAN_B</t>
  </si>
  <si>
    <t>BR BL REESE PEANUT BUTTER CUP 4 1.66L</t>
  </si>
  <si>
    <t>32</t>
  </si>
  <si>
    <t>10058779798052</t>
  </si>
  <si>
    <t>BJ SORV-IC-NYSFC-8 458ML</t>
  </si>
  <si>
    <t>10076840000545</t>
  </si>
  <si>
    <t>MORA_M035</t>
  </si>
  <si>
    <t>10076840000590</t>
  </si>
  <si>
    <t>23</t>
  </si>
  <si>
    <t>GH Premium King Cone 6-4PK</t>
  </si>
  <si>
    <t>10041000071024</t>
  </si>
  <si>
    <t>BJ CA-ND-CherryGarcia-8 500ML</t>
  </si>
  <si>
    <t>10058779140745</t>
  </si>
  <si>
    <t>BR LIC BFY w/Protein Chocolate 8ct 1PT</t>
  </si>
  <si>
    <t>10077567000658</t>
  </si>
  <si>
    <t>LARA_M001</t>
  </si>
  <si>
    <t>10077567394894</t>
  </si>
  <si>
    <t>SANCHEZ_A219</t>
  </si>
  <si>
    <t>10077567201024</t>
  </si>
  <si>
    <t>BR Natural Vanilla 48 3z</t>
  </si>
  <si>
    <t>10077567000429</t>
  </si>
  <si>
    <t>10077567603002</t>
  </si>
  <si>
    <t>PS Minions 12-10PK</t>
  </si>
  <si>
    <t>10058779140851</t>
  </si>
  <si>
    <t>10077567000788</t>
  </si>
  <si>
    <t>BR CAD ND Cookies + Cream 4 1.66L</t>
  </si>
  <si>
    <t>10058779140868</t>
  </si>
  <si>
    <t>BR CAD ND Van PB 4 1.66L</t>
  </si>
  <si>
    <t>10058779140882</t>
  </si>
  <si>
    <t>FS FUDGE BARS 1-24BK</t>
  </si>
  <si>
    <t>10058779140943</t>
  </si>
  <si>
    <t>KL COOKIES AND CREAM SANDWICH 1-24 BK</t>
  </si>
  <si>
    <t>50</t>
  </si>
  <si>
    <t>10058779141025</t>
  </si>
  <si>
    <t>LINDEN_V001</t>
  </si>
  <si>
    <t>10076840000729</t>
  </si>
  <si>
    <t>BJ CA-ND-PBHalfBaked-8 500ML</t>
  </si>
  <si>
    <t>10058779141049</t>
  </si>
  <si>
    <t>10077567721102</t>
  </si>
  <si>
    <t>10077567201000</t>
  </si>
  <si>
    <t>2</t>
  </si>
  <si>
    <t>10076840000811</t>
  </si>
  <si>
    <t>10076840000873</t>
  </si>
  <si>
    <t>10076840000880</t>
  </si>
  <si>
    <t>10076840000897</t>
  </si>
  <si>
    <t>10076840000910</t>
  </si>
  <si>
    <t>10076840000927</t>
  </si>
  <si>
    <t>10076840000934</t>
  </si>
  <si>
    <t>10077567000986</t>
  </si>
  <si>
    <t>10076840000965</t>
  </si>
  <si>
    <t>10076840000989</t>
  </si>
  <si>
    <t>10077567001037</t>
  </si>
  <si>
    <t>10077567001051</t>
  </si>
  <si>
    <t>10077567001068</t>
  </si>
  <si>
    <t>10058779141360</t>
  </si>
  <si>
    <t>PS Sponge Bob Face Piece 1-18 BK</t>
  </si>
  <si>
    <t>10058779141377</t>
  </si>
  <si>
    <t>MG White 12-3PK</t>
  </si>
  <si>
    <t>10058779133464</t>
  </si>
  <si>
    <t>MG Gold 12-3PK</t>
  </si>
  <si>
    <t>10058779268838</t>
  </si>
  <si>
    <t>MG Classic 12-3PK</t>
  </si>
  <si>
    <t>10058779132849</t>
  </si>
  <si>
    <t>MG Infinity Chocolate 12-3PK</t>
  </si>
  <si>
    <t>10058779369832</t>
  </si>
  <si>
    <t>MG Almond 12-3PK</t>
  </si>
  <si>
    <t>10058779133457</t>
  </si>
  <si>
    <t>10058779133716</t>
  </si>
  <si>
    <t>MG Infinity Chocolate 1-12BK</t>
  </si>
  <si>
    <t>10058779369863</t>
  </si>
  <si>
    <t>BJ CA-ND-CffCrmlFg 8-500ML</t>
  </si>
  <si>
    <t>10058779700789</t>
  </si>
  <si>
    <t>BJ CA-ND-PBCookie 8-500ML</t>
  </si>
  <si>
    <t>10058779700796</t>
  </si>
  <si>
    <t>BJ CA-ND-ChcFgBrwn 8-500ML</t>
  </si>
  <si>
    <t>10058779700772</t>
  </si>
  <si>
    <t>MG Double Peanut Butter 12-3PK</t>
  </si>
  <si>
    <t>10058779597044</t>
  </si>
  <si>
    <t>MG Double Cookies and Cream 12-3PK</t>
  </si>
  <si>
    <t>10058779685765</t>
  </si>
  <si>
    <t>MG Double Chocolate 12-3PK</t>
  </si>
  <si>
    <t>10058779597037</t>
  </si>
  <si>
    <t>MG Double Caramel 12-3PK</t>
  </si>
  <si>
    <t>10058779597020</t>
  </si>
  <si>
    <t>MG Double Raspberry 12-3PK</t>
  </si>
  <si>
    <t>10058779597051</t>
  </si>
  <si>
    <t>MG Double Cherry Truffle 12-3PK</t>
  </si>
  <si>
    <t>10058779141384</t>
  </si>
  <si>
    <t>KL REESE CUP 12-4PK</t>
  </si>
  <si>
    <t>10058779141414</t>
  </si>
  <si>
    <t>10076840830005</t>
  </si>
  <si>
    <t>10076840104021</t>
  </si>
  <si>
    <t>10076840100559</t>
  </si>
  <si>
    <t>10076840101532</t>
  </si>
  <si>
    <t>10076840705914</t>
  </si>
  <si>
    <t>10076840705303</t>
  </si>
  <si>
    <t>10076840580740</t>
  </si>
  <si>
    <t>GUERRA_M017</t>
  </si>
  <si>
    <t>10076840674470</t>
  </si>
  <si>
    <t>10076840674463</t>
  </si>
  <si>
    <t>10076840580764</t>
  </si>
  <si>
    <t>10076840674449</t>
  </si>
  <si>
    <t>10076840580771</t>
  </si>
  <si>
    <t>MG Mini Dark 6-4PK</t>
  </si>
  <si>
    <t>10058779203082</t>
  </si>
  <si>
    <t>MG Mini Almond 6-4PK</t>
  </si>
  <si>
    <t>10058779203075</t>
  </si>
  <si>
    <t>10058779203068</t>
  </si>
  <si>
    <t>MG Double Cookie and Cream 1 -12BK</t>
  </si>
  <si>
    <t>10058779685772</t>
  </si>
  <si>
    <t>MG Double Caramel 1 -12 BK</t>
  </si>
  <si>
    <t>10058779594890</t>
  </si>
  <si>
    <t>MG Double Choc Vanilla 1 -12BK</t>
  </si>
  <si>
    <t>10058779597013</t>
  </si>
  <si>
    <t>MG Double Raspberry 1-12 BK</t>
  </si>
  <si>
    <t>10058779140707</t>
  </si>
  <si>
    <t>10077567274707</t>
  </si>
  <si>
    <t>PS Shots Lemon/Lime 1-24BK WIP</t>
  </si>
  <si>
    <t>10077567000757</t>
  </si>
  <si>
    <t>10077567603224</t>
  </si>
  <si>
    <t>10077567000436</t>
  </si>
  <si>
    <t>BJ SORV-IC-GimmeSmore -1 8.95L</t>
  </si>
  <si>
    <t>10076840001047</t>
  </si>
  <si>
    <t>FERREIR_R087</t>
  </si>
  <si>
    <t>10077567281903</t>
  </si>
  <si>
    <t>10077567383935</t>
  </si>
  <si>
    <t>10077567254402</t>
  </si>
  <si>
    <t>MORALES_M107</t>
  </si>
  <si>
    <t>10077567274844</t>
  </si>
  <si>
    <t>20186852000673</t>
  </si>
  <si>
    <t>10077567678246</t>
  </si>
  <si>
    <t>10077567636246</t>
  </si>
  <si>
    <t>10077567254242</t>
  </si>
  <si>
    <t>10077567254457</t>
  </si>
  <si>
    <t>10076840001191</t>
  </si>
  <si>
    <t>KL OH HENRY 8 6PK</t>
  </si>
  <si>
    <t>10058779141438</t>
  </si>
  <si>
    <t>10077567274783</t>
  </si>
  <si>
    <t>10077567254327</t>
  </si>
  <si>
    <t>10077567227000</t>
  </si>
  <si>
    <t>10077567305494</t>
  </si>
  <si>
    <t>10077567250046</t>
  </si>
  <si>
    <t>10077567250053</t>
  </si>
  <si>
    <t>10077567254440</t>
  </si>
  <si>
    <t>10077567254211</t>
  </si>
  <si>
    <t>10041000576505</t>
  </si>
  <si>
    <t>10076840001320</t>
  </si>
  <si>
    <t>10076840001344</t>
  </si>
  <si>
    <t>10076840001405</t>
  </si>
  <si>
    <t>10076840001450</t>
  </si>
  <si>
    <t>10076840001467</t>
  </si>
  <si>
    <t>10076840001474</t>
  </si>
  <si>
    <t>10076840001481</t>
  </si>
  <si>
    <t>10076840001498</t>
  </si>
  <si>
    <t>10076840674432</t>
  </si>
  <si>
    <t>20816680010130</t>
  </si>
  <si>
    <t>10077567369878</t>
  </si>
  <si>
    <t>GH King Cone Vanilla 1-24PK</t>
  </si>
  <si>
    <t>10041000054737</t>
  </si>
  <si>
    <t>20186852000604</t>
  </si>
  <si>
    <t>20816680010284</t>
  </si>
  <si>
    <t>10076840001313</t>
  </si>
  <si>
    <t>10076840001306</t>
  </si>
  <si>
    <t>10076840001597</t>
  </si>
  <si>
    <t>10076840135551</t>
  </si>
  <si>
    <t>PS CYCLONE 6-6 PK</t>
  </si>
  <si>
    <t>PS CYCLONE 1 24 BK</t>
  </si>
  <si>
    <t>10058779578302</t>
  </si>
  <si>
    <t>10076840100818</t>
  </si>
  <si>
    <t>PS Cyclone 1-24PK OOH US</t>
  </si>
  <si>
    <t>10077567578669</t>
  </si>
  <si>
    <t>Simcoe IC Trial DU</t>
  </si>
  <si>
    <t>10058779141582</t>
  </si>
  <si>
    <t>10077567201079</t>
  </si>
  <si>
    <t>10077567001211</t>
  </si>
  <si>
    <t>PS DISNEY FROZEN MINIS 6-18PK</t>
  </si>
  <si>
    <t>10077567001228</t>
  </si>
  <si>
    <t>10077567001549</t>
  </si>
  <si>
    <t>10077567001556</t>
  </si>
  <si>
    <t>67466490-605</t>
  </si>
  <si>
    <t>10077567001563</t>
  </si>
  <si>
    <t>10077567001587</t>
  </si>
  <si>
    <t>MG Double Caramel 1-9PK WIP</t>
  </si>
  <si>
    <t>10077567263152</t>
  </si>
  <si>
    <t>10076840100986</t>
  </si>
  <si>
    <t>10076840473202</t>
  </si>
  <si>
    <t>10076840001726</t>
  </si>
  <si>
    <t>10076840001733</t>
  </si>
  <si>
    <t>BJ R01-LIC-CHOCOAFFAIR-8 458ML RP</t>
  </si>
  <si>
    <t>10077567478846</t>
  </si>
  <si>
    <t>10077567098204</t>
  </si>
  <si>
    <t>10077567274424</t>
  </si>
  <si>
    <t>10076840000668</t>
  </si>
  <si>
    <t>KL REESE CUP 1-24BK</t>
  </si>
  <si>
    <t>10058779141407</t>
  </si>
  <si>
    <t>PS CREAMSICLE CREAM BARS 1-24BK</t>
  </si>
  <si>
    <t>10058779140936</t>
  </si>
  <si>
    <t>KL CHOCOLATE CARAMEL KING 1- 12 BK</t>
  </si>
  <si>
    <t>10058779456211</t>
  </si>
  <si>
    <t>KL CH KING 1-12BK</t>
  </si>
  <si>
    <t>10058779295841</t>
  </si>
  <si>
    <t>KL STRW KING 1-12BK</t>
  </si>
  <si>
    <t>10058779296350</t>
  </si>
  <si>
    <t>BR SUPER BIG CONE 1-12BK</t>
  </si>
  <si>
    <t>10058779296619</t>
  </si>
  <si>
    <t>10076840001740</t>
  </si>
  <si>
    <t>10075856011477</t>
  </si>
  <si>
    <t>10077567008227</t>
  </si>
  <si>
    <t>10186852001178</t>
  </si>
  <si>
    <t>20186852000086</t>
  </si>
  <si>
    <t>20186852000093</t>
  </si>
  <si>
    <t>20186852000062</t>
  </si>
  <si>
    <t>BJ CA-IC-SaltedCaramelAlmond-8 500ML</t>
  </si>
  <si>
    <t>10058779141698</t>
  </si>
  <si>
    <t>BJ CA-FDD-Chocolate Milk+Cookies-8 500ML</t>
  </si>
  <si>
    <t>10058779141704</t>
  </si>
  <si>
    <t>BJ CA-FDD-PBDough-8 500ML</t>
  </si>
  <si>
    <t>10058779141711</t>
  </si>
  <si>
    <t>BJ CA-FDD-CaramelCookieFix-8 500ML</t>
  </si>
  <si>
    <t>10058779141728</t>
  </si>
  <si>
    <t>10076840473714</t>
  </si>
  <si>
    <t>10076840001757</t>
  </si>
  <si>
    <t>10076840001764</t>
  </si>
  <si>
    <t>10076840001771</t>
  </si>
  <si>
    <t>BR BL CREAMSICLE 4 1.66L</t>
  </si>
  <si>
    <t>10058779235632</t>
  </si>
  <si>
    <t>BR BL MRS. FIELDS 4 1.66L</t>
  </si>
  <si>
    <t>10058779212435</t>
  </si>
  <si>
    <t>10186852001123</t>
  </si>
  <si>
    <t>10186852001079</t>
  </si>
  <si>
    <t>10186852001086</t>
  </si>
  <si>
    <t>10186852001093</t>
  </si>
  <si>
    <t>10186852001109</t>
  </si>
  <si>
    <t>10076840001849</t>
  </si>
  <si>
    <t>MG Double Raspberry 1-9PK WIP</t>
  </si>
  <si>
    <t>10077567001778</t>
  </si>
  <si>
    <t>10077567001792</t>
  </si>
  <si>
    <t>10077567001839</t>
  </si>
  <si>
    <t>MG Strawberry n Cream 12-3PK</t>
  </si>
  <si>
    <t>10058779141735</t>
  </si>
  <si>
    <t>10076840001887</t>
  </si>
  <si>
    <t>10076840001917</t>
  </si>
  <si>
    <t>10077567000443</t>
  </si>
  <si>
    <t>10076840001955</t>
  </si>
  <si>
    <t>10058779141742</t>
  </si>
  <si>
    <t>10058779141759</t>
  </si>
  <si>
    <t>10076840100771</t>
  </si>
  <si>
    <t>10076840002082</t>
  </si>
  <si>
    <t>BJ R01-LIC-MochaFudgeBrownie-8 458ML</t>
  </si>
  <si>
    <t>10076840002112</t>
  </si>
  <si>
    <t>10077567417760</t>
  </si>
  <si>
    <t>10075856001706</t>
  </si>
  <si>
    <t>10076840200273</t>
  </si>
  <si>
    <t>MG Strawberry n Cream 1-12BK</t>
  </si>
  <si>
    <t>10058779141766</t>
  </si>
  <si>
    <t>10077567002027</t>
  </si>
  <si>
    <t>10077567002034</t>
  </si>
  <si>
    <t>10077567002065</t>
  </si>
  <si>
    <t>10077567002072</t>
  </si>
  <si>
    <t>10077567002089</t>
  </si>
  <si>
    <t>10077567002096</t>
  </si>
  <si>
    <t>10077567002102</t>
  </si>
  <si>
    <t>10058779141827</t>
  </si>
  <si>
    <t>10058779141834</t>
  </si>
  <si>
    <t>NPD_ROBO_805</t>
  </si>
  <si>
    <t>10075856000372</t>
  </si>
  <si>
    <t>KL Brownie-Swirl 8-4PK</t>
  </si>
  <si>
    <t>10058779141889</t>
  </si>
  <si>
    <t>20186852000185</t>
  </si>
  <si>
    <t>20186852000161</t>
  </si>
  <si>
    <t>10076840002242</t>
  </si>
  <si>
    <t>007684000224</t>
  </si>
  <si>
    <t>PS Rainbow Sponge Bob 12 - 10PK 47ML</t>
  </si>
  <si>
    <t>10058779462526</t>
  </si>
  <si>
    <t>PS FIRECRACKER 12-12PK</t>
  </si>
  <si>
    <t>10058779772427</t>
  </si>
  <si>
    <t>PS SUPER SICLE FIRECRCKR OOH CDA 1-24BK</t>
  </si>
  <si>
    <t>10058779313880</t>
  </si>
  <si>
    <t>10075856139010</t>
  </si>
  <si>
    <t>10077567404418</t>
  </si>
  <si>
    <t>10077567085198</t>
  </si>
  <si>
    <t>10077567596670</t>
  </si>
  <si>
    <t>10077567020809</t>
  </si>
  <si>
    <t>10077567003123</t>
  </si>
  <si>
    <t>10076840002259</t>
  </si>
  <si>
    <t>10077567003147</t>
  </si>
  <si>
    <t>10077567265309</t>
  </si>
  <si>
    <t>20186852000079</t>
  </si>
  <si>
    <t>20186852000116</t>
  </si>
  <si>
    <t>20186852000024</t>
  </si>
  <si>
    <t>20186852000864</t>
  </si>
  <si>
    <t>20186852000963</t>
  </si>
  <si>
    <t>20186852000017</t>
  </si>
  <si>
    <t>20186852000055</t>
  </si>
  <si>
    <t>10077567225068</t>
  </si>
  <si>
    <t>10077567205183</t>
  </si>
  <si>
    <t>10077567224801</t>
  </si>
  <si>
    <t>NCHANDRASHEK</t>
  </si>
  <si>
    <t>PS SPONGEBOB POP-UPS 6-9PK</t>
  </si>
  <si>
    <t>10077567098525</t>
  </si>
  <si>
    <t>10077567276374</t>
  </si>
  <si>
    <t>10077567141696</t>
  </si>
  <si>
    <t>10077567349801</t>
  </si>
  <si>
    <t>10077567000948</t>
  </si>
  <si>
    <t>10077567000887</t>
  </si>
  <si>
    <t>10077567000917</t>
  </si>
  <si>
    <t>10041000487306</t>
  </si>
  <si>
    <t>10077567018080</t>
  </si>
  <si>
    <t>10070547014980</t>
  </si>
  <si>
    <t>10076840002266</t>
  </si>
  <si>
    <t>10076840002273</t>
  </si>
  <si>
    <t>10076840002280</t>
  </si>
  <si>
    <t>10077567001648</t>
  </si>
  <si>
    <t>RFC_MUL_MDM</t>
  </si>
  <si>
    <t>10077567002126</t>
  </si>
  <si>
    <t>10077567254426</t>
  </si>
  <si>
    <t>BJ US-IC-GoToColdBrew-8 1PT</t>
  </si>
  <si>
    <t>10076840002297</t>
  </si>
  <si>
    <t>10076840002310</t>
  </si>
  <si>
    <t>KL VANILLA CONE 1-8 BK</t>
  </si>
  <si>
    <t>10058779141926</t>
  </si>
  <si>
    <t>Talenti Caramel Cookie Crunch 8 3PK 1PT</t>
  </si>
  <si>
    <t>10186852001246</t>
  </si>
  <si>
    <t>10076840002358</t>
  </si>
  <si>
    <t>10076840002365</t>
  </si>
  <si>
    <t>10076840002211</t>
  </si>
  <si>
    <t>10076840076571</t>
  </si>
  <si>
    <t>10076840001542</t>
  </si>
  <si>
    <t>10076840485113</t>
  </si>
  <si>
    <t>10076840161024</t>
  </si>
  <si>
    <t>10076840551962</t>
  </si>
  <si>
    <t>20186852000031</t>
  </si>
  <si>
    <t>BJ CA-IC-TonightDough-8 500ML</t>
  </si>
  <si>
    <t>10058779608139</t>
  </si>
  <si>
    <t>10077567002140</t>
  </si>
  <si>
    <t>10077567002157</t>
  </si>
  <si>
    <t>10077567002171</t>
  </si>
  <si>
    <t>10077567001976</t>
  </si>
  <si>
    <t>10077567001044</t>
  </si>
  <si>
    <t>10816680010560</t>
  </si>
  <si>
    <t>10076840002389</t>
  </si>
  <si>
    <t>10076840002396</t>
  </si>
  <si>
    <t>10076840002402</t>
  </si>
  <si>
    <t>GH KING CONE OREO 1-24BK WIP</t>
  </si>
  <si>
    <t>10041000587297</t>
  </si>
  <si>
    <t>10076840485120</t>
  </si>
  <si>
    <t>10076840832450</t>
  </si>
  <si>
    <t>10076840085764</t>
  </si>
  <si>
    <t>10076840551948</t>
  </si>
  <si>
    <t>10076840100351</t>
  </si>
  <si>
    <t>10077567659665</t>
  </si>
  <si>
    <t>10076840002440</t>
  </si>
  <si>
    <t>10076840002457</t>
  </si>
  <si>
    <t>10076840001368</t>
  </si>
  <si>
    <t>BJ CA-ND-ChocChpCookDgh-8 500ML</t>
  </si>
  <si>
    <t>10058779141995</t>
  </si>
  <si>
    <t>PS TWISTER BLUEBERRY/STRAW/VAN 6-6PK IH</t>
  </si>
  <si>
    <t>10077567002188</t>
  </si>
  <si>
    <t>PS TWISTER RASP/PEACH/VAN 6-6PK IH</t>
  </si>
  <si>
    <t>10077567002195</t>
  </si>
  <si>
    <t>PS TWISTER OOH 1-24BK</t>
  </si>
  <si>
    <t>10077567002201</t>
  </si>
  <si>
    <t>10076840002471</t>
  </si>
  <si>
    <t>10076840002488</t>
  </si>
  <si>
    <t>10076840002495</t>
  </si>
  <si>
    <t>10076840002501</t>
  </si>
  <si>
    <t>10076840002518</t>
  </si>
  <si>
    <t>KL ORIGINAL SNACK SIZE 8-12PK</t>
  </si>
  <si>
    <t>10075856000273</t>
  </si>
  <si>
    <t>10077567002225</t>
  </si>
  <si>
    <t>10077567556186</t>
  </si>
  <si>
    <t>10077567002249</t>
  </si>
  <si>
    <t>SK</t>
  </si>
  <si>
    <t>10048001011417</t>
  </si>
  <si>
    <t>16</t>
  </si>
  <si>
    <t>PS FS FUDGE BARS 4-12BK 75ML</t>
  </si>
  <si>
    <t>10058779142015</t>
  </si>
  <si>
    <t>10076840000712</t>
  </si>
  <si>
    <t>10076840529879</t>
  </si>
  <si>
    <t>10076840505422</t>
  </si>
  <si>
    <t>10077567226003</t>
  </si>
  <si>
    <t>10077567254204</t>
  </si>
  <si>
    <t>DE-LUNA_G001</t>
  </si>
  <si>
    <t>10077567254235</t>
  </si>
  <si>
    <t>10077567254341</t>
  </si>
  <si>
    <t>BR CL COOKIE DOUGH 4 1.66L</t>
  </si>
  <si>
    <t>10058779136014</t>
  </si>
  <si>
    <t>10077567283235</t>
  </si>
  <si>
    <t>10077567283204</t>
  </si>
  <si>
    <t>10077567000979</t>
  </si>
  <si>
    <t>MG DBL TUB - PISTACHIO HONEY 6 14.8Z</t>
  </si>
  <si>
    <t>10077567002386</t>
  </si>
  <si>
    <t>10077567002393</t>
  </si>
  <si>
    <t>10077567002416</t>
  </si>
  <si>
    <t>10077567002423</t>
  </si>
  <si>
    <t>10077567002430</t>
  </si>
  <si>
    <t>MG ND Sea Salt Caramel 10-3PK</t>
  </si>
  <si>
    <t>10077567002447</t>
  </si>
  <si>
    <t>10077567193299</t>
  </si>
  <si>
    <t>BR CO-B Oreo 6 10CT 3z</t>
  </si>
  <si>
    <t>10077567001730</t>
  </si>
  <si>
    <t>10076840002525</t>
  </si>
  <si>
    <t>10076840002532</t>
  </si>
  <si>
    <t>10077567254389</t>
  </si>
  <si>
    <t>10077567603323</t>
  </si>
  <si>
    <t>10077567254259</t>
  </si>
  <si>
    <t>10077567254266</t>
  </si>
  <si>
    <t>10076840002549</t>
  </si>
  <si>
    <t>BJ US-ND-Netflix+Chillld-8 1PT</t>
  </si>
  <si>
    <t>10076840002563</t>
  </si>
  <si>
    <t>10076840000736</t>
  </si>
  <si>
    <t>10041000007672</t>
  </si>
  <si>
    <t>10041000007689</t>
  </si>
  <si>
    <t>10186852001284</t>
  </si>
  <si>
    <t>10186852001307</t>
  </si>
  <si>
    <t>10076840002570</t>
  </si>
  <si>
    <t>10076840002587</t>
  </si>
  <si>
    <t>10076840002594</t>
  </si>
  <si>
    <t>BJ SORV-COR-DoceDeleite-8 458ML</t>
  </si>
  <si>
    <t>10076840002600</t>
  </si>
  <si>
    <t>10058779142114</t>
  </si>
  <si>
    <t>PS Cyclone STRW/LMN-Lime/Pineapple 6-6PK</t>
  </si>
  <si>
    <t>10058779142121</t>
  </si>
  <si>
    <t>PS Cyclone STRW/LMN-LM/Pineapple 1-24BK</t>
  </si>
  <si>
    <t>10058779142138</t>
  </si>
  <si>
    <t>KL Vanilla Sandwich 1-24BK 135ml</t>
  </si>
  <si>
    <t>10058779393837</t>
  </si>
  <si>
    <t>BR BL SKOR 4 1.66L</t>
  </si>
  <si>
    <t>10058779798076</t>
  </si>
  <si>
    <t>10076840036742</t>
  </si>
  <si>
    <t>10076840002624</t>
  </si>
  <si>
    <t>10076840002631</t>
  </si>
  <si>
    <t>10076840002648</t>
  </si>
  <si>
    <t>BJ CA-ND-Netflix+Chillld-8 500ML</t>
  </si>
  <si>
    <t>10058779142145</t>
  </si>
  <si>
    <t>BJ CA-IC-Netflix+Chillld-8 500ML</t>
  </si>
  <si>
    <t>10058779142152</t>
  </si>
  <si>
    <t>BJ SORV-IC-Netflix+Chillld-1 8.95L</t>
  </si>
  <si>
    <t>BJ SORV-IC-Cannoli-1 8.95L</t>
  </si>
  <si>
    <t>BJ SORV-IC-ChipHappens-1 8.95L</t>
  </si>
  <si>
    <t>10076840002662</t>
  </si>
  <si>
    <t>10076840002686</t>
  </si>
  <si>
    <t>10076840002693</t>
  </si>
  <si>
    <t>10076840002709</t>
  </si>
  <si>
    <t>BJ SORV-SRB-PineapplePassion-1 8.95L</t>
  </si>
  <si>
    <t>10076840002716</t>
  </si>
  <si>
    <t>10076840002303</t>
  </si>
  <si>
    <t>10076840002327</t>
  </si>
  <si>
    <t>10076840400215</t>
  </si>
  <si>
    <t>10076840101327</t>
  </si>
  <si>
    <t>10077567002461</t>
  </si>
  <si>
    <t>10077567002478</t>
  </si>
  <si>
    <t>10076840002761</t>
  </si>
  <si>
    <t>10076840002778</t>
  </si>
  <si>
    <t>10077567002485</t>
  </si>
  <si>
    <t>10077567002492</t>
  </si>
  <si>
    <t>10077567721836</t>
  </si>
  <si>
    <t>10077567721621</t>
  </si>
  <si>
    <t>10077567000832</t>
  </si>
  <si>
    <t>10076840002785</t>
  </si>
  <si>
    <t>10076840002792</t>
  </si>
  <si>
    <t>10076840002808</t>
  </si>
  <si>
    <t>10076840002815</t>
  </si>
  <si>
    <t>10076840002822</t>
  </si>
  <si>
    <t>BJ CA-SB-PineapplePassion-1 9.08L</t>
  </si>
  <si>
    <t>A2_H705</t>
  </si>
  <si>
    <t>GH Oreo Bar 8-6pk</t>
  </si>
  <si>
    <t>10041000576239</t>
  </si>
  <si>
    <t>10076840002839</t>
  </si>
  <si>
    <t>BJ CA-IC-NETFLIX+CHILLLD-1 9.08L</t>
  </si>
  <si>
    <t>10077567264791</t>
  </si>
  <si>
    <t>10077567254501</t>
  </si>
  <si>
    <t>10077567254334</t>
  </si>
  <si>
    <t>10186852001314</t>
  </si>
  <si>
    <t>TAL Strawberry Hibiscus 1 4.75QT WIP</t>
  </si>
  <si>
    <t>10186852001321</t>
  </si>
  <si>
    <t>10186852001338</t>
  </si>
  <si>
    <t>10077567002508</t>
  </si>
  <si>
    <t>10076840002860</t>
  </si>
  <si>
    <t>10075856078623</t>
  </si>
  <si>
    <t>10186852001253</t>
  </si>
  <si>
    <t>SK V-128OZC-4CT</t>
  </si>
  <si>
    <t>10048001012872</t>
  </si>
  <si>
    <t>51</t>
  </si>
  <si>
    <t>10186852001345</t>
  </si>
  <si>
    <t>TAL Madagascan Vanilla 1 4.75QT WIP</t>
  </si>
  <si>
    <t>10186852001352</t>
  </si>
  <si>
    <t>TAL Caramel Apple Pie 1 4.75QT WIP</t>
  </si>
  <si>
    <t>10186852001369</t>
  </si>
  <si>
    <t>10186852001376</t>
  </si>
  <si>
    <t>10077567001570</t>
  </si>
  <si>
    <t>10076840002884</t>
  </si>
  <si>
    <t>X6PREMOTE</t>
  </si>
  <si>
    <t>10076840002907</t>
  </si>
  <si>
    <t>10076840002914</t>
  </si>
  <si>
    <t>PS CYCLONE CLUB 1 24PK</t>
  </si>
  <si>
    <t>10058779142213</t>
  </si>
  <si>
    <t>10077567002546</t>
  </si>
  <si>
    <t>10077567158939</t>
  </si>
  <si>
    <t>10077567613704</t>
  </si>
  <si>
    <t>10077567158922</t>
  </si>
  <si>
    <t>10077567254273</t>
  </si>
  <si>
    <t>10076840376817</t>
  </si>
  <si>
    <t>10076840560360</t>
  </si>
  <si>
    <t>10076840002921</t>
  </si>
  <si>
    <t>10076840002938</t>
  </si>
  <si>
    <t>10077567002553</t>
  </si>
  <si>
    <t>10077567002560</t>
  </si>
  <si>
    <t>10077567002577</t>
  </si>
  <si>
    <t>10077567002584</t>
  </si>
  <si>
    <t>10077567002591</t>
  </si>
  <si>
    <t>10075856000471</t>
  </si>
  <si>
    <t>10075856011132</t>
  </si>
  <si>
    <t>BJ US-NDS-ChangetheWhirled-8 1PT</t>
  </si>
  <si>
    <t>TAL Key Lime Pie 1 4.75QT WIP</t>
  </si>
  <si>
    <t>10186852001390</t>
  </si>
  <si>
    <t>10075856024156</t>
  </si>
  <si>
    <t>PS Twister STRAW/Mango/VAN 6-6pk IH</t>
  </si>
  <si>
    <t>10077567002607</t>
  </si>
  <si>
    <t>10077567281927</t>
  </si>
  <si>
    <t>10077567281965</t>
  </si>
  <si>
    <t>10186852001420</t>
  </si>
  <si>
    <t>10186852001444</t>
  </si>
  <si>
    <t>10077567002621</t>
  </si>
  <si>
    <t>10077567001624</t>
  </si>
  <si>
    <t>10077567001617</t>
  </si>
  <si>
    <t>10076840002983</t>
  </si>
  <si>
    <t>10076840003003</t>
  </si>
  <si>
    <t>10076840003034</t>
  </si>
  <si>
    <t>10076840003041</t>
  </si>
  <si>
    <t>10076840003058</t>
  </si>
  <si>
    <t>10076840003065</t>
  </si>
  <si>
    <t>10076840003072</t>
  </si>
  <si>
    <t>10076840003089</t>
  </si>
  <si>
    <t>BJ US-TOP-STRWBRRYTART-8 450ml</t>
  </si>
  <si>
    <t>10076840003096</t>
  </si>
  <si>
    <t>10076840003133</t>
  </si>
  <si>
    <t>10076840003140</t>
  </si>
  <si>
    <t>10077567457285</t>
  </si>
  <si>
    <t>10075856000266</t>
  </si>
  <si>
    <t>10077567254433</t>
  </si>
  <si>
    <t>BJ CA-COR-Peanut Butter No Bake-8 473ML</t>
  </si>
  <si>
    <t>10058779142220</t>
  </si>
  <si>
    <t>BJ CA-COR-BROWNIEBATTER-8 473ML</t>
  </si>
  <si>
    <t>BJ CA-COR-PEANUTBUTTERFUDGE-8 473ML</t>
  </si>
  <si>
    <t>10077567132267</t>
  </si>
  <si>
    <t>10077567132274</t>
  </si>
  <si>
    <t>10077567193404</t>
  </si>
  <si>
    <t>10077567001785</t>
  </si>
  <si>
    <t>10077567001518</t>
  </si>
  <si>
    <t>PS CYCLONE PINEAPPLE/BLUE RASP VP 1 24PK</t>
  </si>
  <si>
    <t>10058779142251</t>
  </si>
  <si>
    <t>10077567271058</t>
  </si>
  <si>
    <t>10077567132298</t>
  </si>
  <si>
    <t>10075856000518</t>
  </si>
  <si>
    <t>10075856000525</t>
  </si>
  <si>
    <t>10075856000549</t>
  </si>
  <si>
    <t>10077567002690</t>
  </si>
  <si>
    <t>10075856000556</t>
  </si>
  <si>
    <t>10075856000563</t>
  </si>
  <si>
    <t>10075856000570</t>
  </si>
  <si>
    <t>10077567132281</t>
  </si>
  <si>
    <t>10076840003195</t>
  </si>
  <si>
    <t>10076840003225</t>
  </si>
  <si>
    <t>10076840003232</t>
  </si>
  <si>
    <t>10077567193428</t>
  </si>
  <si>
    <t>KL Maple Krunch Donut 8-4PK</t>
  </si>
  <si>
    <t>10058779142275</t>
  </si>
  <si>
    <t>KL Boston Cream Donut 8-4PK</t>
  </si>
  <si>
    <t>10058779142282</t>
  </si>
  <si>
    <t>KL Triple Chocolate Donut 8-4PK</t>
  </si>
  <si>
    <t>10058779142299</t>
  </si>
  <si>
    <t>KL Maple Krunch Donut 1-24 BK</t>
  </si>
  <si>
    <t>10058779142305</t>
  </si>
  <si>
    <t>MG NON-DAIRY ALMOND 10-3PK</t>
  </si>
  <si>
    <t>10076840003249</t>
  </si>
  <si>
    <t>10076840003256</t>
  </si>
  <si>
    <t>10058779142312</t>
  </si>
  <si>
    <t>10076840003263</t>
  </si>
  <si>
    <t>10186852001468</t>
  </si>
  <si>
    <t>10186852001475</t>
  </si>
  <si>
    <t>10077567091021</t>
  </si>
  <si>
    <t>10077567001495</t>
  </si>
  <si>
    <t>10077567001846</t>
  </si>
  <si>
    <t>MG Dark Chocolate Truffle 1-12BK</t>
  </si>
  <si>
    <t>10058779142329</t>
  </si>
  <si>
    <t>MG Dark Chocolate Truffle 12-3PK</t>
  </si>
  <si>
    <t>10058779142336</t>
  </si>
  <si>
    <t>MG Double Chocolate Van Truffle 12-3PK</t>
  </si>
  <si>
    <t>10058779142343</t>
  </si>
  <si>
    <t>MG Sea Salt Caramel 12-3PK</t>
  </si>
  <si>
    <t>10058779142350</t>
  </si>
  <si>
    <t>KL Vanilla Shake 1-24ct RRP</t>
  </si>
  <si>
    <t>10075856000594</t>
  </si>
  <si>
    <t>10077567002799</t>
  </si>
  <si>
    <t>SK M-128OZC-4CT</t>
  </si>
  <si>
    <t>10850551005156</t>
  </si>
  <si>
    <t>SK # M-16OZORG-6CT</t>
  </si>
  <si>
    <t>10850551005385</t>
  </si>
  <si>
    <t>SK M-16OZA-6CT</t>
  </si>
  <si>
    <t>10850551005378</t>
  </si>
  <si>
    <t>SK # M-32OZC-6CT</t>
  </si>
  <si>
    <t>10850551005422</t>
  </si>
  <si>
    <t>S_K706</t>
  </si>
  <si>
    <t>10041000008617</t>
  </si>
  <si>
    <t>10186852001277</t>
  </si>
  <si>
    <t>10076840003270</t>
  </si>
  <si>
    <t>BJ SORV-NDS-ColdBrewFudgeChip-1 8.95L</t>
  </si>
  <si>
    <t>MG White RFA 8-3PK RP</t>
  </si>
  <si>
    <t>BR CS Vanilla 8-1 PT</t>
  </si>
  <si>
    <t>10077567002812</t>
  </si>
  <si>
    <t>BR CS CHOC CHOC Chip 8-1 PT</t>
  </si>
  <si>
    <t>10077567002829</t>
  </si>
  <si>
    <t>10077567002898</t>
  </si>
  <si>
    <t>BR CS Coffee Cookie Crunch 8-1 PT</t>
  </si>
  <si>
    <t>10077567002904</t>
  </si>
  <si>
    <t>10075856000600</t>
  </si>
  <si>
    <t>HOLANDA MAGNUM MINI ALMEND MPK 6X6X55ML</t>
  </si>
  <si>
    <t>47506306416282</t>
  </si>
  <si>
    <t>47506306416299</t>
  </si>
  <si>
    <t>BJ CA-IC-CookiesalaCaramel-8 500ml</t>
  </si>
  <si>
    <t>10058779142428</t>
  </si>
  <si>
    <t>BJ CA-IC-CoffeeBuzzBuzzBuzz-8 500ml</t>
  </si>
  <si>
    <t>10058779142435</t>
  </si>
  <si>
    <t>BJ CA-IC-OhCone-ada-8 500ml</t>
  </si>
  <si>
    <t>10058779142442</t>
  </si>
  <si>
    <t>BJ CA-IC-SmorePlease-8 500ml</t>
  </si>
  <si>
    <t>10058779142459</t>
  </si>
  <si>
    <t>KL Cookies and Cream Sandwich 1-24BK</t>
  </si>
  <si>
    <t>10076840003294</t>
  </si>
  <si>
    <t>10076840003300</t>
  </si>
  <si>
    <t>10076840003317</t>
  </si>
  <si>
    <t>10076840003324</t>
  </si>
  <si>
    <t>MANNEN_C001</t>
  </si>
  <si>
    <t>10075856000617</t>
  </si>
  <si>
    <t>10075856000624</t>
  </si>
  <si>
    <t>10075856000631</t>
  </si>
  <si>
    <t>BR Creamsicle 4 1.66L</t>
  </si>
  <si>
    <t>10058779142480</t>
  </si>
  <si>
    <t>BR Revello 4 1.66L</t>
  </si>
  <si>
    <t>10058779142497</t>
  </si>
  <si>
    <t>BR Fudgsicle 4 1.66L</t>
  </si>
  <si>
    <t>10058779142503</t>
  </si>
  <si>
    <t>10075856000655</t>
  </si>
  <si>
    <t>10077567002133</t>
  </si>
  <si>
    <t>10077567085167</t>
  </si>
  <si>
    <t>10076840003331</t>
  </si>
  <si>
    <t>10076840003348</t>
  </si>
  <si>
    <t>BJ SORV-SRB-BerryLemonSherbrrrt-1 8.95L</t>
  </si>
  <si>
    <t>BJ SORV-IC-StickyToffeeCookie-1 8.95L</t>
  </si>
  <si>
    <t>10077567002942</t>
  </si>
  <si>
    <t>BJ US-IC-TotallyUnbaked-8 1PT LTD</t>
  </si>
  <si>
    <t>10075856488446</t>
  </si>
  <si>
    <t>10186852001413</t>
  </si>
  <si>
    <t>10076840145086</t>
  </si>
  <si>
    <t>BJ CA-NDS-ColdBrewFudgeChip-1 9.08L</t>
  </si>
  <si>
    <t>10076840003362</t>
  </si>
  <si>
    <t>10186852001451</t>
  </si>
  <si>
    <t>10076840003379</t>
  </si>
  <si>
    <t>PS Tutti Frutti 1-44BK</t>
  </si>
  <si>
    <t>10058779142534</t>
  </si>
  <si>
    <t>MG Almond RFA 10-3PK</t>
  </si>
  <si>
    <t>10077567002959</t>
  </si>
  <si>
    <t>MG Almond OOH 1-20BK</t>
  </si>
  <si>
    <t>10077567002966</t>
  </si>
  <si>
    <t>10077567132250</t>
  </si>
  <si>
    <t>10076840003393</t>
  </si>
  <si>
    <t>PS TUTTI FRUTTI 1 44BK</t>
  </si>
  <si>
    <t>BR Chocolate 6 1.5QT</t>
  </si>
  <si>
    <t>10076840003409</t>
  </si>
  <si>
    <t>10076840003423</t>
  </si>
  <si>
    <t>MG Double Choc Vanilla 1-12BK</t>
  </si>
  <si>
    <t>MG Double Caramel 1-12BK</t>
  </si>
  <si>
    <t>MG Double Raspberry 1-12BK</t>
  </si>
  <si>
    <t>10077567002737</t>
  </si>
  <si>
    <t>10077567002720</t>
  </si>
  <si>
    <t>10075856078708</t>
  </si>
  <si>
    <t>10075856024095</t>
  </si>
  <si>
    <t>10075856055396</t>
  </si>
  <si>
    <t>10058779142626</t>
  </si>
  <si>
    <t>10058779142633</t>
  </si>
  <si>
    <t>10058779142640</t>
  </si>
  <si>
    <t>10058779142657</t>
  </si>
  <si>
    <t>10058779142664</t>
  </si>
  <si>
    <t>10058779142671</t>
  </si>
  <si>
    <t>10058779142688</t>
  </si>
  <si>
    <t>10077567224825</t>
  </si>
  <si>
    <t>10077567000894</t>
  </si>
  <si>
    <t>10075856000662</t>
  </si>
  <si>
    <t>10186852001499</t>
  </si>
  <si>
    <t>10076840003454</t>
  </si>
  <si>
    <t>BATCH_FI</t>
  </si>
  <si>
    <t>10076840003461</t>
  </si>
  <si>
    <t>BJ MX-IC-Vanilla-8 1PT</t>
  </si>
  <si>
    <t>10076840003478</t>
  </si>
  <si>
    <t>10076840003485</t>
  </si>
  <si>
    <t>BJ MX-IC-CHOCFUDGBrownie-8 1PT</t>
  </si>
  <si>
    <t>10076840003492</t>
  </si>
  <si>
    <t>10058779142695</t>
  </si>
  <si>
    <t>10058779142701</t>
  </si>
  <si>
    <t>10058779142718</t>
  </si>
  <si>
    <t>10058779142725</t>
  </si>
  <si>
    <t>10058779142749</t>
  </si>
  <si>
    <t>10076840003546</t>
  </si>
  <si>
    <t>10076840003553</t>
  </si>
  <si>
    <t>10076840003560</t>
  </si>
  <si>
    <t>10077567002973</t>
  </si>
  <si>
    <t>10077567002980</t>
  </si>
  <si>
    <t>10077567003000</t>
  </si>
  <si>
    <t>10077567003017</t>
  </si>
  <si>
    <t>10077567003031</t>
  </si>
  <si>
    <t>10077567003055</t>
  </si>
  <si>
    <t>BJ CA-IC-HalfBaked-8 473ML</t>
  </si>
  <si>
    <t>10058779142756</t>
  </si>
  <si>
    <t>BJ CA-IC-CherryGarcia-8 473ML</t>
  </si>
  <si>
    <t>10058779142763</t>
  </si>
  <si>
    <t>BJ CA-IC-ChocFudgBrownie-8 473ML</t>
  </si>
  <si>
    <t>10058779142770</t>
  </si>
  <si>
    <t>BJ CA-IC-TonightDough-8 473ML</t>
  </si>
  <si>
    <t>10058779142787</t>
  </si>
  <si>
    <t>BJ CA-IC-Netflix+Chillld-8 473ML</t>
  </si>
  <si>
    <t>10058779142794</t>
  </si>
  <si>
    <t>BJ CA-IC-ChocChpCookDgh-8 473ML</t>
  </si>
  <si>
    <t>10058779142800</t>
  </si>
  <si>
    <t>BJ CA-IC-OhCone-ada-8 473ML</t>
  </si>
  <si>
    <t>10058779142817</t>
  </si>
  <si>
    <t>10076840003577</t>
  </si>
  <si>
    <t>10076840003584</t>
  </si>
  <si>
    <t>10076840003591</t>
  </si>
  <si>
    <t>10076840003607</t>
  </si>
  <si>
    <t>10076840003614</t>
  </si>
  <si>
    <t>10076840003621</t>
  </si>
  <si>
    <t>10076840376855</t>
  </si>
  <si>
    <t>10076840003638</t>
  </si>
  <si>
    <t>10076840003645</t>
  </si>
  <si>
    <t>10076840003652</t>
  </si>
  <si>
    <t>10077567003109</t>
  </si>
  <si>
    <t>10077567003154</t>
  </si>
  <si>
    <t>BR Banana Split 6 1.5 QT</t>
  </si>
  <si>
    <t>10077567003178</t>
  </si>
  <si>
    <t>10077567003185</t>
  </si>
  <si>
    <t>10077567003192</t>
  </si>
  <si>
    <t>10077567003208</t>
  </si>
  <si>
    <t>10075856000679</t>
  </si>
  <si>
    <t>10075856000686</t>
  </si>
  <si>
    <t>10075856000693</t>
  </si>
  <si>
    <t>10075856000709</t>
  </si>
  <si>
    <t>10075856000716</t>
  </si>
  <si>
    <t>10075856000723</t>
  </si>
  <si>
    <t>10077567028744</t>
  </si>
  <si>
    <t>10077567002515</t>
  </si>
  <si>
    <t>10186852001512</t>
  </si>
  <si>
    <t>10186852001529</t>
  </si>
  <si>
    <t>10186852001536</t>
  </si>
  <si>
    <t>10186852001550</t>
  </si>
  <si>
    <t>TAL Caramel Gingerbread Cookie 8 1PT</t>
  </si>
  <si>
    <t>10186852001567</t>
  </si>
  <si>
    <t>10075856001102</t>
  </si>
  <si>
    <t>10075856728719</t>
  </si>
  <si>
    <t>MG Chocolate Duet 12-3PK</t>
  </si>
  <si>
    <t>10058779142855</t>
  </si>
  <si>
    <t>MG Cookie Duet 12-3PK</t>
  </si>
  <si>
    <t>10058779142862</t>
  </si>
  <si>
    <t>MG Caramel Duet 12-3PK</t>
  </si>
  <si>
    <t>10058779142879</t>
  </si>
  <si>
    <t>MG Almond Duet 12-3PK</t>
  </si>
  <si>
    <t>10058779142886</t>
  </si>
  <si>
    <t>10076840003676</t>
  </si>
  <si>
    <t>10076840003683</t>
  </si>
  <si>
    <t>10076840003690</t>
  </si>
  <si>
    <t>10186852001574</t>
  </si>
  <si>
    <t>KL OH Henry 8-6PK</t>
  </si>
  <si>
    <t>KL Reese Cup 12-4PK</t>
  </si>
  <si>
    <t>KL Reese Cup 1-24BK</t>
  </si>
  <si>
    <t>BJ CA-IC-COR-IMPRTZVLYFDGD-8 473ML</t>
  </si>
  <si>
    <t>10058779142961</t>
  </si>
  <si>
    <t>BJ CA-IC-COR-KaramelSutra-8 473ML.</t>
  </si>
  <si>
    <t>10058779142978</t>
  </si>
  <si>
    <t>BJ CA-IC-COR-BananasFoster-8 473ML</t>
  </si>
  <si>
    <t>10058779142985</t>
  </si>
  <si>
    <t>10186852001239</t>
  </si>
  <si>
    <t>10041000004268</t>
  </si>
  <si>
    <t>10041000576628</t>
  </si>
  <si>
    <t>10075856011200</t>
  </si>
  <si>
    <t>10075856001300</t>
  </si>
  <si>
    <t>10075856012214</t>
  </si>
  <si>
    <t>10075856001201</t>
  </si>
  <si>
    <t>KL Vanilla Sandwich 8-4PK</t>
  </si>
  <si>
    <t>10058779402836</t>
  </si>
  <si>
    <t>KL Vanilla Sandwich 1-24BK</t>
  </si>
  <si>
    <t>10041000054157</t>
  </si>
  <si>
    <t>20186852000611</t>
  </si>
  <si>
    <t>10186852001116</t>
  </si>
  <si>
    <t>10186852001260</t>
  </si>
  <si>
    <t>10076840000767</t>
  </si>
  <si>
    <t>20816680010314</t>
  </si>
  <si>
    <t>20186852000277</t>
  </si>
  <si>
    <t>20816680010116</t>
  </si>
  <si>
    <t>10186852001161</t>
  </si>
  <si>
    <t>BJ SORV-NDS-ChangetheWhirled-1 8.95L</t>
  </si>
  <si>
    <t>10076840003706</t>
  </si>
  <si>
    <t>10076840003713</t>
  </si>
  <si>
    <t>10076840003744</t>
  </si>
  <si>
    <t>MG Cookie Duet 1-12BK</t>
  </si>
  <si>
    <t>10058779143005</t>
  </si>
  <si>
    <t>PS Sponge Bob Face Piece 1-18BK</t>
  </si>
  <si>
    <t>PS Tropical 12-12PK</t>
  </si>
  <si>
    <t>10058779627093</t>
  </si>
  <si>
    <t>BJ CA-IC-ChewyGooeyCookie-8 473ML</t>
  </si>
  <si>
    <t>10058779143036</t>
  </si>
  <si>
    <t>BJ CA-IC-StrawberryJammin-8 473ML</t>
  </si>
  <si>
    <t>10058779143043</t>
  </si>
  <si>
    <t>BJ CA-IC-MilkCookies-8 473ML</t>
  </si>
  <si>
    <t>10058779143050</t>
  </si>
  <si>
    <t>10041000007597</t>
  </si>
  <si>
    <t>BJ SORV-IC-ChewyGooeyCookie-1 8.95L</t>
  </si>
  <si>
    <t>10077567001488</t>
  </si>
  <si>
    <t>PS Vanilla Milkshake Bars 12-6PK 60ml</t>
  </si>
  <si>
    <t>10058779143081</t>
  </si>
  <si>
    <t>PS Strawberry Milkshake Bars 12-6PK 60ml</t>
  </si>
  <si>
    <t>10058779143098</t>
  </si>
  <si>
    <t>10041000008129</t>
  </si>
  <si>
    <t>10041000054140</t>
  </si>
  <si>
    <t>10077567028652</t>
  </si>
  <si>
    <t>BJ CA-IC-MintChocolateChance-1 9.08L</t>
  </si>
  <si>
    <t>10076840003768</t>
  </si>
  <si>
    <t>10076840003775</t>
  </si>
  <si>
    <t>PS Revello Ice Cream Bars 12-12PK</t>
  </si>
  <si>
    <t>10058779333987</t>
  </si>
  <si>
    <t>BR Strawberry Shakesicle 4 1.66L</t>
  </si>
  <si>
    <t>10058779143111</t>
  </si>
  <si>
    <t>BJ R01-IC-ChewyGooeyCookie-8 458ML RP</t>
  </si>
  <si>
    <t>BR CS Dark Cherry Vanilla Plus 4 1.66L</t>
  </si>
  <si>
    <t>10058779143203</t>
  </si>
  <si>
    <t>BR CS Maple Walnut Plus 4 1.66L</t>
  </si>
  <si>
    <t>10058779143210</t>
  </si>
  <si>
    <t>BR CS DRK Chocolate Truffle Plus 4 1.66L</t>
  </si>
  <si>
    <t>10058779143227</t>
  </si>
  <si>
    <t>BR CS Butterscotch Ripple Plus 4 1.66L</t>
  </si>
  <si>
    <t>10058779143234</t>
  </si>
  <si>
    <t>BR CS Caramel Fudge Plus 4 1.66L</t>
  </si>
  <si>
    <t>10058779143241</t>
  </si>
  <si>
    <t>BJ CA-IC-MintChocolateChance-8 473ML</t>
  </si>
  <si>
    <t>10058779143258</t>
  </si>
  <si>
    <t>PS Creamsicle Cream Bars 12-12PK</t>
  </si>
  <si>
    <t>10058779399839</t>
  </si>
  <si>
    <t>FS Fudge Bars 12-12PK</t>
  </si>
  <si>
    <t>10058779399822</t>
  </si>
  <si>
    <t>Breyers Classic Salted Caramel 4 1.66L</t>
  </si>
  <si>
    <t>10058779143265</t>
  </si>
  <si>
    <t>BR CA Butter Tart 4 1.41L</t>
  </si>
  <si>
    <t>10058779143272</t>
  </si>
  <si>
    <t>BR CA Nanaimo Bar 4 1.41L</t>
  </si>
  <si>
    <t>10058779143289</t>
  </si>
  <si>
    <t>BR CA Blueberry Grunt 4 1.41L</t>
  </si>
  <si>
    <t>10058779143296</t>
  </si>
  <si>
    <t>BR CA Sugar Pie 4 1.41L</t>
  </si>
  <si>
    <t>10058779143302</t>
  </si>
  <si>
    <t>Walls IC Bar Milk Tea Bubble Tea 12-6PK</t>
  </si>
  <si>
    <t>10058779143319</t>
  </si>
  <si>
    <t>Walls IC Bar Pudding Bubble Tea 12-6PK</t>
  </si>
  <si>
    <t>10058779143326</t>
  </si>
  <si>
    <t>Walls IC Bubble Tea 4 1.41L</t>
  </si>
  <si>
    <t>10058779143333</t>
  </si>
  <si>
    <t>Walls IC Cardamom Almond Kulfi 4 1.41L</t>
  </si>
  <si>
    <t>10058779143340</t>
  </si>
  <si>
    <t>Walls IC Ube 4 1.41L</t>
  </si>
  <si>
    <t>10058779143357</t>
  </si>
  <si>
    <t>10076840104151</t>
  </si>
  <si>
    <t>10076840003782</t>
  </si>
  <si>
    <t>BR Classic Pralines+Cream 4 1.66L</t>
  </si>
  <si>
    <t>10058779810907</t>
  </si>
  <si>
    <t>BR CL French Vanilla 4 1.66L</t>
  </si>
  <si>
    <t>10058779132856</t>
  </si>
  <si>
    <t>BR CL Vanilla 4 1.66L</t>
  </si>
  <si>
    <t>10058779133204</t>
  </si>
  <si>
    <t>BR CL Chocolate Explosion 4 1.66L</t>
  </si>
  <si>
    <t>10058779136007</t>
  </si>
  <si>
    <t>BR Classic Cookies+Cream 4 1.66L</t>
  </si>
  <si>
    <t>10058779811201</t>
  </si>
  <si>
    <t>BR CL Cookie Dough 4 1.66L</t>
  </si>
  <si>
    <t>BR Classic Heavenly Hash 4 1.66L</t>
  </si>
  <si>
    <t>10058779810600</t>
  </si>
  <si>
    <t>BR CL Chocolate 4 1.66L</t>
  </si>
  <si>
    <t>10058779132870</t>
  </si>
  <si>
    <t>BR CL Neapolitan 4 1.66L</t>
  </si>
  <si>
    <t>10058779132887</t>
  </si>
  <si>
    <t>BR Classic Mint Chocolate Chip 4 1.66L</t>
  </si>
  <si>
    <t>10058779810709</t>
  </si>
  <si>
    <t>PS OCG 12-12PK</t>
  </si>
  <si>
    <t>10058779616424</t>
  </si>
  <si>
    <t>PS Firecracker 12-12PK</t>
  </si>
  <si>
    <t>BR BL Skor 4 1.66L</t>
  </si>
  <si>
    <t>BR BL Reese Peanut Butter Cup 4 1.66L</t>
  </si>
  <si>
    <t>BR BL Reese Chocolate 4 1.66L</t>
  </si>
  <si>
    <t>10058779670952</t>
  </si>
  <si>
    <t>BR CS French Vanilla 4 1.66L</t>
  </si>
  <si>
    <t>10058779133815</t>
  </si>
  <si>
    <t>BR CS Neapolitan 4 1.66L</t>
  </si>
  <si>
    <t>10058779133778</t>
  </si>
  <si>
    <t>BR CS Natural Vanilla 4 1.66L</t>
  </si>
  <si>
    <t>10058779133730</t>
  </si>
  <si>
    <t>BR CS Chocolate 4 1.66L</t>
  </si>
  <si>
    <t>10058779133754</t>
  </si>
  <si>
    <t>BR HA French Vanilla 6 1.5QT</t>
  </si>
  <si>
    <t>SANDOVA_C024</t>
  </si>
  <si>
    <t>27506306417063</t>
  </si>
  <si>
    <t>KL Bar Original 8-4PK</t>
  </si>
  <si>
    <t>10058779771079</t>
  </si>
  <si>
    <t>LOPEZ_A180</t>
  </si>
  <si>
    <t>BR French Vanilla 6-1.5QT</t>
  </si>
  <si>
    <t>PULLAMA_S700</t>
  </si>
  <si>
    <t>10076840100474</t>
  </si>
  <si>
    <t>Popsicle Minions FP 308(9) 100ml PAL</t>
  </si>
  <si>
    <t>10058779143388</t>
  </si>
  <si>
    <t>Popsicle Sponge 308(9) 118ml PAL</t>
  </si>
  <si>
    <t>10058779143395</t>
  </si>
  <si>
    <t>10077567003253</t>
  </si>
  <si>
    <t>10077567003260</t>
  </si>
  <si>
    <t>10076840003799</t>
  </si>
  <si>
    <t>10077567003277</t>
  </si>
  <si>
    <t>BJ R01-NDS-ThisIsOurWhirld-8 458ML RP</t>
  </si>
  <si>
    <t>10076840003812</t>
  </si>
  <si>
    <t>HLMN Spicy MAYO TOTE 1p 1100kg WIP</t>
  </si>
  <si>
    <t>10048001015576</t>
  </si>
  <si>
    <t>10076840003829</t>
  </si>
  <si>
    <t>10076840003836</t>
  </si>
  <si>
    <t>10076840003850</t>
  </si>
  <si>
    <t>10076840003867</t>
  </si>
  <si>
    <t>10186852001581</t>
  </si>
  <si>
    <t>10075856011392</t>
  </si>
  <si>
    <t>GH Reeses IC Cup 1-24BK OOH</t>
  </si>
  <si>
    <t>10186852001598</t>
  </si>
  <si>
    <t>10186852001604</t>
  </si>
  <si>
    <t>10186852001611</t>
  </si>
  <si>
    <t>10186852001628</t>
  </si>
  <si>
    <t>10058779143401</t>
  </si>
  <si>
    <t>10077567003345</t>
  </si>
  <si>
    <t>10077567003383</t>
  </si>
  <si>
    <t>GOOD HUMOR REESE BAR 6CT</t>
  </si>
  <si>
    <t>10075856000846</t>
  </si>
  <si>
    <t>57506306417330</t>
  </si>
  <si>
    <t>10076840003874</t>
  </si>
  <si>
    <t>10076840003881</t>
  </si>
  <si>
    <t>10076840003898</t>
  </si>
  <si>
    <t>10186852001635</t>
  </si>
  <si>
    <t>10186852001642</t>
  </si>
  <si>
    <t>10186852001659</t>
  </si>
  <si>
    <t>10186852001666</t>
  </si>
  <si>
    <t>10077567003390</t>
  </si>
  <si>
    <t>10076840003904</t>
  </si>
  <si>
    <t>10076840003911</t>
  </si>
  <si>
    <t>10076840003928</t>
  </si>
  <si>
    <t>10076840003935</t>
  </si>
  <si>
    <t>10076840003942</t>
  </si>
  <si>
    <t>PS Cyclone 6-6 PK</t>
  </si>
  <si>
    <t>10077567352474</t>
  </si>
  <si>
    <t>10076840003959</t>
  </si>
  <si>
    <t>10076840003966</t>
  </si>
  <si>
    <t>Popsicle Calippo Orange 1-24BK</t>
  </si>
  <si>
    <t>10058779143470</t>
  </si>
  <si>
    <t>10077567003406</t>
  </si>
  <si>
    <t>KL Cookie Sandwich 1-24BK</t>
  </si>
  <si>
    <t>10058779143548</t>
  </si>
  <si>
    <t>Walls IC Mango 4 1.41L</t>
  </si>
  <si>
    <t>10058779143579</t>
  </si>
  <si>
    <t>PS Cyclone 1-24BK</t>
  </si>
  <si>
    <t>KL Vanilla Strawberry Cone 1-24BK</t>
  </si>
  <si>
    <t>10058779143586</t>
  </si>
  <si>
    <t>KL Vanilla Chocolate Cone 1-24BK</t>
  </si>
  <si>
    <t>10058779143609</t>
  </si>
  <si>
    <t>KL Chocolate Caramel Cone 1-24BK</t>
  </si>
  <si>
    <t>10058779143616</t>
  </si>
  <si>
    <t>AH_S700</t>
  </si>
  <si>
    <t>47506306417456</t>
  </si>
  <si>
    <t>MG Classic 1-12BK</t>
  </si>
  <si>
    <t>10058779143623</t>
  </si>
  <si>
    <t>BJ CA-IC-UneAffaireEclair-8 473ML</t>
  </si>
  <si>
    <t>10058779143630</t>
  </si>
  <si>
    <t>BJ CA-IC-ChurrehForChurros-8 473ML</t>
  </si>
  <si>
    <t>10058779143647</t>
  </si>
  <si>
    <t>10076840390004</t>
  </si>
  <si>
    <t>KL Vanilla CHOCO Super Big Cone 1-24BK</t>
  </si>
  <si>
    <t>10058779143654</t>
  </si>
  <si>
    <t>KL OH Henry Bar 8-4PK</t>
  </si>
  <si>
    <t>10058779143661</t>
  </si>
  <si>
    <t>10077567003444</t>
  </si>
  <si>
    <t>70</t>
  </si>
  <si>
    <t>10077567003451</t>
  </si>
  <si>
    <t>10077567003482</t>
  </si>
  <si>
    <t>10077567003499</t>
  </si>
  <si>
    <t>10076840220318</t>
  </si>
  <si>
    <t>MG Double Caramel 1-12 BK</t>
  </si>
  <si>
    <t>GH Reeses Club IC Cup 1-24PK</t>
  </si>
  <si>
    <t>10041000009461</t>
  </si>
  <si>
    <t>10186852001697</t>
  </si>
  <si>
    <t>10186852001703</t>
  </si>
  <si>
    <t>10077567003512</t>
  </si>
  <si>
    <t>10077567003529</t>
  </si>
  <si>
    <t>BR Star Spangled Scoops 6 1.5QT</t>
  </si>
  <si>
    <t>10077567003536</t>
  </si>
  <si>
    <t>10076840004031</t>
  </si>
  <si>
    <t>10076840004048</t>
  </si>
  <si>
    <t>10076840004055</t>
  </si>
  <si>
    <t>10076840004062</t>
  </si>
  <si>
    <t>HAKEY_P001</t>
  </si>
  <si>
    <t>10076840004079</t>
  </si>
  <si>
    <t>10186852001710</t>
  </si>
  <si>
    <t>10186852001734</t>
  </si>
  <si>
    <t>10186852001758</t>
  </si>
  <si>
    <t>10077567003604</t>
  </si>
  <si>
    <t>10077567003680</t>
  </si>
  <si>
    <t>Suave IS Everlasting Sunshine 12ct 2.6z</t>
  </si>
  <si>
    <t>10079400191158</t>
  </si>
  <si>
    <t>30</t>
  </si>
  <si>
    <t>10077567004533</t>
  </si>
  <si>
    <t>RFC_PI_ECC</t>
  </si>
  <si>
    <t>10077567002843</t>
  </si>
  <si>
    <t>PS REVELLO ICE CREAM BARS 12 12PK</t>
  </si>
  <si>
    <t>10076840100580</t>
  </si>
  <si>
    <t>10076840101181</t>
  </si>
  <si>
    <t>10076840400055</t>
  </si>
  <si>
    <t>10076840104144</t>
  </si>
  <si>
    <t>10076840832009</t>
  </si>
  <si>
    <t>10058779543089</t>
  </si>
  <si>
    <t>BJ CA-IC-CaramelHatTrick-FTNG-8 500ML</t>
  </si>
  <si>
    <t>10058779094222</t>
  </si>
  <si>
    <t>10058779543133</t>
  </si>
  <si>
    <t>BJ CA-IC-ChocFudgBrownie-FTNG-8 500ML</t>
  </si>
  <si>
    <t>10058779543096</t>
  </si>
  <si>
    <t>10058779543126</t>
  </si>
  <si>
    <t>10076840099433</t>
  </si>
  <si>
    <t>10076840820600</t>
  </si>
  <si>
    <t>10076840833303</t>
  </si>
  <si>
    <t>10076840810939</t>
  </si>
  <si>
    <t>10076840810113</t>
  </si>
  <si>
    <t>BJ CA-SRB-BerryExtraordnry-FTNG-1 9.08L</t>
  </si>
  <si>
    <t>10076840810076</t>
  </si>
  <si>
    <t>10076840831903</t>
  </si>
  <si>
    <t>10076840832108</t>
  </si>
  <si>
    <t>BJ CA-IC-ChocTherapy-FTNG-1 9.08L</t>
  </si>
  <si>
    <t>10076840810243</t>
  </si>
  <si>
    <t>10076840810878</t>
  </si>
  <si>
    <t>10076840810403</t>
  </si>
  <si>
    <t>10076840804099</t>
  </si>
  <si>
    <t>10076840101549</t>
  </si>
  <si>
    <t>PS Jelly Belly 12-10 PK</t>
  </si>
  <si>
    <t>10058779361607</t>
  </si>
  <si>
    <t>BR CS CHOCOLATE 4 1.66L</t>
  </si>
  <si>
    <t>10076840363947</t>
  </si>
  <si>
    <t>10076840100146</t>
  </si>
  <si>
    <t>KL BAR ORIG 8-4PK</t>
  </si>
  <si>
    <t>10076840101341</t>
  </si>
  <si>
    <t>10076840200150</t>
  </si>
  <si>
    <t>10076840100153</t>
  </si>
  <si>
    <t>10076840298614</t>
  </si>
  <si>
    <t>10076840104045</t>
  </si>
  <si>
    <t>10076840100115</t>
  </si>
  <si>
    <t>BJ SORV-IC-Coconut7LayerBar-1 8.95L</t>
  </si>
  <si>
    <t>10076840104243</t>
  </si>
  <si>
    <t>10076840104090</t>
  </si>
  <si>
    <t>10076840831804</t>
  </si>
  <si>
    <t>FS FUDGE BARS 12 12 PK</t>
  </si>
  <si>
    <t>PS CREAMSICLE CREAM BARS 12 12PK</t>
  </si>
  <si>
    <t>KL VANILLA SANDWICH 8-4PK</t>
  </si>
  <si>
    <t>10076840102072</t>
  </si>
  <si>
    <t>10076840253309</t>
  </si>
  <si>
    <t>10076840438362</t>
  </si>
  <si>
    <t>10076840438409</t>
  </si>
  <si>
    <t>10076840074034</t>
  </si>
  <si>
    <t>BJ AMET-IC-NwYrkSprFgChk-FTNG-8 458ML-RP</t>
  </si>
  <si>
    <t>10076840102058</t>
  </si>
  <si>
    <t>10076840400079</t>
  </si>
  <si>
    <t>10076840462855</t>
  </si>
  <si>
    <t>BJ AMET-IC-ConeSweetCone-FTNG-1 8.95L</t>
  </si>
  <si>
    <t>10076840471321</t>
  </si>
  <si>
    <t>10076840055354</t>
  </si>
  <si>
    <t>10076840055309</t>
  </si>
  <si>
    <t>BJ AMET-IC-StrwbrryChsck-FTNG-8 458ML RP</t>
  </si>
  <si>
    <t>10076840055361</t>
  </si>
  <si>
    <t>10076840335708</t>
  </si>
  <si>
    <t>10076840335692</t>
  </si>
  <si>
    <t>10058779501188</t>
  </si>
  <si>
    <t>10076840200167</t>
  </si>
  <si>
    <t>10076840336019</t>
  </si>
  <si>
    <t>10076840551108</t>
  </si>
  <si>
    <t>BJ SORV-IC-ConeSweetCone-1 8.95L</t>
  </si>
  <si>
    <t>10076840559654</t>
  </si>
  <si>
    <t>BJ SORV-IC-ChocPB-1 8.95L</t>
  </si>
  <si>
    <t>10076840559661</t>
  </si>
  <si>
    <t>Covington Gram IC Transit Trial</t>
  </si>
  <si>
    <t>10077567584790</t>
  </si>
  <si>
    <t>GH KING CONE OREO 24X120ML</t>
  </si>
  <si>
    <t>10076840615053</t>
  </si>
  <si>
    <t>BJ CA-IC-TotallyBaked -1 9.08L</t>
  </si>
  <si>
    <t>10076840363954</t>
  </si>
  <si>
    <t>PS TROPICAL 12-12PK</t>
  </si>
  <si>
    <t>BJ SORV-IC-ChocFdgBrownie-8 458ML</t>
  </si>
  <si>
    <t>10076840376305</t>
  </si>
  <si>
    <t>BJ SORV-IC-CFB-12 120ML</t>
  </si>
  <si>
    <t>10076840376862</t>
  </si>
  <si>
    <t>BJ SORV-IC-CherryGarcia-12 120ML</t>
  </si>
  <si>
    <t>10076840376879</t>
  </si>
  <si>
    <t>BJ SORV-IC-ChocFdgBrownie-8 458ML-RP</t>
  </si>
  <si>
    <t>BJ SORV-IC-TripleCrmlCk-8 458ML RP</t>
  </si>
  <si>
    <t>10076840635037</t>
  </si>
  <si>
    <t>10076840100047</t>
  </si>
  <si>
    <t>10076840100122</t>
  </si>
  <si>
    <t>10076840821256</t>
  </si>
  <si>
    <t>BJ R01-COR-SltdCrmlBlnd-FTNG-8 458ML-RP</t>
  </si>
  <si>
    <t>10076840656735</t>
  </si>
  <si>
    <t>10076840657817</t>
  </si>
  <si>
    <t>10076840657824</t>
  </si>
  <si>
    <t>KL GIANT COOKIE SANDWICH 1 24BK</t>
  </si>
  <si>
    <t>10058779329133</t>
  </si>
  <si>
    <t>KL VANILLA SANDWICH 1-24BK 135ml</t>
  </si>
  <si>
    <t>BR CS DARK CHOCOLATE TRUFFLE 4 1.66L</t>
  </si>
  <si>
    <t>10058779670921</t>
  </si>
  <si>
    <t>BR BL REESES CHOCOLATE 4 1.66L</t>
  </si>
  <si>
    <t>10076840674418</t>
  </si>
  <si>
    <t>10076840674425</t>
  </si>
  <si>
    <t>10076840674456</t>
  </si>
  <si>
    <t>BJ R01-COR-BrwnieBttr-8 458ML RP</t>
  </si>
  <si>
    <t>10076840690487</t>
  </si>
  <si>
    <t>BJ SORV-IC-TotallyBakd-1 8.95L</t>
  </si>
  <si>
    <t>10076840691019</t>
  </si>
  <si>
    <t>BJ CA-IC-ChocTherapy-8 500ML</t>
  </si>
  <si>
    <t>10058779692015</t>
  </si>
  <si>
    <t>BR CS NATURAL VANILLA 4 1.66L</t>
  </si>
  <si>
    <t>GH KING CONE OREO 6X4X120ML</t>
  </si>
  <si>
    <t>BR CL CHOCOLATE 4 1.66L</t>
  </si>
  <si>
    <t>BR CL CHOCOLATE EXPLOSION 4 1.66L</t>
  </si>
  <si>
    <t>BR CS CARAMEL FUDGE 4 1.66L</t>
  </si>
  <si>
    <t>10058779133846</t>
  </si>
  <si>
    <t>BR CS DARK CHERRY VANILLA 4 1.66L</t>
  </si>
  <si>
    <t>10058779212367</t>
  </si>
  <si>
    <t>BR CS BUTTERSCOTCH RIPPLE 4 1.66L</t>
  </si>
  <si>
    <t>10058779133808</t>
  </si>
  <si>
    <t>BR CL FRENCH VANILLA 4 1.66L</t>
  </si>
  <si>
    <t>BR CL VANILLA 4 1.66L</t>
  </si>
  <si>
    <t>BR CLASSIC COOKIES+CREAM 4 1.66L</t>
  </si>
  <si>
    <t>BR CLASSIC PRALINES+CREAM 4 1.66L</t>
  </si>
  <si>
    <t>BR CLASSIC MINT CHOCOLATE CHIP 4 1.66L</t>
  </si>
  <si>
    <t>BR CL NEAPOLITAN 4 1.66L</t>
  </si>
  <si>
    <t>BR CLASSIC HEAVENLY HASH 4 1.66L</t>
  </si>
  <si>
    <t>BR CLASSIC MAPLE SUGAR CRUNCH 4 1.66L</t>
  </si>
  <si>
    <t>10058779811102</t>
  </si>
  <si>
    <t>BR CS NEAPOLITAN 4 1.66L</t>
  </si>
  <si>
    <t>BR CS FRENCH VANILLA 4 1.66L</t>
  </si>
  <si>
    <t>BR CS MAPLE WALNUT 4 1.66L</t>
  </si>
  <si>
    <t>10058779133822</t>
  </si>
  <si>
    <t>BR HALF FAT NATURAL VANILLA BEAN 4 1.66L</t>
  </si>
  <si>
    <t>10058779133150</t>
  </si>
  <si>
    <t>GH Vanilla Viennetta 6-1pk SS</t>
  </si>
  <si>
    <t>Go to SAP transaction</t>
  </si>
  <si>
    <t>Z0SWT0039</t>
  </si>
  <si>
    <t>Actual</t>
  </si>
  <si>
    <t>Pull MBEWH table in SAP</t>
  </si>
  <si>
    <t>MBEWH</t>
  </si>
  <si>
    <t>Input US Site</t>
  </si>
  <si>
    <t>See Sites Tab</t>
  </si>
  <si>
    <t>Valuation Class field</t>
  </si>
  <si>
    <t>Input Year &amp; Period (aka Month)</t>
  </si>
  <si>
    <t>Copy &amp; Paste into Colum A-N</t>
  </si>
  <si>
    <t>Ensure formula in O-Q are all way down, etc</t>
  </si>
  <si>
    <t>If missing any rollup tech's, add on rollup tech tab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</si>
  <si>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</si>
  <si>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</si>
  <si>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</si>
  <si>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</si>
  <si>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</si>
  <si>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</si>
  <si>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</si>
  <si>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</si>
  <si>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</si>
  <si>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</si>
  <si>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</si>
  <si>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</si>
  <si>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12655</t>
  </si>
  <si>
    <t>1352</t>
  </si>
  <si>
    <t>2025</t>
  </si>
  <si>
    <t>12</t>
  </si>
  <si>
    <t>ZA01</t>
  </si>
  <si>
    <t>2904</t>
  </si>
  <si>
    <t>50443</t>
  </si>
  <si>
    <t>ZA04</t>
  </si>
  <si>
    <t>50465</t>
  </si>
  <si>
    <t>3910</t>
  </si>
  <si>
    <t>52170</t>
  </si>
  <si>
    <t>5914</t>
  </si>
  <si>
    <t>52171</t>
  </si>
  <si>
    <t>52900</t>
  </si>
  <si>
    <t>53725</t>
  </si>
  <si>
    <t>3985</t>
  </si>
  <si>
    <t>5911</t>
  </si>
  <si>
    <t>53872</t>
  </si>
  <si>
    <t>54540</t>
  </si>
  <si>
    <t>54548</t>
  </si>
  <si>
    <t>56011</t>
  </si>
  <si>
    <t>57056</t>
  </si>
  <si>
    <t>ZA02</t>
  </si>
  <si>
    <t>57418</t>
  </si>
  <si>
    <t>57505</t>
  </si>
  <si>
    <t>1419</t>
  </si>
  <si>
    <t>2201</t>
  </si>
  <si>
    <t>3984</t>
  </si>
  <si>
    <t>3989</t>
  </si>
  <si>
    <t>57520</t>
  </si>
  <si>
    <t>57531</t>
  </si>
  <si>
    <t>57534</t>
  </si>
  <si>
    <t>57553</t>
  </si>
  <si>
    <t>57560</t>
  </si>
  <si>
    <t>57591</t>
  </si>
  <si>
    <t>57614</t>
  </si>
  <si>
    <t>57615</t>
  </si>
  <si>
    <t>57618</t>
  </si>
  <si>
    <t>57620</t>
  </si>
  <si>
    <t>57622</t>
  </si>
  <si>
    <t>57629</t>
  </si>
  <si>
    <t>57633</t>
  </si>
  <si>
    <t>57650</t>
  </si>
  <si>
    <t>57651</t>
  </si>
  <si>
    <t>57654</t>
  </si>
  <si>
    <t>57719</t>
  </si>
  <si>
    <t>57778</t>
  </si>
  <si>
    <t>58014</t>
  </si>
  <si>
    <t>58090</t>
  </si>
  <si>
    <t>58134</t>
  </si>
  <si>
    <t>58240</t>
  </si>
  <si>
    <t>58244</t>
  </si>
  <si>
    <t>58278</t>
  </si>
  <si>
    <t>58322</t>
  </si>
  <si>
    <t>58333</t>
  </si>
  <si>
    <t>58389</t>
  </si>
  <si>
    <t>58396</t>
  </si>
  <si>
    <t>58408</t>
  </si>
  <si>
    <t>58463</t>
  </si>
  <si>
    <t>58505</t>
  </si>
  <si>
    <t>58518</t>
  </si>
  <si>
    <t>58527</t>
  </si>
  <si>
    <t>58545</t>
  </si>
  <si>
    <t>58553</t>
  </si>
  <si>
    <t>58577</t>
  </si>
  <si>
    <t>58685</t>
  </si>
  <si>
    <t>59002</t>
  </si>
  <si>
    <t>59017</t>
  </si>
  <si>
    <t>59040</t>
  </si>
  <si>
    <t>59043</t>
  </si>
  <si>
    <t>59056</t>
  </si>
  <si>
    <t>59061</t>
  </si>
  <si>
    <t>59085</t>
  </si>
  <si>
    <t>59521</t>
  </si>
  <si>
    <t>59750</t>
  </si>
  <si>
    <t>59751</t>
  </si>
  <si>
    <t>59753</t>
  </si>
  <si>
    <t>59754</t>
  </si>
  <si>
    <t>59759</t>
  </si>
  <si>
    <t>59789</t>
  </si>
  <si>
    <t>59792</t>
  </si>
  <si>
    <t>59821</t>
  </si>
  <si>
    <t>59822</t>
  </si>
  <si>
    <t>60036</t>
  </si>
  <si>
    <t>60375</t>
  </si>
  <si>
    <t>60540</t>
  </si>
  <si>
    <t>60556</t>
  </si>
  <si>
    <t>60572</t>
  </si>
  <si>
    <t>60659</t>
  </si>
  <si>
    <t>60665</t>
  </si>
  <si>
    <t>60669</t>
  </si>
  <si>
    <t>60679</t>
  </si>
  <si>
    <t>108030</t>
  </si>
  <si>
    <t>108095</t>
  </si>
  <si>
    <t>140350</t>
  </si>
  <si>
    <t>178013</t>
  </si>
  <si>
    <t>201100</t>
  </si>
  <si>
    <t>209050</t>
  </si>
  <si>
    <t>231253</t>
  </si>
  <si>
    <t>231651</t>
  </si>
  <si>
    <t>301714</t>
  </si>
  <si>
    <t>302211</t>
  </si>
  <si>
    <t>303508</t>
  </si>
  <si>
    <t>303514</t>
  </si>
  <si>
    <t>303525</t>
  </si>
  <si>
    <t>400192</t>
  </si>
  <si>
    <t>400501</t>
  </si>
  <si>
    <t>1000059</t>
  </si>
  <si>
    <t>2327500</t>
  </si>
  <si>
    <t>62674069</t>
  </si>
  <si>
    <t>62674070</t>
  </si>
  <si>
    <t>62674072</t>
  </si>
  <si>
    <t>62674073</t>
  </si>
  <si>
    <t>62675161</t>
  </si>
  <si>
    <t>62675163</t>
  </si>
  <si>
    <t>62676224</t>
  </si>
  <si>
    <t>62676225</t>
  </si>
  <si>
    <t>62676780</t>
  </si>
  <si>
    <t>62677091</t>
  </si>
  <si>
    <t>62678158</t>
  </si>
  <si>
    <t>62678160</t>
  </si>
  <si>
    <t>62678161</t>
  </si>
  <si>
    <t>62678162</t>
  </si>
  <si>
    <t>62678163</t>
  </si>
  <si>
    <t>62679128</t>
  </si>
  <si>
    <t>62679130</t>
  </si>
  <si>
    <t>62679131</t>
  </si>
  <si>
    <t>62679132</t>
  </si>
  <si>
    <t>62679134</t>
  </si>
  <si>
    <t>62679135</t>
  </si>
  <si>
    <t>62679136</t>
  </si>
  <si>
    <t>62680667</t>
  </si>
  <si>
    <t>62680900</t>
  </si>
  <si>
    <t>62680901</t>
  </si>
  <si>
    <t>62680942</t>
  </si>
  <si>
    <t>62680944</t>
  </si>
  <si>
    <t>62681846</t>
  </si>
  <si>
    <t>62681951</t>
  </si>
  <si>
    <t>62681952</t>
  </si>
  <si>
    <t>62681989</t>
  </si>
  <si>
    <t>62681990</t>
  </si>
  <si>
    <t>62681991</t>
  </si>
  <si>
    <t>62681992</t>
  </si>
  <si>
    <t>62681993</t>
  </si>
  <si>
    <t>62681994</t>
  </si>
  <si>
    <t>62681995</t>
  </si>
  <si>
    <t>62681996</t>
  </si>
  <si>
    <t>62681997</t>
  </si>
  <si>
    <t>62687053</t>
  </si>
  <si>
    <t>62688341</t>
  </si>
  <si>
    <t>62688342</t>
  </si>
  <si>
    <t>62688343</t>
  </si>
  <si>
    <t>62688344</t>
  </si>
  <si>
    <t>62689296</t>
  </si>
  <si>
    <t>62689308</t>
  </si>
  <si>
    <t>62691799</t>
  </si>
  <si>
    <t>62691800</t>
  </si>
  <si>
    <t>62691801</t>
  </si>
  <si>
    <t>62691802</t>
  </si>
  <si>
    <t>62691803</t>
  </si>
  <si>
    <t>62691804</t>
  </si>
  <si>
    <t>62691805</t>
  </si>
  <si>
    <t>62691812</t>
  </si>
  <si>
    <t>62692748</t>
  </si>
  <si>
    <t>62694842</t>
  </si>
  <si>
    <t>62694843</t>
  </si>
  <si>
    <t>62694968</t>
  </si>
  <si>
    <t>62697072</t>
  </si>
  <si>
    <t>62697075</t>
  </si>
  <si>
    <t>62697076</t>
  </si>
  <si>
    <t>62697117</t>
  </si>
  <si>
    <t>62697118</t>
  </si>
  <si>
    <t>62697131</t>
  </si>
  <si>
    <t>62697138</t>
  </si>
  <si>
    <t>62697145</t>
  </si>
  <si>
    <t>62697148</t>
  </si>
  <si>
    <t>62697154</t>
  </si>
  <si>
    <t>62697216</t>
  </si>
  <si>
    <t>62697217</t>
  </si>
  <si>
    <t>62697218</t>
  </si>
  <si>
    <t>62697219</t>
  </si>
  <si>
    <t>62697220</t>
  </si>
  <si>
    <t>62697221</t>
  </si>
  <si>
    <t>62697222</t>
  </si>
  <si>
    <t>62697223</t>
  </si>
  <si>
    <t>62697532</t>
  </si>
  <si>
    <t>62697802</t>
  </si>
  <si>
    <t>62698463</t>
  </si>
  <si>
    <t>62698464</t>
  </si>
  <si>
    <t>62698487</t>
  </si>
  <si>
    <t>62711235</t>
  </si>
  <si>
    <t>62711238</t>
  </si>
  <si>
    <t>62712064</t>
  </si>
  <si>
    <t>62712065</t>
  </si>
  <si>
    <t>62712077</t>
  </si>
  <si>
    <t>62712078</t>
  </si>
  <si>
    <t>62712108</t>
  </si>
  <si>
    <t>62713248</t>
  </si>
  <si>
    <t>62713249</t>
  </si>
  <si>
    <t>62713259</t>
  </si>
  <si>
    <t>62713260</t>
  </si>
  <si>
    <t>62713261</t>
  </si>
  <si>
    <t>62713539</t>
  </si>
  <si>
    <t>62713540</t>
  </si>
  <si>
    <t>62713607</t>
  </si>
  <si>
    <t>62715051</t>
  </si>
  <si>
    <t>62715052</t>
  </si>
  <si>
    <t>62715056</t>
  </si>
  <si>
    <t>62715057</t>
  </si>
  <si>
    <t>62715061</t>
  </si>
  <si>
    <t>62715690</t>
  </si>
  <si>
    <t>62715691</t>
  </si>
  <si>
    <t>62715692</t>
  </si>
  <si>
    <t>62715693</t>
  </si>
  <si>
    <t>62715694</t>
  </si>
  <si>
    <t>62716399</t>
  </si>
  <si>
    <t>62716400</t>
  </si>
  <si>
    <t>62716401</t>
  </si>
  <si>
    <t>62716402</t>
  </si>
  <si>
    <t>62716404</t>
  </si>
  <si>
    <t>62716406</t>
  </si>
  <si>
    <t>62716462</t>
  </si>
  <si>
    <t>62716464</t>
  </si>
  <si>
    <t>62716471</t>
  </si>
  <si>
    <t>62716472</t>
  </si>
  <si>
    <t>62716473</t>
  </si>
  <si>
    <t>62719372</t>
  </si>
  <si>
    <t>62719379</t>
  </si>
  <si>
    <t>62719606</t>
  </si>
  <si>
    <t>62719607</t>
  </si>
  <si>
    <t>62721280</t>
  </si>
  <si>
    <t>62721281</t>
  </si>
  <si>
    <t>62721282</t>
  </si>
  <si>
    <t>62721637</t>
  </si>
  <si>
    <t>62722570</t>
  </si>
  <si>
    <t>62722571</t>
  </si>
  <si>
    <t>62722572</t>
  </si>
  <si>
    <t>62722573</t>
  </si>
  <si>
    <t>62722575</t>
  </si>
  <si>
    <t>62722576</t>
  </si>
  <si>
    <t>62722577</t>
  </si>
  <si>
    <t>62722581</t>
  </si>
  <si>
    <t>62722667</t>
  </si>
  <si>
    <t>62722668</t>
  </si>
  <si>
    <t>62722669</t>
  </si>
  <si>
    <t>62722670</t>
  </si>
  <si>
    <t>62722671</t>
  </si>
  <si>
    <t>62722672</t>
  </si>
  <si>
    <t>62722673</t>
  </si>
  <si>
    <t>62722674</t>
  </si>
  <si>
    <t>62722675</t>
  </si>
  <si>
    <t>62722676</t>
  </si>
  <si>
    <t>62722677</t>
  </si>
  <si>
    <t>62722678</t>
  </si>
  <si>
    <t>62723078</t>
  </si>
  <si>
    <t>62724697</t>
  </si>
  <si>
    <t>62727952</t>
  </si>
  <si>
    <t>62728469</t>
  </si>
  <si>
    <t>62728477</t>
  </si>
  <si>
    <t>62728560</t>
  </si>
  <si>
    <t>62728561</t>
  </si>
  <si>
    <t>62728760</t>
  </si>
  <si>
    <t>62728761</t>
  </si>
  <si>
    <t>62728762</t>
  </si>
  <si>
    <t>62728763</t>
  </si>
  <si>
    <t>62729067</t>
  </si>
  <si>
    <t>62729068</t>
  </si>
  <si>
    <t>62729069</t>
  </si>
  <si>
    <t>62729162</t>
  </si>
  <si>
    <t>62729337</t>
  </si>
  <si>
    <t>62729340</t>
  </si>
  <si>
    <t>62729341</t>
  </si>
  <si>
    <t>62729342</t>
  </si>
  <si>
    <t>62729343</t>
  </si>
  <si>
    <t>62729344</t>
  </si>
  <si>
    <t>62729345</t>
  </si>
  <si>
    <t>62729348</t>
  </si>
  <si>
    <t>62731258</t>
  </si>
  <si>
    <t>62733069</t>
  </si>
  <si>
    <t>62739501</t>
  </si>
  <si>
    <t>62739502</t>
  </si>
  <si>
    <t>62739503</t>
  </si>
  <si>
    <t>62747963</t>
  </si>
  <si>
    <t>62749482</t>
  </si>
  <si>
    <t>62749487</t>
  </si>
  <si>
    <t>62749488</t>
  </si>
  <si>
    <t>62749489</t>
  </si>
  <si>
    <t>62749563</t>
  </si>
  <si>
    <t>62749564</t>
  </si>
  <si>
    <t>62749565</t>
  </si>
  <si>
    <t>62749566</t>
  </si>
  <si>
    <t>62749567</t>
  </si>
  <si>
    <t>62749568</t>
  </si>
  <si>
    <t>62749569</t>
  </si>
  <si>
    <t>62749570</t>
  </si>
  <si>
    <t>62749574</t>
  </si>
  <si>
    <t>62749575</t>
  </si>
  <si>
    <t>62749594</t>
  </si>
  <si>
    <t>62749595</t>
  </si>
  <si>
    <t>62749601</t>
  </si>
  <si>
    <t>62749602</t>
  </si>
  <si>
    <t>62749603</t>
  </si>
  <si>
    <t>62749606</t>
  </si>
  <si>
    <t>62749607</t>
  </si>
  <si>
    <t>62749608</t>
  </si>
  <si>
    <t>62749611</t>
  </si>
  <si>
    <t>62749617</t>
  </si>
  <si>
    <t>62749628</t>
  </si>
  <si>
    <t>62751042</t>
  </si>
  <si>
    <t>62752173</t>
  </si>
  <si>
    <t>62753152</t>
  </si>
  <si>
    <t>62753153</t>
  </si>
  <si>
    <t>62754062</t>
  </si>
  <si>
    <t>62754066</t>
  </si>
  <si>
    <t>62754084</t>
  </si>
  <si>
    <t>62754085</t>
  </si>
  <si>
    <t>62754086</t>
  </si>
  <si>
    <t>62754087</t>
  </si>
  <si>
    <t>62754125</t>
  </si>
  <si>
    <t>62754237</t>
  </si>
  <si>
    <t>62754270</t>
  </si>
  <si>
    <t>62754274</t>
  </si>
  <si>
    <t>62754275</t>
  </si>
  <si>
    <t>62754276</t>
  </si>
  <si>
    <t>62754662</t>
  </si>
  <si>
    <t>62754663</t>
  </si>
  <si>
    <t>62754664</t>
  </si>
  <si>
    <t>62754665</t>
  </si>
  <si>
    <t>62754667</t>
  </si>
  <si>
    <t>62754669</t>
  </si>
  <si>
    <t>62755733</t>
  </si>
  <si>
    <t>62755734</t>
  </si>
  <si>
    <t>62755738</t>
  </si>
  <si>
    <t>62755878</t>
  </si>
  <si>
    <t>62755879</t>
  </si>
  <si>
    <t>62755880</t>
  </si>
  <si>
    <t>62755881</t>
  </si>
  <si>
    <t>62755882</t>
  </si>
  <si>
    <t>62755883</t>
  </si>
  <si>
    <t>62755920</t>
  </si>
  <si>
    <t>62755921</t>
  </si>
  <si>
    <t>62755948</t>
  </si>
  <si>
    <t>62755950</t>
  </si>
  <si>
    <t>62755951</t>
  </si>
  <si>
    <t>62755952</t>
  </si>
  <si>
    <t>62755953</t>
  </si>
  <si>
    <t>62755954</t>
  </si>
  <si>
    <t>62755955</t>
  </si>
  <si>
    <t>62755956</t>
  </si>
  <si>
    <t>62755957</t>
  </si>
  <si>
    <t>62755983</t>
  </si>
  <si>
    <t>62756749</t>
  </si>
  <si>
    <t>62757463</t>
  </si>
  <si>
    <t>62757509</t>
  </si>
  <si>
    <t>62757512</t>
  </si>
  <si>
    <t>62757513</t>
  </si>
  <si>
    <t>62759756</t>
  </si>
  <si>
    <t>62759757</t>
  </si>
  <si>
    <t>62759759</t>
  </si>
  <si>
    <t>62759958</t>
  </si>
  <si>
    <t>62760943</t>
  </si>
  <si>
    <t>62760945</t>
  </si>
  <si>
    <t>62762176</t>
  </si>
  <si>
    <t>62763044</t>
  </si>
  <si>
    <t>62763479</t>
  </si>
  <si>
    <t>62763556</t>
  </si>
  <si>
    <t>62763576</t>
  </si>
  <si>
    <t>62764707</t>
  </si>
  <si>
    <t>62765076</t>
  </si>
  <si>
    <t>62765082</t>
  </si>
  <si>
    <t>62765213</t>
  </si>
  <si>
    <t>62765393</t>
  </si>
  <si>
    <t>62765395</t>
  </si>
  <si>
    <t>62765396</t>
  </si>
  <si>
    <t>62765397</t>
  </si>
  <si>
    <t>62765496</t>
  </si>
  <si>
    <t>62765503</t>
  </si>
  <si>
    <t>62765509</t>
  </si>
  <si>
    <t>62766000</t>
  </si>
  <si>
    <t>62766867</t>
  </si>
  <si>
    <t>62766868</t>
  </si>
  <si>
    <t>62767126</t>
  </si>
  <si>
    <t>62768233</t>
  </si>
  <si>
    <t>62768235</t>
  </si>
  <si>
    <t>62768236</t>
  </si>
  <si>
    <t>62768237</t>
  </si>
  <si>
    <t>62769351</t>
  </si>
  <si>
    <t>64298458</t>
  </si>
  <si>
    <t>64299836</t>
  </si>
  <si>
    <t>64299837</t>
  </si>
  <si>
    <t>64299838</t>
  </si>
  <si>
    <t>64299839</t>
  </si>
  <si>
    <t>64299884</t>
  </si>
  <si>
    <t>64299885</t>
  </si>
  <si>
    <t>64299888</t>
  </si>
  <si>
    <t>64299891</t>
  </si>
  <si>
    <t>64300924</t>
  </si>
  <si>
    <t>64300925</t>
  </si>
  <si>
    <t>64300926</t>
  </si>
  <si>
    <t>64300927</t>
  </si>
  <si>
    <t>64300929</t>
  </si>
  <si>
    <t>64300930</t>
  </si>
  <si>
    <t>64300931</t>
  </si>
  <si>
    <t>64300936</t>
  </si>
  <si>
    <t>64302397</t>
  </si>
  <si>
    <t>64302398</t>
  </si>
  <si>
    <t>64302481</t>
  </si>
  <si>
    <t>64302482</t>
  </si>
  <si>
    <t>64302483</t>
  </si>
  <si>
    <t>64302548</t>
  </si>
  <si>
    <t>64302594</t>
  </si>
  <si>
    <t>64302595</t>
  </si>
  <si>
    <t>64302596</t>
  </si>
  <si>
    <t>64303324</t>
  </si>
  <si>
    <t>64303325</t>
  </si>
  <si>
    <t>64303326</t>
  </si>
  <si>
    <t>64303327</t>
  </si>
  <si>
    <t>64303345</t>
  </si>
  <si>
    <t>64303346</t>
  </si>
  <si>
    <t>64303561</t>
  </si>
  <si>
    <t>64303562</t>
  </si>
  <si>
    <t>64303563</t>
  </si>
  <si>
    <t>64304516</t>
  </si>
  <si>
    <t>64304517</t>
  </si>
  <si>
    <t>64304518</t>
  </si>
  <si>
    <t>64304519</t>
  </si>
  <si>
    <t>64304521</t>
  </si>
  <si>
    <t>64304551</t>
  </si>
  <si>
    <t>64304554</t>
  </si>
  <si>
    <t>64304562</t>
  </si>
  <si>
    <t>64304592</t>
  </si>
  <si>
    <t>64305052</t>
  </si>
  <si>
    <t>64305087</t>
  </si>
  <si>
    <t>64305088</t>
  </si>
  <si>
    <t>64305089</t>
  </si>
  <si>
    <t>64307582</t>
  </si>
  <si>
    <t>64307583</t>
  </si>
  <si>
    <t>64307584</t>
  </si>
  <si>
    <t>64307948</t>
  </si>
  <si>
    <t>64307961</t>
  </si>
  <si>
    <t>64308123</t>
  </si>
  <si>
    <t>64308124</t>
  </si>
  <si>
    <t>64308125</t>
  </si>
  <si>
    <t>64308126</t>
  </si>
  <si>
    <t>64308127</t>
  </si>
  <si>
    <t>64308128</t>
  </si>
  <si>
    <t>64308129</t>
  </si>
  <si>
    <t>64308769</t>
  </si>
  <si>
    <t>64309239</t>
  </si>
  <si>
    <t>64309241</t>
  </si>
  <si>
    <t>64309251</t>
  </si>
  <si>
    <t>64311904</t>
  </si>
  <si>
    <t>64312652</t>
  </si>
  <si>
    <t>64312653</t>
  </si>
  <si>
    <t>64312657</t>
  </si>
  <si>
    <t>64312658</t>
  </si>
  <si>
    <t>64312767</t>
  </si>
  <si>
    <t>64312772</t>
  </si>
  <si>
    <t>64312773</t>
  </si>
  <si>
    <t>64312792</t>
  </si>
  <si>
    <t>64312796</t>
  </si>
  <si>
    <t>64312797</t>
  </si>
  <si>
    <t>64312884</t>
  </si>
  <si>
    <t>64312885</t>
  </si>
  <si>
    <t>64312886</t>
  </si>
  <si>
    <t>64312887</t>
  </si>
  <si>
    <t>64312888</t>
  </si>
  <si>
    <t>64313683</t>
  </si>
  <si>
    <t>64313684</t>
  </si>
  <si>
    <t>64313685</t>
  </si>
  <si>
    <t>64313717</t>
  </si>
  <si>
    <t>64314373</t>
  </si>
  <si>
    <t>64314707</t>
  </si>
  <si>
    <t>64314921</t>
  </si>
  <si>
    <t>64317069</t>
  </si>
  <si>
    <t>64317070</t>
  </si>
  <si>
    <t>64317072</t>
  </si>
  <si>
    <t>64317082</t>
  </si>
  <si>
    <t>64317083</t>
  </si>
  <si>
    <t>64317084</t>
  </si>
  <si>
    <t>64317873</t>
  </si>
  <si>
    <t>64318655</t>
  </si>
  <si>
    <t>64318656</t>
  </si>
  <si>
    <t>64318940</t>
  </si>
  <si>
    <t>64321950</t>
  </si>
  <si>
    <t>64321951</t>
  </si>
  <si>
    <t>64321952</t>
  </si>
  <si>
    <t>64324889</t>
  </si>
  <si>
    <t>64326557</t>
  </si>
  <si>
    <t>64326558</t>
  </si>
  <si>
    <t>64326559</t>
  </si>
  <si>
    <t>64327151</t>
  </si>
  <si>
    <t>64327152</t>
  </si>
  <si>
    <t>64327212</t>
  </si>
  <si>
    <t>64327798</t>
  </si>
  <si>
    <t>64327800</t>
  </si>
  <si>
    <t>64327801</t>
  </si>
  <si>
    <t>64329876</t>
  </si>
  <si>
    <t>64330507</t>
  </si>
  <si>
    <t>64333570</t>
  </si>
  <si>
    <t>64333571</t>
  </si>
  <si>
    <t>64334540</t>
  </si>
  <si>
    <t>64337925</t>
  </si>
  <si>
    <t>64337965</t>
  </si>
  <si>
    <t>64337966</t>
  </si>
  <si>
    <t>64338200</t>
  </si>
  <si>
    <t>64338201</t>
  </si>
  <si>
    <t>64340049</t>
  </si>
  <si>
    <t>64340050</t>
  </si>
  <si>
    <t>64340051</t>
  </si>
  <si>
    <t>64340052</t>
  </si>
  <si>
    <t>64340053</t>
  </si>
  <si>
    <t>64340054</t>
  </si>
  <si>
    <t>64340055</t>
  </si>
  <si>
    <t>64340056</t>
  </si>
  <si>
    <t>64340063</t>
  </si>
  <si>
    <t>64340064</t>
  </si>
  <si>
    <t>64340065</t>
  </si>
  <si>
    <t>64340067</t>
  </si>
  <si>
    <t>64340387</t>
  </si>
  <si>
    <t>64343208</t>
  </si>
  <si>
    <t>64343209</t>
  </si>
  <si>
    <t>64343233</t>
  </si>
  <si>
    <t>64344037</t>
  </si>
  <si>
    <t>64344038</t>
  </si>
  <si>
    <t>64344039</t>
  </si>
  <si>
    <t>64344040</t>
  </si>
  <si>
    <t>64344041</t>
  </si>
  <si>
    <t>64344043</t>
  </si>
  <si>
    <t>64344797</t>
  </si>
  <si>
    <t>64344996</t>
  </si>
  <si>
    <t>64345002</t>
  </si>
  <si>
    <t>64347028</t>
  </si>
  <si>
    <t>64347155</t>
  </si>
  <si>
    <t>64347158</t>
  </si>
  <si>
    <t>64347656</t>
  </si>
  <si>
    <t>64347657</t>
  </si>
  <si>
    <t>64347658</t>
  </si>
  <si>
    <t>64348470</t>
  </si>
  <si>
    <t>64349344</t>
  </si>
  <si>
    <t>64349345</t>
  </si>
  <si>
    <t>64349346</t>
  </si>
  <si>
    <t>64350900</t>
  </si>
  <si>
    <t>64350901</t>
  </si>
  <si>
    <t>64350902</t>
  </si>
  <si>
    <t>64352731</t>
  </si>
  <si>
    <t>64352863</t>
  </si>
  <si>
    <t>64354249</t>
  </si>
  <si>
    <t>64355095</t>
  </si>
  <si>
    <t>64355096</t>
  </si>
  <si>
    <t>64355097</t>
  </si>
  <si>
    <t>64355724</t>
  </si>
  <si>
    <t>64360743</t>
  </si>
  <si>
    <t>64360744</t>
  </si>
  <si>
    <t>64360745</t>
  </si>
  <si>
    <t>64360746</t>
  </si>
  <si>
    <t>64360757</t>
  </si>
  <si>
    <t>64360759</t>
  </si>
  <si>
    <t>64360787</t>
  </si>
  <si>
    <t>64361170</t>
  </si>
  <si>
    <t>64361171</t>
  </si>
  <si>
    <t>64361172</t>
  </si>
  <si>
    <t>64361363</t>
  </si>
  <si>
    <t>64361562</t>
  </si>
  <si>
    <t>64361573</t>
  </si>
  <si>
    <t>64361574</t>
  </si>
  <si>
    <t>64363119</t>
  </si>
  <si>
    <t>64363120</t>
  </si>
  <si>
    <t>64365190</t>
  </si>
  <si>
    <t>64365191</t>
  </si>
  <si>
    <t>64365634</t>
  </si>
  <si>
    <t>64368275</t>
  </si>
  <si>
    <t>64368488</t>
  </si>
  <si>
    <t>64368527</t>
  </si>
  <si>
    <t>64368529</t>
  </si>
  <si>
    <t>64368947</t>
  </si>
  <si>
    <t>64368988</t>
  </si>
  <si>
    <t>64370130</t>
  </si>
  <si>
    <t>64370418</t>
  </si>
  <si>
    <t>64370929</t>
  </si>
  <si>
    <t>64373789</t>
  </si>
  <si>
    <t>64373790</t>
  </si>
  <si>
    <t>64373791</t>
  </si>
  <si>
    <t>64373794</t>
  </si>
  <si>
    <t>64375080</t>
  </si>
  <si>
    <t>64375083</t>
  </si>
  <si>
    <t>64375084</t>
  </si>
  <si>
    <t>64375371</t>
  </si>
  <si>
    <t>64375372</t>
  </si>
  <si>
    <t>64376264</t>
  </si>
  <si>
    <t>64376265</t>
  </si>
  <si>
    <t>64376266</t>
  </si>
  <si>
    <t>64376277</t>
  </si>
  <si>
    <t>64376279</t>
  </si>
  <si>
    <t>64376281</t>
  </si>
  <si>
    <t>64379173</t>
  </si>
  <si>
    <t>64379174</t>
  </si>
  <si>
    <t>64379175</t>
  </si>
  <si>
    <t>64381488</t>
  </si>
  <si>
    <t>64381519</t>
  </si>
  <si>
    <t>64381790</t>
  </si>
  <si>
    <t>64381989</t>
  </si>
  <si>
    <t>64382048</t>
  </si>
  <si>
    <t>64382049</t>
  </si>
  <si>
    <t>64382050</t>
  </si>
  <si>
    <t>64382052</t>
  </si>
  <si>
    <t>64382053</t>
  </si>
  <si>
    <t>64382054</t>
  </si>
  <si>
    <t>64382055</t>
  </si>
  <si>
    <t>64382056</t>
  </si>
  <si>
    <t>64382058</t>
  </si>
  <si>
    <t>64382060</t>
  </si>
  <si>
    <t>64382061</t>
  </si>
  <si>
    <t>64382062</t>
  </si>
  <si>
    <t>64382544</t>
  </si>
  <si>
    <t>64382545</t>
  </si>
  <si>
    <t>64382546</t>
  </si>
  <si>
    <t>64382548</t>
  </si>
  <si>
    <t>64382653</t>
  </si>
  <si>
    <t>64382654</t>
  </si>
  <si>
    <t>64382703</t>
  </si>
  <si>
    <t>64382802</t>
  </si>
  <si>
    <t>64382804</t>
  </si>
  <si>
    <t>64382805</t>
  </si>
  <si>
    <t>64382806</t>
  </si>
  <si>
    <t>64382807</t>
  </si>
  <si>
    <t>64382984</t>
  </si>
  <si>
    <t>64383661</t>
  </si>
  <si>
    <t>64383662</t>
  </si>
  <si>
    <t>64383664</t>
  </si>
  <si>
    <t>64385158</t>
  </si>
  <si>
    <t>64385159</t>
  </si>
  <si>
    <t>64385160</t>
  </si>
  <si>
    <t>64385161</t>
  </si>
  <si>
    <t>64386780</t>
  </si>
  <si>
    <t>64387341</t>
  </si>
  <si>
    <t>64387677</t>
  </si>
  <si>
    <t>64387864</t>
  </si>
  <si>
    <t>64389652</t>
  </si>
  <si>
    <t>ZF72</t>
  </si>
  <si>
    <t>64391894</t>
  </si>
  <si>
    <t>64391895</t>
  </si>
  <si>
    <t>64391919</t>
  </si>
  <si>
    <t>64391920</t>
  </si>
  <si>
    <t>64392048</t>
  </si>
  <si>
    <t>64395000</t>
  </si>
  <si>
    <t>64395522</t>
  </si>
  <si>
    <t>64397443</t>
  </si>
  <si>
    <t>64397444</t>
  </si>
  <si>
    <t>64397445</t>
  </si>
  <si>
    <t>64397446</t>
  </si>
  <si>
    <t>64397447</t>
  </si>
  <si>
    <t>64397448</t>
  </si>
  <si>
    <t>64398610</t>
  </si>
  <si>
    <t>64398612</t>
  </si>
  <si>
    <t>64400287</t>
  </si>
  <si>
    <t>64400288</t>
  </si>
  <si>
    <t>64400289</t>
  </si>
  <si>
    <t>64400291</t>
  </si>
  <si>
    <t>64400292</t>
  </si>
  <si>
    <t>64400448</t>
  </si>
  <si>
    <t>64404035</t>
  </si>
  <si>
    <t>64404307</t>
  </si>
  <si>
    <t>64404308</t>
  </si>
  <si>
    <t>64404638</t>
  </si>
  <si>
    <t>64404640</t>
  </si>
  <si>
    <t>64408180</t>
  </si>
  <si>
    <t>64408182</t>
  </si>
  <si>
    <t>64408183</t>
  </si>
  <si>
    <t>64408489</t>
  </si>
  <si>
    <t>64410138</t>
  </si>
  <si>
    <t>64410541</t>
  </si>
  <si>
    <t>64413300</t>
  </si>
  <si>
    <t>64413301</t>
  </si>
  <si>
    <t>64413302</t>
  </si>
  <si>
    <t>64414315</t>
  </si>
  <si>
    <t>64414318</t>
  </si>
  <si>
    <t>64414356</t>
  </si>
  <si>
    <t>64414357</t>
  </si>
  <si>
    <t>64414968</t>
  </si>
  <si>
    <t>64415612</t>
  </si>
  <si>
    <t>64415618</t>
  </si>
  <si>
    <t>64415881</t>
  </si>
  <si>
    <t>64415883</t>
  </si>
  <si>
    <t>64415884</t>
  </si>
  <si>
    <t>64415885</t>
  </si>
  <si>
    <t>64415886</t>
  </si>
  <si>
    <t>64415889</t>
  </si>
  <si>
    <t>64415890</t>
  </si>
  <si>
    <t>64415895</t>
  </si>
  <si>
    <t>64415896</t>
  </si>
  <si>
    <t>64415897</t>
  </si>
  <si>
    <t>64415898</t>
  </si>
  <si>
    <t>64415899</t>
  </si>
  <si>
    <t>64415900</t>
  </si>
  <si>
    <t>64415901</t>
  </si>
  <si>
    <t>64416453</t>
  </si>
  <si>
    <t>64416515</t>
  </si>
  <si>
    <t>64417323</t>
  </si>
  <si>
    <t>64417325</t>
  </si>
  <si>
    <t>64417330</t>
  </si>
  <si>
    <t>64417338</t>
  </si>
  <si>
    <t>64417339</t>
  </si>
  <si>
    <t>64417340</t>
  </si>
  <si>
    <t>64417341</t>
  </si>
  <si>
    <t>64417342</t>
  </si>
  <si>
    <t>64417343</t>
  </si>
  <si>
    <t>64763250</t>
  </si>
  <si>
    <t>64763251</t>
  </si>
  <si>
    <t>64763253</t>
  </si>
  <si>
    <t>64764527</t>
  </si>
  <si>
    <t>64764528</t>
  </si>
  <si>
    <t>64764529</t>
  </si>
  <si>
    <t>64764530</t>
  </si>
  <si>
    <t>64764668</t>
  </si>
  <si>
    <t>64765183</t>
  </si>
  <si>
    <t>64765187</t>
  </si>
  <si>
    <t>64765188</t>
  </si>
  <si>
    <t>64765189</t>
  </si>
  <si>
    <t>64765190</t>
  </si>
  <si>
    <t>64765191</t>
  </si>
  <si>
    <t>64765192</t>
  </si>
  <si>
    <t>64765194</t>
  </si>
  <si>
    <t>64765929</t>
  </si>
  <si>
    <t>64766237</t>
  </si>
  <si>
    <t>64766238</t>
  </si>
  <si>
    <t>64766242</t>
  </si>
  <si>
    <t>64766243</t>
  </si>
  <si>
    <t>64766244</t>
  </si>
  <si>
    <t>64766245</t>
  </si>
  <si>
    <t>64766968</t>
  </si>
  <si>
    <t>64766969</t>
  </si>
  <si>
    <t>64766971</t>
  </si>
  <si>
    <t>64766972</t>
  </si>
  <si>
    <t>64766973</t>
  </si>
  <si>
    <t>64766974</t>
  </si>
  <si>
    <t>64766975</t>
  </si>
  <si>
    <t>64766976</t>
  </si>
  <si>
    <t>64766977</t>
  </si>
  <si>
    <t>64766978</t>
  </si>
  <si>
    <t>64767096</t>
  </si>
  <si>
    <t>64767098</t>
  </si>
  <si>
    <t>64767112</t>
  </si>
  <si>
    <t>64767117</t>
  </si>
  <si>
    <t>64767362</t>
  </si>
  <si>
    <t>64767363</t>
  </si>
  <si>
    <t>64767364</t>
  </si>
  <si>
    <t>64767538</t>
  </si>
  <si>
    <t>64767653</t>
  </si>
  <si>
    <t>64767654</t>
  </si>
  <si>
    <t>64767655</t>
  </si>
  <si>
    <t>64767656</t>
  </si>
  <si>
    <t>64767667</t>
  </si>
  <si>
    <t>64767668</t>
  </si>
  <si>
    <t>64767670</t>
  </si>
  <si>
    <t>64767674</t>
  </si>
  <si>
    <t>64767675</t>
  </si>
  <si>
    <t>64769069</t>
  </si>
  <si>
    <t>64770313</t>
  </si>
  <si>
    <t>64770314</t>
  </si>
  <si>
    <t>64770315</t>
  </si>
  <si>
    <t>64770316</t>
  </si>
  <si>
    <t>64770317</t>
  </si>
  <si>
    <t>64770318</t>
  </si>
  <si>
    <t>64770319</t>
  </si>
  <si>
    <t>64770723</t>
  </si>
  <si>
    <t>64770730</t>
  </si>
  <si>
    <t>64771441</t>
  </si>
  <si>
    <t>64771823</t>
  </si>
  <si>
    <t>64771824</t>
  </si>
  <si>
    <t>64771825</t>
  </si>
  <si>
    <t>64772647</t>
  </si>
  <si>
    <t>64774402</t>
  </si>
  <si>
    <t>64774403</t>
  </si>
  <si>
    <t>64774640</t>
  </si>
  <si>
    <t>64774641</t>
  </si>
  <si>
    <t>64774642</t>
  </si>
  <si>
    <t>64775890</t>
  </si>
  <si>
    <t>64775891</t>
  </si>
  <si>
    <t>64775902</t>
  </si>
  <si>
    <t>64775932</t>
  </si>
  <si>
    <t>64776118</t>
  </si>
  <si>
    <t>64776119</t>
  </si>
  <si>
    <t>64776120</t>
  </si>
  <si>
    <t>64776121</t>
  </si>
  <si>
    <t>64776122</t>
  </si>
  <si>
    <t>64776123</t>
  </si>
  <si>
    <t>64776124</t>
  </si>
  <si>
    <t>64776125</t>
  </si>
  <si>
    <t>64776126</t>
  </si>
  <si>
    <t>64776127</t>
  </si>
  <si>
    <t>64776128</t>
  </si>
  <si>
    <t>64776129</t>
  </si>
  <si>
    <t>64776130</t>
  </si>
  <si>
    <t>64776131</t>
  </si>
  <si>
    <t>64776136</t>
  </si>
  <si>
    <t>64776138</t>
  </si>
  <si>
    <t>64776140</t>
  </si>
  <si>
    <t>64776142</t>
  </si>
  <si>
    <t>64776144</t>
  </si>
  <si>
    <t>64776897</t>
  </si>
  <si>
    <t>64776898</t>
  </si>
  <si>
    <t>64777199</t>
  </si>
  <si>
    <t>64777200</t>
  </si>
  <si>
    <t>64779420</t>
  </si>
  <si>
    <t>64779457</t>
  </si>
  <si>
    <t>64779458</t>
  </si>
  <si>
    <t>64779693</t>
  </si>
  <si>
    <t>64779694</t>
  </si>
  <si>
    <t>64779700</t>
  </si>
  <si>
    <t>64779719</t>
  </si>
  <si>
    <t>64780259</t>
  </si>
  <si>
    <t>64780373</t>
  </si>
  <si>
    <t>64780374</t>
  </si>
  <si>
    <t>64780375</t>
  </si>
  <si>
    <t>64781864</t>
  </si>
  <si>
    <t>64781972</t>
  </si>
  <si>
    <t>64781974</t>
  </si>
  <si>
    <t>64781977</t>
  </si>
  <si>
    <t>64781978</t>
  </si>
  <si>
    <t>64781979</t>
  </si>
  <si>
    <t>64781983</t>
  </si>
  <si>
    <t>64782089</t>
  </si>
  <si>
    <t>64782090</t>
  </si>
  <si>
    <t>64782091</t>
  </si>
  <si>
    <t>64782092</t>
  </si>
  <si>
    <t>64782093</t>
  </si>
  <si>
    <t>64782094</t>
  </si>
  <si>
    <t>64782095</t>
  </si>
  <si>
    <t>64782636</t>
  </si>
  <si>
    <t>64782693</t>
  </si>
  <si>
    <t>64782990</t>
  </si>
  <si>
    <t>64782991</t>
  </si>
  <si>
    <t>64784765</t>
  </si>
  <si>
    <t>64785042</t>
  </si>
  <si>
    <t>64786007</t>
  </si>
  <si>
    <t>64786847</t>
  </si>
  <si>
    <t>64786848</t>
  </si>
  <si>
    <t>64786849</t>
  </si>
  <si>
    <t>64788486</t>
  </si>
  <si>
    <t>64788963</t>
  </si>
  <si>
    <t>64788964</t>
  </si>
  <si>
    <t>64788965</t>
  </si>
  <si>
    <t>64789233</t>
  </si>
  <si>
    <t>64789252</t>
  </si>
  <si>
    <t>64789430</t>
  </si>
  <si>
    <t>64789431</t>
  </si>
  <si>
    <t>64789432</t>
  </si>
  <si>
    <t>64789434</t>
  </si>
  <si>
    <t>64789435</t>
  </si>
  <si>
    <t>64789437</t>
  </si>
  <si>
    <t>64789438</t>
  </si>
  <si>
    <t>64789439</t>
  </si>
  <si>
    <t>64789441</t>
  </si>
  <si>
    <t>64789442</t>
  </si>
  <si>
    <t>64789443</t>
  </si>
  <si>
    <t>64789445</t>
  </si>
  <si>
    <t>64789929</t>
  </si>
  <si>
    <t>64789930</t>
  </si>
  <si>
    <t>64789931</t>
  </si>
  <si>
    <t>64791073</t>
  </si>
  <si>
    <t>64791078</t>
  </si>
  <si>
    <t>64791079</t>
  </si>
  <si>
    <t>64791341</t>
  </si>
  <si>
    <t>64791510</t>
  </si>
  <si>
    <t>64791608</t>
  </si>
  <si>
    <t>64791609</t>
  </si>
  <si>
    <t>64791611</t>
  </si>
  <si>
    <t>64791613</t>
  </si>
  <si>
    <t>64791614</t>
  </si>
  <si>
    <t>64791615</t>
  </si>
  <si>
    <t>64791616</t>
  </si>
  <si>
    <t>64791617</t>
  </si>
  <si>
    <t>64791618</t>
  </si>
  <si>
    <t>64791619</t>
  </si>
  <si>
    <t>64791620</t>
  </si>
  <si>
    <t>64791786</t>
  </si>
  <si>
    <t>64792260</t>
  </si>
  <si>
    <t>64792261</t>
  </si>
  <si>
    <t>64792262</t>
  </si>
  <si>
    <t>64792301</t>
  </si>
  <si>
    <t>64792303</t>
  </si>
  <si>
    <t>64793286</t>
  </si>
  <si>
    <t>64793287</t>
  </si>
  <si>
    <t>64793921</t>
  </si>
  <si>
    <t>64794370</t>
  </si>
  <si>
    <t>64794454</t>
  </si>
  <si>
    <t>64797901</t>
  </si>
  <si>
    <t>64797904</t>
  </si>
  <si>
    <t>64797905</t>
  </si>
  <si>
    <t>64799385</t>
  </si>
  <si>
    <t>64799386</t>
  </si>
  <si>
    <t>64799733</t>
  </si>
  <si>
    <t>64799734</t>
  </si>
  <si>
    <t>64799735</t>
  </si>
  <si>
    <t>64799736</t>
  </si>
  <si>
    <t>64799737</t>
  </si>
  <si>
    <t>64800298</t>
  </si>
  <si>
    <t>64803460</t>
  </si>
  <si>
    <t>64804301</t>
  </si>
  <si>
    <t>64804302</t>
  </si>
  <si>
    <t>64804303</t>
  </si>
  <si>
    <t>64804304</t>
  </si>
  <si>
    <t>64804494</t>
  </si>
  <si>
    <t>64804511</t>
  </si>
  <si>
    <t>64804513</t>
  </si>
  <si>
    <t>64804514</t>
  </si>
  <si>
    <t>64804516</t>
  </si>
  <si>
    <t>64804518</t>
  </si>
  <si>
    <t>64804520</t>
  </si>
  <si>
    <t>64805222</t>
  </si>
  <si>
    <t>64805223</t>
  </si>
  <si>
    <t>64805224</t>
  </si>
  <si>
    <t>64805517</t>
  </si>
  <si>
    <t>64805518</t>
  </si>
  <si>
    <t>64805519</t>
  </si>
  <si>
    <t>64805764</t>
  </si>
  <si>
    <t>64805766</t>
  </si>
  <si>
    <t>64805768</t>
  </si>
  <si>
    <t>64805770</t>
  </si>
  <si>
    <t>64805849</t>
  </si>
  <si>
    <t>64805851</t>
  </si>
  <si>
    <t>64805860</t>
  </si>
  <si>
    <t>64805866</t>
  </si>
  <si>
    <t>64805867</t>
  </si>
  <si>
    <t>64805868</t>
  </si>
  <si>
    <t>64805869</t>
  </si>
  <si>
    <t>64805870</t>
  </si>
  <si>
    <t>64805871</t>
  </si>
  <si>
    <t>64805872</t>
  </si>
  <si>
    <t>64805873</t>
  </si>
  <si>
    <t>64805874</t>
  </si>
  <si>
    <t>64805875</t>
  </si>
  <si>
    <t>64805876</t>
  </si>
  <si>
    <t>64805877</t>
  </si>
  <si>
    <t>64805900</t>
  </si>
  <si>
    <t>64805901</t>
  </si>
  <si>
    <t>64805902</t>
  </si>
  <si>
    <t>64805903</t>
  </si>
  <si>
    <t>64805904</t>
  </si>
  <si>
    <t>64805905</t>
  </si>
  <si>
    <t>64806027</t>
  </si>
  <si>
    <t>64806029</t>
  </si>
  <si>
    <t>64806031</t>
  </si>
  <si>
    <t>64806033</t>
  </si>
  <si>
    <t>64806037</t>
  </si>
  <si>
    <t>64806039</t>
  </si>
  <si>
    <t>64806151</t>
  </si>
  <si>
    <t>64806475</t>
  </si>
  <si>
    <t>64806476</t>
  </si>
  <si>
    <t>64806477</t>
  </si>
  <si>
    <t>64806478</t>
  </si>
  <si>
    <t>64806479</t>
  </si>
  <si>
    <t>64806480</t>
  </si>
  <si>
    <t>64806481</t>
  </si>
  <si>
    <t>64806482</t>
  </si>
  <si>
    <t>64807144</t>
  </si>
  <si>
    <t>64807146</t>
  </si>
  <si>
    <t>64807147</t>
  </si>
  <si>
    <t>64807169</t>
  </si>
  <si>
    <t>64807171</t>
  </si>
  <si>
    <t>64807173</t>
  </si>
  <si>
    <t>64807175</t>
  </si>
  <si>
    <t>64807176</t>
  </si>
  <si>
    <t>64807177</t>
  </si>
  <si>
    <t>64807178</t>
  </si>
  <si>
    <t>64807179</t>
  </si>
  <si>
    <t>64807180</t>
  </si>
  <si>
    <t>64807181</t>
  </si>
  <si>
    <t>64807182</t>
  </si>
  <si>
    <t>64807183</t>
  </si>
  <si>
    <t>64807709</t>
  </si>
  <si>
    <t>64807710</t>
  </si>
  <si>
    <t>64807711</t>
  </si>
  <si>
    <t>64807712</t>
  </si>
  <si>
    <t>64807714</t>
  </si>
  <si>
    <t>64807715</t>
  </si>
  <si>
    <t>64807716</t>
  </si>
  <si>
    <t>64807718</t>
  </si>
  <si>
    <t>64807720</t>
  </si>
  <si>
    <t>64807721</t>
  </si>
  <si>
    <t>64807987</t>
  </si>
  <si>
    <t>64807988</t>
  </si>
  <si>
    <t>64807989</t>
  </si>
  <si>
    <t>64807990</t>
  </si>
  <si>
    <t>64808759</t>
  </si>
  <si>
    <t>64808760</t>
  </si>
  <si>
    <t>64808767</t>
  </si>
  <si>
    <t>64809081</t>
  </si>
  <si>
    <t>64809082</t>
  </si>
  <si>
    <t>64809083</t>
  </si>
  <si>
    <t>64809731</t>
  </si>
  <si>
    <t>64809734</t>
  </si>
  <si>
    <t>64810370</t>
  </si>
  <si>
    <t>64810371</t>
  </si>
  <si>
    <t>64810636</t>
  </si>
  <si>
    <t>64810686</t>
  </si>
  <si>
    <t>64810687</t>
  </si>
  <si>
    <t>64810688</t>
  </si>
  <si>
    <t>64810689</t>
  </si>
  <si>
    <t>64811175</t>
  </si>
  <si>
    <t>64811176</t>
  </si>
  <si>
    <t>64811177</t>
  </si>
  <si>
    <t>64811178</t>
  </si>
  <si>
    <t>64811384</t>
  </si>
  <si>
    <t>64811385</t>
  </si>
  <si>
    <t>64811386</t>
  </si>
  <si>
    <t>64811387</t>
  </si>
  <si>
    <t>64811388</t>
  </si>
  <si>
    <t>64811389</t>
  </si>
  <si>
    <t>64811390</t>
  </si>
  <si>
    <t>64811566</t>
  </si>
  <si>
    <t>64811571</t>
  </si>
  <si>
    <t>64811572</t>
  </si>
  <si>
    <t>64811607</t>
  </si>
  <si>
    <t>64811611</t>
  </si>
  <si>
    <t>64812048</t>
  </si>
  <si>
    <t>64812049</t>
  </si>
  <si>
    <t>64812050</t>
  </si>
  <si>
    <t>64812677</t>
  </si>
  <si>
    <t>64812903</t>
  </si>
  <si>
    <t>64812904</t>
  </si>
  <si>
    <t>64812905</t>
  </si>
  <si>
    <t>64812906</t>
  </si>
  <si>
    <t>64813124</t>
  </si>
  <si>
    <t>64813125</t>
  </si>
  <si>
    <t>64813280</t>
  </si>
  <si>
    <t>64813284</t>
  </si>
  <si>
    <t>64813290</t>
  </si>
  <si>
    <t>64813292</t>
  </si>
  <si>
    <t>64813313</t>
  </si>
  <si>
    <t>64813314</t>
  </si>
  <si>
    <t>64813315</t>
  </si>
  <si>
    <t>64813317</t>
  </si>
  <si>
    <t>64813318</t>
  </si>
  <si>
    <t>64813319</t>
  </si>
  <si>
    <t>64813458</t>
  </si>
  <si>
    <t>64813459</t>
  </si>
  <si>
    <t>64813460</t>
  </si>
  <si>
    <t>64813461</t>
  </si>
  <si>
    <t>64813462</t>
  </si>
  <si>
    <t>64813463</t>
  </si>
  <si>
    <t>64813464</t>
  </si>
  <si>
    <t>64813465</t>
  </si>
  <si>
    <t>64813469</t>
  </si>
  <si>
    <t>64814114</t>
  </si>
  <si>
    <t>64814740</t>
  </si>
  <si>
    <t>64814741</t>
  </si>
  <si>
    <t>64814746</t>
  </si>
  <si>
    <t>64814959</t>
  </si>
  <si>
    <t>64819619</t>
  </si>
  <si>
    <t>64819620</t>
  </si>
  <si>
    <t>64819643</t>
  </si>
  <si>
    <t>64819658</t>
  </si>
  <si>
    <t>64819955</t>
  </si>
  <si>
    <t>64819956</t>
  </si>
  <si>
    <t>64820630</t>
  </si>
  <si>
    <t>64820666</t>
  </si>
  <si>
    <t>64820668</t>
  </si>
  <si>
    <t>64821152</t>
  </si>
  <si>
    <t>64821658</t>
  </si>
  <si>
    <t>64821666</t>
  </si>
  <si>
    <t>64821687</t>
  </si>
  <si>
    <t>64821688</t>
  </si>
  <si>
    <t>64821689</t>
  </si>
  <si>
    <t>64821690</t>
  </si>
  <si>
    <t>64822486</t>
  </si>
  <si>
    <t>64823981</t>
  </si>
  <si>
    <t>64823982</t>
  </si>
  <si>
    <t>64825433</t>
  </si>
  <si>
    <t>64825434</t>
  </si>
  <si>
    <t>64825435</t>
  </si>
  <si>
    <t>64825436</t>
  </si>
  <si>
    <t>64825437</t>
  </si>
  <si>
    <t>64825438</t>
  </si>
  <si>
    <t>64825989</t>
  </si>
  <si>
    <t>64827108</t>
  </si>
  <si>
    <t>64827109</t>
  </si>
  <si>
    <t>64827825</t>
  </si>
  <si>
    <t>64827826</t>
  </si>
  <si>
    <t>64828289</t>
  </si>
  <si>
    <t>64828290</t>
  </si>
  <si>
    <t>64828291</t>
  </si>
  <si>
    <t>64828292</t>
  </si>
  <si>
    <t>64828293</t>
  </si>
  <si>
    <t>64828294</t>
  </si>
  <si>
    <t>64828295</t>
  </si>
  <si>
    <t>64828296</t>
  </si>
  <si>
    <t>64828297</t>
  </si>
  <si>
    <t>64828602</t>
  </si>
  <si>
    <t>64830428</t>
  </si>
  <si>
    <t>64830865</t>
  </si>
  <si>
    <t>64830866</t>
  </si>
  <si>
    <t>64831631</t>
  </si>
  <si>
    <t>64831637</t>
  </si>
  <si>
    <t>64831642</t>
  </si>
  <si>
    <t>64831662</t>
  </si>
  <si>
    <t>64831663</t>
  </si>
  <si>
    <t>64831664</t>
  </si>
  <si>
    <t>64831665</t>
  </si>
  <si>
    <t>64831666</t>
  </si>
  <si>
    <t>64831667</t>
  </si>
  <si>
    <t>64831988</t>
  </si>
  <si>
    <t>64831989</t>
  </si>
  <si>
    <t>64831990</t>
  </si>
  <si>
    <t>64831991</t>
  </si>
  <si>
    <t>64831996</t>
  </si>
  <si>
    <t>64831997</t>
  </si>
  <si>
    <t>64832088</t>
  </si>
  <si>
    <t>64835957</t>
  </si>
  <si>
    <t>64835958</t>
  </si>
  <si>
    <t>64838484</t>
  </si>
  <si>
    <t>64838714</t>
  </si>
  <si>
    <t>64842400</t>
  </si>
  <si>
    <t>64842401</t>
  </si>
  <si>
    <t>64842402</t>
  </si>
  <si>
    <t>64842403</t>
  </si>
  <si>
    <t>64844136</t>
  </si>
  <si>
    <t>64844819</t>
  </si>
  <si>
    <t>64844820</t>
  </si>
  <si>
    <t>64844821</t>
  </si>
  <si>
    <t>64844822</t>
  </si>
  <si>
    <t>64844825</t>
  </si>
  <si>
    <t>64844827</t>
  </si>
  <si>
    <t>64844829</t>
  </si>
  <si>
    <t>64845861</t>
  </si>
  <si>
    <t>64845862</t>
  </si>
  <si>
    <t>64845863</t>
  </si>
  <si>
    <t>64845864</t>
  </si>
  <si>
    <t>64845865</t>
  </si>
  <si>
    <t>64845868</t>
  </si>
  <si>
    <t>64845872</t>
  </si>
  <si>
    <t>64845874</t>
  </si>
  <si>
    <t>64845951</t>
  </si>
  <si>
    <t>64847490</t>
  </si>
  <si>
    <t>64847491</t>
  </si>
  <si>
    <t>64847492</t>
  </si>
  <si>
    <t>64847493</t>
  </si>
  <si>
    <t>64848284</t>
  </si>
  <si>
    <t>64848285</t>
  </si>
  <si>
    <t>64848286</t>
  </si>
  <si>
    <t>64848287</t>
  </si>
  <si>
    <t>64848288</t>
  </si>
  <si>
    <t>64848289</t>
  </si>
  <si>
    <t>64848290</t>
  </si>
  <si>
    <t>64848291</t>
  </si>
  <si>
    <t>64848292</t>
  </si>
  <si>
    <t>64848325</t>
  </si>
  <si>
    <t>64848326</t>
  </si>
  <si>
    <t>64848328</t>
  </si>
  <si>
    <t>64848329</t>
  </si>
  <si>
    <t>64848330</t>
  </si>
  <si>
    <t>64849811</t>
  </si>
  <si>
    <t>64849843</t>
  </si>
  <si>
    <t>64851293</t>
  </si>
  <si>
    <t>64851294</t>
  </si>
  <si>
    <t>64851336</t>
  </si>
  <si>
    <t>64851337</t>
  </si>
  <si>
    <t>64852345</t>
  </si>
  <si>
    <t>64852902</t>
  </si>
  <si>
    <t>64852929</t>
  </si>
  <si>
    <t>64852930</t>
  </si>
  <si>
    <t>64853205</t>
  </si>
  <si>
    <t>64853220</t>
  </si>
  <si>
    <t>64853221</t>
  </si>
  <si>
    <t>64853724</t>
  </si>
  <si>
    <t>64853725</t>
  </si>
  <si>
    <t>64853726</t>
  </si>
  <si>
    <t>64853727</t>
  </si>
  <si>
    <t>64853728</t>
  </si>
  <si>
    <t>64853729</t>
  </si>
  <si>
    <t>64854291</t>
  </si>
  <si>
    <t>64854292</t>
  </si>
  <si>
    <t>64858717</t>
  </si>
  <si>
    <t>64858724</t>
  </si>
  <si>
    <t>64858726</t>
  </si>
  <si>
    <t>64858729</t>
  </si>
  <si>
    <t>64858730</t>
  </si>
  <si>
    <t>64858731</t>
  </si>
  <si>
    <t>64859306</t>
  </si>
  <si>
    <t>64859617</t>
  </si>
  <si>
    <t>64859624</t>
  </si>
  <si>
    <t>64859625</t>
  </si>
  <si>
    <t>64859779</t>
  </si>
  <si>
    <t>64859780</t>
  </si>
  <si>
    <t>64860563</t>
  </si>
  <si>
    <t>64860564</t>
  </si>
  <si>
    <t>64860565</t>
  </si>
  <si>
    <t>64860566</t>
  </si>
  <si>
    <t>64860567</t>
  </si>
  <si>
    <t>64860580</t>
  </si>
  <si>
    <t>64860581</t>
  </si>
  <si>
    <t>64860582</t>
  </si>
  <si>
    <t>64863376</t>
  </si>
  <si>
    <t>64863445</t>
  </si>
  <si>
    <t>64867351</t>
  </si>
  <si>
    <t>64871844</t>
  </si>
  <si>
    <t>64871845</t>
  </si>
  <si>
    <t>64874612</t>
  </si>
  <si>
    <t>64874613</t>
  </si>
  <si>
    <t>64874614</t>
  </si>
  <si>
    <t>64874616</t>
  </si>
  <si>
    <t>64874617</t>
  </si>
  <si>
    <t>64874618</t>
  </si>
  <si>
    <t>64874624</t>
  </si>
  <si>
    <t>64880733</t>
  </si>
  <si>
    <t>64880746</t>
  </si>
  <si>
    <t>64880747</t>
  </si>
  <si>
    <t>64880748</t>
  </si>
  <si>
    <t>64880871</t>
  </si>
  <si>
    <t>64880872</t>
  </si>
  <si>
    <t>64880874</t>
  </si>
  <si>
    <t>64881029</t>
  </si>
  <si>
    <t>64881030</t>
  </si>
  <si>
    <t>64883796</t>
  </si>
  <si>
    <t>64887342</t>
  </si>
  <si>
    <t>64887461</t>
  </si>
  <si>
    <t>64887462</t>
  </si>
  <si>
    <t>64887471</t>
  </si>
  <si>
    <t>64887674</t>
  </si>
  <si>
    <t>64890493</t>
  </si>
  <si>
    <t>64890494</t>
  </si>
  <si>
    <t>64890495</t>
  </si>
  <si>
    <t>64890496</t>
  </si>
  <si>
    <t>64890648</t>
  </si>
  <si>
    <t>64890717</t>
  </si>
  <si>
    <t>64890724</t>
  </si>
  <si>
    <t>64891122</t>
  </si>
  <si>
    <t>64891123</t>
  </si>
  <si>
    <t>64891124</t>
  </si>
  <si>
    <t>64891646</t>
  </si>
  <si>
    <t>64891647</t>
  </si>
  <si>
    <t>64893209</t>
  </si>
  <si>
    <t>64893210</t>
  </si>
  <si>
    <t>64893211</t>
  </si>
  <si>
    <t>64893214</t>
  </si>
  <si>
    <t>64896491</t>
  </si>
  <si>
    <t>64897465</t>
  </si>
  <si>
    <t>64898298</t>
  </si>
  <si>
    <t>64898299</t>
  </si>
  <si>
    <t>64898300</t>
  </si>
  <si>
    <t>64898301</t>
  </si>
  <si>
    <t>64898305</t>
  </si>
  <si>
    <t>64898306</t>
  </si>
  <si>
    <t>64907158</t>
  </si>
  <si>
    <t>64907159</t>
  </si>
  <si>
    <t>64907164</t>
  </si>
  <si>
    <t>64911433</t>
  </si>
  <si>
    <t>64911434</t>
  </si>
  <si>
    <t>64911661</t>
  </si>
  <si>
    <t>64911662</t>
  </si>
  <si>
    <t>64915822</t>
  </si>
  <si>
    <t>64916747</t>
  </si>
  <si>
    <t>64916748</t>
  </si>
  <si>
    <t>64916749</t>
  </si>
  <si>
    <t>64916750</t>
  </si>
  <si>
    <t>64916751</t>
  </si>
  <si>
    <t>64916753</t>
  </si>
  <si>
    <t>64916754</t>
  </si>
  <si>
    <t>64916756</t>
  </si>
  <si>
    <t>64917230</t>
  </si>
  <si>
    <t>64917231</t>
  </si>
  <si>
    <t>64917258</t>
  </si>
  <si>
    <t>64917259</t>
  </si>
  <si>
    <t>64920213</t>
  </si>
  <si>
    <t>64920262</t>
  </si>
  <si>
    <t>64924256</t>
  </si>
  <si>
    <t>64925918</t>
  </si>
  <si>
    <t>64926259</t>
  </si>
  <si>
    <t>64926276</t>
  </si>
  <si>
    <t>64926739</t>
  </si>
  <si>
    <t>64926740</t>
  </si>
  <si>
    <t>64926741</t>
  </si>
  <si>
    <t>64926742</t>
  </si>
  <si>
    <t>64930124</t>
  </si>
  <si>
    <t>64932775</t>
  </si>
  <si>
    <t>64932776</t>
  </si>
  <si>
    <t>64932806</t>
  </si>
  <si>
    <t>64932807</t>
  </si>
  <si>
    <t>64939504</t>
  </si>
  <si>
    <t>64939505</t>
  </si>
  <si>
    <t>64939506</t>
  </si>
  <si>
    <t>64939509</t>
  </si>
  <si>
    <t>64939995</t>
  </si>
  <si>
    <t>64940003</t>
  </si>
  <si>
    <t>64940077</t>
  </si>
  <si>
    <t>64956393</t>
  </si>
  <si>
    <t>64956401</t>
  </si>
  <si>
    <t>64956402</t>
  </si>
  <si>
    <t>64956403</t>
  </si>
  <si>
    <t>64956404</t>
  </si>
  <si>
    <t>64956405</t>
  </si>
  <si>
    <t>64956406</t>
  </si>
  <si>
    <t>64956407</t>
  </si>
  <si>
    <t>64956408</t>
  </si>
  <si>
    <t>64956409</t>
  </si>
  <si>
    <t>64956410</t>
  </si>
  <si>
    <t>64956411</t>
  </si>
  <si>
    <t>64956412</t>
  </si>
  <si>
    <t>64958217</t>
  </si>
  <si>
    <t>64959813</t>
  </si>
  <si>
    <t>64959814</t>
  </si>
  <si>
    <t>64968406</t>
  </si>
  <si>
    <t>64970730</t>
  </si>
  <si>
    <t>64971520</t>
  </si>
  <si>
    <t>64971521</t>
  </si>
  <si>
    <t>64971522</t>
  </si>
  <si>
    <t>64971523</t>
  </si>
  <si>
    <t>64971524</t>
  </si>
  <si>
    <t>64971525</t>
  </si>
  <si>
    <t>64972531</t>
  </si>
  <si>
    <t>64972551</t>
  </si>
  <si>
    <t>64972552</t>
  </si>
  <si>
    <t>64972553</t>
  </si>
  <si>
    <t>64972554</t>
  </si>
  <si>
    <t>64972555</t>
  </si>
  <si>
    <t>64972556</t>
  </si>
  <si>
    <t>64972896</t>
  </si>
  <si>
    <t>64972897</t>
  </si>
  <si>
    <t>64972902</t>
  </si>
  <si>
    <t>64974525</t>
  </si>
  <si>
    <t>64974526</t>
  </si>
  <si>
    <t>64974527</t>
  </si>
  <si>
    <t>64974548</t>
  </si>
  <si>
    <t>64974549</t>
  </si>
  <si>
    <t>64974550</t>
  </si>
  <si>
    <t>64974562</t>
  </si>
  <si>
    <t>64974566</t>
  </si>
  <si>
    <t>64974569</t>
  </si>
  <si>
    <t>64974573</t>
  </si>
  <si>
    <t>64974574</t>
  </si>
  <si>
    <t>64974575</t>
  </si>
  <si>
    <t>64974596</t>
  </si>
  <si>
    <t>64974659</t>
  </si>
  <si>
    <t>64974669</t>
  </si>
  <si>
    <t>64974670</t>
  </si>
  <si>
    <t>64974671</t>
  </si>
  <si>
    <t>64974678</t>
  </si>
  <si>
    <t>64974683</t>
  </si>
  <si>
    <t>64974685</t>
  </si>
  <si>
    <t>64974781</t>
  </si>
  <si>
    <t>64974782</t>
  </si>
  <si>
    <t>64974783</t>
  </si>
  <si>
    <t>64974794</t>
  </si>
  <si>
    <t>64974795</t>
  </si>
  <si>
    <t>64974797</t>
  </si>
  <si>
    <t>64974801</t>
  </si>
  <si>
    <t>64974802</t>
  </si>
  <si>
    <t>64974803</t>
  </si>
  <si>
    <t>64974804</t>
  </si>
  <si>
    <t>64974927</t>
  </si>
  <si>
    <t>64976872</t>
  </si>
  <si>
    <t>64976896</t>
  </si>
  <si>
    <t>64977591</t>
  </si>
  <si>
    <t>64978463</t>
  </si>
  <si>
    <t>64978584</t>
  </si>
  <si>
    <t>64978585</t>
  </si>
  <si>
    <t>64979056</t>
  </si>
  <si>
    <t>64984138</t>
  </si>
  <si>
    <t>64984314</t>
  </si>
  <si>
    <t>64984315</t>
  </si>
  <si>
    <t>64984316</t>
  </si>
  <si>
    <t>64984317</t>
  </si>
  <si>
    <t>64984318</t>
  </si>
  <si>
    <t>64984319</t>
  </si>
  <si>
    <t>64984320</t>
  </si>
  <si>
    <t>64984321</t>
  </si>
  <si>
    <t>64984423</t>
  </si>
  <si>
    <t>64984573</t>
  </si>
  <si>
    <t>64984575</t>
  </si>
  <si>
    <t>64984606</t>
  </si>
  <si>
    <t>64984609</t>
  </si>
  <si>
    <t>64986581</t>
  </si>
  <si>
    <t>64986747</t>
  </si>
  <si>
    <t>64987177</t>
  </si>
  <si>
    <t>64989786</t>
  </si>
  <si>
    <t>64989787</t>
  </si>
  <si>
    <t>64989788</t>
  </si>
  <si>
    <t>64989789</t>
  </si>
  <si>
    <t>64991284</t>
  </si>
  <si>
    <t>64991285</t>
  </si>
  <si>
    <t>64991286</t>
  </si>
  <si>
    <t>64991699</t>
  </si>
  <si>
    <t>64992749</t>
  </si>
  <si>
    <t>64992751</t>
  </si>
  <si>
    <t>64993511</t>
  </si>
  <si>
    <t>64993513</t>
  </si>
  <si>
    <t>64993515</t>
  </si>
  <si>
    <t>64993530</t>
  </si>
  <si>
    <t>64993531</t>
  </si>
  <si>
    <t>64993532</t>
  </si>
  <si>
    <t>64993533</t>
  </si>
  <si>
    <t>64995859</t>
  </si>
  <si>
    <t>64995861</t>
  </si>
  <si>
    <t>64995867</t>
  </si>
  <si>
    <t>64995868</t>
  </si>
  <si>
    <t>64995870</t>
  </si>
  <si>
    <t>64995872</t>
  </si>
  <si>
    <t>64995873</t>
  </si>
  <si>
    <t>64995874</t>
  </si>
  <si>
    <t>64996140</t>
  </si>
  <si>
    <t>64997338</t>
  </si>
  <si>
    <t>64997342</t>
  </si>
  <si>
    <t>64997353</t>
  </si>
  <si>
    <t>64997354</t>
  </si>
  <si>
    <t>64997355</t>
  </si>
  <si>
    <t>64997356</t>
  </si>
  <si>
    <t>64999276</t>
  </si>
  <si>
    <t>64999280</t>
  </si>
  <si>
    <t>64999281</t>
  </si>
  <si>
    <t>64999293</t>
  </si>
  <si>
    <t>64999297</t>
  </si>
  <si>
    <t>64999312</t>
  </si>
  <si>
    <t>64999314</t>
  </si>
  <si>
    <t>64999316</t>
  </si>
  <si>
    <t>64999317</t>
  </si>
  <si>
    <t>64999318</t>
  </si>
  <si>
    <t>64999319</t>
  </si>
  <si>
    <t>65063977</t>
  </si>
  <si>
    <t>65064118</t>
  </si>
  <si>
    <t>65064119</t>
  </si>
  <si>
    <t>65064120</t>
  </si>
  <si>
    <t>65064121</t>
  </si>
  <si>
    <t>65064122</t>
  </si>
  <si>
    <t>65066530</t>
  </si>
  <si>
    <t>65068608</t>
  </si>
  <si>
    <t>65068610</t>
  </si>
  <si>
    <t>65068614</t>
  </si>
  <si>
    <t>65068672</t>
  </si>
  <si>
    <t>65068673</t>
  </si>
  <si>
    <t>65068674</t>
  </si>
  <si>
    <t>65068675</t>
  </si>
  <si>
    <t>65068676</t>
  </si>
  <si>
    <t>65068677</t>
  </si>
  <si>
    <t>65068678</t>
  </si>
  <si>
    <t>65068679</t>
  </si>
  <si>
    <t>65068680</t>
  </si>
  <si>
    <t>65068810</t>
  </si>
  <si>
    <t>65068812</t>
  </si>
  <si>
    <t>65068813</t>
  </si>
  <si>
    <t>65068879</t>
  </si>
  <si>
    <t>65068880</t>
  </si>
  <si>
    <t>65072184</t>
  </si>
  <si>
    <t>65073385</t>
  </si>
  <si>
    <t>65074141</t>
  </si>
  <si>
    <t>65075323</t>
  </si>
  <si>
    <t>65075811</t>
  </si>
  <si>
    <t>65075813</t>
  </si>
  <si>
    <t>65075815</t>
  </si>
  <si>
    <t>65075816</t>
  </si>
  <si>
    <t>65075817</t>
  </si>
  <si>
    <t>65075818</t>
  </si>
  <si>
    <t>65075819</t>
  </si>
  <si>
    <t>65075820</t>
  </si>
  <si>
    <t>65075860</t>
  </si>
  <si>
    <t>65075862</t>
  </si>
  <si>
    <t>65075864</t>
  </si>
  <si>
    <t>65076465</t>
  </si>
  <si>
    <t>65076473</t>
  </si>
  <si>
    <t>65076474</t>
  </si>
  <si>
    <t>65077000</t>
  </si>
  <si>
    <t>65077001</t>
  </si>
  <si>
    <t>65078029</t>
  </si>
  <si>
    <t>65078030</t>
  </si>
  <si>
    <t>65078038</t>
  </si>
  <si>
    <t>65078039</t>
  </si>
  <si>
    <t>65078040</t>
  </si>
  <si>
    <t>65078041</t>
  </si>
  <si>
    <t>65079647</t>
  </si>
  <si>
    <t>65080852</t>
  </si>
  <si>
    <t>65080853</t>
  </si>
  <si>
    <t>65080854</t>
  </si>
  <si>
    <t>65083096</t>
  </si>
  <si>
    <t>65083097</t>
  </si>
  <si>
    <t>65083098</t>
  </si>
  <si>
    <t>65083514</t>
  </si>
  <si>
    <t>65084453</t>
  </si>
  <si>
    <t>65084529</t>
  </si>
  <si>
    <t>65084530</t>
  </si>
  <si>
    <t>65084531</t>
  </si>
  <si>
    <t>65084532</t>
  </si>
  <si>
    <t>65084533</t>
  </si>
  <si>
    <t>65085377</t>
  </si>
  <si>
    <t>65085385</t>
  </si>
  <si>
    <t>65085419</t>
  </si>
  <si>
    <t>65085441</t>
  </si>
  <si>
    <t>65085538</t>
  </si>
  <si>
    <t>65085539</t>
  </si>
  <si>
    <t>65085540</t>
  </si>
  <si>
    <t>65085542</t>
  </si>
  <si>
    <t>65085543</t>
  </si>
  <si>
    <t>65085544</t>
  </si>
  <si>
    <t>65085861</t>
  </si>
  <si>
    <t>65086620</t>
  </si>
  <si>
    <t>65086621</t>
  </si>
  <si>
    <t>65086622</t>
  </si>
  <si>
    <t>65086895</t>
  </si>
  <si>
    <t>65086912</t>
  </si>
  <si>
    <t>65086913</t>
  </si>
  <si>
    <t>65086931</t>
  </si>
  <si>
    <t>65086951</t>
  </si>
  <si>
    <t>65086981</t>
  </si>
  <si>
    <t>65087015</t>
  </si>
  <si>
    <t>65087051</t>
  </si>
  <si>
    <t>65087052</t>
  </si>
  <si>
    <t>65089508</t>
  </si>
  <si>
    <t>65218314</t>
  </si>
  <si>
    <t>65218755</t>
  </si>
  <si>
    <t>65218756</t>
  </si>
  <si>
    <t>65218757</t>
  </si>
  <si>
    <t>65220083</t>
  </si>
  <si>
    <t>65220084</t>
  </si>
  <si>
    <t>65220085</t>
  </si>
  <si>
    <t>65220086</t>
  </si>
  <si>
    <t>65220087</t>
  </si>
  <si>
    <t>65222045</t>
  </si>
  <si>
    <t>65222046</t>
  </si>
  <si>
    <t>65222328</t>
  </si>
  <si>
    <t>65222376</t>
  </si>
  <si>
    <t>65222377</t>
  </si>
  <si>
    <t>65222378</t>
  </si>
  <si>
    <t>65222384</t>
  </si>
  <si>
    <t>65223122</t>
  </si>
  <si>
    <t>65223123</t>
  </si>
  <si>
    <t>65224992</t>
  </si>
  <si>
    <t>65228328</t>
  </si>
  <si>
    <t>65228329</t>
  </si>
  <si>
    <t>65228330</t>
  </si>
  <si>
    <t>65228331</t>
  </si>
  <si>
    <t>65228802</t>
  </si>
  <si>
    <t>65228803</t>
  </si>
  <si>
    <t>65228826</t>
  </si>
  <si>
    <t>65228827</t>
  </si>
  <si>
    <t>65229430</t>
  </si>
  <si>
    <t>65229431</t>
  </si>
  <si>
    <t>65230874</t>
  </si>
  <si>
    <t>65230875</t>
  </si>
  <si>
    <t>65230876</t>
  </si>
  <si>
    <t>65230877</t>
  </si>
  <si>
    <t>65230878</t>
  </si>
  <si>
    <t>65234472</t>
  </si>
  <si>
    <t>65234474</t>
  </si>
  <si>
    <t>65234737</t>
  </si>
  <si>
    <t>65238964</t>
  </si>
  <si>
    <t>65238974</t>
  </si>
  <si>
    <t>65238976</t>
  </si>
  <si>
    <t>65238993</t>
  </si>
  <si>
    <t>65238994</t>
  </si>
  <si>
    <t>65238995</t>
  </si>
  <si>
    <t>65238996</t>
  </si>
  <si>
    <t>65238997</t>
  </si>
  <si>
    <t>65238998</t>
  </si>
  <si>
    <t>65239401</t>
  </si>
  <si>
    <t>65241157</t>
  </si>
  <si>
    <t>65241160</t>
  </si>
  <si>
    <t>65241161</t>
  </si>
  <si>
    <t>65241164</t>
  </si>
  <si>
    <t>65241739</t>
  </si>
  <si>
    <t>65242532</t>
  </si>
  <si>
    <t>65242533</t>
  </si>
  <si>
    <t>65242534</t>
  </si>
  <si>
    <t>65242535</t>
  </si>
  <si>
    <t>65242536</t>
  </si>
  <si>
    <t>65242537</t>
  </si>
  <si>
    <t>65242538</t>
  </si>
  <si>
    <t>65242539</t>
  </si>
  <si>
    <t>65242540</t>
  </si>
  <si>
    <t>65242541</t>
  </si>
  <si>
    <t>65242542</t>
  </si>
  <si>
    <t>65242543</t>
  </si>
  <si>
    <t>65245749</t>
  </si>
  <si>
    <t>65249888</t>
  </si>
  <si>
    <t>65254766</t>
  </si>
  <si>
    <t>65257200</t>
  </si>
  <si>
    <t>65285153</t>
  </si>
  <si>
    <t>65285154</t>
  </si>
  <si>
    <t>65286091</t>
  </si>
  <si>
    <t>65286102</t>
  </si>
  <si>
    <t>65286103</t>
  </si>
  <si>
    <t>65287403</t>
  </si>
  <si>
    <t>65287568</t>
  </si>
  <si>
    <t>65289590</t>
  </si>
  <si>
    <t>65426631</t>
  </si>
  <si>
    <t>65428347</t>
  </si>
  <si>
    <t>65429835</t>
  </si>
  <si>
    <t>65429836</t>
  </si>
  <si>
    <t>65429849</t>
  </si>
  <si>
    <t>65431374</t>
  </si>
  <si>
    <t>65431375</t>
  </si>
  <si>
    <t>65431376</t>
  </si>
  <si>
    <t>65431377</t>
  </si>
  <si>
    <t>65432374</t>
  </si>
  <si>
    <t>65432885</t>
  </si>
  <si>
    <t>65432887</t>
  </si>
  <si>
    <t>65432889</t>
  </si>
  <si>
    <t>65432890</t>
  </si>
  <si>
    <t>65435871</t>
  </si>
  <si>
    <t>65436949</t>
  </si>
  <si>
    <t>65436961</t>
  </si>
  <si>
    <t>65436981</t>
  </si>
  <si>
    <t>65436982</t>
  </si>
  <si>
    <t>65447853</t>
  </si>
  <si>
    <t>65451792</t>
  </si>
  <si>
    <t>65451793</t>
  </si>
  <si>
    <t>65452951</t>
  </si>
  <si>
    <t>65452960</t>
  </si>
  <si>
    <t>65455497</t>
  </si>
  <si>
    <t>65456176</t>
  </si>
  <si>
    <t>65456267</t>
  </si>
  <si>
    <t>65458761</t>
  </si>
  <si>
    <t>65458762</t>
  </si>
  <si>
    <t>65458925</t>
  </si>
  <si>
    <t>65458952</t>
  </si>
  <si>
    <t>65459034</t>
  </si>
  <si>
    <t>65459037</t>
  </si>
  <si>
    <t>65459038</t>
  </si>
  <si>
    <t>65459039</t>
  </si>
  <si>
    <t>65459040</t>
  </si>
  <si>
    <t>65459041</t>
  </si>
  <si>
    <t>65459042</t>
  </si>
  <si>
    <t>65459389</t>
  </si>
  <si>
    <t>65459420</t>
  </si>
  <si>
    <t>65459421</t>
  </si>
  <si>
    <t>65461648</t>
  </si>
  <si>
    <t>65461649</t>
  </si>
  <si>
    <t>65461650</t>
  </si>
  <si>
    <t>65462459</t>
  </si>
  <si>
    <t>65462461</t>
  </si>
  <si>
    <t>65465447</t>
  </si>
  <si>
    <t>65471108</t>
  </si>
  <si>
    <t>65473910</t>
  </si>
  <si>
    <t>65473913</t>
  </si>
  <si>
    <t>65473964</t>
  </si>
  <si>
    <t>65473965</t>
  </si>
  <si>
    <t>65475262</t>
  </si>
  <si>
    <t>65477937</t>
  </si>
  <si>
    <t>65480752</t>
  </si>
  <si>
    <t>65490203</t>
  </si>
  <si>
    <t>65490285</t>
  </si>
  <si>
    <t>65490287</t>
  </si>
  <si>
    <t>65491540</t>
  </si>
  <si>
    <t>65491541</t>
  </si>
  <si>
    <t>65491542</t>
  </si>
  <si>
    <t>65491543</t>
  </si>
  <si>
    <t>65492116</t>
  </si>
  <si>
    <t>65492117</t>
  </si>
  <si>
    <t>65492469</t>
  </si>
  <si>
    <t>65496834</t>
  </si>
  <si>
    <t>65541803</t>
  </si>
  <si>
    <t>65541820</t>
  </si>
  <si>
    <t>65544115</t>
  </si>
  <si>
    <t>65544116</t>
  </si>
  <si>
    <t>65544117</t>
  </si>
  <si>
    <t>65544118</t>
  </si>
  <si>
    <t>65545338</t>
  </si>
  <si>
    <t>65545341</t>
  </si>
  <si>
    <t>65549079</t>
  </si>
  <si>
    <t>65549080</t>
  </si>
  <si>
    <t>65549082</t>
  </si>
  <si>
    <t>65549083</t>
  </si>
  <si>
    <t>65549084</t>
  </si>
  <si>
    <t>65549087</t>
  </si>
  <si>
    <t>65588180</t>
  </si>
  <si>
    <t>65590266</t>
  </si>
  <si>
    <t>65635590</t>
  </si>
  <si>
    <t>65635591</t>
  </si>
  <si>
    <t>65635605</t>
  </si>
  <si>
    <t>65635606</t>
  </si>
  <si>
    <t>65635609</t>
  </si>
  <si>
    <t>65635610</t>
  </si>
  <si>
    <t>65635622</t>
  </si>
  <si>
    <t>65635623</t>
  </si>
  <si>
    <t>65635624</t>
  </si>
  <si>
    <t>65635625</t>
  </si>
  <si>
    <t>65635651</t>
  </si>
  <si>
    <t>65635652</t>
  </si>
  <si>
    <t>65635660</t>
  </si>
  <si>
    <t>65635661</t>
  </si>
  <si>
    <t>65635662</t>
  </si>
  <si>
    <t>65635663</t>
  </si>
  <si>
    <t>65635664</t>
  </si>
  <si>
    <t>65635665</t>
  </si>
  <si>
    <t>65635666</t>
  </si>
  <si>
    <t>65635667</t>
  </si>
  <si>
    <t>65635668</t>
  </si>
  <si>
    <t>65635676</t>
  </si>
  <si>
    <t>65635677</t>
  </si>
  <si>
    <t>65635910</t>
  </si>
  <si>
    <t>65639823</t>
  </si>
  <si>
    <t>65639824</t>
  </si>
  <si>
    <t>65652208</t>
  </si>
  <si>
    <t>65652209</t>
  </si>
  <si>
    <t>65652210</t>
  </si>
  <si>
    <t>65652211</t>
  </si>
  <si>
    <t>65652212</t>
  </si>
  <si>
    <t>65652213</t>
  </si>
  <si>
    <t>65652214</t>
  </si>
  <si>
    <t>65652215</t>
  </si>
  <si>
    <t>65652216</t>
  </si>
  <si>
    <t>65652217</t>
  </si>
  <si>
    <t>65652230</t>
  </si>
  <si>
    <t>65652232</t>
  </si>
  <si>
    <t>65652236</t>
  </si>
  <si>
    <t>65652238</t>
  </si>
  <si>
    <t>65652240</t>
  </si>
  <si>
    <t>67134688</t>
  </si>
  <si>
    <t>67134766</t>
  </si>
  <si>
    <t>67136316</t>
  </si>
  <si>
    <t>67136317</t>
  </si>
  <si>
    <t>67136318</t>
  </si>
  <si>
    <t>67136464</t>
  </si>
  <si>
    <t>67136476</t>
  </si>
  <si>
    <t>67136967</t>
  </si>
  <si>
    <t>67139164</t>
  </si>
  <si>
    <t>67139639</t>
  </si>
  <si>
    <t>67140168</t>
  </si>
  <si>
    <t>67140169</t>
  </si>
  <si>
    <t>67140174</t>
  </si>
  <si>
    <t>67140175</t>
  </si>
  <si>
    <t>67141408</t>
  </si>
  <si>
    <t>67141409</t>
  </si>
  <si>
    <t>67141410</t>
  </si>
  <si>
    <t>67145568</t>
  </si>
  <si>
    <t>67145569</t>
  </si>
  <si>
    <t>67145580</t>
  </si>
  <si>
    <t>67145583</t>
  </si>
  <si>
    <t>67145584</t>
  </si>
  <si>
    <t>67147690</t>
  </si>
  <si>
    <t>67147702</t>
  </si>
  <si>
    <t>67147703</t>
  </si>
  <si>
    <t>67147704</t>
  </si>
  <si>
    <t>67147705</t>
  </si>
  <si>
    <t>67147707</t>
  </si>
  <si>
    <t>67147709</t>
  </si>
  <si>
    <t>67147710</t>
  </si>
  <si>
    <t>67150149</t>
  </si>
  <si>
    <t>67150150</t>
  </si>
  <si>
    <t>67152567</t>
  </si>
  <si>
    <t>67156443</t>
  </si>
  <si>
    <t>67156444</t>
  </si>
  <si>
    <t>67156445</t>
  </si>
  <si>
    <t>67156446</t>
  </si>
  <si>
    <t>67158757</t>
  </si>
  <si>
    <t>67169312</t>
  </si>
  <si>
    <t>67169967</t>
  </si>
  <si>
    <t>67170470</t>
  </si>
  <si>
    <t>67170511</t>
  </si>
  <si>
    <t>67176337</t>
  </si>
  <si>
    <t>67176351</t>
  </si>
  <si>
    <t>67178982</t>
  </si>
  <si>
    <t>67180910</t>
  </si>
  <si>
    <t>67180911</t>
  </si>
  <si>
    <t>67181063</t>
  </si>
  <si>
    <t>67181812</t>
  </si>
  <si>
    <t>67181907</t>
  </si>
  <si>
    <t>67181908</t>
  </si>
  <si>
    <t>67181909</t>
  </si>
  <si>
    <t>67181910</t>
  </si>
  <si>
    <t>67181911</t>
  </si>
  <si>
    <t>67181912</t>
  </si>
  <si>
    <t>67186085</t>
  </si>
  <si>
    <t>67188042</t>
  </si>
  <si>
    <t>67188043</t>
  </si>
  <si>
    <t>67188044</t>
  </si>
  <si>
    <t>67198168</t>
  </si>
  <si>
    <t>67198170</t>
  </si>
  <si>
    <t>67198172</t>
  </si>
  <si>
    <t>67198174</t>
  </si>
  <si>
    <t>67198178</t>
  </si>
  <si>
    <t>67205261</t>
  </si>
  <si>
    <t>67205267</t>
  </si>
  <si>
    <t>67210248</t>
  </si>
  <si>
    <t>67213594</t>
  </si>
  <si>
    <t>67216543</t>
  </si>
  <si>
    <t>67216544</t>
  </si>
  <si>
    <t>67217180</t>
  </si>
  <si>
    <t>67217189</t>
  </si>
  <si>
    <t>67217192</t>
  </si>
  <si>
    <t>67217230</t>
  </si>
  <si>
    <t>67217235</t>
  </si>
  <si>
    <t>67218681</t>
  </si>
  <si>
    <t>67218684</t>
  </si>
  <si>
    <t>67227087</t>
  </si>
  <si>
    <t>67229939</t>
  </si>
  <si>
    <t>67235208</t>
  </si>
  <si>
    <t>67235219</t>
  </si>
  <si>
    <t>67236096</t>
  </si>
  <si>
    <t>67236097</t>
  </si>
  <si>
    <t>67236098</t>
  </si>
  <si>
    <t>67236108</t>
  </si>
  <si>
    <t>67236109</t>
  </si>
  <si>
    <t>67236110</t>
  </si>
  <si>
    <t>67238458</t>
  </si>
  <si>
    <t>67238459</t>
  </si>
  <si>
    <t>67238460</t>
  </si>
  <si>
    <t>67241748</t>
  </si>
  <si>
    <t>67241755</t>
  </si>
  <si>
    <t>67241756</t>
  </si>
  <si>
    <t>67241757</t>
  </si>
  <si>
    <t>67246170</t>
  </si>
  <si>
    <t>67246451</t>
  </si>
  <si>
    <t>67247499</t>
  </si>
  <si>
    <t>67247527</t>
  </si>
  <si>
    <t>67249071</t>
  </si>
  <si>
    <t>67249765</t>
  </si>
  <si>
    <t>67249824</t>
  </si>
  <si>
    <t>67249863</t>
  </si>
  <si>
    <t>67250704</t>
  </si>
  <si>
    <t>67253151</t>
  </si>
  <si>
    <t>67254180</t>
  </si>
  <si>
    <t>67254390</t>
  </si>
  <si>
    <t>67255070</t>
  </si>
  <si>
    <t>67258348</t>
  </si>
  <si>
    <t>67258375</t>
  </si>
  <si>
    <t>67258409</t>
  </si>
  <si>
    <t>67258413</t>
  </si>
  <si>
    <t>67258434</t>
  </si>
  <si>
    <t>67261514</t>
  </si>
  <si>
    <t>67261572</t>
  </si>
  <si>
    <t>67267602</t>
  </si>
  <si>
    <t>67268424</t>
  </si>
  <si>
    <t>67270847</t>
  </si>
  <si>
    <t>67270848</t>
  </si>
  <si>
    <t>67270851</t>
  </si>
  <si>
    <t>67270974</t>
  </si>
  <si>
    <t>67270979</t>
  </si>
  <si>
    <t>67273951</t>
  </si>
  <si>
    <t>67273958</t>
  </si>
  <si>
    <t>67273960</t>
  </si>
  <si>
    <t>67273961</t>
  </si>
  <si>
    <t>67273963</t>
  </si>
  <si>
    <t>67273967</t>
  </si>
  <si>
    <t>67273973</t>
  </si>
  <si>
    <t>67274814</t>
  </si>
  <si>
    <t>67276667</t>
  </si>
  <si>
    <t>67278546</t>
  </si>
  <si>
    <t>67278547</t>
  </si>
  <si>
    <t>67278548</t>
  </si>
  <si>
    <t>67278550</t>
  </si>
  <si>
    <t>67279278</t>
  </si>
  <si>
    <t>67280218</t>
  </si>
  <si>
    <t>67280360</t>
  </si>
  <si>
    <t>67280361</t>
  </si>
  <si>
    <t>67280362</t>
  </si>
  <si>
    <t>67280364</t>
  </si>
  <si>
    <t>67280627</t>
  </si>
  <si>
    <t>67280638</t>
  </si>
  <si>
    <t>67280641</t>
  </si>
  <si>
    <t>67280748</t>
  </si>
  <si>
    <t>67280749</t>
  </si>
  <si>
    <t>67280751</t>
  </si>
  <si>
    <t>67280911</t>
  </si>
  <si>
    <t>67280913</t>
  </si>
  <si>
    <t>67280929</t>
  </si>
  <si>
    <t>67280936</t>
  </si>
  <si>
    <t>67280939</t>
  </si>
  <si>
    <t>67280956</t>
  </si>
  <si>
    <t>67282447</t>
  </si>
  <si>
    <t>67282581</t>
  </si>
  <si>
    <t>67282585</t>
  </si>
  <si>
    <t>67282586</t>
  </si>
  <si>
    <t>67282587</t>
  </si>
  <si>
    <t>67283108</t>
  </si>
  <si>
    <t>67283110</t>
  </si>
  <si>
    <t>67283294</t>
  </si>
  <si>
    <t>67283295</t>
  </si>
  <si>
    <t>67283307</t>
  </si>
  <si>
    <t>67283314</t>
  </si>
  <si>
    <t>67283315</t>
  </si>
  <si>
    <t>67284020</t>
  </si>
  <si>
    <t>67284353</t>
  </si>
  <si>
    <t>67284391</t>
  </si>
  <si>
    <t>67284393</t>
  </si>
  <si>
    <t>67284396</t>
  </si>
  <si>
    <t>67284397</t>
  </si>
  <si>
    <t>67284398</t>
  </si>
  <si>
    <t>67284400</t>
  </si>
  <si>
    <t>67284401</t>
  </si>
  <si>
    <t>67284405</t>
  </si>
  <si>
    <t>67285597</t>
  </si>
  <si>
    <t>67285860</t>
  </si>
  <si>
    <t>67285984</t>
  </si>
  <si>
    <t>67285985</t>
  </si>
  <si>
    <t>67285986</t>
  </si>
  <si>
    <t>67285987</t>
  </si>
  <si>
    <t>67286824</t>
  </si>
  <si>
    <t>67287157</t>
  </si>
  <si>
    <t>67287991</t>
  </si>
  <si>
    <t>67288007</t>
  </si>
  <si>
    <t>67288034</t>
  </si>
  <si>
    <t>67289430</t>
  </si>
  <si>
    <t>67290495</t>
  </si>
  <si>
    <t>67291306</t>
  </si>
  <si>
    <t>67291371</t>
  </si>
  <si>
    <t>67291479</t>
  </si>
  <si>
    <t>67291485</t>
  </si>
  <si>
    <t>67293327</t>
  </si>
  <si>
    <t>67293338</t>
  </si>
  <si>
    <t>67294594</t>
  </si>
  <si>
    <t>67294676</t>
  </si>
  <si>
    <t>67294677</t>
  </si>
  <si>
    <t>67295611</t>
  </si>
  <si>
    <t>67295612</t>
  </si>
  <si>
    <t>67295613</t>
  </si>
  <si>
    <t>67295615</t>
  </si>
  <si>
    <t>67295636</t>
  </si>
  <si>
    <t>67296879</t>
  </si>
  <si>
    <t>67299838</t>
  </si>
  <si>
    <t>67299956</t>
  </si>
  <si>
    <t>67300847</t>
  </si>
  <si>
    <t>67300848</t>
  </si>
  <si>
    <t>67300849</t>
  </si>
  <si>
    <t>67300850</t>
  </si>
  <si>
    <t>67301336</t>
  </si>
  <si>
    <t>67301337</t>
  </si>
  <si>
    <t>67301346</t>
  </si>
  <si>
    <t>67301347</t>
  </si>
  <si>
    <t>67301349</t>
  </si>
  <si>
    <t>67301351</t>
  </si>
  <si>
    <t>67305296</t>
  </si>
  <si>
    <t>67306692</t>
  </si>
  <si>
    <t>67306694</t>
  </si>
  <si>
    <t>67306696</t>
  </si>
  <si>
    <t>67306698</t>
  </si>
  <si>
    <t>67307566</t>
  </si>
  <si>
    <t>67307645</t>
  </si>
  <si>
    <t>67307646</t>
  </si>
  <si>
    <t>67307647</t>
  </si>
  <si>
    <t>67307648</t>
  </si>
  <si>
    <t>67308091</t>
  </si>
  <si>
    <t>67308093</t>
  </si>
  <si>
    <t>67308094</t>
  </si>
  <si>
    <t>67308096</t>
  </si>
  <si>
    <t>67308097</t>
  </si>
  <si>
    <t>67308100</t>
  </si>
  <si>
    <t>67308101</t>
  </si>
  <si>
    <t>67308102</t>
  </si>
  <si>
    <t>67309743</t>
  </si>
  <si>
    <t>67309747</t>
  </si>
  <si>
    <t>67309752</t>
  </si>
  <si>
    <t>67312753</t>
  </si>
  <si>
    <t>3250</t>
  </si>
  <si>
    <t>ZA07</t>
  </si>
  <si>
    <t>67312815</t>
  </si>
  <si>
    <t>67314104</t>
  </si>
  <si>
    <t>67314392</t>
  </si>
  <si>
    <t>67314451</t>
  </si>
  <si>
    <t>67315437</t>
  </si>
  <si>
    <t>67315706</t>
  </si>
  <si>
    <t>67315707</t>
  </si>
  <si>
    <t>67318883</t>
  </si>
  <si>
    <t>67320942</t>
  </si>
  <si>
    <t>67321046</t>
  </si>
  <si>
    <t>67321954</t>
  </si>
  <si>
    <t>67321955</t>
  </si>
  <si>
    <t>67321956</t>
  </si>
  <si>
    <t>67321957</t>
  </si>
  <si>
    <t>67322964</t>
  </si>
  <si>
    <t>67322965</t>
  </si>
  <si>
    <t>67322985</t>
  </si>
  <si>
    <t>67322986</t>
  </si>
  <si>
    <t>67323020</t>
  </si>
  <si>
    <t>67323787</t>
  </si>
  <si>
    <t>67323804</t>
  </si>
  <si>
    <t>67325424</t>
  </si>
  <si>
    <t>67325549</t>
  </si>
  <si>
    <t>67329781</t>
  </si>
  <si>
    <t>67329787</t>
  </si>
  <si>
    <t>67334569</t>
  </si>
  <si>
    <t>67334570</t>
  </si>
  <si>
    <t>67336698</t>
  </si>
  <si>
    <t>67336699</t>
  </si>
  <si>
    <t>67336874</t>
  </si>
  <si>
    <t>67342129</t>
  </si>
  <si>
    <t>67343954</t>
  </si>
  <si>
    <t>67343956</t>
  </si>
  <si>
    <t>67347784</t>
  </si>
  <si>
    <t>67347875</t>
  </si>
  <si>
    <t>67347877</t>
  </si>
  <si>
    <t>67347878</t>
  </si>
  <si>
    <t>67347879</t>
  </si>
  <si>
    <t>67347880</t>
  </si>
  <si>
    <t>67347881</t>
  </si>
  <si>
    <t>67347882</t>
  </si>
  <si>
    <t>67347883</t>
  </si>
  <si>
    <t>67347884</t>
  </si>
  <si>
    <t>67348755</t>
  </si>
  <si>
    <t>67348972</t>
  </si>
  <si>
    <t>67351650</t>
  </si>
  <si>
    <t>67351652</t>
  </si>
  <si>
    <t>67351694</t>
  </si>
  <si>
    <t>67355550</t>
  </si>
  <si>
    <t>67355554</t>
  </si>
  <si>
    <t>67355596</t>
  </si>
  <si>
    <t>67355598</t>
  </si>
  <si>
    <t>67355751</t>
  </si>
  <si>
    <t>67355752</t>
  </si>
  <si>
    <t>67355753</t>
  </si>
  <si>
    <t>67355781</t>
  </si>
  <si>
    <t>67358249</t>
  </si>
  <si>
    <t>67358255</t>
  </si>
  <si>
    <t>67358316</t>
  </si>
  <si>
    <t>67359222</t>
  </si>
  <si>
    <t>67360335</t>
  </si>
  <si>
    <t>67360336</t>
  </si>
  <si>
    <t>67360347</t>
  </si>
  <si>
    <t>67360352</t>
  </si>
  <si>
    <t>67362330</t>
  </si>
  <si>
    <t>67363784</t>
  </si>
  <si>
    <t>67364369</t>
  </si>
  <si>
    <t>67364626</t>
  </si>
  <si>
    <t>67364717</t>
  </si>
  <si>
    <t>67364718</t>
  </si>
  <si>
    <t>67368126</t>
  </si>
  <si>
    <t>67368140</t>
  </si>
  <si>
    <t>67368141</t>
  </si>
  <si>
    <t>67369399</t>
  </si>
  <si>
    <t>67370258</t>
  </si>
  <si>
    <t>67371861</t>
  </si>
  <si>
    <t>67372038</t>
  </si>
  <si>
    <t>67372039</t>
  </si>
  <si>
    <t>67372040</t>
  </si>
  <si>
    <t>67374533</t>
  </si>
  <si>
    <t>67374534</t>
  </si>
  <si>
    <t>67377368</t>
  </si>
  <si>
    <t>67380939</t>
  </si>
  <si>
    <t>67380940</t>
  </si>
  <si>
    <t>67380983</t>
  </si>
  <si>
    <t>67381604</t>
  </si>
  <si>
    <t>67381784</t>
  </si>
  <si>
    <t>67381837</t>
  </si>
  <si>
    <t>67384619</t>
  </si>
  <si>
    <t>67384761</t>
  </si>
  <si>
    <t>67387088</t>
  </si>
  <si>
    <t>67387089</t>
  </si>
  <si>
    <t>67388213</t>
  </si>
  <si>
    <t>67406792</t>
  </si>
  <si>
    <t>67406803</t>
  </si>
  <si>
    <t>67406805</t>
  </si>
  <si>
    <t>67406807</t>
  </si>
  <si>
    <t>67406809</t>
  </si>
  <si>
    <t>67406811</t>
  </si>
  <si>
    <t>67409674</t>
  </si>
  <si>
    <t>67411559</t>
  </si>
  <si>
    <t>67411739</t>
  </si>
  <si>
    <t>67411742</t>
  </si>
  <si>
    <t>67411750</t>
  </si>
  <si>
    <t>67413597</t>
  </si>
  <si>
    <t>67413600</t>
  </si>
  <si>
    <t>67413601</t>
  </si>
  <si>
    <t>67415779</t>
  </si>
  <si>
    <t>67418074</t>
  </si>
  <si>
    <t>67418076</t>
  </si>
  <si>
    <t>67418132</t>
  </si>
  <si>
    <t>67418134</t>
  </si>
  <si>
    <t>67420277</t>
  </si>
  <si>
    <t>67420279</t>
  </si>
  <si>
    <t>67420295</t>
  </si>
  <si>
    <t>67420296</t>
  </si>
  <si>
    <t>67421823</t>
  </si>
  <si>
    <t>67421825</t>
  </si>
  <si>
    <t>67425644</t>
  </si>
  <si>
    <t>67425674</t>
  </si>
  <si>
    <t>67425675</t>
  </si>
  <si>
    <t>67425676</t>
  </si>
  <si>
    <t>67427861</t>
  </si>
  <si>
    <t>67427864</t>
  </si>
  <si>
    <t>67427868</t>
  </si>
  <si>
    <t>67429026</t>
  </si>
  <si>
    <t>67429029</t>
  </si>
  <si>
    <t>67429031</t>
  </si>
  <si>
    <t>67430576</t>
  </si>
  <si>
    <t>67430577</t>
  </si>
  <si>
    <t>67430578</t>
  </si>
  <si>
    <t>67434522</t>
  </si>
  <si>
    <t>67436025</t>
  </si>
  <si>
    <t>67443844</t>
  </si>
  <si>
    <t>67443865</t>
  </si>
  <si>
    <t>67444280</t>
  </si>
  <si>
    <t>67445504</t>
  </si>
  <si>
    <t>67445553</t>
  </si>
  <si>
    <t>67445556</t>
  </si>
  <si>
    <t>67445560</t>
  </si>
  <si>
    <t>67445561</t>
  </si>
  <si>
    <t>67445562</t>
  </si>
  <si>
    <t>67448685</t>
  </si>
  <si>
    <t>67448691</t>
  </si>
  <si>
    <t>67448702</t>
  </si>
  <si>
    <t>67448759</t>
  </si>
  <si>
    <t>67448772</t>
  </si>
  <si>
    <t>67450064</t>
  </si>
  <si>
    <t>67452357</t>
  </si>
  <si>
    <t>67452469</t>
  </si>
  <si>
    <t>67452497</t>
  </si>
  <si>
    <t>67464047</t>
  </si>
  <si>
    <t>67466310</t>
  </si>
  <si>
    <t>67466312</t>
  </si>
  <si>
    <t>67466314</t>
  </si>
  <si>
    <t>67466317</t>
  </si>
  <si>
    <t>67466320</t>
  </si>
  <si>
    <t>67466322</t>
  </si>
  <si>
    <t>67466324</t>
  </si>
  <si>
    <t>67469340</t>
  </si>
  <si>
    <t>67469343</t>
  </si>
  <si>
    <t>67469350</t>
  </si>
  <si>
    <t>67469352</t>
  </si>
  <si>
    <t>67469360</t>
  </si>
  <si>
    <t>67469362</t>
  </si>
  <si>
    <t>67469364</t>
  </si>
  <si>
    <t>67469380</t>
  </si>
  <si>
    <t>67469382</t>
  </si>
  <si>
    <t>67469383</t>
  </si>
  <si>
    <t>67471430</t>
  </si>
  <si>
    <t>67471431</t>
  </si>
  <si>
    <t>67471499</t>
  </si>
  <si>
    <t>67471503</t>
  </si>
  <si>
    <t>67471504</t>
  </si>
  <si>
    <t>67471505</t>
  </si>
  <si>
    <t>67471506</t>
  </si>
  <si>
    <t>67471508</t>
  </si>
  <si>
    <t>67477779</t>
  </si>
  <si>
    <t>67481604</t>
  </si>
  <si>
    <t>67481605</t>
  </si>
  <si>
    <t>67481606</t>
  </si>
  <si>
    <t>67481607</t>
  </si>
  <si>
    <t>67481608</t>
  </si>
  <si>
    <t>67481609</t>
  </si>
  <si>
    <t>67481650</t>
  </si>
  <si>
    <t>67483181</t>
  </si>
  <si>
    <t>67483182</t>
  </si>
  <si>
    <t>67483183</t>
  </si>
  <si>
    <t>67483187</t>
  </si>
  <si>
    <t>67483207</t>
  </si>
  <si>
    <t>67483208</t>
  </si>
  <si>
    <t>67483249</t>
  </si>
  <si>
    <t>67483282</t>
  </si>
  <si>
    <t>67483283</t>
  </si>
  <si>
    <t>67483284</t>
  </si>
  <si>
    <t>67488257</t>
  </si>
  <si>
    <t>67490940</t>
  </si>
  <si>
    <t>67491046</t>
  </si>
  <si>
    <t>67491047</t>
  </si>
  <si>
    <t>67491048</t>
  </si>
  <si>
    <t>67491049</t>
  </si>
  <si>
    <t>67491050</t>
  </si>
  <si>
    <t>67491051</t>
  </si>
  <si>
    <t>67491052</t>
  </si>
  <si>
    <t>67491053</t>
  </si>
  <si>
    <t>67491054</t>
  </si>
  <si>
    <t>67491055</t>
  </si>
  <si>
    <t>67494684</t>
  </si>
  <si>
    <t>67498437</t>
  </si>
  <si>
    <t>67498439</t>
  </si>
  <si>
    <t>67498440</t>
  </si>
  <si>
    <t>67498441</t>
  </si>
  <si>
    <t>67498444</t>
  </si>
  <si>
    <t>67498445</t>
  </si>
  <si>
    <t>67498446</t>
  </si>
  <si>
    <t>67498447</t>
  </si>
  <si>
    <t>67499559</t>
  </si>
  <si>
    <t>67499565</t>
  </si>
  <si>
    <t>67499619</t>
  </si>
  <si>
    <t>67499620</t>
  </si>
  <si>
    <t>67500854</t>
  </si>
  <si>
    <t>67500855</t>
  </si>
  <si>
    <t>67500861</t>
  </si>
  <si>
    <t>67501512</t>
  </si>
  <si>
    <t>67501513</t>
  </si>
  <si>
    <t>67501779</t>
  </si>
  <si>
    <t>67501780</t>
  </si>
  <si>
    <t>67501890</t>
  </si>
  <si>
    <t>67504644</t>
  </si>
  <si>
    <t>67504645</t>
  </si>
  <si>
    <t>67505650</t>
  </si>
  <si>
    <t>67505652</t>
  </si>
  <si>
    <t>67505654</t>
  </si>
  <si>
    <t>67505655</t>
  </si>
  <si>
    <t>67505656</t>
  </si>
  <si>
    <t>67506457</t>
  </si>
  <si>
    <t>67506458</t>
  </si>
  <si>
    <t>67507584</t>
  </si>
  <si>
    <t>67507585</t>
  </si>
  <si>
    <t>67507596</t>
  </si>
  <si>
    <t>67507641</t>
  </si>
  <si>
    <t>67510499</t>
  </si>
  <si>
    <t>67510500</t>
  </si>
  <si>
    <t>67510501</t>
  </si>
  <si>
    <t>67510579</t>
  </si>
  <si>
    <t>67510580</t>
  </si>
  <si>
    <t>67510587</t>
  </si>
  <si>
    <t>67510588</t>
  </si>
  <si>
    <t>67510592</t>
  </si>
  <si>
    <t>67510593</t>
  </si>
  <si>
    <t>67510595</t>
  </si>
  <si>
    <t>67510596</t>
  </si>
  <si>
    <t>67511255</t>
  </si>
  <si>
    <t>67511256</t>
  </si>
  <si>
    <t>67511257</t>
  </si>
  <si>
    <t>67511258</t>
  </si>
  <si>
    <t>67511259</t>
  </si>
  <si>
    <t>67511260</t>
  </si>
  <si>
    <t>67511261</t>
  </si>
  <si>
    <t>67512454</t>
  </si>
  <si>
    <t>67512455</t>
  </si>
  <si>
    <t>67512456</t>
  </si>
  <si>
    <t>67512497</t>
  </si>
  <si>
    <t>67518319</t>
  </si>
  <si>
    <t>67518322</t>
  </si>
  <si>
    <t>67518323</t>
  </si>
  <si>
    <t>67518324</t>
  </si>
  <si>
    <t>67518325</t>
  </si>
  <si>
    <t>67518327</t>
  </si>
  <si>
    <t>67519228</t>
  </si>
  <si>
    <t>67519677</t>
  </si>
  <si>
    <t>67519680</t>
  </si>
  <si>
    <t>67519686</t>
  </si>
  <si>
    <t>67519687</t>
  </si>
  <si>
    <t>67519697</t>
  </si>
  <si>
    <t>67520670</t>
  </si>
  <si>
    <t>67520781</t>
  </si>
  <si>
    <t>67520782</t>
  </si>
  <si>
    <t>67520784</t>
  </si>
  <si>
    <t>67520785</t>
  </si>
  <si>
    <t>67520795</t>
  </si>
  <si>
    <t>67520796</t>
  </si>
  <si>
    <t>67520797</t>
  </si>
  <si>
    <t>67525218</t>
  </si>
  <si>
    <t>67525263</t>
  </si>
  <si>
    <t>67525285</t>
  </si>
  <si>
    <t>67529594</t>
  </si>
  <si>
    <t>67529595</t>
  </si>
  <si>
    <t>67532342</t>
  </si>
  <si>
    <t>67532351</t>
  </si>
  <si>
    <t>67534570</t>
  </si>
  <si>
    <t>67534571</t>
  </si>
  <si>
    <t>67534572</t>
  </si>
  <si>
    <t>67534573</t>
  </si>
  <si>
    <t>67535995</t>
  </si>
  <si>
    <t>67535997</t>
  </si>
  <si>
    <t>67536000</t>
  </si>
  <si>
    <t>67536008</t>
  </si>
  <si>
    <t>67536009</t>
  </si>
  <si>
    <t>67536010</t>
  </si>
  <si>
    <t>67536012</t>
  </si>
  <si>
    <t>67536015</t>
  </si>
  <si>
    <t>67536016</t>
  </si>
  <si>
    <t>67536133</t>
  </si>
  <si>
    <t>67537474</t>
  </si>
  <si>
    <t>67537475</t>
  </si>
  <si>
    <t>67537491</t>
  </si>
  <si>
    <t>67537493</t>
  </si>
  <si>
    <t>67537495</t>
  </si>
  <si>
    <t>67537496</t>
  </si>
  <si>
    <t>67537497</t>
  </si>
  <si>
    <t>67540026</t>
  </si>
  <si>
    <t>67540027</t>
  </si>
  <si>
    <t>67540028</t>
  </si>
  <si>
    <t>67540029</t>
  </si>
  <si>
    <t>67540030</t>
  </si>
  <si>
    <t>67540032</t>
  </si>
  <si>
    <t>67542406</t>
  </si>
  <si>
    <t>67546752</t>
  </si>
  <si>
    <t>67546753</t>
  </si>
  <si>
    <t>67553718</t>
  </si>
  <si>
    <t>67554997</t>
  </si>
  <si>
    <t>67559574</t>
  </si>
  <si>
    <t>67559582</t>
  </si>
  <si>
    <t>67559697</t>
  </si>
  <si>
    <t>67559732</t>
  </si>
  <si>
    <t>67559843</t>
  </si>
  <si>
    <t>67560547</t>
  </si>
  <si>
    <t>67560569</t>
  </si>
  <si>
    <t>67560908</t>
  </si>
  <si>
    <t>67561983</t>
  </si>
  <si>
    <t>67562000</t>
  </si>
  <si>
    <t>67563284</t>
  </si>
  <si>
    <t>67563327</t>
  </si>
  <si>
    <t>67563387</t>
  </si>
  <si>
    <t>67563410</t>
  </si>
  <si>
    <t>67564713</t>
  </si>
  <si>
    <t>67564714</t>
  </si>
  <si>
    <t>67564728</t>
  </si>
  <si>
    <t>67564729</t>
  </si>
  <si>
    <t>67564730</t>
  </si>
  <si>
    <t>67564738</t>
  </si>
  <si>
    <t>67564740</t>
  </si>
  <si>
    <t>67564748</t>
  </si>
  <si>
    <t>67564750</t>
  </si>
  <si>
    <t>67564751</t>
  </si>
  <si>
    <t>67564778</t>
  </si>
  <si>
    <t>67564779</t>
  </si>
  <si>
    <t>67564780</t>
  </si>
  <si>
    <t>67564781</t>
  </si>
  <si>
    <t>67564782</t>
  </si>
  <si>
    <t>67565523</t>
  </si>
  <si>
    <t>67565533</t>
  </si>
  <si>
    <t>67565534</t>
  </si>
  <si>
    <t>67565550</t>
  </si>
  <si>
    <t>67565939</t>
  </si>
  <si>
    <t>67566156</t>
  </si>
  <si>
    <t>67567097</t>
  </si>
  <si>
    <t>67567107</t>
  </si>
  <si>
    <t>67570419</t>
  </si>
  <si>
    <t>67570422</t>
  </si>
  <si>
    <t>67570423</t>
  </si>
  <si>
    <t>67570424</t>
  </si>
  <si>
    <t>67570425</t>
  </si>
  <si>
    <t>67570426</t>
  </si>
  <si>
    <t>67570427</t>
  </si>
  <si>
    <t>67570429</t>
  </si>
  <si>
    <t>67570446</t>
  </si>
  <si>
    <t>67570450</t>
  </si>
  <si>
    <t>67570459</t>
  </si>
  <si>
    <t>67570503</t>
  </si>
  <si>
    <t>67573092</t>
  </si>
  <si>
    <t>67575490</t>
  </si>
  <si>
    <t>67575491</t>
  </si>
  <si>
    <t>67575492</t>
  </si>
  <si>
    <t>67575689</t>
  </si>
  <si>
    <t>67575693</t>
  </si>
  <si>
    <t>67575694</t>
  </si>
  <si>
    <t>67580169</t>
  </si>
  <si>
    <t>67580174</t>
  </si>
  <si>
    <t>67581523</t>
  </si>
  <si>
    <t>67581527</t>
  </si>
  <si>
    <t>67584693</t>
  </si>
  <si>
    <t>67597483</t>
  </si>
  <si>
    <t>67600648</t>
  </si>
  <si>
    <t>67601752</t>
  </si>
  <si>
    <t>67601754</t>
  </si>
  <si>
    <t>67601758</t>
  </si>
  <si>
    <t>67601759</t>
  </si>
  <si>
    <t>67601761</t>
  </si>
  <si>
    <t>67601765</t>
  </si>
  <si>
    <t>67601834</t>
  </si>
  <si>
    <t>67601856</t>
  </si>
  <si>
    <t>67602583</t>
  </si>
  <si>
    <t>67602584</t>
  </si>
  <si>
    <t>67602585</t>
  </si>
  <si>
    <t>67603012</t>
  </si>
  <si>
    <t>67603023</t>
  </si>
  <si>
    <t>67603125</t>
  </si>
  <si>
    <t>67605294</t>
  </si>
  <si>
    <t>2300</t>
  </si>
  <si>
    <t>67605326</t>
  </si>
  <si>
    <t>67605330</t>
  </si>
  <si>
    <t>67605333</t>
  </si>
  <si>
    <t>67605334</t>
  </si>
  <si>
    <t>67605340</t>
  </si>
  <si>
    <t>67606497</t>
  </si>
  <si>
    <t>67610657</t>
  </si>
  <si>
    <t>67610741</t>
  </si>
  <si>
    <t>67610742</t>
  </si>
  <si>
    <t>67610743</t>
  </si>
  <si>
    <t>67610744</t>
  </si>
  <si>
    <t>67610745</t>
  </si>
  <si>
    <t>67610746</t>
  </si>
  <si>
    <t>67613110</t>
  </si>
  <si>
    <t>67615464</t>
  </si>
  <si>
    <t>67617620</t>
  </si>
  <si>
    <t>67617637</t>
  </si>
  <si>
    <t>67619955</t>
  </si>
  <si>
    <t>67620524</t>
  </si>
  <si>
    <t>67623637</t>
  </si>
  <si>
    <t>67623642</t>
  </si>
  <si>
    <t>67628526</t>
  </si>
  <si>
    <t>67628527</t>
  </si>
  <si>
    <t>67628529</t>
  </si>
  <si>
    <t>67628530</t>
  </si>
  <si>
    <t>67628531</t>
  </si>
  <si>
    <t>67630641</t>
  </si>
  <si>
    <t>67630672</t>
  </si>
  <si>
    <t>67630673</t>
  </si>
  <si>
    <t>67630675</t>
  </si>
  <si>
    <t>67630677</t>
  </si>
  <si>
    <t>67630679</t>
  </si>
  <si>
    <t>67630687</t>
  </si>
  <si>
    <t>67630694</t>
  </si>
  <si>
    <t>67635354</t>
  </si>
  <si>
    <t>67635730</t>
  </si>
  <si>
    <t>67635731</t>
  </si>
  <si>
    <t>67638125</t>
  </si>
  <si>
    <t>67638375</t>
  </si>
  <si>
    <t>67638401</t>
  </si>
  <si>
    <t>67638402</t>
  </si>
  <si>
    <t>67638406</t>
  </si>
  <si>
    <t>67639536</t>
  </si>
  <si>
    <t>67639658</t>
  </si>
  <si>
    <t>67643380</t>
  </si>
  <si>
    <t>67643384</t>
  </si>
  <si>
    <t>67643490</t>
  </si>
  <si>
    <t>67645170</t>
  </si>
  <si>
    <t>67648225</t>
  </si>
  <si>
    <t>67649398</t>
  </si>
  <si>
    <t>67650737</t>
  </si>
  <si>
    <t>67654235</t>
  </si>
  <si>
    <t>67654236</t>
  </si>
  <si>
    <t>67654237</t>
  </si>
  <si>
    <t>67654238</t>
  </si>
  <si>
    <t>67654239</t>
  </si>
  <si>
    <t>67654240</t>
  </si>
  <si>
    <t>67654241</t>
  </si>
  <si>
    <t>67654251</t>
  </si>
  <si>
    <t>67656631</t>
  </si>
  <si>
    <t>67656633</t>
  </si>
  <si>
    <t>67656635</t>
  </si>
  <si>
    <t>67656720</t>
  </si>
  <si>
    <t>67656722</t>
  </si>
  <si>
    <t>67661832</t>
  </si>
  <si>
    <t>67661841</t>
  </si>
  <si>
    <t>67661845</t>
  </si>
  <si>
    <t>67663423</t>
  </si>
  <si>
    <t>67663424</t>
  </si>
  <si>
    <t>67663526</t>
  </si>
  <si>
    <t>67663579</t>
  </si>
  <si>
    <t>67664050</t>
  </si>
  <si>
    <t>67668037</t>
  </si>
  <si>
    <t>67671361</t>
  </si>
  <si>
    <t>67671362</t>
  </si>
  <si>
    <t>67671363</t>
  </si>
  <si>
    <t>67673853</t>
  </si>
  <si>
    <t>67673854</t>
  </si>
  <si>
    <t>67673856</t>
  </si>
  <si>
    <t>67675061</t>
  </si>
  <si>
    <t>67675062</t>
  </si>
  <si>
    <t>67675063</t>
  </si>
  <si>
    <t>67675090</t>
  </si>
  <si>
    <t>67676825</t>
  </si>
  <si>
    <t>67676826</t>
  </si>
  <si>
    <t>67676827</t>
  </si>
  <si>
    <t>67676937</t>
  </si>
  <si>
    <t>67676975</t>
  </si>
  <si>
    <t>67676976</t>
  </si>
  <si>
    <t>67676977</t>
  </si>
  <si>
    <t>67676978</t>
  </si>
  <si>
    <t>67677040</t>
  </si>
  <si>
    <t>67679601</t>
  </si>
  <si>
    <t>67679602</t>
  </si>
  <si>
    <t>67679603</t>
  </si>
  <si>
    <t>67679604</t>
  </si>
  <si>
    <t>67683087</t>
  </si>
  <si>
    <t>67683134</t>
  </si>
  <si>
    <t>67683135</t>
  </si>
  <si>
    <t>67683136</t>
  </si>
  <si>
    <t>67683138</t>
  </si>
  <si>
    <t>67683139</t>
  </si>
  <si>
    <t>67683140</t>
  </si>
  <si>
    <t>67684886</t>
  </si>
  <si>
    <t>67688630</t>
  </si>
  <si>
    <t>67688633</t>
  </si>
  <si>
    <t>67690121</t>
  </si>
  <si>
    <t>67690216</t>
  </si>
  <si>
    <t>67690220</t>
  </si>
  <si>
    <t>67690305</t>
  </si>
  <si>
    <t>67691173</t>
  </si>
  <si>
    <t>67691174</t>
  </si>
  <si>
    <t>67691175</t>
  </si>
  <si>
    <t>67691177</t>
  </si>
  <si>
    <t>67691179</t>
  </si>
  <si>
    <t>67694473</t>
  </si>
  <si>
    <t>67695998</t>
  </si>
  <si>
    <t>67696000</t>
  </si>
  <si>
    <t>67696001</t>
  </si>
  <si>
    <t>67696002</t>
  </si>
  <si>
    <t>67696004</t>
  </si>
  <si>
    <t>67704008</t>
  </si>
  <si>
    <t>67704020</t>
  </si>
  <si>
    <t>67704149</t>
  </si>
  <si>
    <t>67704150</t>
  </si>
  <si>
    <t>67704151</t>
  </si>
  <si>
    <t>67704165</t>
  </si>
  <si>
    <t>67704166</t>
  </si>
  <si>
    <t>67704170</t>
  </si>
  <si>
    <t>67704172</t>
  </si>
  <si>
    <t>67704346</t>
  </si>
  <si>
    <t>67704348</t>
  </si>
  <si>
    <t>67704461</t>
  </si>
  <si>
    <t>67704462</t>
  </si>
  <si>
    <t>67704464</t>
  </si>
  <si>
    <t>67704466</t>
  </si>
  <si>
    <t>67704472</t>
  </si>
  <si>
    <t>67705584</t>
  </si>
  <si>
    <t>67710892</t>
  </si>
  <si>
    <t>67713431</t>
  </si>
  <si>
    <t>67713441</t>
  </si>
  <si>
    <t>67713443</t>
  </si>
  <si>
    <t>67715849</t>
  </si>
  <si>
    <t>67717557</t>
  </si>
  <si>
    <t>67723703</t>
  </si>
  <si>
    <t>67723705</t>
  </si>
  <si>
    <t>67724800</t>
  </si>
  <si>
    <t>67727184</t>
  </si>
  <si>
    <t>67727186</t>
  </si>
  <si>
    <t>67727188</t>
  </si>
  <si>
    <t>67727189</t>
  </si>
  <si>
    <t>67727190</t>
  </si>
  <si>
    <t>67727207</t>
  </si>
  <si>
    <t>67727208</t>
  </si>
  <si>
    <t>67729819</t>
  </si>
  <si>
    <t>67729820</t>
  </si>
  <si>
    <t>67729822</t>
  </si>
  <si>
    <t>67729945</t>
  </si>
  <si>
    <t>67729996</t>
  </si>
  <si>
    <t>67731490</t>
  </si>
  <si>
    <t>67733202</t>
  </si>
  <si>
    <t>67733205</t>
  </si>
  <si>
    <t>67733210</t>
  </si>
  <si>
    <t>67734890</t>
  </si>
  <si>
    <t>67734891</t>
  </si>
  <si>
    <t>67734905</t>
  </si>
  <si>
    <t>67734937</t>
  </si>
  <si>
    <t>67737175</t>
  </si>
  <si>
    <t>67737176</t>
  </si>
  <si>
    <t>67737177</t>
  </si>
  <si>
    <t>67737178</t>
  </si>
  <si>
    <t>67737179</t>
  </si>
  <si>
    <t>67737180</t>
  </si>
  <si>
    <t>67737181</t>
  </si>
  <si>
    <t>67737182</t>
  </si>
  <si>
    <t>67737184</t>
  </si>
  <si>
    <t>67738684</t>
  </si>
  <si>
    <t>67738692</t>
  </si>
  <si>
    <t>67738703</t>
  </si>
  <si>
    <t>67738704</t>
  </si>
  <si>
    <t>67738705</t>
  </si>
  <si>
    <t>67738706</t>
  </si>
  <si>
    <t>67738707</t>
  </si>
  <si>
    <t>67738708</t>
  </si>
  <si>
    <t>67738709</t>
  </si>
  <si>
    <t>67738710</t>
  </si>
  <si>
    <t>67738711</t>
  </si>
  <si>
    <t>67739918</t>
  </si>
  <si>
    <t>67739962</t>
  </si>
  <si>
    <t>67741210</t>
  </si>
  <si>
    <t>67741213</t>
  </si>
  <si>
    <t>67741243</t>
  </si>
  <si>
    <t>67741244</t>
  </si>
  <si>
    <t>67741253</t>
  </si>
  <si>
    <t>67741254</t>
  </si>
  <si>
    <t>67748463</t>
  </si>
  <si>
    <t>67749948</t>
  </si>
  <si>
    <t>67755568</t>
  </si>
  <si>
    <t>67755569</t>
  </si>
  <si>
    <t>67755570</t>
  </si>
  <si>
    <t>67755571</t>
  </si>
  <si>
    <t>67755572</t>
  </si>
  <si>
    <t>67755573</t>
  </si>
  <si>
    <t>67755574</t>
  </si>
  <si>
    <t>67755843</t>
  </si>
  <si>
    <t>67758486</t>
  </si>
  <si>
    <t>67758488</t>
  </si>
  <si>
    <t>67760812</t>
  </si>
  <si>
    <t>67766290</t>
  </si>
  <si>
    <t>67766328</t>
  </si>
  <si>
    <t>67766329</t>
  </si>
  <si>
    <t>67769260</t>
  </si>
  <si>
    <t>67769261</t>
  </si>
  <si>
    <t>67772089</t>
  </si>
  <si>
    <t>67772092</t>
  </si>
  <si>
    <t>67772093</t>
  </si>
  <si>
    <t>67772096</t>
  </si>
  <si>
    <t>67773575</t>
  </si>
  <si>
    <t>67773937</t>
  </si>
  <si>
    <t>67773970</t>
  </si>
  <si>
    <t>67773971</t>
  </si>
  <si>
    <t>67776276</t>
  </si>
  <si>
    <t>67776277</t>
  </si>
  <si>
    <t>67776459</t>
  </si>
  <si>
    <t>67776462</t>
  </si>
  <si>
    <t>67776464</t>
  </si>
  <si>
    <t>67776465</t>
  </si>
  <si>
    <t>67776501</t>
  </si>
  <si>
    <t>67783522</t>
  </si>
  <si>
    <t>67783523</t>
  </si>
  <si>
    <t>67783524</t>
  </si>
  <si>
    <t>67783526</t>
  </si>
  <si>
    <t>67783747</t>
  </si>
  <si>
    <t>67783748</t>
  </si>
  <si>
    <t>67785261</t>
  </si>
  <si>
    <t>67785263</t>
  </si>
  <si>
    <t>67787762</t>
  </si>
  <si>
    <t>67789119</t>
  </si>
  <si>
    <t>67789121</t>
  </si>
  <si>
    <t>67789122</t>
  </si>
  <si>
    <t>67789123</t>
  </si>
  <si>
    <t>67799305</t>
  </si>
  <si>
    <t>67799398</t>
  </si>
  <si>
    <t>67799399</t>
  </si>
  <si>
    <t>67799400</t>
  </si>
  <si>
    <t>67799401</t>
  </si>
  <si>
    <t>67799402</t>
  </si>
  <si>
    <t>67799405</t>
  </si>
  <si>
    <t>67799407</t>
  </si>
  <si>
    <t>67799408</t>
  </si>
  <si>
    <t>67799555</t>
  </si>
  <si>
    <t>67800401</t>
  </si>
  <si>
    <t>67801659</t>
  </si>
  <si>
    <t>67801660</t>
  </si>
  <si>
    <t>67801662</t>
  </si>
  <si>
    <t>67802992</t>
  </si>
  <si>
    <t>67807834</t>
  </si>
  <si>
    <t>67807835</t>
  </si>
  <si>
    <t>67808590</t>
  </si>
  <si>
    <t>67808591</t>
  </si>
  <si>
    <t>67808592</t>
  </si>
  <si>
    <t>67808593</t>
  </si>
  <si>
    <t>67808595</t>
  </si>
  <si>
    <t>67808596</t>
  </si>
  <si>
    <t>67808597</t>
  </si>
  <si>
    <t>67808598</t>
  </si>
  <si>
    <t>67808599</t>
  </si>
  <si>
    <t>67808619</t>
  </si>
  <si>
    <t>67808621</t>
  </si>
  <si>
    <t>67808623</t>
  </si>
  <si>
    <t>67810261</t>
  </si>
  <si>
    <t>67811528</t>
  </si>
  <si>
    <t>67815665</t>
  </si>
  <si>
    <t>67815666</t>
  </si>
  <si>
    <t>67815797</t>
  </si>
  <si>
    <t>67815798</t>
  </si>
  <si>
    <t>67817039</t>
  </si>
  <si>
    <t>67817040</t>
  </si>
  <si>
    <t>67817041</t>
  </si>
  <si>
    <t>67817043</t>
  </si>
  <si>
    <t>67817044</t>
  </si>
  <si>
    <t>67817069</t>
  </si>
  <si>
    <t>67817071</t>
  </si>
  <si>
    <t>67819728</t>
  </si>
  <si>
    <t>67819791</t>
  </si>
  <si>
    <t>67819793</t>
  </si>
  <si>
    <t>67819794</t>
  </si>
  <si>
    <t>67819795</t>
  </si>
  <si>
    <t>67819796</t>
  </si>
  <si>
    <t>67819797</t>
  </si>
  <si>
    <t>67819798</t>
  </si>
  <si>
    <t>67820764</t>
  </si>
  <si>
    <t>67820795</t>
  </si>
  <si>
    <t>67820929</t>
  </si>
  <si>
    <t>67820981</t>
  </si>
  <si>
    <t>67820992</t>
  </si>
  <si>
    <t>67820993</t>
  </si>
  <si>
    <t>67820995</t>
  </si>
  <si>
    <t>67821022</t>
  </si>
  <si>
    <t>67821065</t>
  </si>
  <si>
    <t>67821071</t>
  </si>
  <si>
    <t>67821080</t>
  </si>
  <si>
    <t>67821086</t>
  </si>
  <si>
    <t>67821087</t>
  </si>
  <si>
    <t>67821117</t>
  </si>
  <si>
    <t>67821118</t>
  </si>
  <si>
    <t>67824091</t>
  </si>
  <si>
    <t>67827199</t>
  </si>
  <si>
    <t>67828267</t>
  </si>
  <si>
    <t>67828355</t>
  </si>
  <si>
    <t>67828361</t>
  </si>
  <si>
    <t>67829871</t>
  </si>
  <si>
    <t>67829872</t>
  </si>
  <si>
    <t>67829873</t>
  </si>
  <si>
    <t>67831157</t>
  </si>
  <si>
    <t>67831158</t>
  </si>
  <si>
    <t>67832753</t>
  </si>
  <si>
    <t>67832754</t>
  </si>
  <si>
    <t>67832755</t>
  </si>
  <si>
    <t>67832757</t>
  </si>
  <si>
    <t>67832760</t>
  </si>
  <si>
    <t>67832761</t>
  </si>
  <si>
    <t>67834530</t>
  </si>
  <si>
    <t>67834533</t>
  </si>
  <si>
    <t>67834535</t>
  </si>
  <si>
    <t>67834536</t>
  </si>
  <si>
    <t>67834551</t>
  </si>
  <si>
    <t>67834552</t>
  </si>
  <si>
    <t>67837019</t>
  </si>
  <si>
    <t>67837092</t>
  </si>
  <si>
    <t>67837169</t>
  </si>
  <si>
    <t>67837172</t>
  </si>
  <si>
    <t>67837173</t>
  </si>
  <si>
    <t>67837188</t>
  </si>
  <si>
    <t>67837262</t>
  </si>
  <si>
    <t>67837291</t>
  </si>
  <si>
    <t>67838596</t>
  </si>
  <si>
    <t>67838610</t>
  </si>
  <si>
    <t>67841841</t>
  </si>
  <si>
    <t>67841842</t>
  </si>
  <si>
    <t>67851468</t>
  </si>
  <si>
    <t>67851526</t>
  </si>
  <si>
    <t>67857501</t>
  </si>
  <si>
    <t>67857507</t>
  </si>
  <si>
    <t>67860084</t>
  </si>
  <si>
    <t>67860086</t>
  </si>
  <si>
    <t>67860087</t>
  </si>
  <si>
    <t>67860088</t>
  </si>
  <si>
    <t>67860089</t>
  </si>
  <si>
    <t>67860158</t>
  </si>
  <si>
    <t>67860159</t>
  </si>
  <si>
    <t>67860160</t>
  </si>
  <si>
    <t>67860162</t>
  </si>
  <si>
    <t>67865989</t>
  </si>
  <si>
    <t>67865990</t>
  </si>
  <si>
    <t>67865991</t>
  </si>
  <si>
    <t>67865992</t>
  </si>
  <si>
    <t>67865999</t>
  </si>
  <si>
    <t>67866044</t>
  </si>
  <si>
    <t>67867045</t>
  </si>
  <si>
    <t>67867046</t>
  </si>
  <si>
    <t>67868686</t>
  </si>
  <si>
    <t>67868689</t>
  </si>
  <si>
    <t>67868690</t>
  </si>
  <si>
    <t>67868693</t>
  </si>
  <si>
    <t>67872567</t>
  </si>
  <si>
    <t>67872568</t>
  </si>
  <si>
    <t>67879678</t>
  </si>
  <si>
    <t>67880045</t>
  </si>
  <si>
    <t>67882320</t>
  </si>
  <si>
    <t>67882322</t>
  </si>
  <si>
    <t>67882390</t>
  </si>
  <si>
    <t>67888337</t>
  </si>
  <si>
    <t>67888339</t>
  </si>
  <si>
    <t>67889878</t>
  </si>
  <si>
    <t>67889971</t>
  </si>
  <si>
    <t>67890047</t>
  </si>
  <si>
    <t>67890048</t>
  </si>
  <si>
    <t>67890103</t>
  </si>
  <si>
    <t>67890104</t>
  </si>
  <si>
    <t>67892369</t>
  </si>
  <si>
    <t>67892370</t>
  </si>
  <si>
    <t>67893355</t>
  </si>
  <si>
    <t>67896201</t>
  </si>
  <si>
    <t>67896202</t>
  </si>
  <si>
    <t>67896203</t>
  </si>
  <si>
    <t>67896272</t>
  </si>
  <si>
    <t>67896273</t>
  </si>
  <si>
    <t>67896274</t>
  </si>
  <si>
    <t>67896276</t>
  </si>
  <si>
    <t>67896277</t>
  </si>
  <si>
    <t>67896278</t>
  </si>
  <si>
    <t>67896442</t>
  </si>
  <si>
    <t>67896447</t>
  </si>
  <si>
    <t>67896449</t>
  </si>
  <si>
    <t>67899681</t>
  </si>
  <si>
    <t>67899682</t>
  </si>
  <si>
    <t>67899683</t>
  </si>
  <si>
    <t>67899684</t>
  </si>
  <si>
    <t>67899685</t>
  </si>
  <si>
    <t>67899686</t>
  </si>
  <si>
    <t>67899687</t>
  </si>
  <si>
    <t>67899688</t>
  </si>
  <si>
    <t>67899689</t>
  </si>
  <si>
    <t>67899690</t>
  </si>
  <si>
    <t>67899691</t>
  </si>
  <si>
    <t>67899692</t>
  </si>
  <si>
    <t>67899693</t>
  </si>
  <si>
    <t>67899694</t>
  </si>
  <si>
    <t>67899695</t>
  </si>
  <si>
    <t>67899696</t>
  </si>
  <si>
    <t>67899697</t>
  </si>
  <si>
    <t>67899698</t>
  </si>
  <si>
    <t>67899699</t>
  </si>
  <si>
    <t>67899700</t>
  </si>
  <si>
    <t>67899701</t>
  </si>
  <si>
    <t>67899702</t>
  </si>
  <si>
    <t>67899703</t>
  </si>
  <si>
    <t>67901175</t>
  </si>
  <si>
    <t>67901178</t>
  </si>
  <si>
    <t>67901180</t>
  </si>
  <si>
    <t>67901358</t>
  </si>
  <si>
    <t>67901411</t>
  </si>
  <si>
    <t>67901469</t>
  </si>
  <si>
    <t>67901477</t>
  </si>
  <si>
    <t>67902617</t>
  </si>
  <si>
    <t>67902711</t>
  </si>
  <si>
    <t>67902724</t>
  </si>
  <si>
    <t>67902725</t>
  </si>
  <si>
    <t>67902872</t>
  </si>
  <si>
    <t>67903037</t>
  </si>
  <si>
    <t>67903039</t>
  </si>
  <si>
    <t>67903040</t>
  </si>
  <si>
    <t>67904471</t>
  </si>
  <si>
    <t>67904474</t>
  </si>
  <si>
    <t>67904476</t>
  </si>
  <si>
    <t>67904478</t>
  </si>
  <si>
    <t>67904481</t>
  </si>
  <si>
    <t>67904482</t>
  </si>
  <si>
    <t>67904486</t>
  </si>
  <si>
    <t>67904487</t>
  </si>
  <si>
    <t>67904498</t>
  </si>
  <si>
    <t>67904499</t>
  </si>
  <si>
    <t>67904500</t>
  </si>
  <si>
    <t>67904502</t>
  </si>
  <si>
    <t>67907387</t>
  </si>
  <si>
    <t>67908340</t>
  </si>
  <si>
    <t>67908344</t>
  </si>
  <si>
    <t>67911790</t>
  </si>
  <si>
    <t>67911792</t>
  </si>
  <si>
    <t>67911794</t>
  </si>
  <si>
    <t>67911797</t>
  </si>
  <si>
    <t>67911994</t>
  </si>
  <si>
    <t>67914220</t>
  </si>
  <si>
    <t>67914911</t>
  </si>
  <si>
    <t>67915133</t>
  </si>
  <si>
    <t>67916720</t>
  </si>
  <si>
    <t>67917571</t>
  </si>
  <si>
    <t>67917572</t>
  </si>
  <si>
    <t>67917610</t>
  </si>
  <si>
    <t>67917627</t>
  </si>
  <si>
    <t>67919087</t>
  </si>
  <si>
    <t>67919209</t>
  </si>
  <si>
    <t>67919210</t>
  </si>
  <si>
    <t>67919252</t>
  </si>
  <si>
    <t>67919253</t>
  </si>
  <si>
    <t>67919254</t>
  </si>
  <si>
    <t>67919255</t>
  </si>
  <si>
    <t>67919257</t>
  </si>
  <si>
    <t>67919258</t>
  </si>
  <si>
    <t>67919259</t>
  </si>
  <si>
    <t>67919261</t>
  </si>
  <si>
    <t>67919262</t>
  </si>
  <si>
    <t>67919264</t>
  </si>
  <si>
    <t>67919265</t>
  </si>
  <si>
    <t>67920622</t>
  </si>
  <si>
    <t>67921594</t>
  </si>
  <si>
    <t>67921723</t>
  </si>
  <si>
    <t>67921725</t>
  </si>
  <si>
    <t>67921731</t>
  </si>
  <si>
    <t>67921733</t>
  </si>
  <si>
    <t>67921794</t>
  </si>
  <si>
    <t>67921795</t>
  </si>
  <si>
    <t>67921797</t>
  </si>
  <si>
    <t>67921807</t>
  </si>
  <si>
    <t>67923520</t>
  </si>
  <si>
    <t>67923521</t>
  </si>
  <si>
    <t>67923522</t>
  </si>
  <si>
    <t>67924656</t>
  </si>
  <si>
    <t>67924658</t>
  </si>
  <si>
    <t>67925467</t>
  </si>
  <si>
    <t>67927271</t>
  </si>
  <si>
    <t>67928454</t>
  </si>
  <si>
    <t>67928533</t>
  </si>
  <si>
    <t>67928534</t>
  </si>
  <si>
    <t>67928536</t>
  </si>
  <si>
    <t>67928538</t>
  </si>
  <si>
    <t>67928539</t>
  </si>
  <si>
    <t>67928540</t>
  </si>
  <si>
    <t>67928561</t>
  </si>
  <si>
    <t>67928571</t>
  </si>
  <si>
    <t>67929715</t>
  </si>
  <si>
    <t>67931241</t>
  </si>
  <si>
    <t>67931242</t>
  </si>
  <si>
    <t>67931278</t>
  </si>
  <si>
    <t>67931279</t>
  </si>
  <si>
    <t>67933499</t>
  </si>
  <si>
    <t>67935954</t>
  </si>
  <si>
    <t>67939626</t>
  </si>
  <si>
    <t>67939627</t>
  </si>
  <si>
    <t>67939674</t>
  </si>
  <si>
    <t>67939676</t>
  </si>
  <si>
    <t>67940031</t>
  </si>
  <si>
    <t>67940032</t>
  </si>
  <si>
    <t>67940163</t>
  </si>
  <si>
    <t>67940164</t>
  </si>
  <si>
    <t>67940180</t>
  </si>
  <si>
    <t>67940242</t>
  </si>
  <si>
    <t>67943605</t>
  </si>
  <si>
    <t>67944255</t>
  </si>
  <si>
    <t>67945797</t>
  </si>
  <si>
    <t>67946623</t>
  </si>
  <si>
    <t>67946624</t>
  </si>
  <si>
    <t>67949699</t>
  </si>
  <si>
    <t>67953534</t>
  </si>
  <si>
    <t>67953599</t>
  </si>
  <si>
    <t>67953600</t>
  </si>
  <si>
    <t>67953795</t>
  </si>
  <si>
    <t>67953807</t>
  </si>
  <si>
    <t>67954794</t>
  </si>
  <si>
    <t>67954795</t>
  </si>
  <si>
    <t>67954798</t>
  </si>
  <si>
    <t>67954799</t>
  </si>
  <si>
    <t>67954813</t>
  </si>
  <si>
    <t>67957096</t>
  </si>
  <si>
    <t>67957097</t>
  </si>
  <si>
    <t>67957099</t>
  </si>
  <si>
    <t>67957100</t>
  </si>
  <si>
    <t>67959468</t>
  </si>
  <si>
    <t>67959730</t>
  </si>
  <si>
    <t>67959731</t>
  </si>
  <si>
    <t>67960346</t>
  </si>
  <si>
    <t>67961363</t>
  </si>
  <si>
    <t>67963760</t>
  </si>
  <si>
    <t>67963761</t>
  </si>
  <si>
    <t>67964168</t>
  </si>
  <si>
    <t>67964291</t>
  </si>
  <si>
    <t>67964292</t>
  </si>
  <si>
    <t>67964348</t>
  </si>
  <si>
    <t>67965857</t>
  </si>
  <si>
    <t>67966964</t>
  </si>
  <si>
    <t>67969313</t>
  </si>
  <si>
    <t>67970627</t>
  </si>
  <si>
    <t>67972093</t>
  </si>
  <si>
    <t>67975754</t>
  </si>
  <si>
    <t>67975755</t>
  </si>
  <si>
    <t>67976962</t>
  </si>
  <si>
    <t>67976975</t>
  </si>
  <si>
    <t>67981603</t>
  </si>
  <si>
    <t>67982925</t>
  </si>
  <si>
    <t>67982926</t>
  </si>
  <si>
    <t>67982927</t>
  </si>
  <si>
    <t>67982928</t>
  </si>
  <si>
    <t>67982930</t>
  </si>
  <si>
    <t>67983296</t>
  </si>
  <si>
    <t>67983297</t>
  </si>
  <si>
    <t>67983298</t>
  </si>
  <si>
    <t>67983299</t>
  </si>
  <si>
    <t>67983336</t>
  </si>
  <si>
    <t>67983338</t>
  </si>
  <si>
    <t>67983339</t>
  </si>
  <si>
    <t>67984653</t>
  </si>
  <si>
    <t>67984654</t>
  </si>
  <si>
    <t>67984737</t>
  </si>
  <si>
    <t>67985775</t>
  </si>
  <si>
    <t>67986087</t>
  </si>
  <si>
    <t>67986088</t>
  </si>
  <si>
    <t>67987972</t>
  </si>
  <si>
    <t>67987973</t>
  </si>
  <si>
    <t>67987974</t>
  </si>
  <si>
    <t>67987975</t>
  </si>
  <si>
    <t>67987976</t>
  </si>
  <si>
    <t>67987977</t>
  </si>
  <si>
    <t>67987990</t>
  </si>
  <si>
    <t>67987992</t>
  </si>
  <si>
    <t>67988114</t>
  </si>
  <si>
    <t>67990890</t>
  </si>
  <si>
    <t>67990902</t>
  </si>
  <si>
    <t>67990937</t>
  </si>
  <si>
    <t>67990983</t>
  </si>
  <si>
    <t>67991005</t>
  </si>
  <si>
    <t>67993100</t>
  </si>
  <si>
    <t>67993275</t>
  </si>
  <si>
    <t>67993277</t>
  </si>
  <si>
    <t>67993279</t>
  </si>
  <si>
    <t>67994681</t>
  </si>
  <si>
    <t>67994682</t>
  </si>
  <si>
    <t>67994684</t>
  </si>
  <si>
    <t>67994685</t>
  </si>
  <si>
    <t>67999196</t>
  </si>
  <si>
    <t>68116585</t>
  </si>
  <si>
    <t>68117634</t>
  </si>
  <si>
    <t>68117635</t>
  </si>
  <si>
    <t>68117636</t>
  </si>
  <si>
    <t>68117637</t>
  </si>
  <si>
    <t>68117638</t>
  </si>
  <si>
    <t>68117639</t>
  </si>
  <si>
    <t>68119924</t>
  </si>
  <si>
    <t>68119927</t>
  </si>
  <si>
    <t>68119928</t>
  </si>
  <si>
    <t>68121164</t>
  </si>
  <si>
    <t>68121165</t>
  </si>
  <si>
    <t>68122169</t>
  </si>
  <si>
    <t>68122178</t>
  </si>
  <si>
    <t>68122188</t>
  </si>
  <si>
    <t>68123133</t>
  </si>
  <si>
    <t>68123134</t>
  </si>
  <si>
    <t>68123135</t>
  </si>
  <si>
    <t>68123136</t>
  </si>
  <si>
    <t>68123137</t>
  </si>
  <si>
    <t>68123138</t>
  </si>
  <si>
    <t>68123139</t>
  </si>
  <si>
    <t>68123141</t>
  </si>
  <si>
    <t>68123142</t>
  </si>
  <si>
    <t>68123143</t>
  </si>
  <si>
    <t>68123144</t>
  </si>
  <si>
    <t>68123145</t>
  </si>
  <si>
    <t>68123146</t>
  </si>
  <si>
    <t>68123147</t>
  </si>
  <si>
    <t>68125401</t>
  </si>
  <si>
    <t>68125402</t>
  </si>
  <si>
    <t>68126637</t>
  </si>
  <si>
    <t>68126638</t>
  </si>
  <si>
    <t>68126639</t>
  </si>
  <si>
    <t>68126979</t>
  </si>
  <si>
    <t>68126980</t>
  </si>
  <si>
    <t>68127019</t>
  </si>
  <si>
    <t>68127020</t>
  </si>
  <si>
    <t>68131561</t>
  </si>
  <si>
    <t>68131562</t>
  </si>
  <si>
    <t>68131761</t>
  </si>
  <si>
    <t>68131762</t>
  </si>
  <si>
    <t>68131763</t>
  </si>
  <si>
    <t>68131764</t>
  </si>
  <si>
    <t>68131765</t>
  </si>
  <si>
    <t>68133729</t>
  </si>
  <si>
    <t>68133730</t>
  </si>
  <si>
    <t>68134758</t>
  </si>
  <si>
    <t>68136259</t>
  </si>
  <si>
    <t>68136260</t>
  </si>
  <si>
    <t>68136262</t>
  </si>
  <si>
    <t>68136321</t>
  </si>
  <si>
    <t>68136322</t>
  </si>
  <si>
    <t>68136324</t>
  </si>
  <si>
    <t>68136328</t>
  </si>
  <si>
    <t>68136331</t>
  </si>
  <si>
    <t>68136360</t>
  </si>
  <si>
    <t>68136382</t>
  </si>
  <si>
    <t>68140275</t>
  </si>
  <si>
    <t>68142851</t>
  </si>
  <si>
    <t>68145350</t>
  </si>
  <si>
    <t>68145354</t>
  </si>
  <si>
    <t>68145355</t>
  </si>
  <si>
    <t>68145360</t>
  </si>
  <si>
    <t>68145371</t>
  </si>
  <si>
    <t>68145379</t>
  </si>
  <si>
    <t>68145393</t>
  </si>
  <si>
    <t>68145396</t>
  </si>
  <si>
    <t>68145397</t>
  </si>
  <si>
    <t>68145403</t>
  </si>
  <si>
    <t>68145406</t>
  </si>
  <si>
    <t>68147964</t>
  </si>
  <si>
    <t>68147982</t>
  </si>
  <si>
    <t>68150232</t>
  </si>
  <si>
    <t>68159132</t>
  </si>
  <si>
    <t>68159972</t>
  </si>
  <si>
    <t>68159974</t>
  </si>
  <si>
    <t>68159976</t>
  </si>
  <si>
    <t>68161320</t>
  </si>
  <si>
    <t>68161321</t>
  </si>
  <si>
    <t>68161326</t>
  </si>
  <si>
    <t>68163498</t>
  </si>
  <si>
    <t>68163503</t>
  </si>
  <si>
    <t>68164308</t>
  </si>
  <si>
    <t>68168139</t>
  </si>
  <si>
    <t>68168141</t>
  </si>
  <si>
    <t>68168150</t>
  </si>
  <si>
    <t>68174930</t>
  </si>
  <si>
    <t>68176695</t>
  </si>
  <si>
    <t>68176748</t>
  </si>
  <si>
    <t>68176749</t>
  </si>
  <si>
    <t>68176750</t>
  </si>
  <si>
    <t>68176893</t>
  </si>
  <si>
    <t>68176894</t>
  </si>
  <si>
    <t>68181410</t>
  </si>
  <si>
    <t>68181419</t>
  </si>
  <si>
    <t>68181420</t>
  </si>
  <si>
    <t>68181531</t>
  </si>
  <si>
    <t>68184217</t>
  </si>
  <si>
    <t>68184218</t>
  </si>
  <si>
    <t>68184220</t>
  </si>
  <si>
    <t>68184221</t>
  </si>
  <si>
    <t>68184222</t>
  </si>
  <si>
    <t>68184223</t>
  </si>
  <si>
    <t>68184224</t>
  </si>
  <si>
    <t>68185731</t>
  </si>
  <si>
    <t>68188457</t>
  </si>
  <si>
    <t>68188458</t>
  </si>
  <si>
    <t>68190402</t>
  </si>
  <si>
    <t>68190403</t>
  </si>
  <si>
    <t>68190404</t>
  </si>
  <si>
    <t>68191840</t>
  </si>
  <si>
    <t>68191841</t>
  </si>
  <si>
    <t>68194505</t>
  </si>
  <si>
    <t>68194566</t>
  </si>
  <si>
    <t>68194568</t>
  </si>
  <si>
    <t>68194570</t>
  </si>
  <si>
    <t>68194572</t>
  </si>
  <si>
    <t>68196864</t>
  </si>
  <si>
    <t>68196873</t>
  </si>
  <si>
    <t>68197957</t>
  </si>
  <si>
    <t>68199124</t>
  </si>
  <si>
    <t>68199197</t>
  </si>
  <si>
    <t>68206895</t>
  </si>
  <si>
    <t>68208183</t>
  </si>
  <si>
    <t>68208287</t>
  </si>
  <si>
    <t>68208288</t>
  </si>
  <si>
    <t>68208466</t>
  </si>
  <si>
    <t>68211524</t>
  </si>
  <si>
    <t>68211525</t>
  </si>
  <si>
    <t>68211635</t>
  </si>
  <si>
    <t>68211639</t>
  </si>
  <si>
    <t>68214468</t>
  </si>
  <si>
    <t>68220483</t>
  </si>
  <si>
    <t>68220485</t>
  </si>
  <si>
    <t>68220486</t>
  </si>
  <si>
    <t>68220487</t>
  </si>
  <si>
    <t>68235757</t>
  </si>
  <si>
    <t>68235758</t>
  </si>
  <si>
    <t>68235759</t>
  </si>
  <si>
    <t>68239565</t>
  </si>
  <si>
    <t>68239566</t>
  </si>
  <si>
    <t>68239567</t>
  </si>
  <si>
    <t>68250251</t>
  </si>
  <si>
    <t>68256567</t>
  </si>
  <si>
    <t>68256601</t>
  </si>
  <si>
    <t>68256603</t>
  </si>
  <si>
    <t>68268145</t>
  </si>
  <si>
    <t>68268146</t>
  </si>
  <si>
    <t>68278353</t>
  </si>
  <si>
    <t>68278355</t>
  </si>
  <si>
    <t>68278356</t>
  </si>
  <si>
    <t>68278764</t>
  </si>
  <si>
    <t>68278765</t>
  </si>
  <si>
    <t>68278766</t>
  </si>
  <si>
    <t>68279705</t>
  </si>
  <si>
    <t>68279803</t>
  </si>
  <si>
    <t>68279804</t>
  </si>
  <si>
    <t>68279806</t>
  </si>
  <si>
    <t>68279807</t>
  </si>
  <si>
    <t>68279808</t>
  </si>
  <si>
    <t>68285233</t>
  </si>
  <si>
    <t>68286771</t>
  </si>
  <si>
    <t>68286772</t>
  </si>
  <si>
    <t>68287550</t>
  </si>
  <si>
    <t>68287551</t>
  </si>
  <si>
    <t>68291401</t>
  </si>
  <si>
    <t>68293982</t>
  </si>
  <si>
    <t>68293985</t>
  </si>
  <si>
    <t>68293986</t>
  </si>
  <si>
    <t>68293990</t>
  </si>
  <si>
    <t>68293991</t>
  </si>
  <si>
    <t>68293992</t>
  </si>
  <si>
    <t>68294086</t>
  </si>
  <si>
    <t>68294088</t>
  </si>
  <si>
    <t>68294089</t>
  </si>
  <si>
    <t>68294090</t>
  </si>
  <si>
    <t>68294350</t>
  </si>
  <si>
    <t>68294351</t>
  </si>
  <si>
    <t>68294352</t>
  </si>
  <si>
    <t>68300667</t>
  </si>
  <si>
    <t>68304897</t>
  </si>
  <si>
    <t>68307020</t>
  </si>
  <si>
    <t>68307021</t>
  </si>
  <si>
    <t>68308700</t>
  </si>
  <si>
    <t>68309273</t>
  </si>
  <si>
    <t>68309275</t>
  </si>
  <si>
    <t>68335060</t>
  </si>
  <si>
    <t>68335433</t>
  </si>
  <si>
    <t>68336828</t>
  </si>
  <si>
    <t>68336887</t>
  </si>
  <si>
    <t>68337156</t>
  </si>
  <si>
    <t>68338650</t>
  </si>
  <si>
    <t>68338651</t>
  </si>
  <si>
    <t>68338652</t>
  </si>
  <si>
    <t>68338653</t>
  </si>
  <si>
    <t>68346716</t>
  </si>
  <si>
    <t>68346717</t>
  </si>
  <si>
    <t>68349520</t>
  </si>
  <si>
    <t>68349521</t>
  </si>
  <si>
    <t>68349522</t>
  </si>
  <si>
    <t>68349523</t>
  </si>
  <si>
    <t>68349524</t>
  </si>
  <si>
    <t>68349527</t>
  </si>
  <si>
    <t>68349528</t>
  </si>
  <si>
    <t>68349529</t>
  </si>
  <si>
    <t>68349530</t>
  </si>
  <si>
    <t>68350934</t>
  </si>
  <si>
    <t>68350938</t>
  </si>
  <si>
    <t>68350939</t>
  </si>
  <si>
    <t>68350942</t>
  </si>
  <si>
    <t>68350944</t>
  </si>
  <si>
    <t>68350946</t>
  </si>
  <si>
    <t>68352285</t>
  </si>
  <si>
    <t>68352286</t>
  </si>
  <si>
    <t>68352287</t>
  </si>
  <si>
    <t>68352288</t>
  </si>
  <si>
    <t>68352329</t>
  </si>
  <si>
    <t>68352331</t>
  </si>
  <si>
    <t>68353267</t>
  </si>
  <si>
    <t>68353271</t>
  </si>
  <si>
    <t>68353272</t>
  </si>
  <si>
    <t>68353275</t>
  </si>
  <si>
    <t>68353278</t>
  </si>
  <si>
    <t>68354579</t>
  </si>
  <si>
    <t>68354580</t>
  </si>
  <si>
    <t>68354581</t>
  </si>
  <si>
    <t>68357589</t>
  </si>
  <si>
    <t>68358864</t>
  </si>
  <si>
    <t>68358865</t>
  </si>
  <si>
    <t>68361477</t>
  </si>
  <si>
    <t>68362369</t>
  </si>
  <si>
    <t>68362570</t>
  </si>
  <si>
    <t>68362574</t>
  </si>
  <si>
    <t>68362641</t>
  </si>
  <si>
    <t>68362643</t>
  </si>
  <si>
    <t>68362644</t>
  </si>
  <si>
    <t>68362647</t>
  </si>
  <si>
    <t>68364860</t>
  </si>
  <si>
    <t>68366441</t>
  </si>
  <si>
    <t>68366621</t>
  </si>
  <si>
    <t>68366622</t>
  </si>
  <si>
    <t>68366647</t>
  </si>
  <si>
    <t>68366652</t>
  </si>
  <si>
    <t>68366656</t>
  </si>
  <si>
    <t>68366657</t>
  </si>
  <si>
    <t>68366658</t>
  </si>
  <si>
    <t>68366718</t>
  </si>
  <si>
    <t>68366724</t>
  </si>
  <si>
    <t>68368038</t>
  </si>
  <si>
    <t>68368043</t>
  </si>
  <si>
    <t>68368737</t>
  </si>
  <si>
    <t>68368741</t>
  </si>
  <si>
    <t>68368742</t>
  </si>
  <si>
    <t>68368744</t>
  </si>
  <si>
    <t>68368745</t>
  </si>
  <si>
    <t>68368748</t>
  </si>
  <si>
    <t>68369666</t>
  </si>
  <si>
    <t>68369667</t>
  </si>
  <si>
    <t>68369673</t>
  </si>
  <si>
    <t>68369863</t>
  </si>
  <si>
    <t>68371441</t>
  </si>
  <si>
    <t>68371442</t>
  </si>
  <si>
    <t>68371444</t>
  </si>
  <si>
    <t>68371446</t>
  </si>
  <si>
    <t>68374471</t>
  </si>
  <si>
    <t>68374473</t>
  </si>
  <si>
    <t>68374475</t>
  </si>
  <si>
    <t>68374476</t>
  </si>
  <si>
    <t>68374478</t>
  </si>
  <si>
    <t>68374479</t>
  </si>
  <si>
    <t>68374873</t>
  </si>
  <si>
    <t>68374892</t>
  </si>
  <si>
    <t>68374902</t>
  </si>
  <si>
    <t>68374903</t>
  </si>
  <si>
    <t>68374909</t>
  </si>
  <si>
    <t>68374910</t>
  </si>
  <si>
    <t>68375584</t>
  </si>
  <si>
    <t>68377705</t>
  </si>
  <si>
    <t>68378975</t>
  </si>
  <si>
    <t>68380641</t>
  </si>
  <si>
    <t>68381259</t>
  </si>
  <si>
    <t>68381295</t>
  </si>
  <si>
    <t>68381296</t>
  </si>
  <si>
    <t>68381297</t>
  </si>
  <si>
    <t>68381298</t>
  </si>
  <si>
    <t>68381299</t>
  </si>
  <si>
    <t>68381926</t>
  </si>
  <si>
    <t>68381927</t>
  </si>
  <si>
    <t>68381928</t>
  </si>
  <si>
    <t>68381929</t>
  </si>
  <si>
    <t>68384603</t>
  </si>
  <si>
    <t>68384604</t>
  </si>
  <si>
    <t>68386110</t>
  </si>
  <si>
    <t>68386111</t>
  </si>
  <si>
    <t>68386112</t>
  </si>
  <si>
    <t>68386114</t>
  </si>
  <si>
    <t>68386115</t>
  </si>
  <si>
    <t>68386116</t>
  </si>
  <si>
    <t>68386120</t>
  </si>
  <si>
    <t>68386124</t>
  </si>
  <si>
    <t>68386146</t>
  </si>
  <si>
    <t>68387669</t>
  </si>
  <si>
    <t>68387671</t>
  </si>
  <si>
    <t>68387774</t>
  </si>
  <si>
    <t>68387776</t>
  </si>
  <si>
    <t>68387778</t>
  </si>
  <si>
    <t>68388819</t>
  </si>
  <si>
    <t>68389062</t>
  </si>
  <si>
    <t>68393413</t>
  </si>
  <si>
    <t>68394928</t>
  </si>
  <si>
    <t>68394930</t>
  </si>
  <si>
    <t>68394931</t>
  </si>
  <si>
    <t>68394932</t>
  </si>
  <si>
    <t>68397930</t>
  </si>
  <si>
    <t>68399296</t>
  </si>
  <si>
    <t>68399380</t>
  </si>
  <si>
    <t>68399381</t>
  </si>
  <si>
    <t>68399387</t>
  </si>
  <si>
    <t>68400104</t>
  </si>
  <si>
    <t>68400105</t>
  </si>
  <si>
    <t>68400114</t>
  </si>
  <si>
    <t>68400116</t>
  </si>
  <si>
    <t>68400117</t>
  </si>
  <si>
    <t>68400207</t>
  </si>
  <si>
    <t>68400208</t>
  </si>
  <si>
    <t>68400393</t>
  </si>
  <si>
    <t>68400978</t>
  </si>
  <si>
    <t>68400979</t>
  </si>
  <si>
    <t>68400981</t>
  </si>
  <si>
    <t>68401001</t>
  </si>
  <si>
    <t>68401002</t>
  </si>
  <si>
    <t>68401006</t>
  </si>
  <si>
    <t>68401009</t>
  </si>
  <si>
    <t>68401010</t>
  </si>
  <si>
    <t>68401012</t>
  </si>
  <si>
    <t>68401026</t>
  </si>
  <si>
    <t>68401027</t>
  </si>
  <si>
    <t>68401065</t>
  </si>
  <si>
    <t>68401077</t>
  </si>
  <si>
    <t>68401080</t>
  </si>
  <si>
    <t>68401082</t>
  </si>
  <si>
    <t>68401445</t>
  </si>
  <si>
    <t>68402328</t>
  </si>
  <si>
    <t>68402330</t>
  </si>
  <si>
    <t>68402345</t>
  </si>
  <si>
    <t>68402349</t>
  </si>
  <si>
    <t>68402514</t>
  </si>
  <si>
    <t>68403724</t>
  </si>
  <si>
    <t>68403728</t>
  </si>
  <si>
    <t>68406207</t>
  </si>
  <si>
    <t>68406208</t>
  </si>
  <si>
    <t>68406221</t>
  </si>
  <si>
    <t>68406222</t>
  </si>
  <si>
    <t>68406223</t>
  </si>
  <si>
    <t>68406224</t>
  </si>
  <si>
    <t>68406311</t>
  </si>
  <si>
    <t>68406312</t>
  </si>
  <si>
    <t>68406314</t>
  </si>
  <si>
    <t>68406315</t>
  </si>
  <si>
    <t>68406316</t>
  </si>
  <si>
    <t>68407833</t>
  </si>
  <si>
    <t>68407844</t>
  </si>
  <si>
    <t>68407939</t>
  </si>
  <si>
    <t>68407941</t>
  </si>
  <si>
    <t>68407953</t>
  </si>
  <si>
    <t>68408893</t>
  </si>
  <si>
    <t>68408897</t>
  </si>
  <si>
    <t>68410132</t>
  </si>
  <si>
    <t>68411265</t>
  </si>
  <si>
    <t>68411379</t>
  </si>
  <si>
    <t>68413435</t>
  </si>
  <si>
    <t>68414829</t>
  </si>
  <si>
    <t>68414830</t>
  </si>
  <si>
    <t>68414831</t>
  </si>
  <si>
    <t>68414837</t>
  </si>
  <si>
    <t>68414911</t>
  </si>
  <si>
    <t>68415033</t>
  </si>
  <si>
    <t>68415039</t>
  </si>
  <si>
    <t>68415040</t>
  </si>
  <si>
    <t>68416019</t>
  </si>
  <si>
    <t>68416087</t>
  </si>
  <si>
    <t>68417155</t>
  </si>
  <si>
    <t>68417160</t>
  </si>
  <si>
    <t>68417163</t>
  </si>
  <si>
    <t>68417164</t>
  </si>
  <si>
    <t>68417165</t>
  </si>
  <si>
    <t>68417166</t>
  </si>
  <si>
    <t>68417167</t>
  </si>
  <si>
    <t>68417196</t>
  </si>
  <si>
    <t>68417198</t>
  </si>
  <si>
    <t>68417200</t>
  </si>
  <si>
    <t>68419030</t>
  </si>
  <si>
    <t>68419031</t>
  </si>
  <si>
    <t>68419430</t>
  </si>
  <si>
    <t>68421533</t>
  </si>
  <si>
    <t>68421990</t>
  </si>
  <si>
    <t>68421994</t>
  </si>
  <si>
    <t>68422074</t>
  </si>
  <si>
    <t>68423222</t>
  </si>
  <si>
    <t>68423272</t>
  </si>
  <si>
    <t>68423273</t>
  </si>
  <si>
    <t>68423608</t>
  </si>
  <si>
    <t>68424898</t>
  </si>
  <si>
    <t>68424901</t>
  </si>
  <si>
    <t>68424902</t>
  </si>
  <si>
    <t>68426186</t>
  </si>
  <si>
    <t>68426187</t>
  </si>
  <si>
    <t>68426188</t>
  </si>
  <si>
    <t>68426189</t>
  </si>
  <si>
    <t>68426190</t>
  </si>
  <si>
    <t>68426191</t>
  </si>
  <si>
    <t>68426192</t>
  </si>
  <si>
    <t>68426193</t>
  </si>
  <si>
    <t>68426194</t>
  </si>
  <si>
    <t>68426196</t>
  </si>
  <si>
    <t>68426197</t>
  </si>
  <si>
    <t>68426198</t>
  </si>
  <si>
    <t>68426199</t>
  </si>
  <si>
    <t>68426200</t>
  </si>
  <si>
    <t>68426470</t>
  </si>
  <si>
    <t>68429427</t>
  </si>
  <si>
    <t>68429697</t>
  </si>
  <si>
    <t>68430932</t>
  </si>
  <si>
    <t>68432028</t>
  </si>
  <si>
    <t>68432303</t>
  </si>
  <si>
    <t>68436547</t>
  </si>
  <si>
    <t>68436817</t>
  </si>
  <si>
    <t>68436819</t>
  </si>
  <si>
    <t>68436821</t>
  </si>
  <si>
    <t>68436823</t>
  </si>
  <si>
    <t>68437757</t>
  </si>
  <si>
    <t>68438108</t>
  </si>
  <si>
    <t>68438111</t>
  </si>
  <si>
    <t>68438114</t>
  </si>
  <si>
    <t>68438116</t>
  </si>
  <si>
    <t>68441240</t>
  </si>
  <si>
    <t>68441429</t>
  </si>
  <si>
    <t>68441430</t>
  </si>
  <si>
    <t>68441431</t>
  </si>
  <si>
    <t>68441432</t>
  </si>
  <si>
    <t>68441433</t>
  </si>
  <si>
    <t>68443795</t>
  </si>
  <si>
    <t>68443796</t>
  </si>
  <si>
    <t>68443958</t>
  </si>
  <si>
    <t>68443959</t>
  </si>
  <si>
    <t>68443961</t>
  </si>
  <si>
    <t>68443964</t>
  </si>
  <si>
    <t>68443968</t>
  </si>
  <si>
    <t>68443969</t>
  </si>
  <si>
    <t>68443970</t>
  </si>
  <si>
    <t>68443971</t>
  </si>
  <si>
    <t>68443972</t>
  </si>
  <si>
    <t>68443973</t>
  </si>
  <si>
    <t>68445560</t>
  </si>
  <si>
    <t>68445561</t>
  </si>
  <si>
    <t>68445772</t>
  </si>
  <si>
    <t>68445773</t>
  </si>
  <si>
    <t>68445776</t>
  </si>
  <si>
    <t>68445782</t>
  </si>
  <si>
    <t>68445783</t>
  </si>
  <si>
    <t>68445789</t>
  </si>
  <si>
    <t>68445795</t>
  </si>
  <si>
    <t>68445796</t>
  </si>
  <si>
    <t>68445821</t>
  </si>
  <si>
    <t>68446637</t>
  </si>
  <si>
    <t>68449354</t>
  </si>
  <si>
    <t>68452128</t>
  </si>
  <si>
    <t>68452233</t>
  </si>
  <si>
    <t>68452234</t>
  </si>
  <si>
    <t>68452235</t>
  </si>
  <si>
    <t>68452245</t>
  </si>
  <si>
    <t>68452247</t>
  </si>
  <si>
    <t>68452249</t>
  </si>
  <si>
    <t>68453114</t>
  </si>
  <si>
    <t>68453115</t>
  </si>
  <si>
    <t>68453116</t>
  </si>
  <si>
    <t>68453117</t>
  </si>
  <si>
    <t>68453118</t>
  </si>
  <si>
    <t>68453119</t>
  </si>
  <si>
    <t>68453256</t>
  </si>
  <si>
    <t>68453297</t>
  </si>
  <si>
    <t>68454327</t>
  </si>
  <si>
    <t>68455199</t>
  </si>
  <si>
    <t>68455200</t>
  </si>
  <si>
    <t>68459681</t>
  </si>
  <si>
    <t>68462245</t>
  </si>
  <si>
    <t>68463616</t>
  </si>
  <si>
    <t>68463617</t>
  </si>
  <si>
    <t>68464610</t>
  </si>
  <si>
    <t>68464612</t>
  </si>
  <si>
    <t>68464614</t>
  </si>
  <si>
    <t>68464616</t>
  </si>
  <si>
    <t>68464617</t>
  </si>
  <si>
    <t>68464618</t>
  </si>
  <si>
    <t>68464619</t>
  </si>
  <si>
    <t>68464620</t>
  </si>
  <si>
    <t>68464621</t>
  </si>
  <si>
    <t>68464622</t>
  </si>
  <si>
    <t>68464623</t>
  </si>
  <si>
    <t>68464624</t>
  </si>
  <si>
    <t>68465571</t>
  </si>
  <si>
    <t>68465621</t>
  </si>
  <si>
    <t>68465622</t>
  </si>
  <si>
    <t>68465623</t>
  </si>
  <si>
    <t>68465624</t>
  </si>
  <si>
    <t>68465625</t>
  </si>
  <si>
    <t>68465626</t>
  </si>
  <si>
    <t>68465739</t>
  </si>
  <si>
    <t>68465741</t>
  </si>
  <si>
    <t>68467083</t>
  </si>
  <si>
    <t>68467086</t>
  </si>
  <si>
    <t>68468014</t>
  </si>
  <si>
    <t>68468017</t>
  </si>
  <si>
    <t>68468019</t>
  </si>
  <si>
    <t>68469390</t>
  </si>
  <si>
    <t>68469392</t>
  </si>
  <si>
    <t>68469396</t>
  </si>
  <si>
    <t>68469397</t>
  </si>
  <si>
    <t>68469398</t>
  </si>
  <si>
    <t>68469401</t>
  </si>
  <si>
    <t>68469410</t>
  </si>
  <si>
    <t>68469412</t>
  </si>
  <si>
    <t>68469414</t>
  </si>
  <si>
    <t>68469416</t>
  </si>
  <si>
    <t>68469532</t>
  </si>
  <si>
    <t>68469742</t>
  </si>
  <si>
    <t>68469743</t>
  </si>
  <si>
    <t>68469758</t>
  </si>
  <si>
    <t>68469759</t>
  </si>
  <si>
    <t>68469760</t>
  </si>
  <si>
    <t>68470881</t>
  </si>
  <si>
    <t>68470981</t>
  </si>
  <si>
    <t>68470982</t>
  </si>
  <si>
    <t>68472188</t>
  </si>
  <si>
    <t>68478460</t>
  </si>
  <si>
    <t>68479430</t>
  </si>
  <si>
    <t>68479432</t>
  </si>
  <si>
    <t>68479433</t>
  </si>
  <si>
    <t>68479436</t>
  </si>
  <si>
    <t>68479438</t>
  </si>
  <si>
    <t>68482817</t>
  </si>
  <si>
    <t>68482820</t>
  </si>
  <si>
    <t>68485730</t>
  </si>
  <si>
    <t>68485750</t>
  </si>
  <si>
    <t>68485751</t>
  </si>
  <si>
    <t>68485752</t>
  </si>
  <si>
    <t>68485754</t>
  </si>
  <si>
    <t>68485755</t>
  </si>
  <si>
    <t>68485756</t>
  </si>
  <si>
    <t>68485771</t>
  </si>
  <si>
    <t>68485772</t>
  </si>
  <si>
    <t>68486347</t>
  </si>
  <si>
    <t>68486348</t>
  </si>
  <si>
    <t>68490300</t>
  </si>
  <si>
    <t>68490301</t>
  </si>
  <si>
    <t>68490454</t>
  </si>
  <si>
    <t>68490457</t>
  </si>
  <si>
    <t>68490458</t>
  </si>
  <si>
    <t>68490459</t>
  </si>
  <si>
    <t>68493993</t>
  </si>
  <si>
    <t>68493994</t>
  </si>
  <si>
    <t>68494074</t>
  </si>
  <si>
    <t>68495597</t>
  </si>
  <si>
    <t>68496210</t>
  </si>
  <si>
    <t>68496211</t>
  </si>
  <si>
    <t>68496212</t>
  </si>
  <si>
    <t>68497887</t>
  </si>
  <si>
    <t>68498715</t>
  </si>
  <si>
    <t>68498716</t>
  </si>
  <si>
    <t>68498717</t>
  </si>
  <si>
    <t>68498718</t>
  </si>
  <si>
    <t>68498719</t>
  </si>
  <si>
    <t>68498720</t>
  </si>
  <si>
    <t>68499668</t>
  </si>
  <si>
    <t>68499669</t>
  </si>
  <si>
    <t>68503163</t>
  </si>
  <si>
    <t>68503164</t>
  </si>
  <si>
    <t>68503174</t>
  </si>
  <si>
    <t>68503175</t>
  </si>
  <si>
    <t>68503178</t>
  </si>
  <si>
    <t>68503179</t>
  </si>
  <si>
    <t>68503195</t>
  </si>
  <si>
    <t>68503196</t>
  </si>
  <si>
    <t>68503198</t>
  </si>
  <si>
    <t>68503202</t>
  </si>
  <si>
    <t>68509334</t>
  </si>
  <si>
    <t>68509336</t>
  </si>
  <si>
    <t>68509519</t>
  </si>
  <si>
    <t>68509520</t>
  </si>
  <si>
    <t>68509543</t>
  </si>
  <si>
    <t>68511658</t>
  </si>
  <si>
    <t>68511661</t>
  </si>
  <si>
    <t>68511662</t>
  </si>
  <si>
    <t>68511696</t>
  </si>
  <si>
    <t>68511697</t>
  </si>
  <si>
    <t>68511698</t>
  </si>
  <si>
    <t>68511699</t>
  </si>
  <si>
    <t>68511700</t>
  </si>
  <si>
    <t>68511701</t>
  </si>
  <si>
    <t>68511712</t>
  </si>
  <si>
    <t>68511713</t>
  </si>
  <si>
    <t>68511714</t>
  </si>
  <si>
    <t>68512371</t>
  </si>
  <si>
    <t>68512372</t>
  </si>
  <si>
    <t>68512373</t>
  </si>
  <si>
    <t>68512374</t>
  </si>
  <si>
    <t>68512375</t>
  </si>
  <si>
    <t>68512379</t>
  </si>
  <si>
    <t>68513385</t>
  </si>
  <si>
    <t>68513386</t>
  </si>
  <si>
    <t>68513387</t>
  </si>
  <si>
    <t>68513406</t>
  </si>
  <si>
    <t>68513408</t>
  </si>
  <si>
    <t>68513410</t>
  </si>
  <si>
    <t>68513420</t>
  </si>
  <si>
    <t>68513426</t>
  </si>
  <si>
    <t>68517214</t>
  </si>
  <si>
    <t>68517215</t>
  </si>
  <si>
    <t>68518309</t>
  </si>
  <si>
    <t>68518311</t>
  </si>
  <si>
    <t>68518314</t>
  </si>
  <si>
    <t>68518325</t>
  </si>
  <si>
    <t>68518326</t>
  </si>
  <si>
    <t>68518327</t>
  </si>
  <si>
    <t>68518328</t>
  </si>
  <si>
    <t>68518329</t>
  </si>
  <si>
    <t>68518331</t>
  </si>
  <si>
    <t>68518404</t>
  </si>
  <si>
    <t>68519413</t>
  </si>
  <si>
    <t>68519416</t>
  </si>
  <si>
    <t>68519417</t>
  </si>
  <si>
    <t>68519418</t>
  </si>
  <si>
    <t>68520322</t>
  </si>
  <si>
    <t>68521086</t>
  </si>
  <si>
    <t>68521088</t>
  </si>
  <si>
    <t>68521112</t>
  </si>
  <si>
    <t>68521341</t>
  </si>
  <si>
    <t>68526854</t>
  </si>
  <si>
    <t>68526855</t>
  </si>
  <si>
    <t>68526859</t>
  </si>
  <si>
    <t>68526872</t>
  </si>
  <si>
    <t>68526925</t>
  </si>
  <si>
    <t>68526926</t>
  </si>
  <si>
    <t>68528891</t>
  </si>
  <si>
    <t>68528892</t>
  </si>
  <si>
    <t>68528893</t>
  </si>
  <si>
    <t>68528894</t>
  </si>
  <si>
    <t>68528895</t>
  </si>
  <si>
    <t>68528896</t>
  </si>
  <si>
    <t>68528897</t>
  </si>
  <si>
    <t>68528898</t>
  </si>
  <si>
    <t>68528899</t>
  </si>
  <si>
    <t>68530298</t>
  </si>
  <si>
    <t>68530317</t>
  </si>
  <si>
    <t>68530319</t>
  </si>
  <si>
    <t>68530320</t>
  </si>
  <si>
    <t>68530321</t>
  </si>
  <si>
    <t>68530324</t>
  </si>
  <si>
    <t>68530325</t>
  </si>
  <si>
    <t>68530326</t>
  </si>
  <si>
    <t>68531236</t>
  </si>
  <si>
    <t>68531491</t>
  </si>
  <si>
    <t>68531492</t>
  </si>
  <si>
    <t>68532440</t>
  </si>
  <si>
    <t>68532441</t>
  </si>
  <si>
    <t>68532446</t>
  </si>
  <si>
    <t>68534125</t>
  </si>
  <si>
    <t>68535525</t>
  </si>
  <si>
    <t>68535575</t>
  </si>
  <si>
    <t>68535579</t>
  </si>
  <si>
    <t>68535585</t>
  </si>
  <si>
    <t>68535591</t>
  </si>
  <si>
    <t>68536754</t>
  </si>
  <si>
    <t>68536755</t>
  </si>
  <si>
    <t>68536756</t>
  </si>
  <si>
    <t>68536757</t>
  </si>
  <si>
    <t>68536758</t>
  </si>
  <si>
    <t>68539220</t>
  </si>
  <si>
    <t>68540180</t>
  </si>
  <si>
    <t>68540182</t>
  </si>
  <si>
    <t>68541481</t>
  </si>
  <si>
    <t>68541483</t>
  </si>
  <si>
    <t>68541484</t>
  </si>
  <si>
    <t>68542429</t>
  </si>
  <si>
    <t>68542484</t>
  </si>
  <si>
    <t>68545453</t>
  </si>
  <si>
    <t>68545456</t>
  </si>
  <si>
    <t>68545460</t>
  </si>
  <si>
    <t>68548377</t>
  </si>
  <si>
    <t>68548378</t>
  </si>
  <si>
    <t>68548379</t>
  </si>
  <si>
    <t>68548381</t>
  </si>
  <si>
    <t>68548382</t>
  </si>
  <si>
    <t>68552469</t>
  </si>
  <si>
    <t>68553121</t>
  </si>
  <si>
    <t>68553122</t>
  </si>
  <si>
    <t>68553123</t>
  </si>
  <si>
    <t>68553124</t>
  </si>
  <si>
    <t>68553125</t>
  </si>
  <si>
    <t>68553126</t>
  </si>
  <si>
    <t>68553127</t>
  </si>
  <si>
    <t>68553128</t>
  </si>
  <si>
    <t>68553129</t>
  </si>
  <si>
    <t>68553130</t>
  </si>
  <si>
    <t>68553131</t>
  </si>
  <si>
    <t>68553132</t>
  </si>
  <si>
    <t>68553187</t>
  </si>
  <si>
    <t>68553192</t>
  </si>
  <si>
    <t>68553193</t>
  </si>
  <si>
    <t>68553215</t>
  </si>
  <si>
    <t>68553216</t>
  </si>
  <si>
    <t>68553218</t>
  </si>
  <si>
    <t>68554259</t>
  </si>
  <si>
    <t>68554261</t>
  </si>
  <si>
    <t>68555167</t>
  </si>
  <si>
    <t>68557364</t>
  </si>
  <si>
    <t>68557365</t>
  </si>
  <si>
    <t>68557366</t>
  </si>
  <si>
    <t>68557367</t>
  </si>
  <si>
    <t>68558057</t>
  </si>
  <si>
    <t>68558130</t>
  </si>
  <si>
    <t>68560782</t>
  </si>
  <si>
    <t>68561618</t>
  </si>
  <si>
    <t>68561642</t>
  </si>
  <si>
    <t>68562837</t>
  </si>
  <si>
    <t>68562838</t>
  </si>
  <si>
    <t>68562839</t>
  </si>
  <si>
    <t>68566831</t>
  </si>
  <si>
    <t>68570068</t>
  </si>
  <si>
    <t>68570069</t>
  </si>
  <si>
    <t>68570139</t>
  </si>
  <si>
    <t>68570358</t>
  </si>
  <si>
    <t>68576348</t>
  </si>
  <si>
    <t>68576349</t>
  </si>
  <si>
    <t>68576415</t>
  </si>
  <si>
    <t>68581805</t>
  </si>
  <si>
    <t>68581806</t>
  </si>
  <si>
    <t>68581813</t>
  </si>
  <si>
    <t>68587338</t>
  </si>
  <si>
    <t>68587339</t>
  </si>
  <si>
    <t>68588310</t>
  </si>
  <si>
    <t>68589900</t>
  </si>
  <si>
    <t>68591913</t>
  </si>
  <si>
    <t>68595105</t>
  </si>
  <si>
    <t>68595163</t>
  </si>
  <si>
    <t>68600907</t>
  </si>
  <si>
    <t>68600908</t>
  </si>
  <si>
    <t>68600909</t>
  </si>
  <si>
    <t>68600910</t>
  </si>
  <si>
    <t>68600912</t>
  </si>
  <si>
    <t>68605664</t>
  </si>
  <si>
    <t>68605774</t>
  </si>
  <si>
    <t>68606136</t>
  </si>
  <si>
    <t>68607863</t>
  </si>
  <si>
    <t>68623394</t>
  </si>
  <si>
    <t>68625547</t>
  </si>
  <si>
    <t>68625573</t>
  </si>
  <si>
    <t>68625615</t>
  </si>
  <si>
    <t>68626028</t>
  </si>
  <si>
    <t>68626029</t>
  </si>
  <si>
    <t>68626030</t>
  </si>
  <si>
    <t>68626031</t>
  </si>
  <si>
    <t>68626032</t>
  </si>
  <si>
    <t>68626033</t>
  </si>
  <si>
    <t>68626188</t>
  </si>
  <si>
    <t>68628371</t>
  </si>
  <si>
    <t>68628372</t>
  </si>
  <si>
    <t>68628373</t>
  </si>
  <si>
    <t>68628376</t>
  </si>
  <si>
    <t>68628379</t>
  </si>
  <si>
    <t>68628380</t>
  </si>
  <si>
    <t>68628381</t>
  </si>
  <si>
    <t>68628382</t>
  </si>
  <si>
    <t>68628396</t>
  </si>
  <si>
    <t>68628397</t>
  </si>
  <si>
    <t>68628398</t>
  </si>
  <si>
    <t>68628399</t>
  </si>
  <si>
    <t>68628400</t>
  </si>
  <si>
    <t>68628401</t>
  </si>
  <si>
    <t>68629025</t>
  </si>
  <si>
    <t>68629033</t>
  </si>
  <si>
    <t>68629058</t>
  </si>
  <si>
    <t>68629062</t>
  </si>
  <si>
    <t>68629063</t>
  </si>
  <si>
    <t>68629474</t>
  </si>
  <si>
    <t>68629475</t>
  </si>
  <si>
    <t>68629476</t>
  </si>
  <si>
    <t>68629477</t>
  </si>
  <si>
    <t>68629478</t>
  </si>
  <si>
    <t>68629479</t>
  </si>
  <si>
    <t>68629480</t>
  </si>
  <si>
    <t>68629481</t>
  </si>
  <si>
    <t>68629482</t>
  </si>
  <si>
    <t>68629483</t>
  </si>
  <si>
    <t>68631798</t>
  </si>
  <si>
    <t>68631799</t>
  </si>
  <si>
    <t>68631804</t>
  </si>
  <si>
    <t>68631805</t>
  </si>
  <si>
    <t>68632789</t>
  </si>
  <si>
    <t>68632791</t>
  </si>
  <si>
    <t>68632794</t>
  </si>
  <si>
    <t>68632861</t>
  </si>
  <si>
    <t>68632862</t>
  </si>
  <si>
    <t>68632863</t>
  </si>
  <si>
    <t>68632864</t>
  </si>
  <si>
    <t>68632865</t>
  </si>
  <si>
    <t>68632866</t>
  </si>
  <si>
    <t>68636256</t>
  </si>
  <si>
    <t>68636258</t>
  </si>
  <si>
    <t>68638422</t>
  </si>
  <si>
    <t>68638423</t>
  </si>
  <si>
    <t>68638424</t>
  </si>
  <si>
    <t>68638425</t>
  </si>
  <si>
    <t>68638426</t>
  </si>
  <si>
    <t>68638427</t>
  </si>
  <si>
    <t>68638428</t>
  </si>
  <si>
    <t>68638429</t>
  </si>
  <si>
    <t>68638720</t>
  </si>
  <si>
    <t>68640676</t>
  </si>
  <si>
    <t>68640677</t>
  </si>
  <si>
    <t>68640678</t>
  </si>
  <si>
    <t>68641414</t>
  </si>
  <si>
    <t>68642030</t>
  </si>
  <si>
    <t>68642241</t>
  </si>
  <si>
    <t>68642242</t>
  </si>
  <si>
    <t>68642244</t>
  </si>
  <si>
    <t>68642245</t>
  </si>
  <si>
    <t>68642302</t>
  </si>
  <si>
    <t>68642303</t>
  </si>
  <si>
    <t>68642363</t>
  </si>
  <si>
    <t>68642366</t>
  </si>
  <si>
    <t>68642367</t>
  </si>
  <si>
    <t>68642793</t>
  </si>
  <si>
    <t>68643474</t>
  </si>
  <si>
    <t>68643475</t>
  </si>
  <si>
    <t>68643501</t>
  </si>
  <si>
    <t>68643502</t>
  </si>
  <si>
    <t>68643604</t>
  </si>
  <si>
    <t>68643605</t>
  </si>
  <si>
    <t>68643613</t>
  </si>
  <si>
    <t>68643615</t>
  </si>
  <si>
    <t>68643617</t>
  </si>
  <si>
    <t>68643618</t>
  </si>
  <si>
    <t>68643631</t>
  </si>
  <si>
    <t>68643632</t>
  </si>
  <si>
    <t>68643637</t>
  </si>
  <si>
    <t>68643638</t>
  </si>
  <si>
    <t>68644725</t>
  </si>
  <si>
    <t>68644726</t>
  </si>
  <si>
    <t>68644727</t>
  </si>
  <si>
    <t>68644763</t>
  </si>
  <si>
    <t>68644764</t>
  </si>
  <si>
    <t>68644765</t>
  </si>
  <si>
    <t>68644766</t>
  </si>
  <si>
    <t>68644767</t>
  </si>
  <si>
    <t>68646337</t>
  </si>
  <si>
    <t>68648466</t>
  </si>
  <si>
    <t>68648467</t>
  </si>
  <si>
    <t>68648468</t>
  </si>
  <si>
    <t>68649419</t>
  </si>
  <si>
    <t>68650112</t>
  </si>
  <si>
    <t>68650147</t>
  </si>
  <si>
    <t>68650151</t>
  </si>
  <si>
    <t>68650155</t>
  </si>
  <si>
    <t>68651417</t>
  </si>
  <si>
    <t>68652252</t>
  </si>
  <si>
    <t>68653113</t>
  </si>
  <si>
    <t>68653693</t>
  </si>
  <si>
    <t>68653878</t>
  </si>
  <si>
    <t>68654151</t>
  </si>
  <si>
    <t>68654152</t>
  </si>
  <si>
    <t>68654154</t>
  </si>
  <si>
    <t>68654155</t>
  </si>
  <si>
    <t>68655268</t>
  </si>
  <si>
    <t>68655269</t>
  </si>
  <si>
    <t>68655270</t>
  </si>
  <si>
    <t>68655272</t>
  </si>
  <si>
    <t>68657254</t>
  </si>
  <si>
    <t>68657255</t>
  </si>
  <si>
    <t>68657256</t>
  </si>
  <si>
    <t>68657672</t>
  </si>
  <si>
    <t>68657673</t>
  </si>
  <si>
    <t>68657674</t>
  </si>
  <si>
    <t>68657675</t>
  </si>
  <si>
    <t>68657676</t>
  </si>
  <si>
    <t>68658724</t>
  </si>
  <si>
    <t>68658725</t>
  </si>
  <si>
    <t>68658730</t>
  </si>
  <si>
    <t>68658731</t>
  </si>
  <si>
    <t>68658733</t>
  </si>
  <si>
    <t>68658734</t>
  </si>
  <si>
    <t>68658737</t>
  </si>
  <si>
    <t>68658738</t>
  </si>
  <si>
    <t>68658740</t>
  </si>
  <si>
    <t>68658747</t>
  </si>
  <si>
    <t>68658748</t>
  </si>
  <si>
    <t>68658753</t>
  </si>
  <si>
    <t>68658754</t>
  </si>
  <si>
    <t>68658756</t>
  </si>
  <si>
    <t>68658758</t>
  </si>
  <si>
    <t>68660780</t>
  </si>
  <si>
    <t>68660783</t>
  </si>
  <si>
    <t>68661460</t>
  </si>
  <si>
    <t>68661462</t>
  </si>
  <si>
    <t>68662263</t>
  </si>
  <si>
    <t>68662264</t>
  </si>
  <si>
    <t>68662527</t>
  </si>
  <si>
    <t>68663114</t>
  </si>
  <si>
    <t>68663304</t>
  </si>
  <si>
    <t>68663305</t>
  </si>
  <si>
    <t>68666927</t>
  </si>
  <si>
    <t>68666928</t>
  </si>
  <si>
    <t>68667591</t>
  </si>
  <si>
    <t>68667604</t>
  </si>
  <si>
    <t>68667772</t>
  </si>
  <si>
    <t>68667773</t>
  </si>
  <si>
    <t>68667774</t>
  </si>
  <si>
    <t>68667775</t>
  </si>
  <si>
    <t>68667848</t>
  </si>
  <si>
    <t>68670238</t>
  </si>
  <si>
    <t>68671576</t>
  </si>
  <si>
    <t>68671577</t>
  </si>
  <si>
    <t>68671578</t>
  </si>
  <si>
    <t>68671580</t>
  </si>
  <si>
    <t>68671584</t>
  </si>
  <si>
    <t>68671588</t>
  </si>
  <si>
    <t>68671590</t>
  </si>
  <si>
    <t>68671592</t>
  </si>
  <si>
    <t>68672313</t>
  </si>
  <si>
    <t>68672322</t>
  </si>
  <si>
    <t>68672483</t>
  </si>
  <si>
    <t>68672485</t>
  </si>
  <si>
    <t>68672486</t>
  </si>
  <si>
    <t>68672487</t>
  </si>
  <si>
    <t>68672510</t>
  </si>
  <si>
    <t>68672512</t>
  </si>
  <si>
    <t>68672553</t>
  </si>
  <si>
    <t>68672554</t>
  </si>
  <si>
    <t>68672556</t>
  </si>
  <si>
    <t>68672557</t>
  </si>
  <si>
    <t>68672558</t>
  </si>
  <si>
    <t>68672581</t>
  </si>
  <si>
    <t>68672582</t>
  </si>
  <si>
    <t>68672583</t>
  </si>
  <si>
    <t>68672584</t>
  </si>
  <si>
    <t>68672585</t>
  </si>
  <si>
    <t>68672586</t>
  </si>
  <si>
    <t>68673784</t>
  </si>
  <si>
    <t>68673785</t>
  </si>
  <si>
    <t>68673786</t>
  </si>
  <si>
    <t>68673794</t>
  </si>
  <si>
    <t>68673795</t>
  </si>
  <si>
    <t>68673796</t>
  </si>
  <si>
    <t>68673797</t>
  </si>
  <si>
    <t>68673798</t>
  </si>
  <si>
    <t>68673799</t>
  </si>
  <si>
    <t>68673800</t>
  </si>
  <si>
    <t>68673801</t>
  </si>
  <si>
    <t>68673807</t>
  </si>
  <si>
    <t>68673808</t>
  </si>
  <si>
    <t>68673810</t>
  </si>
  <si>
    <t>68673814</t>
  </si>
  <si>
    <t>68673816</t>
  </si>
  <si>
    <t>68675077</t>
  </si>
  <si>
    <t>68678627</t>
  </si>
  <si>
    <t>68678649</t>
  </si>
  <si>
    <t>68678650</t>
  </si>
  <si>
    <t>68679971</t>
  </si>
  <si>
    <t>68682900</t>
  </si>
  <si>
    <t>68682901</t>
  </si>
  <si>
    <t>68682944</t>
  </si>
  <si>
    <t>68682945</t>
  </si>
  <si>
    <t>68684189</t>
  </si>
  <si>
    <t>68684190</t>
  </si>
  <si>
    <t>68684191</t>
  </si>
  <si>
    <t>68684194</t>
  </si>
  <si>
    <t>68684195</t>
  </si>
  <si>
    <t>68684198</t>
  </si>
  <si>
    <t>68684199</t>
  </si>
  <si>
    <t>68684200</t>
  </si>
  <si>
    <t>68684201</t>
  </si>
  <si>
    <t>68684203</t>
  </si>
  <si>
    <t>68684205</t>
  </si>
  <si>
    <t>68684206</t>
  </si>
  <si>
    <t>68684207</t>
  </si>
  <si>
    <t>68684209</t>
  </si>
  <si>
    <t>68684210</t>
  </si>
  <si>
    <t>68684211</t>
  </si>
  <si>
    <t>68684213</t>
  </si>
  <si>
    <t>68684217</t>
  </si>
  <si>
    <t>68684219</t>
  </si>
  <si>
    <t>68684221</t>
  </si>
  <si>
    <t>68684225</t>
  </si>
  <si>
    <t>68684229</t>
  </si>
  <si>
    <t>68689239</t>
  </si>
  <si>
    <t>68689619</t>
  </si>
  <si>
    <t>68689682</t>
  </si>
  <si>
    <t>68690054</t>
  </si>
  <si>
    <t>68690055</t>
  </si>
  <si>
    <t>68690122</t>
  </si>
  <si>
    <t>68690124</t>
  </si>
  <si>
    <t>68690177</t>
  </si>
  <si>
    <t>68692332</t>
  </si>
  <si>
    <t>68692334</t>
  </si>
  <si>
    <t>68692338</t>
  </si>
  <si>
    <t>68692343</t>
  </si>
  <si>
    <t>68692345</t>
  </si>
  <si>
    <t>68692377</t>
  </si>
  <si>
    <t>68692378</t>
  </si>
  <si>
    <t>68692379</t>
  </si>
  <si>
    <t>68692380</t>
  </si>
  <si>
    <t>68692381</t>
  </si>
  <si>
    <t>68692382</t>
  </si>
  <si>
    <t>68692383</t>
  </si>
  <si>
    <t>68692384</t>
  </si>
  <si>
    <t>68692385</t>
  </si>
  <si>
    <t>68692386</t>
  </si>
  <si>
    <t>68694497</t>
  </si>
  <si>
    <t>68694498</t>
  </si>
  <si>
    <t>68698863</t>
  </si>
  <si>
    <t>68698879</t>
  </si>
  <si>
    <t>68698880</t>
  </si>
  <si>
    <t>68698889</t>
  </si>
  <si>
    <t>68698925</t>
  </si>
  <si>
    <t>68698926</t>
  </si>
  <si>
    <t>68698927</t>
  </si>
  <si>
    <t>68699095</t>
  </si>
  <si>
    <t>68699097</t>
  </si>
  <si>
    <t>68699098</t>
  </si>
  <si>
    <t>68699106</t>
  </si>
  <si>
    <t>68699110</t>
  </si>
  <si>
    <t>68699111</t>
  </si>
  <si>
    <t>68699112</t>
  </si>
  <si>
    <t>68699113</t>
  </si>
  <si>
    <t>68699263</t>
  </si>
  <si>
    <t>68699495</t>
  </si>
  <si>
    <t>68699496</t>
  </si>
  <si>
    <t>68699657</t>
  </si>
  <si>
    <t>68699799</t>
  </si>
  <si>
    <t>68700544</t>
  </si>
  <si>
    <t>68700620</t>
  </si>
  <si>
    <t>68704749</t>
  </si>
  <si>
    <t>68704750</t>
  </si>
  <si>
    <t>68704801</t>
  </si>
  <si>
    <t>68704802</t>
  </si>
  <si>
    <t>68705500</t>
  </si>
  <si>
    <t>68705513</t>
  </si>
  <si>
    <t>68705514</t>
  </si>
  <si>
    <t>68705619</t>
  </si>
  <si>
    <t>68705621</t>
  </si>
  <si>
    <t>68705653</t>
  </si>
  <si>
    <t>68708097</t>
  </si>
  <si>
    <t>68708103</t>
  </si>
  <si>
    <t>68708107</t>
  </si>
  <si>
    <t>68708869</t>
  </si>
  <si>
    <t>68708870</t>
  </si>
  <si>
    <t>68708871</t>
  </si>
  <si>
    <t>68708872</t>
  </si>
  <si>
    <t>68708873</t>
  </si>
  <si>
    <t>68708874</t>
  </si>
  <si>
    <t>68708875</t>
  </si>
  <si>
    <t>68708876</t>
  </si>
  <si>
    <t>68708888</t>
  </si>
  <si>
    <t>68708890</t>
  </si>
  <si>
    <t>68708935</t>
  </si>
  <si>
    <t>68708937</t>
  </si>
  <si>
    <t>68708939</t>
  </si>
  <si>
    <t>68708941</t>
  </si>
  <si>
    <t>68709594</t>
  </si>
  <si>
    <t>68709595</t>
  </si>
  <si>
    <t>68709596</t>
  </si>
  <si>
    <t>68709597</t>
  </si>
  <si>
    <t>68709598</t>
  </si>
  <si>
    <t>68709599</t>
  </si>
  <si>
    <t>68709600</t>
  </si>
  <si>
    <t>68709601</t>
  </si>
  <si>
    <t>68709684</t>
  </si>
  <si>
    <t>68709689</t>
  </si>
  <si>
    <t>68710683</t>
  </si>
  <si>
    <t>68710684</t>
  </si>
  <si>
    <t>68710685</t>
  </si>
  <si>
    <t>68711667</t>
  </si>
  <si>
    <t>68711699</t>
  </si>
  <si>
    <t>68711707</t>
  </si>
  <si>
    <t>68711708</t>
  </si>
  <si>
    <t>68711726</t>
  </si>
  <si>
    <t>68711727</t>
  </si>
  <si>
    <t>68711728</t>
  </si>
  <si>
    <t>68711743</t>
  </si>
  <si>
    <t>68712356</t>
  </si>
  <si>
    <t>68712357</t>
  </si>
  <si>
    <t>68712572</t>
  </si>
  <si>
    <t>68713096</t>
  </si>
  <si>
    <t>68713890</t>
  </si>
  <si>
    <t>68714852</t>
  </si>
  <si>
    <t>68714853</t>
  </si>
  <si>
    <t>68714854</t>
  </si>
  <si>
    <t>68714856</t>
  </si>
  <si>
    <t>68714857</t>
  </si>
  <si>
    <t>68714887</t>
  </si>
  <si>
    <t>68714888</t>
  </si>
  <si>
    <t>68714889</t>
  </si>
  <si>
    <t>68714890</t>
  </si>
  <si>
    <t>68714891</t>
  </si>
  <si>
    <t>68717158</t>
  </si>
  <si>
    <t>68717159</t>
  </si>
  <si>
    <t>68718326</t>
  </si>
  <si>
    <t>68718401</t>
  </si>
  <si>
    <t>68718402</t>
  </si>
  <si>
    <t>68718403</t>
  </si>
  <si>
    <t>68718437</t>
  </si>
  <si>
    <t>68718439</t>
  </si>
  <si>
    <t>68718440</t>
  </si>
  <si>
    <t>68718441</t>
  </si>
  <si>
    <t>68718442</t>
  </si>
  <si>
    <t>68718443</t>
  </si>
  <si>
    <t>68718466</t>
  </si>
  <si>
    <t>68718530</t>
  </si>
  <si>
    <t>68718531</t>
  </si>
  <si>
    <t>68718532</t>
  </si>
  <si>
    <t>68718535</t>
  </si>
  <si>
    <t>68718536</t>
  </si>
  <si>
    <t>68718537</t>
  </si>
  <si>
    <t>68720320</t>
  </si>
  <si>
    <t>68720322</t>
  </si>
  <si>
    <t>68720331</t>
  </si>
  <si>
    <t>68720332</t>
  </si>
  <si>
    <t>68720337</t>
  </si>
  <si>
    <t>68720339</t>
  </si>
  <si>
    <t>68720380</t>
  </si>
  <si>
    <t>68720381</t>
  </si>
  <si>
    <t>68720382</t>
  </si>
  <si>
    <t>68721413</t>
  </si>
  <si>
    <t>68721440</t>
  </si>
  <si>
    <t>68721443</t>
  </si>
  <si>
    <t>68721446</t>
  </si>
  <si>
    <t>68722225</t>
  </si>
  <si>
    <t>68722227</t>
  </si>
  <si>
    <t>68722642</t>
  </si>
  <si>
    <t>68722643</t>
  </si>
  <si>
    <t>68722644</t>
  </si>
  <si>
    <t>68722645</t>
  </si>
  <si>
    <t>68722998</t>
  </si>
  <si>
    <t>68722999</t>
  </si>
  <si>
    <t>68723000</t>
  </si>
  <si>
    <t>68723006</t>
  </si>
  <si>
    <t>68723007</t>
  </si>
  <si>
    <t>68723011</t>
  </si>
  <si>
    <t>68723012</t>
  </si>
  <si>
    <t>68723017</t>
  </si>
  <si>
    <t>68723018</t>
  </si>
  <si>
    <t>68723019</t>
  </si>
  <si>
    <t>68723300</t>
  </si>
  <si>
    <t>68723526</t>
  </si>
  <si>
    <t>68724691</t>
  </si>
  <si>
    <t>68727410</t>
  </si>
  <si>
    <t>68727522</t>
  </si>
  <si>
    <t>68727535</t>
  </si>
  <si>
    <t>68727536</t>
  </si>
  <si>
    <t>68727570</t>
  </si>
  <si>
    <t>68727572</t>
  </si>
  <si>
    <t>68727582</t>
  </si>
  <si>
    <t>68727583</t>
  </si>
  <si>
    <t>68727584</t>
  </si>
  <si>
    <t>68727596</t>
  </si>
  <si>
    <t>68727597</t>
  </si>
  <si>
    <t>68727598</t>
  </si>
  <si>
    <t>68727637</t>
  </si>
  <si>
    <t>68727844</t>
  </si>
  <si>
    <t>68727845</t>
  </si>
  <si>
    <t>68727850</t>
  </si>
  <si>
    <t>68727851</t>
  </si>
  <si>
    <t>68730009</t>
  </si>
  <si>
    <t>68730016</t>
  </si>
  <si>
    <t>68730027</t>
  </si>
  <si>
    <t>68730028</t>
  </si>
  <si>
    <t>68730036</t>
  </si>
  <si>
    <t>68730038</t>
  </si>
  <si>
    <t>68730039</t>
  </si>
  <si>
    <t>68730051</t>
  </si>
  <si>
    <t>68730054</t>
  </si>
  <si>
    <t>68730055</t>
  </si>
  <si>
    <t>68730067</t>
  </si>
  <si>
    <t>68730069</t>
  </si>
  <si>
    <t>68731817</t>
  </si>
  <si>
    <t>68731818</t>
  </si>
  <si>
    <t>68731913</t>
  </si>
  <si>
    <t>68731914</t>
  </si>
  <si>
    <t>68731915</t>
  </si>
  <si>
    <t>68731916</t>
  </si>
  <si>
    <t>68731917</t>
  </si>
  <si>
    <t>68733504</t>
  </si>
  <si>
    <t>68733505</t>
  </si>
  <si>
    <t>68733506</t>
  </si>
  <si>
    <t>68733508</t>
  </si>
  <si>
    <t>68733509</t>
  </si>
  <si>
    <t>68733510</t>
  </si>
  <si>
    <t>68734169</t>
  </si>
  <si>
    <t>68735185</t>
  </si>
  <si>
    <t>68736395</t>
  </si>
  <si>
    <t>68736396</t>
  </si>
  <si>
    <t>68737149</t>
  </si>
  <si>
    <t>68737151</t>
  </si>
  <si>
    <t>68738739</t>
  </si>
  <si>
    <t>68738750</t>
  </si>
  <si>
    <t>68738751</t>
  </si>
  <si>
    <t>68739630</t>
  </si>
  <si>
    <t>68739631</t>
  </si>
  <si>
    <t>68740428</t>
  </si>
  <si>
    <t>68741660</t>
  </si>
  <si>
    <t>68741661</t>
  </si>
  <si>
    <t>68741662</t>
  </si>
  <si>
    <t>68741663</t>
  </si>
  <si>
    <t>68741665</t>
  </si>
  <si>
    <t>68741751</t>
  </si>
  <si>
    <t>68741752</t>
  </si>
  <si>
    <t>68741967</t>
  </si>
  <si>
    <t>68741968</t>
  </si>
  <si>
    <t>68741969</t>
  </si>
  <si>
    <t>68741970</t>
  </si>
  <si>
    <t>68742024</t>
  </si>
  <si>
    <t>68742025</t>
  </si>
  <si>
    <t>68743390</t>
  </si>
  <si>
    <t>68743391</t>
  </si>
  <si>
    <t>68743392</t>
  </si>
  <si>
    <t>68747301</t>
  </si>
  <si>
    <t>68747302</t>
  </si>
  <si>
    <t>68747304</t>
  </si>
  <si>
    <t>68747307</t>
  </si>
  <si>
    <t>68748865</t>
  </si>
  <si>
    <t>68748867</t>
  </si>
  <si>
    <t>68748869</t>
  </si>
  <si>
    <t>68748870</t>
  </si>
  <si>
    <t>68748871</t>
  </si>
  <si>
    <t>68748872</t>
  </si>
  <si>
    <t>68748998</t>
  </si>
  <si>
    <t>68749010</t>
  </si>
  <si>
    <t>68749024</t>
  </si>
  <si>
    <t>68749025</t>
  </si>
  <si>
    <t>68750621</t>
  </si>
  <si>
    <t>68750622</t>
  </si>
  <si>
    <t>68751400</t>
  </si>
  <si>
    <t>68751402</t>
  </si>
  <si>
    <t>68751554</t>
  </si>
  <si>
    <t>68751555</t>
  </si>
  <si>
    <t>68751556</t>
  </si>
  <si>
    <t>68751562</t>
  </si>
  <si>
    <t>68751851</t>
  </si>
  <si>
    <t>68751852</t>
  </si>
  <si>
    <t>68751853</t>
  </si>
  <si>
    <t>68751854</t>
  </si>
  <si>
    <t>68751855</t>
  </si>
  <si>
    <t>68751856</t>
  </si>
  <si>
    <t>68751857</t>
  </si>
  <si>
    <t>68751874</t>
  </si>
  <si>
    <t>68751875</t>
  </si>
  <si>
    <t>68751884</t>
  </si>
  <si>
    <t>68751913</t>
  </si>
  <si>
    <t>68751914</t>
  </si>
  <si>
    <t>68751918</t>
  </si>
  <si>
    <t>68751919</t>
  </si>
  <si>
    <t>68751920</t>
  </si>
  <si>
    <t>68751927</t>
  </si>
  <si>
    <t>68751928</t>
  </si>
  <si>
    <t>68751929</t>
  </si>
  <si>
    <t>68751959</t>
  </si>
  <si>
    <t>68751961</t>
  </si>
  <si>
    <t>68751979</t>
  </si>
  <si>
    <t>68752006</t>
  </si>
  <si>
    <t>68752007</t>
  </si>
  <si>
    <t>68752026</t>
  </si>
  <si>
    <t>68752029</t>
  </si>
  <si>
    <t>68752580</t>
  </si>
  <si>
    <t>68752583</t>
  </si>
  <si>
    <t>68752658</t>
  </si>
  <si>
    <t>68753375</t>
  </si>
  <si>
    <t>68753561</t>
  </si>
  <si>
    <t>68753562</t>
  </si>
  <si>
    <t>68754138</t>
  </si>
  <si>
    <t>68755045</t>
  </si>
  <si>
    <t>68755400</t>
  </si>
  <si>
    <t>68755402</t>
  </si>
  <si>
    <t>68755406</t>
  </si>
  <si>
    <t>68755407</t>
  </si>
  <si>
    <t>68755414</t>
  </si>
  <si>
    <t>68755659</t>
  </si>
  <si>
    <t>68755660</t>
  </si>
  <si>
    <t>68755662</t>
  </si>
  <si>
    <t>68755663</t>
  </si>
  <si>
    <t>68755664</t>
  </si>
  <si>
    <t>68755665</t>
  </si>
  <si>
    <t>68755666</t>
  </si>
  <si>
    <t>68755667</t>
  </si>
  <si>
    <t>68755668</t>
  </si>
  <si>
    <t>68756233</t>
  </si>
  <si>
    <t>68756640</t>
  </si>
  <si>
    <t>68756641</t>
  </si>
  <si>
    <t>68758879</t>
  </si>
  <si>
    <t>68759976</t>
  </si>
  <si>
    <t>68759977</t>
  </si>
  <si>
    <t>68760235</t>
  </si>
  <si>
    <t>68763756</t>
  </si>
  <si>
    <t>68769108</t>
  </si>
  <si>
    <t>68769111</t>
  </si>
  <si>
    <t>68769374</t>
  </si>
  <si>
    <t>68769376</t>
  </si>
  <si>
    <t>68769411</t>
  </si>
  <si>
    <t>68769412</t>
  </si>
  <si>
    <t>68769413</t>
  </si>
  <si>
    <t>68769448</t>
  </si>
  <si>
    <t>68769450</t>
  </si>
  <si>
    <t>68770685</t>
  </si>
  <si>
    <t>68770686</t>
  </si>
  <si>
    <t>68770687</t>
  </si>
  <si>
    <t>68770688</t>
  </si>
  <si>
    <t>68770689</t>
  </si>
  <si>
    <t>68770690</t>
  </si>
  <si>
    <t>68770691</t>
  </si>
  <si>
    <t>68770725</t>
  </si>
  <si>
    <t>68770726</t>
  </si>
  <si>
    <t>68770727</t>
  </si>
  <si>
    <t>68771256</t>
  </si>
  <si>
    <t>68773168</t>
  </si>
  <si>
    <t>68773169</t>
  </si>
  <si>
    <t>68773170</t>
  </si>
  <si>
    <t>68773171</t>
  </si>
  <si>
    <t>68773172</t>
  </si>
  <si>
    <t>68773173</t>
  </si>
  <si>
    <t>68773174</t>
  </si>
  <si>
    <t>68773175</t>
  </si>
  <si>
    <t>68773176</t>
  </si>
  <si>
    <t>68773177</t>
  </si>
  <si>
    <t>68775451</t>
  </si>
  <si>
    <t>68775452</t>
  </si>
  <si>
    <t>68776414</t>
  </si>
  <si>
    <t>68776415</t>
  </si>
  <si>
    <t>68776451</t>
  </si>
  <si>
    <t>68776452</t>
  </si>
  <si>
    <t>68776457</t>
  </si>
  <si>
    <t>68778051</t>
  </si>
  <si>
    <t>68778052</t>
  </si>
  <si>
    <t>68778053</t>
  </si>
  <si>
    <t>68778054</t>
  </si>
  <si>
    <t>68778055</t>
  </si>
  <si>
    <t>68778056</t>
  </si>
  <si>
    <t>68778057</t>
  </si>
  <si>
    <t>68778058</t>
  </si>
  <si>
    <t>68778059</t>
  </si>
  <si>
    <t>68778060</t>
  </si>
  <si>
    <t>68778061</t>
  </si>
  <si>
    <t>68778062</t>
  </si>
  <si>
    <t>68778063</t>
  </si>
  <si>
    <t>68778064</t>
  </si>
  <si>
    <t>68779890</t>
  </si>
  <si>
    <t>68779891</t>
  </si>
  <si>
    <t>68779892</t>
  </si>
  <si>
    <t>68779893</t>
  </si>
  <si>
    <t>68779894</t>
  </si>
  <si>
    <t>68779895</t>
  </si>
  <si>
    <t>68779896</t>
  </si>
  <si>
    <t>68779897</t>
  </si>
  <si>
    <t>68779898</t>
  </si>
  <si>
    <t>68779899</t>
  </si>
  <si>
    <t>68779900</t>
  </si>
  <si>
    <t>68779901</t>
  </si>
  <si>
    <t>68779902</t>
  </si>
  <si>
    <t>68780542</t>
  </si>
  <si>
    <t>68780543</t>
  </si>
  <si>
    <t>68780544</t>
  </si>
  <si>
    <t>68780545</t>
  </si>
  <si>
    <t>68780546</t>
  </si>
  <si>
    <t>68780547</t>
  </si>
  <si>
    <t>68780548</t>
  </si>
  <si>
    <t>68780549</t>
  </si>
  <si>
    <t>68782536</t>
  </si>
  <si>
    <t>68782537</t>
  </si>
  <si>
    <t>68783778</t>
  </si>
  <si>
    <t>68783779</t>
  </si>
  <si>
    <t>68783780</t>
  </si>
  <si>
    <t>68783781</t>
  </si>
  <si>
    <t>68783782</t>
  </si>
  <si>
    <t>68783783</t>
  </si>
  <si>
    <t>68783784</t>
  </si>
  <si>
    <t>68783785</t>
  </si>
  <si>
    <t>68783786</t>
  </si>
  <si>
    <t>68783787</t>
  </si>
  <si>
    <t>68783788</t>
  </si>
  <si>
    <t>68783789</t>
  </si>
  <si>
    <t>68783790</t>
  </si>
  <si>
    <t>68783791</t>
  </si>
  <si>
    <t>68785457</t>
  </si>
  <si>
    <t>68786851</t>
  </si>
  <si>
    <t>68786852</t>
  </si>
  <si>
    <t>68786853</t>
  </si>
  <si>
    <t>68786854</t>
  </si>
  <si>
    <t>68786855</t>
  </si>
  <si>
    <t>68786856</t>
  </si>
  <si>
    <t>68786857</t>
  </si>
  <si>
    <t>68787778</t>
  </si>
  <si>
    <t>68787780</t>
  </si>
  <si>
    <t>68787782</t>
  </si>
  <si>
    <t>68787784</t>
  </si>
  <si>
    <t>68787786</t>
  </si>
  <si>
    <t>68788511</t>
  </si>
  <si>
    <t>68788512</t>
  </si>
  <si>
    <t>68788513</t>
  </si>
  <si>
    <t>68788514</t>
  </si>
  <si>
    <t>68788515</t>
  </si>
  <si>
    <t>68788516</t>
  </si>
  <si>
    <t>68788552</t>
  </si>
  <si>
    <t>68788553</t>
  </si>
  <si>
    <t>68788554</t>
  </si>
  <si>
    <t>68788555</t>
  </si>
  <si>
    <t>68789655</t>
  </si>
  <si>
    <t>68789676</t>
  </si>
  <si>
    <t>68789680</t>
  </si>
  <si>
    <t>68789683</t>
  </si>
  <si>
    <t>68789685</t>
  </si>
  <si>
    <t>68789691</t>
  </si>
  <si>
    <t>68789692</t>
  </si>
  <si>
    <t>68789693</t>
  </si>
  <si>
    <t>68789694</t>
  </si>
  <si>
    <t>68789695</t>
  </si>
  <si>
    <t>68789696</t>
  </si>
  <si>
    <t>68789697</t>
  </si>
  <si>
    <t>68789698</t>
  </si>
  <si>
    <t>68789729</t>
  </si>
  <si>
    <t>68789735</t>
  </si>
  <si>
    <t>68789736</t>
  </si>
  <si>
    <t>68789767</t>
  </si>
  <si>
    <t>68789768</t>
  </si>
  <si>
    <t>68789769</t>
  </si>
  <si>
    <t>68789793</t>
  </si>
  <si>
    <t>68790108</t>
  </si>
  <si>
    <t>68790109</t>
  </si>
  <si>
    <t>68790232</t>
  </si>
  <si>
    <t>68791209</t>
  </si>
  <si>
    <t>68791211</t>
  </si>
  <si>
    <t>68791213</t>
  </si>
  <si>
    <t>68791215</t>
  </si>
  <si>
    <t>68791217</t>
  </si>
  <si>
    <t>68791229</t>
  </si>
  <si>
    <t>68791230</t>
  </si>
  <si>
    <t>68791231</t>
  </si>
  <si>
    <t>68791232</t>
  </si>
  <si>
    <t>68791233</t>
  </si>
  <si>
    <t>68791234</t>
  </si>
  <si>
    <t>68791235</t>
  </si>
  <si>
    <t>68791236</t>
  </si>
  <si>
    <t>68791237</t>
  </si>
  <si>
    <t>68791238</t>
  </si>
  <si>
    <t>68792594</t>
  </si>
  <si>
    <t>68792595</t>
  </si>
  <si>
    <t>68792657</t>
  </si>
  <si>
    <t>68792658</t>
  </si>
  <si>
    <t>68793912</t>
  </si>
  <si>
    <t>68793951</t>
  </si>
  <si>
    <t>68793963</t>
  </si>
  <si>
    <t>68793964</t>
  </si>
  <si>
    <t>68794000</t>
  </si>
  <si>
    <t>68794618</t>
  </si>
  <si>
    <t>68794619</t>
  </si>
  <si>
    <t>68794620</t>
  </si>
  <si>
    <t>68794621</t>
  </si>
  <si>
    <t>68794622</t>
  </si>
  <si>
    <t>68794623</t>
  </si>
  <si>
    <t>68795736</t>
  </si>
  <si>
    <t>68796644</t>
  </si>
  <si>
    <t>68796647</t>
  </si>
  <si>
    <t>68797227</t>
  </si>
  <si>
    <t>68797228</t>
  </si>
  <si>
    <t>68797230</t>
  </si>
  <si>
    <t>68797253</t>
  </si>
  <si>
    <t>68797255</t>
  </si>
  <si>
    <t>68797257</t>
  </si>
  <si>
    <t>68797279</t>
  </si>
  <si>
    <t>68798411</t>
  </si>
  <si>
    <t>68798524</t>
  </si>
  <si>
    <t>68798669</t>
  </si>
  <si>
    <t>68798670</t>
  </si>
  <si>
    <t>68798902</t>
  </si>
  <si>
    <t>68798904</t>
  </si>
  <si>
    <t>68798982</t>
  </si>
  <si>
    <t>68798995</t>
  </si>
  <si>
    <t>68799550</t>
  </si>
  <si>
    <t>68799551</t>
  </si>
  <si>
    <t>68801237</t>
  </si>
  <si>
    <t>68801945</t>
  </si>
  <si>
    <t>68801946</t>
  </si>
  <si>
    <t>68801947</t>
  </si>
  <si>
    <t>68801948</t>
  </si>
  <si>
    <t>68801949</t>
  </si>
  <si>
    <t>68801950</t>
  </si>
  <si>
    <t>68801951</t>
  </si>
  <si>
    <t>68801952</t>
  </si>
  <si>
    <t>68801953</t>
  </si>
  <si>
    <t>68801954</t>
  </si>
  <si>
    <t>68801995</t>
  </si>
  <si>
    <t>68801996</t>
  </si>
  <si>
    <t>68801997</t>
  </si>
  <si>
    <t>68801998</t>
  </si>
  <si>
    <t>68801999</t>
  </si>
  <si>
    <t>68802000</t>
  </si>
  <si>
    <t>68802001</t>
  </si>
  <si>
    <t>68802002</t>
  </si>
  <si>
    <t>68802003</t>
  </si>
  <si>
    <t>68802004</t>
  </si>
  <si>
    <t>68802005</t>
  </si>
  <si>
    <t>68802484</t>
  </si>
  <si>
    <t>68802485</t>
  </si>
  <si>
    <t>68803402</t>
  </si>
  <si>
    <t>68804759</t>
  </si>
  <si>
    <t>68804760</t>
  </si>
  <si>
    <t>68804773</t>
  </si>
  <si>
    <t>68804774</t>
  </si>
  <si>
    <t>68804775</t>
  </si>
  <si>
    <t>68804778</t>
  </si>
  <si>
    <t>68811861</t>
  </si>
  <si>
    <t>68812290</t>
  </si>
  <si>
    <t>68812564</t>
  </si>
  <si>
    <t>68812565</t>
  </si>
  <si>
    <t>68812567</t>
  </si>
  <si>
    <t>68812568</t>
  </si>
  <si>
    <t>68812569</t>
  </si>
  <si>
    <t>68812571</t>
  </si>
  <si>
    <t>68812572</t>
  </si>
  <si>
    <t>68812574</t>
  </si>
  <si>
    <t>68812575</t>
  </si>
  <si>
    <t>68812576</t>
  </si>
  <si>
    <t>68812577</t>
  </si>
  <si>
    <t>68812578</t>
  </si>
  <si>
    <t>68812579</t>
  </si>
  <si>
    <t>68812580</t>
  </si>
  <si>
    <t>68812581</t>
  </si>
  <si>
    <t>68814336</t>
  </si>
  <si>
    <t>68814337</t>
  </si>
  <si>
    <t>68814338</t>
  </si>
  <si>
    <t>68815213</t>
  </si>
  <si>
    <t>68815214</t>
  </si>
  <si>
    <t>68815215</t>
  </si>
  <si>
    <t>68815349</t>
  </si>
  <si>
    <t>68815350</t>
  </si>
  <si>
    <t>68815351</t>
  </si>
  <si>
    <t>68815352</t>
  </si>
  <si>
    <t>68815353</t>
  </si>
  <si>
    <t>68815357</t>
  </si>
  <si>
    <t>68815358</t>
  </si>
  <si>
    <t>68815359</t>
  </si>
  <si>
    <t>68815361</t>
  </si>
  <si>
    <t>68816756</t>
  </si>
  <si>
    <t>68816757</t>
  </si>
  <si>
    <t>68816758</t>
  </si>
  <si>
    <t>68816759</t>
  </si>
  <si>
    <t>68816760</t>
  </si>
  <si>
    <t>68816775</t>
  </si>
  <si>
    <t>68816776</t>
  </si>
  <si>
    <t>68816778</t>
  </si>
  <si>
    <t>68816779</t>
  </si>
  <si>
    <t>68816780</t>
  </si>
  <si>
    <t>68816782</t>
  </si>
  <si>
    <t>68816783</t>
  </si>
  <si>
    <t>68816784</t>
  </si>
  <si>
    <t>68816785</t>
  </si>
  <si>
    <t>68816786</t>
  </si>
  <si>
    <t>68818275</t>
  </si>
  <si>
    <t>68818277</t>
  </si>
  <si>
    <t>68818278</t>
  </si>
  <si>
    <t>68818279</t>
  </si>
  <si>
    <t>68818280</t>
  </si>
  <si>
    <t>68818281</t>
  </si>
  <si>
    <t>68818283</t>
  </si>
  <si>
    <t>68818284</t>
  </si>
  <si>
    <t>68818286</t>
  </si>
  <si>
    <t>68818287</t>
  </si>
  <si>
    <t>68818288</t>
  </si>
  <si>
    <t>68818289</t>
  </si>
  <si>
    <t>68818290</t>
  </si>
  <si>
    <t>68818291</t>
  </si>
  <si>
    <t>68818292</t>
  </si>
  <si>
    <t>68818293</t>
  </si>
  <si>
    <t>68818294</t>
  </si>
  <si>
    <t>68818295</t>
  </si>
  <si>
    <t>68818296</t>
  </si>
  <si>
    <t>68818298</t>
  </si>
  <si>
    <t>68819450</t>
  </si>
  <si>
    <t>68819451</t>
  </si>
  <si>
    <t>68819452</t>
  </si>
  <si>
    <t>68819454</t>
  </si>
  <si>
    <t>68819470</t>
  </si>
  <si>
    <t>68819471</t>
  </si>
  <si>
    <t>68819473</t>
  </si>
  <si>
    <t>68819474</t>
  </si>
  <si>
    <t>68819476</t>
  </si>
  <si>
    <t>68819477</t>
  </si>
  <si>
    <t>68819478</t>
  </si>
  <si>
    <t>68819479</t>
  </si>
  <si>
    <t>68822083</t>
  </si>
  <si>
    <t>68822791</t>
  </si>
  <si>
    <t>68822792</t>
  </si>
  <si>
    <t>68822793</t>
  </si>
  <si>
    <t>68822794</t>
  </si>
  <si>
    <t>68822795</t>
  </si>
  <si>
    <t>68822796</t>
  </si>
  <si>
    <t>68822797</t>
  </si>
  <si>
    <t>68822798</t>
  </si>
  <si>
    <t>68822800</t>
  </si>
  <si>
    <t>68822801</t>
  </si>
  <si>
    <t>68822802</t>
  </si>
  <si>
    <t>68822803</t>
  </si>
  <si>
    <t>68822804</t>
  </si>
  <si>
    <t>68822805</t>
  </si>
  <si>
    <t>68822833</t>
  </si>
  <si>
    <t>68822834</t>
  </si>
  <si>
    <t>68822835</t>
  </si>
  <si>
    <t>68822836</t>
  </si>
  <si>
    <t>68823827</t>
  </si>
  <si>
    <t>68823828</t>
  </si>
  <si>
    <t>68823829</t>
  </si>
  <si>
    <t>68823830</t>
  </si>
  <si>
    <t>68826309</t>
  </si>
  <si>
    <t>68826310</t>
  </si>
  <si>
    <t>68826413</t>
  </si>
  <si>
    <t>68826414</t>
  </si>
  <si>
    <t>68826415</t>
  </si>
  <si>
    <t>68827646</t>
  </si>
  <si>
    <t>68827649</t>
  </si>
  <si>
    <t>68827650</t>
  </si>
  <si>
    <t>68827656</t>
  </si>
  <si>
    <t>68827657</t>
  </si>
  <si>
    <t>68828804</t>
  </si>
  <si>
    <t>68828805</t>
  </si>
  <si>
    <t>68828806</t>
  </si>
  <si>
    <t>68828807</t>
  </si>
  <si>
    <t>68828808</t>
  </si>
  <si>
    <t>68828809</t>
  </si>
  <si>
    <t>68828810</t>
  </si>
  <si>
    <t>68828811</t>
  </si>
  <si>
    <t>68828812</t>
  </si>
  <si>
    <t>68828813</t>
  </si>
  <si>
    <t>68828814</t>
  </si>
  <si>
    <t>68828815</t>
  </si>
  <si>
    <t>68828841</t>
  </si>
  <si>
    <t>68828842</t>
  </si>
  <si>
    <t>68828843</t>
  </si>
  <si>
    <t>68828844</t>
  </si>
  <si>
    <t>68828845</t>
  </si>
  <si>
    <t>68828846</t>
  </si>
  <si>
    <t>68828847</t>
  </si>
  <si>
    <t>68828848</t>
  </si>
  <si>
    <t>68828849</t>
  </si>
  <si>
    <t>68828850</t>
  </si>
  <si>
    <t>68828851</t>
  </si>
  <si>
    <t>68828852</t>
  </si>
  <si>
    <t>68831539</t>
  </si>
  <si>
    <t>68831540</t>
  </si>
  <si>
    <t>68831900</t>
  </si>
  <si>
    <t>68833522</t>
  </si>
  <si>
    <t>68833926</t>
  </si>
  <si>
    <t>68833928</t>
  </si>
  <si>
    <t>68835062</t>
  </si>
  <si>
    <t>68835063</t>
  </si>
  <si>
    <t>68835064</t>
  </si>
  <si>
    <t>68835065</t>
  </si>
  <si>
    <t>68835067</t>
  </si>
  <si>
    <t>68835068</t>
  </si>
  <si>
    <t>68835069</t>
  </si>
  <si>
    <t>68835070</t>
  </si>
  <si>
    <t>68835071</t>
  </si>
  <si>
    <t>68835072</t>
  </si>
  <si>
    <t>68835073</t>
  </si>
  <si>
    <t>68835074</t>
  </si>
  <si>
    <t>68836040</t>
  </si>
  <si>
    <t>68836041</t>
  </si>
  <si>
    <t>68836368</t>
  </si>
  <si>
    <t>68836370</t>
  </si>
  <si>
    <t>68836372</t>
  </si>
  <si>
    <t>68836373</t>
  </si>
  <si>
    <t>68836374</t>
  </si>
  <si>
    <t>68836375</t>
  </si>
  <si>
    <t>68836376</t>
  </si>
  <si>
    <t>68836377</t>
  </si>
  <si>
    <t>68836378</t>
  </si>
  <si>
    <t>68836379</t>
  </si>
  <si>
    <t>68836380</t>
  </si>
  <si>
    <t>68836381</t>
  </si>
  <si>
    <t>68836382</t>
  </si>
  <si>
    <t>68836383</t>
  </si>
  <si>
    <t>68836384</t>
  </si>
  <si>
    <t>68836385</t>
  </si>
  <si>
    <t>68836984</t>
  </si>
  <si>
    <t>68842286</t>
  </si>
  <si>
    <t>68842287</t>
  </si>
  <si>
    <t>68842288</t>
  </si>
  <si>
    <t>68842289</t>
  </si>
  <si>
    <t>68842290</t>
  </si>
  <si>
    <t>68842291</t>
  </si>
  <si>
    <t>68842292</t>
  </si>
  <si>
    <t>68842293</t>
  </si>
  <si>
    <t>68842294</t>
  </si>
  <si>
    <t>68842295</t>
  </si>
  <si>
    <t>68842296</t>
  </si>
  <si>
    <t>68842297</t>
  </si>
  <si>
    <t>68843823</t>
  </si>
  <si>
    <t>68844161</t>
  </si>
  <si>
    <t>68844170</t>
  </si>
  <si>
    <t>68844765</t>
  </si>
  <si>
    <t>68844766</t>
  </si>
  <si>
    <t>68844787</t>
  </si>
  <si>
    <t>68844788</t>
  </si>
  <si>
    <t>68844792</t>
  </si>
  <si>
    <t>68844793</t>
  </si>
  <si>
    <t>68845095</t>
  </si>
  <si>
    <t>68845096</t>
  </si>
  <si>
    <t>68845097</t>
  </si>
  <si>
    <t>68845104</t>
  </si>
  <si>
    <t>68845105</t>
  </si>
  <si>
    <t>68845109</t>
  </si>
  <si>
    <t>68846115</t>
  </si>
  <si>
    <t>68846116</t>
  </si>
  <si>
    <t>68846117</t>
  </si>
  <si>
    <t>68846119</t>
  </si>
  <si>
    <t>68846120</t>
  </si>
  <si>
    <t>68846121</t>
  </si>
  <si>
    <t>68846123</t>
  </si>
  <si>
    <t>68846124</t>
  </si>
  <si>
    <t>68846273</t>
  </si>
  <si>
    <t>68847249</t>
  </si>
  <si>
    <t>68847262</t>
  </si>
  <si>
    <t>68847302</t>
  </si>
  <si>
    <t>68847732</t>
  </si>
  <si>
    <t>68847733</t>
  </si>
  <si>
    <t>68848104</t>
  </si>
  <si>
    <t>68848106</t>
  </si>
  <si>
    <t>68848107</t>
  </si>
  <si>
    <t>68848108</t>
  </si>
  <si>
    <t>68848109</t>
  </si>
  <si>
    <t>68848110</t>
  </si>
  <si>
    <t>68848111</t>
  </si>
  <si>
    <t>68848112</t>
  </si>
  <si>
    <t>68848113</t>
  </si>
  <si>
    <t>68848114</t>
  </si>
  <si>
    <t>68848115</t>
  </si>
  <si>
    <t>68848116</t>
  </si>
  <si>
    <t>68848117</t>
  </si>
  <si>
    <t>68849846</t>
  </si>
  <si>
    <t>68849847</t>
  </si>
  <si>
    <t>68849861</t>
  </si>
  <si>
    <t>68849862</t>
  </si>
  <si>
    <t>68849864</t>
  </si>
  <si>
    <t>68849865</t>
  </si>
  <si>
    <t>68849866</t>
  </si>
  <si>
    <t>68849867</t>
  </si>
  <si>
    <t>68849868</t>
  </si>
  <si>
    <t>68849869</t>
  </si>
  <si>
    <t>68849870</t>
  </si>
  <si>
    <t>68852915</t>
  </si>
  <si>
    <t>68852916</t>
  </si>
  <si>
    <t>68852917</t>
  </si>
  <si>
    <t>68852918</t>
  </si>
  <si>
    <t>68852941</t>
  </si>
  <si>
    <t>68852943</t>
  </si>
  <si>
    <t>68852944</t>
  </si>
  <si>
    <t>68852945</t>
  </si>
  <si>
    <t>68852975</t>
  </si>
  <si>
    <t>68852976</t>
  </si>
  <si>
    <t>68852977</t>
  </si>
  <si>
    <t>68852980</t>
  </si>
  <si>
    <t>68852982</t>
  </si>
  <si>
    <t>68852983</t>
  </si>
  <si>
    <t>68853601</t>
  </si>
  <si>
    <t>68853602</t>
  </si>
  <si>
    <t>68861456</t>
  </si>
  <si>
    <t>68861458</t>
  </si>
  <si>
    <t>68861459</t>
  </si>
  <si>
    <t>68863438</t>
  </si>
  <si>
    <t>68863716</t>
  </si>
  <si>
    <t>68863717</t>
  </si>
  <si>
    <t>68863718</t>
  </si>
  <si>
    <t>68863719</t>
  </si>
  <si>
    <t>68863720</t>
  </si>
  <si>
    <t>68863721</t>
  </si>
  <si>
    <t>68863724</t>
  </si>
  <si>
    <t>68863727</t>
  </si>
  <si>
    <t>68863729</t>
  </si>
  <si>
    <t>68863730</t>
  </si>
  <si>
    <t>68864391</t>
  </si>
  <si>
    <t>68864392</t>
  </si>
  <si>
    <t>68864393</t>
  </si>
  <si>
    <t>68864394</t>
  </si>
  <si>
    <t>68865142</t>
  </si>
  <si>
    <t>68866096</t>
  </si>
  <si>
    <t>68866098</t>
  </si>
  <si>
    <t>68866099</t>
  </si>
  <si>
    <t>68866100</t>
  </si>
  <si>
    <t>68866101</t>
  </si>
  <si>
    <t>68868767</t>
  </si>
  <si>
    <t>68868768</t>
  </si>
  <si>
    <t>68868769</t>
  </si>
  <si>
    <t>68868770</t>
  </si>
  <si>
    <t>68869324</t>
  </si>
  <si>
    <t>68869568</t>
  </si>
  <si>
    <t>68869826</t>
  </si>
  <si>
    <t>68869870</t>
  </si>
  <si>
    <t>68869871</t>
  </si>
  <si>
    <t>68869872</t>
  </si>
  <si>
    <t>68869873</t>
  </si>
  <si>
    <t>68869878</t>
  </si>
  <si>
    <t>68871774</t>
  </si>
  <si>
    <t>68871822</t>
  </si>
  <si>
    <t>68871824</t>
  </si>
  <si>
    <t>68872293</t>
  </si>
  <si>
    <t>68872294</t>
  </si>
  <si>
    <t>68872295</t>
  </si>
  <si>
    <t>68872299</t>
  </si>
  <si>
    <t>68872300</t>
  </si>
  <si>
    <t>68872301</t>
  </si>
  <si>
    <t>68872304</t>
  </si>
  <si>
    <t>68872305</t>
  </si>
  <si>
    <t>68872306</t>
  </si>
  <si>
    <t>68872308</t>
  </si>
  <si>
    <t>68874054</t>
  </si>
  <si>
    <t>68874055</t>
  </si>
  <si>
    <t>68874057</t>
  </si>
  <si>
    <t>68874109</t>
  </si>
  <si>
    <t>68874110</t>
  </si>
  <si>
    <t>68874111</t>
  </si>
  <si>
    <t>68874135</t>
  </si>
  <si>
    <t>68874138</t>
  </si>
  <si>
    <t>68874140</t>
  </si>
  <si>
    <t>68876281</t>
  </si>
  <si>
    <t>68877529</t>
  </si>
  <si>
    <t>68879990</t>
  </si>
  <si>
    <t>68880001</t>
  </si>
  <si>
    <t>68880002</t>
  </si>
  <si>
    <t>68880095</t>
  </si>
  <si>
    <t>68880097</t>
  </si>
  <si>
    <t>68880108</t>
  </si>
  <si>
    <t>68880109</t>
  </si>
  <si>
    <t>68880284</t>
  </si>
  <si>
    <t>68880285</t>
  </si>
  <si>
    <t>68881721</t>
  </si>
  <si>
    <t>68881722</t>
  </si>
  <si>
    <t>68881723</t>
  </si>
  <si>
    <t>68881724</t>
  </si>
  <si>
    <t>68881725</t>
  </si>
  <si>
    <t>68882177</t>
  </si>
  <si>
    <t>68882202</t>
  </si>
  <si>
    <t>68883757</t>
  </si>
  <si>
    <t>68883891</t>
  </si>
  <si>
    <t>68883893</t>
  </si>
  <si>
    <t>68884073</t>
  </si>
  <si>
    <t>68884074</t>
  </si>
  <si>
    <t>68884075</t>
  </si>
  <si>
    <t>68884077</t>
  </si>
  <si>
    <t>68884078</t>
  </si>
  <si>
    <t>68884849</t>
  </si>
  <si>
    <t>68884850</t>
  </si>
  <si>
    <t>68884851</t>
  </si>
  <si>
    <t>68884941</t>
  </si>
  <si>
    <t>68884942</t>
  </si>
  <si>
    <t>68885157</t>
  </si>
  <si>
    <t>68885158</t>
  </si>
  <si>
    <t>68885161</t>
  </si>
  <si>
    <t>68885163</t>
  </si>
  <si>
    <t>68885164</t>
  </si>
  <si>
    <t>68885308</t>
  </si>
  <si>
    <t>68885975</t>
  </si>
  <si>
    <t>68886083</t>
  </si>
  <si>
    <t>68886084</t>
  </si>
  <si>
    <t>68886085</t>
  </si>
  <si>
    <t>68886103</t>
  </si>
  <si>
    <t>68886106</t>
  </si>
  <si>
    <t>68886128</t>
  </si>
  <si>
    <t>68886297</t>
  </si>
  <si>
    <t>68887487</t>
  </si>
  <si>
    <t>68887489</t>
  </si>
  <si>
    <t>68887552</t>
  </si>
  <si>
    <t>68887553</t>
  </si>
  <si>
    <t>68888162</t>
  </si>
  <si>
    <t>68888163</t>
  </si>
  <si>
    <t>68888164</t>
  </si>
  <si>
    <t>68888165</t>
  </si>
  <si>
    <t>68888166</t>
  </si>
  <si>
    <t>68888167</t>
  </si>
  <si>
    <t>68888169</t>
  </si>
  <si>
    <t>68888170</t>
  </si>
  <si>
    <t>68888171</t>
  </si>
  <si>
    <t>68888172</t>
  </si>
  <si>
    <t>68888842</t>
  </si>
  <si>
    <t>68888845</t>
  </si>
  <si>
    <t>68891043</t>
  </si>
  <si>
    <t>68891796</t>
  </si>
  <si>
    <t>68891797</t>
  </si>
  <si>
    <t>68892670</t>
  </si>
  <si>
    <t>68895726</t>
  </si>
  <si>
    <t>68895811</t>
  </si>
  <si>
    <t>68895812</t>
  </si>
  <si>
    <t>68895840</t>
  </si>
  <si>
    <t>68895878</t>
  </si>
  <si>
    <t>68895881</t>
  </si>
  <si>
    <t>68898734</t>
  </si>
  <si>
    <t>68899185</t>
  </si>
  <si>
    <t>68905627</t>
  </si>
  <si>
    <t>68905628</t>
  </si>
  <si>
    <t>68907165</t>
  </si>
  <si>
    <t>68907205</t>
  </si>
  <si>
    <t>68907210</t>
  </si>
  <si>
    <t>68907211</t>
  </si>
  <si>
    <t>68907305</t>
  </si>
  <si>
    <t>68907306</t>
  </si>
  <si>
    <t>68907307</t>
  </si>
  <si>
    <t>68907308</t>
  </si>
  <si>
    <t>68907538</t>
  </si>
  <si>
    <t>68907563</t>
  </si>
  <si>
    <t>68907684</t>
  </si>
  <si>
    <t>68907824</t>
  </si>
  <si>
    <t>68908408</t>
  </si>
  <si>
    <t>68909184</t>
  </si>
  <si>
    <t>68909185</t>
  </si>
  <si>
    <t>68909186</t>
  </si>
  <si>
    <t>68909187</t>
  </si>
  <si>
    <t>68909188</t>
  </si>
  <si>
    <t>68909189</t>
  </si>
  <si>
    <t>68909190</t>
  </si>
  <si>
    <t>68909191</t>
  </si>
  <si>
    <t>68910657</t>
  </si>
  <si>
    <t>68910658</t>
  </si>
  <si>
    <t>68911183</t>
  </si>
  <si>
    <t>68911184</t>
  </si>
  <si>
    <t>68911185</t>
  </si>
  <si>
    <t>68911186</t>
  </si>
  <si>
    <t>68913743</t>
  </si>
  <si>
    <t>68913746</t>
  </si>
  <si>
    <t>68913800</t>
  </si>
  <si>
    <t>68913801</t>
  </si>
  <si>
    <t>68913802</t>
  </si>
  <si>
    <t>68913859</t>
  </si>
  <si>
    <t>68913861</t>
  </si>
  <si>
    <t>68913862</t>
  </si>
  <si>
    <t>68914090</t>
  </si>
  <si>
    <t>68914091</t>
  </si>
  <si>
    <t>68914093</t>
  </si>
  <si>
    <t>68918733</t>
  </si>
  <si>
    <t>68918738</t>
  </si>
  <si>
    <t>68918739</t>
  </si>
  <si>
    <t>68918803</t>
  </si>
  <si>
    <t>68918806</t>
  </si>
  <si>
    <t>68918837</t>
  </si>
  <si>
    <t>68918840</t>
  </si>
  <si>
    <t>68920949</t>
  </si>
  <si>
    <t>68920950</t>
  </si>
  <si>
    <t>68921074</t>
  </si>
  <si>
    <t>68921075</t>
  </si>
  <si>
    <t>68921076</t>
  </si>
  <si>
    <t>68921077</t>
  </si>
  <si>
    <t>68921078</t>
  </si>
  <si>
    <t>68921079</t>
  </si>
  <si>
    <t>68921136</t>
  </si>
  <si>
    <t>68921137</t>
  </si>
  <si>
    <t>68921175</t>
  </si>
  <si>
    <t>68921176</t>
  </si>
  <si>
    <t>68921179</t>
  </si>
  <si>
    <t>68921182</t>
  </si>
  <si>
    <t>68921183</t>
  </si>
  <si>
    <t>68921184</t>
  </si>
  <si>
    <t>68921185</t>
  </si>
  <si>
    <t>68921186</t>
  </si>
  <si>
    <t>68921188</t>
  </si>
  <si>
    <t>68921189</t>
  </si>
  <si>
    <t>68921259</t>
  </si>
  <si>
    <t>68921260</t>
  </si>
  <si>
    <t>68921266</t>
  </si>
  <si>
    <t>68921267</t>
  </si>
  <si>
    <t>68921276</t>
  </si>
  <si>
    <t>68921277</t>
  </si>
  <si>
    <t>68924822</t>
  </si>
  <si>
    <t>68927105</t>
  </si>
  <si>
    <t>68929102</t>
  </si>
  <si>
    <t>68929103</t>
  </si>
  <si>
    <t>68929104</t>
  </si>
  <si>
    <t>68929105</t>
  </si>
  <si>
    <t>68929106</t>
  </si>
  <si>
    <t>68929110</t>
  </si>
  <si>
    <t>68929111</t>
  </si>
  <si>
    <t>68929112</t>
  </si>
  <si>
    <t>68929113</t>
  </si>
  <si>
    <t>68929114</t>
  </si>
  <si>
    <t>68931429</t>
  </si>
  <si>
    <t>68931449</t>
  </si>
  <si>
    <t>68931450</t>
  </si>
  <si>
    <t>68934799</t>
  </si>
  <si>
    <t>68934805</t>
  </si>
  <si>
    <t>68934846</t>
  </si>
  <si>
    <t>68934848</t>
  </si>
  <si>
    <t>68934883</t>
  </si>
  <si>
    <t>68934992</t>
  </si>
  <si>
    <t>68934993</t>
  </si>
  <si>
    <t>68935958</t>
  </si>
  <si>
    <t>68935975</t>
  </si>
  <si>
    <t>68936878</t>
  </si>
  <si>
    <t>68936881</t>
  </si>
  <si>
    <t>68938905</t>
  </si>
  <si>
    <t>68938907</t>
  </si>
  <si>
    <t>68939462</t>
  </si>
  <si>
    <t>68939543</t>
  </si>
  <si>
    <t>68942984</t>
  </si>
  <si>
    <t>68943135</t>
  </si>
  <si>
    <t>68943470</t>
  </si>
  <si>
    <t>69548051</t>
  </si>
  <si>
    <t>69548052</t>
  </si>
  <si>
    <t>69548053</t>
  </si>
  <si>
    <t>69548054</t>
  </si>
  <si>
    <t>69548060</t>
  </si>
  <si>
    <t>69548062</t>
  </si>
  <si>
    <t>69548222</t>
  </si>
  <si>
    <t>69548308</t>
  </si>
  <si>
    <t>69549611</t>
  </si>
  <si>
    <t>69549634</t>
  </si>
  <si>
    <t>69550159</t>
  </si>
  <si>
    <t>69550637</t>
  </si>
  <si>
    <t>69551145</t>
  </si>
  <si>
    <t>69551151</t>
  </si>
  <si>
    <t>69551717</t>
  </si>
  <si>
    <t>69551718</t>
  </si>
  <si>
    <t>69551719</t>
  </si>
  <si>
    <t>69551720</t>
  </si>
  <si>
    <t>69551721</t>
  </si>
  <si>
    <t>69551722</t>
  </si>
  <si>
    <t>69551723</t>
  </si>
  <si>
    <t>69551811</t>
  </si>
  <si>
    <t>69551812</t>
  </si>
  <si>
    <t>69552010</t>
  </si>
  <si>
    <t>69552011</t>
  </si>
  <si>
    <t>69552784</t>
  </si>
  <si>
    <t>69553110</t>
  </si>
  <si>
    <t>69556045</t>
  </si>
  <si>
    <t>69556058</t>
  </si>
  <si>
    <t>69556088</t>
  </si>
  <si>
    <t>69556090</t>
  </si>
  <si>
    <t>69556219</t>
  </si>
  <si>
    <t>69556242</t>
  </si>
  <si>
    <t>69556248</t>
  </si>
  <si>
    <t>69556309</t>
  </si>
  <si>
    <t>69556310</t>
  </si>
  <si>
    <t>69560615</t>
  </si>
  <si>
    <t>69561072</t>
  </si>
  <si>
    <t>69561100</t>
  </si>
  <si>
    <t>69561895</t>
  </si>
  <si>
    <t>69561896</t>
  </si>
  <si>
    <t>69561919</t>
  </si>
  <si>
    <t>69561920</t>
  </si>
  <si>
    <t>69563051</t>
  </si>
  <si>
    <t>69563087</t>
  </si>
  <si>
    <t>69563423</t>
  </si>
  <si>
    <t>69564494</t>
  </si>
  <si>
    <t>69565076</t>
  </si>
  <si>
    <t>69565078</t>
  </si>
  <si>
    <t>69565132</t>
  </si>
  <si>
    <t>69565135</t>
  </si>
  <si>
    <t>69565137</t>
  </si>
  <si>
    <t>69565141</t>
  </si>
  <si>
    <t>69565142</t>
  </si>
  <si>
    <t>69565207</t>
  </si>
  <si>
    <t>69565208</t>
  </si>
  <si>
    <t>69565209</t>
  </si>
  <si>
    <t>69565211</t>
  </si>
  <si>
    <t>69565212</t>
  </si>
  <si>
    <t>69565276</t>
  </si>
  <si>
    <t>69565277</t>
  </si>
  <si>
    <t>69565278</t>
  </si>
  <si>
    <t>69565281</t>
  </si>
  <si>
    <t>69565283</t>
  </si>
  <si>
    <t>69565284</t>
  </si>
  <si>
    <t>69565285</t>
  </si>
  <si>
    <t>69565286</t>
  </si>
  <si>
    <t>69565706</t>
  </si>
  <si>
    <t>69565707</t>
  </si>
  <si>
    <t>69569541</t>
  </si>
  <si>
    <t>69569542</t>
  </si>
  <si>
    <t>69569543</t>
  </si>
  <si>
    <t>69569576</t>
  </si>
  <si>
    <t>69569959</t>
  </si>
  <si>
    <t>69569966</t>
  </si>
  <si>
    <t>69572661</t>
  </si>
  <si>
    <t>1406</t>
  </si>
  <si>
    <t>1471</t>
  </si>
  <si>
    <t>69572834</t>
  </si>
  <si>
    <t>69574077</t>
  </si>
  <si>
    <t>69574513</t>
  </si>
  <si>
    <t>69574535</t>
  </si>
  <si>
    <t>69576985</t>
  </si>
  <si>
    <t>69576986</t>
  </si>
  <si>
    <t>69576987</t>
  </si>
  <si>
    <t>69576988</t>
  </si>
  <si>
    <t>69576989</t>
  </si>
  <si>
    <t>69576990</t>
  </si>
  <si>
    <t>69576992</t>
  </si>
  <si>
    <t>69576993</t>
  </si>
  <si>
    <t>69576994</t>
  </si>
  <si>
    <t>69576995</t>
  </si>
  <si>
    <t>69576996</t>
  </si>
  <si>
    <t>69578184</t>
  </si>
  <si>
    <t>69578292</t>
  </si>
  <si>
    <t>69578390</t>
  </si>
  <si>
    <t>69578795</t>
  </si>
  <si>
    <t>69578809</t>
  </si>
  <si>
    <t>69579301</t>
  </si>
  <si>
    <t>69579329</t>
  </si>
  <si>
    <t>69579334</t>
  </si>
  <si>
    <t>69579635</t>
  </si>
  <si>
    <t>69580282</t>
  </si>
  <si>
    <t>69580863</t>
  </si>
  <si>
    <t>69580910</t>
  </si>
  <si>
    <t>69580978</t>
  </si>
  <si>
    <t>69580979</t>
  </si>
  <si>
    <t>69580980</t>
  </si>
  <si>
    <t>69580981</t>
  </si>
  <si>
    <t>69580990</t>
  </si>
  <si>
    <t>69580992</t>
  </si>
  <si>
    <t>69580994</t>
  </si>
  <si>
    <t>69580995</t>
  </si>
  <si>
    <t>69580996</t>
  </si>
  <si>
    <t>69580997</t>
  </si>
  <si>
    <t>69581856</t>
  </si>
  <si>
    <t>69581857</t>
  </si>
  <si>
    <t>69581864</t>
  </si>
  <si>
    <t>69581879</t>
  </si>
  <si>
    <t>69581880</t>
  </si>
  <si>
    <t>69581886</t>
  </si>
  <si>
    <t>69582035</t>
  </si>
  <si>
    <t>69582036</t>
  </si>
  <si>
    <t>69582037</t>
  </si>
  <si>
    <t>69582038</t>
  </si>
  <si>
    <t>69582039</t>
  </si>
  <si>
    <t>69582040</t>
  </si>
  <si>
    <t>69582041</t>
  </si>
  <si>
    <t>69582042</t>
  </si>
  <si>
    <t>69582043</t>
  </si>
  <si>
    <t>69582044</t>
  </si>
  <si>
    <t>69582046</t>
  </si>
  <si>
    <t>69582047</t>
  </si>
  <si>
    <t>69582048</t>
  </si>
  <si>
    <t>69582050</t>
  </si>
  <si>
    <t>69582051</t>
  </si>
  <si>
    <t>69583416</t>
  </si>
  <si>
    <t>69583417</t>
  </si>
  <si>
    <t>69583418</t>
  </si>
  <si>
    <t>69583419</t>
  </si>
  <si>
    <t>69583420</t>
  </si>
  <si>
    <t>69583421</t>
  </si>
  <si>
    <t>69583430</t>
  </si>
  <si>
    <t>69583431</t>
  </si>
  <si>
    <t>69583433</t>
  </si>
  <si>
    <t>69583434</t>
  </si>
  <si>
    <t>69583437</t>
  </si>
  <si>
    <t>69583484</t>
  </si>
  <si>
    <t>69583485</t>
  </si>
  <si>
    <t>69583486</t>
  </si>
  <si>
    <t>69583487</t>
  </si>
  <si>
    <t>69583489</t>
  </si>
  <si>
    <t>69583492</t>
  </si>
  <si>
    <t>69583494</t>
  </si>
  <si>
    <t>69584419</t>
  </si>
  <si>
    <t>69584421</t>
  </si>
  <si>
    <t>69584422</t>
  </si>
  <si>
    <t>69584423</t>
  </si>
  <si>
    <t>69584425</t>
  </si>
  <si>
    <t>69584428</t>
  </si>
  <si>
    <t>69584434</t>
  </si>
  <si>
    <t>69584436</t>
  </si>
  <si>
    <t>69584437</t>
  </si>
  <si>
    <t>69584457</t>
  </si>
  <si>
    <t>69584459</t>
  </si>
  <si>
    <t>69584468</t>
  </si>
  <si>
    <t>69584474</t>
  </si>
  <si>
    <t>69584475</t>
  </si>
  <si>
    <t>69584476</t>
  </si>
  <si>
    <t>69584477</t>
  </si>
  <si>
    <t>69584505</t>
  </si>
  <si>
    <t>69584506</t>
  </si>
  <si>
    <t>69585255</t>
  </si>
  <si>
    <t>69585257</t>
  </si>
  <si>
    <t>69585259</t>
  </si>
  <si>
    <t>69585282</t>
  </si>
  <si>
    <t>69585285</t>
  </si>
  <si>
    <t>69585287</t>
  </si>
  <si>
    <t>69585289</t>
  </si>
  <si>
    <t>69585324</t>
  </si>
  <si>
    <t>69586677</t>
  </si>
  <si>
    <t>69588913</t>
  </si>
  <si>
    <t>69588916</t>
  </si>
  <si>
    <t>69589857</t>
  </si>
  <si>
    <t>69589907</t>
  </si>
  <si>
    <t>69591200</t>
  </si>
  <si>
    <t>69591201</t>
  </si>
  <si>
    <t>69591202</t>
  </si>
  <si>
    <t>69591203</t>
  </si>
  <si>
    <t>69591204</t>
  </si>
  <si>
    <t>69591205</t>
  </si>
  <si>
    <t>69591209</t>
  </si>
  <si>
    <t>69591221</t>
  </si>
  <si>
    <t>69591805</t>
  </si>
  <si>
    <t>69591806</t>
  </si>
  <si>
    <t>69591807</t>
  </si>
  <si>
    <t>69591809</t>
  </si>
  <si>
    <t>69595205</t>
  </si>
  <si>
    <t>69595206</t>
  </si>
  <si>
    <t>69595552</t>
  </si>
  <si>
    <t>69595553</t>
  </si>
  <si>
    <t>69595554</t>
  </si>
  <si>
    <t>69595555</t>
  </si>
  <si>
    <t>69595716</t>
  </si>
  <si>
    <t>69595717</t>
  </si>
  <si>
    <t>69595745</t>
  </si>
  <si>
    <t>69595746</t>
  </si>
  <si>
    <t>69595765</t>
  </si>
  <si>
    <t>69595772</t>
  </si>
  <si>
    <t>69596492</t>
  </si>
  <si>
    <t>69597011</t>
  </si>
  <si>
    <t>69597028</t>
  </si>
  <si>
    <t>69597119</t>
  </si>
  <si>
    <t>69597121</t>
  </si>
  <si>
    <t>69597133</t>
  </si>
  <si>
    <t>69597134</t>
  </si>
  <si>
    <t>69598405</t>
  </si>
  <si>
    <t>69598406</t>
  </si>
  <si>
    <t>69598407</t>
  </si>
  <si>
    <t>69598408</t>
  </si>
  <si>
    <t>69598413</t>
  </si>
  <si>
    <t>69598414</t>
  </si>
  <si>
    <t>69598427</t>
  </si>
  <si>
    <t>69598714</t>
  </si>
  <si>
    <t>69598715</t>
  </si>
  <si>
    <t>69599900</t>
  </si>
  <si>
    <t>69599922</t>
  </si>
  <si>
    <t>69599923</t>
  </si>
  <si>
    <t>69599927</t>
  </si>
  <si>
    <t>69600771</t>
  </si>
  <si>
    <t>69600850</t>
  </si>
  <si>
    <t>69600855</t>
  </si>
  <si>
    <t>69600860</t>
  </si>
  <si>
    <t>69601420</t>
  </si>
  <si>
    <t>69601435</t>
  </si>
  <si>
    <t>69601445</t>
  </si>
  <si>
    <t>69601496</t>
  </si>
  <si>
    <t>69601497</t>
  </si>
  <si>
    <t>69602033</t>
  </si>
  <si>
    <t>69602420</t>
  </si>
  <si>
    <t>69602557</t>
  </si>
  <si>
    <t>69602979</t>
  </si>
  <si>
    <t>69602999</t>
  </si>
  <si>
    <t>69603000</t>
  </si>
  <si>
    <t>69603563</t>
  </si>
  <si>
    <t>69603578</t>
  </si>
  <si>
    <t>69603607</t>
  </si>
  <si>
    <t>69603608</t>
  </si>
  <si>
    <t>69603679</t>
  </si>
  <si>
    <t>69603878</t>
  </si>
  <si>
    <t>69603880</t>
  </si>
  <si>
    <t>69603919</t>
  </si>
  <si>
    <t>69603921</t>
  </si>
  <si>
    <t>69603922</t>
  </si>
  <si>
    <t>69603927</t>
  </si>
  <si>
    <t>69603928</t>
  </si>
  <si>
    <t>69603929</t>
  </si>
  <si>
    <t>69603930</t>
  </si>
  <si>
    <t>69603955</t>
  </si>
  <si>
    <t>69603956</t>
  </si>
  <si>
    <t>69603957</t>
  </si>
  <si>
    <t>69603958</t>
  </si>
  <si>
    <t>69604297</t>
  </si>
  <si>
    <t>69604298</t>
  </si>
  <si>
    <t>69604315</t>
  </si>
  <si>
    <t>69604316</t>
  </si>
  <si>
    <t>69604317</t>
  </si>
  <si>
    <t>69604336</t>
  </si>
  <si>
    <t>69604337</t>
  </si>
  <si>
    <t>69604338</t>
  </si>
  <si>
    <t>69604341</t>
  </si>
  <si>
    <t>69604343</t>
  </si>
  <si>
    <t>69604736</t>
  </si>
  <si>
    <t>69606024</t>
  </si>
  <si>
    <t>69606025</t>
  </si>
  <si>
    <t>69606026</t>
  </si>
  <si>
    <t>69606027</t>
  </si>
  <si>
    <t>69606028</t>
  </si>
  <si>
    <t>69606029</t>
  </si>
  <si>
    <t>69606030</t>
  </si>
  <si>
    <t>69606171</t>
  </si>
  <si>
    <t>69606172</t>
  </si>
  <si>
    <t>69606173</t>
  </si>
  <si>
    <t>69606174</t>
  </si>
  <si>
    <t>69606175</t>
  </si>
  <si>
    <t>69606176</t>
  </si>
  <si>
    <t>69606810</t>
  </si>
  <si>
    <t>69606811</t>
  </si>
  <si>
    <t>69606812</t>
  </si>
  <si>
    <t>69606820</t>
  </si>
  <si>
    <t>69606826</t>
  </si>
  <si>
    <t>69607108</t>
  </si>
  <si>
    <t>69608893</t>
  </si>
  <si>
    <t>69608894</t>
  </si>
  <si>
    <t>69608895</t>
  </si>
  <si>
    <t>69608965</t>
  </si>
  <si>
    <t>69609109</t>
  </si>
  <si>
    <t>69609110</t>
  </si>
  <si>
    <t>69609111</t>
  </si>
  <si>
    <t>69609687</t>
  </si>
  <si>
    <t>69609842</t>
  </si>
  <si>
    <t>69609843</t>
  </si>
  <si>
    <t>69609844</t>
  </si>
  <si>
    <t>69609845</t>
  </si>
  <si>
    <t>69610062</t>
  </si>
  <si>
    <t>69610063</t>
  </si>
  <si>
    <t>69610064</t>
  </si>
  <si>
    <t>69610065</t>
  </si>
  <si>
    <t>69610303</t>
  </si>
  <si>
    <t>69610304</t>
  </si>
  <si>
    <t>69610424</t>
  </si>
  <si>
    <t>69610425</t>
  </si>
  <si>
    <t>69610426</t>
  </si>
  <si>
    <t>69610427</t>
  </si>
  <si>
    <t>69611322</t>
  </si>
  <si>
    <t>69611977</t>
  </si>
  <si>
    <t>69611980</t>
  </si>
  <si>
    <t>69613784</t>
  </si>
  <si>
    <t>69613785</t>
  </si>
  <si>
    <t>69614849</t>
  </si>
  <si>
    <t>69614860</t>
  </si>
  <si>
    <t>69615052</t>
  </si>
  <si>
    <t>69615091</t>
  </si>
  <si>
    <t>69615650</t>
  </si>
  <si>
    <t>69615651</t>
  </si>
  <si>
    <t>69615652</t>
  </si>
  <si>
    <t>69615653</t>
  </si>
  <si>
    <t>69615723</t>
  </si>
  <si>
    <t>69615724</t>
  </si>
  <si>
    <t>69615725</t>
  </si>
  <si>
    <t>69615726</t>
  </si>
  <si>
    <t>69615743</t>
  </si>
  <si>
    <t>69615744</t>
  </si>
  <si>
    <t>69615764</t>
  </si>
  <si>
    <t>69615765</t>
  </si>
  <si>
    <t>69615818</t>
  </si>
  <si>
    <t>69616817</t>
  </si>
  <si>
    <t>69617782</t>
  </si>
  <si>
    <t>69617783</t>
  </si>
  <si>
    <t>69618206</t>
  </si>
  <si>
    <t>69618242</t>
  </si>
  <si>
    <t>69618243</t>
  </si>
  <si>
    <t>69619170</t>
  </si>
  <si>
    <t>69619172</t>
  </si>
  <si>
    <t>69620528</t>
  </si>
  <si>
    <t>69620535</t>
  </si>
  <si>
    <t>69620536</t>
  </si>
  <si>
    <t>69621340</t>
  </si>
  <si>
    <t>69621353</t>
  </si>
  <si>
    <t>69621574</t>
  </si>
  <si>
    <t>69622263</t>
  </si>
  <si>
    <t>69622264</t>
  </si>
  <si>
    <t>69622266</t>
  </si>
  <si>
    <t>69622267</t>
  </si>
  <si>
    <t>69622280</t>
  </si>
  <si>
    <t>69622281</t>
  </si>
  <si>
    <t>69622397</t>
  </si>
  <si>
    <t>69622398</t>
  </si>
  <si>
    <t>69622399</t>
  </si>
  <si>
    <t>69622400</t>
  </si>
  <si>
    <t>69622401</t>
  </si>
  <si>
    <t>69622402</t>
  </si>
  <si>
    <t>69622403</t>
  </si>
  <si>
    <t>69622404</t>
  </si>
  <si>
    <t>69622783</t>
  </si>
  <si>
    <t>69622784</t>
  </si>
  <si>
    <t>69622785</t>
  </si>
  <si>
    <t>69622786</t>
  </si>
  <si>
    <t>69622838</t>
  </si>
  <si>
    <t>69622847</t>
  </si>
  <si>
    <t>69622848</t>
  </si>
  <si>
    <t>69622849</t>
  </si>
  <si>
    <t>69622850</t>
  </si>
  <si>
    <t>69622851</t>
  </si>
  <si>
    <t>69622862</t>
  </si>
  <si>
    <t>69622865</t>
  </si>
  <si>
    <t>69622867</t>
  </si>
  <si>
    <t>69622884</t>
  </si>
  <si>
    <t>69623313</t>
  </si>
  <si>
    <t>69623314</t>
  </si>
  <si>
    <t>69623315</t>
  </si>
  <si>
    <t>69623319</t>
  </si>
  <si>
    <t>69623321</t>
  </si>
  <si>
    <t>69623328</t>
  </si>
  <si>
    <t>69623329</t>
  </si>
  <si>
    <t>69626706</t>
  </si>
  <si>
    <t>69628420</t>
  </si>
  <si>
    <t>69628739</t>
  </si>
  <si>
    <t>69628740</t>
  </si>
  <si>
    <t>69629403</t>
  </si>
  <si>
    <t>69629405</t>
  </si>
  <si>
    <t>69629407</t>
  </si>
  <si>
    <t>69630989</t>
  </si>
  <si>
    <t>69630990</t>
  </si>
  <si>
    <t>69631787</t>
  </si>
  <si>
    <t>69631788</t>
  </si>
  <si>
    <t>69631789</t>
  </si>
  <si>
    <t>69634159</t>
  </si>
  <si>
    <t>69634161</t>
  </si>
  <si>
    <t>69634164</t>
  </si>
  <si>
    <t>69634165</t>
  </si>
  <si>
    <t>69637936</t>
  </si>
  <si>
    <t>69637938</t>
  </si>
  <si>
    <t>69637939</t>
  </si>
  <si>
    <t>69638052</t>
  </si>
  <si>
    <t>69638056</t>
  </si>
  <si>
    <t>69638209</t>
  </si>
  <si>
    <t>69638312</t>
  </si>
  <si>
    <t>69638313</t>
  </si>
  <si>
    <t>69638314</t>
  </si>
  <si>
    <t>69638315</t>
  </si>
  <si>
    <t>69638331</t>
  </si>
  <si>
    <t>69639388</t>
  </si>
  <si>
    <t>69639389</t>
  </si>
  <si>
    <t>69639390</t>
  </si>
  <si>
    <t>69640263</t>
  </si>
  <si>
    <t>69641368</t>
  </si>
  <si>
    <t>69641369</t>
  </si>
  <si>
    <t>69641833</t>
  </si>
  <si>
    <t>69641847</t>
  </si>
  <si>
    <t>69641848</t>
  </si>
  <si>
    <t>69642094</t>
  </si>
  <si>
    <t>69642095</t>
  </si>
  <si>
    <t>69642096</t>
  </si>
  <si>
    <t>69643466</t>
  </si>
  <si>
    <t>69643467</t>
  </si>
  <si>
    <t>69643468</t>
  </si>
  <si>
    <t>69643511</t>
  </si>
  <si>
    <t>69643512</t>
  </si>
  <si>
    <t>69643513</t>
  </si>
  <si>
    <t>69643560</t>
  </si>
  <si>
    <t>69644685</t>
  </si>
  <si>
    <t>69644686</t>
  </si>
  <si>
    <t>69644962</t>
  </si>
  <si>
    <t>69644963</t>
  </si>
  <si>
    <t>69644965</t>
  </si>
  <si>
    <t>69644966</t>
  </si>
  <si>
    <t>69646694</t>
  </si>
  <si>
    <t>69646696</t>
  </si>
  <si>
    <t>69646697</t>
  </si>
  <si>
    <t>69646699</t>
  </si>
  <si>
    <t>69646700</t>
  </si>
  <si>
    <t>69646702</t>
  </si>
  <si>
    <t>69646703</t>
  </si>
  <si>
    <t>69646704</t>
  </si>
  <si>
    <t>69646705</t>
  </si>
  <si>
    <t>69646785</t>
  </si>
  <si>
    <t>69646786</t>
  </si>
  <si>
    <t>69646853</t>
  </si>
  <si>
    <t>69646854</t>
  </si>
  <si>
    <t>69646896</t>
  </si>
  <si>
    <t>69647725</t>
  </si>
  <si>
    <t>69649893</t>
  </si>
  <si>
    <t>69649897</t>
  </si>
  <si>
    <t>69650652</t>
  </si>
  <si>
    <t>69650687</t>
  </si>
  <si>
    <t>69650708</t>
  </si>
  <si>
    <t>69650709</t>
  </si>
  <si>
    <t>69650720</t>
  </si>
  <si>
    <t>69650805</t>
  </si>
  <si>
    <t>69650806</t>
  </si>
  <si>
    <t>69655817</t>
  </si>
  <si>
    <t>69655818</t>
  </si>
  <si>
    <t>69655819</t>
  </si>
  <si>
    <t>69655820</t>
  </si>
  <si>
    <t>69655824</t>
  </si>
  <si>
    <t>69655829</t>
  </si>
  <si>
    <t>69656466</t>
  </si>
  <si>
    <t>69656468</t>
  </si>
  <si>
    <t>69656470</t>
  </si>
  <si>
    <t>69656471</t>
  </si>
  <si>
    <t>69656494</t>
  </si>
  <si>
    <t>69656495</t>
  </si>
  <si>
    <t>69658345</t>
  </si>
  <si>
    <t>69658346</t>
  </si>
  <si>
    <t>69658347</t>
  </si>
  <si>
    <t>69658348</t>
  </si>
  <si>
    <t>69658349</t>
  </si>
  <si>
    <t>69659911</t>
  </si>
  <si>
    <t>69659961</t>
  </si>
  <si>
    <t>69659965</t>
  </si>
  <si>
    <t>69659966</t>
  </si>
  <si>
    <t>69660069</t>
  </si>
  <si>
    <t>69660073</t>
  </si>
  <si>
    <t>69660092</t>
  </si>
  <si>
    <t>69660217</t>
  </si>
  <si>
    <t>69660218</t>
  </si>
  <si>
    <t>69660235</t>
  </si>
  <si>
    <t>69661281</t>
  </si>
  <si>
    <t>69661282</t>
  </si>
  <si>
    <t>69661436</t>
  </si>
  <si>
    <t>69661437</t>
  </si>
  <si>
    <t>69661959</t>
  </si>
  <si>
    <t>69661963</t>
  </si>
  <si>
    <t>69661964</t>
  </si>
  <si>
    <t>69662263</t>
  </si>
  <si>
    <t>69663492</t>
  </si>
  <si>
    <t>69663767</t>
  </si>
  <si>
    <t>69664805</t>
  </si>
  <si>
    <t>69665131</t>
  </si>
  <si>
    <t>69665132</t>
  </si>
  <si>
    <t>69665133</t>
  </si>
  <si>
    <t>69665134</t>
  </si>
  <si>
    <t>69665135</t>
  </si>
  <si>
    <t>69665136</t>
  </si>
  <si>
    <t>69665137</t>
  </si>
  <si>
    <t>69665138</t>
  </si>
  <si>
    <t>69665139</t>
  </si>
  <si>
    <t>69665140</t>
  </si>
  <si>
    <t>69665146</t>
  </si>
  <si>
    <t>69665147</t>
  </si>
  <si>
    <t>69665148</t>
  </si>
  <si>
    <t>69665149</t>
  </si>
  <si>
    <t>69665150</t>
  </si>
  <si>
    <t>69668908</t>
  </si>
  <si>
    <t>69668909</t>
  </si>
  <si>
    <t>69668966</t>
  </si>
  <si>
    <t>69668968</t>
  </si>
  <si>
    <t>69668969</t>
  </si>
  <si>
    <t>69668970</t>
  </si>
  <si>
    <t>69668972</t>
  </si>
  <si>
    <t>69668973</t>
  </si>
  <si>
    <t>69668974</t>
  </si>
  <si>
    <t>69668975</t>
  </si>
  <si>
    <t>69668976</t>
  </si>
  <si>
    <t>69668977</t>
  </si>
  <si>
    <t>69668978</t>
  </si>
  <si>
    <t>69668979</t>
  </si>
  <si>
    <t>69668980</t>
  </si>
  <si>
    <t>69668981</t>
  </si>
  <si>
    <t>69668982</t>
  </si>
  <si>
    <t>69668983</t>
  </si>
  <si>
    <t>69669271</t>
  </si>
  <si>
    <t>69669273</t>
  </si>
  <si>
    <t>69669274</t>
  </si>
  <si>
    <t>69669276</t>
  </si>
  <si>
    <t>69669277</t>
  </si>
  <si>
    <t>69669278</t>
  </si>
  <si>
    <t>69669308</t>
  </si>
  <si>
    <t>69669311</t>
  </si>
  <si>
    <t>69669315</t>
  </si>
  <si>
    <t>69669316</t>
  </si>
  <si>
    <t>69669382</t>
  </si>
  <si>
    <t>69669383</t>
  </si>
  <si>
    <t>69669384</t>
  </si>
  <si>
    <t>69669418</t>
  </si>
  <si>
    <t>69669419</t>
  </si>
  <si>
    <t>69669421</t>
  </si>
  <si>
    <t>69669425</t>
  </si>
  <si>
    <t>69669500</t>
  </si>
  <si>
    <t>69669501</t>
  </si>
  <si>
    <t>69669502</t>
  </si>
  <si>
    <t>69669503</t>
  </si>
  <si>
    <t>69669505</t>
  </si>
  <si>
    <t>69669523</t>
  </si>
  <si>
    <t>69669524</t>
  </si>
  <si>
    <t>69669533</t>
  </si>
  <si>
    <t>69669534</t>
  </si>
  <si>
    <t>69669535</t>
  </si>
  <si>
    <t>69669538</t>
  </si>
  <si>
    <t>69669540</t>
  </si>
  <si>
    <t>69672412</t>
  </si>
  <si>
    <t>69672413</t>
  </si>
  <si>
    <t>69672414</t>
  </si>
  <si>
    <t>69672415</t>
  </si>
  <si>
    <t>69672416</t>
  </si>
  <si>
    <t>69672417</t>
  </si>
  <si>
    <t>69672418</t>
  </si>
  <si>
    <t>69672419</t>
  </si>
  <si>
    <t>69672420</t>
  </si>
  <si>
    <t>69672421</t>
  </si>
  <si>
    <t>69672879</t>
  </si>
  <si>
    <t>69672881</t>
  </si>
  <si>
    <t>69672882</t>
  </si>
  <si>
    <t>69673498</t>
  </si>
  <si>
    <t>69675785</t>
  </si>
  <si>
    <t>69675786</t>
  </si>
  <si>
    <t>69675907</t>
  </si>
  <si>
    <t>69675908</t>
  </si>
  <si>
    <t>69676081</t>
  </si>
  <si>
    <t>69676085</t>
  </si>
  <si>
    <t>69676164</t>
  </si>
  <si>
    <t>69676165</t>
  </si>
  <si>
    <t>69677025</t>
  </si>
  <si>
    <t>69677027</t>
  </si>
  <si>
    <t>69677028</t>
  </si>
  <si>
    <t>69677912</t>
  </si>
  <si>
    <t>69677913</t>
  </si>
  <si>
    <t>69677916</t>
  </si>
  <si>
    <t>69679432</t>
  </si>
  <si>
    <t>69681065</t>
  </si>
  <si>
    <t>69684619</t>
  </si>
  <si>
    <t>69684620</t>
  </si>
  <si>
    <t>69684633</t>
  </si>
  <si>
    <t>69685019</t>
  </si>
  <si>
    <t>69686353</t>
  </si>
  <si>
    <t>69686357</t>
  </si>
  <si>
    <t>69686358</t>
  </si>
  <si>
    <t>69686359</t>
  </si>
  <si>
    <t>69691906</t>
  </si>
  <si>
    <t>69691907</t>
  </si>
  <si>
    <t>69691908</t>
  </si>
  <si>
    <t>69691909</t>
  </si>
  <si>
    <t>69691933</t>
  </si>
  <si>
    <t>69691959</t>
  </si>
  <si>
    <t>69691968</t>
  </si>
  <si>
    <t>69694902</t>
  </si>
  <si>
    <t>69696182</t>
  </si>
  <si>
    <t>69696245</t>
  </si>
  <si>
    <t>69696257</t>
  </si>
  <si>
    <t>69696282</t>
  </si>
  <si>
    <t>69696819</t>
  </si>
  <si>
    <t>69696820</t>
  </si>
  <si>
    <t>69696879</t>
  </si>
  <si>
    <t>69696941</t>
  </si>
  <si>
    <t>69696942</t>
  </si>
  <si>
    <t>69697826</t>
  </si>
  <si>
    <t>69697827</t>
  </si>
  <si>
    <t>69697828</t>
  </si>
  <si>
    <t>69697829</t>
  </si>
  <si>
    <t>69697831</t>
  </si>
  <si>
    <t>69697835</t>
  </si>
  <si>
    <t>69697836</t>
  </si>
  <si>
    <t>69697837</t>
  </si>
  <si>
    <t>69697838</t>
  </si>
  <si>
    <t>69697839</t>
  </si>
  <si>
    <t>69697850</t>
  </si>
  <si>
    <t>69698107</t>
  </si>
  <si>
    <t>69698116</t>
  </si>
  <si>
    <t>69698914</t>
  </si>
  <si>
    <t>69698973</t>
  </si>
  <si>
    <t>69699253</t>
  </si>
  <si>
    <t>69699598</t>
  </si>
  <si>
    <t>69699617</t>
  </si>
  <si>
    <t>69699921</t>
  </si>
  <si>
    <t>69700024</t>
  </si>
  <si>
    <t>69700373</t>
  </si>
  <si>
    <t>69701672</t>
  </si>
  <si>
    <t>69701922</t>
  </si>
  <si>
    <t>69710260</t>
  </si>
  <si>
    <t>69710262</t>
  </si>
  <si>
    <t>69716344</t>
  </si>
  <si>
    <t>69716345</t>
  </si>
  <si>
    <t>69716433</t>
  </si>
  <si>
    <t>69716437</t>
  </si>
  <si>
    <t>69718893</t>
  </si>
  <si>
    <t>69719333</t>
  </si>
  <si>
    <t>69719338</t>
  </si>
  <si>
    <t>69719339</t>
  </si>
  <si>
    <t>69719342</t>
  </si>
  <si>
    <t>69719344</t>
  </si>
  <si>
    <t>69719346</t>
  </si>
  <si>
    <t>69719411</t>
  </si>
  <si>
    <t>69719412</t>
  </si>
  <si>
    <t>69719413</t>
  </si>
  <si>
    <t>69719414</t>
  </si>
  <si>
    <t>69719415</t>
  </si>
  <si>
    <t>69719416</t>
  </si>
  <si>
    <t>69719417</t>
  </si>
  <si>
    <t>69719418</t>
  </si>
  <si>
    <t>69719419</t>
  </si>
  <si>
    <t>69719420</t>
  </si>
  <si>
    <t>69719421</t>
  </si>
  <si>
    <t>69719422</t>
  </si>
  <si>
    <t>69721137</t>
  </si>
  <si>
    <t>69721138</t>
  </si>
  <si>
    <t>69721140</t>
  </si>
  <si>
    <t>69723966</t>
  </si>
  <si>
    <t>69724044</t>
  </si>
  <si>
    <t>69724046</t>
  </si>
  <si>
    <t>69724590</t>
  </si>
  <si>
    <t>69724716</t>
  </si>
  <si>
    <t>69726963</t>
  </si>
  <si>
    <t>69726964</t>
  </si>
  <si>
    <t>69726965</t>
  </si>
  <si>
    <t>69726984</t>
  </si>
  <si>
    <t>69726985</t>
  </si>
  <si>
    <t>69726986</t>
  </si>
  <si>
    <t>69727304</t>
  </si>
  <si>
    <t>69727307</t>
  </si>
  <si>
    <t>69728070</t>
  </si>
  <si>
    <t>69728076</t>
  </si>
  <si>
    <t>69728082</t>
  </si>
  <si>
    <t>69728083</t>
  </si>
  <si>
    <t>69730522</t>
  </si>
  <si>
    <t>69730524</t>
  </si>
  <si>
    <t>69732197</t>
  </si>
  <si>
    <t>69732210</t>
  </si>
  <si>
    <t>69732211</t>
  </si>
  <si>
    <t>69732212</t>
  </si>
  <si>
    <t>69732234</t>
  </si>
  <si>
    <t>69732235</t>
  </si>
  <si>
    <t>69732236</t>
  </si>
  <si>
    <t>69732237</t>
  </si>
  <si>
    <t>69732644</t>
  </si>
  <si>
    <t>69733640</t>
  </si>
  <si>
    <t>69733694</t>
  </si>
  <si>
    <t>69733695</t>
  </si>
  <si>
    <t>69734063</t>
  </si>
  <si>
    <t>69734064</t>
  </si>
  <si>
    <t>69734150</t>
  </si>
  <si>
    <t>69734993</t>
  </si>
  <si>
    <t>69736240</t>
  </si>
  <si>
    <t>69736314</t>
  </si>
  <si>
    <t>69740468</t>
  </si>
  <si>
    <t>69740470</t>
  </si>
  <si>
    <t>69740493</t>
  </si>
  <si>
    <t>69740799</t>
  </si>
  <si>
    <t>69743667</t>
  </si>
  <si>
    <t>69745869</t>
  </si>
  <si>
    <t>69745965</t>
  </si>
  <si>
    <t>69746006</t>
  </si>
  <si>
    <t>69746022</t>
  </si>
  <si>
    <t>69746023</t>
  </si>
  <si>
    <t>69746349</t>
  </si>
  <si>
    <t>69746372</t>
  </si>
  <si>
    <t>69748087</t>
  </si>
  <si>
    <t>69748090</t>
  </si>
  <si>
    <t>69757065</t>
  </si>
  <si>
    <t>69757066</t>
  </si>
  <si>
    <t>69762392</t>
  </si>
  <si>
    <t>69762393</t>
  </si>
  <si>
    <t>69768518</t>
  </si>
  <si>
    <t>69769969</t>
  </si>
  <si>
    <t>69770717</t>
  </si>
  <si>
    <t>69771222</t>
  </si>
  <si>
    <t>69771223</t>
  </si>
  <si>
    <t>69771249</t>
  </si>
  <si>
    <t>69771250</t>
  </si>
  <si>
    <t>69771307</t>
  </si>
  <si>
    <t>69771394</t>
  </si>
  <si>
    <t>69771645</t>
  </si>
  <si>
    <t>69771710</t>
  </si>
  <si>
    <t>69774920</t>
  </si>
  <si>
    <t>69775892</t>
  </si>
  <si>
    <t>69775893</t>
  </si>
  <si>
    <t>69775894</t>
  </si>
  <si>
    <t>69775918</t>
  </si>
  <si>
    <t>69775919</t>
  </si>
  <si>
    <t>69776201</t>
  </si>
  <si>
    <t>69777523</t>
  </si>
  <si>
    <t>69779698</t>
  </si>
  <si>
    <t>69779700</t>
  </si>
  <si>
    <t>69779701</t>
  </si>
  <si>
    <t>69779702</t>
  </si>
  <si>
    <t>69779703</t>
  </si>
  <si>
    <t>69779704</t>
  </si>
  <si>
    <t>69779705</t>
  </si>
  <si>
    <t>69779708</t>
  </si>
  <si>
    <t>69779709</t>
  </si>
  <si>
    <t>69779710</t>
  </si>
  <si>
    <t>69779716</t>
  </si>
  <si>
    <t>69779717</t>
  </si>
  <si>
    <t>69779718</t>
  </si>
  <si>
    <t>69779719</t>
  </si>
  <si>
    <t>69779722</t>
  </si>
  <si>
    <t>69779730</t>
  </si>
  <si>
    <t>69786558</t>
  </si>
  <si>
    <t>69786559</t>
  </si>
  <si>
    <t>69787186</t>
  </si>
  <si>
    <t>69787218</t>
  </si>
  <si>
    <t>69793458</t>
  </si>
  <si>
    <t>69797132</t>
  </si>
  <si>
    <t>69797170</t>
  </si>
  <si>
    <t>69797171</t>
  </si>
  <si>
    <t>69797172</t>
  </si>
  <si>
    <t>69797173</t>
  </si>
  <si>
    <t>69797174</t>
  </si>
  <si>
    <t>69797175</t>
  </si>
  <si>
    <t>69797405</t>
  </si>
  <si>
    <t>69797541</t>
  </si>
  <si>
    <t>69799168</t>
  </si>
  <si>
    <t>69799170</t>
  </si>
  <si>
    <t>69799177</t>
  </si>
  <si>
    <t>69963796</t>
  </si>
  <si>
    <t>69963945</t>
  </si>
  <si>
    <t>69965571</t>
  </si>
  <si>
    <t>69965572</t>
  </si>
  <si>
    <t>69965573</t>
  </si>
  <si>
    <t>69965574</t>
  </si>
  <si>
    <t>69967361</t>
  </si>
  <si>
    <t>69968798</t>
  </si>
  <si>
    <t>69968804</t>
  </si>
  <si>
    <t>69968830</t>
  </si>
  <si>
    <t>69969832</t>
  </si>
  <si>
    <t>69969970</t>
  </si>
  <si>
    <t>69969971</t>
  </si>
  <si>
    <t>69969972</t>
  </si>
  <si>
    <t>69969973</t>
  </si>
  <si>
    <t>69970114</t>
  </si>
  <si>
    <t>69970115</t>
  </si>
  <si>
    <t>69970116</t>
  </si>
  <si>
    <t>69970117</t>
  </si>
  <si>
    <t>69970118</t>
  </si>
  <si>
    <t>69970119</t>
  </si>
  <si>
    <t>69970120</t>
  </si>
  <si>
    <t>69970121</t>
  </si>
  <si>
    <t>69970122</t>
  </si>
  <si>
    <t>69970126</t>
  </si>
  <si>
    <t>69970127</t>
  </si>
  <si>
    <t>69971527</t>
  </si>
  <si>
    <t>69971534</t>
  </si>
  <si>
    <t>69971567</t>
  </si>
  <si>
    <t>69971568</t>
  </si>
  <si>
    <t>69971569</t>
  </si>
  <si>
    <t>69971570</t>
  </si>
  <si>
    <t>69971571</t>
  </si>
  <si>
    <t>69971592</t>
  </si>
  <si>
    <t>69971843</t>
  </si>
  <si>
    <t>69973857</t>
  </si>
  <si>
    <t>69973860</t>
  </si>
  <si>
    <t>69973870</t>
  </si>
  <si>
    <t>69973973</t>
  </si>
  <si>
    <t>69973977</t>
  </si>
  <si>
    <t>69973979</t>
  </si>
  <si>
    <t>69974009</t>
  </si>
  <si>
    <t>69974010</t>
  </si>
  <si>
    <t>69974011</t>
  </si>
  <si>
    <t>69974012</t>
  </si>
  <si>
    <t>69974014</t>
  </si>
  <si>
    <t>69974017</t>
  </si>
  <si>
    <t>69974043</t>
  </si>
  <si>
    <t>69974044</t>
  </si>
  <si>
    <t>69974171</t>
  </si>
  <si>
    <t>69976642</t>
  </si>
  <si>
    <t>69976643</t>
  </si>
  <si>
    <t>69976665</t>
  </si>
  <si>
    <t>69978501</t>
  </si>
  <si>
    <t>69978503</t>
  </si>
  <si>
    <t>69980439</t>
  </si>
  <si>
    <t>69982655</t>
  </si>
  <si>
    <t>69985075</t>
  </si>
  <si>
    <t>69986116</t>
  </si>
  <si>
    <t>69986117</t>
  </si>
  <si>
    <t>69989664</t>
  </si>
  <si>
    <t>69989665</t>
  </si>
  <si>
    <t>69989667</t>
  </si>
  <si>
    <t>69989977</t>
  </si>
  <si>
    <t>69989978</t>
  </si>
  <si>
    <t>69989979</t>
  </si>
  <si>
    <t>69989980</t>
  </si>
  <si>
    <t>69989981</t>
  </si>
  <si>
    <t>69990523</t>
  </si>
  <si>
    <t>69990849</t>
  </si>
  <si>
    <t>69990871</t>
  </si>
  <si>
    <t>69990872</t>
  </si>
  <si>
    <t>69990873</t>
  </si>
  <si>
    <t>69990960</t>
  </si>
  <si>
    <t>69992964</t>
  </si>
  <si>
    <t>69993198</t>
  </si>
  <si>
    <t>69993780</t>
  </si>
  <si>
    <t>69995461</t>
  </si>
  <si>
    <t>69995462</t>
  </si>
  <si>
    <t>69995463</t>
  </si>
  <si>
    <t>69996328</t>
  </si>
  <si>
    <t>69998542</t>
  </si>
  <si>
    <t>69998545</t>
  </si>
  <si>
    <t>69998807</t>
  </si>
  <si>
    <t>83004457</t>
  </si>
  <si>
    <t>83103981</t>
  </si>
  <si>
    <t>83110750</t>
  </si>
  <si>
    <t>83110771</t>
  </si>
  <si>
    <t>83111100</t>
  </si>
  <si>
    <t>83111202</t>
  </si>
  <si>
    <t>83111703</t>
  </si>
  <si>
    <t>83112098</t>
  </si>
  <si>
    <t>83119614</t>
  </si>
  <si>
    <t>83120693</t>
  </si>
  <si>
    <t>83120694</t>
  </si>
  <si>
    <t>83120711</t>
  </si>
  <si>
    <t>83120712</t>
  </si>
  <si>
    <t>83122629</t>
  </si>
  <si>
    <t>83123186</t>
  </si>
  <si>
    <t>83123498</t>
  </si>
  <si>
    <t>83123499</t>
  </si>
  <si>
    <t>83123726</t>
  </si>
  <si>
    <t>83124556</t>
  </si>
  <si>
    <t>83127835</t>
  </si>
  <si>
    <t>83128782</t>
  </si>
  <si>
    <t>83128783</t>
  </si>
  <si>
    <t>83128785</t>
  </si>
  <si>
    <t>83130586</t>
  </si>
  <si>
    <t>83130593</t>
  </si>
  <si>
    <t>83130594</t>
  </si>
  <si>
    <t>83130595</t>
  </si>
  <si>
    <t>83130597</t>
  </si>
  <si>
    <t>83130598</t>
  </si>
  <si>
    <t>83130600</t>
  </si>
  <si>
    <t>83130607</t>
  </si>
  <si>
    <t>83130608</t>
  </si>
  <si>
    <t>83130609</t>
  </si>
  <si>
    <t>83130629</t>
  </si>
  <si>
    <t>83130634</t>
  </si>
  <si>
    <t>83130636</t>
  </si>
  <si>
    <t>83130641</t>
  </si>
  <si>
    <t>83130664</t>
  </si>
  <si>
    <t>83130672</t>
  </si>
  <si>
    <t>83130685</t>
  </si>
  <si>
    <t>83130706</t>
  </si>
  <si>
    <t>83130707</t>
  </si>
  <si>
    <t>83130708</t>
  </si>
  <si>
    <t>83130709</t>
  </si>
  <si>
    <t>83130710</t>
  </si>
  <si>
    <t>83130711</t>
  </si>
  <si>
    <t>83130712</t>
  </si>
  <si>
    <t>83130714</t>
  </si>
  <si>
    <t>83130715</t>
  </si>
  <si>
    <t>83130723</t>
  </si>
  <si>
    <t>83130726</t>
  </si>
  <si>
    <t>83130730</t>
  </si>
  <si>
    <t>83130734</t>
  </si>
  <si>
    <t>83130735</t>
  </si>
  <si>
    <t>83130741</t>
  </si>
  <si>
    <t>83130744</t>
  </si>
  <si>
    <t>83130758</t>
  </si>
  <si>
    <t>83130764</t>
  </si>
  <si>
    <t>83130781</t>
  </si>
  <si>
    <t>83130784</t>
  </si>
  <si>
    <t>83130832</t>
  </si>
  <si>
    <t>83130834</t>
  </si>
  <si>
    <t>83130845</t>
  </si>
  <si>
    <t>83130888</t>
  </si>
  <si>
    <t>83130922</t>
  </si>
  <si>
    <t>83130936</t>
  </si>
  <si>
    <t>83130937</t>
  </si>
  <si>
    <t>83130944</t>
  </si>
  <si>
    <t>83130946</t>
  </si>
  <si>
    <t>83130963</t>
  </si>
  <si>
    <t>83130966</t>
  </si>
  <si>
    <t>83130968</t>
  </si>
  <si>
    <t>83130971</t>
  </si>
  <si>
    <t>83130981</t>
  </si>
  <si>
    <t>83130983</t>
  </si>
  <si>
    <t>83130985</t>
  </si>
  <si>
    <t>83130986</t>
  </si>
  <si>
    <t>83130987</t>
  </si>
  <si>
    <t>83130988</t>
  </si>
  <si>
    <t>83130991</t>
  </si>
  <si>
    <t>83130996</t>
  </si>
  <si>
    <t>83131005</t>
  </si>
  <si>
    <t>83131006</t>
  </si>
  <si>
    <t>83131009</t>
  </si>
  <si>
    <t>83131025</t>
  </si>
  <si>
    <t>83131033</t>
  </si>
  <si>
    <t>83131034</t>
  </si>
  <si>
    <t>83131070</t>
  </si>
  <si>
    <t>83131306</t>
  </si>
  <si>
    <t>83131551</t>
  </si>
  <si>
    <t>83132751</t>
  </si>
  <si>
    <t>83132753</t>
  </si>
  <si>
    <t>83132754</t>
  </si>
  <si>
    <t>83133118</t>
  </si>
  <si>
    <t>83136223</t>
  </si>
  <si>
    <t>83138521</t>
  </si>
  <si>
    <t>83138906</t>
  </si>
  <si>
    <t>83138908</t>
  </si>
  <si>
    <t>83140593</t>
  </si>
  <si>
    <t>83140688</t>
  </si>
  <si>
    <t>83141073</t>
  </si>
  <si>
    <t>83141349</t>
  </si>
  <si>
    <t>83141762</t>
  </si>
  <si>
    <t>83142029</t>
  </si>
  <si>
    <t>83142100</t>
  </si>
  <si>
    <t>83142374</t>
  </si>
  <si>
    <t>83142494</t>
  </si>
  <si>
    <t>83142596</t>
  </si>
  <si>
    <t>83142624</t>
  </si>
  <si>
    <t>83142720</t>
  </si>
  <si>
    <t>83142724</t>
  </si>
  <si>
    <t>83142725</t>
  </si>
  <si>
    <t>83142726</t>
  </si>
  <si>
    <t>83142799</t>
  </si>
  <si>
    <t>83142817</t>
  </si>
  <si>
    <t>83142842</t>
  </si>
  <si>
    <t>83142874</t>
  </si>
  <si>
    <t>83142887</t>
  </si>
  <si>
    <t>83142956</t>
  </si>
  <si>
    <t>83145077</t>
  </si>
  <si>
    <t>83145078</t>
  </si>
  <si>
    <t>83149314</t>
  </si>
  <si>
    <t>83149315</t>
  </si>
  <si>
    <t>83149316</t>
  </si>
  <si>
    <t>83151394</t>
  </si>
  <si>
    <t>83153174</t>
  </si>
  <si>
    <t>83154986</t>
  </si>
  <si>
    <t>83154987</t>
  </si>
  <si>
    <t>83156509</t>
  </si>
  <si>
    <t>83157354</t>
  </si>
  <si>
    <t>83157740</t>
  </si>
  <si>
    <t>83157741</t>
  </si>
  <si>
    <t>83157819</t>
  </si>
  <si>
    <t>83157891</t>
  </si>
  <si>
    <t>83158558</t>
  </si>
  <si>
    <t>83158622</t>
  </si>
  <si>
    <t>83158623</t>
  </si>
  <si>
    <t>83158624</t>
  </si>
  <si>
    <t>83158675</t>
  </si>
  <si>
    <t>83159165</t>
  </si>
  <si>
    <t>83159395</t>
  </si>
  <si>
    <t>83162056</t>
  </si>
  <si>
    <t>83165428</t>
  </si>
  <si>
    <t>83166361</t>
  </si>
  <si>
    <t>83166803</t>
  </si>
  <si>
    <t>83168460</t>
  </si>
  <si>
    <t>83168687</t>
  </si>
  <si>
    <t>83169852</t>
  </si>
  <si>
    <t>83170193</t>
  </si>
  <si>
    <t>83175550</t>
  </si>
  <si>
    <t>83176410</t>
  </si>
  <si>
    <t>83177191</t>
  </si>
  <si>
    <t>83177788</t>
  </si>
  <si>
    <t>83178217</t>
  </si>
  <si>
    <t>83178218</t>
  </si>
  <si>
    <t>83179283</t>
  </si>
  <si>
    <t>83179400</t>
  </si>
  <si>
    <t>83179605</t>
  </si>
  <si>
    <t>83180670</t>
  </si>
  <si>
    <t>83181848</t>
  </si>
  <si>
    <t>83182709</t>
  </si>
  <si>
    <t>83183379</t>
  </si>
  <si>
    <t>83184267</t>
  </si>
  <si>
    <t>83184268</t>
  </si>
  <si>
    <t>83184295</t>
  </si>
  <si>
    <t>83188507</t>
  </si>
  <si>
    <t>83188508</t>
  </si>
  <si>
    <t>83188912</t>
  </si>
  <si>
    <t>83189607</t>
  </si>
  <si>
    <t>83192814</t>
  </si>
  <si>
    <t>83193411</t>
  </si>
  <si>
    <t>83196452</t>
  </si>
  <si>
    <t>83196803</t>
  </si>
  <si>
    <t>83196814</t>
  </si>
  <si>
    <t>83196815</t>
  </si>
  <si>
    <t>83196817</t>
  </si>
  <si>
    <t>83197505</t>
  </si>
  <si>
    <t>83197506</t>
  </si>
  <si>
    <t>83197764</t>
  </si>
  <si>
    <t>83197944</t>
  </si>
  <si>
    <t>83199776</t>
  </si>
  <si>
    <t>83201227</t>
  </si>
  <si>
    <t>83202057</t>
  </si>
  <si>
    <t>83202171</t>
  </si>
  <si>
    <t>83203537</t>
  </si>
  <si>
    <t>83203966</t>
  </si>
  <si>
    <t>83203979</t>
  </si>
  <si>
    <t>83204004</t>
  </si>
  <si>
    <t>83204005</t>
  </si>
  <si>
    <t>83204006</t>
  </si>
  <si>
    <t>83204354</t>
  </si>
  <si>
    <t>83205184</t>
  </si>
  <si>
    <t>83205826</t>
  </si>
  <si>
    <t>83208245</t>
  </si>
  <si>
    <t>83209553</t>
  </si>
  <si>
    <t>83210515</t>
  </si>
  <si>
    <t>83210516</t>
  </si>
  <si>
    <t>83210554</t>
  </si>
  <si>
    <t>83211845</t>
  </si>
  <si>
    <t>83214473</t>
  </si>
  <si>
    <t>83214474</t>
  </si>
  <si>
    <t>83214475</t>
  </si>
  <si>
    <t>83214517</t>
  </si>
  <si>
    <t>83214979</t>
  </si>
  <si>
    <t>83215007</t>
  </si>
  <si>
    <t>83215158</t>
  </si>
  <si>
    <t>83215159</t>
  </si>
  <si>
    <t>83215171</t>
  </si>
  <si>
    <t>83215173</t>
  </si>
  <si>
    <t>83215175</t>
  </si>
  <si>
    <t>83215293</t>
  </si>
  <si>
    <t>83215294</t>
  </si>
  <si>
    <t>83215362</t>
  </si>
  <si>
    <t>83216540</t>
  </si>
  <si>
    <t>83216788</t>
  </si>
  <si>
    <t>83217977</t>
  </si>
  <si>
    <t>83219397</t>
  </si>
  <si>
    <t>83220665</t>
  </si>
  <si>
    <t>83224501</t>
  </si>
  <si>
    <t>83224601</t>
  </si>
  <si>
    <t>83225951</t>
  </si>
  <si>
    <t>83227463</t>
  </si>
  <si>
    <t>83227527</t>
  </si>
  <si>
    <t>83227854</t>
  </si>
  <si>
    <t>83227857</t>
  </si>
  <si>
    <t>83227858</t>
  </si>
  <si>
    <t>83227886</t>
  </si>
  <si>
    <t>83227894</t>
  </si>
  <si>
    <t>83227898</t>
  </si>
  <si>
    <t>83227899</t>
  </si>
  <si>
    <t>83227905</t>
  </si>
  <si>
    <t>83227906</t>
  </si>
  <si>
    <t>83227909</t>
  </si>
  <si>
    <t>83227924</t>
  </si>
  <si>
    <t>83227925</t>
  </si>
  <si>
    <t>83227926</t>
  </si>
  <si>
    <t>83227927</t>
  </si>
  <si>
    <t>83227928</t>
  </si>
  <si>
    <t>83227929</t>
  </si>
  <si>
    <t>83227930</t>
  </si>
  <si>
    <t>83227945</t>
  </si>
  <si>
    <t>83227946</t>
  </si>
  <si>
    <t>83227947</t>
  </si>
  <si>
    <t>83227949</t>
  </si>
  <si>
    <t>83227952</t>
  </si>
  <si>
    <t>83227953</t>
  </si>
  <si>
    <t>83227956</t>
  </si>
  <si>
    <t>83227992</t>
  </si>
  <si>
    <t>83228285</t>
  </si>
  <si>
    <t>83228286</t>
  </si>
  <si>
    <t>83228406</t>
  </si>
  <si>
    <t>83228455</t>
  </si>
  <si>
    <t>83228457</t>
  </si>
  <si>
    <t>83228465</t>
  </si>
  <si>
    <t>83228485</t>
  </si>
  <si>
    <t>83229013</t>
  </si>
  <si>
    <t>83229433</t>
  </si>
  <si>
    <t>83229451</t>
  </si>
  <si>
    <t>83229455</t>
  </si>
  <si>
    <t>83229456</t>
  </si>
  <si>
    <t>83229457</t>
  </si>
  <si>
    <t>83229458</t>
  </si>
  <si>
    <t>83229459</t>
  </si>
  <si>
    <t>83229461</t>
  </si>
  <si>
    <t>83229462</t>
  </si>
  <si>
    <t>83229583</t>
  </si>
  <si>
    <t>83229584</t>
  </si>
  <si>
    <t>83229586</t>
  </si>
  <si>
    <t>83229601</t>
  </si>
  <si>
    <t>83229602</t>
  </si>
  <si>
    <t>83230408</t>
  </si>
  <si>
    <t>83230483</t>
  </si>
  <si>
    <t>83230580</t>
  </si>
  <si>
    <t>83232324</t>
  </si>
  <si>
    <t>83232391</t>
  </si>
  <si>
    <t>83232472</t>
  </si>
  <si>
    <t>83232536</t>
  </si>
  <si>
    <t>83232589</t>
  </si>
  <si>
    <t>83232590</t>
  </si>
  <si>
    <t>83232594</t>
  </si>
  <si>
    <t>83232595</t>
  </si>
  <si>
    <t>83232619</t>
  </si>
  <si>
    <t>83233667</t>
  </si>
  <si>
    <t>83233690</t>
  </si>
  <si>
    <t>83233907</t>
  </si>
  <si>
    <t>83234317</t>
  </si>
  <si>
    <t>83234357</t>
  </si>
  <si>
    <t>83234449</t>
  </si>
  <si>
    <t>83235065</t>
  </si>
  <si>
    <t>83235066</t>
  </si>
  <si>
    <t>83235074</t>
  </si>
  <si>
    <t>83235099</t>
  </si>
  <si>
    <t>83235136</t>
  </si>
  <si>
    <t>83235137</t>
  </si>
  <si>
    <t>83235172</t>
  </si>
  <si>
    <t>83235205</t>
  </si>
  <si>
    <t>83235464</t>
  </si>
  <si>
    <t>83235493</t>
  </si>
  <si>
    <t>83235997</t>
  </si>
  <si>
    <t>83237103</t>
  </si>
  <si>
    <t>83237413</t>
  </si>
  <si>
    <t>83237435</t>
  </si>
  <si>
    <t>83237436</t>
  </si>
  <si>
    <t>83237437</t>
  </si>
  <si>
    <t>83237442</t>
  </si>
  <si>
    <t>83237515</t>
  </si>
  <si>
    <t>83237544</t>
  </si>
  <si>
    <t>83237590</t>
  </si>
  <si>
    <t>83237641</t>
  </si>
  <si>
    <t>83237643</t>
  </si>
  <si>
    <t>83238149</t>
  </si>
  <si>
    <t>83238152</t>
  </si>
  <si>
    <t>83238172</t>
  </si>
  <si>
    <t>83238358</t>
  </si>
  <si>
    <t>83238409</t>
  </si>
  <si>
    <t>83238410</t>
  </si>
  <si>
    <t>83238420</t>
  </si>
  <si>
    <t>83238431</t>
  </si>
  <si>
    <t>83238432</t>
  </si>
  <si>
    <t>83238434</t>
  </si>
  <si>
    <t>83238437</t>
  </si>
  <si>
    <t>83238441</t>
  </si>
  <si>
    <t>83238445</t>
  </si>
  <si>
    <t>83238448</t>
  </si>
  <si>
    <t>83238456</t>
  </si>
  <si>
    <t>83238720</t>
  </si>
  <si>
    <t>83238733</t>
  </si>
  <si>
    <t>83238762</t>
  </si>
  <si>
    <t>83238763</t>
  </si>
  <si>
    <t>83238878</t>
  </si>
  <si>
    <t>83238879</t>
  </si>
  <si>
    <t>83239101</t>
  </si>
  <si>
    <t>83239102</t>
  </si>
  <si>
    <t>83239103</t>
  </si>
  <si>
    <t>83239148</t>
  </si>
  <si>
    <t>83239189</t>
  </si>
  <si>
    <t>83239190</t>
  </si>
  <si>
    <t>83239559</t>
  </si>
  <si>
    <t>83239564</t>
  </si>
  <si>
    <t>83239663</t>
  </si>
  <si>
    <t>83239832</t>
  </si>
  <si>
    <t>83239833</t>
  </si>
  <si>
    <t>83239998</t>
  </si>
  <si>
    <t>83240115</t>
  </si>
  <si>
    <t>83240151</t>
  </si>
  <si>
    <t>83240152</t>
  </si>
  <si>
    <t>83240153</t>
  </si>
  <si>
    <t>83240154</t>
  </si>
  <si>
    <t>83240218</t>
  </si>
  <si>
    <t>83240309</t>
  </si>
  <si>
    <t>83240431</t>
  </si>
  <si>
    <t>83240646</t>
  </si>
  <si>
    <t>83240674</t>
  </si>
  <si>
    <t>83240677</t>
  </si>
  <si>
    <t>83240678</t>
  </si>
  <si>
    <t>83240914</t>
  </si>
  <si>
    <t>83240915</t>
  </si>
  <si>
    <t>83240920</t>
  </si>
  <si>
    <t>83240953</t>
  </si>
  <si>
    <t>83240958</t>
  </si>
  <si>
    <t>83240961</t>
  </si>
  <si>
    <t>83240969</t>
  </si>
  <si>
    <t>83240971</t>
  </si>
  <si>
    <t>83241014</t>
  </si>
  <si>
    <t>83241015</t>
  </si>
  <si>
    <t>83241017</t>
  </si>
  <si>
    <t>83241061</t>
  </si>
  <si>
    <t>83241196</t>
  </si>
  <si>
    <t>83241220</t>
  </si>
  <si>
    <t>83241348</t>
  </si>
  <si>
    <t>83241765</t>
  </si>
  <si>
    <t>83241809</t>
  </si>
  <si>
    <t>83241812</t>
  </si>
  <si>
    <t>83241825</t>
  </si>
  <si>
    <t>83241831</t>
  </si>
  <si>
    <t>83241832</t>
  </si>
  <si>
    <t>83241835</t>
  </si>
  <si>
    <t>83241837</t>
  </si>
  <si>
    <t>83241838</t>
  </si>
  <si>
    <t>83241839</t>
  </si>
  <si>
    <t>83241840</t>
  </si>
  <si>
    <t>83241862</t>
  </si>
  <si>
    <t>83242616</t>
  </si>
  <si>
    <t>83242828</t>
  </si>
  <si>
    <t>83242830</t>
  </si>
  <si>
    <t>83242855</t>
  </si>
  <si>
    <t>83242856</t>
  </si>
  <si>
    <t>83242878</t>
  </si>
  <si>
    <t>83244161</t>
  </si>
  <si>
    <t>83244264</t>
  </si>
  <si>
    <t>83244265</t>
  </si>
  <si>
    <t>83244348</t>
  </si>
  <si>
    <t>83244349</t>
  </si>
  <si>
    <t>83244350</t>
  </si>
  <si>
    <t>83244402</t>
  </si>
  <si>
    <t>83244424</t>
  </si>
  <si>
    <t>83244425</t>
  </si>
  <si>
    <t>83244426</t>
  </si>
  <si>
    <t>83244446</t>
  </si>
  <si>
    <t>83244972</t>
  </si>
  <si>
    <t>83245213</t>
  </si>
  <si>
    <t>83245271</t>
  </si>
  <si>
    <t>83245293</t>
  </si>
  <si>
    <t>83245732</t>
  </si>
  <si>
    <t>83245783</t>
  </si>
  <si>
    <t>83245785</t>
  </si>
  <si>
    <t>83245887</t>
  </si>
  <si>
    <t>83245916</t>
  </si>
  <si>
    <t>83245917</t>
  </si>
  <si>
    <t>83245955</t>
  </si>
  <si>
    <t>83245972</t>
  </si>
  <si>
    <t>83245973</t>
  </si>
  <si>
    <t>83245975</t>
  </si>
  <si>
    <t>83246020</t>
  </si>
  <si>
    <t>83246181</t>
  </si>
  <si>
    <t>83246458</t>
  </si>
  <si>
    <t>83246577</t>
  </si>
  <si>
    <t>83246599</t>
  </si>
  <si>
    <t>83247031</t>
  </si>
  <si>
    <t>83247051</t>
  </si>
  <si>
    <t>83247309</t>
  </si>
  <si>
    <t>83247310</t>
  </si>
  <si>
    <t>83247312</t>
  </si>
  <si>
    <t>83247316</t>
  </si>
  <si>
    <t>83247317</t>
  </si>
  <si>
    <t>83247353</t>
  </si>
  <si>
    <t>83247471</t>
  </si>
  <si>
    <t>83248072</t>
  </si>
  <si>
    <t>83248164</t>
  </si>
  <si>
    <t>83248224</t>
  </si>
  <si>
    <t>83248395</t>
  </si>
  <si>
    <t>83248412</t>
  </si>
  <si>
    <t>83248415</t>
  </si>
  <si>
    <t>83248532</t>
  </si>
  <si>
    <t>83248536</t>
  </si>
  <si>
    <t>83249085</t>
  </si>
  <si>
    <t>83249112</t>
  </si>
  <si>
    <t>83249213</t>
  </si>
  <si>
    <t>83249214</t>
  </si>
  <si>
    <t>83249215</t>
  </si>
  <si>
    <t>83249216</t>
  </si>
  <si>
    <t>83249278</t>
  </si>
  <si>
    <t>83249811</t>
  </si>
  <si>
    <t>83249864</t>
  </si>
  <si>
    <t>83249895</t>
  </si>
  <si>
    <t>83250439</t>
  </si>
  <si>
    <t>83250968</t>
  </si>
  <si>
    <t>83250970</t>
  </si>
  <si>
    <t>83251045</t>
  </si>
  <si>
    <t>83251046</t>
  </si>
  <si>
    <t>83251047</t>
  </si>
  <si>
    <t>83251053</t>
  </si>
  <si>
    <t>83251057</t>
  </si>
  <si>
    <t>83251112</t>
  </si>
  <si>
    <t>83251141</t>
  </si>
  <si>
    <t>83251142</t>
  </si>
  <si>
    <t>83251146</t>
  </si>
  <si>
    <t>83251729</t>
  </si>
  <si>
    <t>83252121</t>
  </si>
  <si>
    <t>83252415</t>
  </si>
  <si>
    <t>83252602</t>
  </si>
  <si>
    <t>83252663</t>
  </si>
  <si>
    <t>83252680</t>
  </si>
  <si>
    <t>83252681</t>
  </si>
  <si>
    <t>83253544</t>
  </si>
  <si>
    <t>83254261</t>
  </si>
  <si>
    <t>83254288</t>
  </si>
  <si>
    <t>83254344</t>
  </si>
  <si>
    <t>83254362</t>
  </si>
  <si>
    <t>83254363</t>
  </si>
  <si>
    <t>83254433</t>
  </si>
  <si>
    <t>83257029</t>
  </si>
  <si>
    <t>83257126</t>
  </si>
  <si>
    <t>83257873</t>
  </si>
  <si>
    <t>83258783</t>
  </si>
  <si>
    <t>83259421</t>
  </si>
  <si>
    <t>83259486</t>
  </si>
  <si>
    <t>83260301</t>
  </si>
  <si>
    <t>83260302</t>
  </si>
  <si>
    <t>83260305</t>
  </si>
  <si>
    <t>83260307</t>
  </si>
  <si>
    <t>83260358</t>
  </si>
  <si>
    <t>83260359</t>
  </si>
  <si>
    <t>83260944</t>
  </si>
  <si>
    <t>83260945</t>
  </si>
  <si>
    <t>83260980</t>
  </si>
  <si>
    <t>83261003</t>
  </si>
  <si>
    <t>83262374</t>
  </si>
  <si>
    <t>83262517</t>
  </si>
  <si>
    <t>83263291</t>
  </si>
  <si>
    <t>83263653</t>
  </si>
  <si>
    <t>83263783</t>
  </si>
  <si>
    <t>83263812</t>
  </si>
  <si>
    <t>83263897</t>
  </si>
  <si>
    <t>83263899</t>
  </si>
  <si>
    <t>83263919</t>
  </si>
  <si>
    <t>83263920</t>
  </si>
  <si>
    <t>83263937</t>
  </si>
  <si>
    <t>83263947</t>
  </si>
  <si>
    <t>83264070</t>
  </si>
  <si>
    <t>83264071</t>
  </si>
  <si>
    <t>83264112</t>
  </si>
  <si>
    <t>83264295</t>
  </si>
  <si>
    <t>83264382</t>
  </si>
  <si>
    <t>83264879</t>
  </si>
  <si>
    <t>83264981</t>
  </si>
  <si>
    <t>83264991</t>
  </si>
  <si>
    <t>83264993</t>
  </si>
  <si>
    <t>83265029</t>
  </si>
  <si>
    <t>83265289</t>
  </si>
  <si>
    <t>83265291</t>
  </si>
  <si>
    <t>83265296</t>
  </si>
  <si>
    <t>83265317</t>
  </si>
  <si>
    <t>83265876</t>
  </si>
  <si>
    <t>83266370</t>
  </si>
  <si>
    <t>83266387</t>
  </si>
  <si>
    <t>83266389</t>
  </si>
  <si>
    <t>83266607</t>
  </si>
  <si>
    <t>83266648</t>
  </si>
  <si>
    <t>83266659</t>
  </si>
  <si>
    <t>83266849</t>
  </si>
  <si>
    <t>83266879</t>
  </si>
  <si>
    <t>83266882</t>
  </si>
  <si>
    <t>83266884</t>
  </si>
  <si>
    <t>83266885</t>
  </si>
  <si>
    <t>83266888</t>
  </si>
  <si>
    <t>83266920</t>
  </si>
  <si>
    <t>83267053</t>
  </si>
  <si>
    <t>83267054</t>
  </si>
  <si>
    <t>83267055</t>
  </si>
  <si>
    <t>83267318</t>
  </si>
  <si>
    <t>83267319</t>
  </si>
  <si>
    <t>83267320</t>
  </si>
  <si>
    <t>83268101</t>
  </si>
  <si>
    <t>83268102</t>
  </si>
  <si>
    <t>83268938</t>
  </si>
  <si>
    <t>83269606</t>
  </si>
  <si>
    <t>83269671</t>
  </si>
  <si>
    <t>83269832</t>
  </si>
  <si>
    <t>83269923</t>
  </si>
  <si>
    <t>83269927</t>
  </si>
  <si>
    <t>83269929</t>
  </si>
  <si>
    <t>83269933</t>
  </si>
  <si>
    <t>83269938</t>
  </si>
  <si>
    <t>83270224</t>
  </si>
  <si>
    <t>83270238</t>
  </si>
  <si>
    <t>83270657</t>
  </si>
  <si>
    <t>83272806</t>
  </si>
  <si>
    <t>83272935</t>
  </si>
  <si>
    <t>83272937</t>
  </si>
  <si>
    <t>83273584</t>
  </si>
  <si>
    <t>83273870</t>
  </si>
  <si>
    <t>83273872</t>
  </si>
  <si>
    <t>83273873</t>
  </si>
  <si>
    <t>83274673</t>
  </si>
  <si>
    <t>83278053</t>
  </si>
  <si>
    <t>83279393</t>
  </si>
  <si>
    <t>83280633</t>
  </si>
  <si>
    <t>83280636</t>
  </si>
  <si>
    <t>83281686</t>
  </si>
  <si>
    <t>83283073</t>
  </si>
  <si>
    <t>83283624</t>
  </si>
  <si>
    <t>83283631</t>
  </si>
  <si>
    <t>83284922</t>
  </si>
  <si>
    <t>83285449</t>
  </si>
  <si>
    <t>83285622</t>
  </si>
  <si>
    <t>83285658</t>
  </si>
  <si>
    <t>83285711</t>
  </si>
  <si>
    <t>83285759</t>
  </si>
  <si>
    <t>83285760</t>
  </si>
  <si>
    <t>83287024</t>
  </si>
  <si>
    <t>83287069</t>
  </si>
  <si>
    <t>83287095</t>
  </si>
  <si>
    <t>83287117</t>
  </si>
  <si>
    <t>83287238</t>
  </si>
  <si>
    <t>83287524</t>
  </si>
  <si>
    <t>83288820</t>
  </si>
  <si>
    <t>83289255</t>
  </si>
  <si>
    <t>83291679</t>
  </si>
  <si>
    <t>83291681</t>
  </si>
  <si>
    <t>83291682</t>
  </si>
  <si>
    <t>83294002</t>
  </si>
  <si>
    <t>83294019</t>
  </si>
  <si>
    <t>83294077</t>
  </si>
  <si>
    <t>83294327</t>
  </si>
  <si>
    <t>83294330</t>
  </si>
  <si>
    <t>83295259</t>
  </si>
  <si>
    <t>83295261</t>
  </si>
  <si>
    <t>83295381</t>
  </si>
  <si>
    <t>83295619</t>
  </si>
  <si>
    <t>83295621</t>
  </si>
  <si>
    <t>83296036</t>
  </si>
  <si>
    <t>83296037</t>
  </si>
  <si>
    <t>83296038</t>
  </si>
  <si>
    <t>83296877</t>
  </si>
  <si>
    <t>83296879</t>
  </si>
  <si>
    <t>83297050</t>
  </si>
  <si>
    <t>83297570</t>
  </si>
  <si>
    <t>83298022</t>
  </si>
  <si>
    <t>83299285</t>
  </si>
  <si>
    <t>83299955</t>
  </si>
  <si>
    <t>83299985</t>
  </si>
  <si>
    <t>83300336</t>
  </si>
  <si>
    <t>83300337</t>
  </si>
  <si>
    <t>83300397</t>
  </si>
  <si>
    <t>83301183</t>
  </si>
  <si>
    <t>83301327</t>
  </si>
  <si>
    <t>83302401</t>
  </si>
  <si>
    <t>83303134</t>
  </si>
  <si>
    <t>83303168</t>
  </si>
  <si>
    <t>83303169</t>
  </si>
  <si>
    <t>83303220</t>
  </si>
  <si>
    <t>83303422</t>
  </si>
  <si>
    <t>83303423</t>
  </si>
  <si>
    <t>83303485</t>
  </si>
  <si>
    <t>83303662</t>
  </si>
  <si>
    <t>83303970</t>
  </si>
  <si>
    <t>83304137</t>
  </si>
  <si>
    <t>83304267</t>
  </si>
  <si>
    <t>83304517</t>
  </si>
  <si>
    <t>83304521</t>
  </si>
  <si>
    <t>83304869</t>
  </si>
  <si>
    <t>83305071</t>
  </si>
  <si>
    <t>83305811</t>
  </si>
  <si>
    <t>83306055</t>
  </si>
  <si>
    <t>83306424</t>
  </si>
  <si>
    <t>83306509</t>
  </si>
  <si>
    <t>83306947</t>
  </si>
  <si>
    <t>83306949</t>
  </si>
  <si>
    <t>83306969</t>
  </si>
  <si>
    <t>83306970</t>
  </si>
  <si>
    <t>83306980</t>
  </si>
  <si>
    <t>83307733</t>
  </si>
  <si>
    <t>83307822</t>
  </si>
  <si>
    <t>83308666</t>
  </si>
  <si>
    <t>83309073</t>
  </si>
  <si>
    <t>83309323</t>
  </si>
  <si>
    <t>83309898</t>
  </si>
  <si>
    <t>83309986</t>
  </si>
  <si>
    <t>83311133</t>
  </si>
  <si>
    <t>83312969</t>
  </si>
  <si>
    <t>83314176</t>
  </si>
  <si>
    <t>83314239</t>
  </si>
  <si>
    <t>83314780</t>
  </si>
  <si>
    <t>83314785</t>
  </si>
  <si>
    <t>83315199</t>
  </si>
  <si>
    <t>83315224</t>
  </si>
  <si>
    <t>83315294</t>
  </si>
  <si>
    <t>83315578</t>
  </si>
  <si>
    <t>83316699</t>
  </si>
  <si>
    <t>83317040</t>
  </si>
  <si>
    <t>83317500</t>
  </si>
  <si>
    <t>83317808</t>
  </si>
  <si>
    <t>83318024</t>
  </si>
  <si>
    <t>83318060</t>
  </si>
  <si>
    <t>83318065</t>
  </si>
  <si>
    <t>83318066</t>
  </si>
  <si>
    <t>83318104</t>
  </si>
  <si>
    <t>83318105</t>
  </si>
  <si>
    <t>83318213</t>
  </si>
  <si>
    <t>83318268</t>
  </si>
  <si>
    <t>83318270</t>
  </si>
  <si>
    <t>83318531</t>
  </si>
  <si>
    <t>83318637</t>
  </si>
  <si>
    <t>83318638</t>
  </si>
  <si>
    <t>83318650</t>
  </si>
  <si>
    <t>83318750</t>
  </si>
  <si>
    <t>83318751</t>
  </si>
  <si>
    <t>83318814</t>
  </si>
  <si>
    <t>83318822</t>
  </si>
  <si>
    <t>83318826</t>
  </si>
  <si>
    <t>83318916</t>
  </si>
  <si>
    <t>83318939</t>
  </si>
  <si>
    <t>83318940</t>
  </si>
  <si>
    <t>83318949</t>
  </si>
  <si>
    <t>83318952</t>
  </si>
  <si>
    <t>83318955</t>
  </si>
  <si>
    <t>83318965</t>
  </si>
  <si>
    <t>83319513</t>
  </si>
  <si>
    <t>83319608</t>
  </si>
  <si>
    <t>83319947</t>
  </si>
  <si>
    <t>83319948</t>
  </si>
  <si>
    <t>83320501</t>
  </si>
  <si>
    <t>83320880</t>
  </si>
  <si>
    <t>83321001</t>
  </si>
  <si>
    <t>83321205</t>
  </si>
  <si>
    <t>83321686</t>
  </si>
  <si>
    <t>83321981</t>
  </si>
  <si>
    <t>83322006</t>
  </si>
  <si>
    <t>83322146</t>
  </si>
  <si>
    <t>83322896</t>
  </si>
  <si>
    <t>83322917</t>
  </si>
  <si>
    <t>83322926</t>
  </si>
  <si>
    <t>83322997</t>
  </si>
  <si>
    <t>83323294</t>
  </si>
  <si>
    <t>83323463</t>
  </si>
  <si>
    <t>83323739</t>
  </si>
  <si>
    <t>83323776</t>
  </si>
  <si>
    <t>83323842</t>
  </si>
  <si>
    <t>83324034</t>
  </si>
  <si>
    <t>83324179</t>
  </si>
  <si>
    <t>83324209</t>
  </si>
  <si>
    <t>83324213</t>
  </si>
  <si>
    <t>83324236</t>
  </si>
  <si>
    <t>83324247</t>
  </si>
  <si>
    <t>83324273</t>
  </si>
  <si>
    <t>83324303</t>
  </si>
  <si>
    <t>83324341</t>
  </si>
  <si>
    <t>83324342</t>
  </si>
  <si>
    <t>83324613</t>
  </si>
  <si>
    <t>83324642</t>
  </si>
  <si>
    <t>83324656</t>
  </si>
  <si>
    <t>83324657</t>
  </si>
  <si>
    <t>83324658</t>
  </si>
  <si>
    <t>83324659</t>
  </si>
  <si>
    <t>83324674</t>
  </si>
  <si>
    <t>83324676</t>
  </si>
  <si>
    <t>83324904</t>
  </si>
  <si>
    <t>83324905</t>
  </si>
  <si>
    <t>83325131</t>
  </si>
  <si>
    <t>83325564</t>
  </si>
  <si>
    <t>83325709</t>
  </si>
  <si>
    <t>83325711</t>
  </si>
  <si>
    <t>83325764</t>
  </si>
  <si>
    <t>83325773</t>
  </si>
  <si>
    <t>83325776</t>
  </si>
  <si>
    <t>83325896</t>
  </si>
  <si>
    <t>83326336</t>
  </si>
  <si>
    <t>83326661</t>
  </si>
  <si>
    <t>83326715</t>
  </si>
  <si>
    <t>83326927</t>
  </si>
  <si>
    <t>83327145</t>
  </si>
  <si>
    <t>83327202</t>
  </si>
  <si>
    <t>83327246</t>
  </si>
  <si>
    <t>83327336</t>
  </si>
  <si>
    <t>83327383</t>
  </si>
  <si>
    <t>83327388</t>
  </si>
  <si>
    <t>83327699</t>
  </si>
  <si>
    <t>83327700</t>
  </si>
  <si>
    <t>83327793</t>
  </si>
  <si>
    <t>83327976</t>
  </si>
  <si>
    <t>83328038</t>
  </si>
  <si>
    <t>83328039</t>
  </si>
  <si>
    <t>83328121</t>
  </si>
  <si>
    <t>83328142</t>
  </si>
  <si>
    <t>83328896</t>
  </si>
  <si>
    <t>83328909</t>
  </si>
  <si>
    <t>83329017</t>
  </si>
  <si>
    <t>83329019</t>
  </si>
  <si>
    <t>83329020</t>
  </si>
  <si>
    <t>83329189</t>
  </si>
  <si>
    <t>83329473</t>
  </si>
  <si>
    <t>83329475</t>
  </si>
  <si>
    <t>83329513</t>
  </si>
  <si>
    <t>83329710</t>
  </si>
  <si>
    <t>83329711</t>
  </si>
  <si>
    <t>83330693</t>
  </si>
  <si>
    <t>83331335</t>
  </si>
  <si>
    <t>83331336</t>
  </si>
  <si>
    <t>83331388</t>
  </si>
  <si>
    <t>83331499</t>
  </si>
  <si>
    <t>83331500</t>
  </si>
  <si>
    <t>83331501</t>
  </si>
  <si>
    <t>83331502</t>
  </si>
  <si>
    <t>83331638</t>
  </si>
  <si>
    <t>83332342</t>
  </si>
  <si>
    <t>83332748</t>
  </si>
  <si>
    <t>83333139</t>
  </si>
  <si>
    <t>83333155</t>
  </si>
  <si>
    <t>83334023</t>
  </si>
  <si>
    <t>83334707</t>
  </si>
  <si>
    <t>83334753</t>
  </si>
  <si>
    <t>83334754</t>
  </si>
  <si>
    <t>83335580</t>
  </si>
  <si>
    <t>83335691</t>
  </si>
  <si>
    <t>83335847</t>
  </si>
  <si>
    <t>83335848</t>
  </si>
  <si>
    <t>83335855</t>
  </si>
  <si>
    <t>83335873</t>
  </si>
  <si>
    <t>83336114</t>
  </si>
  <si>
    <t>83336270</t>
  </si>
  <si>
    <t>83336288</t>
  </si>
  <si>
    <t>83336808</t>
  </si>
  <si>
    <t>83336812</t>
  </si>
  <si>
    <t>83336841</t>
  </si>
  <si>
    <t>83336842</t>
  </si>
  <si>
    <t>83336844</t>
  </si>
  <si>
    <t>83336849</t>
  </si>
  <si>
    <t>83336852</t>
  </si>
  <si>
    <t>83336855</t>
  </si>
  <si>
    <t>83336857</t>
  </si>
  <si>
    <t>83336858</t>
  </si>
  <si>
    <t>83336877</t>
  </si>
  <si>
    <t>83336888</t>
  </si>
  <si>
    <t>83337039</t>
  </si>
  <si>
    <t>83337218</t>
  </si>
  <si>
    <t>83337329</t>
  </si>
  <si>
    <t>83337398</t>
  </si>
  <si>
    <t>83337405</t>
  </si>
  <si>
    <t>83337421</t>
  </si>
  <si>
    <t>83337527</t>
  </si>
  <si>
    <t>83338006</t>
  </si>
  <si>
    <t>83338156</t>
  </si>
  <si>
    <t>83338238</t>
  </si>
  <si>
    <t>83338358</t>
  </si>
  <si>
    <t>83338559</t>
  </si>
  <si>
    <t>83338681</t>
  </si>
  <si>
    <t>83338985</t>
  </si>
  <si>
    <t>83339118</t>
  </si>
  <si>
    <t>83339159</t>
  </si>
  <si>
    <t>83339707</t>
  </si>
  <si>
    <t>83339804</t>
  </si>
  <si>
    <t>83339805</t>
  </si>
  <si>
    <t>83339806</t>
  </si>
  <si>
    <t>83339829</t>
  </si>
  <si>
    <t>83339837</t>
  </si>
  <si>
    <t>83339857</t>
  </si>
  <si>
    <t>83339973</t>
  </si>
  <si>
    <t>83339979</t>
  </si>
  <si>
    <t>83340506</t>
  </si>
  <si>
    <t>83340681</t>
  </si>
  <si>
    <t>83340796</t>
  </si>
  <si>
    <t>83340798</t>
  </si>
  <si>
    <t>83340935</t>
  </si>
  <si>
    <t>83341066</t>
  </si>
  <si>
    <t>83341089</t>
  </si>
  <si>
    <t>83341365</t>
  </si>
  <si>
    <t>83341487</t>
  </si>
  <si>
    <t>83341864</t>
  </si>
  <si>
    <t>83342037</t>
  </si>
  <si>
    <t>83342039</t>
  </si>
  <si>
    <t>83342449</t>
  </si>
  <si>
    <t>83342456</t>
  </si>
  <si>
    <t>83342863</t>
  </si>
  <si>
    <t>83342864</t>
  </si>
  <si>
    <t>83343166</t>
  </si>
  <si>
    <t>83343198</t>
  </si>
  <si>
    <t>83343218</t>
  </si>
  <si>
    <t>83343223</t>
  </si>
  <si>
    <t>83343324</t>
  </si>
  <si>
    <t>83343358</t>
  </si>
  <si>
    <t>83343758</t>
  </si>
  <si>
    <t>83343864</t>
  </si>
  <si>
    <t>83343922</t>
  </si>
  <si>
    <t>83343983</t>
  </si>
  <si>
    <t>83344330</t>
  </si>
  <si>
    <t>83344361</t>
  </si>
  <si>
    <t>83344661</t>
  </si>
  <si>
    <t>83344920</t>
  </si>
  <si>
    <t>83345097</t>
  </si>
  <si>
    <t>83345129</t>
  </si>
  <si>
    <t>83345562</t>
  </si>
  <si>
    <t>83346137</t>
  </si>
  <si>
    <t>83346196</t>
  </si>
  <si>
    <t>83346200</t>
  </si>
  <si>
    <t>83346259</t>
  </si>
  <si>
    <t>83346287</t>
  </si>
  <si>
    <t>83346339</t>
  </si>
  <si>
    <t>83346341</t>
  </si>
  <si>
    <t>83346343</t>
  </si>
  <si>
    <t>83346509</t>
  </si>
  <si>
    <t>83347825</t>
  </si>
  <si>
    <t>83347826</t>
  </si>
  <si>
    <t>83348014</t>
  </si>
  <si>
    <t>83348016</t>
  </si>
  <si>
    <t>83348238</t>
  </si>
  <si>
    <t>83348241</t>
  </si>
  <si>
    <t>83348242</t>
  </si>
  <si>
    <t>83348659</t>
  </si>
  <si>
    <t>83348662</t>
  </si>
  <si>
    <t>83348684</t>
  </si>
  <si>
    <t>83348694</t>
  </si>
  <si>
    <t>83348699</t>
  </si>
  <si>
    <t>83348705</t>
  </si>
  <si>
    <t>83349005</t>
  </si>
  <si>
    <t>83349477</t>
  </si>
  <si>
    <t>83349478</t>
  </si>
  <si>
    <t>83349560</t>
  </si>
  <si>
    <t>83349716</t>
  </si>
  <si>
    <t>83349736</t>
  </si>
  <si>
    <t>83349804</t>
  </si>
  <si>
    <t>83350451</t>
  </si>
  <si>
    <t>83350452</t>
  </si>
  <si>
    <t>83350479</t>
  </si>
  <si>
    <t>83350483</t>
  </si>
  <si>
    <t>83350708</t>
  </si>
  <si>
    <t>83350896</t>
  </si>
  <si>
    <t>83351048</t>
  </si>
  <si>
    <t>83351049</t>
  </si>
  <si>
    <t>83351072</t>
  </si>
  <si>
    <t>83352099</t>
  </si>
  <si>
    <t>83352151</t>
  </si>
  <si>
    <t>83352153</t>
  </si>
  <si>
    <t>83352157</t>
  </si>
  <si>
    <t>83352327</t>
  </si>
  <si>
    <t>84136710</t>
  </si>
  <si>
    <t>84139320</t>
  </si>
  <si>
    <t>86006226</t>
  </si>
  <si>
    <t>86006239</t>
  </si>
  <si>
    <t>86006261</t>
  </si>
  <si>
    <t>86006262</t>
  </si>
  <si>
    <t>86008920</t>
  </si>
  <si>
    <t>86500220</t>
  </si>
  <si>
    <t>86500400</t>
  </si>
  <si>
    <t>86504730</t>
  </si>
  <si>
    <t>86530180</t>
  </si>
  <si>
    <t>86534210</t>
  </si>
  <si>
    <t>86538760</t>
  </si>
  <si>
    <t>86560020</t>
  </si>
  <si>
    <t>86560030</t>
  </si>
  <si>
    <t>86560230</t>
  </si>
  <si>
    <t>86560270</t>
  </si>
  <si>
    <t>86560310</t>
  </si>
  <si>
    <t>86560330</t>
  </si>
  <si>
    <t>86560350</t>
  </si>
  <si>
    <t>87001111</t>
  </si>
  <si>
    <t>87003037</t>
  </si>
  <si>
    <t>87003104</t>
  </si>
  <si>
    <t>87003156</t>
  </si>
  <si>
    <t>87003162</t>
  </si>
  <si>
    <t>87003163</t>
  </si>
  <si>
    <t>87003199</t>
  </si>
  <si>
    <t>87004078</t>
  </si>
  <si>
    <t>87004089</t>
  </si>
  <si>
    <t>87004130</t>
  </si>
  <si>
    <t>87004156</t>
  </si>
  <si>
    <t>87004208</t>
  </si>
  <si>
    <t>87004367</t>
  </si>
  <si>
    <t>87004380</t>
  </si>
  <si>
    <t>87004449</t>
  </si>
  <si>
    <t>87005052</t>
  </si>
  <si>
    <t>87005088</t>
  </si>
  <si>
    <t>87005137</t>
  </si>
  <si>
    <t>87005250</t>
  </si>
  <si>
    <t>87005781</t>
  </si>
  <si>
    <t>87571830</t>
  </si>
  <si>
    <t>87572700</t>
  </si>
  <si>
    <t>87572720</t>
  </si>
  <si>
    <t>87573060</t>
  </si>
  <si>
    <t>87574900</t>
  </si>
  <si>
    <t>87575250</t>
  </si>
  <si>
    <t>87575420</t>
  </si>
  <si>
    <t>87575440</t>
  </si>
  <si>
    <t>87575470</t>
  </si>
  <si>
    <t>87575710</t>
  </si>
  <si>
    <t>87575830</t>
  </si>
  <si>
    <t>87576210</t>
  </si>
  <si>
    <t>87576320</t>
  </si>
  <si>
    <t>87577160</t>
  </si>
  <si>
    <t>87577180</t>
  </si>
  <si>
    <t>87577200</t>
  </si>
  <si>
    <t>87580070</t>
  </si>
  <si>
    <t>87580460</t>
  </si>
  <si>
    <t>87580620</t>
  </si>
  <si>
    <t>87580650</t>
  </si>
  <si>
    <t>87580700</t>
  </si>
  <si>
    <t>87580800</t>
  </si>
  <si>
    <t>87580810</t>
  </si>
  <si>
    <t>87580830</t>
  </si>
  <si>
    <t>87580920</t>
  </si>
  <si>
    <t>87580930</t>
  </si>
  <si>
    <t>87580940</t>
  </si>
  <si>
    <t>87581240</t>
  </si>
  <si>
    <t>87590210</t>
  </si>
  <si>
    <t>87600310</t>
  </si>
  <si>
    <t>87600330</t>
  </si>
  <si>
    <t>87600350</t>
  </si>
  <si>
    <t>87600470</t>
  </si>
  <si>
    <t>87603680</t>
  </si>
  <si>
    <t>87603710</t>
  </si>
  <si>
    <t>87605780</t>
  </si>
  <si>
    <t>87605820</t>
  </si>
  <si>
    <t>87606680</t>
  </si>
  <si>
    <t>87606710</t>
  </si>
  <si>
    <t>87607180</t>
  </si>
  <si>
    <t>87004130P</t>
  </si>
  <si>
    <t>Yasso Sticks</t>
  </si>
  <si>
    <t>Giant Vanilla Sandwich</t>
  </si>
  <si>
    <t>Repack Items</t>
  </si>
  <si>
    <t>Talenti</t>
  </si>
  <si>
    <t>BR CO-B SNICKERS 6 1.5QT</t>
  </si>
  <si>
    <t>GH Cones</t>
  </si>
  <si>
    <t>Yasso Choc Chip VAN CRML Cups 1-12ct</t>
  </si>
  <si>
    <t>pG</t>
  </si>
  <si>
    <t>GH "Candy"</t>
  </si>
  <si>
    <t>BR Minicups</t>
  </si>
  <si>
    <t>KL REESES SW OOH 1-24CT</t>
  </si>
  <si>
    <t>TAL LYR CHOC Chip CKE Batter 8p 311.3g</t>
  </si>
  <si>
    <t>Yasso Poppables</t>
  </si>
  <si>
    <t>BR Strawberry Shortcake 8 1PT</t>
  </si>
  <si>
    <t>BR Pts New</t>
  </si>
  <si>
    <t>BR Almond Joy 8 1PT</t>
  </si>
  <si>
    <t>GH Reeses Candy Bar 18-1PK</t>
  </si>
  <si>
    <t>TAL LYR Tiramisu 8p 295.2g</t>
  </si>
  <si>
    <t>TAL LYR Snickerdoodle 8p 326.7g</t>
  </si>
  <si>
    <t>BR Creamsicle 8 1PT</t>
  </si>
  <si>
    <t>BJ US-BAR-Cookie Dough OOH 8-4pk</t>
  </si>
  <si>
    <t>GH King Cone GINT Cookies and CRM 1-12PK</t>
  </si>
  <si>
    <t>YASSO FUDGE POPPABLES 10P 6.84FLZ</t>
  </si>
  <si>
    <t>BR ND CHOCOLATE 6 1.5QT</t>
  </si>
  <si>
    <t>Holanda Solero Lime 8.79FO</t>
  </si>
  <si>
    <t>Talenti Mediterranean Mint 8p 473ml</t>
  </si>
  <si>
    <t>BJ US-NDO Key Lime Pie-1 2.4Gal</t>
  </si>
  <si>
    <t>BJ US-IC Black RASP Fudge Chunk-1 2.4gal</t>
  </si>
  <si>
    <t>Canada</t>
  </si>
  <si>
    <t>YASSO VANILLA BEAN SANDWICH 7-3PK</t>
  </si>
  <si>
    <t>PS TWISTER OOH 1-35PK</t>
  </si>
  <si>
    <t>Holanda Chem Straw-Cocon USA 8x4x65ml</t>
  </si>
  <si>
    <t>Holanda Chem Pineap-Cocon USA 8x4x65ml</t>
  </si>
  <si>
    <t>PS Creamsicle Bar 1-24BK 118ML</t>
  </si>
  <si>
    <t>GH Straw Shortcake Bar 8-6PK Repack</t>
  </si>
  <si>
    <t>02</t>
  </si>
  <si>
    <t>Sum of Pallets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</si>
</sst>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/dd/yyyy"/>
    <numFmt numFmtId="166" formatCode="_(&quot;$&quot;* #,##0_);_(&quot;$&quot;* \(#,##0\);_(&quot;$&quot;* &quot;-&quot;??_);_(@_)"/>
    <numFmt numFmtId="167" formatCode="#,##0.000"/>
    <numFmt numFmtId="168" formatCode="_([$€-2]\ * #,##0.00_);_([$€-2]\ * \(#,##0.00\);_([$€-2]\ * &quot;-&quot;??_);_(@_)"/>
    <numFmt numFmtId="169" formatCode="[$€-2]\ #,##0.00;[Red]\-[$€-2]\ #,##0.00"/>
    <numFmt numFmtId="170" formatCode="_([$$-409]* #,##0.0_);_([$$-409]* \(#,##0.0\);_([$$-409]* &quot;-&quot;??_);_(@_)"/>
    <numFmt numFmtId="171" formatCode="_([$€-2]\ * #,##0_);_([$€-2]\ * \(#,##0\);_([$€-2]\ * &quot;-&quot;??_);_(@_)"/>
    <numFmt numFmtId="172" formatCode="_([$€-2]\ * #,##0.0_);_([$€-2]\ * \(#,##0.0\);_([$€-2]\ 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5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0" fillId="3" borderId="0" xfId="1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49" fontId="0" fillId="3" borderId="0" xfId="0" applyNumberFormat="1" applyFill="1"/>
    <xf numFmtId="49" fontId="0" fillId="0" borderId="0" xfId="0" applyNumberFormat="1"/>
    <xf numFmtId="165" fontId="0" fillId="0" borderId="0" xfId="0" applyNumberFormat="1"/>
    <xf numFmtId="0" fontId="0" fillId="4" borderId="0" xfId="0" applyFill="1"/>
    <xf numFmtId="166" fontId="0" fillId="3" borderId="0" xfId="2" applyNumberFormat="1" applyFont="1" applyFill="1" applyAlignment="1">
      <alignment horizontal="left"/>
    </xf>
    <xf numFmtId="166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6" fontId="0" fillId="0" borderId="0" xfId="0" applyNumberFormat="1"/>
    <xf numFmtId="0" fontId="0" fillId="5" borderId="0" xfId="0" applyFill="1" applyAlignment="1">
      <alignment horizontal="left"/>
    </xf>
    <xf numFmtId="0" fontId="0" fillId="5" borderId="0" xfId="0" applyFill="1"/>
    <xf numFmtId="1" fontId="0" fillId="0" borderId="0" xfId="0" applyNumberFormat="1"/>
    <xf numFmtId="1" fontId="0" fillId="2" borderId="0" xfId="0" applyNumberFormat="1" applyFill="1"/>
    <xf numFmtId="14" fontId="0" fillId="0" borderId="0" xfId="0" applyNumberFormat="1"/>
    <xf numFmtId="43" fontId="0" fillId="0" borderId="0" xfId="0" applyNumberFormat="1"/>
    <xf numFmtId="168" fontId="0" fillId="0" borderId="0" xfId="0" applyNumberFormat="1"/>
    <xf numFmtId="4" fontId="0" fillId="0" borderId="0" xfId="0" applyNumberFormat="1"/>
    <xf numFmtId="44" fontId="0" fillId="0" borderId="0" xfId="0" applyNumberFormat="1"/>
    <xf numFmtId="1" fontId="0" fillId="8" borderId="0" xfId="0" applyNumberFormat="1" applyFill="1"/>
    <xf numFmtId="0" fontId="0" fillId="8" borderId="0" xfId="0" applyFill="1"/>
    <xf numFmtId="1" fontId="0" fillId="9" borderId="0" xfId="0" applyNumberFormat="1" applyFill="1"/>
    <xf numFmtId="0" fontId="0" fillId="9" borderId="0" xfId="0" applyFill="1"/>
    <xf numFmtId="0" fontId="3" fillId="10" borderId="0" xfId="0" applyFont="1" applyFill="1" applyAlignment="1">
      <alignment horizontal="left" vertical="center"/>
    </xf>
    <xf numFmtId="0" fontId="2" fillId="0" borderId="0" xfId="0" applyFont="1"/>
    <xf numFmtId="169" fontId="2" fillId="0" borderId="1" xfId="0" applyNumberFormat="1" applyFont="1" applyBorder="1"/>
    <xf numFmtId="169" fontId="2" fillId="0" borderId="2" xfId="0" applyNumberFormat="1" applyFont="1" applyBorder="1"/>
    <xf numFmtId="169" fontId="2" fillId="0" borderId="0" xfId="0" applyNumberFormat="1" applyFont="1"/>
    <xf numFmtId="169" fontId="0" fillId="0" borderId="0" xfId="0" applyNumberFormat="1"/>
    <xf numFmtId="2" fontId="0" fillId="0" borderId="0" xfId="0" applyNumberFormat="1"/>
    <xf numFmtId="0" fontId="0" fillId="4" borderId="0" xfId="0" applyFill="1" applyAlignment="1">
      <alignment horizontal="left"/>
    </xf>
    <xf numFmtId="49" fontId="0" fillId="5" borderId="0" xfId="0" applyNumberFormat="1" applyFill="1"/>
    <xf numFmtId="0" fontId="0" fillId="6" borderId="0" xfId="0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170" fontId="0" fillId="0" borderId="0" xfId="0" applyNumberFormat="1"/>
    <xf numFmtId="43" fontId="0" fillId="0" borderId="0" xfId="1" applyFont="1" applyFill="1"/>
    <xf numFmtId="164" fontId="0" fillId="0" borderId="0" xfId="1" applyNumberFormat="1" applyFont="1" applyFill="1"/>
    <xf numFmtId="0" fontId="0" fillId="11" borderId="0" xfId="0" applyFill="1" applyAlignment="1">
      <alignment horizontal="left"/>
    </xf>
    <xf numFmtId="171" fontId="0" fillId="0" borderId="0" xfId="0" applyNumberFormat="1"/>
    <xf numFmtId="44" fontId="0" fillId="0" borderId="0" xfId="2" applyFont="1"/>
    <xf numFmtId="0" fontId="0" fillId="7" borderId="0" xfId="0" applyFill="1" applyAlignment="1">
      <alignment horizontal="left"/>
    </xf>
    <xf numFmtId="3" fontId="0" fillId="0" borderId="0" xfId="0" applyNumberFormat="1"/>
    <xf numFmtId="49" fontId="0" fillId="13" borderId="0" xfId="0" applyNumberFormat="1" applyFill="1"/>
    <xf numFmtId="164" fontId="0" fillId="5" borderId="0" xfId="0" applyNumberFormat="1" applyFill="1"/>
    <xf numFmtId="166" fontId="0" fillId="5" borderId="0" xfId="0" applyNumberFormat="1" applyFill="1"/>
    <xf numFmtId="167" fontId="0" fillId="0" borderId="0" xfId="0" applyNumberFormat="1"/>
    <xf numFmtId="171" fontId="0" fillId="0" borderId="0" xfId="2" applyNumberFormat="1" applyFont="1" applyFill="1"/>
    <xf numFmtId="168" fontId="0" fillId="0" borderId="3" xfId="0" applyNumberFormat="1" applyBorder="1"/>
    <xf numFmtId="172" fontId="0" fillId="0" borderId="3" xfId="2" applyNumberFormat="1" applyFont="1" applyFill="1" applyBorder="1"/>
    <xf numFmtId="0" fontId="4" fillId="13" borderId="3" xfId="0" applyFont="1" applyFill="1" applyBorder="1"/>
    <xf numFmtId="2" fontId="0" fillId="14" borderId="3" xfId="0" applyNumberFormat="1" applyFill="1" applyBorder="1"/>
    <xf numFmtId="0" fontId="0" fillId="0" borderId="3" xfId="0" applyBorder="1"/>
    <xf numFmtId="0" fontId="4" fillId="0" borderId="3" xfId="0" applyFont="1" applyBorder="1"/>
    <xf numFmtId="166" fontId="0" fillId="0" borderId="3" xfId="2" applyNumberFormat="1" applyFont="1" applyFill="1" applyBorder="1"/>
    <xf numFmtId="0" fontId="4" fillId="13" borderId="0" xfId="0" applyFont="1" applyFill="1"/>
    <xf numFmtId="2" fontId="0" fillId="14" borderId="3" xfId="2" applyNumberFormat="1" applyFont="1" applyFill="1" applyBorder="1"/>
    <xf numFmtId="2" fontId="4" fillId="14" borderId="3" xfId="0" applyNumberFormat="1" applyFont="1" applyFill="1" applyBorder="1"/>
    <xf numFmtId="2" fontId="0" fillId="0" borderId="3" xfId="2" applyNumberFormat="1" applyFont="1" applyFill="1" applyBorder="1"/>
    <xf numFmtId="2" fontId="0" fillId="13" borderId="0" xfId="0" applyNumberFormat="1" applyFill="1"/>
    <xf numFmtId="2" fontId="0" fillId="0" borderId="3" xfId="0" applyNumberFormat="1" applyBorder="1"/>
    <xf numFmtId="2" fontId="4" fillId="13" borderId="3" xfId="0" applyNumberFormat="1" applyFont="1" applyFill="1" applyBorder="1"/>
    <xf numFmtId="170" fontId="0" fillId="5" borderId="0" xfId="0" applyNumberFormat="1" applyFill="1"/>
    <xf numFmtId="164" fontId="0" fillId="4" borderId="0" xfId="0" applyNumberFormat="1" applyFill="1"/>
    <xf numFmtId="170" fontId="0" fillId="4" borderId="0" xfId="0" applyNumberFormat="1" applyFill="1"/>
    <xf numFmtId="49" fontId="0" fillId="8" borderId="0" xfId="0" applyNumberFormat="1" applyFill="1"/>
    <xf numFmtId="49" fontId="0" fillId="6" borderId="0" xfId="0" applyNumberFormat="1" applyFill="1"/>
    <xf numFmtId="167" fontId="0" fillId="6" borderId="0" xfId="0" applyNumberFormat="1" applyFill="1"/>
    <xf numFmtId="4" fontId="0" fillId="6" borderId="0" xfId="0" applyNumberFormat="1" applyFill="1"/>
    <xf numFmtId="3" fontId="0" fillId="6" borderId="0" xfId="0" applyNumberFormat="1" applyFill="1"/>
    <xf numFmtId="164" fontId="0" fillId="6" borderId="3" xfId="0" applyNumberFormat="1" applyFill="1" applyBorder="1"/>
    <xf numFmtId="171" fontId="0" fillId="0" borderId="3" xfId="2" applyNumberFormat="1" applyFont="1" applyFill="1" applyBorder="1"/>
    <xf numFmtId="168" fontId="4" fillId="0" borderId="3" xfId="0" applyNumberFormat="1" applyFont="1" applyBorder="1"/>
    <xf numFmtId="168" fontId="4" fillId="12" borderId="3" xfId="0" applyNumberFormat="1" applyFont="1" applyFill="1" applyBorder="1"/>
    <xf numFmtId="164" fontId="0" fillId="12" borderId="3" xfId="0" applyNumberFormat="1" applyFill="1" applyBorder="1"/>
    <xf numFmtId="166" fontId="0" fillId="4" borderId="0" xfId="0" applyNumberFormat="1" applyFill="1"/>
    <xf numFmtId="166" fontId="0" fillId="0" borderId="3" xfId="0" applyNumberFormat="1" applyBorder="1"/>
    <xf numFmtId="0" fontId="0" fillId="0" borderId="3" xfId="0" applyBorder="1" applyAlignment="1">
      <alignment horizontal="left"/>
    </xf>
    <xf numFmtId="164" fontId="0" fillId="15" borderId="3" xfId="0" applyNumberFormat="1" applyFill="1" applyBorder="1"/>
    <xf numFmtId="164" fontId="0" fillId="16" borderId="0" xfId="0" applyNumberFormat="1" applyFill="1"/>
  </cellXfs>
  <cellStyles count="3">
    <cellStyle name="Comma" xfId="1" builtinId="3"/>
    <cellStyle name="Currency" xfId="2" builtinId="4"/>
    <cellStyle name="Normal" xfId="0" builtinId="0"/>
  </cellStyles>
  <dxfs count="461">
    <dxf>
      <numFmt numFmtId="166" formatCode="_(&quot;$&quot;* #,##0_);_(&quot;$&quot;* \(#,##0\);_(&quot;$&quot;* &quot;-&quot;??_);_(@_)"/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none"/>
      </fill>
    </dxf>
    <dxf>
      <fill>
        <patternFill patternType="solid">
          <fgColor indexed="64"/>
          <bgColor rgb="FF92D050"/>
        </patternFill>
      </fill>
    </dxf>
    <dxf>
      <fill>
        <patternFill patternType="none">
          <bgColor auto="1"/>
        </patternFill>
      </fill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ill>
        <patternFill patternType="solid">
          <bgColor theme="7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/>
      </fill>
    </dxf>
    <dxf>
      <fill>
        <patternFill patternType="solid">
          <bgColor rgb="FFFFFF00"/>
        </patternFill>
      </fill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4" formatCode="_(* #,##0_);_(* \(#,##0\);_(* &quot;-&quot;??_);_(@_)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00B0F0"/>
        </patternFill>
      </fill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ill>
        <patternFill patternType="solid">
          <bgColor theme="7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/>
      </fill>
    </dxf>
    <dxf>
      <fill>
        <patternFill patternType="solid">
          <bgColor rgb="FFFFFF00"/>
        </patternFill>
      </fill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4" formatCode="_(* #,##0_);_(* \(#,##0\);_(* &quot;-&quot;??_);_(@_)"/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00B0F0"/>
        </patternFill>
      </fill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ill>
        <patternFill patternType="solid">
          <bgColor theme="7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/>
      </fill>
    </dxf>
    <dxf>
      <fill>
        <patternFill patternType="solid">
          <bgColor rgb="FFFFFF00"/>
        </patternFill>
      </fill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4" formatCode="_(* #,##0_);_(* \(#,##0\);_(* &quot;-&quot;??_);_(@_)"/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70" formatCode="_([$$-409]* #,##0.0_);_([$$-409]* \(#,##0.0\);_([$$-409]* &quot;-&quot;??_);_(@_)"/>
    </dxf>
    <dxf>
      <fill>
        <patternFill patternType="none"/>
      </fill>
    </dxf>
    <dxf>
      <fill>
        <patternFill patternType="none"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/>
      </fill>
    </dxf>
    <dxf>
      <fill>
        <patternFill patternType="solid">
          <bgColor rgb="FFFFFF00"/>
        </patternFill>
      </fill>
    </dxf>
    <dxf>
      <numFmt numFmtId="164" formatCode="_(* #,##0_);_(* \(#,##0\);_(* &quot;-&quot;??_);_(@_)"/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none"/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59999389629810485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none"/>
      </fill>
    </dxf>
    <dxf>
      <fill>
        <patternFill>
          <bgColor theme="9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8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none">
          <bgColor auto="1"/>
        </patternFill>
      </fill>
    </dxf>
    <dxf>
      <numFmt numFmtId="166" formatCode="_(&quot;$&quot;* #,##0_);_(&quot;$&quot;* \(#,##0\);_(&quot;$&quot;* &quot;-&quot;??_);_(@_)"/>
    </dxf>
    <dxf>
      <fill>
        <patternFill patternType="solid">
          <bgColor rgb="FF00B0F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none">
          <bgColor auto="1"/>
        </patternFill>
      </fill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/>
      </fill>
    </dxf>
    <dxf>
      <fill>
        <patternFill patternType="solid">
          <bgColor rgb="FFFFFF00"/>
        </patternFill>
      </fill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4" formatCode="_(* #,##0_);_(* \(#,##0\);_(* &quot;-&quot;??_);_(@_)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00B0F0"/>
        </patternFill>
      </fill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ill>
        <patternFill patternType="solid">
          <bgColor theme="7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/>
      </fill>
    </dxf>
    <dxf>
      <fill>
        <patternFill patternType="solid">
          <bgColor rgb="FFFFFF00"/>
        </patternFill>
      </fill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4" formatCode="_(* #,##0_);_(* \(#,##0\);_(* &quot;-&quot;??_);_(@_)"/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00B0F0"/>
        </patternFill>
      </fill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ill>
        <patternFill patternType="solid">
          <bgColor theme="7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/>
      </fill>
    </dxf>
    <dxf>
      <fill>
        <patternFill patternType="solid">
          <bgColor rgb="FFFFFF00"/>
        </patternFill>
      </fill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 WAC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[1]Sheet1!$C$15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68F-4626-A9B9-0835779675D9}"/>
              </c:ext>
            </c:extLst>
          </c:dPt>
          <c:dPt>
            <c:idx val="1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68F-4626-A9B9-0835779675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[1]Sheet1!$D$11:$O$11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[1]Sheet1!$D$15:$O$15</c:f>
              <c:numCache>
                <c:formatCode>General</c:formatCode>
                <c:ptCount val="12"/>
                <c:pt idx="0">
                  <c:v>12.23</c:v>
                </c:pt>
                <c:pt idx="1">
                  <c:v>11.978</c:v>
                </c:pt>
                <c:pt idx="2">
                  <c:v>11.534000000000001</c:v>
                </c:pt>
                <c:pt idx="3">
                  <c:v>11.449</c:v>
                </c:pt>
                <c:pt idx="4">
                  <c:v>11.266</c:v>
                </c:pt>
                <c:pt idx="5">
                  <c:v>11.243</c:v>
                </c:pt>
                <c:pt idx="6">
                  <c:v>11.234</c:v>
                </c:pt>
                <c:pt idx="7">
                  <c:v>11.17</c:v>
                </c:pt>
                <c:pt idx="8">
                  <c:v>11.413</c:v>
                </c:pt>
                <c:pt idx="9">
                  <c:v>11.23</c:v>
                </c:pt>
                <c:pt idx="10">
                  <c:v>11.4</c:v>
                </c:pt>
                <c:pt idx="11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F-4626-A9B9-083577967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4718127"/>
        <c:axId val="914717647"/>
      </c:barChart>
      <c:lineChart>
        <c:grouping val="standard"/>
        <c:varyColors val="0"/>
        <c:ser>
          <c:idx val="0"/>
          <c:order val="0"/>
          <c:tx>
            <c:strRef>
              <c:f>[1]Sheet1!$C$12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[1]Sheet1!$D$11:$O$11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[1]Sheet1!$D$12:$O$12</c:f>
              <c:numCache>
                <c:formatCode>General</c:formatCode>
                <c:ptCount val="12"/>
                <c:pt idx="0">
                  <c:v>9.4600000000000009</c:v>
                </c:pt>
                <c:pt idx="1">
                  <c:v>9.36</c:v>
                </c:pt>
                <c:pt idx="2">
                  <c:v>9.1999999999999993</c:v>
                </c:pt>
                <c:pt idx="3">
                  <c:v>9.0299999999999994</c:v>
                </c:pt>
                <c:pt idx="4">
                  <c:v>9.1</c:v>
                </c:pt>
                <c:pt idx="5">
                  <c:v>9.36</c:v>
                </c:pt>
                <c:pt idx="6">
                  <c:v>9.73</c:v>
                </c:pt>
                <c:pt idx="7">
                  <c:v>9.85</c:v>
                </c:pt>
                <c:pt idx="8">
                  <c:v>9.92</c:v>
                </c:pt>
                <c:pt idx="9">
                  <c:v>10.07</c:v>
                </c:pt>
                <c:pt idx="10">
                  <c:v>10.08</c:v>
                </c:pt>
                <c:pt idx="11">
                  <c:v>10.6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8F-4626-A9B9-0835779675D9}"/>
            </c:ext>
          </c:extLst>
        </c:ser>
        <c:ser>
          <c:idx val="1"/>
          <c:order val="1"/>
          <c:tx>
            <c:strRef>
              <c:f>[1]Sheet1!$C$13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[1]Sheet1!$D$11:$O$11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[1]Sheet1!$D$13:$O$13</c:f>
              <c:numCache>
                <c:formatCode>General</c:formatCode>
                <c:ptCount val="12"/>
                <c:pt idx="0">
                  <c:v>10.89</c:v>
                </c:pt>
                <c:pt idx="1">
                  <c:v>10.45</c:v>
                </c:pt>
                <c:pt idx="2">
                  <c:v>10.66</c:v>
                </c:pt>
                <c:pt idx="3">
                  <c:v>10.83</c:v>
                </c:pt>
                <c:pt idx="4">
                  <c:v>10.63</c:v>
                </c:pt>
                <c:pt idx="5">
                  <c:v>10.8</c:v>
                </c:pt>
                <c:pt idx="6">
                  <c:v>10.97</c:v>
                </c:pt>
                <c:pt idx="7">
                  <c:v>11.13</c:v>
                </c:pt>
                <c:pt idx="8">
                  <c:v>11.25</c:v>
                </c:pt>
                <c:pt idx="9">
                  <c:v>11.53</c:v>
                </c:pt>
                <c:pt idx="10">
                  <c:v>11.84</c:v>
                </c:pt>
                <c:pt idx="11">
                  <c:v>12.58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8F-4626-A9B9-0835779675D9}"/>
            </c:ext>
          </c:extLst>
        </c:ser>
        <c:ser>
          <c:idx val="2"/>
          <c:order val="2"/>
          <c:tx>
            <c:strRef>
              <c:f>[1]Sheet1!$C$14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[1]Sheet1!$D$11:$O$11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[1]Sheet1!$D$14:$O$14</c:f>
              <c:numCache>
                <c:formatCode>General</c:formatCode>
                <c:ptCount val="12"/>
                <c:pt idx="0">
                  <c:v>12.67</c:v>
                </c:pt>
                <c:pt idx="1">
                  <c:v>12.64</c:v>
                </c:pt>
                <c:pt idx="2">
                  <c:v>12.5</c:v>
                </c:pt>
                <c:pt idx="3">
                  <c:v>12.36</c:v>
                </c:pt>
                <c:pt idx="4">
                  <c:v>12.31</c:v>
                </c:pt>
                <c:pt idx="5">
                  <c:v>12.34</c:v>
                </c:pt>
                <c:pt idx="6">
                  <c:v>12.24</c:v>
                </c:pt>
                <c:pt idx="7">
                  <c:v>11.99</c:v>
                </c:pt>
                <c:pt idx="8">
                  <c:v>12.09</c:v>
                </c:pt>
                <c:pt idx="9">
                  <c:v>12.2</c:v>
                </c:pt>
                <c:pt idx="10">
                  <c:v>12.27</c:v>
                </c:pt>
                <c:pt idx="11">
                  <c:v>12.84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8F-4626-A9B9-083577967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718127"/>
        <c:axId val="914717647"/>
      </c:lineChart>
      <c:catAx>
        <c:axId val="91471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717647"/>
        <c:crosses val="autoZero"/>
        <c:auto val="1"/>
        <c:lblAlgn val="ctr"/>
        <c:lblOffset val="100"/>
        <c:noMultiLvlLbl val="0"/>
      </c:catAx>
      <c:valAx>
        <c:axId val="914717647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71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45720</xdr:rowOff>
    </xdr:from>
    <xdr:to>
      <xdr:col>9</xdr:col>
      <xdr:colOff>198309</xdr:colOff>
      <xdr:row>2</xdr:row>
      <xdr:rowOff>76218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3F1692-DE26-4ADC-AF46-B4718A3E8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450" y="229870"/>
          <a:ext cx="2179509" cy="214648"/>
        </a:xfrm>
        <a:prstGeom prst="rect">
          <a:avLst/>
        </a:prstGeom>
      </xdr:spPr>
    </xdr:pic>
    <xdr:clientData/>
  </xdr:twoCellAnchor>
  <xdr:twoCellAnchor editAs="oneCell">
    <xdr:from>
      <xdr:col>5</xdr:col>
      <xdr:colOff>7787</xdr:colOff>
      <xdr:row>3</xdr:row>
      <xdr:rowOff>144780</xdr:rowOff>
    </xdr:from>
    <xdr:to>
      <xdr:col>17</xdr:col>
      <xdr:colOff>168403</xdr:colOff>
      <xdr:row>32</xdr:row>
      <xdr:rowOff>168183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C355B4-D447-45D3-9097-69AA6B51A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56037" y="697230"/>
          <a:ext cx="7475816" cy="53637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16</xdr:row>
      <xdr:rowOff>102870</xdr:rowOff>
    </xdr:from>
    <xdr:to>
      <xdr:col>13</xdr:col>
      <xdr:colOff>594360</xdr:colOff>
      <xdr:row>32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D3816-C52C-4D99-BE45-C6308412A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lever-my.sharepoint.com/personal/john_chedid_unilever_com/Documents/Desktop/Misc/Yasso%20Poppables%20Azure%20Cube%20Cut%20Info.xlsx" TargetMode="External"/><Relationship Id="rId1" Type="http://schemas.openxmlformats.org/officeDocument/2006/relationships/externalLinkPath" Target="https://unilever.sharepoint.com/sites/RefreshmentsDemandReqtsPlanning/Shared%20Documents/Supply%20Planning/Inventory/Actuals%20vs%20Projections/Misc/Yasso%20Poppables%20Azure%20Cube%20Cut%20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J Cups"/>
      <sheetName val="Sheet1"/>
      <sheetName val="Shipped"/>
      <sheetName val="Cuts"/>
      <sheetName val="DR"/>
    </sheetNames>
    <sheetDataSet>
      <sheetData sheetId="0"/>
      <sheetData sheetId="1">
        <row r="11">
          <cell r="D11" t="str">
            <v>Jan</v>
          </cell>
          <cell r="E11" t="str">
            <v>Feb</v>
          </cell>
          <cell r="F11" t="str">
            <v>Mar</v>
          </cell>
          <cell r="G11" t="str">
            <v>Apr</v>
          </cell>
          <cell r="H11" t="str">
            <v>May</v>
          </cell>
          <cell r="I11" t="str">
            <v>Jun</v>
          </cell>
          <cell r="J11" t="str">
            <v>Jul</v>
          </cell>
          <cell r="K11" t="str">
            <v>Aug</v>
          </cell>
          <cell r="L11" t="str">
            <v>Sep</v>
          </cell>
          <cell r="M11" t="str">
            <v>Oct</v>
          </cell>
          <cell r="N11" t="str">
            <v>Nov</v>
          </cell>
          <cell r="O11" t="str">
            <v>Dec</v>
          </cell>
        </row>
        <row r="12">
          <cell r="C12">
            <v>2021</v>
          </cell>
          <cell r="D12">
            <v>9.4600000000000009</v>
          </cell>
          <cell r="E12">
            <v>9.36</v>
          </cell>
          <cell r="F12">
            <v>9.1999999999999993</v>
          </cell>
          <cell r="G12">
            <v>9.0299999999999994</v>
          </cell>
          <cell r="H12">
            <v>9.1</v>
          </cell>
          <cell r="I12">
            <v>9.36</v>
          </cell>
          <cell r="J12">
            <v>9.73</v>
          </cell>
          <cell r="K12">
            <v>9.85</v>
          </cell>
          <cell r="L12">
            <v>9.92</v>
          </cell>
          <cell r="M12">
            <v>10.07</v>
          </cell>
          <cell r="N12">
            <v>10.08</v>
          </cell>
          <cell r="O12">
            <v>10.6</v>
          </cell>
        </row>
        <row r="13">
          <cell r="C13">
            <v>2022</v>
          </cell>
          <cell r="D13">
            <v>10.89</v>
          </cell>
          <cell r="E13">
            <v>10.45</v>
          </cell>
          <cell r="F13">
            <v>10.66</v>
          </cell>
          <cell r="G13">
            <v>10.83</v>
          </cell>
          <cell r="H13">
            <v>10.63</v>
          </cell>
          <cell r="I13">
            <v>10.8</v>
          </cell>
          <cell r="J13">
            <v>10.97</v>
          </cell>
          <cell r="K13">
            <v>11.13</v>
          </cell>
          <cell r="L13">
            <v>11.25</v>
          </cell>
          <cell r="M13">
            <v>11.53</v>
          </cell>
          <cell r="N13">
            <v>11.84</v>
          </cell>
          <cell r="O13">
            <v>12.58</v>
          </cell>
        </row>
        <row r="14">
          <cell r="C14">
            <v>2023</v>
          </cell>
          <cell r="D14">
            <v>12.67</v>
          </cell>
          <cell r="E14">
            <v>12.64</v>
          </cell>
          <cell r="F14">
            <v>12.5</v>
          </cell>
          <cell r="G14">
            <v>12.36</v>
          </cell>
          <cell r="H14">
            <v>12.31</v>
          </cell>
          <cell r="I14">
            <v>12.34</v>
          </cell>
          <cell r="J14">
            <v>12.24</v>
          </cell>
          <cell r="K14">
            <v>11.99</v>
          </cell>
          <cell r="L14">
            <v>12.09</v>
          </cell>
          <cell r="M14">
            <v>12.2</v>
          </cell>
          <cell r="N14">
            <v>12.27</v>
          </cell>
          <cell r="O14">
            <v>12.84</v>
          </cell>
        </row>
        <row r="15">
          <cell r="C15">
            <v>2024</v>
          </cell>
          <cell r="D15">
            <v>12.23</v>
          </cell>
          <cell r="E15">
            <v>11.978</v>
          </cell>
          <cell r="F15">
            <v>11.534000000000001</v>
          </cell>
          <cell r="G15">
            <v>11.449</v>
          </cell>
          <cell r="H15">
            <v>11.266</v>
          </cell>
          <cell r="I15">
            <v>11.243</v>
          </cell>
          <cell r="J15">
            <v>11.234</v>
          </cell>
          <cell r="K15">
            <v>11.17</v>
          </cell>
          <cell r="L15">
            <v>11.413</v>
          </cell>
          <cell r="M15">
            <v>11.23</v>
          </cell>
          <cell r="N15">
            <v>11.4</v>
          </cell>
          <cell r="O15">
            <v>11.6</v>
          </cell>
        </row>
      </sheetData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did, John" refreshedDate="46107.259154629632" createdVersion="8" refreshedVersion="8" minRefreshableVersion="3" recordCount="2276" xr:uid="{55D68AD9-2599-4FB2-9379-6250FCD64C7F}">
  <cacheSource type="worksheet">
    <worksheetSource ref="A1:P1048576" sheet="MBEWH-Actuals"/>
  </cacheSource>
  <cacheFields count="16">
    <cacheField name="Material" numFmtId="0">
      <sharedItems containsString="0" containsBlank="1" containsNumber="1" containsInteger="1" minValue="17090" maxValue="84172951"/>
    </cacheField>
    <cacheField name="ValA" numFmtId="0">
      <sharedItems containsString="0" containsBlank="1" containsNumber="1" containsInteger="1" minValue="1352" maxValue="6765" count="32">
        <n v="1419"/>
        <n v="1439"/>
        <n v="2300"/>
        <n v="3989"/>
        <n v="5914"/>
        <n v="1406"/>
        <n v="1471"/>
        <n v="1352"/>
        <n v="2904"/>
        <n v="1715"/>
        <n v="1714"/>
        <n v="1713"/>
        <n v="1712"/>
        <n v="3985"/>
        <n v="6706"/>
        <n v="1716"/>
        <n v="6757"/>
        <n v="1717"/>
        <n v="2400"/>
        <n v="6764"/>
        <n v="6765"/>
        <n v="5911"/>
        <m/>
        <n v="3217" u="1"/>
        <n v="3250" u="1"/>
        <n v="4074" u="1"/>
        <n v="3910" u="1"/>
        <n v="2201" u="1"/>
        <n v="1423" u="1"/>
        <n v="1542" u="1"/>
        <n v="3984" u="1"/>
        <n v="3962" u="1"/>
      </sharedItems>
    </cacheField>
    <cacheField name="Val. Type" numFmtId="0">
      <sharedItems containsBlank="1"/>
    </cacheField>
    <cacheField name="Year" numFmtId="0">
      <sharedItems containsBlank="1"/>
    </cacheField>
    <cacheField name="Pe" numFmtId="0">
      <sharedItems containsBlank="1"/>
    </cacheField>
    <cacheField name="Prc" numFmtId="0">
      <sharedItems containsBlank="1"/>
    </cacheField>
    <cacheField name="ValCl" numFmtId="0">
      <sharedItems containsBlank="1"/>
    </cacheField>
    <cacheField name="TotalStock" numFmtId="0">
      <sharedItems containsString="0" containsBlank="1" containsNumber="1" minValue="0" maxValue="412753"/>
    </cacheField>
    <cacheField name="Total Val." numFmtId="0">
      <sharedItems containsString="0" containsBlank="1" containsNumber="1" minValue="0" maxValue="7946117.7999999998"/>
    </cacheField>
    <cacheField name="MvAvgPrice" numFmtId="0">
      <sharedItems containsString="0" containsBlank="1" containsNumber="1" minValue="0" maxValue="213170"/>
    </cacheField>
    <cacheField name="Std price" numFmtId="0">
      <sharedItems containsString="0" containsBlank="1" containsNumber="1" minValue="0" maxValue="107466.77"/>
    </cacheField>
    <cacheField name="per" numFmtId="0">
      <sharedItems containsString="0" containsBlank="1" containsNumber="1" containsInteger="1" minValue="1000" maxValue="1000"/>
    </cacheField>
    <cacheField name="Value" numFmtId="0">
      <sharedItems containsString="0" containsBlank="1" containsNumber="1" minValue="0" maxValue="7946117.7999999998"/>
    </cacheField>
    <cacheField name="Tot.SP val" numFmtId="0">
      <sharedItems containsString="0" containsBlank="1" containsNumber="1" containsInteger="1" minValue="0" maxValue="0"/>
    </cacheField>
    <cacheField name="Tech" numFmtId="0">
      <sharedItems containsBlank="1" count="40">
        <s v="2.4 Gal"/>
        <s v="BJ PTS"/>
        <s v="Other"/>
        <s v="MG Sticks"/>
        <s v="EFW"/>
        <s v="PG"/>
        <s v="48oz"/>
        <s v="Yasso Sticks"/>
        <s v="MBG"/>
        <s v="Yasso Sandwich"/>
        <s v="Yasso Poppables"/>
        <s v="Yasso Club"/>
        <s v="ESS"/>
        <s v="Facepieces"/>
        <s v="B&amp;J Cups"/>
        <s v="Talenti"/>
        <s v="KL Mini Cones"/>
        <s v="SP1"/>
        <s v="Repack Items"/>
        <s v="Giant Vanilla Sandwich"/>
        <s v="GH Cones"/>
        <s v="YS PTS"/>
        <s v="GH &quot;Candy&quot;"/>
        <s v="BJ Bars"/>
        <s v="BR Minicups"/>
        <s v="Yasso Cups"/>
        <s v="Canada"/>
        <s v="BR Pts New"/>
        <s v="Dough Bites"/>
        <s v="EDF"/>
        <s v="Quarts"/>
        <m/>
        <e v="#N/A" u="1"/>
        <s v="MG Sticks ND" u="1"/>
        <s v="Yasso" u="1"/>
        <s v="Yasso Popp" u="1"/>
        <s v="MG PTS" u="1"/>
        <s v="Yasso " u="1"/>
        <s v="PTS" u="1"/>
        <s v="Repack" u="1"/>
      </sharedItems>
    </cacheField>
    <cacheField name="Descrip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did, John" refreshedDate="46107.561275347223" createdVersion="8" refreshedVersion="8" minRefreshableVersion="3" recordCount="2276" xr:uid="{28C854DE-7CC1-4285-BDF9-81A6969F8A92}">
  <cacheSource type="worksheet">
    <worksheetSource ref="A1:S1048576" sheet="MBEWH-Actuals"/>
  </cacheSource>
  <cacheFields count="19">
    <cacheField name="Material" numFmtId="0">
      <sharedItems containsString="0" containsBlank="1" containsNumber="1" containsInteger="1" minValue="17090" maxValue="84172951" count="1482">
        <n v="17090"/>
        <n v="17093"/>
        <n v="62678148"/>
        <n v="62678150"/>
        <n v="62678151"/>
        <n v="62678152"/>
        <n v="62678153"/>
        <n v="62689431"/>
        <n v="62694394"/>
        <n v="62694440"/>
        <n v="62694914"/>
        <n v="62697527"/>
        <n v="62697528"/>
        <n v="62697529"/>
        <n v="62697531"/>
        <n v="62698497"/>
        <n v="62712055"/>
        <n v="62714126"/>
        <n v="62714129"/>
        <n v="62715597"/>
        <n v="62715600"/>
        <n v="62718578"/>
        <n v="62735647"/>
        <n v="62746578"/>
        <n v="64315721"/>
        <n v="64315722"/>
        <n v="64324874"/>
        <n v="64324876"/>
        <n v="64325372"/>
        <n v="64325486"/>
        <n v="64325487"/>
        <n v="64325488"/>
        <n v="64325492"/>
        <n v="64325509"/>
        <n v="64325512"/>
        <n v="64325513"/>
        <n v="64325559"/>
        <n v="64325563"/>
        <n v="64325568"/>
        <n v="64325572"/>
        <n v="64325600"/>
        <n v="64325608"/>
        <n v="64325622"/>
        <n v="64325624"/>
        <n v="64325625"/>
        <n v="64326313"/>
        <n v="64326391"/>
        <n v="64326396"/>
        <n v="64326407"/>
        <n v="64327161"/>
        <n v="64327184"/>
        <n v="64328806"/>
        <n v="64330596"/>
        <n v="64330611"/>
        <n v="64330612"/>
        <n v="64331550"/>
        <n v="64341106"/>
        <n v="64341107"/>
        <n v="64341108"/>
        <n v="64341109"/>
        <n v="64341962"/>
        <n v="64341967"/>
        <n v="64341968"/>
        <n v="64343267"/>
        <n v="64360314"/>
        <n v="64361161"/>
        <n v="64361163"/>
        <n v="64365613"/>
        <n v="64366224"/>
        <n v="64367657"/>
        <n v="64369025"/>
        <n v="64369026"/>
        <n v="64369031"/>
        <n v="64369035"/>
        <n v="64369043"/>
        <n v="64369045"/>
        <n v="64369046"/>
        <n v="64369052"/>
        <n v="64371463"/>
        <n v="64373718"/>
        <n v="64376316"/>
        <n v="64378129"/>
        <n v="64379123"/>
        <n v="64387483"/>
        <n v="64388734"/>
        <n v="64388735"/>
        <n v="64388736"/>
        <n v="64389650"/>
        <n v="64389651"/>
        <n v="64392287"/>
        <n v="64393719"/>
        <n v="64393721"/>
        <n v="64393722"/>
        <n v="64393723"/>
        <n v="64394583"/>
        <n v="64394585"/>
        <n v="64394596"/>
        <n v="64394598"/>
        <n v="64396550"/>
        <n v="64399865"/>
        <n v="64401837"/>
        <n v="64403162"/>
        <n v="64403170"/>
        <n v="64403187"/>
        <n v="64406925"/>
        <n v="64406941"/>
        <n v="64407917"/>
        <n v="64409241"/>
        <n v="64409244"/>
        <n v="64409312"/>
        <n v="64409314"/>
        <n v="64410857"/>
        <n v="64413475"/>
        <n v="64413476"/>
        <n v="64413477"/>
        <n v="64413478"/>
        <n v="64771676"/>
        <n v="64771677"/>
        <n v="64775322"/>
        <n v="64775327"/>
        <n v="64776952"/>
        <n v="64776954"/>
        <n v="64776958"/>
        <n v="64779835"/>
        <n v="64780901"/>
        <n v="64782365"/>
        <n v="64786654"/>
        <n v="64786666"/>
        <n v="64789261"/>
        <n v="64789262"/>
        <n v="64795394"/>
        <n v="64799252"/>
        <n v="64799253"/>
        <n v="64799254"/>
        <n v="64804361"/>
        <n v="64804365"/>
        <n v="64806251"/>
        <n v="64806254"/>
        <n v="64811540"/>
        <n v="64811541"/>
        <n v="64823948"/>
        <n v="64823949"/>
        <n v="64823951"/>
        <n v="64825255"/>
        <n v="64830947"/>
        <n v="64833353"/>
        <n v="64854330"/>
        <n v="64865906"/>
        <n v="64865948"/>
        <n v="64865961"/>
        <n v="64865964"/>
        <n v="64874631"/>
        <n v="64874633"/>
        <n v="64874636"/>
        <n v="64875812"/>
        <n v="64880415"/>
        <n v="64898310"/>
        <n v="64903296"/>
        <n v="64924302"/>
        <n v="64955558"/>
        <n v="64955559"/>
        <n v="64955561"/>
        <n v="64955741"/>
        <n v="64955743"/>
        <n v="64956417"/>
        <n v="64957257"/>
        <n v="64958122"/>
        <n v="64958123"/>
        <n v="64958124"/>
        <n v="64958125"/>
        <n v="64958126"/>
        <n v="64958127"/>
        <n v="64958128"/>
        <n v="64958129"/>
        <n v="64960651"/>
        <n v="64960652"/>
        <n v="64967299"/>
        <n v="64967300"/>
        <n v="64968813"/>
        <n v="64968834"/>
        <n v="64975613"/>
        <n v="64975614"/>
        <n v="64975616"/>
        <n v="64976837"/>
        <n v="64976846"/>
        <n v="64976847"/>
        <n v="64976848"/>
        <n v="64976849"/>
        <n v="64976850"/>
        <n v="64976851"/>
        <n v="64977494"/>
        <n v="64977526"/>
        <n v="64977528"/>
        <n v="64977529"/>
        <n v="64977530"/>
        <n v="64978550"/>
        <n v="64979101"/>
        <n v="64979407"/>
        <n v="64979410"/>
        <n v="64979444"/>
        <n v="64984152"/>
        <n v="64984153"/>
        <n v="64986251"/>
        <n v="64987232"/>
        <n v="64987233"/>
        <n v="64987234"/>
        <n v="64987238"/>
        <n v="64988053"/>
        <n v="64988054"/>
        <n v="64988055"/>
        <n v="64988056"/>
        <n v="64988057"/>
        <n v="64988927"/>
        <n v="64989107"/>
        <n v="64989108"/>
        <n v="64989109"/>
        <n v="64997059"/>
        <n v="64999042"/>
        <n v="64999073"/>
        <n v="65089667"/>
        <n v="65218505"/>
        <n v="65242605"/>
        <n v="65242606"/>
        <n v="65254774"/>
        <n v="65279190"/>
        <n v="65431089"/>
        <n v="65431090"/>
        <n v="65451821"/>
        <n v="65451950"/>
        <n v="65459033"/>
        <n v="65459388"/>
        <n v="65471855"/>
        <n v="65489676"/>
        <n v="65489677"/>
        <n v="65490430"/>
        <n v="65498063"/>
        <n v="65540451"/>
        <n v="65588385"/>
        <n v="67278337"/>
        <n v="67278338"/>
        <n v="67278370"/>
        <n v="67285848"/>
        <n v="67296703"/>
        <n v="67361431"/>
        <n v="67430513"/>
        <n v="67473912"/>
        <n v="67473913"/>
        <n v="67546032"/>
        <n v="67546042"/>
        <n v="67556908"/>
        <n v="67568052"/>
        <n v="67574435"/>
        <n v="67596354"/>
        <n v="67789314"/>
        <n v="67794167"/>
        <n v="67794168"/>
        <n v="67794169"/>
        <n v="67794170"/>
        <n v="67803006"/>
        <n v="67825196"/>
        <n v="67825197"/>
        <n v="67825198"/>
        <n v="67826412"/>
        <n v="67867261"/>
        <n v="67881628"/>
        <n v="67881629"/>
        <n v="67885721"/>
        <n v="67896936"/>
        <n v="67904289"/>
        <n v="67916890"/>
        <n v="67942012"/>
        <n v="67954789"/>
        <n v="67995090"/>
        <n v="68264519"/>
        <n v="68300738"/>
        <n v="68354578"/>
        <n v="68354586"/>
        <n v="68354587"/>
        <n v="68354588"/>
        <n v="68354589"/>
        <n v="68354590"/>
        <n v="68354592"/>
        <n v="68383245"/>
        <n v="68409139"/>
        <n v="68410353"/>
        <n v="68499787"/>
        <n v="68518543"/>
        <n v="68520308"/>
        <n v="68527303"/>
        <n v="68527304"/>
        <n v="68626039"/>
        <n v="68638136"/>
        <n v="68638140"/>
        <n v="68638142"/>
        <n v="68649095"/>
        <n v="68649096"/>
        <n v="68649097"/>
        <n v="68654218"/>
        <n v="68654232"/>
        <n v="68654233"/>
        <n v="68654238"/>
        <n v="68658786"/>
        <n v="68689251"/>
        <n v="68689253"/>
        <n v="68709233"/>
        <n v="68709237"/>
        <n v="68710277"/>
        <n v="68710285"/>
        <n v="68726871"/>
        <n v="68726896"/>
        <n v="68726916"/>
        <n v="68728326"/>
        <n v="68729649"/>
        <n v="68730234"/>
        <n v="68730252"/>
        <n v="68730253"/>
        <n v="68730254"/>
        <n v="68730257"/>
        <n v="68732322"/>
        <n v="68732326"/>
        <n v="68737749"/>
        <n v="68737750"/>
        <n v="68741714"/>
        <n v="68741742"/>
        <n v="68741745"/>
        <n v="68746232"/>
        <n v="68764900"/>
        <n v="68769685"/>
        <n v="68783554"/>
        <n v="68817792"/>
        <n v="68817793"/>
        <n v="68817795"/>
        <n v="68817796"/>
        <n v="68817797"/>
        <n v="68817799"/>
        <n v="68817800"/>
        <n v="68817801"/>
        <n v="68821728"/>
        <n v="68821734"/>
        <n v="68821735"/>
        <n v="68842352"/>
        <n v="68850683"/>
        <n v="68850684"/>
        <n v="68851104"/>
        <n v="68851105"/>
        <n v="68851106"/>
        <n v="68851107"/>
        <n v="68851108"/>
        <n v="68851109"/>
        <n v="68852583"/>
        <n v="68852591"/>
        <n v="68852625"/>
        <n v="68852628"/>
        <n v="68860045"/>
        <n v="68860059"/>
        <n v="68860061"/>
        <n v="68860067"/>
        <n v="68860129"/>
        <n v="68860135"/>
        <n v="68860136"/>
        <n v="68860397"/>
        <n v="68860585"/>
        <n v="68860657"/>
        <n v="68860659"/>
        <n v="68860662"/>
        <n v="68860663"/>
        <n v="68860671"/>
        <n v="68860673"/>
        <n v="68862392"/>
        <n v="68862399"/>
        <n v="68862402"/>
        <n v="68862421"/>
        <n v="68862483"/>
        <n v="68862496"/>
        <n v="68862511"/>
        <n v="68867744"/>
        <n v="68867755"/>
        <n v="68867756"/>
        <n v="68881265"/>
        <n v="68881268"/>
        <n v="68881270"/>
        <n v="68881272"/>
        <n v="68890246"/>
        <n v="68890247"/>
        <n v="68896052"/>
        <n v="68896054"/>
        <n v="68896056"/>
        <n v="68899821"/>
        <n v="68899825"/>
        <n v="68899826"/>
        <n v="68914406"/>
        <n v="68917388"/>
        <n v="68921994"/>
        <n v="68922018"/>
        <n v="68922106"/>
        <n v="68922108"/>
        <n v="68930545"/>
        <n v="68938272"/>
        <n v="68940226"/>
        <n v="69548143"/>
        <n v="69549032"/>
        <n v="69549033"/>
        <n v="69549034"/>
        <n v="69549035"/>
        <n v="69549036"/>
        <n v="69551489"/>
        <n v="69552657"/>
        <n v="69552658"/>
        <n v="69554197"/>
        <n v="69555093"/>
        <n v="69556602"/>
        <n v="69557443"/>
        <n v="69564623"/>
        <n v="69568828"/>
        <n v="69568829"/>
        <n v="69568962"/>
        <n v="69568963"/>
        <n v="69568964"/>
        <n v="69571484"/>
        <n v="69572657"/>
        <n v="69572659"/>
        <n v="69577493"/>
        <n v="69586720"/>
        <n v="69587862"/>
        <n v="69587863"/>
        <n v="69591655"/>
        <n v="69591665"/>
        <n v="69591667"/>
        <n v="69600846"/>
        <n v="69600859"/>
        <n v="69610112"/>
        <n v="69617285"/>
        <n v="69629468"/>
        <n v="69629469"/>
        <n v="69629470"/>
        <n v="69629477"/>
        <n v="69653125"/>
        <n v="69653140"/>
        <n v="69665113"/>
        <n v="69665114"/>
        <n v="69673010"/>
        <n v="69690941"/>
        <n v="69691774"/>
        <n v="69691790"/>
        <n v="69691809"/>
        <n v="69700048"/>
        <n v="69704150"/>
        <n v="69706138"/>
        <n v="69706147"/>
        <n v="69716745"/>
        <n v="69716748"/>
        <n v="69716749"/>
        <n v="69717801"/>
        <n v="69717802"/>
        <n v="69717803"/>
        <n v="69725079"/>
        <n v="69725082"/>
        <n v="69725083"/>
        <n v="69727314"/>
        <n v="69779478"/>
        <n v="69792952"/>
        <n v="69792956"/>
        <n v="69796888"/>
        <n v="69797288"/>
        <n v="69797289"/>
        <n v="69797296"/>
        <n v="69797468"/>
        <n v="69798155"/>
        <n v="69798156"/>
        <n v="69798161"/>
        <n v="69964637"/>
        <n v="69964646"/>
        <n v="69964648"/>
        <n v="69979085"/>
        <n v="69981590"/>
        <n v="69983234"/>
        <n v="69983248"/>
        <n v="69986506"/>
        <n v="69986507"/>
        <n v="69986508"/>
        <n v="69986509"/>
        <n v="69986510"/>
        <n v="69986511"/>
        <n v="69988931"/>
        <n v="69989759"/>
        <n v="69991277"/>
        <n v="69991925"/>
        <n v="69991979"/>
        <n v="69997338"/>
        <n v="69999266"/>
        <n v="69999267"/>
        <n v="69999268"/>
        <n v="69999269"/>
        <n v="69999270"/>
        <n v="69999271"/>
        <n v="84119895"/>
        <n v="84135718"/>
        <n v="84135770"/>
        <n v="84135781"/>
        <n v="84135794"/>
        <n v="84135795"/>
        <n v="84135797"/>
        <n v="84135798"/>
        <n v="84135799"/>
        <n v="84136043"/>
        <n v="84136704"/>
        <n v="84136706"/>
        <n v="84136709"/>
        <n v="84137694"/>
        <n v="84137699"/>
        <n v="84137711"/>
        <n v="84137721"/>
        <n v="84137725"/>
        <n v="84138346"/>
        <n v="84138347"/>
        <n v="84138371"/>
        <n v="84138372"/>
        <n v="84138391"/>
        <n v="84138392"/>
        <n v="84139000"/>
        <n v="84139090"/>
        <n v="84139314"/>
        <n v="84139316"/>
        <n v="84139318"/>
        <n v="84139352"/>
        <n v="84139971"/>
        <n v="84139972"/>
        <n v="84141035"/>
        <n v="84141037"/>
        <n v="84141094"/>
        <n v="84141102"/>
        <n v="84141103"/>
        <n v="84141418"/>
        <n v="84143840"/>
        <n v="84144436"/>
        <n v="84144453"/>
        <n v="84144598"/>
        <n v="84144621"/>
        <n v="84146285"/>
        <n v="84149990"/>
        <n v="84150055"/>
        <n v="84150056"/>
        <n v="84150062"/>
        <n v="84150063"/>
        <n v="84154487"/>
        <n v="84154582"/>
        <n v="84155110"/>
        <n v="84155743"/>
        <n v="84161610"/>
        <n v="84162829"/>
        <n v="84163503"/>
        <n v="84163605"/>
        <n v="84164936"/>
        <n v="84164937"/>
        <n v="84164939"/>
        <n v="84169346"/>
        <n v="84172951"/>
        <m/>
        <n v="62681617" u="1"/>
        <n v="62681618" u="1"/>
        <n v="62694393" u="1"/>
        <n v="62697514" u="1"/>
        <n v="62697515" u="1"/>
        <n v="62697518" u="1"/>
        <n v="62697521" u="1"/>
        <n v="62697522" u="1"/>
        <n v="62697530" u="1"/>
        <n v="62711308" u="1"/>
        <n v="62711311" u="1"/>
        <n v="62711314" u="1"/>
        <n v="62711316" u="1"/>
        <n v="62711330" u="1"/>
        <n v="62711372" u="1"/>
        <n v="62711373" u="1"/>
        <n v="62711374" u="1"/>
        <n v="62712051" u="1"/>
        <n v="62712612" u="1"/>
        <n v="62712613" u="1"/>
        <n v="62712614" u="1"/>
        <n v="62712615" u="1"/>
        <n v="62712616" u="1"/>
        <n v="62712617" u="1"/>
        <n v="62712618" u="1"/>
        <n v="62712623" u="1"/>
        <n v="62712624" u="1"/>
        <n v="62712630" u="1"/>
        <n v="62712631" u="1"/>
        <n v="62715594" u="1"/>
        <n v="62715595" u="1"/>
        <n v="62717346" u="1"/>
        <n v="62718580" u="1"/>
        <n v="62718733" u="1"/>
        <n v="62722055" u="1"/>
        <n v="62735648" u="1"/>
        <n v="62747524" u="1"/>
        <n v="62749679" u="1"/>
        <n v="62753863" u="1"/>
        <n v="62769094" u="1"/>
        <n v="62769095" u="1"/>
        <n v="64313602" u="1"/>
        <n v="64313605" u="1"/>
        <n v="64314592" u="1"/>
        <n v="64314609" u="1"/>
        <n v="64325510" u="1"/>
        <n v="64325518" u="1"/>
        <n v="64325523" u="1"/>
        <n v="64326314" u="1"/>
        <n v="64331551" u="1"/>
        <n v="64332223" u="1"/>
        <n v="64333029" u="1"/>
        <n v="64334438" u="1"/>
        <n v="64343060" u="1"/>
        <n v="64343704" u="1"/>
        <n v="64346612" u="1"/>
        <n v="64346613" u="1"/>
        <n v="64354009" u="1"/>
        <n v="64356482" u="1"/>
        <n v="64361164" u="1"/>
        <n v="64364066" u="1"/>
        <n v="64364490" u="1"/>
        <n v="64368273" u="1"/>
        <n v="64379134" u="1"/>
        <n v="64379991" u="1"/>
        <n v="64379992" u="1"/>
        <n v="64379993" u="1"/>
        <n v="64380012" u="1"/>
        <n v="64380013" u="1"/>
        <n v="64389652" u="1"/>
        <n v="64394600" u="1"/>
        <n v="64406921" u="1"/>
        <n v="64406924" u="1"/>
        <n v="64409245" u="1"/>
        <n v="64411070" u="1"/>
        <n v="64414212" u="1"/>
        <n v="64414376" u="1"/>
        <n v="64775323" u="1"/>
        <n v="64778039" u="1"/>
        <n v="64778041" u="1"/>
        <n v="64785907" u="1"/>
        <n v="64786728" u="1"/>
        <n v="64789259" u="1"/>
        <n v="64797747" u="1"/>
        <n v="64797748" u="1"/>
        <n v="64797749" u="1"/>
        <n v="64797750" u="1"/>
        <n v="64797751" u="1"/>
        <n v="64797760" u="1"/>
        <n v="64797762" u="1"/>
        <n v="64798432" u="1"/>
        <n v="64798434" u="1"/>
        <n v="64798435" u="1"/>
        <n v="64801569" u="1"/>
        <n v="64803336" u="1"/>
        <n v="64803339" u="1"/>
        <n v="64803348" u="1"/>
        <n v="64803352" u="1"/>
        <n v="64803353" u="1"/>
        <n v="64803354" u="1"/>
        <n v="64803355" u="1"/>
        <n v="64804343" u="1"/>
        <n v="64804344" u="1"/>
        <n v="64804345" u="1"/>
        <n v="64804346" u="1"/>
        <n v="64804364" u="1"/>
        <n v="64804367" u="1"/>
        <n v="64804368" u="1"/>
        <n v="64804369" u="1"/>
        <n v="64804370" u="1"/>
        <n v="64804372" u="1"/>
        <n v="64804373" u="1"/>
        <n v="64804375" u="1"/>
        <n v="64804376" u="1"/>
        <n v="64804394" u="1"/>
        <n v="64804395" u="1"/>
        <n v="64804396" u="1"/>
        <n v="64804397" u="1"/>
        <n v="64804398" u="1"/>
        <n v="64804399" u="1"/>
        <n v="64804400" u="1"/>
        <n v="64810474" u="1"/>
        <n v="64811494" u="1"/>
        <n v="64818316" u="1"/>
        <n v="64823950" u="1"/>
        <n v="64849454" u="1"/>
        <n v="64892554" u="1"/>
        <n v="64896106" u="1"/>
        <n v="64897502" u="1"/>
        <n v="64925933" u="1"/>
        <n v="64934467" u="1"/>
        <n v="64959862" u="1"/>
        <n v="64967949" u="1"/>
        <n v="64967950" u="1"/>
        <n v="64967951" u="1"/>
        <n v="64968812" u="1"/>
        <n v="64968845" u="1"/>
        <n v="64968847" u="1"/>
        <n v="64968848" u="1"/>
        <n v="64971623" u="1"/>
        <n v="64971624" u="1"/>
        <n v="64975607" u="1"/>
        <n v="64975619" u="1"/>
        <n v="64978650" u="1"/>
        <n v="64978652" u="1"/>
        <n v="64994075" u="1"/>
        <n v="64997056" u="1"/>
        <n v="64997057" u="1"/>
        <n v="64997058" u="1"/>
        <n v="65079938" u="1"/>
        <n v="65079941" u="1"/>
        <n v="65080179" u="1"/>
        <n v="65218521" u="1"/>
        <n v="65222183" u="1"/>
        <n v="65222190" u="1"/>
        <n v="65230800" u="1"/>
        <n v="65233921" u="1"/>
        <n v="65235095" u="1"/>
        <n v="65235096" u="1"/>
        <n v="65235097" u="1"/>
        <n v="65235098" u="1"/>
        <n v="65235099" u="1"/>
        <n v="65235100" u="1"/>
        <n v="65242755" u="1"/>
        <n v="65244141" u="1"/>
        <n v="65279147" u="1"/>
        <n v="65468644" u="1"/>
        <n v="65549173" u="1"/>
        <n v="65621678" u="1"/>
        <n v="67135546" u="1"/>
        <n v="67135547" u="1"/>
        <n v="67146355" u="1"/>
        <n v="67148110" u="1"/>
        <n v="67155409" u="1"/>
        <n v="67224827" u="1"/>
        <n v="67232079" u="1"/>
        <n v="67241800" u="1"/>
        <n v="67242758" u="1"/>
        <n v="67246142" u="1"/>
        <n v="67247530" u="1"/>
        <n v="67263502" u="1"/>
        <n v="67266919" u="1"/>
        <n v="67266925" u="1"/>
        <n v="67266926" u="1"/>
        <n v="67266935" u="1"/>
        <n v="67266937" u="1"/>
        <n v="67266938" u="1"/>
        <n v="67266939" u="1"/>
        <n v="67274859" u="1"/>
        <n v="67274860" u="1"/>
        <n v="67276679" u="1"/>
        <n v="67276680" u="1"/>
        <n v="67276681" u="1"/>
        <n v="67276683" u="1"/>
        <n v="67276687" u="1"/>
        <n v="67276700" u="1"/>
        <n v="67276701" u="1"/>
        <n v="67276702" u="1"/>
        <n v="67276710" u="1"/>
        <n v="67276713" u="1"/>
        <n v="67276714" u="1"/>
        <n v="67276715" u="1"/>
        <n v="67277508" u="1"/>
        <n v="67277578" u="1"/>
        <n v="67278365" u="1"/>
        <n v="67278447" u="1"/>
        <n v="67278448" u="1"/>
        <n v="67280249" u="1"/>
        <n v="67280250" u="1"/>
        <n v="67280251" u="1"/>
        <n v="67280742" u="1"/>
        <n v="67280744" u="1"/>
        <n v="67280745" u="1"/>
        <n v="67280746" u="1"/>
        <n v="67289371" u="1"/>
        <n v="67289436" u="1"/>
        <n v="67289440" u="1"/>
        <n v="67292323" u="1"/>
        <n v="67292405" u="1"/>
        <n v="67292407" u="1"/>
        <n v="67296709" u="1"/>
        <n v="67309841" u="1"/>
        <n v="67309842" u="1"/>
        <n v="67309843" u="1"/>
        <n v="67309845" u="1"/>
        <n v="67309864" u="1"/>
        <n v="67318792" u="1"/>
        <n v="67349795" u="1"/>
        <n v="67361403" u="1"/>
        <n v="67361404" u="1"/>
        <n v="67361405" u="1"/>
        <n v="67361406" u="1"/>
        <n v="67361407" u="1"/>
        <n v="67382713" u="1"/>
        <n v="67420264" u="1"/>
        <n v="67429381" u="1"/>
        <n v="67429382" u="1"/>
        <n v="67434730" u="1"/>
        <n v="67458355" u="1"/>
        <n v="67465063" u="1"/>
        <n v="67465064" u="1"/>
        <n v="67466462" u="1"/>
        <n v="67466490" u="1"/>
        <n v="67466492" u="1"/>
        <n v="67466496" u="1"/>
        <n v="67473921" u="1"/>
        <n v="67476456" u="1"/>
        <n v="67476560" u="1"/>
        <n v="67491118" u="1"/>
        <n v="67491119" u="1"/>
        <n v="67491120" u="1"/>
        <n v="67496144" u="1"/>
        <n v="67496145" u="1"/>
        <n v="67496146" u="1"/>
        <n v="67526826" u="1"/>
        <n v="67545848" u="1"/>
        <n v="67545941" u="1"/>
        <n v="67545942" u="1"/>
        <n v="67545944" u="1"/>
        <n v="67547719" u="1"/>
        <n v="67549926" u="1"/>
        <n v="67549927" u="1"/>
        <n v="67549928" u="1"/>
        <n v="67559194" u="1"/>
        <n v="67560680" u="1"/>
        <n v="67568055" u="1"/>
        <n v="67576907" u="1"/>
        <n v="67576908" u="1"/>
        <n v="67596355" u="1"/>
        <n v="67597564" u="1"/>
        <n v="67598342" u="1"/>
        <n v="67605294" u="1"/>
        <n v="67616712" u="1"/>
        <n v="67631815" u="1"/>
        <n v="67631816" u="1"/>
        <n v="67634330" u="1"/>
        <n v="67634332" u="1"/>
        <n v="67634333" u="1"/>
        <n v="67642011" u="1"/>
        <n v="67644926" u="1"/>
        <n v="67644927" u="1"/>
        <n v="67684602" u="1"/>
        <n v="67692965" u="1"/>
        <n v="67699683" u="1"/>
        <n v="67716185" u="1"/>
        <n v="67716186" u="1"/>
        <n v="67716187" u="1"/>
        <n v="67718868" u="1"/>
        <n v="67722291" u="1"/>
        <n v="67722293" u="1"/>
        <n v="67723726" u="1"/>
        <n v="67723743" u="1"/>
        <n v="67726323" u="1"/>
        <n v="67726325" u="1"/>
        <n v="67728477" u="1"/>
        <n v="67733229" u="1"/>
        <n v="67733247" u="1"/>
        <n v="67733288" u="1"/>
        <n v="67736682" u="1"/>
        <n v="67759909" u="1"/>
        <n v="67789313" u="1"/>
        <n v="67812736" u="1"/>
        <n v="67821419" u="1"/>
        <n v="67821477" u="1"/>
        <n v="67821478" u="1"/>
        <n v="67824078" u="1"/>
        <n v="67825173" u="1"/>
        <n v="67825176" u="1"/>
        <n v="67828678" u="1"/>
        <n v="67843537" u="1"/>
        <n v="67843539" u="1"/>
        <n v="67860173" u="1"/>
        <n v="67860175" u="1"/>
        <n v="67872666" u="1"/>
        <n v="67880013" u="1"/>
        <n v="67885716" u="1"/>
        <n v="67885717" u="1"/>
        <n v="67885718" u="1"/>
        <n v="67885719" u="1"/>
        <n v="67885720" u="1"/>
        <n v="67885722" u="1"/>
        <n v="67885723" u="1"/>
        <n v="67885724" u="1"/>
        <n v="67892462" u="1"/>
        <n v="67893539" u="1"/>
        <n v="67895459" u="1"/>
        <n v="67898041" u="1"/>
        <n v="67898049" u="1"/>
        <n v="67899540" u="1"/>
        <n v="67899541" u="1"/>
        <n v="67901583" u="1"/>
        <n v="67901585" u="1"/>
        <n v="67901589" u="1"/>
        <n v="67901593" u="1"/>
        <n v="67905834" u="1"/>
        <n v="67908263" u="1"/>
        <n v="67910750" u="1"/>
        <n v="67920472" u="1"/>
        <n v="67920477" u="1"/>
        <n v="67920479" u="1"/>
        <n v="67925713" u="1"/>
        <n v="67929984" u="1"/>
        <n v="67945790" u="1"/>
        <n v="67945791" u="1"/>
        <n v="67946559" u="1"/>
        <n v="67959551" u="1"/>
        <n v="67964162" u="1"/>
        <n v="67964163" u="1"/>
        <n v="67964164" u="1"/>
        <n v="67974839" u="1"/>
        <n v="67992092" u="1"/>
        <n v="68115479" u="1"/>
        <n v="68115480" u="1"/>
        <n v="68117572" u="1"/>
        <n v="68117573" u="1"/>
        <n v="68117574" u="1"/>
        <n v="68130596" u="1"/>
        <n v="68140442" u="1"/>
        <n v="68143999" u="1"/>
        <n v="68144024" u="1"/>
        <n v="68145439" u="1"/>
        <n v="68145440" u="1"/>
        <n v="68145442" u="1"/>
        <n v="68150256" u="1"/>
        <n v="68150265" u="1"/>
        <n v="68150266" u="1"/>
        <n v="68151617" u="1"/>
        <n v="68171806" u="1"/>
        <n v="68178071" u="1"/>
        <n v="68182879" u="1"/>
        <n v="68182880" u="1"/>
        <n v="68182881" u="1"/>
        <n v="68182882" u="1"/>
        <n v="68188183" u="1"/>
        <n v="68188513" u="1"/>
        <n v="68194457" u="1"/>
        <n v="68199438" u="1"/>
        <n v="68202492" u="1"/>
        <n v="68264515" u="1"/>
        <n v="68264944" u="1"/>
        <n v="68264946" u="1"/>
        <n v="68266878" u="1"/>
        <n v="68266879" u="1"/>
        <n v="68266888" u="1"/>
        <n v="68266889" u="1"/>
        <n v="68271450" u="1"/>
        <n v="68271451" u="1"/>
        <n v="68271452" u="1"/>
        <n v="68271545" u="1"/>
        <n v="68282257" u="1"/>
        <n v="68289142" u="1"/>
        <n v="68289176" u="1"/>
        <n v="68297365" u="1"/>
        <n v="68309312" u="1"/>
        <n v="68309315" u="1"/>
        <n v="68337246" u="1"/>
        <n v="68354591" u="1"/>
        <n v="68354598" u="1"/>
        <n v="68354599" u="1"/>
        <n v="68356102" u="1"/>
        <n v="68356103" u="1"/>
        <n v="68368101" u="1"/>
        <n v="68371838" u="1"/>
        <n v="68371840" u="1"/>
        <n v="68383242" u="1"/>
        <n v="68383244" u="1"/>
        <n v="68383273" u="1"/>
        <n v="68386161" u="1"/>
        <n v="68399231" u="1"/>
        <n v="68399233" u="1"/>
        <n v="68399302" u="1"/>
        <n v="68399303" u="1"/>
        <n v="68399306" u="1"/>
        <n v="68400209" u="1"/>
        <n v="68400970" u="1"/>
        <n v="68400971" u="1"/>
        <n v="68401149" u="1"/>
        <n v="68401152" u="1"/>
        <n v="68410327" u="1"/>
        <n v="68410352" u="1"/>
        <n v="68410354" u="1"/>
        <n v="68410355" u="1"/>
        <n v="68413417" u="1"/>
        <n v="68413418" u="1"/>
        <n v="68413419" u="1"/>
        <n v="68413422" u="1"/>
        <n v="68413835" u="1"/>
        <n v="68414643" u="1"/>
        <n v="68419183" u="1"/>
        <n v="68419270" u="1"/>
        <n v="68419287" u="1"/>
        <n v="68419329" u="1"/>
        <n v="68426523" u="1"/>
        <n v="68426524" u="1"/>
        <n v="68426525" u="1"/>
        <n v="68429838" u="1"/>
        <n v="68429839" u="1"/>
        <n v="68432312" u="1"/>
        <n v="68432313" u="1"/>
        <n v="68432314" u="1"/>
        <n v="68432315" u="1"/>
        <n v="68434399" u="1"/>
        <n v="68440184" u="1"/>
        <n v="68443075" u="1"/>
        <n v="68443146" u="1"/>
        <n v="68443153" u="1"/>
        <n v="68443154" u="1"/>
        <n v="68445799" u="1"/>
        <n v="68445811" u="1"/>
        <n v="68454504" u="1"/>
        <n v="68454515" u="1"/>
        <n v="68457509" u="1"/>
        <n v="68461298" u="1"/>
        <n v="68463619" u="1"/>
        <n v="68463620" u="1"/>
        <n v="68463623" u="1"/>
        <n v="68468394" u="1"/>
        <n v="68472242" u="1"/>
        <n v="68479743" u="1"/>
        <n v="68479744" u="1"/>
        <n v="68479750" u="1"/>
        <n v="68479751" u="1"/>
        <n v="68479752" u="1"/>
        <n v="68479753" u="1"/>
        <n v="68484625" u="1"/>
        <n v="68484628" u="1"/>
        <n v="68491928" u="1"/>
        <n v="68491929" u="1"/>
        <n v="68491930" u="1"/>
        <n v="68491931" u="1"/>
        <n v="68498837" u="1"/>
        <n v="68503275" u="1"/>
        <n v="68503276" u="1"/>
        <n v="68503278" u="1"/>
        <n v="68503287" u="1"/>
        <n v="68504355" u="1"/>
        <n v="68504356" u="1"/>
        <n v="68505904" u="1"/>
        <n v="68505905" u="1"/>
        <n v="68505906" u="1"/>
        <n v="68515204" u="1"/>
        <n v="68518501" u="1"/>
        <n v="68520315" u="1"/>
        <n v="68521425" u="1"/>
        <n v="68524838" u="1"/>
        <n v="68524845" u="1"/>
        <n v="68527293" u="1"/>
        <n v="68527296" u="1"/>
        <n v="68527300" u="1"/>
        <n v="68539888" u="1"/>
        <n v="68545395" u="1"/>
        <n v="68546489" u="1"/>
        <n v="68546490" u="1"/>
        <n v="68557370" u="1"/>
        <n v="68566955" u="1"/>
        <n v="68580097" u="1"/>
        <n v="68581846" u="1"/>
        <n v="68581854" u="1"/>
        <n v="68593218" u="1"/>
        <n v="68599804" u="1"/>
        <n v="68599807" u="1"/>
        <n v="68599812" u="1"/>
        <n v="68602960" u="1"/>
        <n v="68603804" u="1"/>
        <n v="68607427" u="1"/>
        <n v="68607428" u="1"/>
        <n v="68607429" u="1"/>
        <n v="68607430" u="1"/>
        <n v="68607431" u="1"/>
        <n v="68607438" u="1"/>
        <n v="68610390" u="1"/>
        <n v="68626040" u="1"/>
        <n v="68626845" u="1"/>
        <n v="68627797" u="1"/>
        <n v="68627924" u="1"/>
        <n v="68631026" u="1"/>
        <n v="68631390" u="1"/>
        <n v="68631413" u="1"/>
        <n v="68631414" u="1"/>
        <n v="68631415" u="1"/>
        <n v="68631416" u="1"/>
        <n v="68631417" u="1"/>
        <n v="68631418" u="1"/>
        <n v="68634166" u="1"/>
        <n v="68634167" u="1"/>
        <n v="68634168" u="1"/>
        <n v="68634169" u="1"/>
        <n v="68635364" u="1"/>
        <n v="68637283" u="1"/>
        <n v="68638141" u="1"/>
        <n v="68641397" u="1"/>
        <n v="68641398" u="1"/>
        <n v="68641399" u="1"/>
        <n v="68641402" u="1"/>
        <n v="68641404" u="1"/>
        <n v="68649098" u="1"/>
        <n v="68649099" u="1"/>
        <n v="68649100" u="1"/>
        <n v="68649101" u="1"/>
        <n v="68650198" u="1"/>
        <n v="68650199" u="1"/>
        <n v="68652582" u="1"/>
        <n v="68653707" u="1"/>
        <n v="68653712" u="1"/>
        <n v="68653715" u="1"/>
        <n v="68653716" u="1"/>
        <n v="68653719" u="1"/>
        <n v="68653720" u="1"/>
        <n v="68653721" u="1"/>
        <n v="68654239" u="1"/>
        <n v="68655559" u="1"/>
        <n v="68656227" u="1"/>
        <n v="68656229" u="1"/>
        <n v="68656230" u="1"/>
        <n v="68656231" u="1"/>
        <n v="68656232" u="1"/>
        <n v="68657016" u="1"/>
        <n v="68658792" u="1"/>
        <n v="68658793" u="1"/>
        <n v="68658795" u="1"/>
        <n v="68658796" u="1"/>
        <n v="68659717" u="1"/>
        <n v="68659718" u="1"/>
        <n v="68659722" u="1"/>
        <n v="68659723" u="1"/>
        <n v="68659724" u="1"/>
        <n v="68659726" u="1"/>
        <n v="68659823" u="1"/>
        <n v="68659824" u="1"/>
        <n v="68668328" u="1"/>
        <n v="68687761" u="1"/>
        <n v="68687763" u="1"/>
        <n v="68687786" u="1"/>
        <n v="68688167" u="1"/>
        <n v="68688168" u="1"/>
        <n v="68689252" u="1"/>
        <n v="68690191" u="1"/>
        <n v="68690192" u="1"/>
        <n v="68690193" u="1"/>
        <n v="68690194" u="1"/>
        <n v="68692902" u="1"/>
        <n v="68697460" u="1"/>
        <n v="68709108" u="1"/>
        <n v="68709110" u="1"/>
        <n v="68709135" u="1"/>
        <n v="68709140" u="1"/>
        <n v="68709141" u="1"/>
        <n v="68709142" u="1"/>
        <n v="68709146" u="1"/>
        <n v="68709148" u="1"/>
        <n v="68709181" u="1"/>
        <n v="68709230" u="1"/>
        <n v="68709811" u="1"/>
        <n v="68711853" u="1"/>
        <n v="68711854" u="1"/>
        <n v="68711855" u="1"/>
        <n v="68720149" u="1"/>
        <n v="68725423" u="1"/>
        <n v="68726715" u="1"/>
        <n v="68726716" u="1"/>
        <n v="68726882" u="1"/>
        <n v="68726886" u="1"/>
        <n v="68726901" u="1"/>
        <n v="68726982" u="1"/>
        <n v="68728263" u="1"/>
        <n v="68728278" u="1"/>
        <n v="68728321" u="1"/>
        <n v="68728324" u="1"/>
        <n v="68728342" u="1"/>
        <n v="68729131" u="1"/>
        <n v="68729132" u="1"/>
        <n v="68729136" u="1"/>
        <n v="68729137" u="1"/>
        <n v="68729535" u="1"/>
        <n v="68729582" u="1"/>
        <n v="68729585" u="1"/>
        <n v="68729613" u="1"/>
        <n v="68729627" u="1"/>
        <n v="68729634" u="1"/>
        <n v="68729659" u="1"/>
        <n v="68729679" u="1"/>
        <n v="68729702" u="1"/>
        <n v="68729710" u="1"/>
        <n v="68729723" u="1"/>
        <n v="68729725" u="1"/>
        <n v="68730237" u="1"/>
        <n v="68730251" u="1"/>
        <n v="68732328" u="1"/>
        <n v="68732329" u="1"/>
        <n v="68735088" u="1"/>
        <n v="68736319" u="1"/>
        <n v="68736320" u="1"/>
        <n v="68736348" u="1"/>
        <n v="68737674" u="1"/>
        <n v="68737675" u="1"/>
        <n v="68737676" u="1"/>
        <n v="68737751" u="1"/>
        <n v="68738609" u="1"/>
        <n v="68738611" u="1"/>
        <n v="68738612" u="1"/>
        <n v="68738613" u="1"/>
        <n v="68739259" u="1"/>
        <n v="68739260" u="1"/>
        <n v="68742263" u="1"/>
        <n v="68742264" u="1"/>
        <n v="68743521" u="1"/>
        <n v="68743584" u="1"/>
        <n v="68764901" u="1"/>
        <n v="68769686" u="1"/>
        <n v="68773537" u="1"/>
        <n v="68773538" u="1"/>
        <n v="68773539" u="1"/>
        <n v="68773540" u="1"/>
        <n v="68773541" u="1"/>
        <n v="68775498" u="1"/>
        <n v="68775641" u="1"/>
        <n v="68775642" u="1"/>
        <n v="68775664" u="1"/>
        <n v="68775665" u="1"/>
        <n v="68775669" u="1"/>
        <n v="68775670" u="1"/>
        <n v="68775671" u="1"/>
        <n v="68776419" u="1"/>
        <n v="68776420" u="1"/>
        <n v="68776421" u="1"/>
        <n v="68776423" u="1"/>
        <n v="68776424" u="1"/>
        <n v="68776425" u="1"/>
        <n v="68782716" u="1"/>
        <n v="68783555" u="1"/>
        <n v="68783577" u="1"/>
        <n v="68788589" u="1"/>
        <n v="68788716" u="1"/>
        <n v="68788717" u="1"/>
        <n v="68788718" u="1"/>
        <n v="68788719" u="1"/>
        <n v="68788720" u="1"/>
        <n v="68788721" u="1"/>
        <n v="68788722" u="1"/>
        <n v="68788723" u="1"/>
        <n v="68788724" u="1"/>
        <n v="68788725" u="1"/>
        <n v="68791017" u="1"/>
        <n v="68791412" u="1"/>
        <n v="68791413" u="1"/>
        <n v="68792424" u="1"/>
        <n v="68792425" u="1"/>
        <n v="68792427" u="1"/>
        <n v="68809806" u="1"/>
        <n v="68809807" u="1"/>
        <n v="68809808" u="1"/>
        <n v="68809809" u="1"/>
        <n v="68813814" u="1"/>
        <n v="68813815" u="1"/>
        <n v="68816233" u="1"/>
        <n v="68817794" u="1"/>
        <n v="68821729" u="1"/>
        <n v="68821730" u="1"/>
        <n v="68821733" u="1"/>
        <n v="68823975" u="1"/>
        <n v="68829236" u="1"/>
        <n v="68829292" u="1"/>
        <n v="68835294" u="1"/>
        <n v="68840562" u="1"/>
        <n v="68848265" u="1"/>
        <n v="68848267" u="1"/>
        <n v="68848268" u="1"/>
        <n v="68848269" u="1"/>
        <n v="68848270" u="1"/>
        <n v="68848271" u="1"/>
        <n v="68852605" u="1"/>
        <n v="68860008" u="1"/>
        <n v="68860010" u="1"/>
        <n v="68862471" u="1"/>
        <n v="68863006" u="1"/>
        <n v="68863007" u="1"/>
        <n v="68863008" u="1"/>
        <n v="68867753" u="1"/>
        <n v="68869019" u="1"/>
        <n v="68871168" u="1"/>
        <n v="68871219" u="1"/>
        <n v="68871220" u="1"/>
        <n v="68871221" u="1"/>
        <n v="68881183" u="1"/>
        <n v="68881269" u="1"/>
        <n v="68889812" u="1"/>
        <n v="68889813" u="1"/>
        <n v="68893271" u="1"/>
        <n v="68896055" u="1"/>
        <n v="68896057" u="1"/>
        <n v="68915160" u="1"/>
        <n v="68919011" u="1"/>
        <n v="68919013" u="1"/>
        <n v="68919014" u="1"/>
        <n v="68922011" u="1"/>
        <n v="68922042" u="1"/>
        <n v="68922045" u="1"/>
        <n v="68927903" u="1"/>
        <n v="68927904" u="1"/>
        <n v="68933337" u="1"/>
        <n v="68936136" u="1"/>
        <n v="68940228" u="1"/>
        <n v="69549217" u="1"/>
        <n v="69549219" u="1"/>
        <n v="69549220" u="1"/>
        <n v="69552651" u="1"/>
        <n v="69553325" u="1"/>
        <n v="69554198" u="1"/>
        <n v="69554202" u="1"/>
        <n v="69554208" u="1"/>
        <n v="69555090" u="1"/>
        <n v="69555091" u="1"/>
        <n v="69555092" u="1"/>
        <n v="69565374" u="1"/>
        <n v="69565375" u="1"/>
        <n v="69565376" u="1"/>
        <n v="69565377" u="1"/>
        <n v="69568965" u="1"/>
        <n v="69568970" u="1"/>
        <n v="69572544" u="1"/>
        <n v="69572658" u="1"/>
        <n v="69572661" u="1"/>
        <n v="69577487" u="1"/>
        <n v="69586716" u="1"/>
        <n v="69592306" u="1"/>
        <n v="69596585" u="1"/>
        <n v="69609922" u="1"/>
        <n v="69610113" u="1"/>
        <n v="69621212" u="1"/>
        <n v="69624166" u="1"/>
        <n v="69624169" u="1"/>
        <n v="69624172" u="1"/>
        <n v="69624173" u="1"/>
        <n v="69626994" u="1"/>
        <n v="69626999" u="1"/>
        <n v="69627001" u="1"/>
        <n v="69628686" u="1"/>
        <n v="69637173" u="1"/>
        <n v="69644173" u="1"/>
        <n v="69644174" u="1"/>
        <n v="69645139" u="1"/>
        <n v="69645140" u="1"/>
        <n v="69645143" u="1"/>
        <n v="69645145" u="1"/>
        <n v="69645760" u="1"/>
        <n v="69647063" u="1"/>
        <n v="69649940" u="1"/>
        <n v="69652931" u="1"/>
        <n v="69665115" u="1"/>
        <n v="69665572" u="1"/>
        <n v="69671641" u="1"/>
        <n v="69671652" u="1"/>
        <n v="69677917" u="1"/>
        <n v="69684521" u="1"/>
        <n v="69684522" u="1"/>
        <n v="69684524" u="1"/>
        <n v="69684528" u="1"/>
        <n v="69687232" u="1"/>
        <n v="69691816" u="1"/>
        <n v="69691840" u="1"/>
        <n v="69691903" u="1"/>
        <n v="69704149" u="1"/>
        <n v="69705264" u="1"/>
        <n v="69706133" u="1"/>
        <n v="69711995" u="1"/>
        <n v="69712003" u="1"/>
        <n v="69712004" u="1"/>
        <n v="69712011" u="1"/>
        <n v="69713153" u="1"/>
        <n v="69713154" u="1"/>
        <n v="69713155" u="1"/>
        <n v="69713156" u="1"/>
        <n v="69713158" u="1"/>
        <n v="69713190" u="1"/>
        <n v="69723272" u="1"/>
        <n v="69723273" u="1"/>
        <n v="69723274" u="1"/>
        <n v="69723275" u="1"/>
        <n v="69727312" u="1"/>
        <n v="69739954" u="1"/>
        <n v="69740694" u="1"/>
        <n v="69779642" u="1"/>
        <n v="69792953" u="1"/>
        <n v="69792954" u="1"/>
        <n v="69792955" u="1"/>
        <n v="69793718" u="1"/>
        <n v="69797331" u="1"/>
        <n v="69797358" u="1"/>
        <n v="69964643" u="1"/>
        <n v="69964649" u="1"/>
        <n v="69970070" u="1"/>
        <n v="69970148" u="1"/>
        <n v="69977789" u="1"/>
        <n v="69991960" u="1"/>
        <n v="69991961" u="1"/>
        <n v="69996499" u="1"/>
        <n v="69996500" u="1"/>
        <n v="84133250" u="1"/>
        <n v="84135554" u="1"/>
        <n v="84135834" u="1"/>
        <n v="84135835" u="1"/>
        <n v="84135836" u="1"/>
        <n v="84135837" u="1"/>
        <n v="84135840" u="1"/>
        <n v="84135856" u="1"/>
        <n v="84135857" u="1"/>
        <n v="84135858" u="1"/>
        <n v="84135859" u="1"/>
        <n v="84135861" u="1"/>
        <n v="84135862" u="1"/>
        <n v="84135867" u="1"/>
        <n v="84135868" u="1"/>
        <n v="84135869" u="1"/>
        <n v="84135873" u="1"/>
        <n v="84135876" u="1"/>
        <n v="84135881" u="1"/>
        <n v="84135882" u="1"/>
        <n v="84135884" u="1"/>
        <n v="84136232" u="1"/>
        <n v="84136614" u="1"/>
        <n v="84136703" u="1"/>
        <n v="84136708" u="1"/>
        <n v="84136710" u="1"/>
        <n v="84137121" u="1"/>
        <n v="84137701" u="1"/>
        <n v="84139320" u="1"/>
        <n v="84139982" u="1"/>
        <n v="84139983" u="1"/>
        <n v="84140283" u="1"/>
        <n v="84141036" u="1"/>
        <n v="84141101" u="1"/>
        <n v="84143543" u="1"/>
        <n v="84143836" u="1"/>
        <n v="84143851" u="1"/>
        <n v="84144434" u="1"/>
        <n v="84150118" u="1"/>
        <n v="84151062" u="1"/>
        <n v="84155965" u="1"/>
        <n v="84158479" u="1"/>
        <n v="84160949" u="1"/>
        <n v="84161505" u="1"/>
        <n v="84161596" u="1"/>
        <n v="84162709" u="1"/>
        <n v="84163646" u="1"/>
        <n v="84163899" u="1"/>
        <n v="84165543" u="1"/>
        <n v="84166875" u="1"/>
        <n v="84167092" u="1"/>
        <n v="84167095" u="1"/>
        <n v="84167442" u="1"/>
        <n v="84168722" u="1"/>
        <n v="84169048" u="1"/>
        <n v="84169101" u="1"/>
        <n v="84169201" u="1"/>
        <n v="84169311" u="1"/>
        <n v="84169312" u="1"/>
        <n v="84169369" u="1"/>
        <n v="84169645" u="1"/>
        <n v="84169646" u="1"/>
        <n v="84169751" u="1"/>
        <n v="84169752" u="1"/>
        <n v="84169753" u="1"/>
        <n v="84170035" u="1"/>
        <n v="84170041" u="1"/>
        <n v="84170042" u="1"/>
        <n v="84170043" u="1"/>
        <n v="84170044" u="1"/>
        <n v="84170045" u="1"/>
        <n v="84170047" u="1"/>
        <n v="84170049" u="1"/>
        <n v="84170089" u="1"/>
        <n v="84170090" u="1"/>
        <n v="84170102" u="1"/>
        <n v="84172871" u="1"/>
        <n v="65627926" u="1"/>
        <n v="68655558" u="1"/>
        <n v="69727308" u="1"/>
        <n v="62678149" u="1"/>
        <n v="68783556" u="1"/>
        <n v="65466279" u="1"/>
        <n v="65471865" u="1"/>
        <n v="69778792" u="1"/>
        <n v="84135758" u="1"/>
        <n v="67908208" u="1"/>
      </sharedItems>
    </cacheField>
    <cacheField name="ValA" numFmtId="0">
      <sharedItems containsString="0" containsBlank="1" containsNumber="1" containsInteger="1" minValue="1352" maxValue="6765" count="32">
        <n v="1419"/>
        <n v="1439"/>
        <n v="2300"/>
        <n v="3989"/>
        <n v="5914"/>
        <n v="1406"/>
        <n v="1471"/>
        <n v="1352"/>
        <n v="2904"/>
        <n v="1715"/>
        <n v="1714"/>
        <n v="1713"/>
        <n v="1712"/>
        <n v="3985"/>
        <n v="6706"/>
        <n v="1716"/>
        <n v="6757"/>
        <n v="1717"/>
        <n v="2400"/>
        <n v="6764"/>
        <n v="6765"/>
        <n v="5911"/>
        <m/>
        <n v="2201" u="1"/>
        <n v="3217" u="1"/>
        <n v="3250" u="1"/>
        <n v="3910" u="1"/>
        <n v="4074" u="1"/>
        <n v="1423" u="1"/>
        <n v="1542" u="1"/>
        <n v="3984" u="1"/>
        <n v="3962" u="1"/>
      </sharedItems>
    </cacheField>
    <cacheField name="Val. Type" numFmtId="0">
      <sharedItems containsBlank="1"/>
    </cacheField>
    <cacheField name="Year" numFmtId="0">
      <sharedItems containsBlank="1"/>
    </cacheField>
    <cacheField name="Pe" numFmtId="0">
      <sharedItems containsBlank="1"/>
    </cacheField>
    <cacheField name="Prc" numFmtId="0">
      <sharedItems containsBlank="1"/>
    </cacheField>
    <cacheField name="ValCl" numFmtId="0">
      <sharedItems containsBlank="1"/>
    </cacheField>
    <cacheField name="TotalStock" numFmtId="0">
      <sharedItems containsString="0" containsBlank="1" containsNumber="1" minValue="0" maxValue="412753"/>
    </cacheField>
    <cacheField name="Total Val." numFmtId="0">
      <sharedItems containsString="0" containsBlank="1" containsNumber="1" minValue="0" maxValue="7946117.7999999998"/>
    </cacheField>
    <cacheField name="MvAvgPrice" numFmtId="0">
      <sharedItems containsString="0" containsBlank="1" containsNumber="1" minValue="0" maxValue="213170"/>
    </cacheField>
    <cacheField name="Std price" numFmtId="0">
      <sharedItems containsString="0" containsBlank="1" containsNumber="1" minValue="0" maxValue="107466.77"/>
    </cacheField>
    <cacheField name="per" numFmtId="0">
      <sharedItems containsString="0" containsBlank="1" containsNumber="1" containsInteger="1" minValue="1000" maxValue="1000"/>
    </cacheField>
    <cacheField name="Value" numFmtId="0">
      <sharedItems containsString="0" containsBlank="1" containsNumber="1" minValue="0" maxValue="7946117.7999999998"/>
    </cacheField>
    <cacheField name="Tot.SP val" numFmtId="0">
      <sharedItems containsString="0" containsBlank="1" containsNumber="1" containsInteger="1" minValue="0" maxValue="0"/>
    </cacheField>
    <cacheField name="Tech" numFmtId="0">
      <sharedItems containsBlank="1" count="37">
        <s v="2.4 Gal"/>
        <s v="BJ PTS"/>
        <s v="Other"/>
        <s v="MG Sticks"/>
        <s v="EFW"/>
        <s v="PG"/>
        <s v="48oz"/>
        <s v="Yasso Sticks"/>
        <s v="MBG"/>
        <s v="Yasso Sandwich"/>
        <s v="Yasso Poppables"/>
        <s v="Yasso Club"/>
        <s v="ESS"/>
        <s v="Facepieces"/>
        <s v="B&amp;J Cups"/>
        <s v="Talenti"/>
        <s v="KL Mini Cones"/>
        <s v="SP1"/>
        <s v="Repack Items"/>
        <s v="Giant Vanilla Sandwich"/>
        <s v="GH Cones"/>
        <s v="YS PTS"/>
        <s v="GH &quot;Candy&quot;"/>
        <s v="BJ Bars"/>
        <s v="BR Minicups"/>
        <s v="Yasso Cups"/>
        <s v="Canada"/>
        <s v="BR Pts New"/>
        <s v="Dough Bites"/>
        <s v="EDF"/>
        <s v="Quarts"/>
        <m/>
        <e v="#N/A" u="1"/>
        <s v="MG Sticks ND" u="1"/>
        <s v="Yasso" u="1"/>
        <s v="Yasso Popp" u="1"/>
        <s v="MG PTS" u="1"/>
      </sharedItems>
    </cacheField>
    <cacheField name="Description" numFmtId="0">
      <sharedItems containsBlank="1" count="853">
        <s v="BJ Choc Chk Ckie Btr 6 6 LB"/>
        <s v="BJ Nat Fdg Brwni Btr 6 6 LB"/>
        <s v="BJ US-NDO-LightsCaramelAction-8 1PT"/>
        <s v="BJ US-NDO-AmericoneDream-8 1PT"/>
        <s v="BJ US-NDO-PBHalfBaked-8 1PT"/>
        <s v="BJ US-NDO-OatmealDreamPie-8 1PT"/>
        <s v="BJ US-NDO-TonightDough-8 1PT"/>
        <s v="BJ US-IC-Mango-1 2.4GAL"/>
        <s v="MG Non-Dairy Sea Salt Caramel 10-3PK"/>
        <s v="MG Non-Dairy Almond 10-3PK"/>
        <s v="MG Almond Bar 1-12PK"/>
        <s v="BJ US-NDO-ChangetheWhirled-8 1PT"/>
        <s v="BJ US-NDO-Milk+Cookies-8 1PT"/>
        <s v="BJ US-NDO-COR-KaramelSutra-8 1PT"/>
        <s v="BJ US-NDO-MintChocCookie-8 1PT"/>
        <s v="GH Reeses Bar Club 1-24PK"/>
        <s v="MG Dark 8-3PK"/>
        <s v="PS OCG SF 6-18PK"/>
        <s v="PS OCG 6-18PK"/>
        <s v="BJ SORV-Mango-1 8.95L"/>
        <s v="BJ R01-NDO-CHOCCHPCOOKDGH-8 458ML WIP"/>
        <s v="BJ R01-NDO-CHOCCHPCOOKDGH-8 458ML RP"/>
        <s v="BJ US-NDO-ChocChpCookDgh-1 2.4g"/>
        <s v="BJ SORV-NDO-ChocChpCookDgh-1 8.95L"/>
        <s v="BR CS Chocolate Peanut Butter 6 1.5QT"/>
        <s v="BR Pistachio Almond 6 1.5QT"/>
        <s v="Yasso Mint Chocolate Chip 8-4pk"/>
        <s v="Yasso Chocolate Fudge 8-4pk"/>
        <s v="Yasso Sea Salt Caramel 8-4pk"/>
        <s v="Yasso Caramel Chocolate Crunch 8-4pk"/>
        <s v="Yasso Mint Chocolate Crunch 8-4pk"/>
        <s v="Yasso PB Chocolate Crunch 8-4pk"/>
        <s v="Yasso Strawberry Chocolate Crunch 8-4pk"/>
        <s v="Yasso Fudge Chocolate Crunch 8-4pk"/>
        <s v="Yasso Coffee Chocolate Chip 8-4pk"/>
        <s v="Yasso Cookies N Cream 8-4pk"/>
        <s v="Yasso Birthday Cake 8-4pk"/>
        <s v="Yasso Strawberries n Cream 8-4pk"/>
        <s v="Yasso Creamy Mango 8-4pk"/>
        <s v="Yasso Vanilla Chocolate Crunch 8-4pk"/>
        <s v="Yasso Cookies N Cream Sandwich 7-3pk"/>
        <s v="YASSO VANILLA BEAN SANDWICH 7-3PK"/>
        <s v="Yasso Peanut Butter Sandwich 7-3pk"/>
        <s v="Yasso Sea Salt Car Poppables 10-6.84flz"/>
        <s v="Yasso Vanilla Bean Poppables 10-6.84flz"/>
        <s v="Yasso Pistachio 8-4pk"/>
        <s v="Yasso Club Vanilla Ppbles 18-17.1 FOZ"/>
        <s v="BJ SORV-IC-StrawCheese-1 8.95L"/>
        <s v="Yasso Coffee Poppables 10-6.84flz"/>
        <s v="YSO Mint Chocolate Chip Club 1-15pk"/>
        <s v="YSO Mint Chocolate Chip Club 1-12pk"/>
        <s v="KL Reeses SW 6-4PK"/>
        <s v="MG Mini Double Caramel Bar 6-6PK"/>
        <s v="MG Double Caramel Bar 8-3PK"/>
        <s v="MG Double Caramel Bar 6-6PK"/>
        <s v="MG Double Caramel Bar 1-12PK OOH"/>
        <s v="PS Jolly Rancher Pop 6-18PK"/>
        <s v="PS Jolly Rancher Sour 6-18PK"/>
        <s v="PS SpongeBob Facepiece 1-20PK"/>
        <s v="PS Spiderman Facepiece 1-20PK"/>
        <s v="BR Chocolate Truffle 6 1.5QT"/>
        <s v="BR CHOC Peanut Butter 6 1.5QT"/>
        <s v="BR CO-B SNICKERS 6 1.5QT"/>
        <s v="BJ US-PUP-PumpkinCookie 108p 4FOZ"/>
        <s v="Yasso Mint Chocolate Chip 1-24pk OOH"/>
        <s v="BJ CA-NDO-CHCFGBRWN-8 473ml"/>
        <s v="BJ CA-NDO-CHOCCHPCOOKDGH-8 473ml"/>
        <s v="PS Spiderman Facepiece 6-6PK"/>
        <s v="PS Buzz Lightyear IH 6-6PK"/>
        <s v="TAL LYR CHOC Chip CKE Batter 8p 311.3g"/>
        <s v="TAL Lemon Sorbetto 8 1PT"/>
        <s v="TAL Strawberry Sorbetto 8 1PT"/>
        <s v="TAL ND Double Cookie Crunch 8 1PT"/>
        <s v="TAL ND Caramel Toffee Crunch 8 1PT"/>
        <s v="TAL ND LYR CHOC Fudge Brownie 8 323.1g"/>
        <s v="TAL ND LYR Blueberry Crumble 8 320.3g"/>
        <s v="TAL LYR Snickerdoodle 8p 326.7g"/>
        <s v="KL Cone StrwShortcake Van Chillin 6-8CT"/>
        <s v="TAL LYR Tiramisu 8p 295.2g"/>
        <s v="BR Smores 6 1.5QT"/>
        <s v="Yasso Cookies n Cream Club 1-15pk"/>
        <s v="GH Candy center 8-6pk"/>
        <s v="KL ORIG Club Pack 1-24PK"/>
        <s v="BJ US-NDO-ChocCaramelBrownie-8 1PT"/>
        <s v="Yasso Creamy Pineapple Coconut 8-4pk"/>
        <s v="Yasso Cherry Chocolate Crunch 8-4pk"/>
        <s v="YASSO FUDGE POPPABLES 10P 6.84FLZ"/>
        <s v="BR CS Rocky Road 6p 1.5QT"/>
        <s v="BR Strawberry Shortcake 6 1.5QT"/>
        <s v="KL REESES SW OOH 1-24CT"/>
        <s v="BR Carbsmart Strawberry Bar 8-6PK"/>
        <s v="MG Mini White Chocolate Cookies 6-6PK"/>
        <s v="MG Double Raspberry Bar 8-3PK"/>
        <s v="MG Double Chocolate Bar 8-3PK"/>
        <s v="BJ US-SUN-CookieVermontster-8 427ML"/>
        <s v="BJ US-SUN-DulceDelish-8 427ML"/>
        <s v="BJ US-SUN-TurtleSundae-8 427ML"/>
        <s v="BJ US-SUN-ChocolattaChscke-8 427ML"/>
        <s v="MG Double Raspberry Bar OOH 1-12PK"/>
        <s v="BR Smores Bar 8-6PK"/>
        <s v="PS Frozen Olaf Facepiece IH 6-6PK"/>
        <s v="PS Grogu Facepiece IH 6-6PK"/>
        <s v="PS Transformers Facepiece IH 6-6PK"/>
        <s v="BR ND CHOCOLATE 6 1.5QT"/>
        <s v="GH CHOC Eclair 1-24BK"/>
        <s v="KL Mrs Fields Sandwich 1-12BK"/>
        <s v="BJ US-IC CCCD 6(3) 1PT"/>
        <s v="Holanda Chem Straw-Cocon USA 8x4x65ml"/>
        <s v="Holanda Chem Pineap-Cocon USA 8x4x65ml"/>
        <s v="Holanda Chemisse Pineapple 8-4pk"/>
        <s v="Holanda Chemisse Strawberry 8-4pk"/>
        <s v="Holanda Solero Lime 8.79FO"/>
        <s v="BJ US-IC-CherryGarcia-FTNG-12 4FOZ"/>
        <s v="BJ US-IC-ChocFudgBrownie-FTNG-12 4FOZ"/>
        <s v="BJ US-IC-AmericoneDream-FTNG-12 4FOZ"/>
        <s v="BJ US-IC-ChocChpCookDgh-FTNG-12 4FOZ"/>
        <s v="PS SpongeBob Facepiece IH 6-6PK"/>
        <s v="PS Minions Facepiece IH 6-6PK"/>
        <s v="BJ US-IC-TurtleSundae-1 2.4Gal"/>
        <s v="BR CS Brownie A La Mode 6 1.5QT"/>
        <s v="PS Firecracker 6-18PK"/>
        <s v="PS Scribblers Natural 6-18PK"/>
        <s v="PS Minions Facepiece 1-20PK"/>
        <s v="BR Smores 8-1pt"/>
        <s v="MG Milk Chocolate 8-3PK"/>
        <s v="GH Cookies and Creme Bar 8-6PK"/>
        <s v="GH Chocolate Eclair Bar 8-6PK"/>
        <s v="GH CHOC Eclair 1-24PK OOH"/>
        <s v="GH Cookies+Cream 1-24BK OOH"/>
        <s v="BR Smores Bar OOH 1-24PK"/>
        <s v="BJ US-NDO MochaccinoChip-1 2.4Gal"/>
        <s v="BJ US-NDOStrawbSwirl-1 2.4Gal"/>
        <s v="BJ US-IC Ultraviolet-1 2.4Gal"/>
        <s v="BJ US-PUP-Pumpkincoockie 108p 4flz"/>
        <s v="BJ US-PUP-PB Pretzel 6-4PK"/>
        <s v="BJ US-PUP-PumpkinCookie 6-4PK"/>
        <s v="BJ US-PUP-PB Pretzel 108p 4FOZ"/>
        <s v="MG Mini Double Caramel RFA 6-6PK EX"/>
        <s v="MG Double Caramel RFA 8-3PK EX"/>
        <s v="BJ SORV-NDO StrawbSwirl-1 8.95L"/>
        <s v="BJ SORV-IC-DulceDelish-1 8.95L"/>
        <s v="BJ SORV-NDO MochaccinoChip-1 8.95L"/>
        <s v="GH Giant Vanilla Sandwich 1-24BK"/>
        <s v="MG Mini Double Caramel RFA 1(3) 6PK"/>
        <s v="PS SF Tropical 6-18PK"/>
        <s v="MG Double Caramel RFA 8(3) 3PK"/>
        <s v="Sweet Summits IC Vanilla 1 3GAL"/>
        <s v="Sweet Summits IC Chocolate 1 3GAL"/>
        <s v="Sweet Summits IC Strawberry 1 3GAL"/>
        <s v="Sweet Summits IC Choco Taco 1 3GAL"/>
        <s v="KL Cookies and Creme IC SW 6-4PK"/>
        <s v="KL Cookies and Creme SW 1-24PK"/>
        <s v="BR Smores SW 6-4ct"/>
        <s v="KL Vanilla Sandwich 8-6 PK"/>
        <s v="BJ US-IC-FudgyFlan-8 1PT LTD"/>
        <s v="BR Vanilla 8 1PT"/>
        <s v="MG Mini Classic/Almond/White VP 6-6PK"/>
        <s v="BJ US-SRB-BerryExtra-1 2.4 G"/>
        <s v="Yasso Peanut Butter Chip 8-4pk"/>
        <s v="PS Hello Kitty Facepiece IH 6-6PK"/>
        <s v="Yasso Vanilla Bean Sandwich 8-3pk"/>
        <s v="Yasso Chocolate Fudge Brownie 8-4pk"/>
        <s v="Yasso Black Raspberry Chip 8-4pk"/>
        <s v="Yasso Chocolate Chip Cookie Dough 8-4pk"/>
        <s v="Yasso Peanut Butter Sandwich 8-3pk"/>
        <s v="Yasso Cookies n Cream Sandwich 8-3pk"/>
        <s v="GH Giant Cookies and Cream Cone 1-12PK"/>
        <s v="GH Giant King Cone 1-12PK"/>
        <s v="TAL Alphonso Mango 8p 473ml"/>
        <s v="TAL Summer Strawberry 8p 473ml"/>
        <s v="Yasso Chocolate Chip Cookie Dough 8-14z"/>
        <s v="Yasso Fudge Brownie 8-14z"/>
        <s v="Yasso Mint Chocolate Chip 8-14z"/>
        <s v="GH Reeses Candy Bar 8-6PK"/>
        <s v="BR Salted Caramel Truffle 6p 1.5QT"/>
        <s v="BR Strawberry Pound Cake 6p 1.5QT"/>
        <s v="BR Chocolate Lava Cake 6p 1.5QT"/>
        <s v="BR Hot Fudge Brownie Sundae 6p 1.5QT"/>
        <s v="GH Almond Joy Candy Bar 8-6PK"/>
        <s v="GH Reeses Candy Bar 18-1PK"/>
        <s v="BR Reeses PB Carbsmart Bar 8-6PK"/>
        <s v="PS Bluey Facepiece IH 6-6PK"/>
        <s v="BJ US-SUN-PBBlondie-8 427ml"/>
        <s v="BJ US-SUN-MochaMoodPie-8 427ml"/>
        <s v="BJ US-SUN-StrawBaeShortcake-8 427ML"/>
        <s v="BJ US-Bar-CHOCFUDGBrownie 8-4pk"/>
        <s v="BJ US-Bar-StrawberryCHSCAKE 8-4pk"/>
        <s v="BJ US-Bar-Cookie Dough 8-4pk"/>
        <s v="BJ R01-SUN-ChocolottaCHSCKE-8 427ML"/>
        <s v="BJ US-Bar-PB Pretzel 8-4pk"/>
        <s v="BJ US-Bar-Caramel Blondie 8-4pk"/>
        <s v="BR CO-B NY Style Cheesecake 6 1.5QT"/>
        <s v="BR Butter Pecan 6 1.5QT"/>
        <s v="BR HA CO-B NY Style Cheesecake 6 1.5QT"/>
        <s v="BJ R01-SUN-CookieVermontster-8 427ml"/>
        <s v="BR Chocolate 6 10CT 3z"/>
        <s v="BR HA Natural Vanilla 6 10CT 3z"/>
        <s v="BR Natural Vanilla 6 10CT 3z"/>
        <s v="BJ US-IC-Mixed 12PK"/>
        <s v="Yasso Coffee Chocolate Chip 8-14z"/>
        <s v="Yasso Cookies n Cream 8-14z"/>
        <s v="BR Carbsmart IC Bars For CS 1(3)6-PK"/>
        <s v="Talenti Mediterranean Mint 8p 473ml"/>
        <s v="Talenti Caramel Cookie Crunch 8p 473ml"/>
        <s v="Yasso Choc Chip VAN CRML Cups 1-12ct"/>
        <s v="KL Reeses PB Bar 1-24BK"/>
        <s v="Talenti Passionfruit Sorbetto 8-1PT"/>
        <s v="Talenti Hazelnut Chocolate 8-1PT"/>
        <s v="BJ US-NDO Key Lime Pie-1 2.4Gal"/>
        <s v="BJ US-IC Honey Graham Latte-1 2.4Gal"/>
        <s v="BR Strawberry Shortcake 8 1PT"/>
        <s v="BR Almond Joy 8 1PT"/>
        <s v="BR Creamsicle 8 1PT"/>
        <s v="GH King Cone GINT Cookies and CRM 1-12PK"/>
        <s v="GH King Cone Giant VAN CHOC 1-12PK"/>
        <s v="PS SF OCG 1-32PK"/>
        <s v="BJ US-IC Black RASP Fudge Chunk-1 2.4gal"/>
        <s v="BJ US-BAR-Cookie Dough OOH 8-4pk"/>
        <s v="PS TWISTER OOH 1-35PK"/>
        <s v="BJ SORV-SRB-BerryExtra-1 8.95L"/>
        <s v="BJ SORV-SRB-Lemonade-1 8.95L"/>
        <s v="BJ US-SRB-Lemonade-1 2.4 G"/>
        <s v="PS Shots Lemon/Lime 1-24BK WIP"/>
        <s v="BJ US-IC-GlampfireTrailMix-8 1PT"/>
        <s v="BJ US-IC-TruffleKerfuffle-8 1PT"/>
        <s v="BJ US-IC-PeanutButterCup-8 1PT"/>
        <s v="BJ AMET-IC-PhishFood-FTNG-8 458ML"/>
        <s v="BJ SORV-IC-PhishFood-8 458ML"/>
        <s v="BJ SORV-IC-TripleCrmlCk-8 458ML"/>
        <s v="BJ US-COR-ChocolateChip-8 1 PT"/>
        <s v="BJ R01-ND-ChcFgBrwn-8 458ML"/>
        <s v="BJ US-IC-WakeNBake-1 2.4g"/>
        <s v="BJ-US-IC-NuttyCaramelSwirl-1 2.4G"/>
        <s v="BJ R01-IC-TripleCaramlChnk-8 458ML"/>
        <s v="BJ US-IC-PBHalfBaked-8 1 PT"/>
        <s v="BJ US-IC-Milk+Cookies-8 1PT"/>
        <s v="BJ US-IC-MntrWndrland-8 1PT"/>
        <s v="BJ US-IC-TonightDough-8 1PT"/>
        <s v="BJ US-IC-PeanutButterWorld-8 1PT"/>
        <s v="BJ R01-IC-TonightDough-8 458ML"/>
        <s v="BJ US-IC-TonightDough-FTNG-1 2.4G"/>
        <s v="BJ US-IC-ChunkyMonkey-FTNG-1 2.4G"/>
        <s v="BJ US-IC-Milk+Cookies-FTNG-1 2.4G"/>
        <s v="BJ US-IC-ChunkyMonkey-FTNG-8 1PT"/>
        <s v="BJ US-IC-Cannoli-8 1PT"/>
        <s v="BJ US-IC- CrmlChcChsck- 8 1PT"/>
        <s v="BJ US-COR-BrownieBatter-8 1PT"/>
        <s v="BR CHOCOLATE 6-1.5 QT"/>
        <s v="MG ND MINI Variety Pack 6-6PK"/>
        <s v="BJ US-IC-Netflix+Chillld-8 1PT"/>
        <s v="BJ SORV-COR-DoceDeleite-8 458ML"/>
        <s v="BJ US-IC-Netflix+Chillld-1 2.4 G"/>
        <s v="BJ US-SB-PineapplePassion-1 2.4G"/>
        <s v="BJ US-IC-Chocolate PB Split-8 1PT"/>
        <s v="BJ US-CD-Half Baked Dough-8 6z"/>
        <s v="KL REESES BAR 12-6 PK"/>
        <s v="BJ US-IC-HalfBaked-1 2.4G"/>
        <s v="BJ US-TOP-CHOCCARAMELCD-8 450ml"/>
        <s v="BJ US-TOP-TIRAMISU-8 450ml"/>
        <s v="BJ US-TOP-SLTDCRMLBRWNIE-8 450ml"/>
        <s v="BJ US-TOP-PBOVERTHETOP-8 450ml"/>
        <s v="BJ US-TOP-THICKMINT-8 450ml"/>
        <s v="BJ US-TOP-STRWBRRYTART-8 450ml"/>
        <s v="MG Mini Almond RFA 6-6PK"/>
        <s v="BJ SORV-IC-HalfBaked-1 8.95L"/>
        <s v="MG Mini Classic RFA 6-6PK"/>
        <s v="BJ US-IC-MarshmallowSky-1 2.4gal"/>
        <s v="BJ SORV-IC-MarshmallowSky-1 8.95L"/>
        <s v="MG Mini Double Caramel RFA 6-6PK"/>
        <s v="BR HA Pint IC Vanilla 8 1PT"/>
        <s v="BR Cookies and Cream 8 1PT"/>
        <s v="BJ MX-IC-ChunkyMonkey-8 1PT"/>
        <s v="BJ MX-IC-CHOCCHPCOOKDGH-8 1PT"/>
        <s v="BJ MX-IC-CherryGarcia-8 1PT"/>
        <s v="BJ US-TOP-DirtCake-8 450ML"/>
        <s v="BJ US-TOP-CHOCMilk+Cookies-8 450ML"/>
        <s v="BJ US-TOP-RaspCheesecake-8 450ML"/>
        <s v="BJ US-CD-PBMix-8 8z"/>
        <s v="BJ US-CD-Smores-8 8z"/>
        <s v="BJ US-IC-MintChocolateChance-8 1PT"/>
        <s v="BJ US-IC-DublinMudslide-8 1PT"/>
        <s v="Talenti LYR Pumpkin Pie 8 297.6g"/>
        <s v="KL Original Vanilla Bar 12-6PK"/>
        <s v="KL Vanilla Sandwich 8-6PK"/>
        <s v="KL SAB RF NSA Vanilla Bar 12-6PK"/>
        <s v="KL Chocolate/Chocolate Bar 12-6PK"/>
        <s v="KL SAB RF NSA Krunch Bar 12-6PK"/>
        <s v="KL Krunch Bar 12-6PK"/>
        <s v="GH Eclair 1-24BK"/>
        <s v="Talenti Belgian Chocolate 8 1PT"/>
        <s v="Talenti Roman Raspberry SORB 8 1PT"/>
        <s v="Talenti LYR Chocolate Pretzel 8 309g"/>
        <s v="Talenti LY CH Cherry Cheesecake 8 306.1g"/>
        <s v="Talenti Vanilla Bean 8 1PT"/>
        <s v="Talenti Raspberry Cheesecake 8 1PT"/>
        <s v="Talenti Peppermint Bark 8 1PT"/>
        <s v="Talenti Pacific Coast Pistachio 8 1PT"/>
        <s v="Talenti Mediterranean Mint 8 1PT"/>
        <s v="BJ SORV-IC-HalfBaked-8 458ML"/>
        <s v="BJ R01-IC-ChewyGooeyCookie-8 458ML"/>
        <s v="BR Reeses Pieces 6 1.5QT"/>
        <s v="BR CO-B Reeses 6 1.5QT"/>
        <s v="GH Strawberry Shortcake 1-24BK"/>
        <s v="GH Strawberry Shortcake Bar 8-6PK"/>
        <s v="GH Premium Vanilla Bar 1-24BK"/>
        <s v="KL Mint CHOC Chip 12-6PK"/>
        <s v="BR CO-B Heath 6 1.5QT"/>
        <s v="BR CO-B Reeses Chocolate 6 1.5QT"/>
        <s v="BJ SORV-IC-Chocolate-1 8.95L"/>
        <s v="BR HA Strawberry 6 1.5QT"/>
        <s v="BR Mint CHOC Chip 6 1.5QT"/>
        <s v="BR HA Mint CHOC Chip 6 1.5QT"/>
        <s v="BR XCRMY Vanilla 6 1.5QT"/>
        <s v="BR HA French Vanilla 6 1.5QT"/>
        <s v="BR Strawberry 6 1.5QT"/>
        <s v="BR Coffee 6 1.5QT"/>
        <s v="BR XCRMY Chocolate 6 1.5QT"/>
        <s v="BR Rocky Road 6 1.5QT"/>
        <s v="BR Vanilla Chocolate 6 1.5QT"/>
        <s v="BR Lactose Free Vanilla 6 1.5QT"/>
        <s v="KL Cones Classic Vanilla 6-4CT"/>
        <s v="BR Homemade Vanilla 6-1.5QT"/>
        <s v="BR French Vanilla 6-1.5QT"/>
        <s v="BR Chocolate 6-1.5QT"/>
        <s v="BR HA VAN CHOC STRAW 6-1.5QT"/>
        <s v="BR HA NAT Vanilla 6-1.5QT"/>
        <s v="BR NAT Vanilla 6-1.5QT"/>
        <s v="BR VAN CHOC STRAW 6-1.5QT"/>
        <s v="BR HA Chocolate 6-1.5QT"/>
        <s v="KL Cookies and Creme Bar 12-6PK"/>
        <s v="KL Heath Bar 12-6PK"/>
        <s v="Talenti LY Mint Fudge Cookie 8 311.8g"/>
        <s v="Talenti Key Lime Pie 8 1PT"/>
        <s v="Talenti LYR Cookies and Cream 8 303.3g"/>
        <s v="Talenti Caribbean Coconut 8 1PT"/>
        <s v="Talenti Caramel Apple Pie 8 1PT"/>
        <s v="Talenti Black Raspberry CHOC Chip 8 1PT"/>
        <s v="Talenti Sea Salt Caramel 8 1PT"/>
        <s v="Talenti Southern Butter Pecan 8 1PT"/>
        <s v="Talenti Vanilla Caramel Swirl 8 1PT"/>
        <s v="Talenti CHOC Chip Cookie Dough 8 1PT"/>
        <s v="Talenti CHOC Peanut Butter 8 1PT"/>
        <s v="Talenti Coffee CHOC Chip 8 1PT"/>
        <s v="Talenti Cold Brew Coffee Sorbetto 8 1PT"/>
        <s v="Talenti Double Dark Chocolate 8 1PT"/>
        <s v="Talenti LYR Coffee Cookie CRMBL 8 300.5g"/>
        <s v="Talenti LYR STRWBRRY Shortcake 8 297.6g"/>
        <s v="Talenti Alphonso Mango SORB (DF) 8 1PT"/>
        <s v="Talenti LY Vanilla Fudge Cookie 8 303.3g"/>
        <s v="Talenti LY Salted CAR Truffle 8 323.1g"/>
        <s v="BR CS Mint Cookie Fudge 6 1.5QT"/>
        <s v="BR HA Cookies and Cream 6 1.5QT"/>
        <s v="BR Cookies and Cream 6 1.5QT"/>
        <s v="BR M+M 6 1.5QT"/>
        <s v="BR Mango 6 1.5QT"/>
        <s v="BR Dulce de Leche 6 1.5QT"/>
        <s v="BR Chocolate Chip Cookie Dough 6 1.5QT"/>
        <s v="BR Vanilla Fudge Twirl 6 1.5QT"/>
        <s v="BR Double Cookie Crumble 6 1.5QT"/>
        <s v="BR CHOC Chip 6 1.5QT"/>
        <s v="BR Cherry Vanilla 6 1.5QT"/>
        <s v="KL Giant Original Bar 1-24PK"/>
        <s v="KL Dark Chocolate Bar 12-6PK"/>
        <s v="Talenti Caramel Cookie Crunch 8 1PT"/>
        <s v="BR CS VAN CHOC Straw 6 1.5QT"/>
        <s v="BJ US-TOP-BossinCreamPie-8 450ML"/>
        <s v="BJ US-IC-MoussePie-8 1PT"/>
        <s v="GH Reeses IC Cup 1-24BK OOH"/>
        <s v="GOOD HUMOR REESE BAR 6CT"/>
        <s v="KL Cone Reeses PB Reeses Chocolate 6-8CT"/>
        <s v="BR Reese PB Cup 8 1PT"/>
        <s v="TAL NV Dark Chocolate Gelato Bar 6-6PK"/>
        <s v="KL Cone Caramel Vanilla Caramel 6-8CT"/>
        <s v="KL Cone Cookies n Cream Vanilla 6-8CT"/>
        <s v="BR ND Vanilla 6 1.5QT"/>
        <s v="BR CS Vanilla 6 1.5QT"/>
        <s v="BR CS CHOC 6 1.5QT"/>
        <s v="BR NSA VCS 6 1.5QT"/>
        <s v="BR NSA Vanilla 6 1.5QT"/>
        <s v="MG Double Caramel OOH 1-12PK"/>
        <s v="MG Double Caramel 8-3PK"/>
        <s v="MG Double Raspberry 8-3PK"/>
        <s v="MG Cookie Duet 8-3PK"/>
        <s v="KL Cones Cookies n Cream 6-4CT"/>
        <s v="BR ND Mint CHOC Chip 6 1.5QT"/>
        <s v="BR ND Cookies and Cream 6 1.5QT"/>
        <s v="BR Carbsmart Almond Bar 8-6PK"/>
        <s v="BR Carbsmart IC Bars 8-6PK"/>
        <s v="BR Carbsmart Fudge Bar 8-6PK"/>
        <s v="BR CO-B HA Reeses 6 1.5QT"/>
        <s v="BJ US-IC-ChocolatePBChunk-1 2.4G"/>
        <s v="BJ SORV-IC-ChocolatePBChunk-1 8.95L"/>
        <s v="Popsicle Spongebob Squeeze 1-24PK"/>
        <s v="PS Fudgesicle NSA 6-18PK"/>
        <s v="KL Cone Classic Vanilla Chocolate 6-8CT"/>
        <s v="KL Cone Vanilla Unicorn 6-8CT"/>
        <s v="KLONDIKE REESES CONE MPK 6X8X111ML"/>
        <s v="BJ US-CD-CCCD-FTNG-8 8z"/>
        <s v="BJ US-CD-SugarCookieDough-8 8z"/>
        <s v="MG Double Caramel 6-6PK"/>
        <s v="MG Mini Classic 6-6PK"/>
        <s v="GH Reeses Bar 1-24BK"/>
        <s v="TAL NV Alphonso Mango Sorbetto Bar 6-6PK"/>
        <s v="TAL NV Roman RASPBRRY Sorbetto Bar 6-6PK"/>
        <s v="BJ US-IC-ChocFudgBrownie-FTNG-8 1PT"/>
        <s v="BJ US-IC-ChocTherapy-FTNG-8 1PT"/>
        <s v="GH Reeses Club IC Cup 1-24PK"/>
        <s v="TAL Zesty Lemon Sorbetto 8 1PT"/>
        <s v="BR Star Spangled Scoops 6 1.5QT"/>
        <s v="BJ US-IC Vanilla Fudge Brownie-6 828ml"/>
        <s v="BJ US-NDO-Strawberry Chscake-8 1PT"/>
        <s v="BJ US-IC-Impretzively Fudged-8 1PT"/>
        <s v="BJ US-IC-PB Smore-8 1PT"/>
        <s v="BR Carbsmart Caramel Bar 8-6PK"/>
        <s v="BJ US-IC-Coffee Fudge Chip-6 828ml"/>
        <s v="BJ US-IC-Strawberries Cream-6 828ml"/>
        <s v="BJ US-IC Chocolate Fudge Swirl-6 828ml"/>
        <s v="KL Cone Vanilla Caramel OOH 1-24ct"/>
        <s v="KL Cone BDay/ChocCrumble Cake 6-8CT"/>
        <s v="BR Reeses Pieces 8 1PT"/>
        <s v="TAL NV Summer STRWBRY Sorbetto Bar 6-6Pk"/>
        <s v="GH Creamsicle Bar 100 CAL 8-6PK"/>
        <s v="GH Cremsicle 1-24PK"/>
        <s v="BJ US-NDO-CherryGarcia-8 1PT"/>
        <s v="BJ US-NDO-CHOC CHP COOK DGH-8 1PT"/>
        <s v="BJ US-NDO-CHC FG BRWN-8 1PT"/>
        <s v="BJ US-NDO-PB Cookie-8 1PT"/>
        <s v="BJ US-NDO-Netflix+Chillld-8 1PT"/>
        <s v="BJ US-NDO-PhishFood-8 1PT"/>
        <s v="MG Mini Almond 6-6PK"/>
        <s v="TAL NV Zesty Lemon Sorbetto Bar 6-6Pk"/>
        <s v="MG Almond Duet 8-3PK"/>
        <s v="BJ US-IC-StrawberryChscke-FTNG-1 2.4G"/>
        <s v="BJ US -IC-LightsCaramelAction-8 1PT"/>
        <s v="BJ US-IC-GimmeSmore-8 1PT"/>
        <s v="BJ US-IC-ChurrayForChurros-8 1PT"/>
        <s v="BJ US-IC-StrawberryChscke-FTNG-8 1PT"/>
        <s v="BJ US-IC- OatOfThisSwirled -8 1PT"/>
        <s v="BJ US-IC-PumpkinCheesecakLTD-FTNG-8 1PT"/>
        <s v="BR PEACH 6 1.5QT"/>
        <s v="BJ US-IC-ChocChpCookDgh-FTNG-8 1PT"/>
        <s v="BJ US-IC-PistachioPistachio-FTNG-8 1PT"/>
        <s v="BJ US-IC-Vanilla-FTNG-8 1PT"/>
        <s v="BJ US-IC-Chocolate-FTNG-1 2.4G"/>
        <s v="BJ US-IC-Vanilla-FTNG-1 2.4G"/>
        <s v="BJ SORV-IC-Vanilla-1 8.95L"/>
        <s v="BJ SORV-IC-CookieDough-1 8.95L"/>
        <s v="BJ US-IC-ChocChpCookDgh-FTNG-1 2.4G"/>
        <s v="BJ US-COR-KaramelSutra-FTNG-8 1PT"/>
        <s v="BJ US-IC-NewYrkSprFdgChnk-FTNG-8 1PT"/>
        <s v="BJ AMET-IC-NewYrkSprFdgChnk-FTNG-8 458ML"/>
        <s v="BJ SORV-IC-ChunkyMonkey-1 8.95L"/>
        <s v="BJ US-IC-EverythingButThe-FTNG-8 1PT"/>
        <s v="BJ SORV-IC-ACookieAffair-1 8.95L"/>
        <s v="BJ SORV-IC-CherryGarcia-1 8.95L"/>
        <s v="BJ US-IC-CherryGarcia-FTNG-1 2.4G"/>
        <s v="BJ US-IC-CherryGarcia-FTNG-8 1PT"/>
        <s v="BJ US-IC-PhishFood-FTNG-1 2.4G"/>
        <s v="BJ US-IC-CoffeeBuzzBuzz-FTNG-1 2.4G"/>
        <s v="BJ SORV-IC-PhishFood-1 8.95L"/>
        <s v="BJ SORV-IC-CoffeeBuzBuz-1 8.95L"/>
        <s v="BJ US-IC-PhishFood-FTNG-8 1PT"/>
        <s v="BJ US-IC-CoffeeBuzzBuzz-FTNG-8 1PT"/>
        <s v="BJ US-IC-SaltCaramelBlondie-FTNG-1 2.4G"/>
        <s v="BJ US-IC-CoffeeToffeeCrunch-FTNG-8 1PT"/>
        <s v="BJ SORV-IC-ChocFudge-1 8.95L"/>
        <s v="BJ SORV-IC-MintChoc-1 8.95L"/>
        <s v="BJ SORV-IC-Strawberry-1 8.95L"/>
        <s v="BJ US-IC-MintChocChunk-FTNG-1 2.4G"/>
        <s v="BJ US-IC-ButterPecan-FTNG-1 2.4G"/>
        <s v="BJ US-IC AmericoneDream-FTNG-1 2.4G"/>
        <s v="BJ US-IC-ChocFudgBrownie-FTNG-1 2.4G"/>
        <s v="BJ US-IC AmericoneDream-FTNG-8 1PT"/>
        <s v="BJ US-IC-HalfBaked-FTNG-8 1PT"/>
        <s v="BJ US-IC-Strawberry-FTNG-1 2.4G"/>
        <s v="BJ SORV-IC-SltdCrmlBlnd-FTNG-1 8.95L"/>
        <s v="BJ AMET-IC-PhishFood-FTNG-8 458ML-RP"/>
        <s v="BJ R01-IC-TripleCaramlChnk-8 458ML-RP"/>
        <s v="BJ US-IC-VanillaCaramelFdg-FTNG-8 1PT"/>
        <s v="BJ US-IC-Cocont7LyrBr-FTNG-1 2.4G"/>
        <s v="BJ US-COR-BoomChoc-FTNG-8 1PT"/>
        <s v="BJ AMET-IC-ChocChpCkDgh-FTNG-8 458ML"/>
        <s v="BJ AMET-IC-ChocChpCkDgh-FTNG-8 458ML RP"/>
        <s v="BJ AMET-IC-ChocFudgeBrwn-FTNG-8 458ML RP"/>
        <s v="BJ AMET-IC-ChocFudgeBrwn-FTNG-8 458ML"/>
        <s v="BJ AMET-IC-StrwbrryChsck-FTNG-8 458ML"/>
        <s v="BJ R01-IC-HalfBaked-FTNG-8 458ML"/>
        <s v="BJ R01-IC-HalfBaked-FTNG-8 458ML RP"/>
        <s v="BJ SORV-IC-TonightDough-1 8.95L"/>
        <s v="BJ R01-IC-TonightDough-8 458ML RP"/>
        <s v="BJ US-COR-SaltedCaramelCore-FTNG-8 1PT"/>
        <s v="BJ SORV-IC-ChocFdgBrownie-8 458ML"/>
        <s v="BJ US-IC-Salted Caramel Almond-8 1PT"/>
        <s v="BJ US-IC-MintChocCookie-8 1PT"/>
        <s v="BJ US-IC-ChubbyHubby-8 1PT"/>
        <s v="BJ US-IC-SweetCrm+Cookies-FTNG-1 2.4G"/>
        <s v="BJ SORV-IC-SweetCrm+Cks-1 8.95L"/>
        <s v="BJ R01-COR-BrwnieBttr-8 458ML"/>
        <m/>
        <e v="#N/A" u="1"/>
        <s v="BJ US-NDO-COR-BananasFoster-8 1PT" u="1"/>
        <s v="BJ SORV-NDO Strawberry CHSCAKE-1 8.95L" u="1"/>
        <s v="BJ SORV-IC-Impretzively Fudged-1 8.95L" u="1"/>
        <s v="BJ US-IC-MarshMallow Sky-8 1PT LTD" u="1"/>
        <s v="BJ CA-NDO Strawberry CHSCAKE-1 9.08L" u="1"/>
        <s v="BJ CA-IC-PB Smore-1 9.08L" u="1"/>
        <s v="BJ US-NDO-ChangetheWhirled-1 2.4gal" u="1"/>
        <s v="BJ US-IC-Churrayforchurros-1 2.4G" u="1"/>
        <s v="BJ SORV-IC-ChurrayForChurros-1 8.95L" u="1"/>
        <s v="KL RWB Original Vanilla Bar 12-6PK" u="1"/>
        <s v="BR HA Cookies and Cream 8 1PT" u="1"/>
        <s v="MG Double Caramel OOH 1-12BK" u="1"/>
        <s v="BJ CA-NDO-ChocChpCookDgh -1 9.08L" u="1"/>
        <s v="BJ CA-NDO-TonightDough-8 473ml" u="1"/>
        <s v="TAL LYR CHOC Chip CKE Batter 8-1pt" u="1"/>
        <s v="BJ US-IC-ChurnOutTheVote-8 1PT LTD" u="1"/>
        <s v="TAL LYR Snickerdoodle 8-1PT" u="1"/>
        <s v="TAL LYR Italian Tiramisu 8-1pt" u="1"/>
        <s v="GH Reeses IC Cup 1-24PK OOH" u="1"/>
        <s v="BJ SORV-IC-StrawCheesecake-8 1PT" u="1"/>
        <s v="BJ CA-NDO-PBHalfBaked-8 473ML" u="1"/>
        <s v="GH Creamsicle Bar 1-24PK OOH" u="1"/>
        <s v="HOLANDA CHEMISSE FRESA COCO USA 8X4X65ML" u="1"/>
        <s v="HOLANDA CHEMISSE PINA COCO USA 8X4X65ML" u="1"/>
        <s v="SOLERO LIMON CITRUS MPK USA 8X4X65ML" u="1"/>
        <s v="Holanda Solero Lime 8-4pk" u="1"/>
        <s v="BJ US-IC-ChurnOutTheVote -1 2.4G" u="1"/>
        <s v="GH Choco Chip Cookie Sandwich 6-4PK" u="1"/>
        <s v="BJ US-IC-DulceDelish-1 2.4Gal" u="1"/>
        <s v="BJ CA-IC-StrawberryChscke-FTNG-1 9.08L" u="1"/>
        <s v="BJ CA-NDO-Strawberry CHZCAKE-8 473ML" u="1"/>
        <s v="BJ CA-IC-Ultraviolet -1 9.08L" u="1"/>
        <s v="BJ US-IC-ChocCoveredStrawb-8 1PT LTD" u="1"/>
        <s v="BJ CA-NDO Mochaccino Chip 1 9.08L" u="1"/>
        <s v="BJ SORV-IC Ultraviolet-1 8.95L" u="1"/>
        <s v="PS Creamsicle Bar 1-24PK OOH" u="1"/>
        <s v="TAL Roman Raspberry 8p 473ml" u="1"/>
        <s v="PS Minions Facepiece 6-6PK" u="1"/>
        <s v="BJ US-IC Mint Brownie Swirl-6 828ml" u="1"/>
        <s v="BR NAT VANILLA 6 2.0QT" u="1"/>
        <s v="BR HA Van 10ct" u="1"/>
        <s v="Talenti Caribbean Coconut 1 4.75QT WIP" u="1"/>
        <s v="Talenti Mediterranean Mint 1 4.75QT WIP" u="1"/>
        <s v="Talenti Double Dark CHOC 1 4.75QT WIP" u="1"/>
        <s v="Talenti Caramel Cookie CRNCH 1 4.75QT WP" u="1"/>
        <s v="Talenti Alphonso Mango 1 4.75QT WIP" u="1"/>
        <s v="Talenti Sea Salt Caramel 1 4.75QT WIP" u="1"/>
        <s v="Talenti PB Fudge Sorb 1 4.75QT WIP" u="1"/>
        <s v="PS Minions 1-18BK" u="1"/>
        <s v="BJ US-ND-PBCookie-8 1PT" u="1"/>
        <s v="BJ US-ND-CherryGarcia-8 1PT" u="1"/>
        <s v="MGDouble Caramel 1-12 OOH CANADA" u="1"/>
        <s v="PS Shots Lemon/Lime 1-24BK" u="1"/>
        <s v="BR BUTTER PECAN 8 1PT" u="1"/>
        <s v="BR CHOCOLATE MINT 6 1.5QT" u="1"/>
        <s v="BJ CA-SRB-Lemonade-1 9.08 L" u="1"/>
        <s v="BJ CA-SRB-BerryExtra-1 9.08 L" u="1"/>
        <s v="BR LACTOSE FR VAN 6 1.5QT" u="1"/>
        <s v="BR Lactose Free Chocolate 6 1.5QT" u="1"/>
        <s v="BR XCRMY CHOCOLATE 6 1.5 QT" u="1"/>
        <s v="GH STRAW SHORTCAKE BAR 8-6PK" u="1"/>
        <s v="BJ US-PS-CherryGarc 6-3PK" u="1"/>
        <s v="TAL ALMND BTR AND HNY 1 4.75QT WIP" u="1"/>
        <s v="TAL CHOC CRML BLONDIE 1 4.75QT WIP" u="1"/>
        <s v="TAL COLD BREW COFFEE 1 4.75QT WIP" u="1"/>
        <s v="TAL MINT COOKIE CRUNCH 1 4.75QT WIP" u="1"/>
        <s v="TAL CHOC FUDGE SWIRL 1 4.75QT WIP" u="1"/>
        <s v="GH KING CONE VANILLA 1-24BK" u="1"/>
        <s v="PS CYCLONE 1-24PK" u="1"/>
        <s v="PS Disney Frozen Minis 6-18PK" u="1"/>
        <s v="PS Rainbow 6-18PK" u="1"/>
        <s v="St Albans IC Trial DU" u="1"/>
        <s v="BJ US-ND-ChocChpCookDgh-8 1PT" u="1"/>
        <s v="Talenti LY Ch Cherry Cheesecake 8 1PT" u="1"/>
        <s v="Talenti LY Salted Caramel Truffle 8 1PT" u="1"/>
        <s v="Talenti LY PB Vanilla Fudge 8 1PT" u="1"/>
        <s v="MG Tub Double Sea Salt Caramel 6-14.8z" u="1"/>
        <s v="BJ US-IC-SweetLikeSugar-1 2.4g" u="1"/>
        <s v="BJ US-ND-ChocChpCookDgh-1 2.4g" u="1"/>
        <s v="BJ R01-COR-ChocolateChip-8 458ML" u="1"/>
        <s v="BJ SORV-ND-ChocChpCookDgh-1 8.95L" u="1"/>
        <s v="MG Non-Dairy Classic 10-3PK SS WIP" u="1"/>
        <s v="MG Non-Dairy Almond 10-3PK SS WIP" u="1"/>
        <s v="TAL OAK AGED VAN ORG 1 4.75QT WIP" u="1"/>
        <s v="TAL Brown Butter CAR ORG 1 4.75QT WIP" u="1"/>
        <s v="TAL Lemon Bar CWLS 1 4.75 QT WIP" u="1"/>
        <s v="PS PAW PATROL 6-18PK" u="1"/>
        <s v="BJ CA-COR-PeanutButterFudge-8 473ML" u="1"/>
        <s v="BJ CA-COR-BrownieBatter-8 473ML" u="1"/>
        <s v="TAL ROM RASPBERRY SORBETTO 1 4.75QT WIP" u="1"/>
        <s v="PS Popups Orange 1-24PK" u="1"/>
        <s v="PS POP UPS/RAINBOW 1-24PK" u="1"/>
        <s v="PS Popups 6-9PK" u="1"/>
        <s v="BR WAFFLE CONE w/ CH CHPS 6 1.5QT" u="1"/>
        <s v="BR HA WFFLE CONE w/ CH CHPS 6 1.5QT" u="1"/>
        <s v="BR 2IN1 REESE PB CUPS RS PCS 6 1.5QT" u="1"/>
        <s v="KL CHOCO TACO LIGHT 1-24BK" u="1"/>
        <s v="BJ US-CD-PBCD-FTNG-8 8z" u="1"/>
        <s v="BR Smores 6 1.5 QT" u="1"/>
        <s v="PS SCRIBBLER 2PK 6-9CT OOH" u="1"/>
        <s v="PS SPONGEBOB FACEPIECE 1-18PK" u="1"/>
        <s v="TALENTI VANILLA BEAN 1 4.75QT WIP" u="1"/>
        <s v="GH KING CONE OREO 1-24BK" u="1"/>
        <s v="PS MINIONS FACEPIECE 1-18PK" u="1"/>
        <s v="GH King Cone Oreo 6-4PK" u="1"/>
        <s v="BJ US-PS-TonightDgh 6-3PK" u="1"/>
        <s v="PS Twister Blueberry/Strawberry/Vanilla 6-6pk IH" u="1"/>
        <s v="PS Twister OOH 1-24BK" u="1"/>
        <s v="BR CARAMEL APPLE PIE 6 1.5 QT" u="1"/>
        <s v="BR HOMEMADE VAN 6-1.5 QT" u="1"/>
        <s v="BR HA CHOCOLATE 6-1.5 QT" u="1"/>
        <s v="BR NAT VANILLA 6 1.5QT" u="1"/>
        <s v="BR HA STRAWBERRY 6-1.5 QT" u="1"/>
        <s v="BR HA NAT VANILLA 6-1.5 QT" u="1"/>
        <s v="BR HA MINT CHOC CHIP 6-1.5 QT" u="1"/>
        <s v="MG RUBY MINI 6-6PK" u="1"/>
        <s v="ND mini Variety 6-6" u="1"/>
        <s v="MG RUBY MINI 6-6PK SS" u="1"/>
        <s v="BJ US-CD-CHOC CCCD Dough-8 8z" u="1"/>
        <s v="BR French Vanilla 6 1.5QT" u="1"/>
        <s v="BR VAN CHOC STRAW 6 1.5QT" u="1"/>
        <s v="BJ US-ND-Netfilx+Chillld-8 1PT" u="1"/>
        <s v="GH Creamsicle OOH 1-24bk" u="1"/>
        <s v="Talenti LYR Chocolate Espresso 8 300.5g" u="1"/>
        <s v="BJ SORV-COR-KaramelSutra-8 458ML" u="1"/>
        <s v="BJ-US-CD-Ginger Dough-8 8z" u="1"/>
        <s v="BJ US-CD-Vegan Cin Bun Dough-8 8z" u="1"/>
        <s v="BJ US-CD-VCCCD-FTNG-8 8z" u="1"/>
        <s v="BJ US IC-STRWBRY CHSCK 8 1 PT w/REC CUP" u="1"/>
        <s v="PS Double Pop 6-9PK" u="1"/>
        <s v="MG Mini Classic RFA 1(3) 6pk" u="1"/>
        <s v="BJ CA-ND-ChocChpCookDgh-1 9.08L" u="1"/>
        <s v="BR Salted Caramel 6 1.5QT" u="1"/>
        <s v="BR VAN FDG TWRL 6 1.5QT" u="1"/>
        <s v="TAL Dark Chocolate Sorbetto 1 4.75QT WIP" u="1"/>
        <s v="TAL Pacific Coast Pistachio 1 4.75QT WIP" u="1"/>
        <s v="KL Mrs Fields Cookie Sandwich 6-4PK" u="1"/>
        <s v="SK VEGAN MAYO Classic 4p 1 gal" u="1"/>
        <s v="TAL Carib coconut 1 4.75QT WIP" u="1"/>
        <s v="TAL Black RSPBRRY CHOC Chip 1 4.75QT WIP" u="1"/>
        <s v="BJ US-ND-AmericoneDream-8 1PT" u="1"/>
        <s v="MG Double Caramel RFA 1-12BK" u="1"/>
        <s v="BJ SORV-IC-StrawCheesecake-8 458ML" u="1"/>
        <s v="BJ SORV-IC-Vanilla-8 458ML" u="1"/>
        <s v="BJ US-IC-StrawberryChscke-FH-8 1 PT" u="1"/>
        <s v="BJ US-IC-PBHalfBaked-FH-8 1PT" u="1"/>
        <s v="BJ US-CD-CCCD-FH-8 8z" u="1"/>
        <s v="BJ US-CD-PBCD-FTNG-FH-8 8z" u="1"/>
        <s v="BR CHOC PRETZEL SWIRL 6 1.5QT" u="1"/>
        <s v="BR Double Choc Brownie Batter 6 1.5QT" u="1"/>
        <s v="BR CO-B Reeses 6 10ct 3z" u="1"/>
        <s v="KL Giant Original Bar 1-24PK RRP" u="1"/>
        <s v="BR NSA Salted Caramel Swirl 6 1.5QT" u="1"/>
        <s v="Talenti LYR Confetti Cookie 8 292g" u="1"/>
        <s v="BJ US-TOP-WHISKEYBIZ-8 450ML" u="1"/>
        <s v=" BJ US-TOP-STRWBRRYTART-8 450ml" u="1"/>
        <s v="BJ US-CD-TD Dough-8 8z" u="1"/>
        <s v="BR Frozen Peppermint Hot Choco 6 1.5QT" u="1"/>
        <s v="MG White RFA 8-3PK" u="1"/>
        <s v="MG Dark RFA 8-3PK" u="1"/>
        <s v="MG Non-Dairy Classic 10-3PK" u="1"/>
        <s v="MG Double Chocolate RFA 8-3PK" u="1"/>
        <s v="KL Cone Chocolate Double Chocolate 6-8ct" u="1"/>
        <s v="MG Tub DBL RBY Berries+Cream 8-14.8z WIP" u="1"/>
        <s v="KL Vanilla Shake 6-6pk" u="1"/>
        <s v="KL Chocolate Shake 6-6pk" u="1"/>
        <s v="MG Double Caramel RFA 8-3PK" u="1"/>
        <s v="MG Mini Classic/Almond/WhiteVP RFA 6-6PK" u="1"/>
        <s v="KL Chocolate Shake 6-6PK SS" u="1"/>
        <s v="BJ CA-IC-HalfBaked-1 9.08L" u="1"/>
        <s v="MG Almond OOH 1-12BK" u="1"/>
        <s v="MG Tub Chocolate Vanilla 6-14.8z" u="1"/>
        <s v="MG Tub Double Choc n Ganache 6-14.8z" u="1"/>
        <s v="BJ CA-COR-ChocolateChip-8 473ML" u="1"/>
        <s v="Klondike Shake Vanilla RRP 1-24ct" u="1"/>
        <s v="MG White RFA 1-20bk WIP" u="1"/>
        <s v="SK MAYO Classic 4p 1gal" u="1"/>
        <s v="SK MAYO Organic 6p 16z" u="1"/>
        <s v="SK MAYO Avocado 6p 16z" u="1"/>
        <s v="SK MAYO Classic 6p 32z" u="1"/>
        <s v="PS Spiderman Facepiece 1-18pk" u="1"/>
        <s v="GH Vanilla Viennetta 6-1pk" u="1"/>
        <s v="BR ND CHOC CHOC CHIP 6 1.5QT SS" u="1"/>
        <s v="MG White 8-3PK" u="1"/>
        <s v="BR CS VANILLA 8-1 PT" u="1"/>
        <s v="BR CS CHOC CHOC CHIP 8-1 PT" u="1"/>
        <s v="BR CS Mint Chip 8-1 PT" u="1"/>
        <s v="KL Vanilla Shake 1-24ct OOH" u="1"/>
        <s v="MG Mini Almond " u="1"/>
        <s v="HOLANDA MAGNUM MINI ALMEN MPK 6X6X55ML" u="1"/>
        <s v="HOLANDA MAGNUM MINI CLAS MPK 6X6X55ML" u="1"/>
        <s v="MG Mini Double Caramel 6-4PK" u="1"/>
        <s v="KL Vanilla Shake 1-24ct WIP" u="1"/>
        <s v="KL Chocolate Shake 1-24ct WIP" u="1"/>
        <s v="KL Vanilla Shake 1-24ct RRP WIP" u="1"/>
        <s v="MG Dark 8-3PK 3.3z" u="1"/>
        <s v="BR Chocolate 8 1PT" u="1"/>
        <s v="BR Heath English Toffee 8 1PT" u="1"/>
        <s v="BJ CA-IC-OhCone-ada-1 9.08L" u="1"/>
        <s v="BJ CA-IC-MarshmallowSky-1 9.08L" u="1"/>
        <s v="BJ US-PS-CookieDough 15-9PK CLUB" u="1"/>
        <s v="BJ US-IC-PhishFood-25th-8 1PT" u="1"/>
        <s v="PS Lick A Color 4-24PK" u="1"/>
        <s v="PS Rainbow 5 Flavor Stacked Pop 6-12PK" u="1"/>
        <s v="BJ US-CD-CCCD-24 3z" u="1"/>
        <s v="BJ R01-IC-MintChocCookie-8 458ml" u="1"/>
        <s v="BJ R01-IC-MintChocCookie-8 458ML RP" u="1"/>
        <s v="MG Mini Dark Chocolate Truffle 6-6PK" u="1"/>
        <s v="KL Cookies and Creme SW 1-24BK 4.5z" u="1"/>
        <s v="BJ CA-ND-CherryGarcia-8 473ML" u="1"/>
        <s v="BJ CA-ND-PBHalfBaked-8 473ML" u="1"/>
        <s v="BJ CA-ND-PBCookie-8 473ML" u="1"/>
        <s v="BJ CA-ND-CHCFGBRWN-8 473ML" u="1"/>
        <s v="BJ CA-ND-CHOCCHPCOOKDGH-8 473ML" u="1"/>
        <s v="BJ CA-ND-Netflix+Chillld-8 473ML" u="1"/>
        <s v="BJ CA-ND-TonightDough-8 473ML" u="1"/>
        <s v="BR HA 2IN1 Loaded Cookie 6 1.5QT" u="1"/>
        <s v="BR 2IN1 Loaded Cookie 6 1.5QT" u="1"/>
        <s v="BJ US-IC-ChangeIsBrewing-8 1PT LTD" u="1"/>
        <s v="BJ CA-IC-ChocTherapy-8 473ML" u="1"/>
        <s v="BJ CA-IC-PBHalfBaked-8 473ML" u="1"/>
        <s v="BJ CA-IC-SmorePlease-8 473ML" u="1"/>
        <s v="BJ CA-IC-SaltedCaramelAlmond-8 473ML" u="1"/>
        <s v="BJ CA-IC-CoffeeBuzzBuzzBuzz-8 473ML" u="1"/>
        <s v="MG Chocolate Duet 8-3PK" u="1"/>
        <s v="MG Caramel Duet 8-3PK" u="1"/>
        <s v="GH Cookies &amp; Cream Cone 1-12pk" u="1"/>
        <s v="MG Cookie Duet OOH 1-12BK" u="1"/>
        <s v="MG Non-Dairy Hazelnut Crunch 10-3PK" u="1"/>
        <s v="BJ US-IC-ChewyGooeyCookie-8 1PT" u="1"/>
        <s v="BJ US-IC-MintChocolateChance-1 2.4gal" u="1"/>
        <s v="BR Very Berry Cobbler 6 1.5QT" u="1"/>
        <s v="BR Banana Split 6 1.5QT" u="1"/>
        <s v="KL Chocolate Shake OOH 1-24ct" u="1"/>
        <s v="GH Cookies and Creme Bar 1-24BK" u="1"/>
        <s v="TAL PRG Strawberry Margarita 8 1PT" u="1"/>
        <s v="TAL PRG Bourbon Fudge Brownie 8 1PT" u="1"/>
        <s v="TAL PRG Caramel Pretzel Blondie 8 1PT" u="1"/>
        <s v="TAL PRG Salted Chocolate Churro 8 1PT" u="1"/>
        <s v="TAL Chef Collection Fall 8 1PT" u="1"/>
        <s v="MG Double Caramel 8-3PK 3.3z" u="1"/>
        <s v="MG Mini Double Caramel 6-6PK" u="1"/>
        <s v="GH Choco Chip Cookie Sandwich 1-24PK" u="1"/>
        <s v="KL Original Vanilla Bar 1-18PK" u="1"/>
        <s v="BJ US-IC-PeanutButterCupSundae-1 2.4GAL" u="1"/>
        <s v="Talenti LY Mixed 6-4PK" u="1"/>
        <s v="GH Reese Bar 8-6PK" u="1"/>
        <s v="BJ US-CD-SeasonalSugarCookie-8 8z" u="1"/>
        <s v="HOLANDA MAGNUM DARK 8X3X90ML" u="1"/>
        <s v="TAL Honey Graham 8 1PT" u="1"/>
        <s v="TAL Vanilla Peanut Butter Swirl 8 1PT" u="1"/>
        <s v="Talenti LYR Lemon Berry Pie 8 289.1g" u="1"/>
        <s v="Talenti LY PB Vanilla Fudge 8 328.8g" u="1"/>
        <s v="Talenti LY BLK RASP VAN Parfait 8 309g" u="1"/>
        <s v="Talenti Dark Chocolate SORB 8 1PT" u="1"/>
        <s v="GH WWE Sandwich 6-4PK" u="1"/>
        <s v="MG Tub White Chocolate 6 14.8z" u="1"/>
        <s v="MG Tub Chocolate Vanilla 6 14.8z" u="1"/>
        <s v="MG Tub Double Sea Salt Caramel 6 14.8z" u="1"/>
        <s v="MG Tub Double CHCLT n Ganache 6 14.8z" u="1"/>
        <s v="BJ CA-TOP-DirtCake-1 9.08L" u="1"/>
        <s v="BR CO-B HA Heath 6 1.5QT" u="1"/>
        <s v="BR CO-B HA Reeses Chocolate 6 1.5QT" u="1"/>
        <s v="MG Almond 1-12PK 3.3Z RR OOH" u="1"/>
        <s v="BJ SORV-IC-PeanutButterCupSundae-1 8.95L" u="1"/>
        <s v="BJ SORV-COR-SaltedCaramel-8 458ML" u="1"/>
        <s v="BJ US-CD-CCCD HP 24-3Z" u="1"/>
        <s v="BJ US-IC-CherryCrumble-8 1PT LTD" u="1"/>
        <s v="BR HA French Vanilla 6-1.5 QT" u="1"/>
        <s v="BJ US-IC-GimmeSmore-1 2.4GAL" u="1"/>
        <s v="HOLANDA MAGNUM ALMENDRA 12X90ML" u="1"/>
        <s v="HOLANDA MAGNUM CLAS ALM WHITE 6X6X55ML" u="1"/>
        <s v="BJ US-CD-Half Baked Dough HP-8 6z" u="1"/>
        <s v="BJ US-IC-CHOCFUDGBrownie-8 1PT" u="1"/>
        <s v="BJ US-IC-HalfBaked-8 1PT" u="1"/>
        <s v="BJ US-CD-Smores HP-8 8Z" u="1"/>
        <s v="BJ US-CD-PBMix HP-8 8Z" u="1"/>
        <s v="BJ US-CD-TD Dough HP-8 8Z" u="1"/>
        <s v="BR Black Raspberry Chocolate 6 1.5QT" u="1"/>
        <s v="BJ US-IC-ChocLoveAfair-8 1PT LTD" u="1"/>
        <s v="MG DB Gold Caramel 8-3PK" u="1"/>
        <s v="MG Double Gold Caramel 1-12PK" u="1"/>
        <s v="MG Double Gold Caramel 8-3PK" u="1"/>
        <s v="BJ US-IC-IceCreamSam-8 1PT LTD" u="1"/>
        <s v="KLONDIKE VAINILLA SANDWICH 8X6X125ML" u="1"/>
        <s v="BJ R01-TOP-PBOVERTHETOP-8 436ML" u="1"/>
        <s v="BJ R01-TOP-TIRAMISU-8 436ML" u="1"/>
        <s v="TAL NV Sea Salt Caramel Gelato Bar 6-6PK" u="1"/>
        <s v="TAL NV Chocolate Cookie Gelato Bar 6-6PK" u="1"/>
        <s v="BJ US-IC-Oatmealdreampie-1 2.4G" u="1"/>
        <s v="BJ US-ND-LightsCaramelAction-8 1PT" u="1"/>
        <s v="BR NSA Butter Pecan 6 1.5QT" u="1"/>
        <s v="BJ US-IC-Lightscaramelaction-1 2.4G" u="1"/>
        <s v="MG Double Chocolate 8-3PK" u="1"/>
        <s v="MG Vanilla Uncoated 1-12PK" u="1"/>
        <s v="BJ SORV-IC- Butterscotchd-1 8.95L" u="1"/>
        <s v="BJ CA-IC-SaltCaramelBlondie-1 9.08L" u="1"/>
        <s v="BJ CA-IC-ChocolatePBChunk-1 9.08L" u="1"/>
        <s v="69665113-BJ US-CD-CCCD-FTNG-8 8z" u="1"/>
        <s v="69665114-BJ US-CD-SugarCookieDough-8 8z" u="1"/>
        <s v="69665115-BJ US-CD-VCCCD-FTNG-8 8z" u="1"/>
        <s v="GH Cookies+Cream 1-24BK" u="1"/>
        <s v="GH Reeses 1-24BK" u="1"/>
        <s v="PS Scribblers 6-18PK" u="1"/>
        <s v="TAL Summer Strawberry Sorbetto 8 1PT" u="1"/>
        <s v="BR Americana 6 1.5QT" u="1"/>
        <s v="BJ US-IC-PB Smore-1 2.4G" u="1"/>
        <s v="BJ US-IC-Impretzively Fudged-1 2.4G" u="1"/>
        <s v="BJ US-NDO-Strawberry CHSCAKE-1 2.4 GAL" u="1"/>
        <s v="PS Jolly Rancher Pop OOH 1-24PK" u="1"/>
        <s v="GH GIANT NEAP SANDWICH 2-24BK" u="1"/>
        <s v="BJ CA-IC-Milk+Cookies-FTNG-1 9.08L" u="1"/>
        <s v="BJ CA-IC-MintChocChunk-FTNG-1 9.08L" u="1"/>
        <s v="BJ CA-IC-NewYrkSprFdgChnk-FTNG-1 9.08L" u="1"/>
        <s v="BJ CA-IC-PhishFood-FTNG-1 9.08L" u="1"/>
        <s v="BJ CA-IC-Chocolate-FTNG-1 9.08L" u="1"/>
        <s v="BJ CA-IC-ChocChpCookDgh-FTNG-1 9.08L" u="1"/>
        <s v="BJ CA-IC-CaramelHatTrick-FTNG-1 9.08L" u="1"/>
        <s v="BJ CA-IC-CherryGarcia-FTNG-1 9.08L" u="1"/>
        <s v="BJ CA-IC-ChocFudgBrownie-FTNG-1 9.08L" u="1"/>
        <s v="BJ CA-IC-ChunkyMonkey-FTNG-1 9.08L" u="1"/>
        <s v="BJ CA-IC-CoffeeBuzzBuzz-FTNG-1 9.08L" u="1"/>
        <s v="BJ CA-IC-Strawberry-FTNG-1 9.08L" u="1"/>
        <s v="BJ CA-IC-Vanilla-FTNG-1 9.08L" u="1"/>
        <s v="BJ US-IC-NewYrkSprFdgChnk-FTNG-1 2.4G" u="1"/>
        <s v="BJ SORV-IC-NYSFC-1 8.95L" u="1"/>
        <s v="BJ SORV-IC-TriCaramel-1 8.95L" u="1"/>
        <s v="BJ US-IC-TripleCaramlChnk-FTNG-1 2.4G" u="1"/>
        <s v="BJ AMET-COR-SltdCrmlBlnd-FTNG-8 458ML" u="1"/>
        <s v="BJ CA-IC-TonightDough-FTNG-1 9.08L" u="1"/>
        <s v="BJ US-IC-TotallyBaked-1 2.4G" u="1"/>
        <s v="BJ BRZ-IC-ChocFudgBrwn-FTNG-8 458 ML" u="1"/>
        <s v="BJ US-IC-ChocTherapy-FTNG-1 2.4G" u="1"/>
        <s v="BJ SORV-IC-ChocTherapy-1 8.95L" u="1"/>
        <s v="BJ CA-IC-ChocTherapy-1 9.08L" u="1"/>
        <s v="BJ CA-IC-SweetCrm+Cookies -1 9.08L" u="1"/>
        <s v="BJ US-TOP-DirtCake-1 2.4gal" u="1"/>
        <s v="BJ US-NDO-COR-BoomChoc-8 1PT" u="1"/>
        <s v="BJ SORV-TOP-DirtCake-1 8.95L" u="1"/>
        <s v="BR IC CHOCOLATE 1 3 GAL" u="1"/>
        <s v="BJ US-ND-PBHalfBaked-8 1PT" u="1"/>
        <s v="BJ US-NDS-MintChocCookie-8 1PT" u="1"/>
        <s v="BJ US-NDS-Milk+Cookies-8 1PT" u="1"/>
        <s v="BJ US-PUP-PB Pretzel-12 4FOZ WIP" u="1"/>
        <s v="BJ US-NDS-COR-BananasFoster-8 1PT" u="1"/>
        <s v="BJ US-ND-COR-BoomChoc-8 1PT" u="1"/>
        <s v="BJ US-IC-Butterscotchd-1 2.4G" u="1"/>
        <s v="TAL NV Vanilla Caramel Gelato Bar 6-6PK" u="1"/>
        <s v="BJ US-FY-CherryGarcia-8 1PT" u="1"/>
        <s v="BJ US-ND-PhishFood-8 1PT" u="1"/>
        <s v="GH Oreo Bar 8-6PK" u="1"/>
        <s v="BJ US-NDS-MintChocolateChance-8 1PT" u="1"/>
        <s v="BJ AMET-IC-ChocChpCkDgh-FTNG-12 120ML" u="1"/>
      </sharedItems>
    </cacheField>
    <cacheField name="Brand" numFmtId="0">
      <sharedItems containsBlank="1"/>
    </cacheField>
    <cacheField name="Per pallet" numFmtId="0">
      <sharedItems containsString="0" containsBlank="1" containsNumber="1" containsInteger="1" minValue="30" maxValue="493"/>
    </cacheField>
    <cacheField name="Pallets" numFmtId="0">
      <sharedItems containsString="0" containsBlank="1" containsNumber="1" containsInteger="1" minValue="0" maxValue="27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6">
  <r>
    <n v="17090"/>
    <x v="0"/>
    <s v=""/>
    <s v="2026"/>
    <s v="02"/>
    <s v="V"/>
    <s v="ZA03"/>
    <n v="230"/>
    <n v="24643.01"/>
    <n v="107143.52"/>
    <n v="103514.08"/>
    <n v="1000"/>
    <n v="24643.01"/>
    <n v="0"/>
    <x v="0"/>
    <s v="BJ Choc Chk Ckie Btr 6 6 LB"/>
  </r>
  <r>
    <n v="17090"/>
    <x v="1"/>
    <s v=""/>
    <s v="2026"/>
    <s v="02"/>
    <s v="V"/>
    <s v="ZA03"/>
    <n v="63"/>
    <n v="7049.93"/>
    <n v="111903.65"/>
    <n v="103514.08"/>
    <n v="1000"/>
    <n v="7049.93"/>
    <n v="0"/>
    <x v="0"/>
    <s v="BJ Choc Chk Ckie Btr 6 6 LB"/>
  </r>
  <r>
    <n v="17090"/>
    <x v="2"/>
    <s v=""/>
    <s v="2026"/>
    <s v="02"/>
    <s v="V"/>
    <s v="ZA03"/>
    <n v="233"/>
    <n v="25250.23"/>
    <n v="108370.09"/>
    <n v="104374.89"/>
    <n v="1000"/>
    <n v="25250.23"/>
    <n v="0"/>
    <x v="0"/>
    <s v="BJ Choc Chk Ckie Btr 6 6 LB"/>
  </r>
  <r>
    <n v="17090"/>
    <x v="3"/>
    <s v=""/>
    <s v="2026"/>
    <s v="02"/>
    <s v="V"/>
    <s v="ZA03"/>
    <n v="39"/>
    <n v="4201.3100000000004"/>
    <n v="107725.9"/>
    <n v="104788.67"/>
    <n v="1000"/>
    <n v="4201.3100000000004"/>
    <n v="0"/>
    <x v="0"/>
    <s v="BJ Choc Chk Ckie Btr 6 6 LB"/>
  </r>
  <r>
    <n v="17093"/>
    <x v="0"/>
    <s v=""/>
    <s v="2026"/>
    <s v="02"/>
    <s v="V"/>
    <s v="ZA03"/>
    <n v="5"/>
    <n v="530.51"/>
    <n v="106102"/>
    <n v="107466.77"/>
    <n v="1000"/>
    <n v="530.51"/>
    <n v="0"/>
    <x v="0"/>
    <s v="BJ Nat Fdg Brwni Btr 6 6 LB"/>
  </r>
  <r>
    <n v="17093"/>
    <x v="1"/>
    <s v=""/>
    <s v="2026"/>
    <s v="02"/>
    <s v="V"/>
    <s v="ZA03"/>
    <n v="37"/>
    <n v="4061.57"/>
    <n v="109772.16"/>
    <n v="107466.77"/>
    <n v="1000"/>
    <n v="4061.57"/>
    <n v="0"/>
    <x v="0"/>
    <s v="BJ Nat Fdg Brwni Btr 6 6 LB"/>
  </r>
  <r>
    <n v="17093"/>
    <x v="2"/>
    <s v=""/>
    <s v="2026"/>
    <s v="02"/>
    <s v="V"/>
    <s v="ZA03"/>
    <n v="269"/>
    <n v="28796.29"/>
    <n v="107049.41"/>
    <n v="107266.11"/>
    <n v="1000"/>
    <n v="28796.29"/>
    <n v="0"/>
    <x v="0"/>
    <s v="BJ Nat Fdg Brwni Btr 6 6 LB"/>
  </r>
  <r>
    <n v="17093"/>
    <x v="3"/>
    <s v=""/>
    <s v="2026"/>
    <s v="02"/>
    <s v="V"/>
    <s v="ZA03"/>
    <n v="260"/>
    <n v="27722.15"/>
    <n v="106623.65"/>
    <n v="107358.41"/>
    <n v="1000"/>
    <n v="27722.15"/>
    <n v="0"/>
    <x v="0"/>
    <s v="BJ Nat Fdg Brwni Btr 6 6 LB"/>
  </r>
  <r>
    <n v="62678148"/>
    <x v="0"/>
    <s v=""/>
    <s v="2026"/>
    <s v="02"/>
    <s v="V"/>
    <s v="ZA03"/>
    <n v="4665"/>
    <n v="52934.63"/>
    <n v="11347.19"/>
    <n v="11844.7"/>
    <n v="1000"/>
    <n v="52934.63"/>
    <n v="0"/>
    <x v="1"/>
    <s v="BJ US-NDO-LightsCaramelAction-8 1PT"/>
  </r>
  <r>
    <n v="62678148"/>
    <x v="1"/>
    <s v=""/>
    <s v="2026"/>
    <s v="02"/>
    <s v="V"/>
    <s v="ZA03"/>
    <n v="5857"/>
    <n v="71827.5"/>
    <n v="12263.53"/>
    <n v="12398.75"/>
    <n v="1000"/>
    <n v="71827.5"/>
    <n v="0"/>
    <x v="1"/>
    <s v="BJ US-NDO-LightsCaramelAction-8 1PT"/>
  </r>
  <r>
    <n v="62678148"/>
    <x v="2"/>
    <s v=""/>
    <s v="2026"/>
    <s v="02"/>
    <s v="V"/>
    <s v="ZA03"/>
    <n v="2272"/>
    <n v="26403.24"/>
    <n v="11621.14"/>
    <n v="11876.32"/>
    <n v="1000"/>
    <n v="26403.24"/>
    <n v="0"/>
    <x v="1"/>
    <s v="BJ US-NDO-LightsCaramelAction-8 1PT"/>
  </r>
  <r>
    <n v="62678148"/>
    <x v="3"/>
    <s v=""/>
    <s v="2026"/>
    <s v="02"/>
    <s v="V"/>
    <s v="ZA03"/>
    <n v="7477"/>
    <n v="86271.51"/>
    <n v="11538.25"/>
    <n v="11921.96"/>
    <n v="1000"/>
    <n v="86271.51"/>
    <n v="0"/>
    <x v="1"/>
    <s v="BJ US-NDO-LightsCaramelAction-8 1PT"/>
  </r>
  <r>
    <n v="62678148"/>
    <x v="4"/>
    <s v=""/>
    <s v="2026"/>
    <s v="02"/>
    <s v="V"/>
    <s v="ZA03"/>
    <n v="215"/>
    <n v="2357.6999999999998"/>
    <n v="10966.05"/>
    <n v="11280.43"/>
    <n v="1000"/>
    <n v="2357.6999999999998"/>
    <n v="0"/>
    <x v="1"/>
    <s v="BJ US-NDO-LightsCaramelAction-8 1PT"/>
  </r>
  <r>
    <n v="62678150"/>
    <x v="0"/>
    <s v=""/>
    <s v="2026"/>
    <s v="02"/>
    <s v="V"/>
    <s v="ZA03"/>
    <n v="2589"/>
    <n v="33732.58"/>
    <n v="13029.19"/>
    <n v="12215.93"/>
    <n v="1000"/>
    <n v="33732.58"/>
    <n v="0"/>
    <x v="1"/>
    <s v="BJ US-NDO-AmericoneDream-8 1PT"/>
  </r>
  <r>
    <n v="62678150"/>
    <x v="1"/>
    <s v=""/>
    <s v="2026"/>
    <s v="02"/>
    <s v="V"/>
    <s v="ZA03"/>
    <n v="3203"/>
    <n v="43301.599999999999"/>
    <n v="13519.08"/>
    <n v="12101.52"/>
    <n v="1000"/>
    <n v="43301.599999999999"/>
    <n v="0"/>
    <x v="1"/>
    <s v="BJ US-NDO-AmericoneDream-8 1PT"/>
  </r>
  <r>
    <n v="62678150"/>
    <x v="2"/>
    <s v=""/>
    <s v="2026"/>
    <s v="02"/>
    <s v="V"/>
    <s v="ZA03"/>
    <n v="1739"/>
    <n v="22617.15"/>
    <n v="13005.84"/>
    <n v="12139.23"/>
    <n v="1000"/>
    <n v="22617.15"/>
    <n v="0"/>
    <x v="1"/>
    <s v="BJ US-NDO-AmericoneDream-8 1PT"/>
  </r>
  <r>
    <n v="62678150"/>
    <x v="3"/>
    <s v=""/>
    <s v="2026"/>
    <s v="02"/>
    <s v="V"/>
    <s v="ZA03"/>
    <n v="5021"/>
    <n v="64687.51"/>
    <n v="12883.39"/>
    <n v="12101.52"/>
    <n v="1000"/>
    <n v="64687.51"/>
    <n v="0"/>
    <x v="1"/>
    <s v="BJ US-NDO-AmericoneDream-8 1PT"/>
  </r>
  <r>
    <n v="62678151"/>
    <x v="0"/>
    <s v=""/>
    <s v="2026"/>
    <s v="02"/>
    <s v="V"/>
    <s v="ZA03"/>
    <n v="5809"/>
    <n v="72440.759999999995"/>
    <n v="12470.44"/>
    <n v="11361.47"/>
    <n v="1000"/>
    <n v="72440.759999999995"/>
    <n v="0"/>
    <x v="1"/>
    <s v="BJ US-NDO-PBHalfBaked-8 1PT"/>
  </r>
  <r>
    <n v="62678151"/>
    <x v="1"/>
    <s v=""/>
    <s v="2026"/>
    <s v="02"/>
    <s v="V"/>
    <s v="ZA03"/>
    <n v="4184"/>
    <n v="54614.58"/>
    <n v="13053.2"/>
    <n v="12274.38"/>
    <n v="1000"/>
    <n v="54614.58"/>
    <n v="0"/>
    <x v="1"/>
    <s v="BJ US-NDO-PBHalfBaked-8 1PT"/>
  </r>
  <r>
    <n v="62678151"/>
    <x v="2"/>
    <s v=""/>
    <s v="2026"/>
    <s v="02"/>
    <s v="V"/>
    <s v="ZA03"/>
    <n v="2769"/>
    <n v="34701.769999999997"/>
    <n v="12532.24"/>
    <n v="11184.71"/>
    <n v="1000"/>
    <n v="34701.769999999997"/>
    <n v="0"/>
    <x v="1"/>
    <s v="BJ US-NDO-PBHalfBaked-8 1PT"/>
  </r>
  <r>
    <n v="62678151"/>
    <x v="3"/>
    <s v=""/>
    <s v="2026"/>
    <s v="02"/>
    <s v="V"/>
    <s v="ZA03"/>
    <n v="3255"/>
    <n v="36815.54"/>
    <n v="11310.46"/>
    <n v="11187.11"/>
    <n v="1000"/>
    <n v="36815.54"/>
    <n v="0"/>
    <x v="1"/>
    <s v="BJ US-NDO-PBHalfBaked-8 1PT"/>
  </r>
  <r>
    <n v="62678152"/>
    <x v="0"/>
    <s v=""/>
    <s v="2026"/>
    <s v="02"/>
    <s v="V"/>
    <s v="ZA03"/>
    <n v="4226"/>
    <n v="62154.36"/>
    <n v="14707.61"/>
    <n v="13477.41"/>
    <n v="1000"/>
    <n v="62154.36"/>
    <n v="0"/>
    <x v="1"/>
    <s v="BJ US-NDO-OatmealDreamPie-8 1PT"/>
  </r>
  <r>
    <n v="62678152"/>
    <x v="1"/>
    <s v=""/>
    <s v="2026"/>
    <s v="02"/>
    <s v="V"/>
    <s v="ZA03"/>
    <n v="1148"/>
    <n v="17189.09"/>
    <n v="14973.07"/>
    <n v="13477.41"/>
    <n v="1000"/>
    <n v="17189.09"/>
    <n v="0"/>
    <x v="1"/>
    <s v="BJ US-NDO-OatmealDreamPie-8 1PT"/>
  </r>
  <r>
    <n v="62678152"/>
    <x v="2"/>
    <s v=""/>
    <s v="2026"/>
    <s v="02"/>
    <s v="V"/>
    <s v="ZA03"/>
    <n v="510"/>
    <n v="7557.48"/>
    <n v="14818.59"/>
    <n v="13351.14"/>
    <n v="1000"/>
    <n v="7557.48"/>
    <n v="0"/>
    <x v="1"/>
    <s v="BJ US-NDO-OatmealDreamPie-8 1PT"/>
  </r>
  <r>
    <n v="62678152"/>
    <x v="3"/>
    <s v=""/>
    <s v="2026"/>
    <s v="02"/>
    <s v="V"/>
    <s v="ZA03"/>
    <n v="466"/>
    <n v="6895.11"/>
    <n v="14796.37"/>
    <n v="13367.75"/>
    <n v="1000"/>
    <n v="6895.11"/>
    <n v="0"/>
    <x v="1"/>
    <s v="BJ US-NDO-OatmealDreamPie-8 1PT"/>
  </r>
  <r>
    <n v="62678153"/>
    <x v="0"/>
    <s v=""/>
    <s v="2026"/>
    <s v="02"/>
    <s v="V"/>
    <s v="ZA03"/>
    <n v="15582"/>
    <n v="189162.46"/>
    <n v="12139.81"/>
    <n v="11828.16"/>
    <n v="1000"/>
    <n v="189162.46"/>
    <n v="0"/>
    <x v="1"/>
    <s v="BJ US-NDO-TonightDough-8 1PT"/>
  </r>
  <r>
    <n v="62678153"/>
    <x v="1"/>
    <s v=""/>
    <s v="2026"/>
    <s v="02"/>
    <s v="V"/>
    <s v="ZA03"/>
    <n v="11511"/>
    <n v="146127.67000000001"/>
    <n v="12694.61"/>
    <n v="12060.1"/>
    <n v="1000"/>
    <n v="146127.67000000001"/>
    <n v="0"/>
    <x v="1"/>
    <s v="BJ US-NDO-TonightDough-8 1PT"/>
  </r>
  <r>
    <n v="62678153"/>
    <x v="2"/>
    <s v=""/>
    <s v="2026"/>
    <s v="02"/>
    <s v="V"/>
    <s v="ZA03"/>
    <n v="2403"/>
    <n v="29733.99"/>
    <n v="12373.7"/>
    <n v="12008.22"/>
    <n v="1000"/>
    <n v="29733.99"/>
    <n v="0"/>
    <x v="1"/>
    <s v="BJ US-NDO-TonightDough-8 1PT"/>
  </r>
  <r>
    <n v="62678153"/>
    <x v="3"/>
    <s v=""/>
    <s v="2026"/>
    <s v="02"/>
    <s v="V"/>
    <s v="ZA03"/>
    <n v="15698"/>
    <n v="185325.78"/>
    <n v="11805.69"/>
    <n v="12060.1"/>
    <n v="1000"/>
    <n v="185325.78"/>
    <n v="0"/>
    <x v="1"/>
    <s v="BJ US-NDO-TonightDough-8 1PT"/>
  </r>
  <r>
    <n v="62678153"/>
    <x v="4"/>
    <s v=""/>
    <s v="2026"/>
    <s v="02"/>
    <s v="V"/>
    <s v="ZA03"/>
    <n v="6720"/>
    <n v="72981.7"/>
    <n v="10860.37"/>
    <n v="11407.63"/>
    <n v="1000"/>
    <n v="72981.7"/>
    <n v="0"/>
    <x v="1"/>
    <s v="BJ US-NDO-TonightDough-8 1PT"/>
  </r>
  <r>
    <n v="62689431"/>
    <x v="0"/>
    <s v=""/>
    <s v="2026"/>
    <s v="02"/>
    <s v="V"/>
    <s v="ZA03"/>
    <n v="215"/>
    <n v="5246.05"/>
    <n v="24400.23"/>
    <n v="23692.5"/>
    <n v="1000"/>
    <n v="5246.05"/>
    <n v="0"/>
    <x v="0"/>
    <s v="BJ US-IC-Mango-1 2.4GAL"/>
  </r>
  <r>
    <n v="62689431"/>
    <x v="1"/>
    <s v=""/>
    <s v="2026"/>
    <s v="02"/>
    <s v="V"/>
    <s v="ZA03"/>
    <n v="1550"/>
    <n v="39876.379999999997"/>
    <n v="25726.7"/>
    <n v="23692.5"/>
    <n v="1000"/>
    <n v="39876.379999999997"/>
    <n v="0"/>
    <x v="0"/>
    <s v="BJ US-IC-Mango-1 2.4GAL"/>
  </r>
  <r>
    <n v="62689431"/>
    <x v="2"/>
    <s v=""/>
    <s v="2026"/>
    <s v="02"/>
    <s v="V"/>
    <s v="ZA03"/>
    <n v="734"/>
    <n v="17307.29"/>
    <n v="23579.41"/>
    <n v="23323.95"/>
    <n v="1000"/>
    <n v="17307.29"/>
    <n v="0"/>
    <x v="0"/>
    <s v="BJ US-IC-Mango-1 2.4GAL"/>
  </r>
  <r>
    <n v="62689431"/>
    <x v="3"/>
    <s v=""/>
    <s v="2026"/>
    <s v="02"/>
    <s v="V"/>
    <s v="ZA03"/>
    <n v="1509"/>
    <n v="34722.51"/>
    <n v="23010.28"/>
    <n v="23224.81"/>
    <n v="1000"/>
    <n v="34722.51"/>
    <n v="0"/>
    <x v="0"/>
    <s v="BJ US-IC-Mango-1 2.4GAL"/>
  </r>
  <r>
    <n v="62694394"/>
    <x v="0"/>
    <s v=""/>
    <s v="2026"/>
    <s v="02"/>
    <s v="V"/>
    <s v="ZA03"/>
    <n v="170"/>
    <n v="2318.25"/>
    <n v="13636.76"/>
    <n v="13015.02"/>
    <n v="1000"/>
    <n v="2318.25"/>
    <n v="0"/>
    <x v="2"/>
    <s v="MG Non-Dairy Sea Salt Caramel 10-3PK"/>
  </r>
  <r>
    <n v="62694440"/>
    <x v="1"/>
    <s v=""/>
    <s v="2026"/>
    <s v="02"/>
    <s v="V"/>
    <s v="ZA03"/>
    <n v="612"/>
    <n v="7884.88"/>
    <n v="12883.79"/>
    <n v="12314.53"/>
    <n v="1000"/>
    <n v="7884.88"/>
    <n v="0"/>
    <x v="2"/>
    <s v="MG Non-Dairy Almond 10-3PK"/>
  </r>
  <r>
    <n v="62694914"/>
    <x v="5"/>
    <s v=""/>
    <s v="2026"/>
    <s v="02"/>
    <s v="S"/>
    <s v="ZA03"/>
    <n v="0"/>
    <n v="0"/>
    <n v="0"/>
    <n v="6801.39"/>
    <n v="1000"/>
    <n v="0"/>
    <n v="0"/>
    <x v="3"/>
    <s v="MG Almond Bar 1-12PK"/>
  </r>
  <r>
    <n v="62694914"/>
    <x v="0"/>
    <s v=""/>
    <s v="2026"/>
    <s v="02"/>
    <s v="V"/>
    <s v="ZA03"/>
    <n v="11600"/>
    <n v="84360.82"/>
    <n v="7272.48"/>
    <n v="7027.9"/>
    <n v="1000"/>
    <n v="84360.82"/>
    <n v="0"/>
    <x v="3"/>
    <s v="MG Almond Bar 1-12PK"/>
  </r>
  <r>
    <n v="62694914"/>
    <x v="1"/>
    <s v=""/>
    <s v="2026"/>
    <s v="02"/>
    <s v="V"/>
    <s v="ZA03"/>
    <n v="5188"/>
    <n v="37883.160000000003"/>
    <n v="7302.07"/>
    <n v="6801.39"/>
    <n v="1000"/>
    <n v="37883.160000000003"/>
    <n v="0"/>
    <x v="3"/>
    <s v="MG Almond Bar 1-12PK"/>
  </r>
  <r>
    <n v="62694914"/>
    <x v="2"/>
    <s v=""/>
    <s v="2026"/>
    <s v="02"/>
    <s v="V"/>
    <s v="ZA03"/>
    <n v="9135"/>
    <n v="64202.83"/>
    <n v="7028.22"/>
    <n v="6733.15"/>
    <n v="1000"/>
    <n v="64202.83"/>
    <n v="0"/>
    <x v="3"/>
    <s v="MG Almond Bar 1-12PK"/>
  </r>
  <r>
    <n v="62694914"/>
    <x v="3"/>
    <s v=""/>
    <s v="2026"/>
    <s v="02"/>
    <s v="V"/>
    <s v="ZA03"/>
    <n v="44063"/>
    <n v="311569.59999999998"/>
    <n v="7071"/>
    <n v="6801.39"/>
    <n v="1000"/>
    <n v="311569.59999999998"/>
    <n v="0"/>
    <x v="3"/>
    <s v="MG Almond Bar 1-12PK"/>
  </r>
  <r>
    <n v="62697527"/>
    <x v="0"/>
    <s v=""/>
    <s v="2026"/>
    <s v="02"/>
    <s v="V"/>
    <s v="ZA03"/>
    <n v="436"/>
    <n v="5495.62"/>
    <n v="12604.63"/>
    <n v="11587.06"/>
    <n v="1000"/>
    <n v="5495.62"/>
    <n v="0"/>
    <x v="1"/>
    <s v="BJ US-NDO-ChangetheWhirled-8 1PT"/>
  </r>
  <r>
    <n v="62697527"/>
    <x v="1"/>
    <s v=""/>
    <s v="2026"/>
    <s v="02"/>
    <s v="V"/>
    <s v="ZA03"/>
    <n v="1523"/>
    <n v="19579.560000000001"/>
    <n v="12855.92"/>
    <n v="11587.06"/>
    <n v="1000"/>
    <n v="19579.560000000001"/>
    <n v="0"/>
    <x v="1"/>
    <s v="BJ US-NDO-ChangetheWhirled-8 1PT"/>
  </r>
  <r>
    <n v="62697527"/>
    <x v="2"/>
    <s v=""/>
    <s v="2026"/>
    <s v="02"/>
    <s v="V"/>
    <s v="ZA03"/>
    <n v="279"/>
    <n v="3531.37"/>
    <n v="12657.24"/>
    <n v="11872.13"/>
    <n v="1000"/>
    <n v="3531.37"/>
    <n v="0"/>
    <x v="1"/>
    <s v="BJ US-NDO-ChangetheWhirled-8 1PT"/>
  </r>
  <r>
    <n v="62697527"/>
    <x v="3"/>
    <s v=""/>
    <s v="2026"/>
    <s v="02"/>
    <s v="V"/>
    <s v="ZA03"/>
    <n v="474"/>
    <n v="5872.12"/>
    <n v="12388.44"/>
    <n v="11859.08"/>
    <n v="1000"/>
    <n v="5872.12"/>
    <n v="0"/>
    <x v="1"/>
    <s v="BJ US-NDO-ChangetheWhirled-8 1PT"/>
  </r>
  <r>
    <n v="62697528"/>
    <x v="0"/>
    <s v=""/>
    <s v="2026"/>
    <s v="02"/>
    <s v="V"/>
    <s v="ZA03"/>
    <n v="4406"/>
    <n v="49437.31"/>
    <n v="11220.45"/>
    <n v="11748.85"/>
    <n v="1000"/>
    <n v="49437.31"/>
    <n v="0"/>
    <x v="1"/>
    <s v="BJ US-NDO-Milk+Cookies-8 1PT"/>
  </r>
  <r>
    <n v="62697528"/>
    <x v="1"/>
    <s v=""/>
    <s v="2026"/>
    <s v="02"/>
    <s v="V"/>
    <s v="ZA03"/>
    <n v="5040"/>
    <n v="61593.22"/>
    <n v="12220.88"/>
    <n v="11748.85"/>
    <n v="1000"/>
    <n v="61593.22"/>
    <n v="0"/>
    <x v="1"/>
    <s v="BJ US-NDO-Milk+Cookies-8 1PT"/>
  </r>
  <r>
    <n v="62697528"/>
    <x v="2"/>
    <s v=""/>
    <s v="2026"/>
    <s v="02"/>
    <s v="V"/>
    <s v="ZA03"/>
    <n v="3020"/>
    <n v="35516.639999999999"/>
    <n v="11760.48"/>
    <n v="11934.97"/>
    <n v="1000"/>
    <n v="35516.639999999999"/>
    <n v="0"/>
    <x v="1"/>
    <s v="BJ US-NDO-Milk+Cookies-8 1PT"/>
  </r>
  <r>
    <n v="62697528"/>
    <x v="3"/>
    <s v=""/>
    <s v="2026"/>
    <s v="02"/>
    <s v="V"/>
    <s v="ZA03"/>
    <n v="2229"/>
    <n v="25413.27"/>
    <n v="11401.2"/>
    <n v="11893.25"/>
    <n v="1000"/>
    <n v="25413.27"/>
    <n v="0"/>
    <x v="1"/>
    <s v="BJ US-NDO-Milk+Cookies-8 1PT"/>
  </r>
  <r>
    <n v="62697528"/>
    <x v="4"/>
    <s v=""/>
    <s v="2026"/>
    <s v="02"/>
    <s v="V"/>
    <s v="ZA03"/>
    <n v="3286"/>
    <n v="35536.160000000003"/>
    <n v="10814.41"/>
    <n v="11301.88"/>
    <n v="1000"/>
    <n v="35536.160000000003"/>
    <n v="0"/>
    <x v="1"/>
    <s v="BJ US-NDO-Milk+Cookies-8 1PT"/>
  </r>
  <r>
    <n v="62697529"/>
    <x v="0"/>
    <s v=""/>
    <s v="2026"/>
    <s v="02"/>
    <s v="V"/>
    <s v="ZA03"/>
    <n v="6781"/>
    <n v="88069.39"/>
    <n v="12987.67"/>
    <n v="12809.42"/>
    <n v="1000"/>
    <n v="88069.39"/>
    <n v="0"/>
    <x v="1"/>
    <s v="BJ US-NDO-COR-KaramelSutra-8 1PT"/>
  </r>
  <r>
    <n v="62697529"/>
    <x v="1"/>
    <s v=""/>
    <s v="2026"/>
    <s v="02"/>
    <s v="V"/>
    <s v="ZA03"/>
    <n v="3365"/>
    <n v="45292.62"/>
    <n v="13459.92"/>
    <n v="12809.42"/>
    <n v="1000"/>
    <n v="45292.62"/>
    <n v="0"/>
    <x v="1"/>
    <s v="BJ US-NDO-COR-KaramelSutra-8 1PT"/>
  </r>
  <r>
    <n v="62697529"/>
    <x v="2"/>
    <s v=""/>
    <s v="2026"/>
    <s v="02"/>
    <s v="V"/>
    <s v="ZA03"/>
    <n v="1639"/>
    <n v="22206.65"/>
    <n v="13548.9"/>
    <n v="12683.89"/>
    <n v="1000"/>
    <n v="22206.65"/>
    <n v="0"/>
    <x v="1"/>
    <s v="BJ US-NDO-COR-KaramelSutra-8 1PT"/>
  </r>
  <r>
    <n v="62697529"/>
    <x v="3"/>
    <s v=""/>
    <s v="2026"/>
    <s v="02"/>
    <s v="V"/>
    <s v="ZA03"/>
    <n v="3042"/>
    <n v="39757.25"/>
    <n v="13069.44"/>
    <n v="12487.79"/>
    <n v="1000"/>
    <n v="39757.25"/>
    <n v="0"/>
    <x v="1"/>
    <s v="BJ US-NDO-COR-KaramelSutra-8 1PT"/>
  </r>
  <r>
    <n v="62697529"/>
    <x v="4"/>
    <s v=""/>
    <s v="2026"/>
    <s v="02"/>
    <s v="V"/>
    <s v="ZA03"/>
    <n v="1104"/>
    <n v="13340.11"/>
    <n v="12083.43"/>
    <n v="11860.35"/>
    <n v="1000"/>
    <n v="13340.11"/>
    <n v="0"/>
    <x v="1"/>
    <s v="BJ US-NDO-COR-KaramelSutra-8 1PT"/>
  </r>
  <r>
    <n v="62697531"/>
    <x v="0"/>
    <s v=""/>
    <s v="2026"/>
    <s v="02"/>
    <s v="V"/>
    <s v="ZA03"/>
    <n v="4275"/>
    <n v="39142.17"/>
    <n v="9156.06"/>
    <n v="9581.1"/>
    <n v="1000"/>
    <n v="39142.17"/>
    <n v="0"/>
    <x v="1"/>
    <s v="BJ US-NDO-MintChocCookie-8 1PT"/>
  </r>
  <r>
    <n v="62697531"/>
    <x v="1"/>
    <s v=""/>
    <s v="2026"/>
    <s v="02"/>
    <s v="V"/>
    <s v="ZA03"/>
    <n v="3611"/>
    <n v="35630.910000000003"/>
    <n v="9867.32"/>
    <n v="9566.7099999999991"/>
    <n v="1000"/>
    <n v="35630.910000000003"/>
    <n v="0"/>
    <x v="1"/>
    <s v="BJ US-NDO-MintChocCookie-8 1PT"/>
  </r>
  <r>
    <n v="62697531"/>
    <x v="2"/>
    <s v=""/>
    <s v="2026"/>
    <s v="02"/>
    <s v="V"/>
    <s v="ZA03"/>
    <n v="3481"/>
    <n v="33737.25"/>
    <n v="9691.83"/>
    <n v="9718.11"/>
    <n v="1000"/>
    <n v="33737.25"/>
    <n v="0"/>
    <x v="1"/>
    <s v="BJ US-NDO-MintChocCookie-8 1PT"/>
  </r>
  <r>
    <n v="62697531"/>
    <x v="3"/>
    <s v=""/>
    <s v="2026"/>
    <s v="02"/>
    <s v="V"/>
    <s v="ZA03"/>
    <n v="5134"/>
    <n v="49571.59"/>
    <n v="9655.5499999999993"/>
    <n v="9566.7099999999991"/>
    <n v="1000"/>
    <n v="49571.59"/>
    <n v="0"/>
    <x v="1"/>
    <s v="BJ US-NDO-MintChocCookie-8 1PT"/>
  </r>
  <r>
    <n v="62697531"/>
    <x v="4"/>
    <s v=""/>
    <s v="2026"/>
    <s v="02"/>
    <s v="V"/>
    <s v="ZA03"/>
    <n v="0"/>
    <n v="0"/>
    <n v="8471.01"/>
    <n v="8901.4699999999993"/>
    <n v="1000"/>
    <n v="0"/>
    <n v="0"/>
    <x v="1"/>
    <s v="BJ US-NDO-MintChocCookie-8 1PT"/>
  </r>
  <r>
    <n v="62698497"/>
    <x v="5"/>
    <s v=""/>
    <s v="2026"/>
    <s v="02"/>
    <s v="V"/>
    <s v="ZA03"/>
    <n v="3360"/>
    <n v="35764.01"/>
    <n v="10644.05"/>
    <n v="12899.66"/>
    <n v="1000"/>
    <n v="35764.01"/>
    <n v="0"/>
    <x v="4"/>
    <s v="GH Reeses Bar Club 1-24PK"/>
  </r>
  <r>
    <n v="62698497"/>
    <x v="0"/>
    <s v=""/>
    <s v="2026"/>
    <s v="02"/>
    <s v="V"/>
    <s v="ZA03"/>
    <n v="7555"/>
    <n v="86956.78"/>
    <n v="11509.83"/>
    <n v="12899.66"/>
    <n v="1000"/>
    <n v="86956.78"/>
    <n v="0"/>
    <x v="4"/>
    <s v="GH Reeses Bar Club 1-24PK"/>
  </r>
  <r>
    <n v="62698497"/>
    <x v="1"/>
    <s v=""/>
    <s v="2026"/>
    <s v="02"/>
    <s v="V"/>
    <s v="ZA03"/>
    <n v="854"/>
    <n v="10302.49"/>
    <n v="12063.81"/>
    <n v="11975.7"/>
    <n v="1000"/>
    <n v="10302.49"/>
    <n v="0"/>
    <x v="4"/>
    <s v="GH Reeses Bar Club 1-24PK"/>
  </r>
  <r>
    <n v="62698497"/>
    <x v="6"/>
    <s v=""/>
    <s v="2026"/>
    <s v="02"/>
    <s v="V"/>
    <s v="ZA03"/>
    <n v="1645"/>
    <n v="17438.48"/>
    <n v="10600.9"/>
    <n v="12899.66"/>
    <n v="1000"/>
    <n v="17438.48"/>
    <n v="0"/>
    <x v="4"/>
    <s v="GH Reeses Bar Club 1-24PK"/>
  </r>
  <r>
    <n v="62698497"/>
    <x v="2"/>
    <s v=""/>
    <s v="2026"/>
    <s v="02"/>
    <s v="V"/>
    <s v="ZA03"/>
    <n v="8435"/>
    <n v="90664.99"/>
    <n v="10748.67"/>
    <n v="12399.65"/>
    <n v="1000"/>
    <n v="90664.99"/>
    <n v="0"/>
    <x v="4"/>
    <s v="GH Reeses Bar Club 1-24PK"/>
  </r>
  <r>
    <n v="62698497"/>
    <x v="3"/>
    <s v=""/>
    <s v="2026"/>
    <s v="02"/>
    <s v="V"/>
    <s v="ZA03"/>
    <n v="9382"/>
    <n v="99177.33"/>
    <n v="10571.02"/>
    <n v="11980.96"/>
    <n v="1000"/>
    <n v="99177.33"/>
    <n v="0"/>
    <x v="4"/>
    <s v="GH Reeses Bar Club 1-24PK"/>
  </r>
  <r>
    <n v="62712055"/>
    <x v="0"/>
    <s v=""/>
    <s v="2026"/>
    <s v="02"/>
    <s v="V"/>
    <s v="ZA03"/>
    <n v="2934"/>
    <n v="39187.699999999997"/>
    <n v="13356.41"/>
    <n v="13267.38"/>
    <n v="1000"/>
    <n v="39187.699999999997"/>
    <n v="0"/>
    <x v="3"/>
    <s v="MG Dark 8-3PK"/>
  </r>
  <r>
    <n v="62712055"/>
    <x v="1"/>
    <s v=""/>
    <s v="2026"/>
    <s v="02"/>
    <s v="V"/>
    <s v="ZA03"/>
    <n v="1065"/>
    <n v="14036.91"/>
    <n v="13180.2"/>
    <n v="12751.26"/>
    <n v="1000"/>
    <n v="14036.91"/>
    <n v="0"/>
    <x v="3"/>
    <s v="MG Dark 8-3PK"/>
  </r>
  <r>
    <n v="62712055"/>
    <x v="2"/>
    <s v=""/>
    <s v="2026"/>
    <s v="02"/>
    <s v="V"/>
    <s v="ZA03"/>
    <n v="982"/>
    <n v="12653.55"/>
    <n v="12885.49"/>
    <n v="12751.26"/>
    <n v="1000"/>
    <n v="12653.55"/>
    <n v="0"/>
    <x v="3"/>
    <s v="MG Dark 8-3PK"/>
  </r>
  <r>
    <n v="62712055"/>
    <x v="3"/>
    <s v=""/>
    <s v="2026"/>
    <s v="02"/>
    <s v="V"/>
    <s v="ZA03"/>
    <n v="10941"/>
    <n v="140310.43"/>
    <n v="12824.28"/>
    <n v="12630.09"/>
    <n v="1000"/>
    <n v="140310.43"/>
    <n v="0"/>
    <x v="3"/>
    <s v="MG Dark 8-3PK"/>
  </r>
  <r>
    <n v="62714126"/>
    <x v="5"/>
    <s v=""/>
    <s v="2026"/>
    <s v="02"/>
    <s v="V"/>
    <s v="ZA03"/>
    <n v="19630"/>
    <n v="180326.76"/>
    <n v="9186.2800000000007"/>
    <n v="9718.07"/>
    <n v="1000"/>
    <n v="180326.76"/>
    <n v="0"/>
    <x v="5"/>
    <s v="PS OCG SF 6-18PK"/>
  </r>
  <r>
    <n v="62714126"/>
    <x v="0"/>
    <s v=""/>
    <s v="2026"/>
    <s v="02"/>
    <s v="V"/>
    <s v="ZA03"/>
    <n v="72185"/>
    <n v="717488.46"/>
    <n v="9939.58"/>
    <n v="9718.07"/>
    <n v="1000"/>
    <n v="717488.46"/>
    <n v="0"/>
    <x v="5"/>
    <s v="PS OCG SF 6-18PK"/>
  </r>
  <r>
    <n v="62714126"/>
    <x v="1"/>
    <s v=""/>
    <s v="2026"/>
    <s v="02"/>
    <s v="V"/>
    <s v="ZA03"/>
    <n v="15297"/>
    <n v="172098.83"/>
    <n v="11250.5"/>
    <n v="9718.07"/>
    <n v="1000"/>
    <n v="172098.83"/>
    <n v="0"/>
    <x v="5"/>
    <s v="PS OCG SF 6-18PK"/>
  </r>
  <r>
    <n v="62714126"/>
    <x v="6"/>
    <s v=""/>
    <s v="2026"/>
    <s v="02"/>
    <s v="V"/>
    <s v="ZA03"/>
    <n v="323942"/>
    <n v="3100895.7"/>
    <n v="9572.3799999999992"/>
    <n v="9718.07"/>
    <n v="1000"/>
    <n v="3100895.7"/>
    <n v="0"/>
    <x v="5"/>
    <s v="PS OCG SF 6-18PK"/>
  </r>
  <r>
    <n v="62714126"/>
    <x v="2"/>
    <s v=""/>
    <s v="2026"/>
    <s v="02"/>
    <s v="V"/>
    <s v="ZA03"/>
    <n v="14073"/>
    <n v="146279.16"/>
    <n v="10394.31"/>
    <n v="9718.07"/>
    <n v="1000"/>
    <n v="146279.16"/>
    <n v="0"/>
    <x v="5"/>
    <s v="PS OCG SF 6-18PK"/>
  </r>
  <r>
    <n v="62714126"/>
    <x v="3"/>
    <s v=""/>
    <s v="2026"/>
    <s v="02"/>
    <s v="V"/>
    <s v="ZA03"/>
    <n v="20412"/>
    <n v="202140.45"/>
    <n v="9903.02"/>
    <n v="9718.07"/>
    <n v="1000"/>
    <n v="202140.45"/>
    <n v="0"/>
    <x v="5"/>
    <s v="PS OCG SF 6-18PK"/>
  </r>
  <r>
    <n v="62714129"/>
    <x v="2"/>
    <s v=""/>
    <s v="2026"/>
    <s v="02"/>
    <s v="V"/>
    <s v="ZA03"/>
    <n v="1"/>
    <n v="11.1"/>
    <n v="11100"/>
    <n v="10907.52"/>
    <n v="1000"/>
    <n v="11.1"/>
    <n v="0"/>
    <x v="5"/>
    <s v="PS OCG 6-18PK"/>
  </r>
  <r>
    <n v="62715597"/>
    <x v="0"/>
    <s v=""/>
    <s v="2026"/>
    <s v="02"/>
    <s v="V"/>
    <s v="ZA03"/>
    <n v="125"/>
    <n v="3172.47"/>
    <n v="25379.759999999998"/>
    <n v="34164.15"/>
    <n v="1000"/>
    <n v="3172.47"/>
    <n v="0"/>
    <x v="0"/>
    <s v="BJ SORV-Mango-1 8.95L"/>
  </r>
  <r>
    <n v="62715600"/>
    <x v="0"/>
    <s v=""/>
    <s v="2026"/>
    <s v="02"/>
    <s v="V"/>
    <s v="ZA03"/>
    <n v="15856"/>
    <n v="169347.46"/>
    <n v="10680.34"/>
    <n v="11495.39"/>
    <n v="1000"/>
    <n v="169347.46"/>
    <n v="0"/>
    <x v="1"/>
    <s v="BJ R01-NDO-CHOCCHPCOOKDGH-8 458ML WIP"/>
  </r>
  <r>
    <n v="62715600"/>
    <x v="4"/>
    <s v=""/>
    <s v="2026"/>
    <s v="02"/>
    <s v="V"/>
    <s v="ZA03"/>
    <n v="0"/>
    <n v="0"/>
    <n v="10347.01"/>
    <n v="11097.73"/>
    <n v="1000"/>
    <n v="0"/>
    <n v="0"/>
    <x v="1"/>
    <s v="BJ R01-NDO-CHOCCHPCOOKDGH-8 458ML WIP"/>
  </r>
  <r>
    <n v="62718578"/>
    <x v="0"/>
    <s v=""/>
    <s v="2026"/>
    <s v="02"/>
    <s v="V"/>
    <s v="ZA03"/>
    <n v="5000"/>
    <n v="59912.69"/>
    <n v="11982.54"/>
    <n v="12990.53"/>
    <n v="1000"/>
    <n v="59912.69"/>
    <n v="0"/>
    <x v="1"/>
    <s v="BJ R01-NDO-CHOCCHPCOOKDGH-8 458ML RP"/>
  </r>
  <r>
    <n v="62735647"/>
    <x v="0"/>
    <s v=""/>
    <s v="2026"/>
    <s v="02"/>
    <s v="V"/>
    <s v="ZA03"/>
    <n v="4589"/>
    <n v="113627.97"/>
    <n v="24760.94"/>
    <n v="28775.34"/>
    <n v="1000"/>
    <n v="113627.97"/>
    <n v="0"/>
    <x v="0"/>
    <s v="BJ US-NDO-ChocChpCookDgh-1 2.4g"/>
  </r>
  <r>
    <n v="62735647"/>
    <x v="1"/>
    <s v=""/>
    <s v="2026"/>
    <s v="02"/>
    <s v="V"/>
    <s v="ZA03"/>
    <n v="929"/>
    <n v="25347.200000000001"/>
    <n v="27284.39"/>
    <n v="27765.15"/>
    <n v="1000"/>
    <n v="25347.200000000001"/>
    <n v="0"/>
    <x v="0"/>
    <s v="BJ US-NDO-ChocChpCookDgh-1 2.4g"/>
  </r>
  <r>
    <n v="62735647"/>
    <x v="2"/>
    <s v=""/>
    <s v="2026"/>
    <s v="02"/>
    <s v="V"/>
    <s v="ZA03"/>
    <n v="380"/>
    <n v="9588.32"/>
    <n v="25232.42"/>
    <n v="28330.25"/>
    <n v="1000"/>
    <n v="9588.32"/>
    <n v="0"/>
    <x v="0"/>
    <s v="BJ US-NDO-ChocChpCookDgh-1 2.4g"/>
  </r>
  <r>
    <n v="62735647"/>
    <x v="3"/>
    <s v=""/>
    <s v="2026"/>
    <s v="02"/>
    <s v="V"/>
    <s v="ZA03"/>
    <n v="560"/>
    <n v="14409.62"/>
    <n v="25731.46"/>
    <n v="27765.15"/>
    <n v="1000"/>
    <n v="14409.62"/>
    <n v="0"/>
    <x v="0"/>
    <s v="BJ US-NDO-ChocChpCookDgh-1 2.4g"/>
  </r>
  <r>
    <n v="62735647"/>
    <x v="4"/>
    <s v=""/>
    <s v="2026"/>
    <s v="02"/>
    <s v="V"/>
    <s v="ZA03"/>
    <n v="125"/>
    <n v="2917.79"/>
    <n v="23342.32"/>
    <n v="27007.759999999998"/>
    <n v="1000"/>
    <n v="2917.79"/>
    <n v="0"/>
    <x v="0"/>
    <s v="BJ US-NDO-ChocChpCookDgh-1 2.4g"/>
  </r>
  <r>
    <n v="62746578"/>
    <x v="0"/>
    <s v=""/>
    <s v="2026"/>
    <s v="02"/>
    <s v="V"/>
    <s v="ZA03"/>
    <n v="250"/>
    <n v="6507.1"/>
    <n v="26028.400000000001"/>
    <n v="30143.08"/>
    <n v="1000"/>
    <n v="6507.1"/>
    <n v="0"/>
    <x v="0"/>
    <s v="BJ SORV-NDO-ChocChpCookDgh-1 8.95L"/>
  </r>
  <r>
    <n v="64315721"/>
    <x v="7"/>
    <s v=""/>
    <s v="2026"/>
    <s v="02"/>
    <s v="V"/>
    <s v="ZA03"/>
    <n v="2288"/>
    <n v="25134.74"/>
    <n v="10985.46"/>
    <n v="11202.03"/>
    <n v="1000"/>
    <n v="25134.74"/>
    <n v="0"/>
    <x v="6"/>
    <s v="BR CS Chocolate Peanut Butter 6 1.5QT"/>
  </r>
  <r>
    <n v="64315721"/>
    <x v="0"/>
    <s v=""/>
    <s v="2026"/>
    <s v="02"/>
    <s v="V"/>
    <s v="ZA03"/>
    <n v="6464"/>
    <n v="78994.5"/>
    <n v="12220.68"/>
    <n v="12039.82"/>
    <n v="1000"/>
    <n v="78994.5"/>
    <n v="0"/>
    <x v="6"/>
    <s v="BR CS Chocolate Peanut Butter 6 1.5QT"/>
  </r>
  <r>
    <n v="64315721"/>
    <x v="1"/>
    <s v=""/>
    <s v="2026"/>
    <s v="02"/>
    <s v="V"/>
    <s v="ZA03"/>
    <n v="5412"/>
    <n v="67496.23"/>
    <n v="12471.59"/>
    <n v="11263.31"/>
    <n v="1000"/>
    <n v="67496.23"/>
    <n v="0"/>
    <x v="6"/>
    <s v="BR CS Chocolate Peanut Butter 6 1.5QT"/>
  </r>
  <r>
    <n v="64315721"/>
    <x v="2"/>
    <s v=""/>
    <s v="2026"/>
    <s v="02"/>
    <s v="V"/>
    <s v="ZA03"/>
    <n v="4840"/>
    <n v="55813.77"/>
    <n v="11531.77"/>
    <n v="11501.63"/>
    <n v="1000"/>
    <n v="55813.77"/>
    <n v="0"/>
    <x v="6"/>
    <s v="BR CS Chocolate Peanut Butter 6 1.5QT"/>
  </r>
  <r>
    <n v="64315721"/>
    <x v="3"/>
    <s v=""/>
    <s v="2026"/>
    <s v="02"/>
    <s v="V"/>
    <s v="ZA03"/>
    <n v="104512"/>
    <n v="1164230.82"/>
    <n v="11139.69"/>
    <n v="11263.31"/>
    <n v="1000"/>
    <n v="1164230.82"/>
    <n v="0"/>
    <x v="6"/>
    <s v="BR CS Chocolate Peanut Butter 6 1.5QT"/>
  </r>
  <r>
    <n v="64315722"/>
    <x v="0"/>
    <s v=""/>
    <s v="2026"/>
    <s v="02"/>
    <s v="V"/>
    <s v="ZA03"/>
    <n v="8548"/>
    <n v="92519.15"/>
    <n v="10823.49"/>
    <n v="10866.69"/>
    <n v="1000"/>
    <n v="92519.15"/>
    <n v="0"/>
    <x v="6"/>
    <s v="BR Pistachio Almond 6 1.5QT"/>
  </r>
  <r>
    <n v="64315722"/>
    <x v="1"/>
    <s v=""/>
    <s v="2026"/>
    <s v="02"/>
    <s v="V"/>
    <s v="ZA03"/>
    <n v="4862"/>
    <n v="52569.71"/>
    <n v="10812.36"/>
    <n v="10866.69"/>
    <n v="1000"/>
    <n v="52569.71"/>
    <n v="0"/>
    <x v="6"/>
    <s v="BR Pistachio Almond 6 1.5QT"/>
  </r>
  <r>
    <n v="64315722"/>
    <x v="2"/>
    <s v=""/>
    <s v="2026"/>
    <s v="02"/>
    <s v="V"/>
    <s v="ZA03"/>
    <n v="2383"/>
    <n v="23946.37"/>
    <n v="10048.83"/>
    <n v="10004.85"/>
    <n v="1000"/>
    <n v="23946.37"/>
    <n v="0"/>
    <x v="6"/>
    <s v="BR Pistachio Almond 6 1.5QT"/>
  </r>
  <r>
    <n v="64315722"/>
    <x v="8"/>
    <s v=""/>
    <s v="2026"/>
    <s v="02"/>
    <s v="V"/>
    <s v="ZA03"/>
    <n v="352"/>
    <n v="3532.62"/>
    <n v="10035.85"/>
    <n v="10004.85"/>
    <n v="1000"/>
    <n v="3532.62"/>
    <n v="0"/>
    <x v="6"/>
    <s v="BR Pistachio Almond 6 1.5QT"/>
  </r>
  <r>
    <n v="64315722"/>
    <x v="3"/>
    <s v=""/>
    <s v="2026"/>
    <s v="02"/>
    <s v="V"/>
    <s v="ZA03"/>
    <n v="17757"/>
    <n v="179831.41"/>
    <n v="10127.35"/>
    <n v="10281.68"/>
    <n v="1000"/>
    <n v="179831.41"/>
    <n v="0"/>
    <x v="6"/>
    <s v="BR Pistachio Almond 6 1.5QT"/>
  </r>
  <r>
    <n v="64324874"/>
    <x v="1"/>
    <s v=""/>
    <s v="2026"/>
    <s v="02"/>
    <s v="V"/>
    <s v="ZA03"/>
    <n v="9"/>
    <n v="112.84"/>
    <n v="12537.78"/>
    <n v="12683.44"/>
    <n v="1000"/>
    <n v="112.84"/>
    <n v="0"/>
    <x v="7"/>
    <s v="Yasso Mint Chocolate Chip 8-4pk"/>
  </r>
  <r>
    <n v="64324874"/>
    <x v="2"/>
    <s v=""/>
    <s v="2026"/>
    <s v="02"/>
    <s v="V"/>
    <s v="ZA03"/>
    <n v="153"/>
    <n v="1921.86"/>
    <n v="12561.18"/>
    <n v="11964.33"/>
    <n v="1000"/>
    <n v="1921.86"/>
    <n v="0"/>
    <x v="7"/>
    <s v="Yasso Mint Chocolate Chip 8-4pk"/>
  </r>
  <r>
    <n v="64324876"/>
    <x v="2"/>
    <s v=""/>
    <s v="2026"/>
    <s v="02"/>
    <s v="V"/>
    <s v="ZA03"/>
    <n v="0"/>
    <n v="0"/>
    <n v="12390"/>
    <n v="12306.25"/>
    <n v="1000"/>
    <n v="0"/>
    <n v="0"/>
    <x v="7"/>
    <s v="Yasso Chocolate Fudge 8-4pk"/>
  </r>
  <r>
    <n v="64325372"/>
    <x v="1"/>
    <s v=""/>
    <s v="2026"/>
    <s v="02"/>
    <s v="V"/>
    <s v="ZA03"/>
    <n v="17"/>
    <n v="215.1"/>
    <n v="12652.94"/>
    <n v="13243.74"/>
    <n v="1000"/>
    <n v="215.1"/>
    <n v="0"/>
    <x v="7"/>
    <s v="Yasso Sea Salt Caramel 8-4pk"/>
  </r>
  <r>
    <n v="64325372"/>
    <x v="2"/>
    <s v=""/>
    <s v="2026"/>
    <s v="02"/>
    <s v="V"/>
    <s v="ZA03"/>
    <n v="6"/>
    <n v="75.010000000000005"/>
    <n v="12501.67"/>
    <n v="12815.34"/>
    <n v="1000"/>
    <n v="75.010000000000005"/>
    <n v="0"/>
    <x v="7"/>
    <s v="Yasso Sea Salt Caramel 8-4pk"/>
  </r>
  <r>
    <n v="64325372"/>
    <x v="3"/>
    <s v=""/>
    <s v="2026"/>
    <s v="02"/>
    <s v="V"/>
    <s v="ZA03"/>
    <n v="177"/>
    <n v="2204.4899999999998"/>
    <n v="12454.75"/>
    <n v="12496.75"/>
    <n v="1000"/>
    <n v="2204.4899999999998"/>
    <n v="0"/>
    <x v="7"/>
    <s v="Yasso Sea Salt Caramel 8-4pk"/>
  </r>
  <r>
    <n v="64325486"/>
    <x v="0"/>
    <s v=""/>
    <s v="2026"/>
    <s v="02"/>
    <s v="V"/>
    <s v="ZA03"/>
    <n v="39"/>
    <n v="544.52"/>
    <n v="13962.05"/>
    <n v="15419.18"/>
    <n v="1000"/>
    <n v="544.52"/>
    <n v="0"/>
    <x v="7"/>
    <s v="Yasso Caramel Chocolate Crunch 8-4pk"/>
  </r>
  <r>
    <n v="64325486"/>
    <x v="1"/>
    <s v=""/>
    <s v="2026"/>
    <s v="02"/>
    <s v="V"/>
    <s v="ZA03"/>
    <n v="3649"/>
    <n v="45051.34"/>
    <n v="12346.22"/>
    <n v="14712.96"/>
    <n v="1000"/>
    <n v="45051.34"/>
    <n v="0"/>
    <x v="7"/>
    <s v="Yasso Caramel Chocolate Crunch 8-4pk"/>
  </r>
  <r>
    <n v="64325486"/>
    <x v="2"/>
    <s v=""/>
    <s v="2026"/>
    <s v="02"/>
    <s v="V"/>
    <s v="ZA03"/>
    <n v="170"/>
    <n v="2159.13"/>
    <n v="12700.76"/>
    <n v="15193.67"/>
    <n v="1000"/>
    <n v="2159.13"/>
    <n v="0"/>
    <x v="7"/>
    <s v="Yasso Caramel Chocolate Crunch 8-4pk"/>
  </r>
  <r>
    <n v="64325486"/>
    <x v="3"/>
    <s v=""/>
    <s v="2026"/>
    <s v="02"/>
    <s v="V"/>
    <s v="ZA03"/>
    <n v="1025"/>
    <n v="13146.31"/>
    <n v="12825.67"/>
    <n v="15320.36"/>
    <n v="1000"/>
    <n v="13146.31"/>
    <n v="0"/>
    <x v="7"/>
    <s v="Yasso Caramel Chocolate Crunch 8-4pk"/>
  </r>
  <r>
    <n v="64325487"/>
    <x v="0"/>
    <s v=""/>
    <s v="2026"/>
    <s v="02"/>
    <s v="V"/>
    <s v="ZA03"/>
    <n v="0"/>
    <n v="0"/>
    <n v="13338.33"/>
    <n v="13057.73"/>
    <n v="1000"/>
    <n v="0"/>
    <n v="0"/>
    <x v="7"/>
    <s v="Yasso Mint Chocolate Crunch 8-4pk"/>
  </r>
  <r>
    <n v="64325487"/>
    <x v="1"/>
    <s v=""/>
    <s v="2026"/>
    <s v="02"/>
    <s v="V"/>
    <s v="ZA03"/>
    <n v="0"/>
    <n v="0"/>
    <n v="13627.72"/>
    <n v="13153.39"/>
    <n v="1000"/>
    <n v="0"/>
    <n v="0"/>
    <x v="7"/>
    <s v="Yasso Mint Chocolate Crunch 8-4pk"/>
  </r>
  <r>
    <n v="64325487"/>
    <x v="2"/>
    <s v=""/>
    <s v="2026"/>
    <s v="02"/>
    <s v="V"/>
    <s v="ZA03"/>
    <n v="373"/>
    <n v="4848.34"/>
    <n v="12998.23"/>
    <n v="12931.67"/>
    <n v="1000"/>
    <n v="4848.34"/>
    <n v="0"/>
    <x v="7"/>
    <s v="Yasso Mint Chocolate Crunch 8-4pk"/>
  </r>
  <r>
    <n v="64325488"/>
    <x v="2"/>
    <s v=""/>
    <s v="2026"/>
    <s v="02"/>
    <s v="V"/>
    <s v="ZA03"/>
    <n v="187"/>
    <n v="2426.91"/>
    <n v="12978.13"/>
    <n v="12951.05"/>
    <n v="1000"/>
    <n v="2426.91"/>
    <n v="0"/>
    <x v="7"/>
    <s v="Yasso PB Chocolate Crunch 8-4pk"/>
  </r>
  <r>
    <n v="64325492"/>
    <x v="9"/>
    <s v=""/>
    <s v="2026"/>
    <s v="02"/>
    <s v="V"/>
    <s v="ZA03"/>
    <n v="0"/>
    <n v="0"/>
    <n v="13597.38"/>
    <n v="13231.61"/>
    <n v="1000"/>
    <n v="0"/>
    <n v="0"/>
    <x v="7"/>
    <s v="Yasso Strawberry Chocolate Crunch 8-4pk"/>
  </r>
  <r>
    <n v="64325509"/>
    <x v="9"/>
    <s v=""/>
    <s v="2026"/>
    <s v="02"/>
    <s v="V"/>
    <s v="ZA03"/>
    <n v="0"/>
    <n v="0"/>
    <n v="12797.28"/>
    <n v="12797.28"/>
    <n v="1000"/>
    <n v="0"/>
    <n v="0"/>
    <x v="7"/>
    <s v="Yasso Fudge Chocolate Crunch 8-4pk"/>
  </r>
  <r>
    <n v="64325509"/>
    <x v="2"/>
    <s v=""/>
    <s v="2026"/>
    <s v="02"/>
    <s v="V"/>
    <s v="ZA03"/>
    <n v="17"/>
    <n v="222.58"/>
    <n v="13092.94"/>
    <n v="12961.31"/>
    <n v="1000"/>
    <n v="222.58"/>
    <n v="0"/>
    <x v="7"/>
    <s v="Yasso Fudge Chocolate Crunch 8-4pk"/>
  </r>
  <r>
    <n v="64325512"/>
    <x v="2"/>
    <s v=""/>
    <s v="2026"/>
    <s v="02"/>
    <s v="V"/>
    <s v="ZA03"/>
    <n v="1744"/>
    <n v="22061.63"/>
    <n v="12650.02"/>
    <n v="13357"/>
    <n v="1000"/>
    <n v="22061.63"/>
    <n v="0"/>
    <x v="7"/>
    <s v="Yasso Coffee Chocolate Chip 8-4pk"/>
  </r>
  <r>
    <n v="64325512"/>
    <x v="3"/>
    <s v=""/>
    <s v="2026"/>
    <s v="02"/>
    <s v="V"/>
    <s v="ZA03"/>
    <n v="17"/>
    <n v="216.01"/>
    <n v="12706.47"/>
    <n v="13261.05"/>
    <n v="1000"/>
    <n v="216.01"/>
    <n v="0"/>
    <x v="7"/>
    <s v="Yasso Coffee Chocolate Chip 8-4pk"/>
  </r>
  <r>
    <n v="64325513"/>
    <x v="2"/>
    <s v=""/>
    <s v="2026"/>
    <s v="02"/>
    <s v="V"/>
    <s v="ZA03"/>
    <n v="51"/>
    <n v="627.17999999999995"/>
    <n v="12297.65"/>
    <n v="11924.08"/>
    <n v="1000"/>
    <n v="627.17999999999995"/>
    <n v="0"/>
    <x v="7"/>
    <s v="Yasso Cookies N Cream 8-4pk"/>
  </r>
  <r>
    <n v="64325559"/>
    <x v="1"/>
    <s v=""/>
    <s v="2026"/>
    <s v="02"/>
    <s v="V"/>
    <s v="ZA03"/>
    <n v="3"/>
    <n v="38.32"/>
    <n v="12773.33"/>
    <n v="12977.37"/>
    <n v="1000"/>
    <n v="38.32"/>
    <n v="0"/>
    <x v="8"/>
    <s v="Yasso Birthday Cake 8-4pk"/>
  </r>
  <r>
    <n v="64325563"/>
    <x v="0"/>
    <s v=""/>
    <s v="2026"/>
    <s v="02"/>
    <s v="V"/>
    <s v="ZA03"/>
    <n v="17"/>
    <n v="207.35"/>
    <n v="12197.06"/>
    <n v="13119.85"/>
    <n v="1000"/>
    <n v="207.35"/>
    <n v="0"/>
    <x v="7"/>
    <s v="Yasso Strawberries n Cream 8-4pk"/>
  </r>
  <r>
    <n v="64325563"/>
    <x v="1"/>
    <s v=""/>
    <s v="2026"/>
    <s v="02"/>
    <s v="V"/>
    <s v="ZA03"/>
    <n v="913"/>
    <n v="12167.81"/>
    <n v="13327.28"/>
    <n v="13044.68"/>
    <n v="1000"/>
    <n v="12167.81"/>
    <n v="0"/>
    <x v="7"/>
    <s v="Yasso Strawberries n Cream 8-4pk"/>
  </r>
  <r>
    <n v="64325563"/>
    <x v="9"/>
    <s v=""/>
    <s v="2026"/>
    <s v="02"/>
    <s v="V"/>
    <s v="ZA03"/>
    <n v="0"/>
    <n v="0"/>
    <n v="13852.41"/>
    <n v="12549.24"/>
    <n v="1000"/>
    <n v="0"/>
    <n v="0"/>
    <x v="7"/>
    <s v="Yasso Strawberries n Cream 8-4pk"/>
  </r>
  <r>
    <n v="64325563"/>
    <x v="2"/>
    <s v=""/>
    <s v="2026"/>
    <s v="02"/>
    <s v="V"/>
    <s v="ZA03"/>
    <n v="17"/>
    <n v="215.66"/>
    <n v="12685.88"/>
    <n v="12853.69"/>
    <n v="1000"/>
    <n v="215.66"/>
    <n v="0"/>
    <x v="7"/>
    <s v="Yasso Strawberries n Cream 8-4pk"/>
  </r>
  <r>
    <n v="64325563"/>
    <x v="3"/>
    <s v=""/>
    <s v="2026"/>
    <s v="02"/>
    <s v="V"/>
    <s v="ZA03"/>
    <n v="289"/>
    <n v="3514.47"/>
    <n v="12160.8"/>
    <n v="12869.94"/>
    <n v="1000"/>
    <n v="3514.47"/>
    <n v="0"/>
    <x v="7"/>
    <s v="Yasso Strawberries n Cream 8-4pk"/>
  </r>
  <r>
    <n v="64325568"/>
    <x v="0"/>
    <s v=""/>
    <s v="2026"/>
    <s v="02"/>
    <s v="V"/>
    <s v="ZA03"/>
    <n v="41"/>
    <n v="519.64"/>
    <n v="12674.15"/>
    <n v="12932.57"/>
    <n v="1000"/>
    <n v="519.64"/>
    <n v="0"/>
    <x v="7"/>
    <s v="Yasso Creamy Mango 8-4pk"/>
  </r>
  <r>
    <n v="64325568"/>
    <x v="1"/>
    <s v=""/>
    <s v="2026"/>
    <s v="02"/>
    <s v="V"/>
    <s v="ZA03"/>
    <n v="1955"/>
    <n v="25132.65"/>
    <n v="12855.58"/>
    <n v="13008.73"/>
    <n v="1000"/>
    <n v="25132.65"/>
    <n v="0"/>
    <x v="7"/>
    <s v="Yasso Creamy Mango 8-4pk"/>
  </r>
  <r>
    <n v="64325572"/>
    <x v="9"/>
    <s v=""/>
    <s v="2026"/>
    <s v="02"/>
    <s v="V"/>
    <s v="ZA03"/>
    <n v="0"/>
    <n v="0"/>
    <n v="11991.56"/>
    <n v="11991.56"/>
    <n v="1000"/>
    <n v="0"/>
    <n v="0"/>
    <x v="7"/>
    <s v="Yasso Vanilla Chocolate Crunch 8-4pk"/>
  </r>
  <r>
    <n v="64325572"/>
    <x v="2"/>
    <s v=""/>
    <s v="2026"/>
    <s v="02"/>
    <s v="V"/>
    <s v="ZA03"/>
    <n v="748"/>
    <n v="9079.35"/>
    <n v="12138.17"/>
    <n v="12503.44"/>
    <n v="1000"/>
    <n v="9079.35"/>
    <n v="0"/>
    <x v="7"/>
    <s v="Yasso Vanilla Chocolate Crunch 8-4pk"/>
  </r>
  <r>
    <n v="64325600"/>
    <x v="0"/>
    <s v=""/>
    <s v="2026"/>
    <s v="02"/>
    <s v="V"/>
    <s v="ZA03"/>
    <n v="743"/>
    <n v="10640.21"/>
    <n v="14320.61"/>
    <n v="10295.950000000001"/>
    <n v="1000"/>
    <n v="10640.21"/>
    <n v="0"/>
    <x v="9"/>
    <s v="Yasso Cookies N Cream Sandwich 7-3pk"/>
  </r>
  <r>
    <n v="64325600"/>
    <x v="1"/>
    <s v=""/>
    <s v="2026"/>
    <s v="02"/>
    <s v="V"/>
    <s v="ZA03"/>
    <n v="63"/>
    <n v="797.8"/>
    <n v="12663.49"/>
    <n v="8965.4500000000007"/>
    <n v="1000"/>
    <n v="797.8"/>
    <n v="0"/>
    <x v="9"/>
    <s v="Yasso Cookies N Cream Sandwich 7-3pk"/>
  </r>
  <r>
    <n v="64325600"/>
    <x v="2"/>
    <s v=""/>
    <s v="2026"/>
    <s v="02"/>
    <s v="V"/>
    <s v="ZA03"/>
    <n v="21"/>
    <n v="264.99"/>
    <n v="12618.57"/>
    <n v="9895.59"/>
    <n v="1000"/>
    <n v="264.99"/>
    <n v="0"/>
    <x v="9"/>
    <s v="Yasso Cookies N Cream Sandwich 7-3pk"/>
  </r>
  <r>
    <n v="64325608"/>
    <x v="10"/>
    <s v=""/>
    <s v="2026"/>
    <s v="02"/>
    <s v="V"/>
    <s v="ZA03"/>
    <n v="189"/>
    <n v="1608.75"/>
    <n v="8511.9"/>
    <n v="8570.6299999999992"/>
    <n v="1000"/>
    <n v="1608.75"/>
    <n v="0"/>
    <x v="9"/>
    <s v="YASSO VANILLA BEAN SANDWICH 7-3PK"/>
  </r>
  <r>
    <n v="64325608"/>
    <x v="2"/>
    <s v=""/>
    <s v="2026"/>
    <s v="02"/>
    <s v="V"/>
    <s v="ZA03"/>
    <n v="68"/>
    <n v="818.91"/>
    <n v="12042.79"/>
    <n v="9729.5"/>
    <n v="1000"/>
    <n v="818.91"/>
    <n v="0"/>
    <x v="9"/>
    <s v="YASSO VANILLA BEAN SANDWICH 7-3PK"/>
  </r>
  <r>
    <n v="64325622"/>
    <x v="0"/>
    <s v=""/>
    <s v="2026"/>
    <s v="02"/>
    <s v="V"/>
    <s v="ZA03"/>
    <n v="1191"/>
    <n v="15901.83"/>
    <n v="13351.66"/>
    <n v="10711.23"/>
    <n v="1000"/>
    <n v="15901.83"/>
    <n v="0"/>
    <x v="9"/>
    <s v="Yasso Peanut Butter Sandwich 7-3pk"/>
  </r>
  <r>
    <n v="64325622"/>
    <x v="1"/>
    <s v=""/>
    <s v="2026"/>
    <s v="02"/>
    <s v="V"/>
    <s v="ZA03"/>
    <n v="1431"/>
    <n v="18933.63"/>
    <n v="13231.05"/>
    <n v="10548.48"/>
    <n v="1000"/>
    <n v="18933.63"/>
    <n v="0"/>
    <x v="9"/>
    <s v="Yasso Peanut Butter Sandwich 7-3pk"/>
  </r>
  <r>
    <n v="64325622"/>
    <x v="2"/>
    <s v=""/>
    <s v="2026"/>
    <s v="02"/>
    <s v="V"/>
    <s v="ZA03"/>
    <n v="105"/>
    <n v="1323.19"/>
    <n v="12601.81"/>
    <n v="10155.67"/>
    <n v="1000"/>
    <n v="1323.19"/>
    <n v="0"/>
    <x v="9"/>
    <s v="Yasso Peanut Butter Sandwich 7-3pk"/>
  </r>
  <r>
    <n v="64325622"/>
    <x v="3"/>
    <s v=""/>
    <s v="2026"/>
    <s v="02"/>
    <s v="V"/>
    <s v="ZA03"/>
    <n v="344"/>
    <n v="4277.9799999999996"/>
    <n v="12435.99"/>
    <n v="10086.209999999999"/>
    <n v="1000"/>
    <n v="4277.9799999999996"/>
    <n v="0"/>
    <x v="9"/>
    <s v="Yasso Peanut Butter Sandwich 7-3pk"/>
  </r>
  <r>
    <n v="64325624"/>
    <x v="0"/>
    <s v=""/>
    <s v="2026"/>
    <s v="02"/>
    <s v="V"/>
    <s v="ZA03"/>
    <n v="4170"/>
    <n v="76561.41"/>
    <n v="18360.05"/>
    <n v="18292.77"/>
    <n v="1000"/>
    <n v="76561.41"/>
    <n v="0"/>
    <x v="10"/>
    <s v="Yasso Sea Salt Car Poppables 10-6.84flz"/>
  </r>
  <r>
    <n v="64325624"/>
    <x v="1"/>
    <s v=""/>
    <s v="2026"/>
    <s v="02"/>
    <s v="V"/>
    <s v="ZA03"/>
    <n v="1097"/>
    <n v="20188.060000000001"/>
    <n v="18402.97"/>
    <n v="17806.89"/>
    <n v="1000"/>
    <n v="20188.060000000001"/>
    <n v="0"/>
    <x v="10"/>
    <s v="Yasso Sea Salt Car Poppables 10-6.84flz"/>
  </r>
  <r>
    <n v="64325624"/>
    <x v="11"/>
    <s v=""/>
    <s v="2026"/>
    <s v="02"/>
    <s v="V"/>
    <s v="ZA03"/>
    <n v="0"/>
    <n v="0"/>
    <n v="17365.5"/>
    <n v="17365.5"/>
    <n v="1000"/>
    <n v="0"/>
    <n v="0"/>
    <x v="10"/>
    <s v="Yasso Sea Salt Car Poppables 10-6.84flz"/>
  </r>
  <r>
    <n v="64325624"/>
    <x v="2"/>
    <s v=""/>
    <s v="2026"/>
    <s v="02"/>
    <s v="V"/>
    <s v="ZA03"/>
    <n v="1192"/>
    <n v="21435.82"/>
    <n v="17983.07"/>
    <n v="17826.16"/>
    <n v="1000"/>
    <n v="21435.82"/>
    <n v="0"/>
    <x v="10"/>
    <s v="Yasso Sea Salt Car Poppables 10-6.84flz"/>
  </r>
  <r>
    <n v="64325624"/>
    <x v="3"/>
    <s v=""/>
    <s v="2026"/>
    <s v="02"/>
    <s v="V"/>
    <s v="ZA03"/>
    <n v="20748"/>
    <n v="371893.41"/>
    <n v="17924.3"/>
    <n v="17693.55"/>
    <n v="1000"/>
    <n v="371893.41"/>
    <n v="0"/>
    <x v="10"/>
    <s v="Yasso Sea Salt Car Poppables 10-6.84flz"/>
  </r>
  <r>
    <n v="64325625"/>
    <x v="0"/>
    <s v=""/>
    <s v="2026"/>
    <s v="02"/>
    <s v="V"/>
    <s v="ZA03"/>
    <n v="3377"/>
    <n v="63690.92"/>
    <n v="18860.21"/>
    <n v="18176.39"/>
    <n v="1000"/>
    <n v="63690.92"/>
    <n v="0"/>
    <x v="10"/>
    <s v="Yasso Vanilla Bean Poppables 10-6.84flz"/>
  </r>
  <r>
    <n v="64325625"/>
    <x v="1"/>
    <s v=""/>
    <s v="2026"/>
    <s v="02"/>
    <s v="V"/>
    <s v="ZA03"/>
    <n v="2151"/>
    <n v="40615.89"/>
    <n v="18882.330000000002"/>
    <n v="13984.94"/>
    <n v="1000"/>
    <n v="40615.89"/>
    <n v="0"/>
    <x v="10"/>
    <s v="Yasso Vanilla Bean Poppables 10-6.84flz"/>
  </r>
  <r>
    <n v="64325625"/>
    <x v="11"/>
    <s v=""/>
    <s v="2026"/>
    <s v="02"/>
    <s v="V"/>
    <s v="ZA03"/>
    <n v="10706"/>
    <n v="190245.17"/>
    <n v="17769.96"/>
    <n v="17184.95"/>
    <n v="1000"/>
    <n v="190245.17"/>
    <n v="0"/>
    <x v="10"/>
    <s v="Yasso Vanilla Bean Poppables 10-6.84flz"/>
  </r>
  <r>
    <n v="64325625"/>
    <x v="2"/>
    <s v=""/>
    <s v="2026"/>
    <s v="02"/>
    <s v="V"/>
    <s v="ZA03"/>
    <n v="1210"/>
    <n v="22259.62"/>
    <n v="18396.38"/>
    <n v="17651"/>
    <n v="1000"/>
    <n v="22259.62"/>
    <n v="0"/>
    <x v="10"/>
    <s v="Yasso Vanilla Bean Poppables 10-6.84flz"/>
  </r>
  <r>
    <n v="64325625"/>
    <x v="3"/>
    <s v=""/>
    <s v="2026"/>
    <s v="02"/>
    <s v="V"/>
    <s v="ZA03"/>
    <n v="22754"/>
    <n v="416397.3"/>
    <n v="18299.96"/>
    <n v="17509.59"/>
    <n v="1000"/>
    <n v="416397.3"/>
    <n v="0"/>
    <x v="10"/>
    <s v="Yasso Vanilla Bean Poppables 10-6.84flz"/>
  </r>
  <r>
    <n v="64326313"/>
    <x v="0"/>
    <s v=""/>
    <s v="2026"/>
    <s v="02"/>
    <s v="V"/>
    <s v="ZA03"/>
    <n v="748"/>
    <n v="9874.7800000000007"/>
    <n v="13201.58"/>
    <n v="12592.22"/>
    <n v="1000"/>
    <n v="9874.7800000000007"/>
    <n v="0"/>
    <x v="7"/>
    <s v="Yasso Pistachio 8-4pk"/>
  </r>
  <r>
    <n v="64326391"/>
    <x v="3"/>
    <s v=""/>
    <s v="2026"/>
    <s v="02"/>
    <s v="V"/>
    <s v="ZA03"/>
    <n v="131"/>
    <n v="2325.5700000000002"/>
    <n v="17752.439999999999"/>
    <n v="18134.09"/>
    <n v="1000"/>
    <n v="2325.5700000000002"/>
    <n v="0"/>
    <x v="10"/>
    <s v="Yasso Club Vanilla Ppbles 18-17.1 FOZ"/>
  </r>
  <r>
    <n v="64326396"/>
    <x v="0"/>
    <s v=""/>
    <s v="2026"/>
    <s v="02"/>
    <s v="V"/>
    <s v="ZA03"/>
    <n v="425"/>
    <n v="13370.4"/>
    <n v="31459.759999999998"/>
    <n v="29187.13"/>
    <n v="1000"/>
    <n v="13370.4"/>
    <n v="0"/>
    <x v="0"/>
    <s v="BJ SORV-IC-StrawCheese-1 8.95L"/>
  </r>
  <r>
    <n v="64326407"/>
    <x v="0"/>
    <s v=""/>
    <s v="2026"/>
    <s v="02"/>
    <s v="V"/>
    <s v="ZA03"/>
    <n v="767"/>
    <n v="14749.77"/>
    <n v="19230.47"/>
    <n v="18662.3"/>
    <n v="1000"/>
    <n v="14749.77"/>
    <n v="0"/>
    <x v="10"/>
    <s v="Yasso Coffee Poppables 10-6.84flz"/>
  </r>
  <r>
    <n v="64326407"/>
    <x v="1"/>
    <s v=""/>
    <s v="2026"/>
    <s v="02"/>
    <s v="V"/>
    <s v="ZA03"/>
    <n v="240"/>
    <n v="4644.91"/>
    <n v="19353.79"/>
    <n v="18214.91"/>
    <n v="1000"/>
    <n v="4644.91"/>
    <n v="0"/>
    <x v="10"/>
    <s v="Yasso Coffee Poppables 10-6.84flz"/>
  </r>
  <r>
    <n v="64326407"/>
    <x v="11"/>
    <s v=""/>
    <s v="2026"/>
    <s v="02"/>
    <s v="V"/>
    <s v="ZA03"/>
    <n v="211"/>
    <n v="3804.33"/>
    <n v="18030"/>
    <n v="17464.68"/>
    <n v="1000"/>
    <n v="3804.33"/>
    <n v="0"/>
    <x v="10"/>
    <s v="Yasso Coffee Poppables 10-6.84flz"/>
  </r>
  <r>
    <n v="64326407"/>
    <x v="2"/>
    <s v=""/>
    <s v="2026"/>
    <s v="02"/>
    <s v="V"/>
    <s v="ZA03"/>
    <n v="180"/>
    <n v="3378"/>
    <n v="18766.669999999998"/>
    <n v="18059.23"/>
    <n v="1000"/>
    <n v="3378"/>
    <n v="0"/>
    <x v="10"/>
    <s v="Yasso Coffee Poppables 10-6.84flz"/>
  </r>
  <r>
    <n v="64326407"/>
    <x v="3"/>
    <s v=""/>
    <s v="2026"/>
    <s v="02"/>
    <s v="V"/>
    <s v="ZA03"/>
    <n v="3764"/>
    <n v="70098.63"/>
    <n v="18623.439999999999"/>
    <n v="17991.740000000002"/>
    <n v="1000"/>
    <n v="70098.63"/>
    <n v="0"/>
    <x v="10"/>
    <s v="Yasso Coffee Poppables 10-6.84flz"/>
  </r>
  <r>
    <n v="64327161"/>
    <x v="0"/>
    <s v=""/>
    <s v="2026"/>
    <s v="02"/>
    <s v="V"/>
    <s v="ZA03"/>
    <n v="14400"/>
    <n v="108372.31"/>
    <n v="7525.85"/>
    <n v="6282.09"/>
    <n v="1000"/>
    <n v="108372.31"/>
    <n v="0"/>
    <x v="11"/>
    <s v="YSO Mint Chocolate Chip Club 1-15pk"/>
  </r>
  <r>
    <n v="64327161"/>
    <x v="1"/>
    <s v=""/>
    <s v="2026"/>
    <s v="02"/>
    <s v="S"/>
    <s v="ZA03"/>
    <n v="0"/>
    <n v="0"/>
    <n v="6389.61"/>
    <n v="6389.61"/>
    <n v="1000"/>
    <n v="0"/>
    <n v="0"/>
    <x v="11"/>
    <s v="YSO Mint Chocolate Chip Club 1-15pk"/>
  </r>
  <r>
    <n v="64327161"/>
    <x v="6"/>
    <s v=""/>
    <s v="2026"/>
    <s v="02"/>
    <s v="V"/>
    <s v="ZA03"/>
    <n v="26880"/>
    <n v="193797.75"/>
    <n v="7209.74"/>
    <n v="6389.61"/>
    <n v="1000"/>
    <n v="193797.75"/>
    <n v="0"/>
    <x v="11"/>
    <s v="YSO Mint Chocolate Chip Club 1-15pk"/>
  </r>
  <r>
    <n v="64327161"/>
    <x v="12"/>
    <s v=""/>
    <s v="2026"/>
    <s v="02"/>
    <s v="V"/>
    <s v="ZA03"/>
    <n v="194808"/>
    <n v="1165902.47"/>
    <n v="5984.88"/>
    <n v="6066.24"/>
    <n v="1000"/>
    <n v="1165902.47"/>
    <n v="0"/>
    <x v="11"/>
    <s v="YSO Mint Chocolate Chip Club 1-15pk"/>
  </r>
  <r>
    <n v="64327161"/>
    <x v="2"/>
    <s v=""/>
    <s v="2026"/>
    <s v="02"/>
    <s v="V"/>
    <s v="ZA03"/>
    <n v="14400"/>
    <n v="105112.76"/>
    <n v="7299.5"/>
    <n v="6282.09"/>
    <n v="1000"/>
    <n v="105112.76"/>
    <n v="0"/>
    <x v="11"/>
    <s v="YSO Mint Chocolate Chip Club 1-15pk"/>
  </r>
  <r>
    <n v="64327161"/>
    <x v="13"/>
    <s v=""/>
    <s v="2026"/>
    <s v="02"/>
    <s v="V"/>
    <s v="ZA03"/>
    <n v="4"/>
    <n v="28.6"/>
    <n v="7150"/>
    <n v="6282.09"/>
    <n v="1000"/>
    <n v="28.6"/>
    <n v="0"/>
    <x v="11"/>
    <s v="YSO Mint Chocolate Chip Club 1-15pk"/>
  </r>
  <r>
    <n v="64327161"/>
    <x v="3"/>
    <s v=""/>
    <s v="2026"/>
    <s v="02"/>
    <s v="V"/>
    <s v="ZA03"/>
    <n v="79005"/>
    <n v="566155.6"/>
    <n v="7166.07"/>
    <n v="6282.09"/>
    <n v="1000"/>
    <n v="566155.6"/>
    <n v="0"/>
    <x v="11"/>
    <s v="YSO Mint Chocolate Chip Club 1-15pk"/>
  </r>
  <r>
    <n v="64327184"/>
    <x v="12"/>
    <s v=""/>
    <s v="2026"/>
    <s v="02"/>
    <s v="V"/>
    <s v="ZA03"/>
    <n v="780"/>
    <n v="4057.83"/>
    <n v="5202.3500000000004"/>
    <n v="5238.26"/>
    <n v="1000"/>
    <n v="4057.83"/>
    <n v="0"/>
    <x v="11"/>
    <s v="YSO Mint Chocolate Chip Club 1-12pk"/>
  </r>
  <r>
    <n v="64328806"/>
    <x v="0"/>
    <s v=""/>
    <s v="2026"/>
    <s v="02"/>
    <s v="V"/>
    <s v="ZA03"/>
    <n v="8525"/>
    <n v="111095.27"/>
    <n v="13031.7"/>
    <n v="13202.96"/>
    <n v="1000"/>
    <n v="111095.27"/>
    <n v="0"/>
    <x v="12"/>
    <s v="KL Reeses SW 6-4PK"/>
  </r>
  <r>
    <n v="64328806"/>
    <x v="1"/>
    <s v=""/>
    <s v="2026"/>
    <s v="02"/>
    <s v="V"/>
    <s v="ZA03"/>
    <n v="3315"/>
    <n v="42309.43"/>
    <n v="12763.03"/>
    <n v="13202.96"/>
    <n v="1000"/>
    <n v="42309.43"/>
    <n v="0"/>
    <x v="12"/>
    <s v="KL Reeses SW 6-4PK"/>
  </r>
  <r>
    <n v="64328806"/>
    <x v="12"/>
    <s v=""/>
    <s v="2026"/>
    <s v="02"/>
    <s v="V"/>
    <s v="ZA03"/>
    <n v="3075"/>
    <n v="37053.75"/>
    <n v="12050"/>
    <n v="12212.39"/>
    <n v="1000"/>
    <n v="37053.75"/>
    <n v="0"/>
    <x v="12"/>
    <s v="KL Reeses SW 6-4PK"/>
  </r>
  <r>
    <n v="64328806"/>
    <x v="2"/>
    <s v=""/>
    <s v="2026"/>
    <s v="02"/>
    <s v="V"/>
    <s v="ZA03"/>
    <n v="3969"/>
    <n v="49749.46"/>
    <n v="12534.51"/>
    <n v="12838.86"/>
    <n v="1000"/>
    <n v="49749.46"/>
    <n v="0"/>
    <x v="12"/>
    <s v="KL Reeses SW 6-4PK"/>
  </r>
  <r>
    <n v="64328806"/>
    <x v="3"/>
    <s v=""/>
    <s v="2026"/>
    <s v="02"/>
    <s v="V"/>
    <s v="ZA03"/>
    <n v="8717"/>
    <n v="111276.87"/>
    <n v="12765.5"/>
    <n v="12788.08"/>
    <n v="1000"/>
    <n v="111276.87"/>
    <n v="0"/>
    <x v="12"/>
    <s v="KL Reeses SW 6-4PK"/>
  </r>
  <r>
    <n v="64330596"/>
    <x v="5"/>
    <s v=""/>
    <s v="2026"/>
    <s v="02"/>
    <s v="S"/>
    <s v="ZA03"/>
    <n v="0"/>
    <n v="0"/>
    <n v="14203.17"/>
    <n v="14029.77"/>
    <n v="1000"/>
    <n v="0"/>
    <n v="0"/>
    <x v="3"/>
    <s v="MG Mini Double Caramel Bar 6-6PK"/>
  </r>
  <r>
    <n v="64330596"/>
    <x v="0"/>
    <s v=""/>
    <s v="2026"/>
    <s v="02"/>
    <s v="V"/>
    <s v="ZA03"/>
    <n v="26724"/>
    <n v="367266.33"/>
    <n v="13742.94"/>
    <n v="14791.67"/>
    <n v="1000"/>
    <n v="367266.33"/>
    <n v="0"/>
    <x v="3"/>
    <s v="MG Mini Double Caramel Bar 6-6PK"/>
  </r>
  <r>
    <n v="64330596"/>
    <x v="1"/>
    <s v=""/>
    <s v="2026"/>
    <s v="02"/>
    <s v="V"/>
    <s v="ZA03"/>
    <n v="16281"/>
    <n v="227825.51"/>
    <n v="13993.34"/>
    <n v="14029.77"/>
    <n v="1000"/>
    <n v="227825.51"/>
    <n v="0"/>
    <x v="3"/>
    <s v="MG Mini Double Caramel Bar 6-6PK"/>
  </r>
  <r>
    <n v="64330596"/>
    <x v="6"/>
    <s v=""/>
    <s v="2026"/>
    <s v="02"/>
    <s v="V"/>
    <s v="ZA03"/>
    <n v="10560"/>
    <n v="139396.76999999999"/>
    <n v="13200.45"/>
    <n v="14029.77"/>
    <n v="1000"/>
    <n v="139396.76999999999"/>
    <n v="0"/>
    <x v="3"/>
    <s v="MG Mini Double Caramel Bar 6-6PK"/>
  </r>
  <r>
    <n v="64330596"/>
    <x v="2"/>
    <s v=""/>
    <s v="2026"/>
    <s v="02"/>
    <s v="V"/>
    <s v="ZA03"/>
    <n v="4920"/>
    <n v="63284.15"/>
    <n v="12862.63"/>
    <n v="14048.57"/>
    <n v="1000"/>
    <n v="63284.15"/>
    <n v="0"/>
    <x v="3"/>
    <s v="MG Mini Double Caramel Bar 6-6PK"/>
  </r>
  <r>
    <n v="64330596"/>
    <x v="8"/>
    <s v=""/>
    <s v="2026"/>
    <s v="02"/>
    <s v="V"/>
    <s v="ZA03"/>
    <n v="0"/>
    <n v="0"/>
    <n v="12627.15"/>
    <n v="14029.77"/>
    <n v="1000"/>
    <n v="0"/>
    <n v="0"/>
    <x v="3"/>
    <s v="MG Mini Double Caramel Bar 6-6PK"/>
  </r>
  <r>
    <n v="64330596"/>
    <x v="13"/>
    <s v=""/>
    <s v="2026"/>
    <s v="02"/>
    <s v="V"/>
    <s v="ZA03"/>
    <n v="41882.5"/>
    <n v="556108.43000000005"/>
    <n v="13277.82"/>
    <n v="14029.77"/>
    <n v="1000"/>
    <n v="556108.43000000005"/>
    <n v="0"/>
    <x v="3"/>
    <s v="MG Mini Double Caramel Bar 6-6PK"/>
  </r>
  <r>
    <n v="64330596"/>
    <x v="3"/>
    <s v=""/>
    <s v="2026"/>
    <s v="02"/>
    <s v="V"/>
    <s v="ZA03"/>
    <n v="53898"/>
    <n v="715404.67"/>
    <n v="13273.31"/>
    <n v="14241.79"/>
    <n v="1000"/>
    <n v="715404.67"/>
    <n v="0"/>
    <x v="3"/>
    <s v="MG Mini Double Caramel Bar 6-6PK"/>
  </r>
  <r>
    <n v="64330611"/>
    <x v="5"/>
    <s v=""/>
    <s v="2026"/>
    <s v="02"/>
    <s v="V"/>
    <s v="ZA03"/>
    <n v="63000"/>
    <n v="813514.23999999999"/>
    <n v="12912.92"/>
    <n v="12741.39"/>
    <n v="1000"/>
    <n v="813514.23999999999"/>
    <n v="0"/>
    <x v="3"/>
    <s v="MG Double Caramel Bar 8-3PK"/>
  </r>
  <r>
    <n v="64330611"/>
    <x v="0"/>
    <s v=""/>
    <s v="2026"/>
    <s v="02"/>
    <s v="V"/>
    <s v="ZA03"/>
    <n v="28641"/>
    <n v="404907.18"/>
    <n v="14137.33"/>
    <n v="13225"/>
    <n v="1000"/>
    <n v="404907.18"/>
    <n v="0"/>
    <x v="3"/>
    <s v="MG Double Caramel Bar 8-3PK"/>
  </r>
  <r>
    <n v="64330611"/>
    <x v="1"/>
    <s v=""/>
    <s v="2026"/>
    <s v="02"/>
    <s v="V"/>
    <s v="ZA03"/>
    <n v="14232"/>
    <n v="204082.44"/>
    <n v="14339.69"/>
    <n v="12741.39"/>
    <n v="1000"/>
    <n v="204082.44"/>
    <n v="0"/>
    <x v="3"/>
    <s v="MG Double Caramel Bar 8-3PK"/>
  </r>
  <r>
    <n v="64330611"/>
    <x v="2"/>
    <s v=""/>
    <s v="2026"/>
    <s v="02"/>
    <s v="V"/>
    <s v="ZA03"/>
    <n v="132794"/>
    <n v="1628766.44"/>
    <n v="12265.36"/>
    <n v="12571.09"/>
    <n v="1000"/>
    <n v="1628766.44"/>
    <n v="0"/>
    <x v="3"/>
    <s v="MG Double Caramel Bar 8-3PK"/>
  </r>
  <r>
    <n v="64330611"/>
    <x v="8"/>
    <s v=""/>
    <s v="2026"/>
    <s v="02"/>
    <s v="V"/>
    <s v="ZA03"/>
    <n v="1806"/>
    <n v="21623.75"/>
    <n v="11973.28"/>
    <n v="12560.89"/>
    <n v="1000"/>
    <n v="21623.75"/>
    <n v="0"/>
    <x v="3"/>
    <s v="MG Double Caramel Bar 8-3PK"/>
  </r>
  <r>
    <n v="64330611"/>
    <x v="13"/>
    <s v=""/>
    <s v="2026"/>
    <s v="02"/>
    <s v="V"/>
    <s v="ZA03"/>
    <n v="10906"/>
    <n v="150479.35999999999"/>
    <n v="13797.85"/>
    <n v="12571.09"/>
    <n v="1000"/>
    <n v="150479.35999999999"/>
    <n v="0"/>
    <x v="3"/>
    <s v="MG Double Caramel Bar 8-3PK"/>
  </r>
  <r>
    <n v="64330611"/>
    <x v="3"/>
    <s v=""/>
    <s v="2026"/>
    <s v="02"/>
    <s v="V"/>
    <s v="ZA03"/>
    <n v="22549"/>
    <n v="310177.28999999998"/>
    <n v="13755.7"/>
    <n v="12741.39"/>
    <n v="1000"/>
    <n v="310177.28999999998"/>
    <n v="0"/>
    <x v="3"/>
    <s v="MG Double Caramel Bar 8-3PK"/>
  </r>
  <r>
    <n v="64330612"/>
    <x v="5"/>
    <s v=""/>
    <s v="2026"/>
    <s v="02"/>
    <s v="V"/>
    <s v="ZA03"/>
    <n v="5148"/>
    <n v="98687.360000000001"/>
    <n v="19170.04"/>
    <n v="18203.97"/>
    <n v="1000"/>
    <n v="98687.360000000001"/>
    <n v="0"/>
    <x v="3"/>
    <s v="MG Double Caramel Bar 6-6PK"/>
  </r>
  <r>
    <n v="64330612"/>
    <x v="0"/>
    <s v=""/>
    <s v="2026"/>
    <s v="02"/>
    <s v="V"/>
    <s v="ZA03"/>
    <n v="1456"/>
    <n v="29560.55"/>
    <n v="20302.580000000002"/>
    <n v="18813.09"/>
    <n v="1000"/>
    <n v="29560.55"/>
    <n v="0"/>
    <x v="3"/>
    <s v="MG Double Caramel Bar 6-6PK"/>
  </r>
  <r>
    <n v="64330612"/>
    <x v="1"/>
    <s v=""/>
    <s v="2026"/>
    <s v="02"/>
    <s v="V"/>
    <s v="ZA03"/>
    <n v="2262"/>
    <n v="45457.2"/>
    <n v="20096.02"/>
    <n v="18203.97"/>
    <n v="1000"/>
    <n v="45457.2"/>
    <n v="0"/>
    <x v="3"/>
    <s v="MG Double Caramel Bar 6-6PK"/>
  </r>
  <r>
    <n v="64330612"/>
    <x v="2"/>
    <s v=""/>
    <s v="2026"/>
    <s v="02"/>
    <s v="V"/>
    <s v="ZA03"/>
    <n v="1488"/>
    <n v="28791.96"/>
    <n v="19349.439999999999"/>
    <n v="18106.59"/>
    <n v="1000"/>
    <n v="28791.96"/>
    <n v="0"/>
    <x v="3"/>
    <s v="MG Double Caramel Bar 6-6PK"/>
  </r>
  <r>
    <n v="64330612"/>
    <x v="8"/>
    <s v=""/>
    <s v="2026"/>
    <s v="02"/>
    <s v="S"/>
    <s v="ZA03"/>
    <n v="0"/>
    <n v="0"/>
    <n v="18784.91"/>
    <n v="18096.34"/>
    <n v="1000"/>
    <n v="0"/>
    <n v="0"/>
    <x v="3"/>
    <s v="MG Double Caramel Bar 6-6PK"/>
  </r>
  <r>
    <n v="64330612"/>
    <x v="3"/>
    <s v=""/>
    <s v="2026"/>
    <s v="02"/>
    <s v="V"/>
    <s v="ZA03"/>
    <n v="1455"/>
    <n v="28259.83"/>
    <n v="19422.560000000001"/>
    <n v="18203.97"/>
    <n v="1000"/>
    <n v="28259.83"/>
    <n v="0"/>
    <x v="3"/>
    <s v="MG Double Caramel Bar 6-6PK"/>
  </r>
  <r>
    <n v="64331550"/>
    <x v="5"/>
    <s v=""/>
    <s v="2026"/>
    <s v="02"/>
    <s v="V"/>
    <s v="ZA03"/>
    <n v="46835"/>
    <n v="308965.96999999997"/>
    <n v="6596.9"/>
    <n v="6490.11"/>
    <n v="1000"/>
    <n v="308965.96999999997"/>
    <n v="0"/>
    <x v="3"/>
    <s v="MG Double Caramel Bar 1-12PK OOH"/>
  </r>
  <r>
    <n v="64331550"/>
    <x v="0"/>
    <s v=""/>
    <s v="2026"/>
    <s v="02"/>
    <s v="V"/>
    <s v="ZA03"/>
    <n v="21224"/>
    <n v="144885.74"/>
    <n v="6826.5"/>
    <n v="6682.3"/>
    <n v="1000"/>
    <n v="144885.74"/>
    <n v="0"/>
    <x v="3"/>
    <s v="MG Double Caramel Bar 1-12PK OOH"/>
  </r>
  <r>
    <n v="64331550"/>
    <x v="1"/>
    <s v=""/>
    <s v="2026"/>
    <s v="02"/>
    <s v="V"/>
    <s v="ZA03"/>
    <n v="12415"/>
    <n v="86372.83"/>
    <n v="6957.13"/>
    <n v="6490.11"/>
    <n v="1000"/>
    <n v="86372.83"/>
    <n v="0"/>
    <x v="3"/>
    <s v="MG Double Caramel Bar 1-12PK OOH"/>
  </r>
  <r>
    <n v="64331550"/>
    <x v="6"/>
    <s v=""/>
    <s v="2026"/>
    <s v="02"/>
    <s v="V"/>
    <s v="ZA03"/>
    <n v="17088"/>
    <n v="115734.49"/>
    <n v="6772.85"/>
    <n v="6490.11"/>
    <n v="1000"/>
    <n v="115734.49"/>
    <n v="0"/>
    <x v="3"/>
    <s v="MG Double Caramel Bar 1-12PK OOH"/>
  </r>
  <r>
    <n v="64331550"/>
    <x v="2"/>
    <s v=""/>
    <s v="2026"/>
    <s v="02"/>
    <s v="V"/>
    <s v="ZA03"/>
    <n v="15503"/>
    <n v="98710.92"/>
    <n v="6367.21"/>
    <n v="6422.09"/>
    <n v="1000"/>
    <n v="98710.92"/>
    <n v="0"/>
    <x v="3"/>
    <s v="MG Double Caramel Bar 1-12PK OOH"/>
  </r>
  <r>
    <n v="64331550"/>
    <x v="8"/>
    <s v=""/>
    <s v="2026"/>
    <s v="02"/>
    <s v="V"/>
    <s v="ZA03"/>
    <n v="0"/>
    <n v="0"/>
    <n v="6344.33"/>
    <n v="6417.2"/>
    <n v="1000"/>
    <n v="0"/>
    <n v="0"/>
    <x v="3"/>
    <s v="MG Double Caramel Bar 1-12PK OOH"/>
  </r>
  <r>
    <n v="64331550"/>
    <x v="3"/>
    <s v=""/>
    <s v="2026"/>
    <s v="02"/>
    <s v="V"/>
    <s v="ZA03"/>
    <n v="20543"/>
    <n v="136887.38"/>
    <n v="6663.46"/>
    <n v="6490.11"/>
    <n v="1000"/>
    <n v="136887.38"/>
    <n v="0"/>
    <x v="3"/>
    <s v="MG Double Caramel Bar 1-12PK OOH"/>
  </r>
  <r>
    <n v="64341106"/>
    <x v="5"/>
    <s v=""/>
    <s v="2026"/>
    <s v="02"/>
    <s v="V"/>
    <s v="ZA03"/>
    <n v="19500"/>
    <n v="239044.24"/>
    <n v="12258.68"/>
    <n v="10399.69"/>
    <n v="1000"/>
    <n v="239044.24"/>
    <n v="0"/>
    <x v="5"/>
    <s v="PS Jolly Rancher Pop 6-18PK"/>
  </r>
  <r>
    <n v="64341106"/>
    <x v="0"/>
    <s v=""/>
    <s v="2026"/>
    <s v="02"/>
    <s v="V"/>
    <s v="ZA03"/>
    <n v="18662"/>
    <n v="251697.14"/>
    <n v="13487.15"/>
    <n v="11240.78"/>
    <n v="1000"/>
    <n v="251697.14"/>
    <n v="0"/>
    <x v="5"/>
    <s v="PS Jolly Rancher Pop 6-18PK"/>
  </r>
  <r>
    <n v="64341106"/>
    <x v="1"/>
    <s v=""/>
    <s v="2026"/>
    <s v="02"/>
    <s v="V"/>
    <s v="ZA03"/>
    <n v="6182"/>
    <n v="80327.23"/>
    <n v="12993.73"/>
    <n v="11240.78"/>
    <n v="1000"/>
    <n v="80327.23"/>
    <n v="0"/>
    <x v="5"/>
    <s v="PS Jolly Rancher Pop 6-18PK"/>
  </r>
  <r>
    <n v="64341106"/>
    <x v="2"/>
    <s v=""/>
    <s v="2026"/>
    <s v="02"/>
    <s v="V"/>
    <s v="ZA03"/>
    <n v="37484"/>
    <n v="448963.84000000003"/>
    <n v="11977.48"/>
    <n v="10192"/>
    <n v="1000"/>
    <n v="448963.84000000003"/>
    <n v="0"/>
    <x v="5"/>
    <s v="PS Jolly Rancher Pop 6-18PK"/>
  </r>
  <r>
    <n v="64341106"/>
    <x v="8"/>
    <s v=""/>
    <s v="2026"/>
    <s v="02"/>
    <s v="V"/>
    <s v="ZA03"/>
    <n v="0"/>
    <n v="0"/>
    <n v="11097.09"/>
    <n v="10175.14"/>
    <n v="1000"/>
    <n v="0"/>
    <n v="0"/>
    <x v="5"/>
    <s v="PS Jolly Rancher Pop 6-18PK"/>
  </r>
  <r>
    <n v="64341106"/>
    <x v="3"/>
    <s v=""/>
    <s v="2026"/>
    <s v="02"/>
    <s v="V"/>
    <s v="ZA03"/>
    <n v="13525"/>
    <n v="168716.53"/>
    <n v="12474.42"/>
    <n v="10399.69"/>
    <n v="1000"/>
    <n v="168716.53"/>
    <n v="0"/>
    <x v="5"/>
    <s v="PS Jolly Rancher Pop 6-18PK"/>
  </r>
  <r>
    <n v="64341107"/>
    <x v="5"/>
    <s v=""/>
    <s v="2026"/>
    <s v="02"/>
    <s v="V"/>
    <s v="ZA03"/>
    <n v="17290"/>
    <n v="194695.39"/>
    <n v="11260.58"/>
    <n v="10357.92"/>
    <n v="1000"/>
    <n v="194695.39"/>
    <n v="0"/>
    <x v="5"/>
    <s v="PS Jolly Rancher Sour 6-18PK"/>
  </r>
  <r>
    <n v="64341107"/>
    <x v="0"/>
    <s v=""/>
    <s v="2026"/>
    <s v="02"/>
    <s v="V"/>
    <s v="ZA03"/>
    <n v="7898"/>
    <n v="110580.26"/>
    <n v="14001.05"/>
    <n v="11219.23"/>
    <n v="1000"/>
    <n v="110580.26"/>
    <n v="0"/>
    <x v="5"/>
    <s v="PS Jolly Rancher Sour 6-18PK"/>
  </r>
  <r>
    <n v="64341107"/>
    <x v="1"/>
    <s v=""/>
    <s v="2026"/>
    <s v="02"/>
    <s v="V"/>
    <s v="ZA03"/>
    <n v="12789"/>
    <n v="183438.54"/>
    <n v="14343.46"/>
    <n v="10357.92"/>
    <n v="1000"/>
    <n v="183438.54"/>
    <n v="0"/>
    <x v="5"/>
    <s v="PS Jolly Rancher Sour 6-18PK"/>
  </r>
  <r>
    <n v="64341107"/>
    <x v="6"/>
    <s v=""/>
    <s v="2026"/>
    <s v="02"/>
    <s v="V"/>
    <s v="ZA03"/>
    <n v="8059"/>
    <n v="118081.74"/>
    <n v="14652.16"/>
    <n v="10357.92"/>
    <n v="1000"/>
    <n v="118081.74"/>
    <n v="0"/>
    <x v="5"/>
    <s v="PS Jolly Rancher Sour 6-18PK"/>
  </r>
  <r>
    <n v="64341107"/>
    <x v="2"/>
    <s v=""/>
    <s v="2026"/>
    <s v="02"/>
    <s v="V"/>
    <s v="ZA03"/>
    <n v="5278"/>
    <n v="78992.52"/>
    <n v="14966.37"/>
    <n v="10147.16"/>
    <n v="1000"/>
    <n v="78992.52"/>
    <n v="0"/>
    <x v="5"/>
    <s v="PS Jolly Rancher Sour 6-18PK"/>
  </r>
  <r>
    <n v="64341107"/>
    <x v="8"/>
    <s v=""/>
    <s v="2026"/>
    <s v="02"/>
    <s v="V"/>
    <s v="ZA03"/>
    <n v="0"/>
    <n v="0"/>
    <n v="15921.67"/>
    <n v="10110.39"/>
    <n v="1000"/>
    <n v="0"/>
    <n v="0"/>
    <x v="5"/>
    <s v="PS Jolly Rancher Sour 6-18PK"/>
  </r>
  <r>
    <n v="64341107"/>
    <x v="3"/>
    <s v=""/>
    <s v="2026"/>
    <s v="02"/>
    <s v="V"/>
    <s v="ZA03"/>
    <n v="12936"/>
    <n v="189198.16"/>
    <n v="14625.71"/>
    <n v="10357.92"/>
    <n v="1000"/>
    <n v="189198.16"/>
    <n v="0"/>
    <x v="5"/>
    <s v="PS Jolly Rancher Sour 6-18PK"/>
  </r>
  <r>
    <n v="64341108"/>
    <x v="5"/>
    <s v=""/>
    <s v="2026"/>
    <s v="02"/>
    <s v="V"/>
    <s v="ZA03"/>
    <n v="11760"/>
    <n v="59719.6"/>
    <n v="5078.2"/>
    <n v="5043.67"/>
    <n v="1000"/>
    <n v="59719.6"/>
    <n v="0"/>
    <x v="13"/>
    <s v="PS SpongeBob Facepiece 1-20PK"/>
  </r>
  <r>
    <n v="64341108"/>
    <x v="0"/>
    <s v=""/>
    <s v="2026"/>
    <s v="02"/>
    <s v="V"/>
    <s v="ZA03"/>
    <n v="182749"/>
    <n v="955007.11"/>
    <n v="5225.79"/>
    <n v="4985.88"/>
    <n v="1000"/>
    <n v="955007.11"/>
    <n v="0"/>
    <x v="13"/>
    <s v="PS SpongeBob Facepiece 1-20PK"/>
  </r>
  <r>
    <n v="64341108"/>
    <x v="1"/>
    <s v=""/>
    <s v="2026"/>
    <s v="02"/>
    <s v="V"/>
    <s v="ZA03"/>
    <n v="23851"/>
    <n v="135708.59"/>
    <n v="5689.85"/>
    <n v="5043.67"/>
    <n v="1000"/>
    <n v="135708.59"/>
    <n v="0"/>
    <x v="13"/>
    <s v="PS SpongeBob Facepiece 1-20PK"/>
  </r>
  <r>
    <n v="64341108"/>
    <x v="6"/>
    <s v=""/>
    <s v="2026"/>
    <s v="02"/>
    <s v="V"/>
    <s v="ZA03"/>
    <n v="159277"/>
    <n v="809933.54"/>
    <n v="5085.0600000000004"/>
    <n v="5043.67"/>
    <n v="1000"/>
    <n v="809933.54"/>
    <n v="0"/>
    <x v="13"/>
    <s v="PS SpongeBob Facepiece 1-20PK"/>
  </r>
  <r>
    <n v="64341108"/>
    <x v="2"/>
    <s v=""/>
    <s v="2026"/>
    <s v="02"/>
    <s v="V"/>
    <s v="ZA03"/>
    <n v="20382"/>
    <n v="108270.8"/>
    <n v="5312.08"/>
    <n v="5043.67"/>
    <n v="1000"/>
    <n v="108270.8"/>
    <n v="0"/>
    <x v="13"/>
    <s v="PS SpongeBob Facepiece 1-20PK"/>
  </r>
  <r>
    <n v="64341108"/>
    <x v="3"/>
    <s v=""/>
    <s v="2026"/>
    <s v="02"/>
    <s v="V"/>
    <s v="ZA03"/>
    <n v="90619"/>
    <n v="473439.24"/>
    <n v="5224.5"/>
    <n v="5043.67"/>
    <n v="1000"/>
    <n v="473439.24"/>
    <n v="0"/>
    <x v="13"/>
    <s v="PS SpongeBob Facepiece 1-20PK"/>
  </r>
  <r>
    <n v="64341109"/>
    <x v="0"/>
    <s v=""/>
    <s v="2026"/>
    <s v="02"/>
    <s v="V"/>
    <s v="ZA03"/>
    <n v="102786"/>
    <n v="481814.78"/>
    <n v="4687.55"/>
    <n v="4723.4799999999996"/>
    <n v="1000"/>
    <n v="481814.78"/>
    <n v="0"/>
    <x v="13"/>
    <s v="PS Spiderman Facepiece 1-20PK"/>
  </r>
  <r>
    <n v="64341109"/>
    <x v="1"/>
    <s v=""/>
    <s v="2026"/>
    <s v="02"/>
    <s v="V"/>
    <s v="ZA03"/>
    <n v="11367"/>
    <n v="61527.63"/>
    <n v="5412.83"/>
    <n v="4655.49"/>
    <n v="1000"/>
    <n v="61527.63"/>
    <n v="0"/>
    <x v="13"/>
    <s v="PS Spiderman Facepiece 1-20PK"/>
  </r>
  <r>
    <n v="64341109"/>
    <x v="6"/>
    <s v=""/>
    <s v="2026"/>
    <s v="02"/>
    <s v="S"/>
    <s v="ZA03"/>
    <n v="0"/>
    <n v="0"/>
    <n v="0"/>
    <n v="4655.49"/>
    <n v="1000"/>
    <n v="0"/>
    <n v="0"/>
    <x v="13"/>
    <s v="PS Spiderman Facepiece 1-20PK"/>
  </r>
  <r>
    <n v="64341109"/>
    <x v="2"/>
    <s v=""/>
    <s v="2026"/>
    <s v="02"/>
    <s v="V"/>
    <s v="ZA03"/>
    <n v="13114"/>
    <n v="64022.86"/>
    <n v="4882.0200000000004"/>
    <n v="4655.49"/>
    <n v="1000"/>
    <n v="64022.86"/>
    <n v="0"/>
    <x v="13"/>
    <s v="PS Spiderman Facepiece 1-20PK"/>
  </r>
  <r>
    <n v="64341109"/>
    <x v="3"/>
    <s v=""/>
    <s v="2026"/>
    <s v="02"/>
    <s v="V"/>
    <s v="ZA03"/>
    <n v="104558"/>
    <n v="487152.57"/>
    <n v="4659.16"/>
    <n v="4655.49"/>
    <n v="1000"/>
    <n v="487152.57"/>
    <n v="0"/>
    <x v="13"/>
    <s v="PS Spiderman Facepiece 1-20PK"/>
  </r>
  <r>
    <n v="64341962"/>
    <x v="0"/>
    <s v=""/>
    <s v="2026"/>
    <s v="02"/>
    <s v="V"/>
    <s v="ZA03"/>
    <n v="6691"/>
    <n v="104736.17"/>
    <n v="15653.29"/>
    <n v="14469.96"/>
    <n v="1000"/>
    <n v="104736.17"/>
    <n v="0"/>
    <x v="6"/>
    <s v="BR Chocolate Truffle 6 1.5QT"/>
  </r>
  <r>
    <n v="64341962"/>
    <x v="1"/>
    <s v=""/>
    <s v="2026"/>
    <s v="02"/>
    <s v="V"/>
    <s v="ZA03"/>
    <n v="4920"/>
    <n v="75848.320000000007"/>
    <n v="15416.33"/>
    <n v="13861.04"/>
    <n v="1000"/>
    <n v="75848.320000000007"/>
    <n v="0"/>
    <x v="6"/>
    <s v="BR Chocolate Truffle 6 1.5QT"/>
  </r>
  <r>
    <n v="64341962"/>
    <x v="2"/>
    <s v=""/>
    <s v="2026"/>
    <s v="02"/>
    <s v="V"/>
    <s v="ZA03"/>
    <n v="10927"/>
    <n v="167528.01999999999"/>
    <n v="15331.57"/>
    <n v="13613.02"/>
    <n v="1000"/>
    <n v="167528.01999999999"/>
    <n v="0"/>
    <x v="6"/>
    <s v="BR Chocolate Truffle 6 1.5QT"/>
  </r>
  <r>
    <n v="64341962"/>
    <x v="8"/>
    <s v=""/>
    <s v="2026"/>
    <s v="02"/>
    <s v="V"/>
    <s v="ZA03"/>
    <n v="1"/>
    <n v="16.21"/>
    <n v="16210"/>
    <n v="13548.87"/>
    <n v="1000"/>
    <n v="16.21"/>
    <n v="0"/>
    <x v="6"/>
    <s v="BR Chocolate Truffle 6 1.5QT"/>
  </r>
  <r>
    <n v="64341962"/>
    <x v="3"/>
    <s v=""/>
    <s v="2026"/>
    <s v="02"/>
    <s v="V"/>
    <s v="ZA03"/>
    <n v="8422"/>
    <n v="124337.65"/>
    <n v="14763.44"/>
    <n v="13861.04"/>
    <n v="1000"/>
    <n v="124337.65"/>
    <n v="0"/>
    <x v="6"/>
    <s v="BR Chocolate Truffle 6 1.5QT"/>
  </r>
  <r>
    <n v="64341967"/>
    <x v="7"/>
    <s v=""/>
    <s v="2026"/>
    <s v="02"/>
    <s v="V"/>
    <s v="ZA03"/>
    <n v="1329"/>
    <n v="16627.55"/>
    <n v="12511.32"/>
    <n v="12518.79"/>
    <n v="1000"/>
    <n v="16627.55"/>
    <n v="0"/>
    <x v="6"/>
    <s v="BR CHOC Peanut Butter 6 1.5QT"/>
  </r>
  <r>
    <n v="64341967"/>
    <x v="0"/>
    <s v=""/>
    <s v="2026"/>
    <s v="02"/>
    <s v="V"/>
    <s v="ZA03"/>
    <n v="6657"/>
    <n v="90550.44"/>
    <n v="13602.29"/>
    <n v="13312.27"/>
    <n v="1000"/>
    <n v="90550.44"/>
    <n v="0"/>
    <x v="6"/>
    <s v="BR CHOC Peanut Butter 6 1.5QT"/>
  </r>
  <r>
    <n v="64341967"/>
    <x v="1"/>
    <s v=""/>
    <s v="2026"/>
    <s v="02"/>
    <s v="V"/>
    <s v="ZA03"/>
    <n v="349"/>
    <n v="4867.04"/>
    <n v="13945.67"/>
    <n v="12518.79"/>
    <n v="1000"/>
    <n v="4867.04"/>
    <n v="0"/>
    <x v="6"/>
    <s v="BR CHOC Peanut Butter 6 1.5QT"/>
  </r>
  <r>
    <n v="64341967"/>
    <x v="2"/>
    <s v=""/>
    <s v="2026"/>
    <s v="02"/>
    <s v="V"/>
    <s v="ZA03"/>
    <n v="660"/>
    <n v="8649.61"/>
    <n v="13105.47"/>
    <n v="12661.09"/>
    <n v="1000"/>
    <n v="8649.61"/>
    <n v="0"/>
    <x v="6"/>
    <s v="BR CHOC Peanut Butter 6 1.5QT"/>
  </r>
  <r>
    <n v="64341967"/>
    <x v="3"/>
    <s v=""/>
    <s v="2026"/>
    <s v="02"/>
    <s v="V"/>
    <s v="ZA03"/>
    <n v="71768"/>
    <n v="919199.69"/>
    <n v="12807.93"/>
    <n v="12518.79"/>
    <n v="1000"/>
    <n v="919199.69"/>
    <n v="0"/>
    <x v="6"/>
    <s v="BR CHOC Peanut Butter 6 1.5QT"/>
  </r>
  <r>
    <n v="64341968"/>
    <x v="7"/>
    <s v=""/>
    <s v="2026"/>
    <s v="02"/>
    <s v="V"/>
    <s v="ZA03"/>
    <n v="10312"/>
    <n v="125235.95"/>
    <n v="12144.68"/>
    <n v="12372.32"/>
    <n v="1000"/>
    <n v="125235.95"/>
    <n v="0"/>
    <x v="6"/>
    <s v="BR CO-B SNICKERS 6 1.5QT"/>
  </r>
  <r>
    <n v="64341968"/>
    <x v="0"/>
    <s v=""/>
    <s v="2026"/>
    <s v="02"/>
    <s v="V"/>
    <s v="ZA03"/>
    <n v="9574"/>
    <n v="129339.27"/>
    <n v="13509.43"/>
    <n v="13090.99"/>
    <n v="1000"/>
    <n v="129339.27"/>
    <n v="0"/>
    <x v="6"/>
    <s v="BR CO-B SNICKERS 6 1.5QT"/>
  </r>
  <r>
    <n v="64341968"/>
    <x v="1"/>
    <s v=""/>
    <s v="2026"/>
    <s v="02"/>
    <s v="V"/>
    <s v="ZA03"/>
    <n v="7434"/>
    <n v="103073.56"/>
    <n v="13865.15"/>
    <n v="12372.32"/>
    <n v="1000"/>
    <n v="103073.56"/>
    <n v="0"/>
    <x v="6"/>
    <s v="BR CO-B SNICKERS 6 1.5QT"/>
  </r>
  <r>
    <n v="64341968"/>
    <x v="2"/>
    <s v=""/>
    <s v="2026"/>
    <s v="02"/>
    <s v="V"/>
    <s v="ZA03"/>
    <n v="5233"/>
    <n v="67672.14"/>
    <n v="12931.81"/>
    <n v="12565.27"/>
    <n v="1000"/>
    <n v="67672.14"/>
    <n v="0"/>
    <x v="6"/>
    <s v="BR CO-B SNICKERS 6 1.5QT"/>
  </r>
  <r>
    <n v="64341968"/>
    <x v="3"/>
    <s v=""/>
    <s v="2026"/>
    <s v="02"/>
    <s v="V"/>
    <s v="ZA03"/>
    <n v="44351"/>
    <n v="566244.78"/>
    <n v="12767.35"/>
    <n v="12374.67"/>
    <n v="1000"/>
    <n v="566244.78"/>
    <n v="0"/>
    <x v="6"/>
    <s v="BR CO-B SNICKERS 6 1.5QT"/>
  </r>
  <r>
    <n v="64343267"/>
    <x v="2"/>
    <s v=""/>
    <s v="2026"/>
    <s v="02"/>
    <s v="V"/>
    <s v="ZA03"/>
    <n v="10"/>
    <n v="607.38"/>
    <n v="60738"/>
    <n v="58861.36"/>
    <n v="1000"/>
    <n v="607.38"/>
    <n v="0"/>
    <x v="14"/>
    <s v="BJ US-PUP-PumpkinCookie 108p 4FOZ"/>
  </r>
  <r>
    <n v="64360314"/>
    <x v="5"/>
    <s v=""/>
    <s v="2026"/>
    <s v="02"/>
    <s v="V"/>
    <s v="ZA03"/>
    <n v="1560"/>
    <n v="14075.97"/>
    <n v="9023.06"/>
    <n v="8140.41"/>
    <n v="1000"/>
    <n v="14075.97"/>
    <n v="0"/>
    <x v="3"/>
    <s v="Yasso Mint Chocolate Chip 1-24pk OOH"/>
  </r>
  <r>
    <n v="64360314"/>
    <x v="0"/>
    <s v=""/>
    <s v="2026"/>
    <s v="02"/>
    <s v="V"/>
    <s v="ZA03"/>
    <n v="15875"/>
    <n v="160573.06"/>
    <n v="10114.84"/>
    <n v="8642.25"/>
    <n v="1000"/>
    <n v="160573.06"/>
    <n v="0"/>
    <x v="3"/>
    <s v="Yasso Mint Chocolate Chip 1-24pk OOH"/>
  </r>
  <r>
    <n v="64360314"/>
    <x v="1"/>
    <s v=""/>
    <s v="2026"/>
    <s v="02"/>
    <s v="V"/>
    <s v="ZA03"/>
    <n v="8358"/>
    <n v="108203.22"/>
    <n v="12946.07"/>
    <n v="11261.96"/>
    <n v="1000"/>
    <n v="108203.22"/>
    <n v="0"/>
    <x v="3"/>
    <s v="Yasso Mint Chocolate Chip 1-24pk OOH"/>
  </r>
  <r>
    <n v="64360314"/>
    <x v="6"/>
    <s v=""/>
    <s v="2026"/>
    <s v="02"/>
    <s v="V"/>
    <s v="ZA03"/>
    <n v="25207"/>
    <n v="244807.48"/>
    <n v="9711.8799999999992"/>
    <n v="8140.41"/>
    <n v="1000"/>
    <n v="244807.48"/>
    <n v="0"/>
    <x v="3"/>
    <s v="Yasso Mint Chocolate Chip 1-24pk OOH"/>
  </r>
  <r>
    <n v="64360314"/>
    <x v="2"/>
    <s v=""/>
    <s v="2026"/>
    <s v="02"/>
    <s v="V"/>
    <s v="ZA03"/>
    <n v="904"/>
    <n v="8553.2199999999993"/>
    <n v="9461.5300000000007"/>
    <n v="8140.41"/>
    <n v="1000"/>
    <n v="8553.2199999999993"/>
    <n v="0"/>
    <x v="3"/>
    <s v="Yasso Mint Chocolate Chip 1-24pk OOH"/>
  </r>
  <r>
    <n v="64360314"/>
    <x v="3"/>
    <s v=""/>
    <s v="2026"/>
    <s v="02"/>
    <s v="V"/>
    <s v="ZA03"/>
    <n v="9323"/>
    <n v="89597.87"/>
    <n v="9610.41"/>
    <n v="8238.36"/>
    <n v="1000"/>
    <n v="89597.87"/>
    <n v="0"/>
    <x v="3"/>
    <s v="Yasso Mint Chocolate Chip 1-24pk OOH"/>
  </r>
  <r>
    <n v="64361161"/>
    <x v="0"/>
    <s v=""/>
    <s v="2026"/>
    <s v="02"/>
    <s v="V"/>
    <s v="ZA03"/>
    <n v="240"/>
    <n v="2723.54"/>
    <n v="11348.08"/>
    <n v="11051.53"/>
    <n v="1000"/>
    <n v="2723.54"/>
    <n v="0"/>
    <x v="1"/>
    <s v="BJ CA-NDO-CHCFGBRWN-8 473ml"/>
  </r>
  <r>
    <n v="64361163"/>
    <x v="4"/>
    <s v=""/>
    <s v="2026"/>
    <s v="02"/>
    <s v="V"/>
    <s v="ZA03"/>
    <n v="0"/>
    <n v="0"/>
    <n v="10258.16"/>
    <n v="11114.79"/>
    <n v="1000"/>
    <n v="0"/>
    <n v="0"/>
    <x v="1"/>
    <s v="BJ CA-NDO-CHOCCHPCOOKDGH-8 473ml"/>
  </r>
  <r>
    <n v="64365613"/>
    <x v="5"/>
    <s v=""/>
    <s v="2026"/>
    <s v="02"/>
    <s v="S"/>
    <s v="ZA03"/>
    <n v="0"/>
    <n v="0"/>
    <n v="6953.9"/>
    <n v="7019.46"/>
    <n v="1000"/>
    <n v="0"/>
    <n v="0"/>
    <x v="13"/>
    <s v="PS Spiderman Facepiece 6-6PK"/>
  </r>
  <r>
    <n v="64365613"/>
    <x v="0"/>
    <s v=""/>
    <s v="2026"/>
    <s v="02"/>
    <s v="V"/>
    <s v="ZA03"/>
    <n v="125398"/>
    <n v="840602.68"/>
    <n v="6703.48"/>
    <n v="7206.51"/>
    <n v="1000"/>
    <n v="840602.68"/>
    <n v="0"/>
    <x v="13"/>
    <s v="PS Spiderman Facepiece 6-6PK"/>
  </r>
  <r>
    <n v="64365613"/>
    <x v="1"/>
    <s v=""/>
    <s v="2026"/>
    <s v="02"/>
    <s v="V"/>
    <s v="ZA03"/>
    <n v="44615"/>
    <n v="343117.19"/>
    <n v="7690.62"/>
    <n v="7019.46"/>
    <n v="1000"/>
    <n v="343117.19"/>
    <n v="0"/>
    <x v="13"/>
    <s v="PS Spiderman Facepiece 6-6PK"/>
  </r>
  <r>
    <n v="64365613"/>
    <x v="6"/>
    <s v=""/>
    <s v="2026"/>
    <s v="02"/>
    <s v="V"/>
    <s v="ZA03"/>
    <n v="139352"/>
    <n v="966024.41"/>
    <n v="6932.26"/>
    <n v="7019.46"/>
    <n v="1000"/>
    <n v="966024.41"/>
    <n v="0"/>
    <x v="13"/>
    <s v="PS Spiderman Facepiece 6-6PK"/>
  </r>
  <r>
    <n v="64365613"/>
    <x v="2"/>
    <s v=""/>
    <s v="2026"/>
    <s v="02"/>
    <s v="V"/>
    <s v="ZA03"/>
    <n v="6807"/>
    <n v="47825.66"/>
    <n v="7025.95"/>
    <n v="7019.46"/>
    <n v="1000"/>
    <n v="47825.66"/>
    <n v="0"/>
    <x v="13"/>
    <s v="PS Spiderman Facepiece 6-6PK"/>
  </r>
  <r>
    <n v="64365613"/>
    <x v="3"/>
    <s v=""/>
    <s v="2026"/>
    <s v="02"/>
    <s v="V"/>
    <s v="ZA03"/>
    <n v="110286"/>
    <n v="745630.78"/>
    <n v="6760.88"/>
    <n v="7019.46"/>
    <n v="1000"/>
    <n v="745630.78"/>
    <n v="0"/>
    <x v="13"/>
    <s v="PS Spiderman Facepiece 6-6PK"/>
  </r>
  <r>
    <n v="64366224"/>
    <x v="5"/>
    <s v=""/>
    <s v="2026"/>
    <s v="02"/>
    <s v="V"/>
    <s v="ZA03"/>
    <n v="94016"/>
    <n v="535411.15"/>
    <n v="5694.89"/>
    <n v="5423.34"/>
    <n v="1000"/>
    <n v="535411.15"/>
    <n v="0"/>
    <x v="13"/>
    <s v="PS Buzz Lightyear IH 6-6PK"/>
  </r>
  <r>
    <n v="64366224"/>
    <x v="0"/>
    <s v=""/>
    <s v="2026"/>
    <s v="02"/>
    <s v="V"/>
    <s v="ZA03"/>
    <n v="77"/>
    <n v="449.93"/>
    <n v="5843.25"/>
    <n v="5518.67"/>
    <n v="1000"/>
    <n v="449.93"/>
    <n v="0"/>
    <x v="13"/>
    <s v="PS Buzz Lightyear IH 6-6PK"/>
  </r>
  <r>
    <n v="64366224"/>
    <x v="1"/>
    <s v=""/>
    <s v="2026"/>
    <s v="02"/>
    <s v="V"/>
    <s v="ZA03"/>
    <n v="4975"/>
    <n v="30271.1"/>
    <n v="6084.64"/>
    <n v="5423.34"/>
    <n v="1000"/>
    <n v="30271.1"/>
    <n v="0"/>
    <x v="13"/>
    <s v="PS Buzz Lightyear IH 6-6PK"/>
  </r>
  <r>
    <n v="64366224"/>
    <x v="2"/>
    <s v=""/>
    <s v="2026"/>
    <s v="02"/>
    <s v="V"/>
    <s v="ZA03"/>
    <n v="376"/>
    <n v="2089.15"/>
    <n v="5556.25"/>
    <n v="5423.34"/>
    <n v="1000"/>
    <n v="2089.15"/>
    <n v="0"/>
    <x v="13"/>
    <s v="PS Buzz Lightyear IH 6-6PK"/>
  </r>
  <r>
    <n v="64366224"/>
    <x v="3"/>
    <s v=""/>
    <s v="2026"/>
    <s v="02"/>
    <s v="V"/>
    <s v="ZA03"/>
    <n v="90841"/>
    <n v="486594.5"/>
    <n v="5356.55"/>
    <n v="5423.34"/>
    <n v="1000"/>
    <n v="486594.5"/>
    <n v="0"/>
    <x v="13"/>
    <s v="PS Buzz Lightyear IH 6-6PK"/>
  </r>
  <r>
    <n v="64367657"/>
    <x v="5"/>
    <s v=""/>
    <s v="2026"/>
    <s v="02"/>
    <s v="V"/>
    <s v="ZA03"/>
    <n v="4845"/>
    <n v="60647.71"/>
    <n v="12517.59"/>
    <n v="13379.97"/>
    <n v="1000"/>
    <n v="60647.71"/>
    <n v="0"/>
    <x v="15"/>
    <s v="TAL LYR CHOC Chip CKE Batter 8p 311.3g"/>
  </r>
  <r>
    <n v="64367657"/>
    <x v="0"/>
    <s v=""/>
    <s v="2026"/>
    <s v="02"/>
    <s v="V"/>
    <s v="ZA03"/>
    <n v="14640"/>
    <n v="192367.68"/>
    <n v="13139.87"/>
    <n v="13854.36"/>
    <n v="1000"/>
    <n v="192367.68"/>
    <n v="0"/>
    <x v="15"/>
    <s v="TAL LYR CHOC Chip CKE Batter 8p 311.3g"/>
  </r>
  <r>
    <n v="64367657"/>
    <x v="1"/>
    <s v=""/>
    <s v="2026"/>
    <s v="02"/>
    <s v="V"/>
    <s v="ZA03"/>
    <n v="2521"/>
    <n v="34227.980000000003"/>
    <n v="13577.14"/>
    <n v="13834.06"/>
    <n v="1000"/>
    <n v="34227.980000000003"/>
    <n v="0"/>
    <x v="15"/>
    <s v="TAL LYR CHOC Chip CKE Batter 8p 311.3g"/>
  </r>
  <r>
    <n v="64367657"/>
    <x v="2"/>
    <s v=""/>
    <s v="2026"/>
    <s v="02"/>
    <s v="V"/>
    <s v="ZA03"/>
    <n v="3945"/>
    <n v="49818.47"/>
    <n v="12628.26"/>
    <n v="13231.19"/>
    <n v="1000"/>
    <n v="49818.47"/>
    <n v="0"/>
    <x v="15"/>
    <s v="TAL LYR CHOC Chip CKE Batter 8p 311.3g"/>
  </r>
  <r>
    <n v="64367657"/>
    <x v="8"/>
    <s v=""/>
    <s v="2026"/>
    <s v="02"/>
    <s v="V"/>
    <s v="ZA03"/>
    <n v="0"/>
    <n v="0"/>
    <n v="12580.33"/>
    <n v="13151.69"/>
    <n v="1000"/>
    <n v="0"/>
    <n v="0"/>
    <x v="15"/>
    <s v="TAL LYR CHOC Chip CKE Batter 8p 311.3g"/>
  </r>
  <r>
    <n v="64367657"/>
    <x v="3"/>
    <s v=""/>
    <s v="2026"/>
    <s v="02"/>
    <s v="V"/>
    <s v="ZA03"/>
    <n v="7011"/>
    <n v="89504.38"/>
    <n v="12766.28"/>
    <n v="13379.97"/>
    <n v="1000"/>
    <n v="89504.38"/>
    <n v="0"/>
    <x v="15"/>
    <s v="TAL LYR CHOC Chip CKE Batter 8p 311.3g"/>
  </r>
  <r>
    <n v="64369025"/>
    <x v="5"/>
    <s v=""/>
    <s v="2026"/>
    <s v="02"/>
    <s v="V"/>
    <s v="ZA03"/>
    <n v="25492"/>
    <n v="162190.12"/>
    <n v="6362.39"/>
    <n v="7057.88"/>
    <n v="1000"/>
    <n v="162190.12"/>
    <n v="0"/>
    <x v="15"/>
    <s v="TAL Lemon Sorbetto 8 1PT"/>
  </r>
  <r>
    <n v="64369025"/>
    <x v="0"/>
    <s v=""/>
    <s v="2026"/>
    <s v="02"/>
    <s v="V"/>
    <s v="ZA03"/>
    <n v="5477"/>
    <n v="36881.980000000003"/>
    <n v="6733.97"/>
    <n v="7610.91"/>
    <n v="1000"/>
    <n v="36881.980000000003"/>
    <n v="0"/>
    <x v="15"/>
    <s v="TAL Lemon Sorbetto 8 1PT"/>
  </r>
  <r>
    <n v="64369025"/>
    <x v="1"/>
    <s v=""/>
    <s v="2026"/>
    <s v="02"/>
    <s v="V"/>
    <s v="ZA03"/>
    <n v="2568"/>
    <n v="17903.39"/>
    <n v="6971.73"/>
    <n v="7057.88"/>
    <n v="1000"/>
    <n v="17903.39"/>
    <n v="0"/>
    <x v="15"/>
    <s v="TAL Lemon Sorbetto 8 1PT"/>
  </r>
  <r>
    <n v="64369025"/>
    <x v="2"/>
    <s v=""/>
    <s v="2026"/>
    <s v="02"/>
    <s v="V"/>
    <s v="ZA03"/>
    <n v="4035"/>
    <n v="25761.91"/>
    <n v="6384.61"/>
    <n v="6974.29"/>
    <n v="1000"/>
    <n v="25761.91"/>
    <n v="0"/>
    <x v="15"/>
    <s v="TAL Lemon Sorbetto 8 1PT"/>
  </r>
  <r>
    <n v="64369025"/>
    <x v="3"/>
    <s v=""/>
    <s v="2026"/>
    <s v="02"/>
    <s v="V"/>
    <s v="ZA03"/>
    <n v="9386"/>
    <n v="58662.77"/>
    <n v="6250.03"/>
    <n v="7057.88"/>
    <n v="1000"/>
    <n v="58662.77"/>
    <n v="0"/>
    <x v="15"/>
    <s v="TAL Lemon Sorbetto 8 1PT"/>
  </r>
  <r>
    <n v="64369026"/>
    <x v="5"/>
    <s v=""/>
    <s v="2026"/>
    <s v="02"/>
    <s v="V"/>
    <s v="ZA03"/>
    <n v="5559"/>
    <n v="50164.27"/>
    <n v="9023.9699999999993"/>
    <n v="9568.65"/>
    <n v="1000"/>
    <n v="50164.27"/>
    <n v="0"/>
    <x v="15"/>
    <s v="TAL Strawberry Sorbetto 8 1PT"/>
  </r>
  <r>
    <n v="64369026"/>
    <x v="0"/>
    <s v=""/>
    <s v="2026"/>
    <s v="02"/>
    <s v="V"/>
    <s v="ZA03"/>
    <n v="9120"/>
    <n v="87277.08"/>
    <n v="9569.86"/>
    <n v="10151.58"/>
    <n v="1000"/>
    <n v="87277.08"/>
    <n v="0"/>
    <x v="15"/>
    <s v="TAL Strawberry Sorbetto 8 1PT"/>
  </r>
  <r>
    <n v="64369026"/>
    <x v="1"/>
    <s v=""/>
    <s v="2026"/>
    <s v="02"/>
    <s v="V"/>
    <s v="ZA03"/>
    <n v="5998"/>
    <n v="56954.5"/>
    <n v="9495.58"/>
    <n v="9568.65"/>
    <n v="1000"/>
    <n v="56954.5"/>
    <n v="0"/>
    <x v="15"/>
    <s v="TAL Strawberry Sorbetto 8 1PT"/>
  </r>
  <r>
    <n v="64369026"/>
    <x v="2"/>
    <s v=""/>
    <s v="2026"/>
    <s v="02"/>
    <s v="V"/>
    <s v="ZA03"/>
    <n v="71200"/>
    <n v="652770.5"/>
    <n v="9168.1299999999992"/>
    <n v="9403.92"/>
    <n v="1000"/>
    <n v="652770.5"/>
    <n v="0"/>
    <x v="15"/>
    <s v="TAL Strawberry Sorbetto 8 1PT"/>
  </r>
  <r>
    <n v="64369026"/>
    <x v="8"/>
    <s v=""/>
    <s v="2026"/>
    <s v="02"/>
    <s v="V"/>
    <s v="ZA03"/>
    <n v="0"/>
    <n v="0"/>
    <n v="9171.27"/>
    <n v="9402.01"/>
    <n v="1000"/>
    <n v="0"/>
    <n v="0"/>
    <x v="15"/>
    <s v="TAL Strawberry Sorbetto 8 1PT"/>
  </r>
  <r>
    <n v="64369026"/>
    <x v="3"/>
    <s v=""/>
    <s v="2026"/>
    <s v="02"/>
    <s v="V"/>
    <s v="ZA03"/>
    <n v="8956"/>
    <n v="82458.570000000007"/>
    <n v="9207.08"/>
    <n v="9568.65"/>
    <n v="1000"/>
    <n v="82458.570000000007"/>
    <n v="0"/>
    <x v="15"/>
    <s v="TAL Strawberry Sorbetto 8 1PT"/>
  </r>
  <r>
    <n v="64369031"/>
    <x v="0"/>
    <s v=""/>
    <s v="2026"/>
    <s v="02"/>
    <s v="V"/>
    <s v="ZA03"/>
    <n v="1093"/>
    <n v="12597.86"/>
    <n v="11525.95"/>
    <n v="12855.52"/>
    <n v="1000"/>
    <n v="12597.86"/>
    <n v="0"/>
    <x v="15"/>
    <s v="TAL ND Double Cookie Crunch 8 1PT"/>
  </r>
  <r>
    <n v="64369031"/>
    <x v="1"/>
    <s v=""/>
    <s v="2026"/>
    <s v="02"/>
    <s v="V"/>
    <s v="ZA03"/>
    <n v="2359"/>
    <n v="27594.77"/>
    <n v="11697.66"/>
    <n v="12322.8"/>
    <n v="1000"/>
    <n v="27594.77"/>
    <n v="0"/>
    <x v="15"/>
    <s v="TAL ND Double Cookie Crunch 8 1PT"/>
  </r>
  <r>
    <n v="64369031"/>
    <x v="2"/>
    <s v=""/>
    <s v="2026"/>
    <s v="02"/>
    <s v="V"/>
    <s v="ZA03"/>
    <n v="7334"/>
    <n v="80542.13"/>
    <n v="10982.02"/>
    <n v="12694.15"/>
    <n v="1000"/>
    <n v="80542.13"/>
    <n v="0"/>
    <x v="15"/>
    <s v="TAL ND Double Cookie Crunch 8 1PT"/>
  </r>
  <r>
    <n v="64369031"/>
    <x v="3"/>
    <s v=""/>
    <s v="2026"/>
    <s v="02"/>
    <s v="V"/>
    <s v="ZA03"/>
    <n v="8943"/>
    <n v="99954.66"/>
    <n v="11176.86"/>
    <n v="12460.76"/>
    <n v="1000"/>
    <n v="99954.66"/>
    <n v="0"/>
    <x v="15"/>
    <s v="TAL ND Double Cookie Crunch 8 1PT"/>
  </r>
  <r>
    <n v="64369035"/>
    <x v="0"/>
    <s v=""/>
    <s v="2026"/>
    <s v="02"/>
    <s v="V"/>
    <s v="ZA03"/>
    <n v="1603"/>
    <n v="18840.21"/>
    <n v="11753.09"/>
    <n v="13453.01"/>
    <n v="1000"/>
    <n v="18840.21"/>
    <n v="0"/>
    <x v="15"/>
    <s v="TAL ND Caramel Toffee Crunch 8 1PT"/>
  </r>
  <r>
    <n v="64369035"/>
    <x v="1"/>
    <s v=""/>
    <s v="2026"/>
    <s v="02"/>
    <s v="V"/>
    <s v="ZA03"/>
    <n v="1979"/>
    <n v="23732.09"/>
    <n v="11991.96"/>
    <n v="12855.76"/>
    <n v="1000"/>
    <n v="23732.09"/>
    <n v="0"/>
    <x v="15"/>
    <s v="TAL ND Caramel Toffee Crunch 8 1PT"/>
  </r>
  <r>
    <n v="64369035"/>
    <x v="2"/>
    <s v=""/>
    <s v="2026"/>
    <s v="02"/>
    <s v="V"/>
    <s v="ZA03"/>
    <n v="12628"/>
    <n v="138329.43"/>
    <n v="10954.18"/>
    <n v="12858.66"/>
    <n v="1000"/>
    <n v="138329.43"/>
    <n v="0"/>
    <x v="15"/>
    <s v="TAL ND Caramel Toffee Crunch 8 1PT"/>
  </r>
  <r>
    <n v="64369035"/>
    <x v="8"/>
    <s v=""/>
    <s v="2026"/>
    <s v="02"/>
    <s v="V"/>
    <s v="ZA03"/>
    <n v="0"/>
    <n v="0"/>
    <n v="10932.88"/>
    <n v="12855.76"/>
    <n v="1000"/>
    <n v="0"/>
    <n v="0"/>
    <x v="15"/>
    <s v="TAL ND Caramel Toffee Crunch 8 1PT"/>
  </r>
  <r>
    <n v="64369035"/>
    <x v="3"/>
    <s v=""/>
    <s v="2026"/>
    <s v="02"/>
    <s v="V"/>
    <s v="ZA03"/>
    <n v="1950"/>
    <n v="21609.200000000001"/>
    <n v="11081.64"/>
    <n v="12921.22"/>
    <n v="1000"/>
    <n v="21609.200000000001"/>
    <n v="0"/>
    <x v="15"/>
    <s v="TAL ND Caramel Toffee Crunch 8 1PT"/>
  </r>
  <r>
    <n v="64369043"/>
    <x v="0"/>
    <s v=""/>
    <s v="2026"/>
    <s v="02"/>
    <s v="V"/>
    <s v="ZA03"/>
    <n v="7320"/>
    <n v="102614.95"/>
    <n v="14018.44"/>
    <n v="13837.61"/>
    <n v="1000"/>
    <n v="102614.95"/>
    <n v="0"/>
    <x v="15"/>
    <s v="TAL ND LYR CHOC Fudge Brownie 8 323.1g"/>
  </r>
  <r>
    <n v="64369043"/>
    <x v="1"/>
    <s v=""/>
    <s v="2026"/>
    <s v="02"/>
    <s v="V"/>
    <s v="ZA03"/>
    <n v="2040"/>
    <n v="28922.560000000001"/>
    <n v="14177.73"/>
    <n v="13177.47"/>
    <n v="1000"/>
    <n v="28922.560000000001"/>
    <n v="0"/>
    <x v="15"/>
    <s v="TAL ND LYR CHOC Fudge Brownie 8 323.1g"/>
  </r>
  <r>
    <n v="64369043"/>
    <x v="2"/>
    <s v=""/>
    <s v="2026"/>
    <s v="02"/>
    <s v="V"/>
    <s v="ZA03"/>
    <n v="5164"/>
    <n v="69597.02"/>
    <n v="13477.35"/>
    <n v="13177.47"/>
    <n v="1000"/>
    <n v="69597.02"/>
    <n v="0"/>
    <x v="15"/>
    <s v="TAL ND LYR CHOC Fudge Brownie 8 323.1g"/>
  </r>
  <r>
    <n v="64369043"/>
    <x v="8"/>
    <s v=""/>
    <s v="2026"/>
    <s v="02"/>
    <s v="V"/>
    <s v="ZA03"/>
    <n v="1"/>
    <n v="13.25"/>
    <n v="13250"/>
    <n v="13177.47"/>
    <n v="1000"/>
    <n v="13.25"/>
    <n v="0"/>
    <x v="15"/>
    <s v="TAL ND LYR CHOC Fudge Brownie 8 323.1g"/>
  </r>
  <r>
    <n v="64369043"/>
    <x v="3"/>
    <s v=""/>
    <s v="2026"/>
    <s v="02"/>
    <s v="V"/>
    <s v="ZA03"/>
    <n v="8950"/>
    <n v="121603.93"/>
    <n v="13587.03"/>
    <n v="13256.68"/>
    <n v="1000"/>
    <n v="121603.93"/>
    <n v="0"/>
    <x v="15"/>
    <s v="TAL ND LYR CHOC Fudge Brownie 8 323.1g"/>
  </r>
  <r>
    <n v="64369045"/>
    <x v="0"/>
    <s v=""/>
    <s v="2026"/>
    <s v="02"/>
    <s v="V"/>
    <s v="ZA03"/>
    <n v="74"/>
    <n v="1118.1300000000001"/>
    <n v="15109.86"/>
    <n v="13544.46"/>
    <n v="1000"/>
    <n v="1118.1300000000001"/>
    <n v="0"/>
    <x v="15"/>
    <s v="TAL ND LYR Blueberry Crumble 8 320.3g"/>
  </r>
  <r>
    <n v="64369045"/>
    <x v="1"/>
    <s v=""/>
    <s v="2026"/>
    <s v="02"/>
    <s v="V"/>
    <s v="ZA03"/>
    <n v="450"/>
    <n v="6411.56"/>
    <n v="14247.91"/>
    <n v="12923.73"/>
    <n v="1000"/>
    <n v="6411.56"/>
    <n v="0"/>
    <x v="15"/>
    <s v="TAL ND LYR Blueberry Crumble 8 320.3g"/>
  </r>
  <r>
    <n v="64369045"/>
    <x v="2"/>
    <s v=""/>
    <s v="2026"/>
    <s v="02"/>
    <s v="V"/>
    <s v="ZA03"/>
    <n v="1"/>
    <n v="14.77"/>
    <n v="14770"/>
    <n v="12933.18"/>
    <n v="1000"/>
    <n v="14.77"/>
    <n v="0"/>
    <x v="15"/>
    <s v="TAL ND LYR Blueberry Crumble 8 320.3g"/>
  </r>
  <r>
    <n v="64369045"/>
    <x v="3"/>
    <s v=""/>
    <s v="2026"/>
    <s v="02"/>
    <s v="V"/>
    <s v="ZA03"/>
    <n v="915"/>
    <n v="13433.47"/>
    <n v="14681.39"/>
    <n v="13109.59"/>
    <n v="1000"/>
    <n v="13433.47"/>
    <n v="0"/>
    <x v="15"/>
    <s v="TAL ND LYR Blueberry Crumble 8 320.3g"/>
  </r>
  <r>
    <n v="64369046"/>
    <x v="5"/>
    <s v=""/>
    <s v="2026"/>
    <s v="02"/>
    <s v="S"/>
    <s v="ZA03"/>
    <n v="0"/>
    <n v="0"/>
    <n v="12757.73"/>
    <n v="14869.48"/>
    <n v="1000"/>
    <n v="0"/>
    <n v="0"/>
    <x v="15"/>
    <s v="TAL LYR Snickerdoodle 8p 326.7g"/>
  </r>
  <r>
    <n v="64369046"/>
    <x v="0"/>
    <s v=""/>
    <s v="2026"/>
    <s v="02"/>
    <s v="V"/>
    <s v="ZA03"/>
    <n v="1680"/>
    <n v="23866.720000000001"/>
    <n v="14206.38"/>
    <n v="15338.78"/>
    <n v="1000"/>
    <n v="23866.720000000001"/>
    <n v="0"/>
    <x v="15"/>
    <s v="TAL LYR Snickerdoodle 8p 326.7g"/>
  </r>
  <r>
    <n v="64369046"/>
    <x v="1"/>
    <s v=""/>
    <s v="2026"/>
    <s v="02"/>
    <s v="V"/>
    <s v="ZA03"/>
    <n v="1136"/>
    <n v="16158.49"/>
    <n v="14224.02"/>
    <n v="14869.48"/>
    <n v="1000"/>
    <n v="16158.49"/>
    <n v="0"/>
    <x v="15"/>
    <s v="TAL LYR Snickerdoodle 8p 326.7g"/>
  </r>
  <r>
    <n v="64369046"/>
    <x v="6"/>
    <s v=""/>
    <s v="2026"/>
    <s v="02"/>
    <s v="V"/>
    <s v="ZA03"/>
    <n v="255"/>
    <n v="3215.25"/>
    <n v="12608.82"/>
    <n v="14802.48"/>
    <n v="1000"/>
    <n v="3215.25"/>
    <n v="0"/>
    <x v="15"/>
    <s v="TAL LYR Snickerdoodle 8p 326.7g"/>
  </r>
  <r>
    <n v="64369046"/>
    <x v="2"/>
    <s v=""/>
    <s v="2026"/>
    <s v="02"/>
    <s v="V"/>
    <s v="ZA03"/>
    <n v="18008"/>
    <n v="248360.69"/>
    <n v="13791.69"/>
    <n v="14802.48"/>
    <n v="1000"/>
    <n v="248360.69"/>
    <n v="0"/>
    <x v="15"/>
    <s v="TAL LYR Snickerdoodle 8p 326.7g"/>
  </r>
  <r>
    <n v="64369046"/>
    <x v="3"/>
    <s v=""/>
    <s v="2026"/>
    <s v="02"/>
    <s v="V"/>
    <s v="ZA03"/>
    <n v="2403"/>
    <n v="32406.57"/>
    <n v="13485.88"/>
    <n v="14869.48"/>
    <n v="1000"/>
    <n v="32406.57"/>
    <n v="0"/>
    <x v="15"/>
    <s v="TAL LYR Snickerdoodle 8p 326.7g"/>
  </r>
  <r>
    <n v="64369052"/>
    <x v="5"/>
    <s v=""/>
    <s v="2026"/>
    <s v="02"/>
    <s v="V"/>
    <s v="ZA03"/>
    <n v="12371"/>
    <n v="204901.56"/>
    <n v="16563.060000000001"/>
    <n v="16574.57"/>
    <n v="1000"/>
    <n v="204901.56"/>
    <n v="0"/>
    <x v="16"/>
    <s v="KL Cone StrwShortcake Van Chillin 6-8CT"/>
  </r>
  <r>
    <n v="64369052"/>
    <x v="0"/>
    <s v=""/>
    <s v="2026"/>
    <s v="02"/>
    <s v="V"/>
    <s v="ZA03"/>
    <n v="1080"/>
    <n v="19388.439999999999"/>
    <n v="17952.259999999998"/>
    <n v="17226.560000000001"/>
    <n v="1000"/>
    <n v="19388.439999999999"/>
    <n v="0"/>
    <x v="16"/>
    <s v="KL Cone StrwShortcake Van Chillin 6-8CT"/>
  </r>
  <r>
    <n v="64369052"/>
    <x v="1"/>
    <s v=""/>
    <s v="2026"/>
    <s v="02"/>
    <s v="V"/>
    <s v="ZA03"/>
    <n v="1345"/>
    <n v="23333.360000000001"/>
    <n v="17348.22"/>
    <n v="16574.57"/>
    <n v="1000"/>
    <n v="23333.360000000001"/>
    <n v="0"/>
    <x v="16"/>
    <s v="KL Cone StrwShortcake Van Chillin 6-8CT"/>
  </r>
  <r>
    <n v="64369052"/>
    <x v="6"/>
    <s v=""/>
    <s v="2026"/>
    <s v="02"/>
    <s v="V"/>
    <s v="ZA03"/>
    <n v="39720"/>
    <n v="688143.79"/>
    <n v="17324.87"/>
    <n v="16574.57"/>
    <n v="1000"/>
    <n v="688143.79"/>
    <n v="0"/>
    <x v="16"/>
    <s v="KL Cone StrwShortcake Van Chillin 6-8CT"/>
  </r>
  <r>
    <n v="64369052"/>
    <x v="2"/>
    <s v=""/>
    <s v="2026"/>
    <s v="02"/>
    <s v="V"/>
    <s v="ZA03"/>
    <n v="2353"/>
    <n v="40611.93"/>
    <n v="17259.64"/>
    <n v="16574.57"/>
    <n v="1000"/>
    <n v="40611.93"/>
    <n v="0"/>
    <x v="16"/>
    <s v="KL Cone StrwShortcake Van Chillin 6-8CT"/>
  </r>
  <r>
    <n v="64369052"/>
    <x v="3"/>
    <s v=""/>
    <s v="2026"/>
    <s v="02"/>
    <s v="V"/>
    <s v="ZA03"/>
    <n v="4452"/>
    <n v="78198.039999999994"/>
    <n v="17564.7"/>
    <n v="16574.57"/>
    <n v="1000"/>
    <n v="78198.039999999994"/>
    <n v="0"/>
    <x v="16"/>
    <s v="KL Cone StrwShortcake Van Chillin 6-8CT"/>
  </r>
  <r>
    <n v="64371463"/>
    <x v="0"/>
    <s v=""/>
    <s v="2026"/>
    <s v="02"/>
    <s v="V"/>
    <s v="ZA03"/>
    <n v="1955"/>
    <n v="26250.03"/>
    <n v="13427.13"/>
    <n v="13712.5"/>
    <n v="1000"/>
    <n v="26250.03"/>
    <n v="0"/>
    <x v="15"/>
    <s v="TAL LYR Tiramisu 8p 295.2g"/>
  </r>
  <r>
    <n v="64371463"/>
    <x v="1"/>
    <s v=""/>
    <s v="2026"/>
    <s v="02"/>
    <s v="V"/>
    <s v="ZA03"/>
    <n v="3265"/>
    <n v="43644.93"/>
    <n v="13367.51"/>
    <n v="13254.41"/>
    <n v="1000"/>
    <n v="43644.93"/>
    <n v="0"/>
    <x v="15"/>
    <s v="TAL LYR Tiramisu 8p 295.2g"/>
  </r>
  <r>
    <n v="64371463"/>
    <x v="2"/>
    <s v=""/>
    <s v="2026"/>
    <s v="02"/>
    <s v="V"/>
    <s v="ZA03"/>
    <n v="1576"/>
    <n v="20349.27"/>
    <n v="12911.97"/>
    <n v="13173.28"/>
    <n v="1000"/>
    <n v="20349.27"/>
    <n v="0"/>
    <x v="15"/>
    <s v="TAL LYR Tiramisu 8p 295.2g"/>
  </r>
  <r>
    <n v="64371463"/>
    <x v="3"/>
    <s v=""/>
    <s v="2026"/>
    <s v="02"/>
    <s v="V"/>
    <s v="ZA03"/>
    <n v="21180"/>
    <n v="264876.48"/>
    <n v="12505.97"/>
    <n v="13254.41"/>
    <n v="1000"/>
    <n v="264876.48"/>
    <n v="0"/>
    <x v="15"/>
    <s v="TAL LYR Tiramisu 8p 295.2g"/>
  </r>
  <r>
    <n v="64373718"/>
    <x v="5"/>
    <s v=""/>
    <s v="2026"/>
    <s v="02"/>
    <s v="V"/>
    <s v="ZA03"/>
    <n v="25344"/>
    <n v="271371.90000000002"/>
    <n v="10707.54"/>
    <n v="11687.41"/>
    <n v="1000"/>
    <n v="271371.90000000002"/>
    <n v="0"/>
    <x v="6"/>
    <s v="BR Smores 6 1.5QT"/>
  </r>
  <r>
    <n v="64373718"/>
    <x v="0"/>
    <s v=""/>
    <s v="2026"/>
    <s v="02"/>
    <s v="V"/>
    <s v="ZA03"/>
    <n v="10841"/>
    <n v="131668.98000000001"/>
    <n v="12145.46"/>
    <n v="12348.36"/>
    <n v="1000"/>
    <n v="131668.98000000001"/>
    <n v="0"/>
    <x v="6"/>
    <s v="BR Smores 6 1.5QT"/>
  </r>
  <r>
    <n v="64373718"/>
    <x v="1"/>
    <s v=""/>
    <s v="2026"/>
    <s v="02"/>
    <s v="V"/>
    <s v="ZA03"/>
    <n v="6808"/>
    <n v="78922.759999999995"/>
    <n v="11592.65"/>
    <n v="11687.41"/>
    <n v="1000"/>
    <n v="78922.759999999995"/>
    <n v="0"/>
    <x v="6"/>
    <s v="BR Smores 6 1.5QT"/>
  </r>
  <r>
    <n v="64373718"/>
    <x v="6"/>
    <s v=""/>
    <s v="2026"/>
    <s v="02"/>
    <s v="V"/>
    <s v="ZA03"/>
    <n v="16896"/>
    <n v="184488.23"/>
    <n v="10919.05"/>
    <n v="11687.41"/>
    <n v="1000"/>
    <n v="184488.23"/>
    <n v="0"/>
    <x v="6"/>
    <s v="BR Smores 6 1.5QT"/>
  </r>
  <r>
    <n v="64373718"/>
    <x v="2"/>
    <s v=""/>
    <s v="2026"/>
    <s v="02"/>
    <s v="V"/>
    <s v="ZA03"/>
    <n v="4946"/>
    <n v="52353.81"/>
    <n v="10585.08"/>
    <n v="11476.6"/>
    <n v="1000"/>
    <n v="52353.81"/>
    <n v="0"/>
    <x v="6"/>
    <s v="BR Smores 6 1.5QT"/>
  </r>
  <r>
    <n v="64373718"/>
    <x v="8"/>
    <s v=""/>
    <s v="2026"/>
    <s v="02"/>
    <s v="V"/>
    <s v="ZA03"/>
    <n v="0"/>
    <n v="0"/>
    <n v="10323.84"/>
    <n v="11467.66"/>
    <n v="1000"/>
    <n v="0"/>
    <n v="0"/>
    <x v="6"/>
    <s v="BR Smores 6 1.5QT"/>
  </r>
  <r>
    <n v="64373718"/>
    <x v="3"/>
    <s v=""/>
    <s v="2026"/>
    <s v="02"/>
    <s v="V"/>
    <s v="ZA03"/>
    <n v="20320"/>
    <n v="227434.93"/>
    <n v="11192.66"/>
    <n v="11687.41"/>
    <n v="1000"/>
    <n v="227434.93"/>
    <n v="0"/>
    <x v="6"/>
    <s v="BR Smores 6 1.5QT"/>
  </r>
  <r>
    <n v="64376316"/>
    <x v="1"/>
    <s v=""/>
    <s v="2026"/>
    <s v="02"/>
    <s v="V"/>
    <s v="ZA03"/>
    <n v="3066"/>
    <n v="20069.849999999999"/>
    <n v="6545.94"/>
    <n v="6726.46"/>
    <n v="1000"/>
    <n v="20069.849999999999"/>
    <n v="0"/>
    <x v="11"/>
    <s v="Yasso Cookies n Cream Club 1-15pk"/>
  </r>
  <r>
    <n v="64376316"/>
    <x v="12"/>
    <s v=""/>
    <s v="2026"/>
    <s v="02"/>
    <s v="V"/>
    <s v="ZA03"/>
    <n v="412753"/>
    <n v="2549847.12"/>
    <n v="6177.66"/>
    <n v="6472.93"/>
    <n v="1000"/>
    <n v="2549847.12"/>
    <n v="0"/>
    <x v="11"/>
    <s v="Yasso Cookies n Cream Club 1-15pk"/>
  </r>
  <r>
    <n v="64376316"/>
    <x v="2"/>
    <s v=""/>
    <s v="2026"/>
    <s v="02"/>
    <s v="S"/>
    <s v="ZA03"/>
    <n v="0"/>
    <n v="0"/>
    <n v="0"/>
    <n v="6703.25"/>
    <n v="1000"/>
    <n v="0"/>
    <n v="0"/>
    <x v="11"/>
    <s v="Yasso Cookies n Cream Club 1-15pk"/>
  </r>
  <r>
    <n v="64378129"/>
    <x v="5"/>
    <s v=""/>
    <s v="2026"/>
    <s v="02"/>
    <s v="V"/>
    <s v="ZA03"/>
    <n v="1100"/>
    <n v="14888.63"/>
    <n v="13535.12"/>
    <n v="13108.73"/>
    <n v="1000"/>
    <n v="14888.63"/>
    <n v="0"/>
    <x v="2"/>
    <s v="GH Candy center 8-6pk"/>
  </r>
  <r>
    <n v="64378129"/>
    <x v="0"/>
    <s v=""/>
    <s v="2026"/>
    <s v="02"/>
    <s v="V"/>
    <s v="ZA03"/>
    <n v="8526"/>
    <n v="116504.83"/>
    <n v="13664.65"/>
    <n v="13108.73"/>
    <n v="1000"/>
    <n v="116504.83"/>
    <n v="0"/>
    <x v="2"/>
    <s v="GH Candy center 8-6pk"/>
  </r>
  <r>
    <n v="64378129"/>
    <x v="1"/>
    <s v=""/>
    <s v="2026"/>
    <s v="02"/>
    <s v="V"/>
    <s v="ZA03"/>
    <n v="3327"/>
    <n v="47599.21"/>
    <n v="14306.95"/>
    <n v="13108.73"/>
    <n v="1000"/>
    <n v="47599.21"/>
    <n v="0"/>
    <x v="2"/>
    <s v="GH Candy center 8-6pk"/>
  </r>
  <r>
    <n v="64378129"/>
    <x v="6"/>
    <s v=""/>
    <s v="2026"/>
    <s v="02"/>
    <s v="V"/>
    <s v="ZA03"/>
    <n v="36406"/>
    <n v="485535.51"/>
    <n v="13336.69"/>
    <n v="13108.73"/>
    <n v="1000"/>
    <n v="485535.51"/>
    <n v="0"/>
    <x v="2"/>
    <s v="GH Candy center 8-6pk"/>
  </r>
  <r>
    <n v="64378129"/>
    <x v="2"/>
    <s v=""/>
    <s v="2026"/>
    <s v="02"/>
    <s v="V"/>
    <s v="ZA03"/>
    <n v="914"/>
    <n v="12239.48"/>
    <n v="13391.12"/>
    <n v="13108.73"/>
    <n v="1000"/>
    <n v="12239.48"/>
    <n v="0"/>
    <x v="2"/>
    <s v="GH Candy center 8-6pk"/>
  </r>
  <r>
    <n v="64378129"/>
    <x v="3"/>
    <s v=""/>
    <s v="2026"/>
    <s v="02"/>
    <s v="V"/>
    <s v="ZA03"/>
    <n v="8949"/>
    <n v="120218"/>
    <n v="13433.68"/>
    <n v="13108.73"/>
    <n v="1000"/>
    <n v="120218"/>
    <n v="0"/>
    <x v="2"/>
    <s v="GH Candy center 8-6pk"/>
  </r>
  <r>
    <n v="64379123"/>
    <x v="0"/>
    <s v=""/>
    <s v="2026"/>
    <s v="02"/>
    <s v="V"/>
    <s v="ZA03"/>
    <n v="290"/>
    <n v="3777.61"/>
    <n v="13026.24"/>
    <n v="15376.73"/>
    <n v="1000"/>
    <n v="3777.61"/>
    <n v="0"/>
    <x v="4"/>
    <s v="KL ORIG Club Pack 1-24PK"/>
  </r>
  <r>
    <n v="64379123"/>
    <x v="1"/>
    <s v=""/>
    <s v="2026"/>
    <s v="02"/>
    <s v="V"/>
    <s v="ZA03"/>
    <n v="443"/>
    <n v="5706.67"/>
    <n v="12881.87"/>
    <n v="15603.51"/>
    <n v="1000"/>
    <n v="5706.67"/>
    <n v="0"/>
    <x v="4"/>
    <s v="KL ORIG Club Pack 1-24PK"/>
  </r>
  <r>
    <n v="64379123"/>
    <x v="2"/>
    <s v=""/>
    <s v="2026"/>
    <s v="02"/>
    <s v="V"/>
    <s v="ZA03"/>
    <n v="190"/>
    <n v="2431.56"/>
    <n v="12797.68"/>
    <n v="15606.41"/>
    <n v="1000"/>
    <n v="2431.56"/>
    <n v="0"/>
    <x v="4"/>
    <s v="KL ORIG Club Pack 1-24PK"/>
  </r>
  <r>
    <n v="64379123"/>
    <x v="3"/>
    <s v=""/>
    <s v="2026"/>
    <s v="02"/>
    <s v="V"/>
    <s v="ZA03"/>
    <n v="23"/>
    <n v="295.54000000000002"/>
    <n v="12849.57"/>
    <n v="15603.51"/>
    <n v="1000"/>
    <n v="295.54000000000002"/>
    <n v="0"/>
    <x v="4"/>
    <s v="KL ORIG Club Pack 1-24PK"/>
  </r>
  <r>
    <n v="64387483"/>
    <x v="0"/>
    <s v=""/>
    <s v="2026"/>
    <s v="02"/>
    <s v="V"/>
    <s v="ZA03"/>
    <n v="3486"/>
    <n v="45002.44"/>
    <n v="12909.48"/>
    <n v="13445.33"/>
    <n v="1000"/>
    <n v="45002.44"/>
    <n v="0"/>
    <x v="1"/>
    <s v="BJ US-NDO-ChocCaramelBrownie-8 1PT"/>
  </r>
  <r>
    <n v="64387483"/>
    <x v="1"/>
    <s v=""/>
    <s v="2026"/>
    <s v="02"/>
    <s v="V"/>
    <s v="ZA03"/>
    <n v="3977"/>
    <n v="53294.5"/>
    <n v="13400.68"/>
    <n v="13446.84"/>
    <n v="1000"/>
    <n v="53294.5"/>
    <n v="0"/>
    <x v="1"/>
    <s v="BJ US-NDO-ChocCaramelBrownie-8 1PT"/>
  </r>
  <r>
    <n v="64387483"/>
    <x v="2"/>
    <s v=""/>
    <s v="2026"/>
    <s v="02"/>
    <s v="V"/>
    <s v="ZA03"/>
    <n v="355"/>
    <n v="4604.51"/>
    <n v="12970.45"/>
    <n v="13346.11"/>
    <n v="1000"/>
    <n v="4604.51"/>
    <n v="0"/>
    <x v="1"/>
    <s v="BJ US-NDO-ChocCaramelBrownie-8 1PT"/>
  </r>
  <r>
    <n v="64387483"/>
    <x v="3"/>
    <s v=""/>
    <s v="2026"/>
    <s v="02"/>
    <s v="V"/>
    <s v="ZA03"/>
    <n v="2308"/>
    <n v="30035.119999999999"/>
    <n v="13013.48"/>
    <n v="13446.84"/>
    <n v="1000"/>
    <n v="30035.119999999999"/>
    <n v="0"/>
    <x v="1"/>
    <s v="BJ US-NDO-ChocCaramelBrownie-8 1PT"/>
  </r>
  <r>
    <n v="64388734"/>
    <x v="1"/>
    <s v=""/>
    <s v="2026"/>
    <s v="02"/>
    <s v="V"/>
    <s v="ZA03"/>
    <n v="13652"/>
    <n v="178116.26"/>
    <n v="13046.9"/>
    <n v="12593.33"/>
    <n v="1000"/>
    <n v="178116.26"/>
    <n v="0"/>
    <x v="7"/>
    <s v="Yasso Creamy Pineapple Coconut 8-4pk"/>
  </r>
  <r>
    <n v="64388734"/>
    <x v="9"/>
    <s v=""/>
    <s v="2026"/>
    <s v="02"/>
    <s v="V"/>
    <s v="ZA03"/>
    <n v="0"/>
    <n v="0"/>
    <n v="12369.73"/>
    <n v="12369.73"/>
    <n v="1000"/>
    <n v="0"/>
    <n v="0"/>
    <x v="7"/>
    <s v="Yasso Creamy Pineapple Coconut 8-4pk"/>
  </r>
  <r>
    <n v="64388734"/>
    <x v="3"/>
    <s v=""/>
    <s v="2026"/>
    <s v="02"/>
    <s v="V"/>
    <s v="ZA03"/>
    <n v="0"/>
    <n v="0"/>
    <n v="12542.12"/>
    <n v="12593.33"/>
    <n v="1000"/>
    <n v="0"/>
    <n v="0"/>
    <x v="7"/>
    <s v="Yasso Creamy Pineapple Coconut 8-4pk"/>
  </r>
  <r>
    <n v="64388735"/>
    <x v="1"/>
    <s v=""/>
    <s v="2026"/>
    <s v="02"/>
    <s v="V"/>
    <s v="ZA03"/>
    <n v="278"/>
    <n v="3942.96"/>
    <n v="14183.31"/>
    <n v="14475.44"/>
    <n v="1000"/>
    <n v="3942.96"/>
    <n v="0"/>
    <x v="7"/>
    <s v="Yasso Cherry Chocolate Crunch 8-4pk"/>
  </r>
  <r>
    <n v="64388735"/>
    <x v="9"/>
    <s v=""/>
    <s v="2026"/>
    <s v="02"/>
    <s v="V"/>
    <s v="ZA03"/>
    <n v="0"/>
    <n v="0"/>
    <n v="10925.78"/>
    <n v="10925.78"/>
    <n v="1000"/>
    <n v="0"/>
    <n v="0"/>
    <x v="7"/>
    <s v="Yasso Cherry Chocolate Crunch 8-4pk"/>
  </r>
  <r>
    <n v="64388735"/>
    <x v="2"/>
    <s v=""/>
    <s v="2026"/>
    <s v="02"/>
    <s v="V"/>
    <s v="ZA03"/>
    <n v="1751"/>
    <n v="24355.48"/>
    <n v="13909.47"/>
    <n v="14138.97"/>
    <n v="1000"/>
    <n v="24355.48"/>
    <n v="0"/>
    <x v="7"/>
    <s v="Yasso Cherry Chocolate Crunch 8-4pk"/>
  </r>
  <r>
    <n v="64388736"/>
    <x v="0"/>
    <s v=""/>
    <s v="2026"/>
    <s v="02"/>
    <s v="V"/>
    <s v="ZA03"/>
    <n v="2510"/>
    <n v="46371.15"/>
    <n v="18474.560000000001"/>
    <n v="18334.939999999999"/>
    <n v="1000"/>
    <n v="46371.15"/>
    <n v="0"/>
    <x v="10"/>
    <s v="YASSO FUDGE POPPABLES 10P 6.84FLZ"/>
  </r>
  <r>
    <n v="64388736"/>
    <x v="1"/>
    <s v=""/>
    <s v="2026"/>
    <s v="02"/>
    <s v="V"/>
    <s v="ZA03"/>
    <n v="3294"/>
    <n v="57943.519999999997"/>
    <n v="17590.63"/>
    <n v="18016.77"/>
    <n v="1000"/>
    <n v="57943.519999999997"/>
    <n v="0"/>
    <x v="10"/>
    <s v="YASSO FUDGE POPPABLES 10P 6.84FLZ"/>
  </r>
  <r>
    <n v="64388736"/>
    <x v="11"/>
    <s v=""/>
    <s v="2026"/>
    <s v="02"/>
    <s v="V"/>
    <s v="ZA03"/>
    <n v="0"/>
    <n v="0"/>
    <n v="17940"/>
    <n v="17349.13"/>
    <n v="1000"/>
    <n v="0"/>
    <n v="0"/>
    <x v="10"/>
    <s v="YASSO FUDGE POPPABLES 10P 6.84FLZ"/>
  </r>
  <r>
    <n v="64388736"/>
    <x v="2"/>
    <s v=""/>
    <s v="2026"/>
    <s v="02"/>
    <s v="V"/>
    <s v="ZA03"/>
    <n v="563"/>
    <n v="10074.32"/>
    <n v="17894"/>
    <n v="17861.22"/>
    <n v="1000"/>
    <n v="10074.32"/>
    <n v="0"/>
    <x v="10"/>
    <s v="YASSO FUDGE POPPABLES 10P 6.84FLZ"/>
  </r>
  <r>
    <n v="64388736"/>
    <x v="3"/>
    <s v=""/>
    <s v="2026"/>
    <s v="02"/>
    <s v="V"/>
    <s v="ZA03"/>
    <n v="6228"/>
    <n v="112231.27"/>
    <n v="18020.439999999999"/>
    <n v="17711.84"/>
    <n v="1000"/>
    <n v="112231.27"/>
    <n v="0"/>
    <x v="10"/>
    <s v="YASSO FUDGE POPPABLES 10P 6.84FLZ"/>
  </r>
  <r>
    <n v="64389650"/>
    <x v="0"/>
    <s v=""/>
    <s v="2026"/>
    <s v="02"/>
    <s v="V"/>
    <s v="ZA03"/>
    <n v="14927"/>
    <n v="171612.79"/>
    <n v="11496.8"/>
    <n v="10910.29"/>
    <n v="1000"/>
    <n v="171612.79"/>
    <n v="0"/>
    <x v="6"/>
    <s v="BR CS Rocky Road 6p 1.5QT"/>
  </r>
  <r>
    <n v="64389650"/>
    <x v="1"/>
    <s v=""/>
    <s v="2026"/>
    <s v="02"/>
    <s v="V"/>
    <s v="ZA03"/>
    <n v="5808"/>
    <n v="64304.69"/>
    <n v="11071.74"/>
    <n v="10459.01"/>
    <n v="1000"/>
    <n v="64304.69"/>
    <n v="0"/>
    <x v="6"/>
    <s v="BR CS Rocky Road 6p 1.5QT"/>
  </r>
  <r>
    <n v="64389650"/>
    <x v="2"/>
    <s v=""/>
    <s v="2026"/>
    <s v="02"/>
    <s v="V"/>
    <s v="ZA03"/>
    <n v="5165"/>
    <n v="54266.78"/>
    <n v="10506.64"/>
    <n v="10072.56"/>
    <n v="1000"/>
    <n v="54266.78"/>
    <n v="0"/>
    <x v="6"/>
    <s v="BR CS Rocky Road 6p 1.5QT"/>
  </r>
  <r>
    <n v="64389650"/>
    <x v="3"/>
    <s v=""/>
    <s v="2026"/>
    <s v="02"/>
    <s v="V"/>
    <s v="ZA03"/>
    <n v="13765"/>
    <n v="150601.03"/>
    <n v="10940.87"/>
    <n v="10459.01"/>
    <n v="1000"/>
    <n v="150601.03"/>
    <n v="0"/>
    <x v="6"/>
    <s v="BR CS Rocky Road 6p 1.5QT"/>
  </r>
  <r>
    <n v="64389651"/>
    <x v="5"/>
    <s v=""/>
    <s v="2026"/>
    <s v="02"/>
    <s v="V"/>
    <s v="ZA03"/>
    <n v="352"/>
    <n v="3200.26"/>
    <n v="9091.65"/>
    <n v="9326.17"/>
    <n v="1000"/>
    <n v="3200.26"/>
    <n v="0"/>
    <x v="6"/>
    <s v="BR Strawberry Shortcake 6 1.5QT"/>
  </r>
  <r>
    <n v="64389651"/>
    <x v="0"/>
    <s v=""/>
    <s v="2026"/>
    <s v="02"/>
    <s v="V"/>
    <s v="ZA03"/>
    <n v="10204"/>
    <n v="105237.85"/>
    <n v="10313.39"/>
    <n v="10264.07"/>
    <n v="1000"/>
    <n v="105237.85"/>
    <n v="0"/>
    <x v="6"/>
    <s v="BR Strawberry Shortcake 6 1.5QT"/>
  </r>
  <r>
    <n v="64389651"/>
    <x v="1"/>
    <s v=""/>
    <s v="2026"/>
    <s v="02"/>
    <s v="V"/>
    <s v="ZA03"/>
    <n v="8664"/>
    <n v="88459.41"/>
    <n v="10210"/>
    <n v="9614.5499999999993"/>
    <n v="1000"/>
    <n v="88459.41"/>
    <n v="0"/>
    <x v="6"/>
    <s v="BR Strawberry Shortcake 6 1.5QT"/>
  </r>
  <r>
    <n v="64389651"/>
    <x v="2"/>
    <s v=""/>
    <s v="2026"/>
    <s v="02"/>
    <s v="V"/>
    <s v="ZA03"/>
    <n v="8746"/>
    <n v="85933.34"/>
    <n v="9825.44"/>
    <n v="9359.26"/>
    <n v="1000"/>
    <n v="85933.34"/>
    <n v="0"/>
    <x v="6"/>
    <s v="BR Strawberry Shortcake 6 1.5QT"/>
  </r>
  <r>
    <n v="64389651"/>
    <x v="8"/>
    <s v=""/>
    <s v="2026"/>
    <s v="02"/>
    <s v="V"/>
    <s v="ZA03"/>
    <n v="8"/>
    <n v="73.17"/>
    <n v="9146.25"/>
    <n v="8643.74"/>
    <n v="1000"/>
    <n v="73.17"/>
    <n v="0"/>
    <x v="6"/>
    <s v="BR Strawberry Shortcake 6 1.5QT"/>
  </r>
  <r>
    <n v="64389651"/>
    <x v="3"/>
    <s v=""/>
    <s v="2026"/>
    <s v="02"/>
    <s v="V"/>
    <s v="ZA03"/>
    <n v="12380"/>
    <n v="120031.43"/>
    <n v="9695.59"/>
    <n v="9614.5499999999993"/>
    <n v="1000"/>
    <n v="120031.43"/>
    <n v="0"/>
    <x v="6"/>
    <s v="BR Strawberry Shortcake 6 1.5QT"/>
  </r>
  <r>
    <n v="64392287"/>
    <x v="0"/>
    <s v=""/>
    <s v="2026"/>
    <s v="02"/>
    <s v="V"/>
    <s v="ZA03"/>
    <n v="761"/>
    <n v="9814.24"/>
    <n v="12896.5"/>
    <n v="12939.32"/>
    <n v="1000"/>
    <n v="9814.24"/>
    <n v="0"/>
    <x v="12"/>
    <s v="KL REESES SW OOH 1-24CT"/>
  </r>
  <r>
    <n v="64392287"/>
    <x v="1"/>
    <s v=""/>
    <s v="2026"/>
    <s v="02"/>
    <s v="V"/>
    <s v="ZA03"/>
    <n v="1616"/>
    <n v="21369.34"/>
    <n v="13223.6"/>
    <n v="12002.96"/>
    <n v="1000"/>
    <n v="21369.34"/>
    <n v="0"/>
    <x v="12"/>
    <s v="KL REESES SW OOH 1-24CT"/>
  </r>
  <r>
    <n v="64392287"/>
    <x v="6"/>
    <s v=""/>
    <s v="2026"/>
    <s v="02"/>
    <s v="V"/>
    <s v="ZA03"/>
    <n v="15840"/>
    <n v="192102.97"/>
    <n v="12127.71"/>
    <n v="12939.32"/>
    <n v="1000"/>
    <n v="192102.97"/>
    <n v="0"/>
    <x v="12"/>
    <s v="KL REESES SW OOH 1-24CT"/>
  </r>
  <r>
    <n v="64392287"/>
    <x v="2"/>
    <s v=""/>
    <s v="2026"/>
    <s v="02"/>
    <s v="V"/>
    <s v="ZA03"/>
    <n v="636"/>
    <n v="7753.84"/>
    <n v="12191.57"/>
    <n v="12267.12"/>
    <n v="1000"/>
    <n v="7753.84"/>
    <n v="0"/>
    <x v="12"/>
    <s v="KL REESES SW OOH 1-24CT"/>
  </r>
  <r>
    <n v="64392287"/>
    <x v="3"/>
    <s v=""/>
    <s v="2026"/>
    <s v="02"/>
    <s v="V"/>
    <s v="ZA03"/>
    <n v="18548"/>
    <n v="221253.9"/>
    <n v="11928.72"/>
    <n v="12002.96"/>
    <n v="1000"/>
    <n v="221253.9"/>
    <n v="0"/>
    <x v="12"/>
    <s v="KL REESES SW OOH 1-24CT"/>
  </r>
  <r>
    <n v="64393719"/>
    <x v="0"/>
    <s v=""/>
    <s v="2026"/>
    <s v="02"/>
    <s v="V"/>
    <s v="ZA03"/>
    <n v="17522"/>
    <n v="198795.49"/>
    <n v="11345.48"/>
    <n v="9587.06"/>
    <n v="1000"/>
    <n v="198795.49"/>
    <n v="0"/>
    <x v="3"/>
    <s v="BR Carbsmart Strawberry Bar 8-6PK"/>
  </r>
  <r>
    <n v="64393719"/>
    <x v="1"/>
    <s v=""/>
    <s v="2026"/>
    <s v="02"/>
    <s v="V"/>
    <s v="ZA03"/>
    <n v="6565"/>
    <n v="76132.289999999994"/>
    <n v="11596.69"/>
    <n v="8912.9500000000007"/>
    <n v="1000"/>
    <n v="76132.289999999994"/>
    <n v="0"/>
    <x v="3"/>
    <s v="BR Carbsmart Strawberry Bar 8-6PK"/>
  </r>
  <r>
    <n v="64393719"/>
    <x v="6"/>
    <s v=""/>
    <s v="2026"/>
    <s v="02"/>
    <s v="V"/>
    <s v="ZA03"/>
    <n v="15186"/>
    <n v="161793.10999999999"/>
    <n v="10654.1"/>
    <n v="8672.06"/>
    <n v="1000"/>
    <n v="161793.10999999999"/>
    <n v="0"/>
    <x v="3"/>
    <s v="BR Carbsmart Strawberry Bar 8-6PK"/>
  </r>
  <r>
    <n v="64393719"/>
    <x v="2"/>
    <s v=""/>
    <s v="2026"/>
    <s v="02"/>
    <s v="V"/>
    <s v="ZA03"/>
    <n v="13618"/>
    <n v="142175.64000000001"/>
    <n v="10440.27"/>
    <n v="8681.74"/>
    <n v="1000"/>
    <n v="142175.64000000001"/>
    <n v="0"/>
    <x v="3"/>
    <s v="BR Carbsmart Strawberry Bar 8-6PK"/>
  </r>
  <r>
    <n v="64393719"/>
    <x v="8"/>
    <s v=""/>
    <s v="2026"/>
    <s v="02"/>
    <s v="V"/>
    <s v="ZA03"/>
    <n v="0"/>
    <n v="0"/>
    <n v="10238.02"/>
    <n v="8672.06"/>
    <n v="1000"/>
    <n v="0"/>
    <n v="0"/>
    <x v="3"/>
    <s v="BR Carbsmart Strawberry Bar 8-6PK"/>
  </r>
  <r>
    <n v="64393719"/>
    <x v="3"/>
    <s v=""/>
    <s v="2026"/>
    <s v="02"/>
    <s v="V"/>
    <s v="ZA03"/>
    <n v="8674"/>
    <n v="93173.3"/>
    <n v="10741.68"/>
    <n v="8912.9500000000007"/>
    <n v="1000"/>
    <n v="93173.3"/>
    <n v="0"/>
    <x v="3"/>
    <s v="BR Carbsmart Strawberry Bar 8-6PK"/>
  </r>
  <r>
    <n v="64393721"/>
    <x v="0"/>
    <s v=""/>
    <s v="2026"/>
    <s v="02"/>
    <s v="V"/>
    <s v="ZA03"/>
    <n v="1424"/>
    <n v="26156.59"/>
    <n v="18368.39"/>
    <n v="18341.14"/>
    <n v="1000"/>
    <n v="26156.59"/>
    <n v="0"/>
    <x v="3"/>
    <s v="MG Mini White Chocolate Cookies 6-6PK"/>
  </r>
  <r>
    <n v="64393721"/>
    <x v="1"/>
    <s v=""/>
    <s v="2026"/>
    <s v="02"/>
    <s v="V"/>
    <s v="ZA03"/>
    <n v="144"/>
    <n v="2498.65"/>
    <n v="17351.740000000002"/>
    <n v="17546.68"/>
    <n v="1000"/>
    <n v="2498.65"/>
    <n v="0"/>
    <x v="3"/>
    <s v="MG Mini White Chocolate Cookies 6-6PK"/>
  </r>
  <r>
    <n v="64393721"/>
    <x v="2"/>
    <s v=""/>
    <s v="2026"/>
    <s v="02"/>
    <s v="V"/>
    <s v="ZA03"/>
    <n v="10831"/>
    <n v="190755.71"/>
    <n v="17612.009999999998"/>
    <n v="17546.68"/>
    <n v="1000"/>
    <n v="190755.71"/>
    <n v="0"/>
    <x v="3"/>
    <s v="MG Mini White Chocolate Cookies 6-6PK"/>
  </r>
  <r>
    <n v="64393721"/>
    <x v="3"/>
    <s v=""/>
    <s v="2026"/>
    <s v="02"/>
    <s v="V"/>
    <s v="ZA03"/>
    <n v="4679"/>
    <n v="83641.63"/>
    <n v="17875.96"/>
    <n v="17937.89"/>
    <n v="1000"/>
    <n v="83641.63"/>
    <n v="0"/>
    <x v="3"/>
    <s v="MG Mini White Chocolate Cookies 6-6PK"/>
  </r>
  <r>
    <n v="64393722"/>
    <x v="5"/>
    <s v=""/>
    <s v="2026"/>
    <s v="02"/>
    <s v="V"/>
    <s v="ZA03"/>
    <n v="24990"/>
    <n v="355173.08"/>
    <n v="14212.61"/>
    <n v="14597.84"/>
    <n v="1000"/>
    <n v="355173.08"/>
    <n v="0"/>
    <x v="3"/>
    <s v="MG Double Raspberry Bar 8-3PK"/>
  </r>
  <r>
    <n v="64393722"/>
    <x v="0"/>
    <s v=""/>
    <s v="2026"/>
    <s v="02"/>
    <s v="V"/>
    <s v="ZA03"/>
    <n v="24015"/>
    <n v="361647.95"/>
    <n v="15059.25"/>
    <n v="15270.87"/>
    <n v="1000"/>
    <n v="361647.95"/>
    <n v="0"/>
    <x v="3"/>
    <s v="MG Double Raspberry Bar 8-3PK"/>
  </r>
  <r>
    <n v="64393722"/>
    <x v="1"/>
    <s v=""/>
    <s v="2026"/>
    <s v="02"/>
    <s v="V"/>
    <s v="ZA03"/>
    <n v="10214"/>
    <n v="154938.68"/>
    <n v="15169.25"/>
    <n v="14597.84"/>
    <n v="1000"/>
    <n v="154938.68"/>
    <n v="0"/>
    <x v="3"/>
    <s v="MG Double Raspberry Bar 8-3PK"/>
  </r>
  <r>
    <n v="64393722"/>
    <x v="6"/>
    <s v=""/>
    <s v="2026"/>
    <s v="02"/>
    <s v="V"/>
    <s v="ZA03"/>
    <n v="3924"/>
    <n v="56188.14"/>
    <n v="14319.1"/>
    <n v="14597.84"/>
    <n v="1000"/>
    <n v="56188.14"/>
    <n v="0"/>
    <x v="3"/>
    <s v="MG Double Raspberry Bar 8-3PK"/>
  </r>
  <r>
    <n v="64393722"/>
    <x v="2"/>
    <s v=""/>
    <s v="2026"/>
    <s v="02"/>
    <s v="V"/>
    <s v="ZA03"/>
    <n v="12051"/>
    <n v="170057.42"/>
    <n v="14111.48"/>
    <n v="14625.84"/>
    <n v="1000"/>
    <n v="170057.42"/>
    <n v="0"/>
    <x v="3"/>
    <s v="MG Double Raspberry Bar 8-3PK"/>
  </r>
  <r>
    <n v="64393722"/>
    <x v="8"/>
    <s v=""/>
    <s v="2026"/>
    <s v="02"/>
    <s v="V"/>
    <s v="ZA03"/>
    <n v="0"/>
    <n v="0"/>
    <n v="13658.89"/>
    <n v="14597.84"/>
    <n v="1000"/>
    <n v="0"/>
    <n v="0"/>
    <x v="3"/>
    <s v="MG Double Raspberry Bar 8-3PK"/>
  </r>
  <r>
    <n v="64393722"/>
    <x v="3"/>
    <s v=""/>
    <s v="2026"/>
    <s v="02"/>
    <s v="V"/>
    <s v="ZA03"/>
    <n v="12563"/>
    <n v="182466.79"/>
    <n v="14524.14"/>
    <n v="14779.35"/>
    <n v="1000"/>
    <n v="182466.79"/>
    <n v="0"/>
    <x v="3"/>
    <s v="MG Double Raspberry Bar 8-3PK"/>
  </r>
  <r>
    <n v="64393723"/>
    <x v="5"/>
    <s v=""/>
    <s v="2026"/>
    <s v="02"/>
    <s v="V"/>
    <s v="ZA03"/>
    <n v="24990"/>
    <n v="324510.90999999997"/>
    <n v="12985.63"/>
    <n v="13312.24"/>
    <n v="1000"/>
    <n v="324510.90999999997"/>
    <n v="0"/>
    <x v="3"/>
    <s v="MG Double Chocolate Bar 8-3PK"/>
  </r>
  <r>
    <n v="64393723"/>
    <x v="0"/>
    <s v=""/>
    <s v="2026"/>
    <s v="02"/>
    <s v="V"/>
    <s v="ZA03"/>
    <n v="5917"/>
    <n v="81787.45"/>
    <n v="13822.45"/>
    <n v="13962.87"/>
    <n v="1000"/>
    <n v="81787.45"/>
    <n v="0"/>
    <x v="3"/>
    <s v="MG Double Chocolate Bar 8-3PK"/>
  </r>
  <r>
    <n v="64393723"/>
    <x v="1"/>
    <s v=""/>
    <s v="2026"/>
    <s v="02"/>
    <s v="V"/>
    <s v="ZA03"/>
    <n v="2632"/>
    <n v="38086.339999999997"/>
    <n v="14470.49"/>
    <n v="13312.24"/>
    <n v="1000"/>
    <n v="38086.339999999997"/>
    <n v="0"/>
    <x v="3"/>
    <s v="MG Double Chocolate Bar 8-3PK"/>
  </r>
  <r>
    <n v="64393723"/>
    <x v="2"/>
    <s v=""/>
    <s v="2026"/>
    <s v="02"/>
    <s v="V"/>
    <s v="ZA03"/>
    <n v="44708"/>
    <n v="573693.53"/>
    <n v="12832.01"/>
    <n v="13330.12"/>
    <n v="1000"/>
    <n v="573693.53"/>
    <n v="0"/>
    <x v="3"/>
    <s v="MG Double Chocolate Bar 8-3PK"/>
  </r>
  <r>
    <n v="64393723"/>
    <x v="8"/>
    <s v=""/>
    <s v="2026"/>
    <s v="02"/>
    <s v="V"/>
    <s v="ZA03"/>
    <n v="548"/>
    <n v="6915.29"/>
    <n v="12619.14"/>
    <n v="13312.24"/>
    <n v="1000"/>
    <n v="6915.29"/>
    <n v="0"/>
    <x v="3"/>
    <s v="MG Double Chocolate Bar 8-3PK"/>
  </r>
  <r>
    <n v="64393723"/>
    <x v="3"/>
    <s v=""/>
    <s v="2026"/>
    <s v="02"/>
    <s v="V"/>
    <s v="ZA03"/>
    <n v="9909"/>
    <n v="134679.64000000001"/>
    <n v="13591.65"/>
    <n v="13386.01"/>
    <n v="1000"/>
    <n v="134679.64000000001"/>
    <n v="0"/>
    <x v="3"/>
    <s v="MG Double Chocolate Bar 8-3PK"/>
  </r>
  <r>
    <n v="64394583"/>
    <x v="5"/>
    <s v=""/>
    <s v="2026"/>
    <s v="02"/>
    <s v="V"/>
    <s v="ZA03"/>
    <n v="5280"/>
    <n v="61687.25"/>
    <n v="11683.19"/>
    <n v="12940.55"/>
    <n v="1000"/>
    <n v="61687.25"/>
    <n v="0"/>
    <x v="17"/>
    <s v="BJ US-SUN-CookieVermontster-8 427ML"/>
  </r>
  <r>
    <n v="64394583"/>
    <x v="0"/>
    <s v=""/>
    <s v="2026"/>
    <s v="02"/>
    <s v="V"/>
    <s v="ZA03"/>
    <n v="3666"/>
    <n v="44579.12"/>
    <n v="12160.15"/>
    <n v="12940.55"/>
    <n v="1000"/>
    <n v="44579.12"/>
    <n v="0"/>
    <x v="17"/>
    <s v="BJ US-SUN-CookieVermontster-8 427ML"/>
  </r>
  <r>
    <n v="64394583"/>
    <x v="1"/>
    <s v=""/>
    <s v="2026"/>
    <s v="02"/>
    <s v="V"/>
    <s v="ZA03"/>
    <n v="5543"/>
    <n v="68116.81"/>
    <n v="12288.8"/>
    <n v="12492.16"/>
    <n v="1000"/>
    <n v="68116.81"/>
    <n v="0"/>
    <x v="17"/>
    <s v="BJ US-SUN-CookieVermontster-8 427ML"/>
  </r>
  <r>
    <n v="64394583"/>
    <x v="6"/>
    <s v=""/>
    <s v="2026"/>
    <s v="02"/>
    <s v="V"/>
    <s v="ZA03"/>
    <n v="6480"/>
    <n v="76301.740000000005"/>
    <n v="11774.96"/>
    <n v="12940.55"/>
    <n v="1000"/>
    <n v="76301.740000000005"/>
    <n v="0"/>
    <x v="17"/>
    <s v="BJ US-SUN-CookieVermontster-8 427ML"/>
  </r>
  <r>
    <n v="64394583"/>
    <x v="2"/>
    <s v=""/>
    <s v="2026"/>
    <s v="02"/>
    <s v="V"/>
    <s v="ZA03"/>
    <n v="46338"/>
    <n v="524482.77"/>
    <n v="11318.63"/>
    <n v="12518.53"/>
    <n v="1000"/>
    <n v="524482.77"/>
    <n v="0"/>
    <x v="17"/>
    <s v="BJ US-SUN-CookieVermontster-8 427ML"/>
  </r>
  <r>
    <n v="64394583"/>
    <x v="8"/>
    <s v=""/>
    <s v="2026"/>
    <s v="02"/>
    <s v="V"/>
    <s v="ZA03"/>
    <n v="17"/>
    <n v="188.27"/>
    <n v="11074.71"/>
    <n v="12359.23"/>
    <n v="1000"/>
    <n v="188.27"/>
    <n v="0"/>
    <x v="17"/>
    <s v="BJ US-SUN-CookieVermontster-8 427ML"/>
  </r>
  <r>
    <n v="64394583"/>
    <x v="3"/>
    <s v=""/>
    <s v="2026"/>
    <s v="02"/>
    <s v="V"/>
    <s v="ZA03"/>
    <n v="9770"/>
    <n v="114775.67"/>
    <n v="11747.77"/>
    <n v="12492.16"/>
    <n v="1000"/>
    <n v="114775.67"/>
    <n v="0"/>
    <x v="17"/>
    <s v="BJ US-SUN-CookieVermontster-8 427ML"/>
  </r>
  <r>
    <n v="64394585"/>
    <x v="5"/>
    <s v=""/>
    <s v="2026"/>
    <s v="02"/>
    <s v="V"/>
    <s v="ZA03"/>
    <n v="0"/>
    <n v="0"/>
    <n v="12939.54"/>
    <n v="12777.98"/>
    <n v="1000"/>
    <n v="0"/>
    <n v="0"/>
    <x v="17"/>
    <s v="BJ US-SUN-DulceDelish-8 427ML"/>
  </r>
  <r>
    <n v="64394585"/>
    <x v="0"/>
    <s v=""/>
    <s v="2026"/>
    <s v="02"/>
    <s v="V"/>
    <s v="ZA03"/>
    <n v="3606"/>
    <n v="48501.05"/>
    <n v="13450.1"/>
    <n v="13455.23"/>
    <n v="1000"/>
    <n v="48501.05"/>
    <n v="0"/>
    <x v="17"/>
    <s v="BJ US-SUN-DulceDelish-8 427ML"/>
  </r>
  <r>
    <n v="64394585"/>
    <x v="1"/>
    <s v=""/>
    <s v="2026"/>
    <s v="02"/>
    <s v="V"/>
    <s v="ZA03"/>
    <n v="3738"/>
    <n v="51948.74"/>
    <n v="13897.47"/>
    <n v="12777.98"/>
    <n v="1000"/>
    <n v="51948.74"/>
    <n v="0"/>
    <x v="17"/>
    <s v="BJ US-SUN-DulceDelish-8 427ML"/>
  </r>
  <r>
    <n v="64394585"/>
    <x v="6"/>
    <s v=""/>
    <s v="2026"/>
    <s v="02"/>
    <s v="V"/>
    <s v="ZA03"/>
    <n v="21838"/>
    <n v="289086.82"/>
    <n v="13237.79"/>
    <n v="12777.98"/>
    <n v="1000"/>
    <n v="289086.82"/>
    <n v="0"/>
    <x v="17"/>
    <s v="BJ US-SUN-DulceDelish-8 427ML"/>
  </r>
  <r>
    <n v="64394585"/>
    <x v="2"/>
    <s v=""/>
    <s v="2026"/>
    <s v="02"/>
    <s v="V"/>
    <s v="ZA03"/>
    <n v="27194"/>
    <n v="336490.39"/>
    <n v="12373.7"/>
    <n v="12831.1"/>
    <n v="1000"/>
    <n v="336490.39"/>
    <n v="0"/>
    <x v="17"/>
    <s v="BJ US-SUN-DulceDelish-8 427ML"/>
  </r>
  <r>
    <n v="64394585"/>
    <x v="8"/>
    <s v=""/>
    <s v="2026"/>
    <s v="02"/>
    <s v="V"/>
    <s v="ZA03"/>
    <n v="477"/>
    <n v="5748.69"/>
    <n v="12051.76"/>
    <n v="12777.98"/>
    <n v="1000"/>
    <n v="5748.69"/>
    <n v="0"/>
    <x v="17"/>
    <s v="BJ US-SUN-DulceDelish-8 427ML"/>
  </r>
  <r>
    <n v="64394585"/>
    <x v="3"/>
    <s v=""/>
    <s v="2026"/>
    <s v="02"/>
    <s v="V"/>
    <s v="ZA03"/>
    <n v="6987"/>
    <n v="90933.68"/>
    <n v="13014.7"/>
    <n v="12937.38"/>
    <n v="1000"/>
    <n v="90933.68"/>
    <n v="0"/>
    <x v="17"/>
    <s v="BJ US-SUN-DulceDelish-8 427ML"/>
  </r>
  <r>
    <n v="64394596"/>
    <x v="5"/>
    <s v=""/>
    <s v="2026"/>
    <s v="02"/>
    <s v="V"/>
    <s v="ZA03"/>
    <n v="21600"/>
    <n v="279490.12"/>
    <n v="12939.36"/>
    <n v="12551.37"/>
    <n v="1000"/>
    <n v="279490.12"/>
    <n v="0"/>
    <x v="17"/>
    <s v="BJ US-SUN-TurtleSundae-8 427ML"/>
  </r>
  <r>
    <n v="64394596"/>
    <x v="0"/>
    <s v=""/>
    <s v="2026"/>
    <s v="02"/>
    <s v="V"/>
    <s v="ZA03"/>
    <n v="2637"/>
    <n v="36286.81"/>
    <n v="13760.64"/>
    <n v="13145.33"/>
    <n v="1000"/>
    <n v="36286.81"/>
    <n v="0"/>
    <x v="17"/>
    <s v="BJ US-SUN-TurtleSundae-8 427ML"/>
  </r>
  <r>
    <n v="64394596"/>
    <x v="1"/>
    <s v=""/>
    <s v="2026"/>
    <s v="02"/>
    <s v="V"/>
    <s v="ZA03"/>
    <n v="11063"/>
    <n v="148895.26"/>
    <n v="13458.85"/>
    <n v="12551.37"/>
    <n v="1000"/>
    <n v="148895.26"/>
    <n v="0"/>
    <x v="17"/>
    <s v="BJ US-SUN-TurtleSundae-8 427ML"/>
  </r>
  <r>
    <n v="64394596"/>
    <x v="2"/>
    <s v=""/>
    <s v="2026"/>
    <s v="02"/>
    <s v="V"/>
    <s v="ZA03"/>
    <n v="6375"/>
    <n v="83919.01"/>
    <n v="13163.77"/>
    <n v="12597.52"/>
    <n v="1000"/>
    <n v="83919.01"/>
    <n v="0"/>
    <x v="17"/>
    <s v="BJ US-SUN-TurtleSundae-8 427ML"/>
  </r>
  <r>
    <n v="64394596"/>
    <x v="3"/>
    <s v=""/>
    <s v="2026"/>
    <s v="02"/>
    <s v="V"/>
    <s v="ZA03"/>
    <n v="6895"/>
    <n v="88163.02"/>
    <n v="12786.51"/>
    <n v="12689.49"/>
    <n v="1000"/>
    <n v="88163.02"/>
    <n v="0"/>
    <x v="17"/>
    <s v="BJ US-SUN-TurtleSundae-8 427ML"/>
  </r>
  <r>
    <n v="64394598"/>
    <x v="5"/>
    <s v=""/>
    <s v="2026"/>
    <s v="02"/>
    <s v="V"/>
    <s v="ZA03"/>
    <n v="19408"/>
    <n v="246061.42"/>
    <n v="12678.35"/>
    <n v="12695.67"/>
    <n v="1000"/>
    <n v="246061.42"/>
    <n v="0"/>
    <x v="17"/>
    <s v="BJ US-SUN-ChocolattaChscke-8 427ML"/>
  </r>
  <r>
    <n v="64394598"/>
    <x v="0"/>
    <s v=""/>
    <s v="2026"/>
    <s v="02"/>
    <s v="V"/>
    <s v="ZA03"/>
    <n v="8941"/>
    <n v="117404.32"/>
    <n v="13131.01"/>
    <n v="13302.57"/>
    <n v="1000"/>
    <n v="117404.32"/>
    <n v="0"/>
    <x v="17"/>
    <s v="BJ US-SUN-ChocolattaChscke-8 427ML"/>
  </r>
  <r>
    <n v="64394598"/>
    <x v="1"/>
    <s v=""/>
    <s v="2026"/>
    <s v="02"/>
    <s v="V"/>
    <s v="ZA03"/>
    <n v="5191"/>
    <n v="68167.06"/>
    <n v="13131.78"/>
    <n v="12695.67"/>
    <n v="1000"/>
    <n v="68167.06"/>
    <n v="0"/>
    <x v="17"/>
    <s v="BJ US-SUN-ChocolattaChscke-8 427ML"/>
  </r>
  <r>
    <n v="64394598"/>
    <x v="2"/>
    <s v=""/>
    <s v="2026"/>
    <s v="02"/>
    <s v="V"/>
    <s v="ZA03"/>
    <n v="5958"/>
    <n v="76583.039999999994"/>
    <n v="12853.82"/>
    <n v="12711.56"/>
    <n v="1000"/>
    <n v="76583.039999999994"/>
    <n v="0"/>
    <x v="17"/>
    <s v="BJ US-SUN-ChocolattaChscke-8 427ML"/>
  </r>
  <r>
    <n v="64394598"/>
    <x v="8"/>
    <s v=""/>
    <s v="2026"/>
    <s v="02"/>
    <s v="V"/>
    <s v="ZA03"/>
    <n v="23"/>
    <n v="285.41000000000003"/>
    <n v="12409.13"/>
    <n v="12695.67"/>
    <n v="1000"/>
    <n v="285.41000000000003"/>
    <n v="0"/>
    <x v="17"/>
    <s v="BJ US-SUN-ChocolattaChscke-8 427ML"/>
  </r>
  <r>
    <n v="64394598"/>
    <x v="3"/>
    <s v=""/>
    <s v="2026"/>
    <s v="02"/>
    <s v="V"/>
    <s v="ZA03"/>
    <n v="3934"/>
    <n v="50156.76"/>
    <n v="12749.56"/>
    <n v="12881.16"/>
    <n v="1000"/>
    <n v="50156.76"/>
    <n v="0"/>
    <x v="17"/>
    <s v="BJ US-SUN-ChocolattaChscke-8 427ML"/>
  </r>
  <r>
    <n v="64396550"/>
    <x v="0"/>
    <s v=""/>
    <s v="2026"/>
    <s v="02"/>
    <s v="V"/>
    <s v="ZA03"/>
    <n v="16515"/>
    <n v="157495.97"/>
    <n v="9536.5400000000009"/>
    <n v="7684.56"/>
    <n v="1000"/>
    <n v="157495.97"/>
    <n v="0"/>
    <x v="3"/>
    <s v="MG Double Raspberry Bar OOH 1-12PK"/>
  </r>
  <r>
    <n v="64396550"/>
    <x v="1"/>
    <s v=""/>
    <s v="2026"/>
    <s v="02"/>
    <s v="V"/>
    <s v="ZA03"/>
    <n v="8205"/>
    <n v="79111.16"/>
    <n v="9641.82"/>
    <n v="7410.73"/>
    <n v="1000"/>
    <n v="79111.16"/>
    <n v="0"/>
    <x v="3"/>
    <s v="MG Double Raspberry Bar OOH 1-12PK"/>
  </r>
  <r>
    <n v="64396550"/>
    <x v="2"/>
    <s v=""/>
    <s v="2026"/>
    <s v="02"/>
    <s v="V"/>
    <s v="ZA03"/>
    <n v="1556"/>
    <n v="15040.3"/>
    <n v="9666"/>
    <n v="7423.93"/>
    <n v="1000"/>
    <n v="15040.3"/>
    <n v="0"/>
    <x v="3"/>
    <s v="MG Double Raspberry Bar OOH 1-12PK"/>
  </r>
  <r>
    <n v="64396550"/>
    <x v="3"/>
    <s v=""/>
    <s v="2026"/>
    <s v="02"/>
    <s v="V"/>
    <s v="ZA03"/>
    <n v="5156"/>
    <n v="48828.7"/>
    <n v="9470.27"/>
    <n v="7435.17"/>
    <n v="1000"/>
    <n v="48828.7"/>
    <n v="0"/>
    <x v="3"/>
    <s v="MG Double Raspberry Bar OOH 1-12PK"/>
  </r>
  <r>
    <n v="64399865"/>
    <x v="7"/>
    <s v=""/>
    <s v="2026"/>
    <s v="02"/>
    <s v="S"/>
    <s v="ZA03"/>
    <n v="0"/>
    <n v="0"/>
    <n v="17461.25"/>
    <n v="16179.4"/>
    <n v="1000"/>
    <n v="0"/>
    <n v="0"/>
    <x v="8"/>
    <s v="BR Smores Bar 8-6PK"/>
  </r>
  <r>
    <n v="64399865"/>
    <x v="0"/>
    <s v=""/>
    <s v="2026"/>
    <s v="02"/>
    <s v="V"/>
    <s v="ZA03"/>
    <n v="4644"/>
    <n v="75496.820000000007"/>
    <n v="16256.85"/>
    <n v="16956.27"/>
    <n v="1000"/>
    <n v="75496.820000000007"/>
    <n v="0"/>
    <x v="8"/>
    <s v="BR Smores Bar 8-6PK"/>
  </r>
  <r>
    <n v="64399865"/>
    <x v="1"/>
    <s v=""/>
    <s v="2026"/>
    <s v="02"/>
    <s v="V"/>
    <s v="ZA03"/>
    <n v="1672"/>
    <n v="25698.94"/>
    <n v="15370.18"/>
    <n v="16179.4"/>
    <n v="1000"/>
    <n v="25698.94"/>
    <n v="0"/>
    <x v="8"/>
    <s v="BR Smores Bar 8-6PK"/>
  </r>
  <r>
    <n v="64399865"/>
    <x v="2"/>
    <s v=""/>
    <s v="2026"/>
    <s v="02"/>
    <s v="V"/>
    <s v="ZA03"/>
    <n v="2401"/>
    <n v="38381.85"/>
    <n v="15985.78"/>
    <n v="14180.59"/>
    <n v="1000"/>
    <n v="38381.85"/>
    <n v="0"/>
    <x v="8"/>
    <s v="BR Smores Bar 8-6PK"/>
  </r>
  <r>
    <n v="64399865"/>
    <x v="3"/>
    <s v=""/>
    <s v="2026"/>
    <s v="02"/>
    <s v="V"/>
    <s v="ZA03"/>
    <n v="4348"/>
    <n v="68996.34"/>
    <n v="15868.52"/>
    <n v="16179.4"/>
    <n v="1000"/>
    <n v="68996.34"/>
    <n v="0"/>
    <x v="8"/>
    <s v="BR Smores Bar 8-6PK"/>
  </r>
  <r>
    <n v="64401837"/>
    <x v="5"/>
    <s v=""/>
    <s v="2026"/>
    <s v="02"/>
    <s v="V"/>
    <s v="ZA03"/>
    <n v="25150"/>
    <n v="163440.85"/>
    <n v="6498.64"/>
    <n v="6226.06"/>
    <n v="1000"/>
    <n v="163440.85"/>
    <n v="0"/>
    <x v="13"/>
    <s v="PS Frozen Olaf Facepiece IH 6-6PK"/>
  </r>
  <r>
    <n v="64401837"/>
    <x v="0"/>
    <s v=""/>
    <s v="2026"/>
    <s v="02"/>
    <s v="V"/>
    <s v="ZA03"/>
    <n v="60356"/>
    <n v="391864.81"/>
    <n v="6492.56"/>
    <n v="6375.01"/>
    <n v="1000"/>
    <n v="391864.81"/>
    <n v="0"/>
    <x v="13"/>
    <s v="PS Frozen Olaf Facepiece IH 6-6PK"/>
  </r>
  <r>
    <n v="64401837"/>
    <x v="1"/>
    <s v=""/>
    <s v="2026"/>
    <s v="02"/>
    <s v="V"/>
    <s v="ZA03"/>
    <n v="679"/>
    <n v="5013.97"/>
    <n v="7384.34"/>
    <n v="6226.06"/>
    <n v="1000"/>
    <n v="5013.97"/>
    <n v="0"/>
    <x v="13"/>
    <s v="PS Frozen Olaf Facepiece IH 6-6PK"/>
  </r>
  <r>
    <n v="64401837"/>
    <x v="6"/>
    <s v=""/>
    <s v="2026"/>
    <s v="02"/>
    <s v="V"/>
    <s v="ZA03"/>
    <n v="38400"/>
    <n v="247312"/>
    <n v="6440.42"/>
    <n v="6226.06"/>
    <n v="1000"/>
    <n v="247312"/>
    <n v="0"/>
    <x v="13"/>
    <s v="PS Frozen Olaf Facepiece IH 6-6PK"/>
  </r>
  <r>
    <n v="64401837"/>
    <x v="2"/>
    <s v=""/>
    <s v="2026"/>
    <s v="02"/>
    <s v="V"/>
    <s v="ZA03"/>
    <n v="2450"/>
    <n v="16507.099999999999"/>
    <n v="6737.59"/>
    <n v="6226.06"/>
    <n v="1000"/>
    <n v="16507.099999999999"/>
    <n v="0"/>
    <x v="13"/>
    <s v="PS Frozen Olaf Facepiece IH 6-6PK"/>
  </r>
  <r>
    <n v="64401837"/>
    <x v="3"/>
    <s v=""/>
    <s v="2026"/>
    <s v="02"/>
    <s v="V"/>
    <s v="ZA03"/>
    <n v="48792"/>
    <n v="312522.34000000003"/>
    <n v="6405.2"/>
    <n v="6226.06"/>
    <n v="1000"/>
    <n v="312522.34000000003"/>
    <n v="0"/>
    <x v="13"/>
    <s v="PS Frozen Olaf Facepiece IH 6-6PK"/>
  </r>
  <r>
    <n v="64403162"/>
    <x v="5"/>
    <s v=""/>
    <s v="2026"/>
    <s v="02"/>
    <s v="V"/>
    <s v="ZA03"/>
    <n v="14735"/>
    <n v="90378.48"/>
    <n v="6133.59"/>
    <n v="6387.2"/>
    <n v="1000"/>
    <n v="90378.48"/>
    <n v="0"/>
    <x v="13"/>
    <s v="PS Grogu Facepiece IH 6-6PK"/>
  </r>
  <r>
    <n v="64403162"/>
    <x v="0"/>
    <s v=""/>
    <s v="2026"/>
    <s v="02"/>
    <s v="V"/>
    <s v="ZA03"/>
    <n v="41440"/>
    <n v="287827.09000000003"/>
    <n v="6945.63"/>
    <n v="6357.47"/>
    <n v="1000"/>
    <n v="287827.09000000003"/>
    <n v="0"/>
    <x v="13"/>
    <s v="PS Grogu Facepiece IH 6-6PK"/>
  </r>
  <r>
    <n v="64403162"/>
    <x v="1"/>
    <s v=""/>
    <s v="2026"/>
    <s v="02"/>
    <s v="V"/>
    <s v="ZA03"/>
    <n v="1464"/>
    <n v="9875.66"/>
    <n v="6745.67"/>
    <n v="6387.2"/>
    <n v="1000"/>
    <n v="9875.66"/>
    <n v="0"/>
    <x v="13"/>
    <s v="PS Grogu Facepiece IH 6-6PK"/>
  </r>
  <r>
    <n v="64403162"/>
    <x v="6"/>
    <s v=""/>
    <s v="2026"/>
    <s v="02"/>
    <s v="V"/>
    <s v="ZA03"/>
    <n v="41338"/>
    <n v="253292.89"/>
    <n v="6127.36"/>
    <n v="6387.2"/>
    <n v="1000"/>
    <n v="253292.89"/>
    <n v="0"/>
    <x v="13"/>
    <s v="PS Grogu Facepiece IH 6-6PK"/>
  </r>
  <r>
    <n v="64403162"/>
    <x v="2"/>
    <s v=""/>
    <s v="2026"/>
    <s v="02"/>
    <s v="V"/>
    <s v="ZA03"/>
    <n v="3684"/>
    <n v="22098.49"/>
    <n v="5998.5"/>
    <n v="6387.2"/>
    <n v="1000"/>
    <n v="22098.49"/>
    <n v="0"/>
    <x v="13"/>
    <s v="PS Grogu Facepiece IH 6-6PK"/>
  </r>
  <r>
    <n v="64403162"/>
    <x v="3"/>
    <s v=""/>
    <s v="2026"/>
    <s v="02"/>
    <s v="V"/>
    <s v="ZA03"/>
    <n v="6458"/>
    <n v="38911.79"/>
    <n v="6025.36"/>
    <n v="6387.2"/>
    <n v="1000"/>
    <n v="38911.79"/>
    <n v="0"/>
    <x v="13"/>
    <s v="PS Grogu Facepiece IH 6-6PK"/>
  </r>
  <r>
    <n v="64403170"/>
    <x v="0"/>
    <s v=""/>
    <s v="2026"/>
    <s v="02"/>
    <s v="V"/>
    <s v="ZA03"/>
    <n v="7879"/>
    <n v="46889.52"/>
    <n v="5951.2"/>
    <n v="5959.97"/>
    <n v="1000"/>
    <n v="46889.52"/>
    <n v="0"/>
    <x v="13"/>
    <s v="PS Transformers Facepiece IH 6-6PK"/>
  </r>
  <r>
    <n v="64403170"/>
    <x v="1"/>
    <s v=""/>
    <s v="2026"/>
    <s v="02"/>
    <s v="V"/>
    <s v="ZA03"/>
    <n v="1231"/>
    <n v="8533.43"/>
    <n v="6932.11"/>
    <n v="6019.07"/>
    <n v="1000"/>
    <n v="8533.43"/>
    <n v="0"/>
    <x v="13"/>
    <s v="PS Transformers Facepiece IH 6-6PK"/>
  </r>
  <r>
    <n v="64403170"/>
    <x v="2"/>
    <s v=""/>
    <s v="2026"/>
    <s v="02"/>
    <s v="V"/>
    <s v="ZA03"/>
    <n v="285"/>
    <n v="1767.8"/>
    <n v="6202.81"/>
    <n v="6019.07"/>
    <n v="1000"/>
    <n v="1767.8"/>
    <n v="0"/>
    <x v="13"/>
    <s v="PS Transformers Facepiece IH 6-6PK"/>
  </r>
  <r>
    <n v="64403170"/>
    <x v="3"/>
    <s v=""/>
    <s v="2026"/>
    <s v="02"/>
    <s v="V"/>
    <s v="ZA03"/>
    <n v="1458"/>
    <n v="8728.7900000000009"/>
    <n v="5986.82"/>
    <n v="6019.07"/>
    <n v="1000"/>
    <n v="8728.7900000000009"/>
    <n v="0"/>
    <x v="13"/>
    <s v="PS Transformers Facepiece IH 6-6PK"/>
  </r>
  <r>
    <n v="64403187"/>
    <x v="0"/>
    <s v=""/>
    <s v="2026"/>
    <s v="02"/>
    <s v="V"/>
    <s v="ZA03"/>
    <n v="2739"/>
    <n v="28520.080000000002"/>
    <n v="10412.59"/>
    <n v="10079.450000000001"/>
    <n v="1000"/>
    <n v="28520.080000000002"/>
    <n v="0"/>
    <x v="6"/>
    <s v="BR ND CHOCOLATE 6 1.5QT"/>
  </r>
  <r>
    <n v="64403187"/>
    <x v="1"/>
    <s v=""/>
    <s v="2026"/>
    <s v="02"/>
    <s v="V"/>
    <s v="ZA03"/>
    <n v="2343"/>
    <n v="22050.77"/>
    <n v="9411.34"/>
    <n v="9144.2000000000007"/>
    <n v="1000"/>
    <n v="22050.77"/>
    <n v="0"/>
    <x v="6"/>
    <s v="BR ND CHOCOLATE 6 1.5QT"/>
  </r>
  <r>
    <n v="64403187"/>
    <x v="2"/>
    <s v=""/>
    <s v="2026"/>
    <s v="02"/>
    <s v="V"/>
    <s v="ZA03"/>
    <n v="2321"/>
    <n v="22337.84"/>
    <n v="9624.23"/>
    <n v="9144.2000000000007"/>
    <n v="1000"/>
    <n v="22337.84"/>
    <n v="0"/>
    <x v="6"/>
    <s v="BR ND CHOCOLATE 6 1.5QT"/>
  </r>
  <r>
    <n v="64403187"/>
    <x v="3"/>
    <s v=""/>
    <s v="2026"/>
    <s v="02"/>
    <s v="V"/>
    <s v="ZA03"/>
    <n v="3897"/>
    <n v="37352.589999999997"/>
    <n v="9584.9599999999991"/>
    <n v="9372.68"/>
    <n v="1000"/>
    <n v="37352.589999999997"/>
    <n v="0"/>
    <x v="6"/>
    <s v="BR ND CHOCOLATE 6 1.5QT"/>
  </r>
  <r>
    <n v="64406925"/>
    <x v="2"/>
    <s v=""/>
    <s v="2026"/>
    <s v="02"/>
    <s v="V"/>
    <s v="ZA03"/>
    <n v="225"/>
    <n v="2819.71"/>
    <n v="12532.04"/>
    <n v="16369.72"/>
    <n v="1000"/>
    <n v="2819.71"/>
    <n v="0"/>
    <x v="8"/>
    <s v="GH CHOC Eclair 1-24BK"/>
  </r>
  <r>
    <n v="64406941"/>
    <x v="0"/>
    <s v=""/>
    <s v="2026"/>
    <s v="02"/>
    <s v="V"/>
    <s v="ZA03"/>
    <n v="0"/>
    <n v="0"/>
    <n v="9342"/>
    <n v="9968.56"/>
    <n v="1000"/>
    <n v="0"/>
    <n v="0"/>
    <x v="12"/>
    <s v="KL Mrs Fields Sandwich 1-12BK"/>
  </r>
  <r>
    <n v="64406941"/>
    <x v="14"/>
    <s v=""/>
    <s v="2026"/>
    <s v="02"/>
    <s v="S"/>
    <s v="ZA03"/>
    <n v="0"/>
    <n v="0"/>
    <n v="0"/>
    <n v="0"/>
    <n v="1000"/>
    <n v="0"/>
    <n v="0"/>
    <x v="12"/>
    <s v="KL Mrs Fields Sandwich 1-12BK"/>
  </r>
  <r>
    <n v="64407917"/>
    <x v="1"/>
    <s v=""/>
    <s v="2026"/>
    <s v="02"/>
    <s v="V"/>
    <s v="ZA03"/>
    <n v="48"/>
    <n v="2019.37"/>
    <n v="42070.21"/>
    <n v="40085.4"/>
    <n v="1000"/>
    <n v="2019.37"/>
    <n v="0"/>
    <x v="18"/>
    <s v="BJ US-IC CCCD 6(3) 1PT"/>
  </r>
  <r>
    <n v="64409241"/>
    <x v="3"/>
    <s v=""/>
    <s v="2026"/>
    <s v="02"/>
    <s v="V"/>
    <s v="ZA03"/>
    <n v="0"/>
    <n v="0"/>
    <n v="9209.7099999999991"/>
    <n v="8194.7199999999993"/>
    <n v="1000"/>
    <n v="0"/>
    <n v="0"/>
    <x v="2"/>
    <s v="Holanda Chem Straw-Cocon USA 8x4x65ml"/>
  </r>
  <r>
    <n v="64409244"/>
    <x v="3"/>
    <s v=""/>
    <s v="2026"/>
    <s v="02"/>
    <s v="V"/>
    <s v="ZA03"/>
    <n v="0"/>
    <n v="0"/>
    <n v="9468.83"/>
    <n v="7595.81"/>
    <n v="1000"/>
    <n v="0"/>
    <n v="0"/>
    <x v="2"/>
    <s v="Holanda Chem Pineap-Cocon USA 8x4x65ml"/>
  </r>
  <r>
    <n v="64409312"/>
    <x v="0"/>
    <s v=""/>
    <s v="2026"/>
    <s v="02"/>
    <s v="V"/>
    <s v="ZA03"/>
    <n v="2310"/>
    <n v="21189.72"/>
    <n v="9173.0400000000009"/>
    <n v="9583.2000000000007"/>
    <n v="1000"/>
    <n v="21189.72"/>
    <n v="0"/>
    <x v="2"/>
    <s v="Holanda Chemisse Pineapple 8-4pk"/>
  </r>
  <r>
    <n v="64409312"/>
    <x v="1"/>
    <s v=""/>
    <s v="2026"/>
    <s v="02"/>
    <s v="V"/>
    <s v="ZA03"/>
    <n v="2217"/>
    <n v="20803.59"/>
    <n v="9383.67"/>
    <n v="7640.93"/>
    <n v="1000"/>
    <n v="20803.59"/>
    <n v="0"/>
    <x v="2"/>
    <s v="Holanda Chemisse Pineapple 8-4pk"/>
  </r>
  <r>
    <n v="64409312"/>
    <x v="2"/>
    <s v=""/>
    <s v="2026"/>
    <s v="02"/>
    <s v="V"/>
    <s v="ZA03"/>
    <n v="2441"/>
    <n v="22318.26"/>
    <n v="9143.08"/>
    <n v="7640.93"/>
    <n v="1000"/>
    <n v="22318.26"/>
    <n v="0"/>
    <x v="2"/>
    <s v="Holanda Chemisse Pineapple 8-4pk"/>
  </r>
  <r>
    <n v="64409312"/>
    <x v="3"/>
    <s v=""/>
    <s v="2026"/>
    <s v="02"/>
    <s v="V"/>
    <s v="ZA03"/>
    <n v="32312"/>
    <n v="297291.63"/>
    <n v="9200.66"/>
    <n v="7640.93"/>
    <n v="1000"/>
    <n v="297291.63"/>
    <n v="0"/>
    <x v="2"/>
    <s v="Holanda Chemisse Pineapple 8-4pk"/>
  </r>
  <r>
    <n v="64409314"/>
    <x v="0"/>
    <s v=""/>
    <s v="2026"/>
    <s v="02"/>
    <s v="V"/>
    <s v="ZA03"/>
    <n v="1920"/>
    <n v="17770.34"/>
    <n v="9255.39"/>
    <n v="9412.34"/>
    <n v="1000"/>
    <n v="17770.34"/>
    <n v="0"/>
    <x v="2"/>
    <s v="Holanda Chemisse Strawberry 8-4pk"/>
  </r>
  <r>
    <n v="64409314"/>
    <x v="1"/>
    <s v=""/>
    <s v="2026"/>
    <s v="02"/>
    <s v="V"/>
    <s v="ZA03"/>
    <n v="2415"/>
    <n v="22912"/>
    <n v="9487.3700000000008"/>
    <n v="7977.38"/>
    <n v="1000"/>
    <n v="22912"/>
    <n v="0"/>
    <x v="2"/>
    <s v="Holanda Chemisse Strawberry 8-4pk"/>
  </r>
  <r>
    <n v="64409314"/>
    <x v="2"/>
    <s v=""/>
    <s v="2026"/>
    <s v="02"/>
    <s v="V"/>
    <s v="ZA03"/>
    <n v="2128"/>
    <n v="19114.46"/>
    <n v="8982.36"/>
    <n v="7977.38"/>
    <n v="1000"/>
    <n v="19114.46"/>
    <n v="0"/>
    <x v="2"/>
    <s v="Holanda Chemisse Strawberry 8-4pk"/>
  </r>
  <r>
    <n v="64409314"/>
    <x v="3"/>
    <s v=""/>
    <s v="2026"/>
    <s v="02"/>
    <s v="V"/>
    <s v="ZA03"/>
    <n v="23792"/>
    <n v="213434.92"/>
    <n v="8970.8700000000008"/>
    <n v="7977.38"/>
    <n v="1000"/>
    <n v="213434.92"/>
    <n v="0"/>
    <x v="2"/>
    <s v="Holanda Chemisse Strawberry 8-4pk"/>
  </r>
  <r>
    <n v="64410857"/>
    <x v="0"/>
    <s v=""/>
    <s v="2026"/>
    <s v="02"/>
    <s v="V"/>
    <s v="ZA03"/>
    <n v="268"/>
    <n v="2345.0100000000002"/>
    <n v="8750.0400000000009"/>
    <n v="9705.4699999999993"/>
    <n v="1000"/>
    <n v="2345.0100000000002"/>
    <n v="0"/>
    <x v="2"/>
    <s v="Holanda Solero Lime 8.79FO"/>
  </r>
  <r>
    <n v="64410857"/>
    <x v="1"/>
    <s v=""/>
    <s v="2026"/>
    <s v="02"/>
    <s v="V"/>
    <s v="ZA03"/>
    <n v="960"/>
    <n v="8745.36"/>
    <n v="9109.75"/>
    <n v="8078.69"/>
    <n v="1000"/>
    <n v="8745.36"/>
    <n v="0"/>
    <x v="2"/>
    <s v="Holanda Solero Lime 8.79FO"/>
  </r>
  <r>
    <n v="64410857"/>
    <x v="2"/>
    <s v=""/>
    <s v="2026"/>
    <s v="02"/>
    <s v="V"/>
    <s v="ZA03"/>
    <n v="726"/>
    <n v="6068.71"/>
    <n v="8359.1"/>
    <n v="8078.69"/>
    <n v="1000"/>
    <n v="6068.71"/>
    <n v="0"/>
    <x v="2"/>
    <s v="Holanda Solero Lime 8.79FO"/>
  </r>
  <r>
    <n v="64410857"/>
    <x v="3"/>
    <s v=""/>
    <s v="2026"/>
    <s v="02"/>
    <s v="V"/>
    <s v="ZA03"/>
    <n v="6360"/>
    <n v="51045.62"/>
    <n v="8026.04"/>
    <n v="8078.69"/>
    <n v="1000"/>
    <n v="51045.62"/>
    <n v="0"/>
    <x v="2"/>
    <s v="Holanda Solero Lime 8.79FO"/>
  </r>
  <r>
    <n v="64413475"/>
    <x v="0"/>
    <s v=""/>
    <s v="2026"/>
    <s v="02"/>
    <s v="V"/>
    <s v="ZA03"/>
    <n v="15402"/>
    <n v="137380.14000000001"/>
    <n v="8919.6299999999992"/>
    <n v="9076.57"/>
    <n v="1000"/>
    <n v="137380.14000000001"/>
    <n v="0"/>
    <x v="14"/>
    <s v="BJ US-IC-CherryGarcia-FTNG-12 4FOZ"/>
  </r>
  <r>
    <n v="64413475"/>
    <x v="1"/>
    <s v=""/>
    <s v="2026"/>
    <s v="02"/>
    <s v="V"/>
    <s v="ZA03"/>
    <n v="8933"/>
    <n v="79856.05"/>
    <n v="8939.44"/>
    <n v="8556.77"/>
    <n v="1000"/>
    <n v="79856.05"/>
    <n v="0"/>
    <x v="14"/>
    <s v="BJ US-IC-CherryGarcia-FTNG-12 4FOZ"/>
  </r>
  <r>
    <n v="64413475"/>
    <x v="6"/>
    <s v=""/>
    <s v="2026"/>
    <s v="02"/>
    <s v="V"/>
    <s v="ZA03"/>
    <n v="33917"/>
    <n v="295946.53999999998"/>
    <n v="8725.61"/>
    <n v="8832.86"/>
    <n v="1000"/>
    <n v="295946.53999999998"/>
    <n v="0"/>
    <x v="14"/>
    <s v="BJ US-IC-CherryGarcia-FTNG-12 4FOZ"/>
  </r>
  <r>
    <n v="64413475"/>
    <x v="12"/>
    <s v=""/>
    <s v="2026"/>
    <s v="02"/>
    <s v="V"/>
    <s v="ZA03"/>
    <n v="7000"/>
    <n v="56713.35"/>
    <n v="8101.91"/>
    <n v="8556.77"/>
    <n v="1000"/>
    <n v="56713.35"/>
    <n v="0"/>
    <x v="14"/>
    <s v="BJ US-IC-CherryGarcia-FTNG-12 4FOZ"/>
  </r>
  <r>
    <n v="64413475"/>
    <x v="2"/>
    <s v=""/>
    <s v="2026"/>
    <s v="02"/>
    <s v="V"/>
    <s v="ZA03"/>
    <n v="3559"/>
    <n v="31665.41"/>
    <n v="8897.2800000000007"/>
    <n v="8889.77"/>
    <n v="1000"/>
    <n v="31665.41"/>
    <n v="0"/>
    <x v="14"/>
    <s v="BJ US-IC-CherryGarcia-FTNG-12 4FOZ"/>
  </r>
  <r>
    <n v="64413475"/>
    <x v="3"/>
    <s v=""/>
    <s v="2026"/>
    <s v="02"/>
    <s v="V"/>
    <s v="ZA03"/>
    <n v="7257"/>
    <n v="63692.5"/>
    <n v="8776.7000000000007"/>
    <n v="8832.86"/>
    <n v="1000"/>
    <n v="63692.5"/>
    <n v="0"/>
    <x v="14"/>
    <s v="BJ US-IC-CherryGarcia-FTNG-12 4FOZ"/>
  </r>
  <r>
    <n v="64413476"/>
    <x v="0"/>
    <s v=""/>
    <s v="2026"/>
    <s v="02"/>
    <s v="V"/>
    <s v="ZA03"/>
    <n v="27171"/>
    <n v="237942.64"/>
    <n v="8757.23"/>
    <n v="8846.64"/>
    <n v="1000"/>
    <n v="237942.64"/>
    <n v="0"/>
    <x v="14"/>
    <s v="BJ US-IC-ChocFudgBrownie-FTNG-12 4FOZ"/>
  </r>
  <r>
    <n v="64413476"/>
    <x v="1"/>
    <s v=""/>
    <s v="2026"/>
    <s v="02"/>
    <s v="V"/>
    <s v="ZA03"/>
    <n v="21925"/>
    <n v="189054.09"/>
    <n v="8622.76"/>
    <n v="8726"/>
    <n v="1000"/>
    <n v="189054.09"/>
    <n v="0"/>
    <x v="14"/>
    <s v="BJ US-IC-ChocFudgBrownie-FTNG-12 4FOZ"/>
  </r>
  <r>
    <n v="64413476"/>
    <x v="6"/>
    <s v=""/>
    <s v="2026"/>
    <s v="02"/>
    <s v="V"/>
    <s v="ZA03"/>
    <n v="23626"/>
    <n v="204080.04"/>
    <n v="8637.94"/>
    <n v="8726"/>
    <n v="1000"/>
    <n v="204080.04"/>
    <n v="0"/>
    <x v="14"/>
    <s v="BJ US-IC-ChocFudgBrownie-FTNG-12 4FOZ"/>
  </r>
  <r>
    <n v="64413476"/>
    <x v="12"/>
    <s v=""/>
    <s v="2026"/>
    <s v="02"/>
    <s v="V"/>
    <s v="ZA03"/>
    <n v="11832"/>
    <n v="98653.440000000002"/>
    <n v="8337.85"/>
    <n v="8468.27"/>
    <n v="1000"/>
    <n v="98653.440000000002"/>
    <n v="0"/>
    <x v="14"/>
    <s v="BJ US-IC-ChocFudgBrownie-FTNG-12 4FOZ"/>
  </r>
  <r>
    <n v="64413476"/>
    <x v="2"/>
    <s v=""/>
    <s v="2026"/>
    <s v="02"/>
    <s v="V"/>
    <s v="ZA03"/>
    <n v="5545"/>
    <n v="48207.48"/>
    <n v="8693.86"/>
    <n v="8744.2000000000007"/>
    <n v="1000"/>
    <n v="48207.48"/>
    <n v="0"/>
    <x v="14"/>
    <s v="BJ US-IC-ChocFudgBrownie-FTNG-12 4FOZ"/>
  </r>
  <r>
    <n v="64413476"/>
    <x v="3"/>
    <s v=""/>
    <s v="2026"/>
    <s v="02"/>
    <s v="V"/>
    <s v="ZA03"/>
    <n v="7734"/>
    <n v="66701.22"/>
    <n v="8624.41"/>
    <n v="8726"/>
    <n v="1000"/>
    <n v="66701.22"/>
    <n v="0"/>
    <x v="14"/>
    <s v="BJ US-IC-ChocFudgBrownie-FTNG-12 4FOZ"/>
  </r>
  <r>
    <n v="64413477"/>
    <x v="0"/>
    <s v=""/>
    <s v="2026"/>
    <s v="02"/>
    <s v="V"/>
    <s v="ZA03"/>
    <n v="9248"/>
    <n v="80641.820000000007"/>
    <n v="8719.92"/>
    <n v="8964.64"/>
    <n v="1000"/>
    <n v="80641.820000000007"/>
    <n v="0"/>
    <x v="14"/>
    <s v="BJ US-IC-AmericoneDream-FTNG-12 4FOZ"/>
  </r>
  <r>
    <n v="64413477"/>
    <x v="1"/>
    <s v=""/>
    <s v="2026"/>
    <s v="02"/>
    <s v="V"/>
    <s v="ZA03"/>
    <n v="10817"/>
    <n v="93338.69"/>
    <n v="8628.89"/>
    <n v="9105.2900000000009"/>
    <n v="1000"/>
    <n v="93338.69"/>
    <n v="0"/>
    <x v="14"/>
    <s v="BJ US-IC-AmericoneDream-FTNG-12 4FOZ"/>
  </r>
  <r>
    <n v="64413477"/>
    <x v="6"/>
    <s v=""/>
    <s v="2026"/>
    <s v="02"/>
    <s v="V"/>
    <s v="ZA03"/>
    <n v="27734"/>
    <n v="240002.81"/>
    <n v="8653.74"/>
    <n v="8825.5400000000009"/>
    <n v="1000"/>
    <n v="240002.81"/>
    <n v="0"/>
    <x v="14"/>
    <s v="BJ US-IC-AmericoneDream-FTNG-12 4FOZ"/>
  </r>
  <r>
    <n v="64413477"/>
    <x v="12"/>
    <s v=""/>
    <s v="2026"/>
    <s v="02"/>
    <s v="V"/>
    <s v="ZA03"/>
    <n v="0"/>
    <n v="0"/>
    <n v="7936.8"/>
    <n v="8583.84"/>
    <n v="1000"/>
    <n v="0"/>
    <n v="0"/>
    <x v="14"/>
    <s v="BJ US-IC-AmericoneDream-FTNG-12 4FOZ"/>
  </r>
  <r>
    <n v="64413477"/>
    <x v="2"/>
    <s v=""/>
    <s v="2026"/>
    <s v="02"/>
    <s v="V"/>
    <s v="ZA03"/>
    <n v="6155"/>
    <n v="52884.31"/>
    <n v="8592.09"/>
    <n v="8862.94"/>
    <n v="1000"/>
    <n v="52884.31"/>
    <n v="0"/>
    <x v="14"/>
    <s v="BJ US-IC-AmericoneDream-FTNG-12 4FOZ"/>
  </r>
  <r>
    <n v="64413477"/>
    <x v="3"/>
    <s v=""/>
    <s v="2026"/>
    <s v="02"/>
    <s v="V"/>
    <s v="ZA03"/>
    <n v="11337"/>
    <n v="97449.89"/>
    <n v="8595.74"/>
    <n v="8825.5400000000009"/>
    <n v="1000"/>
    <n v="97449.89"/>
    <n v="0"/>
    <x v="14"/>
    <s v="BJ US-IC-AmericoneDream-FTNG-12 4FOZ"/>
  </r>
  <r>
    <n v="64413478"/>
    <x v="0"/>
    <s v=""/>
    <s v="2026"/>
    <s v="02"/>
    <s v="V"/>
    <s v="ZA03"/>
    <n v="38093"/>
    <n v="336775.81"/>
    <n v="8840.8799999999992"/>
    <n v="9028.07"/>
    <n v="1000"/>
    <n v="336775.81"/>
    <n v="0"/>
    <x v="14"/>
    <s v="BJ US-IC-ChocChpCookDgh-FTNG-12 4FOZ"/>
  </r>
  <r>
    <n v="64413478"/>
    <x v="1"/>
    <s v=""/>
    <s v="2026"/>
    <s v="02"/>
    <s v="V"/>
    <s v="ZA03"/>
    <n v="32285"/>
    <n v="278026.02"/>
    <n v="8611.6200000000008"/>
    <n v="9156.84"/>
    <n v="1000"/>
    <n v="278026.02"/>
    <n v="0"/>
    <x v="14"/>
    <s v="BJ US-IC-ChocChpCookDgh-FTNG-12 4FOZ"/>
  </r>
  <r>
    <n v="64413478"/>
    <x v="6"/>
    <s v=""/>
    <s v="2026"/>
    <s v="02"/>
    <s v="V"/>
    <s v="ZA03"/>
    <n v="35490"/>
    <n v="308427.7"/>
    <n v="8690.5499999999993"/>
    <n v="8889.15"/>
    <n v="1000"/>
    <n v="308427.7"/>
    <n v="0"/>
    <x v="14"/>
    <s v="BJ US-IC-ChocChpCookDgh-FTNG-12 4FOZ"/>
  </r>
  <r>
    <n v="64413478"/>
    <x v="12"/>
    <s v=""/>
    <s v="2026"/>
    <s v="02"/>
    <s v="V"/>
    <s v="ZA03"/>
    <n v="0"/>
    <n v="0"/>
    <n v="8199.44"/>
    <n v="8652.6"/>
    <n v="1000"/>
    <n v="0"/>
    <n v="0"/>
    <x v="14"/>
    <s v="BJ US-IC-ChocChpCookDgh-FTNG-12 4FOZ"/>
  </r>
  <r>
    <n v="64413478"/>
    <x v="2"/>
    <s v=""/>
    <s v="2026"/>
    <s v="02"/>
    <s v="V"/>
    <s v="ZA03"/>
    <n v="21014"/>
    <n v="180809.88"/>
    <n v="8604.26"/>
    <n v="8899.84"/>
    <n v="1000"/>
    <n v="180809.88"/>
    <n v="0"/>
    <x v="14"/>
    <s v="BJ US-IC-ChocChpCookDgh-FTNG-12 4FOZ"/>
  </r>
  <r>
    <n v="64413478"/>
    <x v="3"/>
    <s v=""/>
    <s v="2026"/>
    <s v="02"/>
    <s v="V"/>
    <s v="ZA03"/>
    <n v="16735"/>
    <n v="144656.09"/>
    <n v="8643.93"/>
    <n v="8889.15"/>
    <n v="1000"/>
    <n v="144656.09"/>
    <n v="0"/>
    <x v="14"/>
    <s v="BJ US-IC-ChocChpCookDgh-FTNG-12 4FOZ"/>
  </r>
  <r>
    <n v="64771676"/>
    <x v="5"/>
    <s v=""/>
    <s v="2026"/>
    <s v="02"/>
    <s v="V"/>
    <s v="ZA03"/>
    <n v="28665"/>
    <n v="174017.92000000001"/>
    <n v="6070.75"/>
    <n v="6232.98"/>
    <n v="1000"/>
    <n v="174017.92000000001"/>
    <n v="0"/>
    <x v="13"/>
    <s v="PS SpongeBob Facepiece IH 6-6PK"/>
  </r>
  <r>
    <n v="64771676"/>
    <x v="0"/>
    <s v=""/>
    <s v="2026"/>
    <s v="02"/>
    <s v="V"/>
    <s v="ZA03"/>
    <n v="54196"/>
    <n v="354397.77"/>
    <n v="6539.19"/>
    <n v="6137.93"/>
    <n v="1000"/>
    <n v="354397.77"/>
    <n v="0"/>
    <x v="13"/>
    <s v="PS SpongeBob Facepiece IH 6-6PK"/>
  </r>
  <r>
    <n v="64771676"/>
    <x v="1"/>
    <s v=""/>
    <s v="2026"/>
    <s v="02"/>
    <s v="V"/>
    <s v="ZA03"/>
    <n v="8520"/>
    <n v="60618.16"/>
    <n v="7114.81"/>
    <n v="6232.98"/>
    <n v="1000"/>
    <n v="60618.16"/>
    <n v="0"/>
    <x v="13"/>
    <s v="PS SpongeBob Facepiece IH 6-6PK"/>
  </r>
  <r>
    <n v="64771676"/>
    <x v="6"/>
    <s v=""/>
    <s v="2026"/>
    <s v="02"/>
    <s v="V"/>
    <s v="ZA03"/>
    <n v="225421"/>
    <n v="1381036.77"/>
    <n v="6126.48"/>
    <n v="6232.98"/>
    <n v="1000"/>
    <n v="1381036.77"/>
    <n v="0"/>
    <x v="13"/>
    <s v="PS SpongeBob Facepiece IH 6-6PK"/>
  </r>
  <r>
    <n v="64771676"/>
    <x v="2"/>
    <s v=""/>
    <s v="2026"/>
    <s v="02"/>
    <s v="V"/>
    <s v="ZA03"/>
    <n v="17130"/>
    <n v="113218.23"/>
    <n v="6609.35"/>
    <n v="6232.98"/>
    <n v="1000"/>
    <n v="113218.23"/>
    <n v="0"/>
    <x v="13"/>
    <s v="PS SpongeBob Facepiece IH 6-6PK"/>
  </r>
  <r>
    <n v="64771676"/>
    <x v="3"/>
    <s v=""/>
    <s v="2026"/>
    <s v="02"/>
    <s v="V"/>
    <s v="ZA03"/>
    <n v="59141"/>
    <n v="376662.42"/>
    <n v="6368.89"/>
    <n v="6232.98"/>
    <n v="1000"/>
    <n v="376662.42"/>
    <n v="0"/>
    <x v="13"/>
    <s v="PS SpongeBob Facepiece IH 6-6PK"/>
  </r>
  <r>
    <n v="64771677"/>
    <x v="5"/>
    <s v=""/>
    <s v="2026"/>
    <s v="02"/>
    <s v="V"/>
    <s v="ZA03"/>
    <n v="20627"/>
    <n v="141289.57999999999"/>
    <n v="6849.74"/>
    <n v="6651.5"/>
    <n v="1000"/>
    <n v="141289.57999999999"/>
    <n v="0"/>
    <x v="13"/>
    <s v="PS Minions Facepiece IH 6-6PK"/>
  </r>
  <r>
    <n v="64771677"/>
    <x v="0"/>
    <s v=""/>
    <s v="2026"/>
    <s v="02"/>
    <s v="V"/>
    <s v="ZA03"/>
    <n v="31312"/>
    <n v="226294.26"/>
    <n v="7227.08"/>
    <n v="6896.9"/>
    <n v="1000"/>
    <n v="226294.26"/>
    <n v="0"/>
    <x v="13"/>
    <s v="PS Minions Facepiece IH 6-6PK"/>
  </r>
  <r>
    <n v="64771677"/>
    <x v="1"/>
    <s v=""/>
    <s v="2026"/>
    <s v="02"/>
    <s v="V"/>
    <s v="ZA03"/>
    <n v="23069"/>
    <n v="172828.15"/>
    <n v="7491.79"/>
    <n v="6651.5"/>
    <n v="1000"/>
    <n v="172828.15"/>
    <n v="0"/>
    <x v="13"/>
    <s v="PS Minions Facepiece IH 6-6PK"/>
  </r>
  <r>
    <n v="64771677"/>
    <x v="6"/>
    <s v=""/>
    <s v="2026"/>
    <s v="02"/>
    <s v="V"/>
    <s v="ZA03"/>
    <n v="154161"/>
    <n v="1036705.12"/>
    <n v="6724.82"/>
    <n v="6651.5"/>
    <n v="1000"/>
    <n v="1036705.12"/>
    <n v="0"/>
    <x v="13"/>
    <s v="PS Minions Facepiece IH 6-6PK"/>
  </r>
  <r>
    <n v="64771677"/>
    <x v="2"/>
    <s v=""/>
    <s v="2026"/>
    <s v="02"/>
    <s v="V"/>
    <s v="ZA03"/>
    <n v="4349"/>
    <n v="30255.439999999999"/>
    <n v="6956.87"/>
    <n v="6651.5"/>
    <n v="1000"/>
    <n v="30255.439999999999"/>
    <n v="0"/>
    <x v="13"/>
    <s v="PS Minions Facepiece IH 6-6PK"/>
  </r>
  <r>
    <n v="64771677"/>
    <x v="3"/>
    <s v=""/>
    <s v="2026"/>
    <s v="02"/>
    <s v="V"/>
    <s v="ZA03"/>
    <n v="4232"/>
    <n v="28803.67"/>
    <n v="6806.16"/>
    <n v="6651.5"/>
    <n v="1000"/>
    <n v="28803.67"/>
    <n v="0"/>
    <x v="13"/>
    <s v="PS Minions Facepiece IH 6-6PK"/>
  </r>
  <r>
    <n v="64775322"/>
    <x v="0"/>
    <s v=""/>
    <s v="2026"/>
    <s v="02"/>
    <s v="V"/>
    <s v="ZA03"/>
    <n v="43"/>
    <n v="1710.74"/>
    <n v="39784.65"/>
    <n v="33194.730000000003"/>
    <n v="1000"/>
    <n v="1710.74"/>
    <n v="0"/>
    <x v="0"/>
    <s v="BJ US-IC-TurtleSundae-1 2.4Gal"/>
  </r>
  <r>
    <n v="64775322"/>
    <x v="1"/>
    <s v=""/>
    <s v="2026"/>
    <s v="02"/>
    <s v="V"/>
    <s v="ZA03"/>
    <n v="73"/>
    <n v="2941.38"/>
    <n v="40292.879999999997"/>
    <n v="32212.68"/>
    <n v="1000"/>
    <n v="2941.38"/>
    <n v="0"/>
    <x v="0"/>
    <s v="BJ US-IC-TurtleSundae-1 2.4Gal"/>
  </r>
  <r>
    <n v="64775322"/>
    <x v="2"/>
    <s v=""/>
    <s v="2026"/>
    <s v="02"/>
    <s v="V"/>
    <s v="ZA03"/>
    <n v="59"/>
    <n v="2347.29"/>
    <n v="39784.58"/>
    <n v="33264.03"/>
    <n v="1000"/>
    <n v="2347.29"/>
    <n v="0"/>
    <x v="0"/>
    <s v="BJ US-IC-TurtleSundae-1 2.4Gal"/>
  </r>
  <r>
    <n v="64775322"/>
    <x v="3"/>
    <s v=""/>
    <s v="2026"/>
    <s v="02"/>
    <s v="V"/>
    <s v="ZA03"/>
    <n v="90"/>
    <n v="3590.39"/>
    <n v="39893.22"/>
    <n v="32212.68"/>
    <n v="1000"/>
    <n v="3590.39"/>
    <n v="0"/>
    <x v="0"/>
    <s v="BJ US-IC-TurtleSundae-1 2.4Gal"/>
  </r>
  <r>
    <n v="64775327"/>
    <x v="0"/>
    <s v=""/>
    <s v="2026"/>
    <s v="02"/>
    <s v="V"/>
    <s v="ZA03"/>
    <n v="12595"/>
    <n v="146736.78"/>
    <n v="11650.4"/>
    <n v="11215.78"/>
    <n v="1000"/>
    <n v="146736.78"/>
    <n v="0"/>
    <x v="6"/>
    <s v="BR CS Brownie A La Mode 6 1.5QT"/>
  </r>
  <r>
    <n v="64775327"/>
    <x v="1"/>
    <s v=""/>
    <s v="2026"/>
    <s v="02"/>
    <s v="V"/>
    <s v="ZA03"/>
    <n v="4785"/>
    <n v="56472.49"/>
    <n v="11801.98"/>
    <n v="10331.700000000001"/>
    <n v="1000"/>
    <n v="56472.49"/>
    <n v="0"/>
    <x v="6"/>
    <s v="BR CS Brownie A La Mode 6 1.5QT"/>
  </r>
  <r>
    <n v="64775327"/>
    <x v="2"/>
    <s v=""/>
    <s v="2026"/>
    <s v="02"/>
    <s v="V"/>
    <s v="ZA03"/>
    <n v="35059"/>
    <n v="371051.17"/>
    <n v="10583.62"/>
    <n v="10331.700000000001"/>
    <n v="1000"/>
    <n v="371051.17"/>
    <n v="0"/>
    <x v="6"/>
    <s v="BR CS Brownie A La Mode 6 1.5QT"/>
  </r>
  <r>
    <n v="64775327"/>
    <x v="8"/>
    <s v=""/>
    <s v="2026"/>
    <s v="02"/>
    <s v="V"/>
    <s v="ZA03"/>
    <n v="0"/>
    <n v="0"/>
    <n v="10229.68"/>
    <n v="10331.700000000001"/>
    <n v="1000"/>
    <n v="0"/>
    <n v="0"/>
    <x v="6"/>
    <s v="BR CS Brownie A La Mode 6 1.5QT"/>
  </r>
  <r>
    <n v="64775327"/>
    <x v="3"/>
    <s v=""/>
    <s v="2026"/>
    <s v="02"/>
    <s v="V"/>
    <s v="ZA03"/>
    <n v="21315"/>
    <n v="233708.61"/>
    <n v="10964.51"/>
    <n v="10501.05"/>
    <n v="1000"/>
    <n v="233708.61"/>
    <n v="0"/>
    <x v="6"/>
    <s v="BR CS Brownie A La Mode 6 1.5QT"/>
  </r>
  <r>
    <n v="64776952"/>
    <x v="7"/>
    <s v=""/>
    <s v="2026"/>
    <s v="02"/>
    <s v="V"/>
    <s v="ZA03"/>
    <n v="844"/>
    <n v="10998.64"/>
    <n v="13031.56"/>
    <n v="13396.02"/>
    <n v="1000"/>
    <n v="10998.64"/>
    <n v="0"/>
    <x v="5"/>
    <s v="PS Firecracker 6-18PK"/>
  </r>
  <r>
    <n v="64776952"/>
    <x v="0"/>
    <s v=""/>
    <s v="2026"/>
    <s v="02"/>
    <s v="V"/>
    <s v="ZA03"/>
    <n v="12702"/>
    <n v="160504.72"/>
    <n v="12636.18"/>
    <n v="14554.15"/>
    <n v="1000"/>
    <n v="160504.72"/>
    <n v="0"/>
    <x v="5"/>
    <s v="PS Firecracker 6-18PK"/>
  </r>
  <r>
    <n v="64776952"/>
    <x v="1"/>
    <s v=""/>
    <s v="2026"/>
    <s v="02"/>
    <s v="V"/>
    <s v="ZA03"/>
    <n v="5953"/>
    <n v="75763.19"/>
    <n v="12726.89"/>
    <n v="14554.15"/>
    <n v="1000"/>
    <n v="75763.19"/>
    <n v="0"/>
    <x v="5"/>
    <s v="PS Firecracker 6-18PK"/>
  </r>
  <r>
    <n v="64776952"/>
    <x v="2"/>
    <s v=""/>
    <s v="2026"/>
    <s v="02"/>
    <s v="V"/>
    <s v="ZA03"/>
    <n v="3070"/>
    <n v="36573.4"/>
    <n v="11913.16"/>
    <n v="13737.14"/>
    <n v="1000"/>
    <n v="36573.4"/>
    <n v="0"/>
    <x v="5"/>
    <s v="PS Firecracker 6-18PK"/>
  </r>
  <r>
    <n v="64776952"/>
    <x v="3"/>
    <s v=""/>
    <s v="2026"/>
    <s v="02"/>
    <s v="V"/>
    <s v="ZA03"/>
    <n v="32209"/>
    <n v="383411.9"/>
    <n v="11903.87"/>
    <n v="13396.02"/>
    <n v="1000"/>
    <n v="383411.9"/>
    <n v="0"/>
    <x v="5"/>
    <s v="PS Firecracker 6-18PK"/>
  </r>
  <r>
    <n v="64776954"/>
    <x v="7"/>
    <s v=""/>
    <s v="2026"/>
    <s v="02"/>
    <s v="V"/>
    <s v="ZA03"/>
    <n v="0"/>
    <n v="0"/>
    <n v="13105.72"/>
    <n v="13182.67"/>
    <n v="1000"/>
    <n v="0"/>
    <n v="0"/>
    <x v="5"/>
    <s v="PS Scribblers Natural 6-18PK"/>
  </r>
  <r>
    <n v="64776954"/>
    <x v="0"/>
    <s v=""/>
    <s v="2026"/>
    <s v="02"/>
    <s v="V"/>
    <s v="ZA03"/>
    <n v="8542"/>
    <n v="137700.32999999999"/>
    <n v="16120.39"/>
    <n v="14384.4"/>
    <n v="1000"/>
    <n v="137700.32999999999"/>
    <n v="0"/>
    <x v="5"/>
    <s v="PS Scribblers Natural 6-18PK"/>
  </r>
  <r>
    <n v="64776954"/>
    <x v="1"/>
    <s v=""/>
    <s v="2026"/>
    <s v="02"/>
    <s v="V"/>
    <s v="ZA03"/>
    <n v="6278"/>
    <n v="102496.8"/>
    <n v="16326.35"/>
    <n v="14384.4"/>
    <n v="1000"/>
    <n v="102496.8"/>
    <n v="0"/>
    <x v="5"/>
    <s v="PS Scribblers Natural 6-18PK"/>
  </r>
  <r>
    <n v="64776954"/>
    <x v="2"/>
    <s v=""/>
    <s v="2026"/>
    <s v="02"/>
    <s v="V"/>
    <s v="ZA03"/>
    <n v="4632"/>
    <n v="71227.78"/>
    <n v="15377.33"/>
    <n v="13422.98"/>
    <n v="1000"/>
    <n v="71227.78"/>
    <n v="0"/>
    <x v="5"/>
    <s v="PS Scribblers Natural 6-18PK"/>
  </r>
  <r>
    <n v="64776954"/>
    <x v="3"/>
    <s v=""/>
    <s v="2026"/>
    <s v="02"/>
    <s v="V"/>
    <s v="ZA03"/>
    <n v="27262"/>
    <n v="406711.27"/>
    <n v="14918.61"/>
    <n v="13182.67"/>
    <n v="1000"/>
    <n v="406711.27"/>
    <n v="0"/>
    <x v="5"/>
    <s v="PS Scribblers Natural 6-18PK"/>
  </r>
  <r>
    <n v="64776958"/>
    <x v="0"/>
    <s v=""/>
    <s v="2026"/>
    <s v="02"/>
    <s v="V"/>
    <s v="ZA03"/>
    <n v="10961"/>
    <n v="104628.18"/>
    <n v="9545.5"/>
    <n v="9786.9599999999991"/>
    <n v="1000"/>
    <n v="104628.18"/>
    <n v="0"/>
    <x v="5"/>
    <s v="PS OCG 6-18PK"/>
  </r>
  <r>
    <n v="64776958"/>
    <x v="1"/>
    <s v=""/>
    <s v="2026"/>
    <s v="02"/>
    <s v="V"/>
    <s v="ZA03"/>
    <n v="5100"/>
    <n v="54507.98"/>
    <n v="10687.84"/>
    <n v="9613.2199999999993"/>
    <n v="1000"/>
    <n v="54507.98"/>
    <n v="0"/>
    <x v="5"/>
    <s v="PS OCG 6-18PK"/>
  </r>
  <r>
    <n v="64776958"/>
    <x v="2"/>
    <s v=""/>
    <s v="2026"/>
    <s v="02"/>
    <s v="V"/>
    <s v="ZA03"/>
    <n v="2084"/>
    <n v="20575.84"/>
    <n v="9873.24"/>
    <n v="9613.2199999999993"/>
    <n v="1000"/>
    <n v="20575.84"/>
    <n v="0"/>
    <x v="5"/>
    <s v="PS OCG 6-18PK"/>
  </r>
  <r>
    <n v="64776958"/>
    <x v="3"/>
    <s v=""/>
    <s v="2026"/>
    <s v="02"/>
    <s v="V"/>
    <s v="ZA03"/>
    <n v="646"/>
    <n v="6381.63"/>
    <n v="9878.68"/>
    <n v="9613.2199999999993"/>
    <n v="1000"/>
    <n v="6381.63"/>
    <n v="0"/>
    <x v="5"/>
    <s v="PS OCG 6-18PK"/>
  </r>
  <r>
    <n v="64779835"/>
    <x v="0"/>
    <s v=""/>
    <s v="2026"/>
    <s v="02"/>
    <s v="V"/>
    <s v="ZA03"/>
    <n v="2920"/>
    <n v="15763.79"/>
    <n v="5398.56"/>
    <n v="5423.52"/>
    <n v="1000"/>
    <n v="15763.79"/>
    <n v="0"/>
    <x v="13"/>
    <s v="PS Minions Facepiece 1-20PK"/>
  </r>
  <r>
    <n v="64779835"/>
    <x v="1"/>
    <s v=""/>
    <s v="2026"/>
    <s v="02"/>
    <s v="V"/>
    <s v="ZA03"/>
    <n v="1680"/>
    <n v="10165.1"/>
    <n v="6050.65"/>
    <n v="5423.52"/>
    <n v="1000"/>
    <n v="10165.1"/>
    <n v="0"/>
    <x v="13"/>
    <s v="PS Minions Facepiece 1-20PK"/>
  </r>
  <r>
    <n v="64779835"/>
    <x v="2"/>
    <s v=""/>
    <s v="2026"/>
    <s v="02"/>
    <s v="V"/>
    <s v="ZA03"/>
    <n v="807"/>
    <n v="4571.87"/>
    <n v="5665.27"/>
    <n v="5537.58"/>
    <n v="1000"/>
    <n v="4571.87"/>
    <n v="0"/>
    <x v="13"/>
    <s v="PS Minions Facepiece 1-20PK"/>
  </r>
  <r>
    <n v="64779835"/>
    <x v="3"/>
    <s v=""/>
    <s v="2026"/>
    <s v="02"/>
    <s v="V"/>
    <s v="ZA03"/>
    <n v="9240"/>
    <n v="50274.3"/>
    <n v="5440.94"/>
    <n v="5537.58"/>
    <n v="1000"/>
    <n v="50274.3"/>
    <n v="0"/>
    <x v="13"/>
    <s v="PS Minions Facepiece 1-20PK"/>
  </r>
  <r>
    <n v="64780901"/>
    <x v="0"/>
    <s v=""/>
    <s v="2026"/>
    <s v="02"/>
    <s v="V"/>
    <s v="ZA03"/>
    <n v="14015"/>
    <n v="122988.28"/>
    <n v="8775.4699999999993"/>
    <n v="8859.56"/>
    <n v="1000"/>
    <n v="122988.28"/>
    <n v="0"/>
    <x v="17"/>
    <s v="BR Smores 8-1pt"/>
  </r>
  <r>
    <n v="64780901"/>
    <x v="1"/>
    <s v=""/>
    <s v="2026"/>
    <s v="02"/>
    <s v="V"/>
    <s v="ZA03"/>
    <n v="13138"/>
    <n v="119718.75"/>
    <n v="9112.4"/>
    <n v="9217.01"/>
    <n v="1000"/>
    <n v="119718.75"/>
    <n v="0"/>
    <x v="17"/>
    <s v="BR Smores 8-1pt"/>
  </r>
  <r>
    <n v="64780901"/>
    <x v="15"/>
    <s v=""/>
    <s v="2026"/>
    <s v="02"/>
    <s v="V"/>
    <s v="ZA03"/>
    <n v="0"/>
    <n v="0"/>
    <n v="8740.48"/>
    <n v="8850.65"/>
    <n v="1000"/>
    <n v="0"/>
    <n v="0"/>
    <x v="17"/>
    <s v="BR Smores 8-1pt"/>
  </r>
  <r>
    <n v="64780901"/>
    <x v="2"/>
    <s v=""/>
    <s v="2026"/>
    <s v="02"/>
    <s v="V"/>
    <s v="ZA03"/>
    <n v="703"/>
    <n v="6232.59"/>
    <n v="8865.7000000000007"/>
    <n v="9062.86"/>
    <n v="1000"/>
    <n v="6232.59"/>
    <n v="0"/>
    <x v="17"/>
    <s v="BR Smores 8-1pt"/>
  </r>
  <r>
    <n v="64780901"/>
    <x v="3"/>
    <s v=""/>
    <s v="2026"/>
    <s v="02"/>
    <s v="V"/>
    <s v="ZA03"/>
    <n v="8674"/>
    <n v="77160.62"/>
    <n v="8895.6200000000008"/>
    <n v="9217.01"/>
    <n v="1000"/>
    <n v="77160.62"/>
    <n v="0"/>
    <x v="17"/>
    <s v="BR Smores 8-1pt"/>
  </r>
  <r>
    <n v="64782365"/>
    <x v="0"/>
    <s v=""/>
    <s v="2026"/>
    <s v="02"/>
    <s v="V"/>
    <s v="ZA03"/>
    <n v="4864"/>
    <n v="60712.959999999999"/>
    <n v="12482.11"/>
    <n v="11772.76"/>
    <n v="1000"/>
    <n v="60712.959999999999"/>
    <n v="0"/>
    <x v="3"/>
    <s v="MG Milk Chocolate 8-3PK"/>
  </r>
  <r>
    <n v="64782365"/>
    <x v="1"/>
    <s v=""/>
    <s v="2026"/>
    <s v="02"/>
    <s v="V"/>
    <s v="ZA03"/>
    <n v="3414"/>
    <n v="43783.81"/>
    <n v="12824.78"/>
    <n v="11173.7"/>
    <n v="1000"/>
    <n v="43783.81"/>
    <n v="0"/>
    <x v="3"/>
    <s v="MG Milk Chocolate 8-3PK"/>
  </r>
  <r>
    <n v="64782365"/>
    <x v="2"/>
    <s v=""/>
    <s v="2026"/>
    <s v="02"/>
    <s v="V"/>
    <s v="ZA03"/>
    <n v="36345"/>
    <n v="382908.68"/>
    <n v="10535.39"/>
    <n v="11173.69"/>
    <n v="1000"/>
    <n v="382908.68"/>
    <n v="0"/>
    <x v="3"/>
    <s v="MG Milk Chocolate 8-3PK"/>
  </r>
  <r>
    <n v="64782365"/>
    <x v="8"/>
    <s v=""/>
    <s v="2026"/>
    <s v="02"/>
    <s v="V"/>
    <s v="ZA03"/>
    <n v="1805"/>
    <n v="18846.18"/>
    <n v="10441.1"/>
    <n v="11173.7"/>
    <n v="1000"/>
    <n v="18846.18"/>
    <n v="0"/>
    <x v="3"/>
    <s v="MG Milk Chocolate 8-3PK"/>
  </r>
  <r>
    <n v="64782365"/>
    <x v="3"/>
    <s v=""/>
    <s v="2026"/>
    <s v="02"/>
    <s v="V"/>
    <s v="ZA03"/>
    <n v="1050"/>
    <n v="12176.54"/>
    <n v="11596.7"/>
    <n v="11417.36"/>
    <n v="1000"/>
    <n v="12176.54"/>
    <n v="0"/>
    <x v="3"/>
    <s v="MG Milk Chocolate 8-3PK"/>
  </r>
  <r>
    <n v="64786654"/>
    <x v="7"/>
    <s v=""/>
    <s v="2026"/>
    <s v="02"/>
    <s v="V"/>
    <s v="ZA03"/>
    <n v="570"/>
    <n v="9016.84"/>
    <n v="15819.02"/>
    <n v="15024.99"/>
    <n v="1000"/>
    <n v="9016.84"/>
    <n v="0"/>
    <x v="8"/>
    <s v="GH Cookies and Creme Bar 8-6PK"/>
  </r>
  <r>
    <n v="64786654"/>
    <x v="0"/>
    <s v=""/>
    <s v="2026"/>
    <s v="02"/>
    <s v="V"/>
    <s v="ZA03"/>
    <n v="3599"/>
    <n v="70333.13"/>
    <n v="19542.41"/>
    <n v="15878.44"/>
    <n v="1000"/>
    <n v="70333.13"/>
    <n v="0"/>
    <x v="8"/>
    <s v="GH Cookies and Creme Bar 8-6PK"/>
  </r>
  <r>
    <n v="64786654"/>
    <x v="1"/>
    <s v=""/>
    <s v="2026"/>
    <s v="02"/>
    <s v="V"/>
    <s v="ZA03"/>
    <n v="1778"/>
    <n v="36408.370000000003"/>
    <n v="20477.150000000001"/>
    <n v="15878.44"/>
    <n v="1000"/>
    <n v="36408.370000000003"/>
    <n v="0"/>
    <x v="8"/>
    <s v="GH Cookies and Creme Bar 8-6PK"/>
  </r>
  <r>
    <n v="64786654"/>
    <x v="2"/>
    <s v=""/>
    <s v="2026"/>
    <s v="02"/>
    <s v="V"/>
    <s v="ZA03"/>
    <n v="715"/>
    <n v="13642.85"/>
    <n v="19080.91"/>
    <n v="15325.44"/>
    <n v="1000"/>
    <n v="13642.85"/>
    <n v="0"/>
    <x v="8"/>
    <s v="GH Cookies and Creme Bar 8-6PK"/>
  </r>
  <r>
    <n v="64786654"/>
    <x v="3"/>
    <s v=""/>
    <s v="2026"/>
    <s v="02"/>
    <s v="V"/>
    <s v="ZA03"/>
    <n v="16726"/>
    <n v="295385.59000000003"/>
    <n v="17660.259999999998"/>
    <n v="15024.99"/>
    <n v="1000"/>
    <n v="295385.59000000003"/>
    <n v="0"/>
    <x v="8"/>
    <s v="GH Cookies and Creme Bar 8-6PK"/>
  </r>
  <r>
    <n v="64786666"/>
    <x v="7"/>
    <s v=""/>
    <s v="2026"/>
    <s v="02"/>
    <s v="V"/>
    <s v="ZA03"/>
    <n v="0"/>
    <n v="0"/>
    <n v="13576.84"/>
    <n v="15866.89"/>
    <n v="1000"/>
    <n v="0"/>
    <n v="0"/>
    <x v="8"/>
    <s v="GH Chocolate Eclair Bar 8-6PK"/>
  </r>
  <r>
    <n v="64786666"/>
    <x v="0"/>
    <s v=""/>
    <s v="2026"/>
    <s v="02"/>
    <s v="V"/>
    <s v="ZA03"/>
    <n v="1614"/>
    <n v="23672.47"/>
    <n v="14666.96"/>
    <n v="14460.17"/>
    <n v="1000"/>
    <n v="23672.47"/>
    <n v="0"/>
    <x v="8"/>
    <s v="GH Chocolate Eclair Bar 8-6PK"/>
  </r>
  <r>
    <n v="64786666"/>
    <x v="1"/>
    <s v=""/>
    <s v="2026"/>
    <s v="02"/>
    <s v="V"/>
    <s v="ZA03"/>
    <n v="208"/>
    <n v="3094.55"/>
    <n v="14877.64"/>
    <n v="14460.17"/>
    <n v="1000"/>
    <n v="3094.55"/>
    <n v="0"/>
    <x v="8"/>
    <s v="GH Chocolate Eclair Bar 8-6PK"/>
  </r>
  <r>
    <n v="64786666"/>
    <x v="2"/>
    <s v=""/>
    <s v="2026"/>
    <s v="02"/>
    <s v="V"/>
    <s v="ZA03"/>
    <n v="578"/>
    <n v="8049.81"/>
    <n v="13927.01"/>
    <n v="13777.96"/>
    <n v="1000"/>
    <n v="8049.81"/>
    <n v="0"/>
    <x v="8"/>
    <s v="GH Chocolate Eclair Bar 8-6PK"/>
  </r>
  <r>
    <n v="64786666"/>
    <x v="3"/>
    <s v=""/>
    <s v="2026"/>
    <s v="02"/>
    <s v="V"/>
    <s v="ZA03"/>
    <n v="15878"/>
    <n v="215803.69"/>
    <n v="13591.36"/>
    <n v="13601.9"/>
    <n v="1000"/>
    <n v="215803.69"/>
    <n v="0"/>
    <x v="8"/>
    <s v="GH Chocolate Eclair Bar 8-6PK"/>
  </r>
  <r>
    <n v="64789261"/>
    <x v="7"/>
    <s v=""/>
    <s v="2026"/>
    <s v="02"/>
    <s v="V"/>
    <s v="ZA03"/>
    <n v="450"/>
    <n v="5462.25"/>
    <n v="12138.33"/>
    <n v="14788.01"/>
    <n v="1000"/>
    <n v="5462.25"/>
    <n v="0"/>
    <x v="8"/>
    <s v="GH CHOC Eclair 1-24PK OOH"/>
  </r>
  <r>
    <n v="64789261"/>
    <x v="3"/>
    <s v=""/>
    <s v="2026"/>
    <s v="02"/>
    <s v="V"/>
    <s v="ZA03"/>
    <n v="39207"/>
    <n v="550317.32999999996"/>
    <n v="14036.2"/>
    <n v="15334.54"/>
    <n v="1000"/>
    <n v="550317.32999999996"/>
    <n v="0"/>
    <x v="8"/>
    <s v="GH CHOC Eclair 1-24PK OOH"/>
  </r>
  <r>
    <n v="64789262"/>
    <x v="7"/>
    <s v=""/>
    <s v="2026"/>
    <s v="02"/>
    <s v="V"/>
    <s v="ZA03"/>
    <n v="1125"/>
    <n v="11954.48"/>
    <n v="10626.2"/>
    <n v="10802.89"/>
    <n v="1000"/>
    <n v="11954.48"/>
    <n v="0"/>
    <x v="8"/>
    <s v="GH Cookies+Cream 1-24BK OOH"/>
  </r>
  <r>
    <n v="64789262"/>
    <x v="0"/>
    <s v=""/>
    <s v="2026"/>
    <s v="02"/>
    <s v="V"/>
    <s v="ZA03"/>
    <n v="3094"/>
    <n v="34116.81"/>
    <n v="11026.76"/>
    <n v="11447.28"/>
    <n v="1000"/>
    <n v="34116.81"/>
    <n v="0"/>
    <x v="8"/>
    <s v="GH Cookies+Cream 1-24BK OOH"/>
  </r>
  <r>
    <n v="64789262"/>
    <x v="1"/>
    <s v=""/>
    <s v="2026"/>
    <s v="02"/>
    <s v="V"/>
    <s v="ZA03"/>
    <n v="675"/>
    <n v="7557.5"/>
    <n v="11196.3"/>
    <n v="11447.28"/>
    <n v="1000"/>
    <n v="7557.5"/>
    <n v="0"/>
    <x v="8"/>
    <s v="GH Cookies+Cream 1-24BK OOH"/>
  </r>
  <r>
    <n v="64789262"/>
    <x v="2"/>
    <s v=""/>
    <s v="2026"/>
    <s v="02"/>
    <s v="V"/>
    <s v="ZA03"/>
    <n v="1174"/>
    <n v="12519.68"/>
    <n v="10664.12"/>
    <n v="10943.07"/>
    <n v="1000"/>
    <n v="12519.68"/>
    <n v="0"/>
    <x v="8"/>
    <s v="GH Cookies+Cream 1-24BK OOH"/>
  </r>
  <r>
    <n v="64789262"/>
    <x v="3"/>
    <s v=""/>
    <s v="2026"/>
    <s v="02"/>
    <s v="V"/>
    <s v="ZA03"/>
    <n v="33585"/>
    <n v="354545.93"/>
    <n v="10556.68"/>
    <n v="10802.89"/>
    <n v="1000"/>
    <n v="354545.93"/>
    <n v="0"/>
    <x v="8"/>
    <s v="GH Cookies+Cream 1-24BK OOH"/>
  </r>
  <r>
    <n v="64795394"/>
    <x v="0"/>
    <s v=""/>
    <s v="2026"/>
    <s v="02"/>
    <s v="V"/>
    <s v="ZA03"/>
    <n v="4365"/>
    <n v="46731.66"/>
    <n v="10705.99"/>
    <n v="10322.33"/>
    <n v="1000"/>
    <n v="46731.66"/>
    <n v="0"/>
    <x v="8"/>
    <s v="BR Smores Bar OOH 1-24PK"/>
  </r>
  <r>
    <n v="64795394"/>
    <x v="1"/>
    <s v=""/>
    <s v="2026"/>
    <s v="02"/>
    <s v="V"/>
    <s v="ZA03"/>
    <n v="5493"/>
    <n v="61362.22"/>
    <n v="11170.98"/>
    <n v="10322.33"/>
    <n v="1000"/>
    <n v="61362.22"/>
    <n v="0"/>
    <x v="8"/>
    <s v="BR Smores Bar OOH 1-24PK"/>
  </r>
  <r>
    <n v="64795394"/>
    <x v="2"/>
    <s v=""/>
    <s v="2026"/>
    <s v="02"/>
    <s v="V"/>
    <s v="ZA03"/>
    <n v="1827"/>
    <n v="18263.72"/>
    <n v="9996.56"/>
    <n v="9946.3799999999992"/>
    <n v="1000"/>
    <n v="18263.72"/>
    <n v="0"/>
    <x v="8"/>
    <s v="BR Smores Bar OOH 1-24PK"/>
  </r>
  <r>
    <n v="64795394"/>
    <x v="3"/>
    <s v=""/>
    <s v="2026"/>
    <s v="02"/>
    <s v="V"/>
    <s v="ZA03"/>
    <n v="31364"/>
    <n v="370997.51"/>
    <n v="11828.77"/>
    <n v="9862.09"/>
    <n v="1000"/>
    <n v="370997.51"/>
    <n v="0"/>
    <x v="8"/>
    <s v="BR Smores Bar OOH 1-24PK"/>
  </r>
  <r>
    <n v="64799252"/>
    <x v="0"/>
    <s v=""/>
    <s v="2026"/>
    <s v="02"/>
    <s v="V"/>
    <s v="ZA03"/>
    <n v="3094"/>
    <n v="90910.93"/>
    <n v="29382.98"/>
    <n v="30970.82"/>
    <n v="1000"/>
    <n v="90910.93"/>
    <n v="0"/>
    <x v="0"/>
    <s v="BJ US-NDO MochaccinoChip-1 2.4Gal"/>
  </r>
  <r>
    <n v="64799252"/>
    <x v="1"/>
    <s v=""/>
    <s v="2026"/>
    <s v="02"/>
    <s v="V"/>
    <s v="ZA03"/>
    <n v="316"/>
    <n v="10133.43"/>
    <n v="32067.82"/>
    <n v="30255.02"/>
    <n v="1000"/>
    <n v="10133.43"/>
    <n v="0"/>
    <x v="0"/>
    <s v="BJ US-NDO MochaccinoChip-1 2.4Gal"/>
  </r>
  <r>
    <n v="64799252"/>
    <x v="2"/>
    <s v=""/>
    <s v="2026"/>
    <s v="02"/>
    <s v="V"/>
    <s v="ZA03"/>
    <n v="172"/>
    <n v="5270.98"/>
    <n v="30645.23"/>
    <n v="30396.94"/>
    <n v="1000"/>
    <n v="5270.98"/>
    <n v="0"/>
    <x v="0"/>
    <s v="BJ US-NDO MochaccinoChip-1 2.4Gal"/>
  </r>
  <r>
    <n v="64799252"/>
    <x v="3"/>
    <s v=""/>
    <s v="2026"/>
    <s v="02"/>
    <s v="V"/>
    <s v="ZA03"/>
    <n v="1384"/>
    <n v="42040.13"/>
    <n v="30375.82"/>
    <n v="30255.02"/>
    <n v="1000"/>
    <n v="42040.13"/>
    <n v="0"/>
    <x v="0"/>
    <s v="BJ US-NDO MochaccinoChip-1 2.4Gal"/>
  </r>
  <r>
    <n v="64799252"/>
    <x v="4"/>
    <s v=""/>
    <s v="2026"/>
    <s v="02"/>
    <s v="V"/>
    <s v="ZA03"/>
    <n v="0"/>
    <n v="0"/>
    <n v="28284.21"/>
    <n v="28775.24"/>
    <n v="1000"/>
    <n v="0"/>
    <n v="0"/>
    <x v="0"/>
    <s v="BJ US-NDO MochaccinoChip-1 2.4Gal"/>
  </r>
  <r>
    <n v="64799253"/>
    <x v="0"/>
    <s v=""/>
    <s v="2026"/>
    <s v="02"/>
    <s v="V"/>
    <s v="ZA03"/>
    <n v="2016"/>
    <n v="47396.94"/>
    <n v="23510.39"/>
    <n v="28280.6"/>
    <n v="1000"/>
    <n v="47396.94"/>
    <n v="0"/>
    <x v="0"/>
    <s v="BJ US-NDOStrawbSwirl-1 2.4Gal"/>
  </r>
  <r>
    <n v="64799253"/>
    <x v="1"/>
    <s v=""/>
    <s v="2026"/>
    <s v="02"/>
    <s v="V"/>
    <s v="ZA03"/>
    <n v="549"/>
    <n v="13829.77"/>
    <n v="25190.84"/>
    <n v="28647.56"/>
    <n v="1000"/>
    <n v="13829.77"/>
    <n v="0"/>
    <x v="0"/>
    <s v="BJ US-NDOStrawbSwirl-1 2.4Gal"/>
  </r>
  <r>
    <n v="64799253"/>
    <x v="2"/>
    <s v=""/>
    <s v="2026"/>
    <s v="02"/>
    <s v="V"/>
    <s v="ZA03"/>
    <n v="644"/>
    <n v="15641.01"/>
    <n v="24287.279999999999"/>
    <n v="28162.3"/>
    <n v="1000"/>
    <n v="15641.01"/>
    <n v="0"/>
    <x v="0"/>
    <s v="BJ US-NDOStrawbSwirl-1 2.4Gal"/>
  </r>
  <r>
    <n v="64799253"/>
    <x v="3"/>
    <s v=""/>
    <s v="2026"/>
    <s v="02"/>
    <s v="V"/>
    <s v="ZA03"/>
    <n v="736"/>
    <n v="18256.669999999998"/>
    <n v="24805.26"/>
    <n v="28647.56"/>
    <n v="1000"/>
    <n v="18256.669999999998"/>
    <n v="0"/>
    <x v="0"/>
    <s v="BJ US-NDOStrawbSwirl-1 2.4Gal"/>
  </r>
  <r>
    <n v="64799253"/>
    <x v="4"/>
    <s v=""/>
    <s v="2026"/>
    <s v="02"/>
    <s v="V"/>
    <s v="ZA03"/>
    <n v="0"/>
    <n v="0"/>
    <n v="22770.34"/>
    <n v="27073.69"/>
    <n v="1000"/>
    <n v="0"/>
    <n v="0"/>
    <x v="0"/>
    <s v="BJ US-NDOStrawbSwirl-1 2.4Gal"/>
  </r>
  <r>
    <n v="64799254"/>
    <x v="0"/>
    <s v=""/>
    <s v="2026"/>
    <s v="02"/>
    <s v="V"/>
    <s v="ZA03"/>
    <n v="689"/>
    <n v="25641.66"/>
    <n v="37215.760000000002"/>
    <n v="31826.61"/>
    <n v="1000"/>
    <n v="25641.66"/>
    <n v="0"/>
    <x v="0"/>
    <s v="BJ US-IC Ultraviolet-1 2.4Gal"/>
  </r>
  <r>
    <n v="64799254"/>
    <x v="1"/>
    <s v=""/>
    <s v="2026"/>
    <s v="02"/>
    <s v="V"/>
    <s v="ZA03"/>
    <n v="131"/>
    <n v="4924.25"/>
    <n v="37589.69"/>
    <n v="31826.61"/>
    <n v="1000"/>
    <n v="4924.25"/>
    <n v="0"/>
    <x v="0"/>
    <s v="BJ US-IC Ultraviolet-1 2.4Gal"/>
  </r>
  <r>
    <n v="64799254"/>
    <x v="2"/>
    <s v=""/>
    <s v="2026"/>
    <s v="02"/>
    <s v="V"/>
    <s v="ZA03"/>
    <n v="213"/>
    <n v="7873.51"/>
    <n v="36964.839999999997"/>
    <n v="31639.439999999999"/>
    <n v="1000"/>
    <n v="7873.51"/>
    <n v="0"/>
    <x v="0"/>
    <s v="BJ US-IC Ultraviolet-1 2.4Gal"/>
  </r>
  <r>
    <n v="64799254"/>
    <x v="3"/>
    <s v=""/>
    <s v="2026"/>
    <s v="02"/>
    <s v="V"/>
    <s v="ZA03"/>
    <n v="487"/>
    <n v="18221.88"/>
    <n v="37416.589999999997"/>
    <n v="31736.39"/>
    <n v="1000"/>
    <n v="18221.88"/>
    <n v="0"/>
    <x v="0"/>
    <s v="BJ US-IC Ultraviolet-1 2.4Gal"/>
  </r>
  <r>
    <n v="64804361"/>
    <x v="0"/>
    <s v=""/>
    <s v="2026"/>
    <s v="02"/>
    <s v="V"/>
    <s v="ZA03"/>
    <n v="855"/>
    <n v="57873.89"/>
    <n v="67688.759999999995"/>
    <n v="67894.38"/>
    <n v="1000"/>
    <n v="57873.89"/>
    <n v="0"/>
    <x v="14"/>
    <s v="BJ US-PUP-Pumpkincoockie 108p 4flz"/>
  </r>
  <r>
    <n v="64804361"/>
    <x v="1"/>
    <s v=""/>
    <s v="2026"/>
    <s v="02"/>
    <s v="S"/>
    <s v="ZA03"/>
    <n v="0"/>
    <n v="0"/>
    <n v="67336.73"/>
    <n v="66583.490000000005"/>
    <n v="1000"/>
    <n v="0"/>
    <n v="0"/>
    <x v="14"/>
    <s v="BJ US-PUP-Pumpkincoockie 108p 4flz"/>
  </r>
  <r>
    <n v="64804361"/>
    <x v="12"/>
    <s v=""/>
    <s v="2026"/>
    <s v="02"/>
    <s v="V"/>
    <s v="ZA03"/>
    <n v="0"/>
    <n v="0"/>
    <n v="64710"/>
    <n v="64509.34"/>
    <n v="1000"/>
    <n v="0"/>
    <n v="0"/>
    <x v="14"/>
    <s v="BJ US-PUP-Pumpkincoockie 108p 4flz"/>
  </r>
  <r>
    <n v="64804361"/>
    <x v="2"/>
    <s v=""/>
    <s v="2026"/>
    <s v="02"/>
    <s v="V"/>
    <s v="ZA03"/>
    <n v="69"/>
    <n v="4493.63"/>
    <n v="65125.07"/>
    <n v="66894.679999999993"/>
    <n v="1000"/>
    <n v="4493.63"/>
    <n v="0"/>
    <x v="14"/>
    <s v="BJ US-PUP-Pumpkincoockie 108p 4flz"/>
  </r>
  <r>
    <n v="64804361"/>
    <x v="3"/>
    <s v=""/>
    <s v="2026"/>
    <s v="02"/>
    <s v="V"/>
    <s v="ZA03"/>
    <n v="1180"/>
    <n v="76381.289999999994"/>
    <n v="64729.91"/>
    <n v="66583.490000000005"/>
    <n v="1000"/>
    <n v="76381.289999999994"/>
    <n v="0"/>
    <x v="14"/>
    <s v="BJ US-PUP-Pumpkincoockie 108p 4flz"/>
  </r>
  <r>
    <n v="64804365"/>
    <x v="0"/>
    <s v=""/>
    <s v="2026"/>
    <s v="02"/>
    <s v="V"/>
    <s v="ZA03"/>
    <n v="13341"/>
    <n v="217266.08"/>
    <n v="16285.59"/>
    <n v="16249.85"/>
    <n v="1000"/>
    <n v="217266.08"/>
    <n v="0"/>
    <x v="14"/>
    <s v="BJ US-PUP-PB Pretzel 6-4PK"/>
  </r>
  <r>
    <n v="64804365"/>
    <x v="1"/>
    <s v=""/>
    <s v="2026"/>
    <s v="02"/>
    <s v="V"/>
    <s v="ZA03"/>
    <n v="3993"/>
    <n v="63827.27"/>
    <n v="15984.79"/>
    <n v="15948.41"/>
    <n v="1000"/>
    <n v="63827.27"/>
    <n v="0"/>
    <x v="14"/>
    <s v="BJ US-PUP-PB Pretzel 6-4PK"/>
  </r>
  <r>
    <n v="64804365"/>
    <x v="12"/>
    <s v=""/>
    <s v="2026"/>
    <s v="02"/>
    <s v="V"/>
    <s v="ZA03"/>
    <n v="7898"/>
    <n v="120763.43"/>
    <n v="15290.38"/>
    <n v="15245.37"/>
    <n v="1000"/>
    <n v="120763.43"/>
    <n v="0"/>
    <x v="14"/>
    <s v="BJ US-PUP-PB Pretzel 6-4PK"/>
  </r>
  <r>
    <n v="64804365"/>
    <x v="2"/>
    <s v=""/>
    <s v="2026"/>
    <s v="02"/>
    <s v="V"/>
    <s v="ZA03"/>
    <n v="5195"/>
    <n v="82170.44"/>
    <n v="15817.22"/>
    <n v="16020.76"/>
    <n v="1000"/>
    <n v="82170.44"/>
    <n v="0"/>
    <x v="14"/>
    <s v="BJ US-PUP-PB Pretzel 6-4PK"/>
  </r>
  <r>
    <n v="64804365"/>
    <x v="3"/>
    <s v=""/>
    <s v="2026"/>
    <s v="02"/>
    <s v="V"/>
    <s v="ZA03"/>
    <n v="11802"/>
    <n v="188477.13"/>
    <n v="15969.93"/>
    <n v="15948.41"/>
    <n v="1000"/>
    <n v="188477.13"/>
    <n v="0"/>
    <x v="14"/>
    <s v="BJ US-PUP-PB Pretzel 6-4PK"/>
  </r>
  <r>
    <n v="64806251"/>
    <x v="0"/>
    <s v=""/>
    <s v="2026"/>
    <s v="02"/>
    <s v="V"/>
    <s v="ZA03"/>
    <n v="3976"/>
    <n v="65953.75"/>
    <n v="16587.97"/>
    <n v="16847.07"/>
    <n v="1000"/>
    <n v="65953.75"/>
    <n v="0"/>
    <x v="14"/>
    <s v="BJ US-PUP-PumpkinCookie 6-4PK"/>
  </r>
  <r>
    <n v="64806251"/>
    <x v="1"/>
    <s v=""/>
    <s v="2026"/>
    <s v="02"/>
    <s v="V"/>
    <s v="ZA03"/>
    <n v="5430"/>
    <n v="88048.07"/>
    <n v="16215.11"/>
    <n v="16093.12"/>
    <n v="1000"/>
    <n v="88048.07"/>
    <n v="0"/>
    <x v="14"/>
    <s v="BJ US-PUP-PumpkinCookie 6-4PK"/>
  </r>
  <r>
    <n v="64806251"/>
    <x v="12"/>
    <s v=""/>
    <s v="2026"/>
    <s v="02"/>
    <s v="V"/>
    <s v="ZA03"/>
    <n v="0"/>
    <n v="0"/>
    <n v="15493.37"/>
    <n v="15503.79"/>
    <n v="1000"/>
    <n v="0"/>
    <n v="0"/>
    <x v="14"/>
    <s v="BJ US-PUP-PumpkinCookie 6-4PK"/>
  </r>
  <r>
    <n v="64806251"/>
    <x v="2"/>
    <s v=""/>
    <s v="2026"/>
    <s v="02"/>
    <s v="V"/>
    <s v="ZA03"/>
    <n v="3273"/>
    <n v="52127.68"/>
    <n v="15926.58"/>
    <n v="16283.28"/>
    <n v="1000"/>
    <n v="52127.68"/>
    <n v="0"/>
    <x v="14"/>
    <s v="BJ US-PUP-PumpkinCookie 6-4PK"/>
  </r>
  <r>
    <n v="64806251"/>
    <x v="3"/>
    <s v=""/>
    <s v="2026"/>
    <s v="02"/>
    <s v="V"/>
    <s v="ZA03"/>
    <n v="26716"/>
    <n v="427106.15"/>
    <n v="15986.9"/>
    <n v="16093.12"/>
    <n v="1000"/>
    <n v="427106.15"/>
    <n v="0"/>
    <x v="14"/>
    <s v="BJ US-PUP-PumpkinCookie 6-4PK"/>
  </r>
  <r>
    <n v="64806254"/>
    <x v="0"/>
    <s v=""/>
    <s v="2026"/>
    <s v="02"/>
    <s v="V"/>
    <s v="ZA03"/>
    <n v="124"/>
    <n v="8221.49"/>
    <n v="66302.34"/>
    <n v="67736.19"/>
    <n v="1000"/>
    <n v="8221.49"/>
    <n v="0"/>
    <x v="14"/>
    <s v="BJ US-PUP-PB Pretzel 108p 4FOZ"/>
  </r>
  <r>
    <n v="64806254"/>
    <x v="1"/>
    <s v=""/>
    <s v="2026"/>
    <s v="02"/>
    <s v="V"/>
    <s v="ZA03"/>
    <n v="391"/>
    <n v="25804.28"/>
    <n v="65995.600000000006"/>
    <n v="65791.83"/>
    <n v="1000"/>
    <n v="25804.28"/>
    <n v="0"/>
    <x v="14"/>
    <s v="BJ US-PUP-PB Pretzel 108p 4FOZ"/>
  </r>
  <r>
    <n v="64806254"/>
    <x v="12"/>
    <s v=""/>
    <s v="2026"/>
    <s v="02"/>
    <s v="S"/>
    <s v="ZA03"/>
    <n v="0"/>
    <n v="0"/>
    <n v="63250"/>
    <n v="63686.43"/>
    <n v="1000"/>
    <n v="0"/>
    <n v="0"/>
    <x v="14"/>
    <s v="BJ US-PUP-PB Pretzel 108p 4FOZ"/>
  </r>
  <r>
    <n v="64806254"/>
    <x v="2"/>
    <s v=""/>
    <s v="2026"/>
    <s v="02"/>
    <s v="V"/>
    <s v="ZA03"/>
    <n v="122"/>
    <n v="7979.47"/>
    <n v="65405.49"/>
    <n v="65940.070000000007"/>
    <n v="1000"/>
    <n v="7979.47"/>
    <n v="0"/>
    <x v="14"/>
    <s v="BJ US-PUP-PB Pretzel 108p 4FOZ"/>
  </r>
  <r>
    <n v="64806254"/>
    <x v="3"/>
    <s v=""/>
    <s v="2026"/>
    <s v="02"/>
    <s v="V"/>
    <s v="ZA03"/>
    <n v="513"/>
    <n v="33044.1"/>
    <n v="64413.45"/>
    <n v="65791.83"/>
    <n v="1000"/>
    <n v="33044.1"/>
    <n v="0"/>
    <x v="14"/>
    <s v="BJ US-PUP-PB Pretzel 108p 4FOZ"/>
  </r>
  <r>
    <n v="64811540"/>
    <x v="0"/>
    <s v=""/>
    <s v="2026"/>
    <s v="02"/>
    <s v="V"/>
    <s v="ZA03"/>
    <n v="141"/>
    <n v="2769.3"/>
    <n v="19640.43"/>
    <n v="17081.23"/>
    <n v="1000"/>
    <n v="2769.3"/>
    <n v="0"/>
    <x v="3"/>
    <s v="MG Mini Double Caramel RFA 6-6PK EX"/>
  </r>
  <r>
    <n v="64811541"/>
    <x v="1"/>
    <s v=""/>
    <s v="2026"/>
    <s v="02"/>
    <s v="V"/>
    <s v="ZA03"/>
    <n v="1629"/>
    <n v="25764.87"/>
    <n v="15816.37"/>
    <n v="16456.54"/>
    <n v="1000"/>
    <n v="25764.87"/>
    <n v="0"/>
    <x v="3"/>
    <s v="MG Double Caramel RFA 8-3PK EX"/>
  </r>
  <r>
    <n v="64811541"/>
    <x v="2"/>
    <s v=""/>
    <s v="2026"/>
    <s v="02"/>
    <s v="V"/>
    <s v="ZA03"/>
    <n v="463"/>
    <n v="7346.16"/>
    <n v="15866.44"/>
    <n v="16378.01"/>
    <n v="1000"/>
    <n v="7346.16"/>
    <n v="0"/>
    <x v="3"/>
    <s v="MG Double Caramel RFA 8-3PK EX"/>
  </r>
  <r>
    <n v="64811541"/>
    <x v="3"/>
    <s v=""/>
    <s v="2026"/>
    <s v="02"/>
    <s v="V"/>
    <s v="ZA03"/>
    <n v="1764"/>
    <n v="26936.06"/>
    <n v="15269.88"/>
    <n v="16456.54"/>
    <n v="1000"/>
    <n v="26936.06"/>
    <n v="0"/>
    <x v="3"/>
    <s v="MG Double Caramel RFA 8-3PK EX"/>
  </r>
  <r>
    <n v="64823948"/>
    <x v="0"/>
    <s v=""/>
    <s v="2026"/>
    <s v="02"/>
    <s v="V"/>
    <s v="ZA03"/>
    <n v="125"/>
    <n v="3679.8"/>
    <n v="29438.400000000001"/>
    <n v="30608.05"/>
    <n v="1000"/>
    <n v="3679.8"/>
    <n v="0"/>
    <x v="0"/>
    <s v="BJ SORV-NDO StrawbSwirl-1 8.95L"/>
  </r>
  <r>
    <n v="64823949"/>
    <x v="0"/>
    <s v=""/>
    <s v="2026"/>
    <s v="02"/>
    <s v="V"/>
    <s v="ZA03"/>
    <n v="0"/>
    <n v="0"/>
    <n v="38402.81"/>
    <n v="38402.81"/>
    <n v="1000"/>
    <n v="0"/>
    <n v="0"/>
    <x v="0"/>
    <s v="BJ SORV-IC-DulceDelish-1 8.95L"/>
  </r>
  <r>
    <n v="64823951"/>
    <x v="0"/>
    <s v=""/>
    <s v="2026"/>
    <s v="02"/>
    <s v="V"/>
    <s v="ZA03"/>
    <n v="125"/>
    <n v="4101.75"/>
    <n v="32814"/>
    <n v="33278.980000000003"/>
    <n v="1000"/>
    <n v="4101.75"/>
    <n v="0"/>
    <x v="0"/>
    <s v="BJ SORV-NDO MochaccinoChip-1 8.95L"/>
  </r>
  <r>
    <n v="64825255"/>
    <x v="1"/>
    <s v=""/>
    <s v="2026"/>
    <s v="02"/>
    <s v="V"/>
    <s v="ZA03"/>
    <n v="0"/>
    <n v="0"/>
    <n v="9606.0300000000007"/>
    <n v="9611.92"/>
    <n v="1000"/>
    <n v="0"/>
    <n v="0"/>
    <x v="19"/>
    <s v="GH Giant Vanilla Sandwich 1-24BK"/>
  </r>
  <r>
    <n v="64825255"/>
    <x v="2"/>
    <s v=""/>
    <s v="2026"/>
    <s v="02"/>
    <s v="V"/>
    <s v="ZA03"/>
    <n v="0"/>
    <n v="0"/>
    <n v="9745"/>
    <n v="9384.7999999999993"/>
    <n v="1000"/>
    <n v="0"/>
    <n v="0"/>
    <x v="19"/>
    <s v="GH Giant Vanilla Sandwich 1-24BK"/>
  </r>
  <r>
    <n v="64825255"/>
    <x v="3"/>
    <s v=""/>
    <s v="2026"/>
    <s v="02"/>
    <s v="V"/>
    <s v="ZA03"/>
    <n v="4256"/>
    <n v="40562.28"/>
    <n v="9530.61"/>
    <n v="9379.82"/>
    <n v="1000"/>
    <n v="40562.28"/>
    <n v="0"/>
    <x v="19"/>
    <s v="GH Giant Vanilla Sandwich 1-24BK"/>
  </r>
  <r>
    <n v="64830947"/>
    <x v="0"/>
    <s v=""/>
    <s v="2026"/>
    <s v="02"/>
    <s v="V"/>
    <s v="ZA03"/>
    <n v="1024"/>
    <n v="9802.0300000000007"/>
    <n v="9572.2900000000009"/>
    <n v="9620.01"/>
    <n v="1000"/>
    <n v="9802.0300000000007"/>
    <n v="0"/>
    <x v="18"/>
    <s v="MG Mini Double Caramel RFA 1(3) 6PK"/>
  </r>
  <r>
    <n v="64830947"/>
    <x v="1"/>
    <s v=""/>
    <s v="2026"/>
    <s v="02"/>
    <s v="V"/>
    <s v="ZA03"/>
    <n v="6393"/>
    <n v="61383.16"/>
    <n v="9601.6200000000008"/>
    <n v="9214.6"/>
    <n v="1000"/>
    <n v="61383.16"/>
    <n v="0"/>
    <x v="18"/>
    <s v="MG Mini Double Caramel RFA 1(3) 6PK"/>
  </r>
  <r>
    <n v="64830947"/>
    <x v="6"/>
    <s v=""/>
    <s v="2026"/>
    <s v="02"/>
    <s v="S"/>
    <s v="ZA03"/>
    <n v="0"/>
    <n v="0"/>
    <n v="0"/>
    <n v="9466.4"/>
    <n v="1000"/>
    <n v="0"/>
    <n v="0"/>
    <x v="18"/>
    <s v="MG Mini Double Caramel RFA 1(3) 6PK"/>
  </r>
  <r>
    <n v="64830947"/>
    <x v="2"/>
    <s v=""/>
    <s v="2026"/>
    <s v="02"/>
    <s v="V"/>
    <s v="ZA03"/>
    <n v="2969"/>
    <n v="27371.48"/>
    <n v="9219.09"/>
    <n v="9324.51"/>
    <n v="1000"/>
    <n v="27371.48"/>
    <n v="0"/>
    <x v="18"/>
    <s v="MG Mini Double Caramel RFA 1(3) 6PK"/>
  </r>
  <r>
    <n v="64830947"/>
    <x v="13"/>
    <s v=""/>
    <s v="2026"/>
    <s v="02"/>
    <s v="V"/>
    <s v="ZA03"/>
    <n v="11"/>
    <n v="102.71"/>
    <n v="9337.27"/>
    <n v="9077.09"/>
    <n v="1000"/>
    <n v="102.71"/>
    <n v="0"/>
    <x v="18"/>
    <s v="MG Mini Double Caramel RFA 1(3) 6PK"/>
  </r>
  <r>
    <n v="64830947"/>
    <x v="3"/>
    <s v=""/>
    <s v="2026"/>
    <s v="02"/>
    <s v="V"/>
    <s v="ZA03"/>
    <n v="51259"/>
    <n v="477157.67"/>
    <n v="9308.76"/>
    <n v="9214.6"/>
    <n v="1000"/>
    <n v="477157.67"/>
    <n v="0"/>
    <x v="18"/>
    <s v="MG Mini Double Caramel RFA 1(3) 6PK"/>
  </r>
  <r>
    <n v="64833353"/>
    <x v="0"/>
    <s v=""/>
    <s v="2026"/>
    <s v="02"/>
    <s v="V"/>
    <s v="ZA03"/>
    <n v="127157"/>
    <n v="1271717.03"/>
    <n v="10001.16"/>
    <n v="9645.48"/>
    <n v="1000"/>
    <n v="1271717.03"/>
    <n v="0"/>
    <x v="5"/>
    <s v="PS SF Tropical 6-18PK"/>
  </r>
  <r>
    <n v="64833353"/>
    <x v="1"/>
    <s v=""/>
    <s v="2026"/>
    <s v="02"/>
    <s v="V"/>
    <s v="ZA03"/>
    <n v="8423"/>
    <n v="93448.6"/>
    <n v="11094.46"/>
    <n v="9645.48"/>
    <n v="1000"/>
    <n v="93448.6"/>
    <n v="0"/>
    <x v="5"/>
    <s v="PS SF Tropical 6-18PK"/>
  </r>
  <r>
    <n v="64833353"/>
    <x v="6"/>
    <s v=""/>
    <s v="2026"/>
    <s v="02"/>
    <s v="S"/>
    <s v="ZA03"/>
    <n v="0"/>
    <n v="0"/>
    <n v="0"/>
    <n v="9645.48"/>
    <n v="1000"/>
    <n v="0"/>
    <n v="0"/>
    <x v="5"/>
    <s v="PS SF Tropical 6-18PK"/>
  </r>
  <r>
    <n v="64833353"/>
    <x v="2"/>
    <s v=""/>
    <s v="2026"/>
    <s v="02"/>
    <s v="V"/>
    <s v="ZA03"/>
    <n v="8937"/>
    <n v="92469.85"/>
    <n v="10346.86"/>
    <n v="9645.48"/>
    <n v="1000"/>
    <n v="92469.85"/>
    <n v="0"/>
    <x v="5"/>
    <s v="PS SF Tropical 6-18PK"/>
  </r>
  <r>
    <n v="64833353"/>
    <x v="3"/>
    <s v=""/>
    <s v="2026"/>
    <s v="02"/>
    <s v="V"/>
    <s v="ZA03"/>
    <n v="53381"/>
    <n v="539329.28000000003"/>
    <n v="10103.39"/>
    <n v="9645.48"/>
    <n v="1000"/>
    <n v="539329.28000000003"/>
    <n v="0"/>
    <x v="5"/>
    <s v="PS SF Tropical 6-18PK"/>
  </r>
  <r>
    <n v="64854330"/>
    <x v="0"/>
    <s v=""/>
    <s v="2026"/>
    <s v="02"/>
    <s v="V"/>
    <s v="ZA03"/>
    <n v="1443"/>
    <n v="91724.33"/>
    <n v="63565.02"/>
    <n v="58970.48"/>
    <n v="1000"/>
    <n v="91724.33"/>
    <n v="0"/>
    <x v="18"/>
    <s v="MG Double Caramel RFA 8(3) 3PK"/>
  </r>
  <r>
    <n v="64854330"/>
    <x v="1"/>
    <s v=""/>
    <s v="2026"/>
    <s v="02"/>
    <s v="V"/>
    <s v="ZA03"/>
    <n v="834"/>
    <n v="55292.35"/>
    <n v="66297.78"/>
    <n v="55233.41"/>
    <n v="1000"/>
    <n v="55292.35"/>
    <n v="0"/>
    <x v="18"/>
    <s v="MG Double Caramel RFA 8(3) 3PK"/>
  </r>
  <r>
    <n v="64854330"/>
    <x v="2"/>
    <s v=""/>
    <s v="2026"/>
    <s v="02"/>
    <s v="S"/>
    <s v="ZA03"/>
    <n v="0"/>
    <n v="0"/>
    <n v="59298.66"/>
    <n v="57251.56"/>
    <n v="1000"/>
    <n v="0"/>
    <n v="0"/>
    <x v="18"/>
    <s v="MG Double Caramel RFA 8(3) 3PK"/>
  </r>
  <r>
    <n v="64854330"/>
    <x v="13"/>
    <s v=""/>
    <s v="2026"/>
    <s v="02"/>
    <s v="V"/>
    <s v="ZA03"/>
    <n v="0"/>
    <n v="0"/>
    <n v="58001.61"/>
    <n v="54501.919999999998"/>
    <n v="1000"/>
    <n v="0"/>
    <n v="0"/>
    <x v="18"/>
    <s v="MG Double Caramel RFA 8(3) 3PK"/>
  </r>
  <r>
    <n v="64854330"/>
    <x v="3"/>
    <s v=""/>
    <s v="2026"/>
    <s v="02"/>
    <s v="V"/>
    <s v="ZA03"/>
    <n v="13304"/>
    <n v="788423.6"/>
    <n v="59262.15"/>
    <n v="55233.41"/>
    <n v="1000"/>
    <n v="788423.6"/>
    <n v="0"/>
    <x v="18"/>
    <s v="MG Double Caramel RFA 8(3) 3PK"/>
  </r>
  <r>
    <n v="64865906"/>
    <x v="0"/>
    <s v=""/>
    <s v="2026"/>
    <s v="02"/>
    <s v="V"/>
    <s v="ZA03"/>
    <n v="39914"/>
    <n v="684315.51"/>
    <n v="17144.75"/>
    <n v="18452.71"/>
    <n v="1000"/>
    <n v="684315.51"/>
    <n v="0"/>
    <x v="2"/>
    <s v="Sweet Summits IC Vanilla 1 3GAL"/>
  </r>
  <r>
    <n v="64865906"/>
    <x v="1"/>
    <s v=""/>
    <s v="2026"/>
    <s v="02"/>
    <s v="V"/>
    <s v="ZA03"/>
    <n v="4846"/>
    <n v="89254.02"/>
    <n v="18418.080000000002"/>
    <n v="17805.77"/>
    <n v="1000"/>
    <n v="89254.02"/>
    <n v="0"/>
    <x v="2"/>
    <s v="Sweet Summits IC Vanilla 1 3GAL"/>
  </r>
  <r>
    <n v="64865906"/>
    <x v="2"/>
    <s v=""/>
    <s v="2026"/>
    <s v="02"/>
    <s v="V"/>
    <s v="ZA03"/>
    <n v="3948"/>
    <n v="69866.539999999994"/>
    <n v="17696.689999999999"/>
    <n v="17755.71"/>
    <n v="1000"/>
    <n v="69866.539999999994"/>
    <n v="0"/>
    <x v="2"/>
    <s v="Sweet Summits IC Vanilla 1 3GAL"/>
  </r>
  <r>
    <n v="64865906"/>
    <x v="3"/>
    <s v=""/>
    <s v="2026"/>
    <s v="02"/>
    <s v="V"/>
    <s v="ZA03"/>
    <n v="5276"/>
    <n v="93685.35"/>
    <n v="17756.89"/>
    <n v="17805.77"/>
    <n v="1000"/>
    <n v="93685.35"/>
    <n v="0"/>
    <x v="2"/>
    <s v="Sweet Summits IC Vanilla 1 3GAL"/>
  </r>
  <r>
    <n v="64865948"/>
    <x v="0"/>
    <s v=""/>
    <s v="2026"/>
    <s v="02"/>
    <s v="V"/>
    <s v="ZA03"/>
    <n v="8244"/>
    <n v="141157.51"/>
    <n v="17122.45"/>
    <n v="18405.900000000001"/>
    <n v="1000"/>
    <n v="141157.51"/>
    <n v="0"/>
    <x v="2"/>
    <s v="Sweet Summits IC Chocolate 1 3GAL"/>
  </r>
  <r>
    <n v="64865948"/>
    <x v="1"/>
    <s v=""/>
    <s v="2026"/>
    <s v="02"/>
    <s v="V"/>
    <s v="ZA03"/>
    <n v="999"/>
    <n v="18456.07"/>
    <n v="18474.54"/>
    <n v="17758.849999999999"/>
    <n v="1000"/>
    <n v="18456.07"/>
    <n v="0"/>
    <x v="2"/>
    <s v="Sweet Summits IC Chocolate 1 3GAL"/>
  </r>
  <r>
    <n v="64865948"/>
    <x v="2"/>
    <s v=""/>
    <s v="2026"/>
    <s v="02"/>
    <s v="V"/>
    <s v="ZA03"/>
    <n v="1080"/>
    <n v="19038.11"/>
    <n v="17627.88"/>
    <n v="17677.93"/>
    <n v="1000"/>
    <n v="19038.11"/>
    <n v="0"/>
    <x v="2"/>
    <s v="Sweet Summits IC Chocolate 1 3GAL"/>
  </r>
  <r>
    <n v="64865948"/>
    <x v="3"/>
    <s v=""/>
    <s v="2026"/>
    <s v="02"/>
    <s v="V"/>
    <s v="ZA03"/>
    <n v="1196"/>
    <n v="21176.66"/>
    <n v="17706.240000000002"/>
    <n v="17758.849999999999"/>
    <n v="1000"/>
    <n v="21176.66"/>
    <n v="0"/>
    <x v="2"/>
    <s v="Sweet Summits IC Chocolate 1 3GAL"/>
  </r>
  <r>
    <n v="64865961"/>
    <x v="0"/>
    <s v=""/>
    <s v="2026"/>
    <s v="02"/>
    <s v="V"/>
    <s v="ZA03"/>
    <n v="4306"/>
    <n v="93681.88"/>
    <n v="21756.13"/>
    <n v="23132.81"/>
    <n v="1000"/>
    <n v="93681.88"/>
    <n v="0"/>
    <x v="2"/>
    <s v="Sweet Summits IC Strawberry 1 3GAL"/>
  </r>
  <r>
    <n v="64865961"/>
    <x v="1"/>
    <s v=""/>
    <s v="2026"/>
    <s v="02"/>
    <s v="V"/>
    <s v="ZA03"/>
    <n v="374"/>
    <n v="8625.1299999999992"/>
    <n v="23061.84"/>
    <n v="22314.62"/>
    <n v="1000"/>
    <n v="8625.1299999999992"/>
    <n v="0"/>
    <x v="2"/>
    <s v="Sweet Summits IC Strawberry 1 3GAL"/>
  </r>
  <r>
    <n v="64865961"/>
    <x v="2"/>
    <s v=""/>
    <s v="2026"/>
    <s v="02"/>
    <s v="V"/>
    <s v="ZA03"/>
    <n v="349"/>
    <n v="7804.72"/>
    <n v="22363.09"/>
    <n v="22413.61"/>
    <n v="1000"/>
    <n v="7804.72"/>
    <n v="0"/>
    <x v="2"/>
    <s v="Sweet Summits IC Strawberry 1 3GAL"/>
  </r>
  <r>
    <n v="64865961"/>
    <x v="3"/>
    <s v=""/>
    <s v="2026"/>
    <s v="02"/>
    <s v="V"/>
    <s v="ZA03"/>
    <n v="479"/>
    <n v="10662.54"/>
    <n v="22260"/>
    <n v="22314.62"/>
    <n v="1000"/>
    <n v="10662.54"/>
    <n v="0"/>
    <x v="2"/>
    <s v="Sweet Summits IC Strawberry 1 3GAL"/>
  </r>
  <r>
    <n v="64865964"/>
    <x v="1"/>
    <s v=""/>
    <s v="2026"/>
    <s v="02"/>
    <s v="V"/>
    <s v="ZA03"/>
    <n v="261"/>
    <n v="6037.56"/>
    <n v="23132.41"/>
    <n v="22440.61"/>
    <n v="1000"/>
    <n v="6037.56"/>
    <n v="0"/>
    <x v="2"/>
    <s v="Sweet Summits IC Choco Taco 1 3GAL"/>
  </r>
  <r>
    <n v="64865964"/>
    <x v="2"/>
    <s v=""/>
    <s v="2026"/>
    <s v="02"/>
    <s v="V"/>
    <s v="ZA03"/>
    <n v="1184"/>
    <n v="26438.799999999999"/>
    <n v="22330.07"/>
    <n v="22433.15"/>
    <n v="1000"/>
    <n v="26438.799999999999"/>
    <n v="0"/>
    <x v="2"/>
    <s v="Sweet Summits IC Choco Taco 1 3GAL"/>
  </r>
  <r>
    <n v="64865964"/>
    <x v="3"/>
    <s v=""/>
    <s v="2026"/>
    <s v="02"/>
    <s v="V"/>
    <s v="ZA03"/>
    <n v="1486"/>
    <n v="33226.6"/>
    <n v="22359.759999999998"/>
    <n v="22440.61"/>
    <n v="1000"/>
    <n v="33226.6"/>
    <n v="0"/>
    <x v="2"/>
    <s v="Sweet Summits IC Choco Taco 1 3GAL"/>
  </r>
  <r>
    <n v="64874631"/>
    <x v="0"/>
    <s v=""/>
    <s v="2026"/>
    <s v="02"/>
    <s v="V"/>
    <s v="ZA03"/>
    <n v="15044"/>
    <n v="228116.18"/>
    <n v="15163.27"/>
    <n v="17068.28"/>
    <n v="1000"/>
    <n v="228116.18"/>
    <n v="0"/>
    <x v="12"/>
    <s v="KL Cookies and Creme IC SW 6-4PK"/>
  </r>
  <r>
    <n v="64874631"/>
    <x v="1"/>
    <s v=""/>
    <s v="2026"/>
    <s v="02"/>
    <s v="V"/>
    <s v="ZA03"/>
    <n v="492"/>
    <n v="7630.96"/>
    <n v="15510.08"/>
    <n v="16757.439999999999"/>
    <n v="1000"/>
    <n v="7630.96"/>
    <n v="0"/>
    <x v="12"/>
    <s v="KL Cookies and Creme IC SW 6-4PK"/>
  </r>
  <r>
    <n v="64874631"/>
    <x v="2"/>
    <s v=""/>
    <s v="2026"/>
    <s v="02"/>
    <s v="V"/>
    <s v="ZA03"/>
    <n v="688"/>
    <n v="10456.6"/>
    <n v="15198.55"/>
    <n v="17385.16"/>
    <n v="1000"/>
    <n v="10456.6"/>
    <n v="0"/>
    <x v="12"/>
    <s v="KL Cookies and Creme IC SW 6-4PK"/>
  </r>
  <r>
    <n v="64874631"/>
    <x v="3"/>
    <s v=""/>
    <s v="2026"/>
    <s v="02"/>
    <s v="V"/>
    <s v="ZA03"/>
    <n v="4672"/>
    <n v="70162.81"/>
    <n v="15017.72"/>
    <n v="17318.77"/>
    <n v="1000"/>
    <n v="70162.81"/>
    <n v="0"/>
    <x v="12"/>
    <s v="KL Cookies and Creme IC SW 6-4PK"/>
  </r>
  <r>
    <n v="64874633"/>
    <x v="0"/>
    <s v=""/>
    <s v="2026"/>
    <s v="02"/>
    <s v="V"/>
    <s v="ZA03"/>
    <n v="48718"/>
    <n v="1106803.5900000001"/>
    <n v="22718.58"/>
    <n v="16616.73"/>
    <n v="1000"/>
    <n v="1106803.5900000001"/>
    <n v="0"/>
    <x v="12"/>
    <s v="KL Cookies and Creme SW 1-24PK"/>
  </r>
  <r>
    <n v="64874633"/>
    <x v="1"/>
    <s v=""/>
    <s v="2026"/>
    <s v="02"/>
    <s v="V"/>
    <s v="ZA03"/>
    <n v="3905"/>
    <n v="78638.929999999993"/>
    <n v="20138.009999999998"/>
    <n v="16414.080000000002"/>
    <n v="1000"/>
    <n v="78638.929999999993"/>
    <n v="0"/>
    <x v="12"/>
    <s v="KL Cookies and Creme SW 1-24PK"/>
  </r>
  <r>
    <n v="64874633"/>
    <x v="2"/>
    <s v=""/>
    <s v="2026"/>
    <s v="02"/>
    <s v="V"/>
    <s v="ZA03"/>
    <n v="1399"/>
    <n v="28363.82"/>
    <n v="20274.349999999999"/>
    <n v="16825.55"/>
    <n v="1000"/>
    <n v="28363.82"/>
    <n v="0"/>
    <x v="12"/>
    <s v="KL Cookies and Creme SW 1-24PK"/>
  </r>
  <r>
    <n v="64874633"/>
    <x v="3"/>
    <s v=""/>
    <s v="2026"/>
    <s v="02"/>
    <s v="V"/>
    <s v="ZA03"/>
    <n v="4060"/>
    <n v="75302.02"/>
    <n v="18547.3"/>
    <n v="16792.419999999998"/>
    <n v="1000"/>
    <n v="75302.02"/>
    <n v="0"/>
    <x v="12"/>
    <s v="KL Cookies and Creme SW 1-24PK"/>
  </r>
  <r>
    <n v="64874636"/>
    <x v="0"/>
    <s v=""/>
    <s v="2026"/>
    <s v="02"/>
    <s v="V"/>
    <s v="ZA03"/>
    <n v="16304"/>
    <n v="220683.18"/>
    <n v="13535.52"/>
    <n v="13659.77"/>
    <n v="1000"/>
    <n v="220683.18"/>
    <n v="0"/>
    <x v="12"/>
    <s v="BR Smores SW 6-4ct"/>
  </r>
  <r>
    <n v="64874636"/>
    <x v="1"/>
    <s v=""/>
    <s v="2026"/>
    <s v="02"/>
    <s v="V"/>
    <s v="ZA03"/>
    <n v="13344"/>
    <n v="177624.9"/>
    <n v="13311.22"/>
    <n v="13659.77"/>
    <n v="1000"/>
    <n v="177624.9"/>
    <n v="0"/>
    <x v="12"/>
    <s v="BR Smores SW 6-4ct"/>
  </r>
  <r>
    <n v="64874636"/>
    <x v="6"/>
    <s v=""/>
    <s v="2026"/>
    <s v="02"/>
    <s v="S"/>
    <s v="ZA03"/>
    <n v="0"/>
    <n v="0"/>
    <n v="0"/>
    <n v="13659.77"/>
    <n v="1000"/>
    <n v="0"/>
    <n v="0"/>
    <x v="12"/>
    <s v="BR Smores SW 6-4ct"/>
  </r>
  <r>
    <n v="64874636"/>
    <x v="12"/>
    <s v=""/>
    <s v="2026"/>
    <s v="02"/>
    <s v="V"/>
    <s v="ZA03"/>
    <n v="0"/>
    <n v="0"/>
    <n v="12580"/>
    <n v="12680.23"/>
    <n v="1000"/>
    <n v="0"/>
    <n v="0"/>
    <x v="12"/>
    <s v="BR Smores SW 6-4ct"/>
  </r>
  <r>
    <n v="64874636"/>
    <x v="2"/>
    <s v=""/>
    <s v="2026"/>
    <s v="02"/>
    <s v="V"/>
    <s v="ZA03"/>
    <n v="13383"/>
    <n v="176040.17"/>
    <n v="13154.01"/>
    <n v="13278.35"/>
    <n v="1000"/>
    <n v="176040.17"/>
    <n v="0"/>
    <x v="12"/>
    <s v="BR Smores SW 6-4ct"/>
  </r>
  <r>
    <n v="64874636"/>
    <x v="3"/>
    <s v=""/>
    <s v="2026"/>
    <s v="02"/>
    <s v="V"/>
    <s v="ZA03"/>
    <n v="34998"/>
    <n v="464016.03"/>
    <n v="13258.36"/>
    <n v="13252.12"/>
    <n v="1000"/>
    <n v="464016.03"/>
    <n v="0"/>
    <x v="12"/>
    <s v="BR Smores SW 6-4ct"/>
  </r>
  <r>
    <n v="64875812"/>
    <x v="0"/>
    <s v=""/>
    <s v="2026"/>
    <s v="02"/>
    <s v="V"/>
    <s v="ZA03"/>
    <n v="16180"/>
    <n v="382056.24"/>
    <n v="23612.87"/>
    <n v="22831.040000000001"/>
    <n v="1000"/>
    <n v="382056.24"/>
    <n v="0"/>
    <x v="12"/>
    <s v="KL Vanilla Sandwich 8-6 PK"/>
  </r>
  <r>
    <n v="64875812"/>
    <x v="1"/>
    <s v=""/>
    <s v="2026"/>
    <s v="02"/>
    <s v="V"/>
    <s v="ZA03"/>
    <n v="13376"/>
    <n v="305243.99"/>
    <n v="22820.27"/>
    <n v="22831.040000000001"/>
    <n v="1000"/>
    <n v="305243.99"/>
    <n v="0"/>
    <x v="12"/>
    <s v="KL Vanilla Sandwich 8-6 PK"/>
  </r>
  <r>
    <n v="64875812"/>
    <x v="12"/>
    <s v=""/>
    <s v="2026"/>
    <s v="02"/>
    <s v="V"/>
    <s v="ZA03"/>
    <n v="1913"/>
    <n v="38049.57"/>
    <n v="19890"/>
    <n v="21135.72"/>
    <n v="1000"/>
    <n v="38049.57"/>
    <n v="0"/>
    <x v="12"/>
    <s v="KL Vanilla Sandwich 8-6 PK"/>
  </r>
  <r>
    <n v="64875812"/>
    <x v="2"/>
    <s v=""/>
    <s v="2026"/>
    <s v="02"/>
    <s v="V"/>
    <s v="ZA03"/>
    <n v="4707"/>
    <n v="106299.16"/>
    <n v="22583.21"/>
    <n v="24542.16"/>
    <n v="1000"/>
    <n v="106299.16"/>
    <n v="0"/>
    <x v="12"/>
    <s v="KL Vanilla Sandwich 8-6 PK"/>
  </r>
  <r>
    <n v="64875812"/>
    <x v="3"/>
    <s v=""/>
    <s v="2026"/>
    <s v="02"/>
    <s v="V"/>
    <s v="ZA03"/>
    <n v="24280"/>
    <n v="542371.31999999995"/>
    <n v="22338.19"/>
    <n v="22831.040000000001"/>
    <n v="1000"/>
    <n v="542371.31999999995"/>
    <n v="0"/>
    <x v="12"/>
    <s v="KL Vanilla Sandwich 8-6 PK"/>
  </r>
  <r>
    <n v="64875812"/>
    <x v="16"/>
    <s v=""/>
    <s v="2026"/>
    <s v="02"/>
    <s v="V"/>
    <s v="ZA03"/>
    <n v="13636"/>
    <n v="279822.77"/>
    <n v="20520.88"/>
    <n v="21318.69"/>
    <n v="1000"/>
    <n v="279822.77"/>
    <n v="0"/>
    <x v="12"/>
    <s v="KL Vanilla Sandwich 8-6 PK"/>
  </r>
  <r>
    <n v="64880415"/>
    <x v="0"/>
    <s v=""/>
    <s v="2026"/>
    <s v="02"/>
    <s v="V"/>
    <s v="ZA03"/>
    <n v="1680"/>
    <n v="22820.7"/>
    <n v="13583.75"/>
    <n v="12663.73"/>
    <n v="1000"/>
    <n v="22820.7"/>
    <n v="0"/>
    <x v="1"/>
    <s v="BJ US-IC-FudgyFlan-8 1PT LTD"/>
  </r>
  <r>
    <n v="64880415"/>
    <x v="1"/>
    <s v=""/>
    <s v="2026"/>
    <s v="02"/>
    <s v="V"/>
    <s v="ZA03"/>
    <n v="1962"/>
    <n v="27327.4"/>
    <n v="13928.34"/>
    <n v="12082.11"/>
    <n v="1000"/>
    <n v="27327.4"/>
    <n v="0"/>
    <x v="1"/>
    <s v="BJ US-IC-FudgyFlan-8 1PT LTD"/>
  </r>
  <r>
    <n v="64880415"/>
    <x v="2"/>
    <s v=""/>
    <s v="2026"/>
    <s v="02"/>
    <s v="V"/>
    <s v="ZA03"/>
    <n v="1511"/>
    <n v="20348.3"/>
    <n v="13466.78"/>
    <n v="12557.9"/>
    <n v="1000"/>
    <n v="20348.3"/>
    <n v="0"/>
    <x v="1"/>
    <s v="BJ US-IC-FudgyFlan-8 1PT LTD"/>
  </r>
  <r>
    <n v="64880415"/>
    <x v="3"/>
    <s v=""/>
    <s v="2026"/>
    <s v="02"/>
    <s v="V"/>
    <s v="ZA03"/>
    <n v="3581"/>
    <n v="47692.35"/>
    <n v="13318.17"/>
    <n v="12603.88"/>
    <n v="1000"/>
    <n v="47692.35"/>
    <n v="0"/>
    <x v="1"/>
    <s v="BJ US-IC-FudgyFlan-8 1PT LTD"/>
  </r>
  <r>
    <n v="64898310"/>
    <x v="0"/>
    <s v=""/>
    <s v="2026"/>
    <s v="02"/>
    <s v="V"/>
    <s v="ZA03"/>
    <n v="10306"/>
    <n v="87089.03"/>
    <n v="8450.32"/>
    <n v="8647.27"/>
    <n v="1000"/>
    <n v="87089.03"/>
    <n v="0"/>
    <x v="17"/>
    <s v="BR Vanilla 8 1PT"/>
  </r>
  <r>
    <n v="64898310"/>
    <x v="1"/>
    <s v=""/>
    <s v="2026"/>
    <s v="02"/>
    <s v="V"/>
    <s v="ZA03"/>
    <n v="2854"/>
    <n v="25801.67"/>
    <n v="9040.5300000000007"/>
    <n v="8443.7999999999993"/>
    <n v="1000"/>
    <n v="25801.67"/>
    <n v="0"/>
    <x v="17"/>
    <s v="BR Vanilla 8 1PT"/>
  </r>
  <r>
    <n v="64898310"/>
    <x v="2"/>
    <s v=""/>
    <s v="2026"/>
    <s v="02"/>
    <s v="V"/>
    <s v="ZA03"/>
    <n v="2985"/>
    <n v="24347.88"/>
    <n v="8156.74"/>
    <n v="8674.36"/>
    <n v="1000"/>
    <n v="24347.88"/>
    <n v="0"/>
    <x v="17"/>
    <s v="BR Vanilla 8 1PT"/>
  </r>
  <r>
    <n v="64898310"/>
    <x v="3"/>
    <s v=""/>
    <s v="2026"/>
    <s v="02"/>
    <s v="V"/>
    <s v="ZA03"/>
    <n v="29105"/>
    <n v="240038.35"/>
    <n v="8247.32"/>
    <n v="8443.7999999999993"/>
    <n v="1000"/>
    <n v="240038.35"/>
    <n v="0"/>
    <x v="17"/>
    <s v="BR Vanilla 8 1PT"/>
  </r>
  <r>
    <n v="64903296"/>
    <x v="0"/>
    <s v=""/>
    <s v="2026"/>
    <s v="02"/>
    <s v="V"/>
    <s v="ZA03"/>
    <n v="1513"/>
    <n v="21537.07"/>
    <n v="14234.68"/>
    <n v="11403.6"/>
    <n v="1000"/>
    <n v="21537.07"/>
    <n v="0"/>
    <x v="3"/>
    <s v="MG Mini Classic/Almond/White VP 6-6PK"/>
  </r>
  <r>
    <n v="64903296"/>
    <x v="1"/>
    <s v=""/>
    <s v="2026"/>
    <s v="02"/>
    <s v="V"/>
    <s v="ZA03"/>
    <n v="1335"/>
    <n v="19548.310000000001"/>
    <n v="14642.93"/>
    <n v="10876.2"/>
    <n v="1000"/>
    <n v="19548.310000000001"/>
    <n v="0"/>
    <x v="3"/>
    <s v="MG Mini Classic/Almond/White VP 6-6PK"/>
  </r>
  <r>
    <n v="64903296"/>
    <x v="6"/>
    <s v=""/>
    <s v="2026"/>
    <s v="02"/>
    <s v="V"/>
    <s v="ZA03"/>
    <n v="23329"/>
    <n v="318043.69"/>
    <n v="13632.98"/>
    <n v="11403.6"/>
    <n v="1000"/>
    <n v="318043.69"/>
    <n v="0"/>
    <x v="3"/>
    <s v="MG Mini Classic/Almond/White VP 6-6PK"/>
  </r>
  <r>
    <n v="64903296"/>
    <x v="2"/>
    <s v=""/>
    <s v="2026"/>
    <s v="02"/>
    <s v="V"/>
    <s v="ZA03"/>
    <n v="4231"/>
    <n v="59602.7"/>
    <n v="14087.14"/>
    <n v="12701.6"/>
    <n v="1000"/>
    <n v="59602.7"/>
    <n v="0"/>
    <x v="3"/>
    <s v="MG Mini Classic/Almond/White VP 6-6PK"/>
  </r>
  <r>
    <n v="64903296"/>
    <x v="3"/>
    <s v=""/>
    <s v="2026"/>
    <s v="02"/>
    <s v="V"/>
    <s v="ZA03"/>
    <n v="0"/>
    <n v="0"/>
    <n v="13945.36"/>
    <n v="10876.2"/>
    <n v="1000"/>
    <n v="0"/>
    <n v="0"/>
    <x v="3"/>
    <s v="MG Mini Classic/Almond/White VP 6-6PK"/>
  </r>
  <r>
    <n v="64924302"/>
    <x v="0"/>
    <s v=""/>
    <s v="2026"/>
    <s v="02"/>
    <s v="V"/>
    <s v="ZA03"/>
    <n v="176"/>
    <n v="5574.25"/>
    <n v="31671.88"/>
    <n v="25684.81"/>
    <n v="1000"/>
    <n v="5574.25"/>
    <n v="0"/>
    <x v="0"/>
    <s v="BJ US-SRB-BerryExtra-1 2.4 G"/>
  </r>
  <r>
    <n v="64924302"/>
    <x v="1"/>
    <s v=""/>
    <s v="2026"/>
    <s v="02"/>
    <s v="V"/>
    <s v="ZA03"/>
    <n v="379"/>
    <n v="12064.46"/>
    <n v="31832.35"/>
    <n v="27646.02"/>
    <n v="1000"/>
    <n v="12064.46"/>
    <n v="0"/>
    <x v="0"/>
    <s v="BJ US-SRB-BerryExtra-1 2.4 G"/>
  </r>
  <r>
    <n v="64924302"/>
    <x v="2"/>
    <s v=""/>
    <s v="2026"/>
    <s v="02"/>
    <s v="V"/>
    <s v="ZA03"/>
    <n v="1086"/>
    <n v="34413.08"/>
    <n v="31687.919999999998"/>
    <n v="25481.95"/>
    <n v="1000"/>
    <n v="34413.08"/>
    <n v="0"/>
    <x v="0"/>
    <s v="BJ US-SRB-BerryExtra-1 2.4 G"/>
  </r>
  <r>
    <n v="64924302"/>
    <x v="3"/>
    <s v=""/>
    <s v="2026"/>
    <s v="02"/>
    <s v="V"/>
    <s v="ZA03"/>
    <n v="1205"/>
    <n v="37514.160000000003"/>
    <n v="31132.080000000002"/>
    <n v="25643.19"/>
    <n v="1000"/>
    <n v="37514.160000000003"/>
    <n v="0"/>
    <x v="0"/>
    <s v="BJ US-SRB-BerryExtra-1 2.4 G"/>
  </r>
  <r>
    <n v="64955558"/>
    <x v="0"/>
    <s v=""/>
    <s v="2026"/>
    <s v="02"/>
    <s v="V"/>
    <s v="ZA03"/>
    <n v="10488"/>
    <n v="133427.12"/>
    <n v="12721.88"/>
    <n v="12621.61"/>
    <n v="1000"/>
    <n v="133427.12"/>
    <n v="0"/>
    <x v="7"/>
    <s v="Yasso Creamy Mango 8-4pk"/>
  </r>
  <r>
    <n v="64955558"/>
    <x v="1"/>
    <s v=""/>
    <s v="2026"/>
    <s v="02"/>
    <s v="V"/>
    <s v="ZA03"/>
    <n v="5920"/>
    <n v="76324.12"/>
    <n v="12892.59"/>
    <n v="12975.75"/>
    <n v="1000"/>
    <n v="76324.12"/>
    <n v="0"/>
    <x v="7"/>
    <s v="Yasso Creamy Mango 8-4pk"/>
  </r>
  <r>
    <n v="64955558"/>
    <x v="9"/>
    <s v=""/>
    <s v="2026"/>
    <s v="02"/>
    <s v="V"/>
    <s v="ZA03"/>
    <n v="149"/>
    <n v="1776.08"/>
    <n v="11920"/>
    <n v="11948.55"/>
    <n v="1000"/>
    <n v="1776.08"/>
    <n v="0"/>
    <x v="7"/>
    <s v="Yasso Creamy Mango 8-4pk"/>
  </r>
  <r>
    <n v="64955558"/>
    <x v="2"/>
    <s v=""/>
    <s v="2026"/>
    <s v="02"/>
    <s v="V"/>
    <s v="ZA03"/>
    <n v="4135"/>
    <n v="51936.959999999999"/>
    <n v="12560.33"/>
    <n v="12169.51"/>
    <n v="1000"/>
    <n v="51936.959999999999"/>
    <n v="0"/>
    <x v="7"/>
    <s v="Yasso Creamy Mango 8-4pk"/>
  </r>
  <r>
    <n v="64955558"/>
    <x v="3"/>
    <s v=""/>
    <s v="2026"/>
    <s v="02"/>
    <s v="V"/>
    <s v="ZA03"/>
    <n v="13742"/>
    <n v="174292.81"/>
    <n v="12683.22"/>
    <n v="12302.39"/>
    <n v="1000"/>
    <n v="174292.81"/>
    <n v="0"/>
    <x v="7"/>
    <s v="Yasso Creamy Mango 8-4pk"/>
  </r>
  <r>
    <n v="64955559"/>
    <x v="0"/>
    <s v=""/>
    <s v="2026"/>
    <s v="02"/>
    <s v="V"/>
    <s v="ZA03"/>
    <n v="26506"/>
    <n v="331396.89"/>
    <n v="12502.71"/>
    <n v="12487.07"/>
    <n v="1000"/>
    <n v="331396.89"/>
    <n v="0"/>
    <x v="7"/>
    <s v="Yasso Strawberries n Cream 8-4pk"/>
  </r>
  <r>
    <n v="64955559"/>
    <x v="1"/>
    <s v=""/>
    <s v="2026"/>
    <s v="02"/>
    <s v="V"/>
    <s v="ZA03"/>
    <n v="7672"/>
    <n v="96807.5"/>
    <n v="12618.29"/>
    <n v="12948.9"/>
    <n v="1000"/>
    <n v="96807.5"/>
    <n v="0"/>
    <x v="7"/>
    <s v="Yasso Strawberries n Cream 8-4pk"/>
  </r>
  <r>
    <n v="64955559"/>
    <x v="9"/>
    <s v=""/>
    <s v="2026"/>
    <s v="02"/>
    <s v="V"/>
    <s v="ZA03"/>
    <n v="82"/>
    <n v="970.88"/>
    <n v="11840"/>
    <n v="11921.7"/>
    <n v="1000"/>
    <n v="970.88"/>
    <n v="0"/>
    <x v="7"/>
    <s v="Yasso Strawberries n Cream 8-4pk"/>
  </r>
  <r>
    <n v="64955559"/>
    <x v="2"/>
    <s v=""/>
    <s v="2026"/>
    <s v="02"/>
    <s v="V"/>
    <s v="ZA03"/>
    <n v="9398"/>
    <n v="115827.96"/>
    <n v="12324.75"/>
    <n v="12197.23"/>
    <n v="1000"/>
    <n v="115827.96"/>
    <n v="0"/>
    <x v="7"/>
    <s v="Yasso Strawberries n Cream 8-4pk"/>
  </r>
  <r>
    <n v="64955559"/>
    <x v="3"/>
    <s v=""/>
    <s v="2026"/>
    <s v="02"/>
    <s v="V"/>
    <s v="ZA03"/>
    <n v="39644"/>
    <n v="492716.66"/>
    <n v="12428.53"/>
    <n v="12327.96"/>
    <n v="1000"/>
    <n v="492716.66"/>
    <n v="0"/>
    <x v="7"/>
    <s v="Yasso Strawberries n Cream 8-4pk"/>
  </r>
  <r>
    <n v="64955561"/>
    <x v="0"/>
    <s v=""/>
    <s v="2026"/>
    <s v="02"/>
    <s v="V"/>
    <s v="ZA03"/>
    <n v="3596"/>
    <n v="47617.83"/>
    <n v="13241.89"/>
    <n v="13212.25"/>
    <n v="1000"/>
    <n v="47617.83"/>
    <n v="0"/>
    <x v="7"/>
    <s v="Yasso Creamy Pineapple Coconut 8-4pk"/>
  </r>
  <r>
    <n v="64955561"/>
    <x v="1"/>
    <s v=""/>
    <s v="2026"/>
    <s v="02"/>
    <s v="V"/>
    <s v="ZA03"/>
    <n v="851"/>
    <n v="11130.03"/>
    <n v="13078.77"/>
    <n v="13698.49"/>
    <n v="1000"/>
    <n v="11130.03"/>
    <n v="0"/>
    <x v="7"/>
    <s v="Yasso Creamy Pineapple Coconut 8-4pk"/>
  </r>
  <r>
    <n v="64955561"/>
    <x v="9"/>
    <s v=""/>
    <s v="2026"/>
    <s v="02"/>
    <s v="S"/>
    <s v="ZA03"/>
    <n v="0"/>
    <n v="0"/>
    <n v="12435.33"/>
    <n v="12636.6"/>
    <n v="1000"/>
    <n v="0"/>
    <n v="0"/>
    <x v="7"/>
    <s v="Yasso Creamy Pineapple Coconut 8-4pk"/>
  </r>
  <r>
    <n v="64955561"/>
    <x v="2"/>
    <s v=""/>
    <s v="2026"/>
    <s v="02"/>
    <s v="V"/>
    <s v="ZA03"/>
    <n v="2401"/>
    <n v="31999.67"/>
    <n v="13327.64"/>
    <n v="13046.79"/>
    <n v="1000"/>
    <n v="31999.67"/>
    <n v="0"/>
    <x v="7"/>
    <s v="Yasso Creamy Pineapple Coconut 8-4pk"/>
  </r>
  <r>
    <n v="64955561"/>
    <x v="3"/>
    <s v=""/>
    <s v="2026"/>
    <s v="02"/>
    <s v="V"/>
    <s v="ZA03"/>
    <n v="5666"/>
    <n v="73856.570000000007"/>
    <n v="13035.05"/>
    <n v="13045.99"/>
    <n v="1000"/>
    <n v="73856.570000000007"/>
    <n v="0"/>
    <x v="7"/>
    <s v="Yasso Creamy Pineapple Coconut 8-4pk"/>
  </r>
  <r>
    <n v="64955741"/>
    <x v="0"/>
    <s v=""/>
    <s v="2026"/>
    <s v="02"/>
    <s v="V"/>
    <s v="ZA03"/>
    <n v="1122"/>
    <n v="15048.96"/>
    <n v="13412.62"/>
    <n v="13577.89"/>
    <n v="1000"/>
    <n v="15048.96"/>
    <n v="0"/>
    <x v="7"/>
    <s v="Yasso Pistachio 8-4pk"/>
  </r>
  <r>
    <n v="64955741"/>
    <x v="1"/>
    <s v=""/>
    <s v="2026"/>
    <s v="02"/>
    <s v="V"/>
    <s v="ZA03"/>
    <n v="922"/>
    <n v="12463.51"/>
    <n v="13517.91"/>
    <n v="13760.9"/>
    <n v="1000"/>
    <n v="12463.51"/>
    <n v="0"/>
    <x v="7"/>
    <s v="Yasso Pistachio 8-4pk"/>
  </r>
  <r>
    <n v="64955741"/>
    <x v="9"/>
    <s v=""/>
    <s v="2026"/>
    <s v="02"/>
    <s v="V"/>
    <s v="ZA03"/>
    <n v="9688"/>
    <n v="124006.39999999999"/>
    <n v="12800"/>
    <n v="12671.24"/>
    <n v="1000"/>
    <n v="124006.39999999999"/>
    <n v="0"/>
    <x v="7"/>
    <s v="Yasso Pistachio 8-4pk"/>
  </r>
  <r>
    <n v="64955741"/>
    <x v="2"/>
    <s v=""/>
    <s v="2026"/>
    <s v="02"/>
    <s v="V"/>
    <s v="ZA03"/>
    <n v="548"/>
    <n v="7153.43"/>
    <n v="13053.7"/>
    <n v="13258.8"/>
    <n v="1000"/>
    <n v="7153.43"/>
    <n v="0"/>
    <x v="7"/>
    <s v="Yasso Pistachio 8-4pk"/>
  </r>
  <r>
    <n v="64955741"/>
    <x v="3"/>
    <s v=""/>
    <s v="2026"/>
    <s v="02"/>
    <s v="V"/>
    <s v="ZA03"/>
    <n v="201"/>
    <n v="2641.08"/>
    <n v="13139.7"/>
    <n v="12913.43"/>
    <n v="1000"/>
    <n v="2641.08"/>
    <n v="0"/>
    <x v="7"/>
    <s v="Yasso Pistachio 8-4pk"/>
  </r>
  <r>
    <n v="64955743"/>
    <x v="0"/>
    <s v=""/>
    <s v="2026"/>
    <s v="02"/>
    <s v="V"/>
    <s v="ZA03"/>
    <n v="8920"/>
    <n v="161394.41"/>
    <n v="18093.54"/>
    <n v="13679.42"/>
    <n v="1000"/>
    <n v="161394.41"/>
    <n v="0"/>
    <x v="7"/>
    <s v="Yasso Peanut Butter Chip 8-4pk"/>
  </r>
  <r>
    <n v="64955743"/>
    <x v="1"/>
    <s v=""/>
    <s v="2026"/>
    <s v="02"/>
    <s v="V"/>
    <s v="ZA03"/>
    <n v="906"/>
    <n v="13189.66"/>
    <n v="14558.12"/>
    <n v="13197.48"/>
    <n v="1000"/>
    <n v="13189.66"/>
    <n v="0"/>
    <x v="7"/>
    <s v="Yasso Peanut Butter Chip 8-4pk"/>
  </r>
  <r>
    <n v="64955743"/>
    <x v="2"/>
    <s v=""/>
    <s v="2026"/>
    <s v="02"/>
    <s v="V"/>
    <s v="ZA03"/>
    <n v="5081"/>
    <n v="92938.29"/>
    <n v="18291.34"/>
    <n v="12596.14"/>
    <n v="1000"/>
    <n v="92938.29"/>
    <n v="0"/>
    <x v="7"/>
    <s v="Yasso Peanut Butter Chip 8-4pk"/>
  </r>
  <r>
    <n v="64955743"/>
    <x v="3"/>
    <s v=""/>
    <s v="2026"/>
    <s v="02"/>
    <s v="V"/>
    <s v="ZA03"/>
    <n v="9400"/>
    <n v="170265.60000000001"/>
    <n v="18113.36"/>
    <n v="12933.77"/>
    <n v="1000"/>
    <n v="170265.60000000001"/>
    <n v="0"/>
    <x v="7"/>
    <s v="Yasso Peanut Butter Chip 8-4pk"/>
  </r>
  <r>
    <n v="64956417"/>
    <x v="0"/>
    <s v=""/>
    <s v="2026"/>
    <s v="02"/>
    <s v="V"/>
    <s v="ZA03"/>
    <n v="422"/>
    <n v="2678.68"/>
    <n v="6347.58"/>
    <n v="6567.03"/>
    <n v="1000"/>
    <n v="2678.68"/>
    <n v="0"/>
    <x v="13"/>
    <s v="PS Hello Kitty Facepiece IH 6-6PK"/>
  </r>
  <r>
    <n v="64956417"/>
    <x v="1"/>
    <s v=""/>
    <s v="2026"/>
    <s v="02"/>
    <s v="V"/>
    <s v="ZA03"/>
    <n v="5184"/>
    <n v="38546.699999999997"/>
    <n v="7435.71"/>
    <n v="6567.03"/>
    <n v="1000"/>
    <n v="38546.699999999997"/>
    <n v="0"/>
    <x v="13"/>
    <s v="PS Hello Kitty Facepiece IH 6-6PK"/>
  </r>
  <r>
    <n v="64956417"/>
    <x v="2"/>
    <s v=""/>
    <s v="2026"/>
    <s v="02"/>
    <s v="V"/>
    <s v="ZA03"/>
    <n v="1873"/>
    <n v="12414.16"/>
    <n v="6627.96"/>
    <n v="6567.03"/>
    <n v="1000"/>
    <n v="12414.16"/>
    <n v="0"/>
    <x v="13"/>
    <s v="PS Hello Kitty Facepiece IH 6-6PK"/>
  </r>
  <r>
    <n v="64956417"/>
    <x v="3"/>
    <s v=""/>
    <s v="2026"/>
    <s v="02"/>
    <s v="V"/>
    <s v="ZA03"/>
    <n v="17641"/>
    <n v="116077.06"/>
    <n v="6579.96"/>
    <n v="6614.93"/>
    <n v="1000"/>
    <n v="116077.06"/>
    <n v="0"/>
    <x v="13"/>
    <s v="PS Hello Kitty Facepiece IH 6-6PK"/>
  </r>
  <r>
    <n v="64957257"/>
    <x v="5"/>
    <s v=""/>
    <s v="2026"/>
    <s v="02"/>
    <s v="S"/>
    <s v="ZA03"/>
    <n v="0"/>
    <n v="0"/>
    <n v="0"/>
    <n v="14262.44"/>
    <n v="1000"/>
    <n v="0"/>
    <n v="0"/>
    <x v="9"/>
    <s v="Yasso Vanilla Bean Sandwich 8-3pk"/>
  </r>
  <r>
    <n v="64957257"/>
    <x v="0"/>
    <s v=""/>
    <s v="2026"/>
    <s v="02"/>
    <s v="V"/>
    <s v="ZA03"/>
    <n v="1357"/>
    <n v="19237.669999999998"/>
    <n v="14176.62"/>
    <n v="14262.44"/>
    <n v="1000"/>
    <n v="19237.669999999998"/>
    <n v="0"/>
    <x v="9"/>
    <s v="Yasso Vanilla Bean Sandwich 8-3pk"/>
  </r>
  <r>
    <n v="64957257"/>
    <x v="1"/>
    <s v=""/>
    <s v="2026"/>
    <s v="02"/>
    <s v="V"/>
    <s v="ZA03"/>
    <n v="10466"/>
    <n v="135822.62"/>
    <n v="12977.51"/>
    <n v="14262.44"/>
    <n v="1000"/>
    <n v="135822.62"/>
    <n v="0"/>
    <x v="9"/>
    <s v="Yasso Vanilla Bean Sandwich 8-3pk"/>
  </r>
  <r>
    <n v="64957257"/>
    <x v="2"/>
    <s v=""/>
    <s v="2026"/>
    <s v="02"/>
    <s v="V"/>
    <s v="ZA03"/>
    <n v="1060"/>
    <n v="14612.12"/>
    <n v="13785.02"/>
    <n v="13625.69"/>
    <n v="1000"/>
    <n v="14612.12"/>
    <n v="0"/>
    <x v="9"/>
    <s v="Yasso Vanilla Bean Sandwich 8-3pk"/>
  </r>
  <r>
    <n v="64957257"/>
    <x v="3"/>
    <s v=""/>
    <s v="2026"/>
    <s v="02"/>
    <s v="V"/>
    <s v="ZA03"/>
    <n v="45749"/>
    <n v="617342.71"/>
    <n v="13494.12"/>
    <n v="13521.06"/>
    <n v="1000"/>
    <n v="617342.71"/>
    <n v="0"/>
    <x v="9"/>
    <s v="Yasso Vanilla Bean Sandwich 8-3pk"/>
  </r>
  <r>
    <n v="64957257"/>
    <x v="16"/>
    <s v=""/>
    <s v="2026"/>
    <s v="02"/>
    <s v="V"/>
    <s v="ZA03"/>
    <n v="11453"/>
    <n v="140528.31"/>
    <n v="12270"/>
    <n v="12485.56"/>
    <n v="1000"/>
    <n v="140528.31"/>
    <n v="0"/>
    <x v="9"/>
    <s v="Yasso Vanilla Bean Sandwich 8-3pk"/>
  </r>
  <r>
    <n v="64958122"/>
    <x v="5"/>
    <s v=""/>
    <s v="2026"/>
    <s v="02"/>
    <s v="V"/>
    <s v="ZA03"/>
    <n v="19800"/>
    <n v="183240.04"/>
    <n v="9254.5499999999993"/>
    <n v="9113.8700000000008"/>
    <n v="1000"/>
    <n v="183240.04"/>
    <n v="0"/>
    <x v="7"/>
    <s v="Yasso Sea Salt Caramel 8-4pk"/>
  </r>
  <r>
    <n v="64958122"/>
    <x v="0"/>
    <s v=""/>
    <s v="2026"/>
    <s v="02"/>
    <s v="V"/>
    <s v="ZA03"/>
    <n v="18535"/>
    <n v="194589.11"/>
    <n v="10498.47"/>
    <n v="9113.8700000000008"/>
    <n v="1000"/>
    <n v="194589.11"/>
    <n v="0"/>
    <x v="7"/>
    <s v="Yasso Sea Salt Caramel 8-4pk"/>
  </r>
  <r>
    <n v="64958122"/>
    <x v="1"/>
    <s v=""/>
    <s v="2026"/>
    <s v="02"/>
    <s v="V"/>
    <s v="ZA03"/>
    <n v="6975"/>
    <n v="70444.22"/>
    <n v="10099.530000000001"/>
    <n v="9305.51"/>
    <n v="1000"/>
    <n v="70444.22"/>
    <n v="0"/>
    <x v="7"/>
    <s v="Yasso Sea Salt Caramel 8-4pk"/>
  </r>
  <r>
    <n v="64958122"/>
    <x v="6"/>
    <s v=""/>
    <s v="2026"/>
    <s v="02"/>
    <s v="V"/>
    <s v="ZA03"/>
    <n v="39600"/>
    <n v="338991.23"/>
    <n v="8560.3799999999992"/>
    <n v="9113.8700000000008"/>
    <n v="1000"/>
    <n v="338991.23"/>
    <n v="0"/>
    <x v="7"/>
    <s v="Yasso Sea Salt Caramel 8-4pk"/>
  </r>
  <r>
    <n v="64958122"/>
    <x v="17"/>
    <s v=""/>
    <s v="2026"/>
    <s v="02"/>
    <s v="V"/>
    <s v="ZA03"/>
    <n v="0"/>
    <n v="0"/>
    <n v="11153.46"/>
    <n v="11540.4"/>
    <n v="1000"/>
    <n v="0"/>
    <n v="0"/>
    <x v="7"/>
    <s v="Yasso Sea Salt Caramel 8-4pk"/>
  </r>
  <r>
    <n v="64958122"/>
    <x v="2"/>
    <s v=""/>
    <s v="2026"/>
    <s v="02"/>
    <s v="V"/>
    <s v="ZA03"/>
    <n v="15395"/>
    <n v="129896.13"/>
    <n v="8437.5499999999993"/>
    <n v="8303.84"/>
    <n v="1000"/>
    <n v="129896.13"/>
    <n v="0"/>
    <x v="7"/>
    <s v="Yasso Sea Salt Caramel 8-4pk"/>
  </r>
  <r>
    <n v="64958122"/>
    <x v="8"/>
    <s v=""/>
    <s v="2026"/>
    <s v="02"/>
    <s v="V"/>
    <s v="ZA03"/>
    <n v="26"/>
    <n v="212.83"/>
    <n v="8185.77"/>
    <n v="8303.84"/>
    <n v="1000"/>
    <n v="212.83"/>
    <n v="0"/>
    <x v="7"/>
    <s v="Yasso Sea Salt Caramel 8-4pk"/>
  </r>
  <r>
    <n v="64958122"/>
    <x v="3"/>
    <s v=""/>
    <s v="2026"/>
    <s v="02"/>
    <s v="V"/>
    <s v="ZA03"/>
    <n v="25390"/>
    <n v="247128.19"/>
    <n v="9733.2900000000009"/>
    <n v="8707.73"/>
    <n v="1000"/>
    <n v="247128.19"/>
    <n v="0"/>
    <x v="7"/>
    <s v="Yasso Sea Salt Caramel 8-4pk"/>
  </r>
  <r>
    <n v="64958123"/>
    <x v="0"/>
    <s v=""/>
    <s v="2026"/>
    <s v="02"/>
    <s v="V"/>
    <s v="ZA03"/>
    <n v="1462"/>
    <n v="19667.45"/>
    <n v="13452.43"/>
    <n v="12549.07"/>
    <n v="1000"/>
    <n v="19667.45"/>
    <n v="0"/>
    <x v="7"/>
    <s v="Yasso Chocolate Fudge Brownie 8-4pk"/>
  </r>
  <r>
    <n v="64958123"/>
    <x v="1"/>
    <s v=""/>
    <s v="2026"/>
    <s v="02"/>
    <s v="V"/>
    <s v="ZA03"/>
    <n v="862"/>
    <n v="11555.66"/>
    <n v="13405.64"/>
    <n v="13562.72"/>
    <n v="1000"/>
    <n v="11555.66"/>
    <n v="0"/>
    <x v="7"/>
    <s v="Yasso Chocolate Fudge Brownie 8-4pk"/>
  </r>
  <r>
    <n v="64958123"/>
    <x v="15"/>
    <s v=""/>
    <s v="2026"/>
    <s v="02"/>
    <s v="V"/>
    <s v="ZA03"/>
    <n v="371"/>
    <n v="4954.55"/>
    <n v="13354.58"/>
    <n v="13480.97"/>
    <n v="1000"/>
    <n v="4954.55"/>
    <n v="0"/>
    <x v="7"/>
    <s v="Yasso Chocolate Fudge Brownie 8-4pk"/>
  </r>
  <r>
    <n v="64958123"/>
    <x v="2"/>
    <s v=""/>
    <s v="2026"/>
    <s v="02"/>
    <s v="V"/>
    <s v="ZA03"/>
    <n v="0"/>
    <n v="0"/>
    <n v="13407.64"/>
    <n v="12545.59"/>
    <n v="1000"/>
    <n v="0"/>
    <n v="0"/>
    <x v="7"/>
    <s v="Yasso Chocolate Fudge Brownie 8-4pk"/>
  </r>
  <r>
    <n v="64958123"/>
    <x v="3"/>
    <s v=""/>
    <s v="2026"/>
    <s v="02"/>
    <s v="V"/>
    <s v="ZA03"/>
    <n v="0"/>
    <n v="0"/>
    <n v="13481"/>
    <n v="12649.54"/>
    <n v="1000"/>
    <n v="0"/>
    <n v="0"/>
    <x v="7"/>
    <s v="Yasso Chocolate Fudge Brownie 8-4pk"/>
  </r>
  <r>
    <n v="64958124"/>
    <x v="0"/>
    <s v=""/>
    <s v="2026"/>
    <s v="02"/>
    <s v="V"/>
    <s v="ZA03"/>
    <n v="11917"/>
    <n v="145363.73000000001"/>
    <n v="12198.01"/>
    <n v="12045.22"/>
    <n v="1000"/>
    <n v="145363.73000000001"/>
    <n v="0"/>
    <x v="7"/>
    <s v="Yasso Cookies N Cream 8-4pk"/>
  </r>
  <r>
    <n v="64958124"/>
    <x v="1"/>
    <s v=""/>
    <s v="2026"/>
    <s v="02"/>
    <s v="V"/>
    <s v="ZA03"/>
    <n v="11227"/>
    <n v="137520.01999999999"/>
    <n v="12249.04"/>
    <n v="12667.02"/>
    <n v="1000"/>
    <n v="137520.01999999999"/>
    <n v="0"/>
    <x v="7"/>
    <s v="Yasso Cookies N Cream 8-4pk"/>
  </r>
  <r>
    <n v="64958124"/>
    <x v="15"/>
    <s v=""/>
    <s v="2026"/>
    <s v="02"/>
    <s v="V"/>
    <s v="ZA03"/>
    <n v="0"/>
    <n v="0"/>
    <n v="12300"/>
    <n v="12384.87"/>
    <n v="1000"/>
    <n v="0"/>
    <n v="0"/>
    <x v="7"/>
    <s v="Yasso Cookies N Cream 8-4pk"/>
  </r>
  <r>
    <n v="64958124"/>
    <x v="2"/>
    <s v=""/>
    <s v="2026"/>
    <s v="02"/>
    <s v="V"/>
    <s v="ZA03"/>
    <n v="2661"/>
    <n v="31920.65"/>
    <n v="11995.73"/>
    <n v="12133"/>
    <n v="1000"/>
    <n v="31920.65"/>
    <n v="0"/>
    <x v="7"/>
    <s v="Yasso Cookies N Cream 8-4pk"/>
  </r>
  <r>
    <n v="64958124"/>
    <x v="3"/>
    <s v=""/>
    <s v="2026"/>
    <s v="02"/>
    <s v="V"/>
    <s v="ZA03"/>
    <n v="12502"/>
    <n v="151594.59"/>
    <n v="12125.63"/>
    <n v="11890.15"/>
    <n v="1000"/>
    <n v="151594.59"/>
    <n v="0"/>
    <x v="7"/>
    <s v="Yasso Cookies N Cream 8-4pk"/>
  </r>
  <r>
    <n v="64958125"/>
    <x v="5"/>
    <s v=""/>
    <s v="2026"/>
    <s v="02"/>
    <s v="V"/>
    <s v="ZA03"/>
    <n v="53295"/>
    <n v="539476.97"/>
    <n v="10122.469999999999"/>
    <n v="10540.24"/>
    <n v="1000"/>
    <n v="539476.97"/>
    <n v="0"/>
    <x v="7"/>
    <s v="Yasso Chocolate Fudge 8-4pk"/>
  </r>
  <r>
    <n v="64958125"/>
    <x v="0"/>
    <s v=""/>
    <s v="2026"/>
    <s v="02"/>
    <s v="V"/>
    <s v="ZA03"/>
    <n v="24568"/>
    <n v="287555.31"/>
    <n v="11704.47"/>
    <n v="10540.24"/>
    <n v="1000"/>
    <n v="287555.31"/>
    <n v="0"/>
    <x v="7"/>
    <s v="Yasso Chocolate Fudge 8-4pk"/>
  </r>
  <r>
    <n v="64958125"/>
    <x v="1"/>
    <s v=""/>
    <s v="2026"/>
    <s v="02"/>
    <s v="V"/>
    <s v="ZA03"/>
    <n v="10538"/>
    <n v="119962.18"/>
    <n v="11383.77"/>
    <n v="11138.35"/>
    <n v="1000"/>
    <n v="119962.18"/>
    <n v="0"/>
    <x v="7"/>
    <s v="Yasso Chocolate Fudge 8-4pk"/>
  </r>
  <r>
    <n v="64958125"/>
    <x v="6"/>
    <s v=""/>
    <s v="2026"/>
    <s v="02"/>
    <s v="V"/>
    <s v="ZA03"/>
    <n v="29700"/>
    <n v="294804.71000000002"/>
    <n v="9926.08"/>
    <n v="10540.24"/>
    <n v="1000"/>
    <n v="294804.71000000002"/>
    <n v="0"/>
    <x v="7"/>
    <s v="Yasso Chocolate Fudge 8-4pk"/>
  </r>
  <r>
    <n v="64958125"/>
    <x v="15"/>
    <s v=""/>
    <s v="2026"/>
    <s v="02"/>
    <s v="V"/>
    <s v="ZA03"/>
    <n v="0"/>
    <n v="0"/>
    <n v="12640"/>
    <n v="12807.77"/>
    <n v="1000"/>
    <n v="0"/>
    <n v="0"/>
    <x v="7"/>
    <s v="Yasso Chocolate Fudge 8-4pk"/>
  </r>
  <r>
    <n v="64958125"/>
    <x v="2"/>
    <s v=""/>
    <s v="2026"/>
    <s v="02"/>
    <s v="V"/>
    <s v="ZA03"/>
    <n v="32519"/>
    <n v="317406.08000000002"/>
    <n v="9760.6299999999992"/>
    <n v="10540.24"/>
    <n v="1000"/>
    <n v="317406.08000000002"/>
    <n v="0"/>
    <x v="7"/>
    <s v="Yasso Chocolate Fudge 8-4pk"/>
  </r>
  <r>
    <n v="64958125"/>
    <x v="8"/>
    <s v=""/>
    <s v="2026"/>
    <s v="02"/>
    <s v="V"/>
    <s v="ZA03"/>
    <n v="994"/>
    <n v="9578.11"/>
    <n v="9635.93"/>
    <n v="10139.530000000001"/>
    <n v="1000"/>
    <n v="9578.11"/>
    <n v="0"/>
    <x v="7"/>
    <s v="Yasso Chocolate Fudge 8-4pk"/>
  </r>
  <r>
    <n v="64958125"/>
    <x v="3"/>
    <s v=""/>
    <s v="2026"/>
    <s v="02"/>
    <s v="V"/>
    <s v="ZA03"/>
    <n v="24172"/>
    <n v="270912.74"/>
    <n v="11207.71"/>
    <n v="10540.24"/>
    <n v="1000"/>
    <n v="270912.74"/>
    <n v="0"/>
    <x v="7"/>
    <s v="Yasso Chocolate Fudge 8-4pk"/>
  </r>
  <r>
    <n v="64958126"/>
    <x v="0"/>
    <s v=""/>
    <s v="2026"/>
    <s v="02"/>
    <s v="V"/>
    <s v="ZA03"/>
    <n v="12520"/>
    <n v="165361.93"/>
    <n v="13207.82"/>
    <n v="13702.82"/>
    <n v="1000"/>
    <n v="165361.93"/>
    <n v="0"/>
    <x v="7"/>
    <s v="Yasso Black Raspberry Chip 8-4pk"/>
  </r>
  <r>
    <n v="64958126"/>
    <x v="1"/>
    <s v=""/>
    <s v="2026"/>
    <s v="02"/>
    <s v="V"/>
    <s v="ZA03"/>
    <n v="11601"/>
    <n v="165378.25"/>
    <n v="14255.52"/>
    <n v="13466.9"/>
    <n v="1000"/>
    <n v="165378.25"/>
    <n v="0"/>
    <x v="7"/>
    <s v="Yasso Black Raspberry Chip 8-4pk"/>
  </r>
  <r>
    <n v="64958126"/>
    <x v="9"/>
    <s v=""/>
    <s v="2026"/>
    <s v="02"/>
    <s v="V"/>
    <s v="ZA03"/>
    <n v="10044"/>
    <n v="125349.3"/>
    <n v="12480.02"/>
    <n v="12405.01"/>
    <n v="1000"/>
    <n v="125349.3"/>
    <n v="0"/>
    <x v="7"/>
    <s v="Yasso Black Raspberry Chip 8-4pk"/>
  </r>
  <r>
    <n v="64958126"/>
    <x v="15"/>
    <s v=""/>
    <s v="2026"/>
    <s v="02"/>
    <s v="V"/>
    <s v="ZA03"/>
    <n v="1"/>
    <n v="13.48"/>
    <n v="13480"/>
    <n v="13573.01"/>
    <n v="1000"/>
    <n v="13.48"/>
    <n v="0"/>
    <x v="7"/>
    <s v="Yasso Black Raspberry Chip 8-4pk"/>
  </r>
  <r>
    <n v="64958126"/>
    <x v="2"/>
    <s v=""/>
    <s v="2026"/>
    <s v="02"/>
    <s v="V"/>
    <s v="ZA03"/>
    <n v="1712"/>
    <n v="22311.08"/>
    <n v="13032.17"/>
    <n v="13276.59"/>
    <n v="1000"/>
    <n v="22311.08"/>
    <n v="0"/>
    <x v="7"/>
    <s v="Yasso Black Raspberry Chip 8-4pk"/>
  </r>
  <r>
    <n v="64958126"/>
    <x v="3"/>
    <s v=""/>
    <s v="2026"/>
    <s v="02"/>
    <s v="V"/>
    <s v="ZA03"/>
    <n v="20739"/>
    <n v="282784.11"/>
    <n v="13635.38"/>
    <n v="13209.12"/>
    <n v="1000"/>
    <n v="282784.11"/>
    <n v="0"/>
    <x v="7"/>
    <s v="Yasso Black Raspberry Chip 8-4pk"/>
  </r>
  <r>
    <n v="64958127"/>
    <x v="5"/>
    <s v=""/>
    <s v="2026"/>
    <s v="02"/>
    <s v="V"/>
    <s v="ZA03"/>
    <n v="14850"/>
    <n v="133423.42000000001"/>
    <n v="8984.74"/>
    <n v="11821.51"/>
    <n v="1000"/>
    <n v="133423.42000000001"/>
    <n v="0"/>
    <x v="7"/>
    <s v="Yasso Coffee Chocolate Chip 8-4pk"/>
  </r>
  <r>
    <n v="64958127"/>
    <x v="0"/>
    <s v=""/>
    <s v="2026"/>
    <s v="02"/>
    <s v="V"/>
    <s v="ZA03"/>
    <n v="20395"/>
    <n v="228579.51"/>
    <n v="11207.62"/>
    <n v="11821.51"/>
    <n v="1000"/>
    <n v="228579.51"/>
    <n v="0"/>
    <x v="7"/>
    <s v="Yasso Coffee Chocolate Chip 8-4pk"/>
  </r>
  <r>
    <n v="64958127"/>
    <x v="1"/>
    <s v=""/>
    <s v="2026"/>
    <s v="02"/>
    <s v="V"/>
    <s v="ZA03"/>
    <n v="10040"/>
    <n v="115069.4"/>
    <n v="11461.1"/>
    <n v="12699.31"/>
    <n v="1000"/>
    <n v="115069.4"/>
    <n v="0"/>
    <x v="7"/>
    <s v="Yasso Coffee Chocolate Chip 8-4pk"/>
  </r>
  <r>
    <n v="64958127"/>
    <x v="6"/>
    <s v=""/>
    <s v="2026"/>
    <s v="02"/>
    <s v="V"/>
    <s v="ZA03"/>
    <n v="38586"/>
    <n v="348494.57"/>
    <n v="9031.6299999999992"/>
    <n v="11821.51"/>
    <n v="1000"/>
    <n v="348494.57"/>
    <n v="0"/>
    <x v="7"/>
    <s v="Yasso Coffee Chocolate Chip 8-4pk"/>
  </r>
  <r>
    <n v="64958127"/>
    <x v="17"/>
    <s v=""/>
    <s v="2026"/>
    <s v="02"/>
    <s v="V"/>
    <s v="ZA03"/>
    <n v="0"/>
    <n v="0"/>
    <n v="11850"/>
    <n v="12166.04"/>
    <n v="1000"/>
    <n v="0"/>
    <n v="0"/>
    <x v="7"/>
    <s v="Yasso Coffee Chocolate Chip 8-4pk"/>
  </r>
  <r>
    <n v="64958127"/>
    <x v="2"/>
    <s v=""/>
    <s v="2026"/>
    <s v="02"/>
    <s v="V"/>
    <s v="ZA03"/>
    <n v="227"/>
    <n v="1993.99"/>
    <n v="8784.1"/>
    <n v="11812.58"/>
    <n v="1000"/>
    <n v="1993.99"/>
    <n v="0"/>
    <x v="7"/>
    <s v="Yasso Coffee Chocolate Chip 8-4pk"/>
  </r>
  <r>
    <n v="64958127"/>
    <x v="8"/>
    <s v=""/>
    <s v="2026"/>
    <s v="02"/>
    <s v="V"/>
    <s v="ZA03"/>
    <n v="0"/>
    <n v="0"/>
    <n v="7713.34"/>
    <n v="8912.2900000000009"/>
    <n v="1000"/>
    <n v="0"/>
    <n v="0"/>
    <x v="7"/>
    <s v="Yasso Coffee Chocolate Chip 8-4pk"/>
  </r>
  <r>
    <n v="64958127"/>
    <x v="3"/>
    <s v=""/>
    <s v="2026"/>
    <s v="02"/>
    <s v="V"/>
    <s v="ZA03"/>
    <n v="13627"/>
    <n v="139363.14000000001"/>
    <n v="10226.99"/>
    <n v="11820.81"/>
    <n v="1000"/>
    <n v="139363.14000000001"/>
    <n v="0"/>
    <x v="7"/>
    <s v="Yasso Coffee Chocolate Chip 8-4pk"/>
  </r>
  <r>
    <n v="64958128"/>
    <x v="5"/>
    <s v=""/>
    <s v="2026"/>
    <s v="02"/>
    <s v="V"/>
    <s v="ZA03"/>
    <n v="58905"/>
    <n v="543776.63"/>
    <n v="9231.42"/>
    <n v="11661.73"/>
    <n v="1000"/>
    <n v="543776.63"/>
    <n v="0"/>
    <x v="7"/>
    <s v="Yasso Mint Chocolate Chip 8-4pk"/>
  </r>
  <r>
    <n v="64958128"/>
    <x v="0"/>
    <s v=""/>
    <s v="2026"/>
    <s v="02"/>
    <s v="V"/>
    <s v="ZA03"/>
    <n v="28425"/>
    <n v="291238.40000000002"/>
    <n v="10245.85"/>
    <n v="11661.73"/>
    <n v="1000"/>
    <n v="291238.40000000002"/>
    <n v="0"/>
    <x v="7"/>
    <s v="Yasso Mint Chocolate Chip 8-4pk"/>
  </r>
  <r>
    <n v="64958128"/>
    <x v="1"/>
    <s v=""/>
    <s v="2026"/>
    <s v="02"/>
    <s v="V"/>
    <s v="ZA03"/>
    <n v="38110"/>
    <n v="391565.84"/>
    <n v="10274.620000000001"/>
    <n v="11731.58"/>
    <n v="1000"/>
    <n v="391565.84"/>
    <n v="0"/>
    <x v="7"/>
    <s v="Yasso Mint Chocolate Chip 8-4pk"/>
  </r>
  <r>
    <n v="64958128"/>
    <x v="6"/>
    <s v=""/>
    <s v="2026"/>
    <s v="02"/>
    <s v="V"/>
    <s v="ZA03"/>
    <n v="42900"/>
    <n v="384400.37"/>
    <n v="8960.3799999999992"/>
    <n v="11661.73"/>
    <n v="1000"/>
    <n v="384400.37"/>
    <n v="0"/>
    <x v="7"/>
    <s v="Yasso Mint Chocolate Chip 8-4pk"/>
  </r>
  <r>
    <n v="64958128"/>
    <x v="15"/>
    <s v=""/>
    <s v="2026"/>
    <s v="02"/>
    <s v="S"/>
    <s v="ZA03"/>
    <n v="0"/>
    <n v="0"/>
    <n v="12720"/>
    <n v="12807.77"/>
    <n v="1000"/>
    <n v="0"/>
    <n v="0"/>
    <x v="7"/>
    <s v="Yasso Mint Chocolate Chip 8-4pk"/>
  </r>
  <r>
    <n v="64958128"/>
    <x v="2"/>
    <s v=""/>
    <s v="2026"/>
    <s v="02"/>
    <s v="V"/>
    <s v="ZA03"/>
    <n v="37748"/>
    <n v="312288.23"/>
    <n v="8272.9699999999993"/>
    <n v="10856.65"/>
    <n v="1000"/>
    <n v="312288.23"/>
    <n v="0"/>
    <x v="7"/>
    <s v="Yasso Mint Chocolate Chip 8-4pk"/>
  </r>
  <r>
    <n v="64958128"/>
    <x v="8"/>
    <s v=""/>
    <s v="2026"/>
    <s v="02"/>
    <s v="V"/>
    <s v="ZA03"/>
    <n v="0"/>
    <n v="0"/>
    <n v="8118.26"/>
    <n v="8034.31"/>
    <n v="1000"/>
    <n v="0"/>
    <n v="0"/>
    <x v="7"/>
    <s v="Yasso Mint Chocolate Chip 8-4pk"/>
  </r>
  <r>
    <n v="64958128"/>
    <x v="13"/>
    <s v=""/>
    <s v="2026"/>
    <s v="02"/>
    <s v="V"/>
    <s v="ZA03"/>
    <n v="16889.528999999999"/>
    <n v="157611.9"/>
    <n v="9331.93"/>
    <n v="11661.73"/>
    <n v="1000"/>
    <n v="157611.9"/>
    <n v="0"/>
    <x v="7"/>
    <s v="Yasso Mint Chocolate Chip 8-4pk"/>
  </r>
  <r>
    <n v="64958128"/>
    <x v="3"/>
    <s v=""/>
    <s v="2026"/>
    <s v="02"/>
    <s v="V"/>
    <s v="ZA03"/>
    <n v="136186"/>
    <n v="1225263.43"/>
    <n v="8996.99"/>
    <n v="11350.16"/>
    <n v="1000"/>
    <n v="1225263.43"/>
    <n v="0"/>
    <x v="7"/>
    <s v="Yasso Mint Chocolate Chip 8-4pk"/>
  </r>
  <r>
    <n v="64958129"/>
    <x v="5"/>
    <s v=""/>
    <s v="2026"/>
    <s v="02"/>
    <s v="S"/>
    <s v="ZA03"/>
    <n v="0"/>
    <n v="0"/>
    <n v="0"/>
    <n v="12053.06"/>
    <n v="1000"/>
    <n v="0"/>
    <n v="0"/>
    <x v="7"/>
    <s v="Yasso Chocolate Chip Cookie Dough 8-4pk"/>
  </r>
  <r>
    <n v="64958129"/>
    <x v="0"/>
    <s v=""/>
    <s v="2026"/>
    <s v="02"/>
    <s v="V"/>
    <s v="ZA03"/>
    <n v="50017"/>
    <n v="655573.84"/>
    <n v="13107.02"/>
    <n v="12053.06"/>
    <n v="1000"/>
    <n v="655573.84"/>
    <n v="0"/>
    <x v="7"/>
    <s v="Yasso Chocolate Chip Cookie Dough 8-4pk"/>
  </r>
  <r>
    <n v="64958129"/>
    <x v="1"/>
    <s v=""/>
    <s v="2026"/>
    <s v="02"/>
    <s v="V"/>
    <s v="ZA03"/>
    <n v="25947"/>
    <n v="338559.46"/>
    <n v="13048.12"/>
    <n v="12919.54"/>
    <n v="1000"/>
    <n v="338559.46"/>
    <n v="0"/>
    <x v="7"/>
    <s v="Yasso Chocolate Chip Cookie Dough 8-4pk"/>
  </r>
  <r>
    <n v="64958129"/>
    <x v="9"/>
    <s v=""/>
    <s v="2026"/>
    <s v="02"/>
    <s v="V"/>
    <s v="ZA03"/>
    <n v="22871"/>
    <n v="278147.74"/>
    <n v="12161.59"/>
    <n v="11892.34"/>
    <n v="1000"/>
    <n v="278147.74"/>
    <n v="0"/>
    <x v="7"/>
    <s v="Yasso Chocolate Chip Cookie Dough 8-4pk"/>
  </r>
  <r>
    <n v="64958129"/>
    <x v="15"/>
    <s v=""/>
    <s v="2026"/>
    <s v="02"/>
    <s v="V"/>
    <s v="ZA03"/>
    <n v="7117"/>
    <n v="95652.479999999996"/>
    <n v="13440"/>
    <n v="13300.19"/>
    <n v="1000"/>
    <n v="95652.479999999996"/>
    <n v="0"/>
    <x v="7"/>
    <s v="Yasso Chocolate Chip Cookie Dough 8-4pk"/>
  </r>
  <r>
    <n v="64958129"/>
    <x v="2"/>
    <s v=""/>
    <s v="2026"/>
    <s v="02"/>
    <s v="V"/>
    <s v="ZA03"/>
    <n v="20133"/>
    <n v="258973.37"/>
    <n v="12863.13"/>
    <n v="12008.25"/>
    <n v="1000"/>
    <n v="258973.37"/>
    <n v="0"/>
    <x v="7"/>
    <s v="Yasso Chocolate Chip Cookie Dough 8-4pk"/>
  </r>
  <r>
    <n v="64958129"/>
    <x v="3"/>
    <s v=""/>
    <s v="2026"/>
    <s v="02"/>
    <s v="V"/>
    <s v="ZA03"/>
    <n v="64415"/>
    <n v="836813.85"/>
    <n v="12990.98"/>
    <n v="12015.27"/>
    <n v="1000"/>
    <n v="836813.85"/>
    <n v="0"/>
    <x v="7"/>
    <s v="Yasso Chocolate Chip Cookie Dough 8-4pk"/>
  </r>
  <r>
    <n v="64960651"/>
    <x v="0"/>
    <s v=""/>
    <s v="2026"/>
    <s v="02"/>
    <s v="S"/>
    <s v="ZA03"/>
    <n v="0"/>
    <n v="0"/>
    <n v="0"/>
    <n v="13743.14"/>
    <n v="1000"/>
    <n v="0"/>
    <n v="0"/>
    <x v="9"/>
    <s v="Yasso Peanut Butter Sandwich 8-3pk"/>
  </r>
  <r>
    <n v="64960651"/>
    <x v="1"/>
    <s v=""/>
    <s v="2026"/>
    <s v="02"/>
    <s v="V"/>
    <s v="ZA03"/>
    <n v="1800"/>
    <n v="24337.05"/>
    <n v="13520.58"/>
    <n v="13743.14"/>
    <n v="1000"/>
    <n v="24337.05"/>
    <n v="0"/>
    <x v="9"/>
    <s v="Yasso Peanut Butter Sandwich 8-3pk"/>
  </r>
  <r>
    <n v="64960651"/>
    <x v="2"/>
    <s v=""/>
    <s v="2026"/>
    <s v="02"/>
    <s v="S"/>
    <s v="ZA03"/>
    <n v="0"/>
    <n v="0"/>
    <n v="0"/>
    <n v="13743.14"/>
    <n v="1000"/>
    <n v="0"/>
    <n v="0"/>
    <x v="9"/>
    <s v="Yasso Peanut Butter Sandwich 8-3pk"/>
  </r>
  <r>
    <n v="64960651"/>
    <x v="3"/>
    <s v=""/>
    <s v="2026"/>
    <s v="02"/>
    <s v="V"/>
    <s v="ZA03"/>
    <n v="4729"/>
    <n v="68258.42"/>
    <n v="14434.01"/>
    <n v="13743.14"/>
    <n v="1000"/>
    <n v="68258.42"/>
    <n v="0"/>
    <x v="9"/>
    <s v="Yasso Peanut Butter Sandwich 8-3pk"/>
  </r>
  <r>
    <n v="64960652"/>
    <x v="0"/>
    <s v=""/>
    <s v="2026"/>
    <s v="02"/>
    <s v="V"/>
    <s v="ZA03"/>
    <n v="720"/>
    <n v="10345.52"/>
    <n v="14368.78"/>
    <n v="13013.23"/>
    <n v="1000"/>
    <n v="10345.52"/>
    <n v="0"/>
    <x v="9"/>
    <s v="Yasso Cookies n Cream Sandwich 8-3pk"/>
  </r>
  <r>
    <n v="64960652"/>
    <x v="1"/>
    <s v=""/>
    <s v="2026"/>
    <s v="02"/>
    <s v="V"/>
    <s v="ZA03"/>
    <n v="2700"/>
    <n v="39058.080000000002"/>
    <n v="14465.96"/>
    <n v="13013.23"/>
    <n v="1000"/>
    <n v="39058.080000000002"/>
    <n v="0"/>
    <x v="9"/>
    <s v="Yasso Cookies n Cream Sandwich 8-3pk"/>
  </r>
  <r>
    <n v="64960652"/>
    <x v="2"/>
    <s v=""/>
    <s v="2026"/>
    <s v="02"/>
    <s v="V"/>
    <s v="ZA03"/>
    <n v="900"/>
    <n v="12473.95"/>
    <n v="13859.94"/>
    <n v="13013.23"/>
    <n v="1000"/>
    <n v="12473.95"/>
    <n v="0"/>
    <x v="9"/>
    <s v="Yasso Cookies n Cream Sandwich 8-3pk"/>
  </r>
  <r>
    <n v="64960652"/>
    <x v="3"/>
    <s v=""/>
    <s v="2026"/>
    <s v="02"/>
    <s v="V"/>
    <s v="ZA03"/>
    <n v="6201"/>
    <n v="85007.76"/>
    <n v="13708.72"/>
    <n v="13013.23"/>
    <n v="1000"/>
    <n v="85007.76"/>
    <n v="0"/>
    <x v="9"/>
    <s v="Yasso Cookies n Cream Sandwich 8-3pk"/>
  </r>
  <r>
    <n v="64967299"/>
    <x v="0"/>
    <s v=""/>
    <s v="2026"/>
    <s v="02"/>
    <s v="V"/>
    <s v="ZA03"/>
    <n v="15664"/>
    <n v="140766.04"/>
    <n v="8986.6"/>
    <n v="7228.09"/>
    <n v="1000"/>
    <n v="140766.04"/>
    <n v="0"/>
    <x v="20"/>
    <s v="GH Giant Cookies and Cream Cone 1-12PK"/>
  </r>
  <r>
    <n v="64967299"/>
    <x v="1"/>
    <s v=""/>
    <s v="2026"/>
    <s v="02"/>
    <s v="V"/>
    <s v="ZA03"/>
    <n v="19268"/>
    <n v="160257.78"/>
    <n v="8317.2999999999993"/>
    <n v="6387.97"/>
    <n v="1000"/>
    <n v="160257.78"/>
    <n v="0"/>
    <x v="20"/>
    <s v="GH Giant Cookies and Cream Cone 1-12PK"/>
  </r>
  <r>
    <n v="64967299"/>
    <x v="17"/>
    <s v=""/>
    <s v="2026"/>
    <s v="02"/>
    <s v="V"/>
    <s v="ZA03"/>
    <n v="0"/>
    <n v="0"/>
    <n v="7877.95"/>
    <n v="6064.64"/>
    <n v="1000"/>
    <n v="0"/>
    <n v="0"/>
    <x v="20"/>
    <s v="GH Giant Cookies and Cream Cone 1-12PK"/>
  </r>
  <r>
    <n v="64967299"/>
    <x v="2"/>
    <s v=""/>
    <s v="2026"/>
    <s v="02"/>
    <s v="V"/>
    <s v="ZA03"/>
    <n v="8630"/>
    <n v="78230.289999999994"/>
    <n v="9064.92"/>
    <n v="6694.58"/>
    <n v="1000"/>
    <n v="78230.289999999994"/>
    <n v="0"/>
    <x v="20"/>
    <s v="GH Giant Cookies and Cream Cone 1-12PK"/>
  </r>
  <r>
    <n v="64967299"/>
    <x v="3"/>
    <s v=""/>
    <s v="2026"/>
    <s v="02"/>
    <s v="V"/>
    <s v="ZA03"/>
    <n v="14636"/>
    <n v="131217.29"/>
    <n v="8965.3799999999992"/>
    <n v="6723.8"/>
    <n v="1000"/>
    <n v="131217.29"/>
    <n v="0"/>
    <x v="20"/>
    <s v="GH Giant Cookies and Cream Cone 1-12PK"/>
  </r>
  <r>
    <n v="64967300"/>
    <x v="0"/>
    <s v=""/>
    <s v="2026"/>
    <s v="02"/>
    <s v="V"/>
    <s v="ZA03"/>
    <n v="80"/>
    <n v="693.31"/>
    <n v="8666.3799999999992"/>
    <n v="7782.86"/>
    <n v="1000"/>
    <n v="693.31"/>
    <n v="0"/>
    <x v="20"/>
    <s v="GH Giant King Cone 1-12PK"/>
  </r>
  <r>
    <n v="64967300"/>
    <x v="1"/>
    <s v=""/>
    <s v="2026"/>
    <s v="02"/>
    <s v="V"/>
    <s v="ZA03"/>
    <n v="4054"/>
    <n v="32946.480000000003"/>
    <n v="8126.91"/>
    <n v="7030.36"/>
    <n v="1000"/>
    <n v="32946.480000000003"/>
    <n v="0"/>
    <x v="20"/>
    <s v="GH Giant King Cone 1-12PK"/>
  </r>
  <r>
    <n v="64967300"/>
    <x v="17"/>
    <s v=""/>
    <s v="2026"/>
    <s v="02"/>
    <s v="V"/>
    <s v="ZA03"/>
    <n v="720"/>
    <n v="5751.31"/>
    <n v="7987.93"/>
    <n v="6700.61"/>
    <n v="1000"/>
    <n v="5751.31"/>
    <n v="0"/>
    <x v="20"/>
    <s v="GH Giant King Cone 1-12PK"/>
  </r>
  <r>
    <n v="64967300"/>
    <x v="2"/>
    <s v=""/>
    <s v="2026"/>
    <s v="02"/>
    <s v="V"/>
    <s v="ZA03"/>
    <n v="5660"/>
    <n v="49085.8"/>
    <n v="8672.4"/>
    <n v="7321.44"/>
    <n v="1000"/>
    <n v="49085.8"/>
    <n v="0"/>
    <x v="20"/>
    <s v="GH Giant King Cone 1-12PK"/>
  </r>
  <r>
    <n v="64967300"/>
    <x v="3"/>
    <s v=""/>
    <s v="2026"/>
    <s v="02"/>
    <s v="V"/>
    <s v="ZA03"/>
    <n v="1963"/>
    <n v="17046.11"/>
    <n v="8683.7000000000007"/>
    <n v="7417.63"/>
    <n v="1000"/>
    <n v="17046.11"/>
    <n v="0"/>
    <x v="20"/>
    <s v="GH Giant King Cone 1-12PK"/>
  </r>
  <r>
    <n v="64968813"/>
    <x v="0"/>
    <s v=""/>
    <s v="2026"/>
    <s v="02"/>
    <s v="S"/>
    <s v="ZA03"/>
    <n v="0"/>
    <n v="0"/>
    <n v="0"/>
    <n v="8769.26"/>
    <n v="1000"/>
    <n v="0"/>
    <n v="0"/>
    <x v="15"/>
    <s v="TAL Alphonso Mango 8p 473ml"/>
  </r>
  <r>
    <n v="64968813"/>
    <x v="2"/>
    <s v=""/>
    <s v="2026"/>
    <s v="02"/>
    <s v="S"/>
    <s v="ZA03"/>
    <n v="0"/>
    <n v="0"/>
    <n v="8558.19"/>
    <n v="8769.26"/>
    <n v="1000"/>
    <n v="0"/>
    <n v="0"/>
    <x v="15"/>
    <s v="TAL Alphonso Mango 8p 473ml"/>
  </r>
  <r>
    <n v="64968813"/>
    <x v="8"/>
    <s v=""/>
    <s v="2026"/>
    <s v="02"/>
    <s v="V"/>
    <s v="ZA03"/>
    <n v="841"/>
    <n v="7197.46"/>
    <n v="8558.2199999999993"/>
    <n v="8442.82"/>
    <n v="1000"/>
    <n v="7197.46"/>
    <n v="0"/>
    <x v="15"/>
    <s v="TAL Alphonso Mango 8p 473ml"/>
  </r>
  <r>
    <n v="64968813"/>
    <x v="3"/>
    <s v=""/>
    <s v="2026"/>
    <s v="02"/>
    <s v="V"/>
    <s v="ZA03"/>
    <n v="367"/>
    <n v="3185.69"/>
    <n v="8680.35"/>
    <n v="8769.26"/>
    <n v="1000"/>
    <n v="3185.69"/>
    <n v="0"/>
    <x v="15"/>
    <s v="TAL Alphonso Mango 8p 473ml"/>
  </r>
  <r>
    <n v="64968834"/>
    <x v="2"/>
    <s v=""/>
    <s v="2026"/>
    <s v="02"/>
    <s v="V"/>
    <s v="ZA03"/>
    <n v="15"/>
    <n v="195.11"/>
    <n v="13007.33"/>
    <n v="10133.09"/>
    <n v="1000"/>
    <n v="195.11"/>
    <n v="0"/>
    <x v="15"/>
    <s v="TAL Summer Strawberry 8p 473ml"/>
  </r>
  <r>
    <n v="64975613"/>
    <x v="0"/>
    <s v=""/>
    <s v="2026"/>
    <s v="02"/>
    <s v="V"/>
    <s v="ZA03"/>
    <n v="4344"/>
    <n v="45504.88"/>
    <n v="10475.34"/>
    <n v="10558.17"/>
    <n v="1000"/>
    <n v="45504.88"/>
    <n v="0"/>
    <x v="21"/>
    <s v="Yasso Chocolate Chip Cookie Dough 8-14z"/>
  </r>
  <r>
    <n v="64975613"/>
    <x v="1"/>
    <s v=""/>
    <s v="2026"/>
    <s v="02"/>
    <s v="V"/>
    <s v="ZA03"/>
    <n v="1414"/>
    <n v="14790.61"/>
    <n v="10460.120000000001"/>
    <n v="11459.15"/>
    <n v="1000"/>
    <n v="14790.61"/>
    <n v="0"/>
    <x v="21"/>
    <s v="Yasso Chocolate Chip Cookie Dough 8-14z"/>
  </r>
  <r>
    <n v="64975613"/>
    <x v="15"/>
    <s v=""/>
    <s v="2026"/>
    <s v="02"/>
    <s v="V"/>
    <s v="ZA03"/>
    <n v="48561"/>
    <n v="503572.83"/>
    <n v="10369.9"/>
    <n v="10545.6"/>
    <n v="1000"/>
    <n v="503572.83"/>
    <n v="0"/>
    <x v="21"/>
    <s v="Yasso Chocolate Chip Cookie Dough 8-14z"/>
  </r>
  <r>
    <n v="64975613"/>
    <x v="2"/>
    <s v=""/>
    <s v="2026"/>
    <s v="02"/>
    <s v="V"/>
    <s v="ZA03"/>
    <n v="8912"/>
    <n v="93003.82"/>
    <n v="10435.799999999999"/>
    <n v="10560.55"/>
    <n v="1000"/>
    <n v="93003.82"/>
    <n v="0"/>
    <x v="21"/>
    <s v="Yasso Chocolate Chip Cookie Dough 8-14z"/>
  </r>
  <r>
    <n v="64975613"/>
    <x v="3"/>
    <s v=""/>
    <s v="2026"/>
    <s v="02"/>
    <s v="V"/>
    <s v="ZA03"/>
    <n v="12466"/>
    <n v="130845.92"/>
    <n v="10496.22"/>
    <n v="10558.29"/>
    <n v="1000"/>
    <n v="130845.92"/>
    <n v="0"/>
    <x v="21"/>
    <s v="Yasso Chocolate Chip Cookie Dough 8-14z"/>
  </r>
  <r>
    <n v="64975614"/>
    <x v="0"/>
    <s v=""/>
    <s v="2026"/>
    <s v="02"/>
    <s v="V"/>
    <s v="ZA03"/>
    <n v="13089"/>
    <n v="143159.84"/>
    <n v="10937.42"/>
    <n v="10945.41"/>
    <n v="1000"/>
    <n v="143159.84"/>
    <n v="0"/>
    <x v="21"/>
    <s v="Yasso Fudge Brownie 8-14z"/>
  </r>
  <r>
    <n v="64975614"/>
    <x v="1"/>
    <s v=""/>
    <s v="2026"/>
    <s v="02"/>
    <s v="V"/>
    <s v="ZA03"/>
    <n v="11622"/>
    <n v="125723.76"/>
    <n v="10817.74"/>
    <n v="11881.44"/>
    <n v="1000"/>
    <n v="125723.76"/>
    <n v="0"/>
    <x v="21"/>
    <s v="Yasso Fudge Brownie 8-14z"/>
  </r>
  <r>
    <n v="64975614"/>
    <x v="15"/>
    <s v=""/>
    <s v="2026"/>
    <s v="02"/>
    <s v="V"/>
    <s v="ZA03"/>
    <n v="12027"/>
    <n v="130006.72"/>
    <n v="10809.57"/>
    <n v="10934.93"/>
    <n v="1000"/>
    <n v="130006.72"/>
    <n v="0"/>
    <x v="21"/>
    <s v="Yasso Fudge Brownie 8-14z"/>
  </r>
  <r>
    <n v="64975614"/>
    <x v="2"/>
    <s v=""/>
    <s v="2026"/>
    <s v="02"/>
    <s v="V"/>
    <s v="ZA03"/>
    <n v="5871"/>
    <n v="63968.33"/>
    <n v="10895.64"/>
    <n v="10949.19"/>
    <n v="1000"/>
    <n v="63968.33"/>
    <n v="0"/>
    <x v="21"/>
    <s v="Yasso Fudge Brownie 8-14z"/>
  </r>
  <r>
    <n v="64975614"/>
    <x v="3"/>
    <s v=""/>
    <s v="2026"/>
    <s v="02"/>
    <s v="V"/>
    <s v="ZA03"/>
    <n v="18693"/>
    <n v="203232.5"/>
    <n v="10872.12"/>
    <n v="10945.03"/>
    <n v="1000"/>
    <n v="203232.5"/>
    <n v="0"/>
    <x v="21"/>
    <s v="Yasso Fudge Brownie 8-14z"/>
  </r>
  <r>
    <n v="64975616"/>
    <x v="0"/>
    <s v=""/>
    <s v="2026"/>
    <s v="02"/>
    <s v="V"/>
    <s v="ZA03"/>
    <n v="28570"/>
    <n v="245493.1"/>
    <n v="8592.69"/>
    <n v="10228.27"/>
    <n v="1000"/>
    <n v="245493.1"/>
    <n v="0"/>
    <x v="21"/>
    <s v="Yasso Mint Chocolate Chip 8-14z"/>
  </r>
  <r>
    <n v="64975616"/>
    <x v="1"/>
    <s v=""/>
    <s v="2026"/>
    <s v="02"/>
    <s v="V"/>
    <s v="ZA03"/>
    <n v="10665"/>
    <n v="96848.11"/>
    <n v="9080.93"/>
    <n v="11102.46"/>
    <n v="1000"/>
    <n v="96848.11"/>
    <n v="0"/>
    <x v="21"/>
    <s v="Yasso Mint Chocolate Chip 8-14z"/>
  </r>
  <r>
    <n v="64975616"/>
    <x v="15"/>
    <s v=""/>
    <s v="2026"/>
    <s v="02"/>
    <s v="V"/>
    <s v="ZA03"/>
    <n v="62924"/>
    <n v="633644.68000000005"/>
    <n v="10070"/>
    <n v="10216.68"/>
    <n v="1000"/>
    <n v="633644.68000000005"/>
    <n v="0"/>
    <x v="21"/>
    <s v="Yasso Mint Chocolate Chip 8-14z"/>
  </r>
  <r>
    <n v="64975616"/>
    <x v="2"/>
    <s v=""/>
    <s v="2026"/>
    <s v="02"/>
    <s v="V"/>
    <s v="ZA03"/>
    <n v="27054"/>
    <n v="207736.09"/>
    <n v="7678.57"/>
    <n v="10238.11"/>
    <n v="1000"/>
    <n v="207736.09"/>
    <n v="0"/>
    <x v="21"/>
    <s v="Yasso Mint Chocolate Chip 8-14z"/>
  </r>
  <r>
    <n v="64975616"/>
    <x v="8"/>
    <s v=""/>
    <s v="2026"/>
    <s v="02"/>
    <s v="V"/>
    <s v="ZA03"/>
    <n v="20"/>
    <n v="141.47999999999999"/>
    <n v="7074"/>
    <n v="6644.1"/>
    <n v="1000"/>
    <n v="141.47999999999999"/>
    <n v="0"/>
    <x v="21"/>
    <s v="Yasso Mint Chocolate Chip 8-14z"/>
  </r>
  <r>
    <n v="64975616"/>
    <x v="3"/>
    <s v=""/>
    <s v="2026"/>
    <s v="02"/>
    <s v="V"/>
    <s v="ZA03"/>
    <n v="32393"/>
    <n v="281010.07"/>
    <n v="8675.02"/>
    <n v="10232.049999999999"/>
    <n v="1000"/>
    <n v="281010.07"/>
    <n v="0"/>
    <x v="21"/>
    <s v="Yasso Mint Chocolate Chip 8-14z"/>
  </r>
  <r>
    <n v="64976837"/>
    <x v="0"/>
    <s v=""/>
    <s v="2026"/>
    <s v="02"/>
    <s v="V"/>
    <s v="ZA03"/>
    <n v="16792"/>
    <n v="237625.53"/>
    <n v="14151.12"/>
    <n v="14550.22"/>
    <n v="1000"/>
    <n v="237625.53"/>
    <n v="0"/>
    <x v="7"/>
    <s v="Yasso Cherry Chocolate Crunch 8-4pk"/>
  </r>
  <r>
    <n v="64976837"/>
    <x v="1"/>
    <s v=""/>
    <s v="2026"/>
    <s v="02"/>
    <s v="V"/>
    <s v="ZA03"/>
    <n v="9589"/>
    <n v="138326.60999999999"/>
    <n v="14425.55"/>
    <n v="14923.9"/>
    <n v="1000"/>
    <n v="138326.60999999999"/>
    <n v="0"/>
    <x v="7"/>
    <s v="Yasso Cherry Chocolate Crunch 8-4pk"/>
  </r>
  <r>
    <n v="64976837"/>
    <x v="9"/>
    <s v=""/>
    <s v="2026"/>
    <s v="02"/>
    <s v="V"/>
    <s v="ZA03"/>
    <n v="15"/>
    <n v="200.4"/>
    <n v="13360"/>
    <n v="13771.78"/>
    <n v="1000"/>
    <n v="200.4"/>
    <n v="0"/>
    <x v="7"/>
    <s v="Yasso Cherry Chocolate Crunch 8-4pk"/>
  </r>
  <r>
    <n v="64976837"/>
    <x v="2"/>
    <s v=""/>
    <s v="2026"/>
    <s v="02"/>
    <s v="V"/>
    <s v="ZA03"/>
    <n v="8849"/>
    <n v="117401.64"/>
    <n v="13267.22"/>
    <n v="14245.09"/>
    <n v="1000"/>
    <n v="117401.64"/>
    <n v="0"/>
    <x v="7"/>
    <s v="Yasso Cherry Chocolate Crunch 8-4pk"/>
  </r>
  <r>
    <n v="64976837"/>
    <x v="8"/>
    <s v=""/>
    <s v="2026"/>
    <s v="02"/>
    <s v="V"/>
    <s v="ZA03"/>
    <n v="660"/>
    <n v="6591.52"/>
    <n v="9987.15"/>
    <n v="9961.89"/>
    <n v="1000"/>
    <n v="6591.52"/>
    <n v="0"/>
    <x v="7"/>
    <s v="Yasso Cherry Chocolate Crunch 8-4pk"/>
  </r>
  <r>
    <n v="64976837"/>
    <x v="3"/>
    <s v=""/>
    <s v="2026"/>
    <s v="02"/>
    <s v="V"/>
    <s v="ZA03"/>
    <n v="16889"/>
    <n v="234018.79"/>
    <n v="13856.28"/>
    <n v="14312.96"/>
    <n v="1000"/>
    <n v="234018.79"/>
    <n v="0"/>
    <x v="7"/>
    <s v="Yasso Cherry Chocolate Crunch 8-4pk"/>
  </r>
  <r>
    <n v="64976846"/>
    <x v="0"/>
    <s v=""/>
    <s v="2026"/>
    <s v="02"/>
    <s v="V"/>
    <s v="ZA03"/>
    <n v="19755"/>
    <n v="275627.37"/>
    <n v="13952.28"/>
    <n v="14133.06"/>
    <n v="1000"/>
    <n v="275627.37"/>
    <n v="0"/>
    <x v="7"/>
    <s v="Yasso Strawberry Chocolate Crunch 8-4pk"/>
  </r>
  <r>
    <n v="64976846"/>
    <x v="1"/>
    <s v=""/>
    <s v="2026"/>
    <s v="02"/>
    <s v="V"/>
    <s v="ZA03"/>
    <n v="5321"/>
    <n v="73178.06"/>
    <n v="13752.69"/>
    <n v="14261.28"/>
    <n v="1000"/>
    <n v="73178.06"/>
    <n v="0"/>
    <x v="7"/>
    <s v="Yasso Strawberry Chocolate Crunch 8-4pk"/>
  </r>
  <r>
    <n v="64976846"/>
    <x v="17"/>
    <s v=""/>
    <s v="2026"/>
    <s v="02"/>
    <s v="V"/>
    <s v="ZA03"/>
    <n v="22830"/>
    <n v="287972.14"/>
    <n v="12613.76"/>
    <n v="12521.44"/>
    <n v="1000"/>
    <n v="287972.14"/>
    <n v="0"/>
    <x v="7"/>
    <s v="Yasso Strawberry Chocolate Crunch 8-4pk"/>
  </r>
  <r>
    <n v="64976846"/>
    <x v="2"/>
    <s v=""/>
    <s v="2026"/>
    <s v="02"/>
    <s v="V"/>
    <s v="ZA03"/>
    <n v="6089"/>
    <n v="84082.19"/>
    <n v="13808.87"/>
    <n v="14062.46"/>
    <n v="1000"/>
    <n v="84082.19"/>
    <n v="0"/>
    <x v="7"/>
    <s v="Yasso Strawberry Chocolate Crunch 8-4pk"/>
  </r>
  <r>
    <n v="64976846"/>
    <x v="3"/>
    <s v=""/>
    <s v="2026"/>
    <s v="02"/>
    <s v="V"/>
    <s v="ZA03"/>
    <n v="24479"/>
    <n v="341562.84"/>
    <n v="13953.3"/>
    <n v="13925.31"/>
    <n v="1000"/>
    <n v="341562.84"/>
    <n v="0"/>
    <x v="7"/>
    <s v="Yasso Strawberry Chocolate Crunch 8-4pk"/>
  </r>
  <r>
    <n v="64976847"/>
    <x v="0"/>
    <s v=""/>
    <s v="2026"/>
    <s v="02"/>
    <s v="V"/>
    <s v="ZA03"/>
    <n v="48815"/>
    <n v="656985.93000000005"/>
    <n v="13458.69"/>
    <n v="12850.04"/>
    <n v="1000"/>
    <n v="656985.93000000005"/>
    <n v="0"/>
    <x v="7"/>
    <s v="Yasso Vanilla Chocolate Crunch 8-4pk"/>
  </r>
  <r>
    <n v="64976847"/>
    <x v="1"/>
    <s v=""/>
    <s v="2026"/>
    <s v="02"/>
    <s v="V"/>
    <s v="ZA03"/>
    <n v="27139"/>
    <n v="344763.92"/>
    <n v="12703.63"/>
    <n v="13222.28"/>
    <n v="1000"/>
    <n v="344763.92"/>
    <n v="0"/>
    <x v="7"/>
    <s v="Yasso Vanilla Chocolate Crunch 8-4pk"/>
  </r>
  <r>
    <n v="64976847"/>
    <x v="9"/>
    <s v=""/>
    <s v="2026"/>
    <s v="02"/>
    <s v="V"/>
    <s v="ZA03"/>
    <n v="0"/>
    <n v="0"/>
    <n v="12160"/>
    <n v="12181.21"/>
    <n v="1000"/>
    <n v="0"/>
    <n v="0"/>
    <x v="7"/>
    <s v="Yasso Vanilla Chocolate Crunch 8-4pk"/>
  </r>
  <r>
    <n v="64976847"/>
    <x v="17"/>
    <s v=""/>
    <s v="2026"/>
    <s v="02"/>
    <s v="V"/>
    <s v="ZA03"/>
    <n v="3"/>
    <n v="35.799999999999997"/>
    <n v="11933.33"/>
    <n v="11618.81"/>
    <n v="1000"/>
    <n v="35.799999999999997"/>
    <n v="0"/>
    <x v="7"/>
    <s v="Yasso Vanilla Chocolate Crunch 8-4pk"/>
  </r>
  <r>
    <n v="64976847"/>
    <x v="2"/>
    <s v=""/>
    <s v="2026"/>
    <s v="02"/>
    <s v="V"/>
    <s v="ZA03"/>
    <n v="22505"/>
    <n v="294523.46000000002"/>
    <n v="13087.02"/>
    <n v="12688.27"/>
    <n v="1000"/>
    <n v="294523.46000000002"/>
    <n v="0"/>
    <x v="7"/>
    <s v="Yasso Vanilla Chocolate Crunch 8-4pk"/>
  </r>
  <r>
    <n v="64976847"/>
    <x v="3"/>
    <s v=""/>
    <s v="2026"/>
    <s v="02"/>
    <s v="V"/>
    <s v="ZA03"/>
    <n v="74882"/>
    <n v="991418.32"/>
    <n v="13239.74"/>
    <n v="12892.4"/>
    <n v="1000"/>
    <n v="991418.32"/>
    <n v="0"/>
    <x v="7"/>
    <s v="Yasso Vanilla Chocolate Crunch 8-4pk"/>
  </r>
  <r>
    <n v="64976848"/>
    <x v="5"/>
    <s v=""/>
    <s v="2026"/>
    <s v="02"/>
    <s v="V"/>
    <s v="ZA03"/>
    <n v="34485"/>
    <n v="370410.28"/>
    <n v="10741.2"/>
    <n v="13223.99"/>
    <n v="1000"/>
    <n v="370410.28"/>
    <n v="0"/>
    <x v="7"/>
    <s v="Yasso Fudge Chocolate Crunch 8-4pk"/>
  </r>
  <r>
    <n v="64976848"/>
    <x v="0"/>
    <s v=""/>
    <s v="2026"/>
    <s v="02"/>
    <s v="V"/>
    <s v="ZA03"/>
    <n v="38739"/>
    <n v="493214.25"/>
    <n v="12731.72"/>
    <n v="13223.99"/>
    <n v="1000"/>
    <n v="493214.25"/>
    <n v="0"/>
    <x v="7"/>
    <s v="Yasso Fudge Chocolate Crunch 8-4pk"/>
  </r>
  <r>
    <n v="64976848"/>
    <x v="1"/>
    <s v=""/>
    <s v="2026"/>
    <s v="02"/>
    <s v="V"/>
    <s v="ZA03"/>
    <n v="9075"/>
    <n v="109260.72"/>
    <n v="12039.75"/>
    <n v="13890.49"/>
    <n v="1000"/>
    <n v="109260.72"/>
    <n v="0"/>
    <x v="7"/>
    <s v="Yasso Fudge Chocolate Crunch 8-4pk"/>
  </r>
  <r>
    <n v="64976848"/>
    <x v="6"/>
    <s v=""/>
    <s v="2026"/>
    <s v="02"/>
    <s v="V"/>
    <s v="ZA03"/>
    <n v="34650"/>
    <n v="407486.66"/>
    <n v="11760.08"/>
    <n v="13223.99"/>
    <n v="1000"/>
    <n v="407486.66"/>
    <n v="0"/>
    <x v="7"/>
    <s v="Yasso Fudge Chocolate Crunch 8-4pk"/>
  </r>
  <r>
    <n v="64976848"/>
    <x v="9"/>
    <s v=""/>
    <s v="2026"/>
    <s v="02"/>
    <s v="V"/>
    <s v="ZA03"/>
    <n v="131"/>
    <n v="1666.34"/>
    <n v="12720.15"/>
    <n v="12807.77"/>
    <n v="1000"/>
    <n v="1666.34"/>
    <n v="0"/>
    <x v="7"/>
    <s v="Yasso Fudge Chocolate Crunch 8-4pk"/>
  </r>
  <r>
    <n v="64976848"/>
    <x v="15"/>
    <s v=""/>
    <s v="2026"/>
    <s v="02"/>
    <s v="V"/>
    <s v="ZA03"/>
    <n v="1"/>
    <n v="13.65"/>
    <n v="13650"/>
    <n v="13424.88"/>
    <n v="1000"/>
    <n v="13.65"/>
    <n v="0"/>
    <x v="7"/>
    <s v="Yasso Fudge Chocolate Crunch 8-4pk"/>
  </r>
  <r>
    <n v="64976848"/>
    <x v="2"/>
    <s v=""/>
    <s v="2026"/>
    <s v="02"/>
    <s v="V"/>
    <s v="ZA03"/>
    <n v="10225"/>
    <n v="107533.39"/>
    <n v="10516.71"/>
    <n v="13019.58"/>
    <n v="1000"/>
    <n v="107533.39"/>
    <n v="0"/>
    <x v="7"/>
    <s v="Yasso Fudge Chocolate Crunch 8-4pk"/>
  </r>
  <r>
    <n v="64976848"/>
    <x v="8"/>
    <s v=""/>
    <s v="2026"/>
    <s v="02"/>
    <s v="V"/>
    <s v="ZA03"/>
    <n v="8"/>
    <n v="81.11"/>
    <n v="10138.75"/>
    <n v="9840.3700000000008"/>
    <n v="1000"/>
    <n v="81.11"/>
    <n v="0"/>
    <x v="7"/>
    <s v="Yasso Fudge Chocolate Crunch 8-4pk"/>
  </r>
  <r>
    <n v="64976848"/>
    <x v="3"/>
    <s v=""/>
    <s v="2026"/>
    <s v="02"/>
    <s v="V"/>
    <s v="ZA03"/>
    <n v="29500"/>
    <n v="355794.63"/>
    <n v="12060.83"/>
    <n v="13012.37"/>
    <n v="1000"/>
    <n v="355794.63"/>
    <n v="0"/>
    <x v="7"/>
    <s v="Yasso Fudge Chocolate Crunch 8-4pk"/>
  </r>
  <r>
    <n v="64976849"/>
    <x v="5"/>
    <s v=""/>
    <s v="2026"/>
    <s v="02"/>
    <s v="S"/>
    <s v="ZA03"/>
    <n v="0"/>
    <n v="0"/>
    <n v="0"/>
    <n v="13590.19"/>
    <n v="1000"/>
    <n v="0"/>
    <n v="0"/>
    <x v="7"/>
    <s v="Yasso Mint Chocolate Crunch 8-4pk"/>
  </r>
  <r>
    <n v="64976849"/>
    <x v="0"/>
    <s v=""/>
    <s v="2026"/>
    <s v="02"/>
    <s v="V"/>
    <s v="ZA03"/>
    <n v="8934"/>
    <n v="124272.5"/>
    <n v="13910.06"/>
    <n v="13590.19"/>
    <n v="1000"/>
    <n v="124272.5"/>
    <n v="0"/>
    <x v="7"/>
    <s v="Yasso Mint Chocolate Crunch 8-4pk"/>
  </r>
  <r>
    <n v="64976849"/>
    <x v="1"/>
    <s v=""/>
    <s v="2026"/>
    <s v="02"/>
    <s v="V"/>
    <s v="ZA03"/>
    <n v="3171"/>
    <n v="40769.230000000003"/>
    <n v="12856.9"/>
    <n v="13386.35"/>
    <n v="1000"/>
    <n v="40769.230000000003"/>
    <n v="0"/>
    <x v="7"/>
    <s v="Yasso Mint Chocolate Crunch 8-4pk"/>
  </r>
  <r>
    <n v="64976849"/>
    <x v="17"/>
    <s v=""/>
    <s v="2026"/>
    <s v="02"/>
    <s v="V"/>
    <s v="ZA03"/>
    <n v="0"/>
    <n v="0"/>
    <n v="12247.31"/>
    <n v="13131.99"/>
    <n v="1000"/>
    <n v="0"/>
    <n v="0"/>
    <x v="7"/>
    <s v="Yasso Mint Chocolate Crunch 8-4pk"/>
  </r>
  <r>
    <n v="64976849"/>
    <x v="2"/>
    <s v=""/>
    <s v="2026"/>
    <s v="02"/>
    <s v="V"/>
    <s v="ZA03"/>
    <n v="25055"/>
    <n v="315768.71000000002"/>
    <n v="12603.02"/>
    <n v="12762.98"/>
    <n v="1000"/>
    <n v="315768.71000000002"/>
    <n v="0"/>
    <x v="7"/>
    <s v="Yasso Mint Chocolate Crunch 8-4pk"/>
  </r>
  <r>
    <n v="64976849"/>
    <x v="8"/>
    <s v=""/>
    <s v="2026"/>
    <s v="02"/>
    <s v="V"/>
    <s v="ZA03"/>
    <n v="0"/>
    <n v="0"/>
    <n v="12420.44"/>
    <n v="11601.24"/>
    <n v="1000"/>
    <n v="0"/>
    <n v="0"/>
    <x v="7"/>
    <s v="Yasso Mint Chocolate Crunch 8-4pk"/>
  </r>
  <r>
    <n v="64976849"/>
    <x v="3"/>
    <s v=""/>
    <s v="2026"/>
    <s v="02"/>
    <s v="V"/>
    <s v="ZA03"/>
    <n v="2582"/>
    <n v="33968.21"/>
    <n v="13155.77"/>
    <n v="13227.03"/>
    <n v="1000"/>
    <n v="33968.21"/>
    <n v="0"/>
    <x v="7"/>
    <s v="Yasso Mint Chocolate Crunch 8-4pk"/>
  </r>
  <r>
    <n v="64976850"/>
    <x v="0"/>
    <s v=""/>
    <s v="2026"/>
    <s v="02"/>
    <s v="V"/>
    <s v="ZA03"/>
    <n v="24004"/>
    <n v="336110.96"/>
    <n v="14002.29"/>
    <n v="13596.51"/>
    <n v="1000"/>
    <n v="336110.96"/>
    <n v="0"/>
    <x v="7"/>
    <s v="Yasso PB Chocolate Crunch 8-4pk"/>
  </r>
  <r>
    <n v="64976850"/>
    <x v="1"/>
    <s v=""/>
    <s v="2026"/>
    <s v="02"/>
    <s v="V"/>
    <s v="ZA03"/>
    <n v="3923"/>
    <n v="51282.42"/>
    <n v="13072.25"/>
    <n v="13911.31"/>
    <n v="1000"/>
    <n v="51282.42"/>
    <n v="0"/>
    <x v="7"/>
    <s v="Yasso PB Chocolate Crunch 8-4pk"/>
  </r>
  <r>
    <n v="64976850"/>
    <x v="15"/>
    <s v=""/>
    <s v="2026"/>
    <s v="02"/>
    <s v="V"/>
    <s v="ZA03"/>
    <n v="0"/>
    <n v="0"/>
    <n v="13430"/>
    <n v="13525.18"/>
    <n v="1000"/>
    <n v="0"/>
    <n v="0"/>
    <x v="7"/>
    <s v="Yasso PB Chocolate Crunch 8-4pk"/>
  </r>
  <r>
    <n v="64976850"/>
    <x v="17"/>
    <s v=""/>
    <s v="2026"/>
    <s v="02"/>
    <s v="V"/>
    <s v="ZA03"/>
    <n v="221"/>
    <n v="2733.77"/>
    <n v="12370"/>
    <n v="12317.33"/>
    <n v="1000"/>
    <n v="2733.77"/>
    <n v="0"/>
    <x v="7"/>
    <s v="Yasso PB Chocolate Crunch 8-4pk"/>
  </r>
  <r>
    <n v="64976850"/>
    <x v="2"/>
    <s v=""/>
    <s v="2026"/>
    <s v="02"/>
    <s v="V"/>
    <s v="ZA03"/>
    <n v="3389"/>
    <n v="44962.58"/>
    <n v="13267.21"/>
    <n v="13247.07"/>
    <n v="1000"/>
    <n v="44962.58"/>
    <n v="0"/>
    <x v="7"/>
    <s v="Yasso PB Chocolate Crunch 8-4pk"/>
  </r>
  <r>
    <n v="64976850"/>
    <x v="3"/>
    <s v=""/>
    <s v="2026"/>
    <s v="02"/>
    <s v="V"/>
    <s v="ZA03"/>
    <n v="20916"/>
    <n v="284252.24"/>
    <n v="13590.18"/>
    <n v="13570.03"/>
    <n v="1000"/>
    <n v="284252.24"/>
    <n v="0"/>
    <x v="7"/>
    <s v="Yasso PB Chocolate Crunch 8-4pk"/>
  </r>
  <r>
    <n v="64976851"/>
    <x v="0"/>
    <s v=""/>
    <s v="2026"/>
    <s v="02"/>
    <s v="V"/>
    <s v="ZA03"/>
    <n v="18132"/>
    <n v="250948.04"/>
    <n v="13840.06"/>
    <n v="13582.08"/>
    <n v="1000"/>
    <n v="250948.04"/>
    <n v="0"/>
    <x v="7"/>
    <s v="Yasso Caramel Chocolate Crunch 8-4pk"/>
  </r>
  <r>
    <n v="64976851"/>
    <x v="1"/>
    <s v=""/>
    <s v="2026"/>
    <s v="02"/>
    <s v="V"/>
    <s v="ZA03"/>
    <n v="14952"/>
    <n v="195475.61"/>
    <n v="13073.54"/>
    <n v="13559.19"/>
    <n v="1000"/>
    <n v="195475.61"/>
    <n v="0"/>
    <x v="7"/>
    <s v="Yasso Caramel Chocolate Crunch 8-4pk"/>
  </r>
  <r>
    <n v="64976851"/>
    <x v="17"/>
    <s v=""/>
    <s v="2026"/>
    <s v="02"/>
    <s v="V"/>
    <s v="ZA03"/>
    <n v="15660"/>
    <n v="193792.71"/>
    <n v="12375.01"/>
    <n v="12016.19"/>
    <n v="1000"/>
    <n v="193792.71"/>
    <n v="0"/>
    <x v="7"/>
    <s v="Yasso Caramel Chocolate Crunch 8-4pk"/>
  </r>
  <r>
    <n v="64976851"/>
    <x v="2"/>
    <s v=""/>
    <s v="2026"/>
    <s v="02"/>
    <s v="V"/>
    <s v="ZA03"/>
    <n v="1680"/>
    <n v="22887.5"/>
    <n v="13623.51"/>
    <n v="13206.71"/>
    <n v="1000"/>
    <n v="22887.5"/>
    <n v="0"/>
    <x v="7"/>
    <s v="Yasso Caramel Chocolate Crunch 8-4pk"/>
  </r>
  <r>
    <n v="64976851"/>
    <x v="3"/>
    <s v=""/>
    <s v="2026"/>
    <s v="02"/>
    <s v="V"/>
    <s v="ZA03"/>
    <n v="16092"/>
    <n v="222036"/>
    <n v="13797.91"/>
    <n v="13469.33"/>
    <n v="1000"/>
    <n v="222036"/>
    <n v="0"/>
    <x v="7"/>
    <s v="Yasso Caramel Chocolate Crunch 8-4pk"/>
  </r>
  <r>
    <n v="64977494"/>
    <x v="0"/>
    <s v=""/>
    <s v="2026"/>
    <s v="02"/>
    <s v="V"/>
    <s v="ZA03"/>
    <n v="14964"/>
    <n v="272305.96999999997"/>
    <n v="18197.41"/>
    <n v="18314.38"/>
    <n v="1000"/>
    <n v="272305.96999999997"/>
    <n v="0"/>
    <x v="22"/>
    <s v="GH Reeses Candy Bar 8-6PK"/>
  </r>
  <r>
    <n v="64977494"/>
    <x v="1"/>
    <s v=""/>
    <s v="2026"/>
    <s v="02"/>
    <s v="V"/>
    <s v="ZA03"/>
    <n v="7296"/>
    <n v="131440.67000000001"/>
    <n v="18015.439999999999"/>
    <n v="18364.73"/>
    <n v="1000"/>
    <n v="131440.67000000001"/>
    <n v="0"/>
    <x v="22"/>
    <s v="GH Reeses Candy Bar 8-6PK"/>
  </r>
  <r>
    <n v="64977494"/>
    <x v="12"/>
    <s v=""/>
    <s v="2026"/>
    <s v="02"/>
    <s v="V"/>
    <s v="ZA03"/>
    <n v="3461"/>
    <n v="57104.14"/>
    <n v="16499.32"/>
    <n v="17685.12"/>
    <n v="1000"/>
    <n v="57104.14"/>
    <n v="0"/>
    <x v="22"/>
    <s v="GH Reeses Candy Bar 8-6PK"/>
  </r>
  <r>
    <n v="64977494"/>
    <x v="2"/>
    <s v=""/>
    <s v="2026"/>
    <s v="02"/>
    <s v="V"/>
    <s v="ZA03"/>
    <n v="5782"/>
    <n v="102267.38"/>
    <n v="17687.2"/>
    <n v="17685.12"/>
    <n v="1000"/>
    <n v="102267.38"/>
    <n v="0"/>
    <x v="22"/>
    <s v="GH Reeses Candy Bar 8-6PK"/>
  </r>
  <r>
    <n v="64977494"/>
    <x v="3"/>
    <s v=""/>
    <s v="2026"/>
    <s v="02"/>
    <s v="V"/>
    <s v="ZA03"/>
    <n v="17526"/>
    <n v="312850.93"/>
    <n v="17850.669999999998"/>
    <n v="17685.12"/>
    <n v="1000"/>
    <n v="312850.93"/>
    <n v="0"/>
    <x v="22"/>
    <s v="GH Reeses Candy Bar 8-6PK"/>
  </r>
  <r>
    <n v="64977526"/>
    <x v="7"/>
    <s v=""/>
    <s v="2026"/>
    <s v="02"/>
    <s v="V"/>
    <s v="ZA03"/>
    <n v="165"/>
    <n v="2113.33"/>
    <n v="12808.06"/>
    <n v="4342.55"/>
    <n v="1000"/>
    <n v="2113.33"/>
    <n v="0"/>
    <x v="6"/>
    <s v="BR Salted Caramel Truffle 6p 1.5QT"/>
  </r>
  <r>
    <n v="64977526"/>
    <x v="0"/>
    <s v=""/>
    <s v="2026"/>
    <s v="02"/>
    <s v="V"/>
    <s v="ZA03"/>
    <n v="4504"/>
    <n v="62872.800000000003"/>
    <n v="13959.33"/>
    <n v="4624.42"/>
    <n v="1000"/>
    <n v="62872.800000000003"/>
    <n v="0"/>
    <x v="6"/>
    <s v="BR Salted Caramel Truffle 6p 1.5QT"/>
  </r>
  <r>
    <n v="64977526"/>
    <x v="1"/>
    <s v=""/>
    <s v="2026"/>
    <s v="02"/>
    <s v="V"/>
    <s v="ZA03"/>
    <n v="4327"/>
    <n v="60891.92"/>
    <n v="14072.55"/>
    <n v="4624.42"/>
    <n v="1000"/>
    <n v="60891.92"/>
    <n v="0"/>
    <x v="6"/>
    <s v="BR Salted Caramel Truffle 6p 1.5QT"/>
  </r>
  <r>
    <n v="64977526"/>
    <x v="2"/>
    <s v=""/>
    <s v="2026"/>
    <s v="02"/>
    <s v="V"/>
    <s v="ZA03"/>
    <n v="2004"/>
    <n v="26846.13"/>
    <n v="13396.27"/>
    <n v="4624.42"/>
    <n v="1000"/>
    <n v="26846.13"/>
    <n v="0"/>
    <x v="6"/>
    <s v="BR Salted Caramel Truffle 6p 1.5QT"/>
  </r>
  <r>
    <n v="64977526"/>
    <x v="3"/>
    <s v=""/>
    <s v="2026"/>
    <s v="02"/>
    <s v="V"/>
    <s v="ZA03"/>
    <n v="63571"/>
    <n v="830490.3"/>
    <n v="13063.98"/>
    <n v="4624.42"/>
    <n v="1000"/>
    <n v="830490.3"/>
    <n v="0"/>
    <x v="6"/>
    <s v="BR Salted Caramel Truffle 6p 1.5QT"/>
  </r>
  <r>
    <n v="64977528"/>
    <x v="7"/>
    <s v=""/>
    <s v="2026"/>
    <s v="02"/>
    <s v="V"/>
    <s v="ZA03"/>
    <n v="352"/>
    <n v="4467.7700000000004"/>
    <n v="12692.53"/>
    <n v="4343.87"/>
    <n v="1000"/>
    <n v="4467.7700000000004"/>
    <n v="0"/>
    <x v="6"/>
    <s v="BR Strawberry Pound Cake 6p 1.5QT"/>
  </r>
  <r>
    <n v="64977528"/>
    <x v="0"/>
    <s v=""/>
    <s v="2026"/>
    <s v="02"/>
    <s v="V"/>
    <s v="ZA03"/>
    <n v="1925"/>
    <n v="26445.68"/>
    <n v="13738.02"/>
    <n v="4625.82"/>
    <n v="1000"/>
    <n v="26445.68"/>
    <n v="0"/>
    <x v="6"/>
    <s v="BR Strawberry Pound Cake 6p 1.5QT"/>
  </r>
  <r>
    <n v="64977528"/>
    <x v="1"/>
    <s v=""/>
    <s v="2026"/>
    <s v="02"/>
    <s v="V"/>
    <s v="ZA03"/>
    <n v="637"/>
    <n v="8831.67"/>
    <n v="13864.47"/>
    <n v="4625.82"/>
    <n v="1000"/>
    <n v="8831.67"/>
    <n v="0"/>
    <x v="6"/>
    <s v="BR Strawberry Pound Cake 6p 1.5QT"/>
  </r>
  <r>
    <n v="64977528"/>
    <x v="2"/>
    <s v=""/>
    <s v="2026"/>
    <s v="02"/>
    <s v="V"/>
    <s v="ZA03"/>
    <n v="553"/>
    <n v="7311.6"/>
    <n v="13221.7"/>
    <n v="4625.82"/>
    <n v="1000"/>
    <n v="7311.6"/>
    <n v="0"/>
    <x v="6"/>
    <s v="BR Strawberry Pound Cake 6p 1.5QT"/>
  </r>
  <r>
    <n v="64977528"/>
    <x v="3"/>
    <s v=""/>
    <s v="2026"/>
    <s v="02"/>
    <s v="V"/>
    <s v="ZA03"/>
    <n v="42130"/>
    <n v="540342.18999999994"/>
    <n v="12825.59"/>
    <n v="4625.82"/>
    <n v="1000"/>
    <n v="540342.18999999994"/>
    <n v="0"/>
    <x v="6"/>
    <s v="BR Strawberry Pound Cake 6p 1.5QT"/>
  </r>
  <r>
    <n v="64977529"/>
    <x v="7"/>
    <s v=""/>
    <s v="2026"/>
    <s v="02"/>
    <s v="V"/>
    <s v="ZA03"/>
    <n v="287"/>
    <n v="3970.52"/>
    <n v="13834.56"/>
    <n v="4344.3500000000004"/>
    <n v="1000"/>
    <n v="3970.52"/>
    <n v="0"/>
    <x v="6"/>
    <s v="BR Chocolate Lava Cake 6p 1.5QT"/>
  </r>
  <r>
    <n v="64977529"/>
    <x v="0"/>
    <s v=""/>
    <s v="2026"/>
    <s v="02"/>
    <s v="V"/>
    <s v="ZA03"/>
    <n v="2497"/>
    <n v="36354.1"/>
    <n v="14559.11"/>
    <n v="4721.25"/>
    <n v="1000"/>
    <n v="36354.1"/>
    <n v="0"/>
    <x v="6"/>
    <s v="BR Chocolate Lava Cake 6p 1.5QT"/>
  </r>
  <r>
    <n v="64977529"/>
    <x v="1"/>
    <s v=""/>
    <s v="2026"/>
    <s v="02"/>
    <s v="V"/>
    <s v="ZA03"/>
    <n v="684"/>
    <n v="10213.120000000001"/>
    <n v="14931.46"/>
    <n v="4721.25"/>
    <n v="1000"/>
    <n v="10213.120000000001"/>
    <n v="0"/>
    <x v="6"/>
    <s v="BR Chocolate Lava Cake 6p 1.5QT"/>
  </r>
  <r>
    <n v="64977529"/>
    <x v="2"/>
    <s v=""/>
    <s v="2026"/>
    <s v="02"/>
    <s v="V"/>
    <s v="ZA03"/>
    <n v="1017"/>
    <n v="14330.72"/>
    <n v="14091.17"/>
    <n v="4721.25"/>
    <n v="1000"/>
    <n v="14330.72"/>
    <n v="0"/>
    <x v="6"/>
    <s v="BR Chocolate Lava Cake 6p 1.5QT"/>
  </r>
  <r>
    <n v="64977529"/>
    <x v="3"/>
    <s v=""/>
    <s v="2026"/>
    <s v="02"/>
    <s v="V"/>
    <s v="ZA03"/>
    <n v="39211"/>
    <n v="542125.29"/>
    <n v="13825.85"/>
    <n v="4721.25"/>
    <n v="1000"/>
    <n v="542125.29"/>
    <n v="0"/>
    <x v="6"/>
    <s v="BR Chocolate Lava Cake 6p 1.5QT"/>
  </r>
  <r>
    <n v="64977530"/>
    <x v="7"/>
    <s v=""/>
    <s v="2026"/>
    <s v="02"/>
    <s v="V"/>
    <s v="ZA03"/>
    <n v="633"/>
    <n v="7770.96"/>
    <n v="12276.4"/>
    <n v="4342.99"/>
    <n v="1000"/>
    <n v="7770.96"/>
    <n v="0"/>
    <x v="6"/>
    <s v="BR Hot Fudge Brownie Sundae 6p 1.5QT"/>
  </r>
  <r>
    <n v="64977530"/>
    <x v="0"/>
    <s v=""/>
    <s v="2026"/>
    <s v="02"/>
    <s v="V"/>
    <s v="ZA03"/>
    <n v="9625"/>
    <n v="129640.73"/>
    <n v="13469.17"/>
    <n v="4624.88"/>
    <n v="1000"/>
    <n v="129640.73"/>
    <n v="0"/>
    <x v="6"/>
    <s v="BR Hot Fudge Brownie Sundae 6p 1.5QT"/>
  </r>
  <r>
    <n v="64977530"/>
    <x v="1"/>
    <s v=""/>
    <s v="2026"/>
    <s v="02"/>
    <s v="V"/>
    <s v="ZA03"/>
    <n v="4223"/>
    <n v="58466.63"/>
    <n v="13844.81"/>
    <n v="4624.88"/>
    <n v="1000"/>
    <n v="58466.63"/>
    <n v="0"/>
    <x v="6"/>
    <s v="BR Hot Fudge Brownie Sundae 6p 1.5QT"/>
  </r>
  <r>
    <n v="64977530"/>
    <x v="2"/>
    <s v=""/>
    <s v="2026"/>
    <s v="02"/>
    <s v="V"/>
    <s v="ZA03"/>
    <n v="6471"/>
    <n v="83013.41"/>
    <n v="12828.53"/>
    <n v="4624.88"/>
    <n v="1000"/>
    <n v="83013.41"/>
    <n v="0"/>
    <x v="6"/>
    <s v="BR Hot Fudge Brownie Sundae 6p 1.5QT"/>
  </r>
  <r>
    <n v="64977530"/>
    <x v="3"/>
    <s v=""/>
    <s v="2026"/>
    <s v="02"/>
    <s v="V"/>
    <s v="ZA03"/>
    <n v="46394"/>
    <n v="585635.93000000005"/>
    <n v="12623.1"/>
    <n v="4624.88"/>
    <n v="1000"/>
    <n v="585635.93000000005"/>
    <n v="0"/>
    <x v="6"/>
    <s v="BR Hot Fudge Brownie Sundae 6p 1.5QT"/>
  </r>
  <r>
    <n v="64978550"/>
    <x v="0"/>
    <s v=""/>
    <s v="2026"/>
    <s v="02"/>
    <s v="V"/>
    <s v="ZA03"/>
    <n v="1206"/>
    <n v="23058.57"/>
    <n v="19119.88"/>
    <n v="18821.23"/>
    <n v="1000"/>
    <n v="23058.57"/>
    <n v="0"/>
    <x v="20"/>
    <s v="GH Almond Joy Candy Bar 8-6PK"/>
  </r>
  <r>
    <n v="64978550"/>
    <x v="1"/>
    <s v=""/>
    <s v="2026"/>
    <s v="02"/>
    <s v="V"/>
    <s v="ZA03"/>
    <n v="1957"/>
    <n v="37089.26"/>
    <n v="18952.099999999999"/>
    <n v="18871.68"/>
    <n v="1000"/>
    <n v="37089.26"/>
    <n v="0"/>
    <x v="20"/>
    <s v="GH Almond Joy Candy Bar 8-6PK"/>
  </r>
  <r>
    <n v="64978550"/>
    <x v="12"/>
    <s v=""/>
    <s v="2026"/>
    <s v="02"/>
    <s v="V"/>
    <s v="ZA03"/>
    <n v="0"/>
    <n v="0"/>
    <n v="17313.099999999999"/>
    <n v="18174.55"/>
    <n v="1000"/>
    <n v="0"/>
    <n v="0"/>
    <x v="20"/>
    <s v="GH Almond Joy Candy Bar 8-6PK"/>
  </r>
  <r>
    <n v="64978550"/>
    <x v="2"/>
    <s v=""/>
    <s v="2026"/>
    <s v="02"/>
    <s v="V"/>
    <s v="ZA03"/>
    <n v="651"/>
    <n v="12257.2"/>
    <n v="18828.259999999998"/>
    <n v="18821.23"/>
    <n v="1000"/>
    <n v="12257.2"/>
    <n v="0"/>
    <x v="20"/>
    <s v="GH Almond Joy Candy Bar 8-6PK"/>
  </r>
  <r>
    <n v="64978550"/>
    <x v="3"/>
    <s v=""/>
    <s v="2026"/>
    <s v="02"/>
    <s v="V"/>
    <s v="ZA03"/>
    <n v="2928"/>
    <n v="56231.28"/>
    <n v="19204.669999999998"/>
    <n v="18821.23"/>
    <n v="1000"/>
    <n v="56231.28"/>
    <n v="0"/>
    <x v="20"/>
    <s v="GH Almond Joy Candy Bar 8-6PK"/>
  </r>
  <r>
    <n v="64979101"/>
    <x v="0"/>
    <s v=""/>
    <s v="2026"/>
    <s v="02"/>
    <s v="V"/>
    <s v="ZA03"/>
    <n v="15991"/>
    <n v="123394.42"/>
    <n v="7716.49"/>
    <n v="10813.82"/>
    <n v="1000"/>
    <n v="123394.42"/>
    <n v="0"/>
    <x v="22"/>
    <s v="GH Reeses Candy Bar 18-1PK"/>
  </r>
  <r>
    <n v="64979101"/>
    <x v="1"/>
    <s v=""/>
    <s v="2026"/>
    <s v="02"/>
    <s v="V"/>
    <s v="ZA03"/>
    <n v="2352"/>
    <n v="17955.87"/>
    <n v="7634.3"/>
    <n v="11028.14"/>
    <n v="1000"/>
    <n v="17955.87"/>
    <n v="0"/>
    <x v="22"/>
    <s v="GH Reeses Candy Bar 18-1PK"/>
  </r>
  <r>
    <n v="64979101"/>
    <x v="12"/>
    <s v=""/>
    <s v="2026"/>
    <s v="02"/>
    <s v="V"/>
    <s v="ZA03"/>
    <n v="0"/>
    <n v="0"/>
    <n v="7070.27"/>
    <n v="10420"/>
    <n v="1000"/>
    <n v="0"/>
    <n v="0"/>
    <x v="22"/>
    <s v="GH Reeses Candy Bar 18-1PK"/>
  </r>
  <r>
    <n v="64979101"/>
    <x v="2"/>
    <s v=""/>
    <s v="2026"/>
    <s v="02"/>
    <s v="V"/>
    <s v="ZA03"/>
    <n v="3920"/>
    <n v="29109.25"/>
    <n v="7425.83"/>
    <n v="10813.82"/>
    <n v="1000"/>
    <n v="29109.25"/>
    <n v="0"/>
    <x v="22"/>
    <s v="GH Reeses Candy Bar 18-1PK"/>
  </r>
  <r>
    <n v="64979101"/>
    <x v="18"/>
    <s v=""/>
    <s v="2026"/>
    <s v="02"/>
    <s v="S"/>
    <s v="ZA03"/>
    <n v="0"/>
    <n v="0"/>
    <n v="0"/>
    <n v="10813.82"/>
    <n v="1000"/>
    <n v="0"/>
    <n v="0"/>
    <x v="22"/>
    <s v="GH Reeses Candy Bar 18-1PK"/>
  </r>
  <r>
    <n v="64979101"/>
    <x v="3"/>
    <s v=""/>
    <s v="2026"/>
    <s v="02"/>
    <s v="V"/>
    <s v="ZA03"/>
    <n v="8232"/>
    <n v="62957.25"/>
    <n v="7647.87"/>
    <n v="10813.82"/>
    <n v="1000"/>
    <n v="62957.25"/>
    <n v="0"/>
    <x v="22"/>
    <s v="GH Reeses Candy Bar 18-1PK"/>
  </r>
  <r>
    <n v="64979407"/>
    <x v="5"/>
    <s v=""/>
    <s v="2026"/>
    <s v="02"/>
    <s v="S"/>
    <s v="ZA03"/>
    <n v="0"/>
    <n v="0"/>
    <n v="0"/>
    <n v="12028.86"/>
    <n v="1000"/>
    <n v="0"/>
    <n v="0"/>
    <x v="3"/>
    <s v="BR Reeses PB Carbsmart Bar 8-6PK"/>
  </r>
  <r>
    <n v="64979407"/>
    <x v="0"/>
    <s v=""/>
    <s v="2026"/>
    <s v="02"/>
    <s v="V"/>
    <s v="ZA03"/>
    <n v="5367"/>
    <n v="75842.080000000002"/>
    <n v="14131.19"/>
    <n v="12028.86"/>
    <n v="1000"/>
    <n v="75842.080000000002"/>
    <n v="0"/>
    <x v="3"/>
    <s v="BR Reeses PB Carbsmart Bar 8-6PK"/>
  </r>
  <r>
    <n v="64979407"/>
    <x v="1"/>
    <s v=""/>
    <s v="2026"/>
    <s v="02"/>
    <s v="V"/>
    <s v="ZA03"/>
    <n v="13426"/>
    <n v="188590.22"/>
    <n v="14046.64"/>
    <n v="12028.86"/>
    <n v="1000"/>
    <n v="188590.22"/>
    <n v="0"/>
    <x v="3"/>
    <s v="BR Reeses PB Carbsmart Bar 8-6PK"/>
  </r>
  <r>
    <n v="64979407"/>
    <x v="6"/>
    <s v=""/>
    <s v="2026"/>
    <s v="02"/>
    <s v="V"/>
    <s v="ZA03"/>
    <n v="12297"/>
    <n v="144874.17000000001"/>
    <n v="11781.26"/>
    <n v="12028.86"/>
    <n v="1000"/>
    <n v="144874.17000000001"/>
    <n v="0"/>
    <x v="3"/>
    <s v="BR Reeses PB Carbsmart Bar 8-6PK"/>
  </r>
  <r>
    <n v="64979407"/>
    <x v="2"/>
    <s v=""/>
    <s v="2026"/>
    <s v="02"/>
    <s v="V"/>
    <s v="ZA03"/>
    <n v="48991"/>
    <n v="567438.12"/>
    <n v="11582.5"/>
    <n v="12028.86"/>
    <n v="1000"/>
    <n v="567438.12"/>
    <n v="0"/>
    <x v="3"/>
    <s v="BR Reeses PB Carbsmart Bar 8-6PK"/>
  </r>
  <r>
    <n v="64979407"/>
    <x v="8"/>
    <s v=""/>
    <s v="2026"/>
    <s v="02"/>
    <s v="V"/>
    <s v="ZA03"/>
    <n v="286"/>
    <n v="3063.95"/>
    <n v="10713.11"/>
    <n v="11053.95"/>
    <n v="1000"/>
    <n v="3063.95"/>
    <n v="0"/>
    <x v="3"/>
    <s v="BR Reeses PB Carbsmart Bar 8-6PK"/>
  </r>
  <r>
    <n v="64979407"/>
    <x v="3"/>
    <s v=""/>
    <s v="2026"/>
    <s v="02"/>
    <s v="V"/>
    <s v="ZA03"/>
    <n v="14163"/>
    <n v="189302.46"/>
    <n v="13365.99"/>
    <n v="12028.86"/>
    <n v="1000"/>
    <n v="189302.46"/>
    <n v="0"/>
    <x v="3"/>
    <s v="BR Reeses PB Carbsmart Bar 8-6PK"/>
  </r>
  <r>
    <n v="64979410"/>
    <x v="0"/>
    <s v=""/>
    <s v="2026"/>
    <s v="02"/>
    <s v="V"/>
    <s v="ZA03"/>
    <n v="7634"/>
    <n v="73239.28"/>
    <n v="9593.83"/>
    <n v="9536.84"/>
    <n v="1000"/>
    <n v="73239.28"/>
    <n v="0"/>
    <x v="19"/>
    <s v="GH Giant Vanilla Sandwich 1-24BK"/>
  </r>
  <r>
    <n v="64979410"/>
    <x v="1"/>
    <s v=""/>
    <s v="2026"/>
    <s v="02"/>
    <s v="V"/>
    <s v="ZA03"/>
    <n v="5596"/>
    <n v="54567"/>
    <n v="9751.07"/>
    <n v="9331.3700000000008"/>
    <n v="1000"/>
    <n v="54567"/>
    <n v="0"/>
    <x v="19"/>
    <s v="GH Giant Vanilla Sandwich 1-24BK"/>
  </r>
  <r>
    <n v="64979410"/>
    <x v="6"/>
    <s v=""/>
    <s v="2026"/>
    <s v="02"/>
    <s v="S"/>
    <s v="ZA03"/>
    <n v="0"/>
    <n v="0"/>
    <n v="0"/>
    <n v="9536.84"/>
    <n v="1000"/>
    <n v="0"/>
    <n v="0"/>
    <x v="19"/>
    <s v="GH Giant Vanilla Sandwich 1-24BK"/>
  </r>
  <r>
    <n v="64979410"/>
    <x v="2"/>
    <s v=""/>
    <s v="2026"/>
    <s v="02"/>
    <s v="V"/>
    <s v="ZA03"/>
    <n v="7958"/>
    <n v="74719.16"/>
    <n v="9389.19"/>
    <n v="9124.36"/>
    <n v="1000"/>
    <n v="74719.16"/>
    <n v="0"/>
    <x v="19"/>
    <s v="GH Giant Vanilla Sandwich 1-24BK"/>
  </r>
  <r>
    <n v="64979410"/>
    <x v="3"/>
    <s v=""/>
    <s v="2026"/>
    <s v="02"/>
    <s v="V"/>
    <s v="ZA03"/>
    <n v="26809"/>
    <n v="248864.89"/>
    <n v="9282.89"/>
    <n v="9160.42"/>
    <n v="1000"/>
    <n v="248864.89"/>
    <n v="0"/>
    <x v="19"/>
    <s v="GH Giant Vanilla Sandwich 1-24BK"/>
  </r>
  <r>
    <n v="64979410"/>
    <x v="19"/>
    <s v=""/>
    <s v="2026"/>
    <s v="02"/>
    <s v="V"/>
    <s v="ZA03"/>
    <n v="91147"/>
    <n v="823631.78"/>
    <n v="9036.2999999999993"/>
    <n v="8821.86"/>
    <n v="1000"/>
    <n v="823631.78"/>
    <n v="0"/>
    <x v="19"/>
    <s v="GH Giant Vanilla Sandwich 1-24BK"/>
  </r>
  <r>
    <n v="64979444"/>
    <x v="0"/>
    <s v=""/>
    <s v="2026"/>
    <s v="02"/>
    <s v="V"/>
    <s v="ZA03"/>
    <n v="8238"/>
    <n v="55923.58"/>
    <n v="6788.49"/>
    <n v="6870.83"/>
    <n v="1000"/>
    <n v="55923.58"/>
    <n v="0"/>
    <x v="13"/>
    <s v="PS Bluey Facepiece IH 6-6PK"/>
  </r>
  <r>
    <n v="64979444"/>
    <x v="1"/>
    <s v=""/>
    <s v="2026"/>
    <s v="02"/>
    <s v="V"/>
    <s v="ZA03"/>
    <n v="1470"/>
    <n v="11292.55"/>
    <n v="7682.01"/>
    <n v="6870.83"/>
    <n v="1000"/>
    <n v="11292.55"/>
    <n v="0"/>
    <x v="13"/>
    <s v="PS Bluey Facepiece IH 6-6PK"/>
  </r>
  <r>
    <n v="64979444"/>
    <x v="2"/>
    <s v=""/>
    <s v="2026"/>
    <s v="02"/>
    <s v="V"/>
    <s v="ZA03"/>
    <n v="3821"/>
    <n v="26858.34"/>
    <n v="7029.14"/>
    <n v="6870.83"/>
    <n v="1000"/>
    <n v="26858.34"/>
    <n v="0"/>
    <x v="13"/>
    <s v="PS Bluey Facepiece IH 6-6PK"/>
  </r>
  <r>
    <n v="64979444"/>
    <x v="3"/>
    <s v=""/>
    <s v="2026"/>
    <s v="02"/>
    <s v="V"/>
    <s v="ZA03"/>
    <n v="9416"/>
    <n v="64396.94"/>
    <n v="6839.1"/>
    <n v="6870.83"/>
    <n v="1000"/>
    <n v="64396.94"/>
    <n v="0"/>
    <x v="13"/>
    <s v="PS Bluey Facepiece IH 6-6PK"/>
  </r>
  <r>
    <n v="64984152"/>
    <x v="0"/>
    <s v=""/>
    <s v="2026"/>
    <s v="02"/>
    <s v="V"/>
    <s v="ZA03"/>
    <n v="8437"/>
    <n v="97651.98"/>
    <n v="11574.25"/>
    <n v="11747.83"/>
    <n v="1000"/>
    <n v="97651.98"/>
    <n v="0"/>
    <x v="17"/>
    <s v="BJ US-SUN-PBBlondie-8 427ml"/>
  </r>
  <r>
    <n v="64984152"/>
    <x v="1"/>
    <s v=""/>
    <s v="2026"/>
    <s v="02"/>
    <s v="V"/>
    <s v="ZA03"/>
    <n v="4140"/>
    <n v="45542.91"/>
    <n v="11000.7"/>
    <n v="11747.83"/>
    <n v="1000"/>
    <n v="45542.91"/>
    <n v="0"/>
    <x v="17"/>
    <s v="BJ US-SUN-PBBlondie-8 427ml"/>
  </r>
  <r>
    <n v="64984152"/>
    <x v="2"/>
    <s v=""/>
    <s v="2026"/>
    <s v="02"/>
    <s v="V"/>
    <s v="ZA03"/>
    <n v="10791"/>
    <n v="123560.49"/>
    <n v="11450.33"/>
    <n v="11747.83"/>
    <n v="1000"/>
    <n v="123560.49"/>
    <n v="0"/>
    <x v="17"/>
    <s v="BJ US-SUN-PBBlondie-8 427ml"/>
  </r>
  <r>
    <n v="64984152"/>
    <x v="8"/>
    <s v=""/>
    <s v="2026"/>
    <s v="02"/>
    <s v="V"/>
    <s v="ZA03"/>
    <n v="0"/>
    <n v="0"/>
    <n v="11332.3"/>
    <n v="10746.88"/>
    <n v="1000"/>
    <n v="0"/>
    <n v="0"/>
    <x v="17"/>
    <s v="BJ US-SUN-PBBlondie-8 427ml"/>
  </r>
  <r>
    <n v="64984152"/>
    <x v="3"/>
    <s v=""/>
    <s v="2026"/>
    <s v="02"/>
    <s v="V"/>
    <s v="ZA03"/>
    <n v="7845"/>
    <n v="85477.36"/>
    <n v="10895.78"/>
    <n v="11747.83"/>
    <n v="1000"/>
    <n v="85477.36"/>
    <n v="0"/>
    <x v="17"/>
    <s v="BJ US-SUN-PBBlondie-8 427ml"/>
  </r>
  <r>
    <n v="64984153"/>
    <x v="0"/>
    <s v=""/>
    <s v="2026"/>
    <s v="02"/>
    <s v="V"/>
    <s v="ZA03"/>
    <n v="1046"/>
    <n v="13598.08"/>
    <n v="13000.08"/>
    <n v="13508.48"/>
    <n v="1000"/>
    <n v="13598.08"/>
    <n v="0"/>
    <x v="17"/>
    <s v="BJ US-SUN-MochaMoodPie-8 427ml"/>
  </r>
  <r>
    <n v="64984153"/>
    <x v="1"/>
    <s v=""/>
    <s v="2026"/>
    <s v="02"/>
    <s v="V"/>
    <s v="ZA03"/>
    <n v="1500"/>
    <n v="19231.87"/>
    <n v="12821.25"/>
    <n v="13508.48"/>
    <n v="1000"/>
    <n v="19231.87"/>
    <n v="0"/>
    <x v="17"/>
    <s v="BJ US-SUN-MochaMoodPie-8 427ml"/>
  </r>
  <r>
    <n v="64984153"/>
    <x v="6"/>
    <s v=""/>
    <s v="2026"/>
    <s v="02"/>
    <s v="V"/>
    <s v="ZA03"/>
    <n v="2160"/>
    <n v="25898.97"/>
    <n v="11990.26"/>
    <n v="13508.48"/>
    <n v="1000"/>
    <n v="25898.97"/>
    <n v="0"/>
    <x v="17"/>
    <s v="BJ US-SUN-MochaMoodPie-8 427ml"/>
  </r>
  <r>
    <n v="64984153"/>
    <x v="2"/>
    <s v=""/>
    <s v="2026"/>
    <s v="02"/>
    <s v="V"/>
    <s v="ZA03"/>
    <n v="16032"/>
    <n v="207328.95"/>
    <n v="12932.19"/>
    <n v="13508.48"/>
    <n v="1000"/>
    <n v="207328.95"/>
    <n v="0"/>
    <x v="17"/>
    <s v="BJ US-SUN-MochaMoodPie-8 427ml"/>
  </r>
  <r>
    <n v="64984153"/>
    <x v="8"/>
    <s v=""/>
    <s v="2026"/>
    <s v="02"/>
    <s v="V"/>
    <s v="ZA03"/>
    <n v="0"/>
    <n v="0"/>
    <n v="12931.67"/>
    <n v="12424.59"/>
    <n v="1000"/>
    <n v="0"/>
    <n v="0"/>
    <x v="17"/>
    <s v="BJ US-SUN-MochaMoodPie-8 427ml"/>
  </r>
  <r>
    <n v="64984153"/>
    <x v="3"/>
    <s v=""/>
    <s v="2026"/>
    <s v="02"/>
    <s v="V"/>
    <s v="ZA03"/>
    <n v="5665"/>
    <n v="68341.45"/>
    <n v="12063.8"/>
    <n v="13508.48"/>
    <n v="1000"/>
    <n v="68341.45"/>
    <n v="0"/>
    <x v="17"/>
    <s v="BJ US-SUN-MochaMoodPie-8 427ml"/>
  </r>
  <r>
    <n v="64986251"/>
    <x v="5"/>
    <s v=""/>
    <s v="2026"/>
    <s v="02"/>
    <s v="S"/>
    <s v="ZA03"/>
    <n v="0"/>
    <n v="0"/>
    <n v="0"/>
    <n v="11385.06"/>
    <n v="1000"/>
    <n v="0"/>
    <n v="0"/>
    <x v="17"/>
    <s v="BJ US-SUN-StrawBaeShortcake-8 427ML"/>
  </r>
  <r>
    <n v="64986251"/>
    <x v="0"/>
    <s v=""/>
    <s v="2026"/>
    <s v="02"/>
    <s v="V"/>
    <s v="ZA03"/>
    <n v="14014"/>
    <n v="165231.12"/>
    <n v="11790.43"/>
    <n v="11385.06"/>
    <n v="1000"/>
    <n v="165231.12"/>
    <n v="0"/>
    <x v="17"/>
    <s v="BJ US-SUN-StrawBaeShortcake-8 427ML"/>
  </r>
  <r>
    <n v="64986251"/>
    <x v="1"/>
    <s v=""/>
    <s v="2026"/>
    <s v="02"/>
    <s v="V"/>
    <s v="ZA03"/>
    <n v="4230"/>
    <n v="49302.32"/>
    <n v="11655.39"/>
    <n v="11385.06"/>
    <n v="1000"/>
    <n v="49302.32"/>
    <n v="0"/>
    <x v="17"/>
    <s v="BJ US-SUN-StrawBaeShortcake-8 427ML"/>
  </r>
  <r>
    <n v="64986251"/>
    <x v="6"/>
    <s v=""/>
    <s v="2026"/>
    <s v="02"/>
    <s v="V"/>
    <s v="ZA03"/>
    <n v="1440"/>
    <n v="15171.78"/>
    <n v="10535.96"/>
    <n v="11385.06"/>
    <n v="1000"/>
    <n v="15171.78"/>
    <n v="0"/>
    <x v="17"/>
    <s v="BJ US-SUN-StrawBaeShortcake-8 427ML"/>
  </r>
  <r>
    <n v="64986251"/>
    <x v="2"/>
    <s v=""/>
    <s v="2026"/>
    <s v="02"/>
    <s v="V"/>
    <s v="ZA03"/>
    <n v="3639"/>
    <n v="42535.44"/>
    <n v="11688.77"/>
    <n v="11385.06"/>
    <n v="1000"/>
    <n v="42535.44"/>
    <n v="0"/>
    <x v="17"/>
    <s v="BJ US-SUN-StrawBaeShortcake-8 427ML"/>
  </r>
  <r>
    <n v="64986251"/>
    <x v="8"/>
    <s v=""/>
    <s v="2026"/>
    <s v="02"/>
    <s v="V"/>
    <s v="ZA03"/>
    <n v="0"/>
    <n v="0"/>
    <n v="13721"/>
    <n v="10384.83"/>
    <n v="1000"/>
    <n v="0"/>
    <n v="0"/>
    <x v="17"/>
    <s v="BJ US-SUN-StrawBaeShortcake-8 427ML"/>
  </r>
  <r>
    <n v="64986251"/>
    <x v="3"/>
    <s v=""/>
    <s v="2026"/>
    <s v="02"/>
    <s v="V"/>
    <s v="ZA03"/>
    <n v="5108"/>
    <n v="56179.89"/>
    <n v="10998.41"/>
    <n v="11385.06"/>
    <n v="1000"/>
    <n v="56179.89"/>
    <n v="0"/>
    <x v="17"/>
    <s v="BJ US-SUN-StrawBaeShortcake-8 427ML"/>
  </r>
  <r>
    <n v="64987232"/>
    <x v="0"/>
    <s v=""/>
    <s v="2026"/>
    <s v="02"/>
    <s v="V"/>
    <s v="ZA03"/>
    <n v="9769"/>
    <n v="161954.45000000001"/>
    <n v="16578.41"/>
    <n v="16912.099999999999"/>
    <n v="1000"/>
    <n v="161954.45000000001"/>
    <n v="0"/>
    <x v="23"/>
    <s v="BJ US-Bar-CHOCFUDGBrownie 8-4pk"/>
  </r>
  <r>
    <n v="64987232"/>
    <x v="1"/>
    <s v=""/>
    <s v="2026"/>
    <s v="02"/>
    <s v="V"/>
    <s v="ZA03"/>
    <n v="8030"/>
    <n v="132719.06"/>
    <n v="16527.900000000001"/>
    <n v="17731.259999999998"/>
    <n v="1000"/>
    <n v="132719.06"/>
    <n v="0"/>
    <x v="23"/>
    <s v="BJ US-Bar-CHOCFUDGBrownie 8-4pk"/>
  </r>
  <r>
    <n v="64987232"/>
    <x v="15"/>
    <s v=""/>
    <s v="2026"/>
    <s v="02"/>
    <s v="V"/>
    <s v="ZA03"/>
    <n v="24778"/>
    <n v="414061.47"/>
    <n v="16710.849999999999"/>
    <n v="16331.02"/>
    <n v="1000"/>
    <n v="414061.47"/>
    <n v="0"/>
    <x v="23"/>
    <s v="BJ US-Bar-CHOCFUDGBrownie 8-4pk"/>
  </r>
  <r>
    <n v="64987232"/>
    <x v="2"/>
    <s v=""/>
    <s v="2026"/>
    <s v="02"/>
    <s v="V"/>
    <s v="ZA03"/>
    <n v="5971"/>
    <n v="97261.71"/>
    <n v="16289.02"/>
    <n v="16351.93"/>
    <n v="1000"/>
    <n v="97261.71"/>
    <n v="0"/>
    <x v="23"/>
    <s v="BJ US-Bar-CHOCFUDGBrownie 8-4pk"/>
  </r>
  <r>
    <n v="64987232"/>
    <x v="3"/>
    <s v=""/>
    <s v="2026"/>
    <s v="02"/>
    <s v="V"/>
    <s v="ZA03"/>
    <n v="15705"/>
    <n v="257740.79999999999"/>
    <n v="16411.38"/>
    <n v="16912.099999999999"/>
    <n v="1000"/>
    <n v="257740.79999999999"/>
    <n v="0"/>
    <x v="23"/>
    <s v="BJ US-Bar-CHOCFUDGBrownie 8-4pk"/>
  </r>
  <r>
    <n v="64987233"/>
    <x v="0"/>
    <s v=""/>
    <s v="2026"/>
    <s v="02"/>
    <s v="V"/>
    <s v="ZA03"/>
    <n v="7224"/>
    <n v="124993.82"/>
    <n v="17302.580000000002"/>
    <n v="16840.04"/>
    <n v="1000"/>
    <n v="124993.82"/>
    <n v="0"/>
    <x v="23"/>
    <s v="BJ US-Bar-StrawberryCHSCAKE 8-4pk"/>
  </r>
  <r>
    <n v="64987233"/>
    <x v="1"/>
    <s v=""/>
    <s v="2026"/>
    <s v="02"/>
    <s v="V"/>
    <s v="ZA03"/>
    <n v="3119"/>
    <n v="53839.37"/>
    <n v="17261.740000000002"/>
    <n v="17662.55"/>
    <n v="1000"/>
    <n v="53839.37"/>
    <n v="0"/>
    <x v="23"/>
    <s v="BJ US-Bar-StrawberryCHSCAKE 8-4pk"/>
  </r>
  <r>
    <n v="64987233"/>
    <x v="15"/>
    <s v=""/>
    <s v="2026"/>
    <s v="02"/>
    <s v="V"/>
    <s v="ZA03"/>
    <n v="0"/>
    <n v="0"/>
    <n v="18360"/>
    <n v="16261.44"/>
    <n v="1000"/>
    <n v="0"/>
    <n v="0"/>
    <x v="23"/>
    <s v="BJ US-Bar-StrawberryCHSCAKE 8-4pk"/>
  </r>
  <r>
    <n v="64987233"/>
    <x v="2"/>
    <s v=""/>
    <s v="2026"/>
    <s v="02"/>
    <s v="V"/>
    <s v="ZA03"/>
    <n v="6893"/>
    <n v="118888.68"/>
    <n v="17247.740000000002"/>
    <n v="16279.99"/>
    <n v="1000"/>
    <n v="118888.68"/>
    <n v="0"/>
    <x v="23"/>
    <s v="BJ US-Bar-StrawberryCHSCAKE 8-4pk"/>
  </r>
  <r>
    <n v="64987233"/>
    <x v="3"/>
    <s v=""/>
    <s v="2026"/>
    <s v="02"/>
    <s v="V"/>
    <s v="ZA03"/>
    <n v="9195"/>
    <n v="159610.26999999999"/>
    <n v="17358.38"/>
    <n v="16840.04"/>
    <n v="1000"/>
    <n v="159610.26999999999"/>
    <n v="0"/>
    <x v="23"/>
    <s v="BJ US-Bar-StrawberryCHSCAKE 8-4pk"/>
  </r>
  <r>
    <n v="64987234"/>
    <x v="0"/>
    <s v=""/>
    <s v="2026"/>
    <s v="02"/>
    <s v="V"/>
    <s v="ZA03"/>
    <n v="15653"/>
    <n v="262937.18"/>
    <n v="16797.88"/>
    <n v="16902.599999999999"/>
    <n v="1000"/>
    <n v="262937.18"/>
    <n v="0"/>
    <x v="23"/>
    <s v="BJ US-Bar-Cookie Dough 8-4pk"/>
  </r>
  <r>
    <n v="64987234"/>
    <x v="1"/>
    <s v=""/>
    <s v="2026"/>
    <s v="02"/>
    <s v="V"/>
    <s v="ZA03"/>
    <n v="12166"/>
    <n v="203837.01"/>
    <n v="16754.64"/>
    <n v="17728.169999999998"/>
    <n v="1000"/>
    <n v="203837.01"/>
    <n v="0"/>
    <x v="23"/>
    <s v="BJ US-Bar-Cookie Dough 8-4pk"/>
  </r>
  <r>
    <n v="64987234"/>
    <x v="15"/>
    <s v=""/>
    <s v="2026"/>
    <s v="02"/>
    <s v="V"/>
    <s v="ZA03"/>
    <n v="330"/>
    <n v="5519.32"/>
    <n v="16725.21"/>
    <n v="16321.85"/>
    <n v="1000"/>
    <n v="5519.32"/>
    <n v="0"/>
    <x v="23"/>
    <s v="BJ US-Bar-Cookie Dough 8-4pk"/>
  </r>
  <r>
    <n v="64987234"/>
    <x v="2"/>
    <s v=""/>
    <s v="2026"/>
    <s v="02"/>
    <s v="V"/>
    <s v="ZA03"/>
    <n v="8453"/>
    <n v="141724.73000000001"/>
    <n v="16766.2"/>
    <n v="16784.330000000002"/>
    <n v="1000"/>
    <n v="141724.73000000001"/>
    <n v="0"/>
    <x v="23"/>
    <s v="BJ US-Bar-Cookie Dough 8-4pk"/>
  </r>
  <r>
    <n v="64987234"/>
    <x v="3"/>
    <s v=""/>
    <s v="2026"/>
    <s v="02"/>
    <s v="V"/>
    <s v="ZA03"/>
    <n v="18259"/>
    <n v="305918.67"/>
    <n v="16754.400000000001"/>
    <n v="16902.599999999999"/>
    <n v="1000"/>
    <n v="305918.67"/>
    <n v="0"/>
    <x v="23"/>
    <s v="BJ US-Bar-Cookie Dough 8-4pk"/>
  </r>
  <r>
    <n v="64987238"/>
    <x v="0"/>
    <s v=""/>
    <s v="2026"/>
    <s v="02"/>
    <s v="V"/>
    <s v="ZA03"/>
    <n v="4838"/>
    <n v="78004.91"/>
    <n v="16123.38"/>
    <n v="13826.66"/>
    <n v="1000"/>
    <n v="78004.91"/>
    <n v="0"/>
    <x v="17"/>
    <s v="BJ R01-SUN-ChocolottaCHSCKE-8 427ML"/>
  </r>
  <r>
    <n v="64987238"/>
    <x v="2"/>
    <s v=""/>
    <s v="2026"/>
    <s v="02"/>
    <s v="V"/>
    <s v="ZA03"/>
    <n v="7473"/>
    <n v="116172.01"/>
    <n v="15545.57"/>
    <n v="13826.66"/>
    <n v="1000"/>
    <n v="116172.01"/>
    <n v="0"/>
    <x v="17"/>
    <s v="BJ R01-SUN-ChocolottaCHSCKE-8 427ML"/>
  </r>
  <r>
    <n v="64988053"/>
    <x v="0"/>
    <s v=""/>
    <s v="2026"/>
    <s v="02"/>
    <s v="V"/>
    <s v="ZA03"/>
    <n v="7385"/>
    <n v="113050.56"/>
    <n v="15308.13"/>
    <n v="15786.89"/>
    <n v="1000"/>
    <n v="113050.56"/>
    <n v="0"/>
    <x v="23"/>
    <s v="BJ US-Bar-PB Pretzel 8-4pk"/>
  </r>
  <r>
    <n v="64988053"/>
    <x v="1"/>
    <s v=""/>
    <s v="2026"/>
    <s v="02"/>
    <s v="V"/>
    <s v="ZA03"/>
    <n v="4088"/>
    <n v="62757.26"/>
    <n v="15351.58"/>
    <n v="16557.96"/>
    <n v="1000"/>
    <n v="62757.26"/>
    <n v="0"/>
    <x v="23"/>
    <s v="BJ US-Bar-PB Pretzel 8-4pk"/>
  </r>
  <r>
    <n v="64988053"/>
    <x v="15"/>
    <s v=""/>
    <s v="2026"/>
    <s v="02"/>
    <s v="V"/>
    <s v="ZA03"/>
    <n v="24276"/>
    <n v="371173.02"/>
    <n v="15289.71"/>
    <n v="15244.47"/>
    <n v="1000"/>
    <n v="371173.02"/>
    <n v="0"/>
    <x v="23"/>
    <s v="BJ US-Bar-PB Pretzel 8-4pk"/>
  </r>
  <r>
    <n v="64988053"/>
    <x v="2"/>
    <s v=""/>
    <s v="2026"/>
    <s v="02"/>
    <s v="V"/>
    <s v="ZA03"/>
    <n v="4110"/>
    <n v="63437.85"/>
    <n v="15435"/>
    <n v="15699.59"/>
    <n v="1000"/>
    <n v="63437.85"/>
    <n v="0"/>
    <x v="23"/>
    <s v="BJ US-Bar-PB Pretzel 8-4pk"/>
  </r>
  <r>
    <n v="64988053"/>
    <x v="3"/>
    <s v=""/>
    <s v="2026"/>
    <s v="02"/>
    <s v="V"/>
    <s v="ZA03"/>
    <n v="16319"/>
    <n v="249605.29"/>
    <n v="15295.38"/>
    <n v="15786.89"/>
    <n v="1000"/>
    <n v="249605.29"/>
    <n v="0"/>
    <x v="23"/>
    <s v="BJ US-Bar-PB Pretzel 8-4pk"/>
  </r>
  <r>
    <n v="64988054"/>
    <x v="0"/>
    <s v=""/>
    <s v="2026"/>
    <s v="02"/>
    <s v="V"/>
    <s v="ZA03"/>
    <n v="6869"/>
    <n v="123216.72"/>
    <n v="17938.09"/>
    <n v="18050.18"/>
    <n v="1000"/>
    <n v="123216.72"/>
    <n v="0"/>
    <x v="23"/>
    <s v="BJ US-Bar-Caramel Blondie 8-4pk"/>
  </r>
  <r>
    <n v="64988054"/>
    <x v="1"/>
    <s v=""/>
    <s v="2026"/>
    <s v="02"/>
    <s v="V"/>
    <s v="ZA03"/>
    <n v="5860"/>
    <n v="104122.37"/>
    <n v="17768.32"/>
    <n v="18942.16"/>
    <n v="1000"/>
    <n v="104122.37"/>
    <n v="0"/>
    <x v="23"/>
    <s v="BJ US-Bar-Caramel Blondie 8-4pk"/>
  </r>
  <r>
    <n v="64988054"/>
    <x v="15"/>
    <s v=""/>
    <s v="2026"/>
    <s v="02"/>
    <s v="V"/>
    <s v="ZA03"/>
    <n v="24342"/>
    <n v="434557.36"/>
    <n v="17852.16"/>
    <n v="17430"/>
    <n v="1000"/>
    <n v="434557.36"/>
    <n v="0"/>
    <x v="23"/>
    <s v="BJ US-Bar-Caramel Blondie 8-4pk"/>
  </r>
  <r>
    <n v="64988054"/>
    <x v="2"/>
    <s v=""/>
    <s v="2026"/>
    <s v="02"/>
    <s v="V"/>
    <s v="ZA03"/>
    <n v="3082"/>
    <n v="57915.97"/>
    <n v="18791.68"/>
    <n v="18050.18"/>
    <n v="1000"/>
    <n v="57915.97"/>
    <n v="0"/>
    <x v="23"/>
    <s v="BJ US-Bar-Caramel Blondie 8-4pk"/>
  </r>
  <r>
    <n v="64988054"/>
    <x v="3"/>
    <s v=""/>
    <s v="2026"/>
    <s v="02"/>
    <s v="V"/>
    <s v="ZA03"/>
    <n v="12390"/>
    <n v="222354.06"/>
    <n v="17946.25"/>
    <n v="18050.18"/>
    <n v="1000"/>
    <n v="222354.06"/>
    <n v="0"/>
    <x v="23"/>
    <s v="BJ US-Bar-Caramel Blondie 8-4pk"/>
  </r>
  <r>
    <n v="64988055"/>
    <x v="5"/>
    <s v=""/>
    <s v="2026"/>
    <s v="02"/>
    <s v="V"/>
    <s v="ZA03"/>
    <n v="3872"/>
    <n v="46389.49"/>
    <n v="11980.76"/>
    <n v="4081.82"/>
    <n v="1000"/>
    <n v="46389.49"/>
    <n v="0"/>
    <x v="6"/>
    <s v="BR CO-B NY Style Cheesecake 6 1.5QT"/>
  </r>
  <r>
    <n v="64988055"/>
    <x v="0"/>
    <s v=""/>
    <s v="2026"/>
    <s v="02"/>
    <s v="V"/>
    <s v="ZA03"/>
    <n v="848"/>
    <n v="10661.6"/>
    <n v="12572.64"/>
    <n v="4081.82"/>
    <n v="1000"/>
    <n v="10661.6"/>
    <n v="0"/>
    <x v="6"/>
    <s v="BR CO-B NY Style Cheesecake 6 1.5QT"/>
  </r>
  <r>
    <n v="64988055"/>
    <x v="1"/>
    <s v=""/>
    <s v="2026"/>
    <s v="02"/>
    <s v="V"/>
    <s v="ZA03"/>
    <n v="1919"/>
    <n v="24306.59"/>
    <n v="12666.28"/>
    <n v="4081.82"/>
    <n v="1000"/>
    <n v="24306.59"/>
    <n v="0"/>
    <x v="6"/>
    <s v="BR CO-B NY Style Cheesecake 6 1.5QT"/>
  </r>
  <r>
    <n v="64988055"/>
    <x v="6"/>
    <s v=""/>
    <s v="2026"/>
    <s v="02"/>
    <s v="V"/>
    <s v="ZA03"/>
    <n v="19360"/>
    <n v="225931"/>
    <n v="11669.99"/>
    <n v="4081.82"/>
    <n v="1000"/>
    <n v="225931"/>
    <n v="0"/>
    <x v="6"/>
    <s v="BR CO-B NY Style Cheesecake 6 1.5QT"/>
  </r>
  <r>
    <n v="64988055"/>
    <x v="2"/>
    <s v=""/>
    <s v="2026"/>
    <s v="02"/>
    <s v="V"/>
    <s v="ZA03"/>
    <n v="21213"/>
    <n v="243091.53"/>
    <n v="11459.55"/>
    <n v="4081.82"/>
    <n v="1000"/>
    <n v="243091.53"/>
    <n v="0"/>
    <x v="6"/>
    <s v="BR CO-B NY Style Cheesecake 6 1.5QT"/>
  </r>
  <r>
    <n v="64988055"/>
    <x v="8"/>
    <s v=""/>
    <s v="2026"/>
    <s v="02"/>
    <s v="V"/>
    <s v="ZA03"/>
    <n v="0"/>
    <n v="0"/>
    <n v="11111.99"/>
    <n v="3755.96"/>
    <n v="1000"/>
    <n v="0"/>
    <n v="0"/>
    <x v="6"/>
    <s v="BR CO-B NY Style Cheesecake 6 1.5QT"/>
  </r>
  <r>
    <n v="64988055"/>
    <x v="3"/>
    <s v=""/>
    <s v="2026"/>
    <s v="02"/>
    <s v="V"/>
    <s v="ZA03"/>
    <n v="9419"/>
    <n v="112536.61"/>
    <n v="11947.83"/>
    <n v="4081.82"/>
    <n v="1000"/>
    <n v="112536.61"/>
    <n v="0"/>
    <x v="6"/>
    <s v="BR CO-B NY Style Cheesecake 6 1.5QT"/>
  </r>
  <r>
    <n v="64988056"/>
    <x v="5"/>
    <s v=""/>
    <s v="2026"/>
    <s v="02"/>
    <s v="V"/>
    <s v="ZA03"/>
    <n v="56"/>
    <n v="679.02"/>
    <n v="12125.36"/>
    <n v="4081.92"/>
    <n v="1000"/>
    <n v="679.02"/>
    <n v="0"/>
    <x v="6"/>
    <s v="BR Butter Pecan 6 1.5QT"/>
  </r>
  <r>
    <n v="64988056"/>
    <x v="0"/>
    <s v=""/>
    <s v="2026"/>
    <s v="02"/>
    <s v="V"/>
    <s v="ZA03"/>
    <n v="16136"/>
    <n v="205507.98"/>
    <n v="12735.99"/>
    <n v="4081.92"/>
    <n v="1000"/>
    <n v="205507.98"/>
    <n v="0"/>
    <x v="6"/>
    <s v="BR Butter Pecan 6 1.5QT"/>
  </r>
  <r>
    <n v="64988056"/>
    <x v="1"/>
    <s v=""/>
    <s v="2026"/>
    <s v="02"/>
    <s v="V"/>
    <s v="ZA03"/>
    <n v="4986"/>
    <n v="64015.61"/>
    <n v="12839.07"/>
    <n v="4081.92"/>
    <n v="1000"/>
    <n v="64015.61"/>
    <n v="0"/>
    <x v="6"/>
    <s v="BR Butter Pecan 6 1.5QT"/>
  </r>
  <r>
    <n v="64988056"/>
    <x v="2"/>
    <s v=""/>
    <s v="2026"/>
    <s v="02"/>
    <s v="V"/>
    <s v="ZA03"/>
    <n v="11505"/>
    <n v="133524.93"/>
    <n v="11605.82"/>
    <n v="4081.92"/>
    <n v="1000"/>
    <n v="133524.93"/>
    <n v="0"/>
    <x v="6"/>
    <s v="BR Butter Pecan 6 1.5QT"/>
  </r>
  <r>
    <n v="64988056"/>
    <x v="8"/>
    <s v=""/>
    <s v="2026"/>
    <s v="02"/>
    <s v="V"/>
    <s v="ZA03"/>
    <n v="0"/>
    <n v="0"/>
    <n v="11038.17"/>
    <n v="3756.06"/>
    <n v="1000"/>
    <n v="0"/>
    <n v="0"/>
    <x v="6"/>
    <s v="BR Butter Pecan 6 1.5QT"/>
  </r>
  <r>
    <n v="64988056"/>
    <x v="3"/>
    <s v=""/>
    <s v="2026"/>
    <s v="02"/>
    <s v="V"/>
    <s v="ZA03"/>
    <n v="18907"/>
    <n v="227509.29"/>
    <n v="12033.07"/>
    <n v="4081.92"/>
    <n v="1000"/>
    <n v="227509.29"/>
    <n v="0"/>
    <x v="6"/>
    <s v="BR Butter Pecan 6 1.5QT"/>
  </r>
  <r>
    <n v="64988057"/>
    <x v="0"/>
    <s v=""/>
    <s v="2026"/>
    <s v="02"/>
    <s v="V"/>
    <s v="ZA03"/>
    <n v="1353"/>
    <n v="16433.75"/>
    <n v="12146.16"/>
    <n v="4082.35"/>
    <n v="1000"/>
    <n v="16433.75"/>
    <n v="0"/>
    <x v="6"/>
    <s v="BR HA CO-B NY Style Cheesecake 6 1.5QT"/>
  </r>
  <r>
    <n v="64988057"/>
    <x v="1"/>
    <s v=""/>
    <s v="2026"/>
    <s v="02"/>
    <s v="V"/>
    <s v="ZA03"/>
    <n v="462"/>
    <n v="5460.23"/>
    <n v="11818.68"/>
    <n v="4082.35"/>
    <n v="1000"/>
    <n v="5460.23"/>
    <n v="0"/>
    <x v="6"/>
    <s v="BR HA CO-B NY Style Cheesecake 6 1.5QT"/>
  </r>
  <r>
    <n v="64988057"/>
    <x v="2"/>
    <s v=""/>
    <s v="2026"/>
    <s v="02"/>
    <s v="V"/>
    <s v="ZA03"/>
    <n v="2181"/>
    <n v="23883.56"/>
    <n v="10950.74"/>
    <n v="4082.35"/>
    <n v="1000"/>
    <n v="23883.56"/>
    <n v="0"/>
    <x v="6"/>
    <s v="BR HA CO-B NY Style Cheesecake 6 1.5QT"/>
  </r>
  <r>
    <n v="64988057"/>
    <x v="3"/>
    <s v=""/>
    <s v="2026"/>
    <s v="02"/>
    <s v="V"/>
    <s v="ZA03"/>
    <n v="2154"/>
    <n v="24202.36"/>
    <n v="11236.01"/>
    <n v="4082.35"/>
    <n v="1000"/>
    <n v="24202.36"/>
    <n v="0"/>
    <x v="6"/>
    <s v="BR HA CO-B NY Style Cheesecake 6 1.5QT"/>
  </r>
  <r>
    <n v="64988927"/>
    <x v="0"/>
    <s v=""/>
    <s v="2026"/>
    <s v="02"/>
    <s v="V"/>
    <s v="ZA03"/>
    <n v="4834"/>
    <n v="57771.43"/>
    <n v="11951.06"/>
    <n v="13439.31"/>
    <n v="1000"/>
    <n v="57771.43"/>
    <n v="0"/>
    <x v="17"/>
    <s v="BJ R01-SUN-CookieVermontster-8 427ml"/>
  </r>
  <r>
    <n v="64988927"/>
    <x v="2"/>
    <s v=""/>
    <s v="2026"/>
    <s v="02"/>
    <s v="V"/>
    <s v="ZA03"/>
    <n v="11144"/>
    <n v="112451.8"/>
    <n v="10090.790000000001"/>
    <n v="13439.31"/>
    <n v="1000"/>
    <n v="112451.8"/>
    <n v="0"/>
    <x v="17"/>
    <s v="BJ R01-SUN-CookieVermontster-8 427ml"/>
  </r>
  <r>
    <n v="64988927"/>
    <x v="8"/>
    <s v=""/>
    <s v="2026"/>
    <s v="02"/>
    <s v="V"/>
    <s v="ZA03"/>
    <n v="0"/>
    <n v="0"/>
    <n v="9984.83"/>
    <n v="12329.79"/>
    <n v="1000"/>
    <n v="0"/>
    <n v="0"/>
    <x v="17"/>
    <s v="BJ R01-SUN-CookieVermontster-8 427ml"/>
  </r>
  <r>
    <n v="64989107"/>
    <x v="0"/>
    <s v=""/>
    <s v="2026"/>
    <s v="02"/>
    <s v="V"/>
    <s v="ZA03"/>
    <n v="1695"/>
    <n v="35070.46"/>
    <n v="20690.54"/>
    <n v="22157.43"/>
    <n v="1000"/>
    <n v="35070.46"/>
    <n v="0"/>
    <x v="24"/>
    <s v="BR Chocolate 6 10CT 3z"/>
  </r>
  <r>
    <n v="64989107"/>
    <x v="3"/>
    <s v=""/>
    <s v="2026"/>
    <s v="02"/>
    <s v="V"/>
    <s v="ZA03"/>
    <n v="3996"/>
    <n v="78361.710000000006"/>
    <n v="19610.04"/>
    <n v="19777.13"/>
    <n v="1000"/>
    <n v="78361.710000000006"/>
    <n v="0"/>
    <x v="24"/>
    <s v="BR Chocolate 6 10CT 3z"/>
  </r>
  <r>
    <n v="64989108"/>
    <x v="1"/>
    <s v=""/>
    <s v="2026"/>
    <s v="02"/>
    <s v="V"/>
    <s v="ZA03"/>
    <n v="120"/>
    <n v="2625.39"/>
    <n v="21878.25"/>
    <n v="21654.39"/>
    <n v="1000"/>
    <n v="2625.39"/>
    <n v="0"/>
    <x v="24"/>
    <s v="BR HA Natural Vanilla 6 10CT 3z"/>
  </r>
  <r>
    <n v="64989108"/>
    <x v="3"/>
    <s v=""/>
    <s v="2026"/>
    <s v="02"/>
    <s v="V"/>
    <s v="ZA03"/>
    <n v="1199"/>
    <n v="24776.59"/>
    <n v="20664.38"/>
    <n v="20868.98"/>
    <n v="1000"/>
    <n v="24776.59"/>
    <n v="0"/>
    <x v="24"/>
    <s v="BR HA Natural Vanilla 6 10CT 3z"/>
  </r>
  <r>
    <n v="64989108"/>
    <x v="20"/>
    <s v=""/>
    <s v="2026"/>
    <s v="02"/>
    <s v="S"/>
    <s v="ZA03"/>
    <n v="0"/>
    <n v="0"/>
    <n v="19800"/>
    <n v="19936.62"/>
    <n v="1000"/>
    <n v="0"/>
    <n v="0"/>
    <x v="24"/>
    <s v="BR HA Natural Vanilla 6 10CT 3z"/>
  </r>
  <r>
    <n v="64989109"/>
    <x v="0"/>
    <s v=""/>
    <s v="2026"/>
    <s v="02"/>
    <s v="V"/>
    <s v="ZA03"/>
    <n v="8206"/>
    <n v="168021.63"/>
    <n v="20475.46"/>
    <n v="20671.46"/>
    <n v="1000"/>
    <n v="168021.63"/>
    <n v="0"/>
    <x v="24"/>
    <s v="BR Natural Vanilla 6 10CT 3z"/>
  </r>
  <r>
    <n v="64989109"/>
    <x v="1"/>
    <s v=""/>
    <s v="2026"/>
    <s v="02"/>
    <s v="V"/>
    <s v="ZA03"/>
    <n v="360"/>
    <n v="7393.46"/>
    <n v="20537.39"/>
    <n v="20473.240000000002"/>
    <n v="1000"/>
    <n v="7393.46"/>
    <n v="0"/>
    <x v="24"/>
    <s v="BR Natural Vanilla 6 10CT 3z"/>
  </r>
  <r>
    <n v="64989109"/>
    <x v="2"/>
    <s v=""/>
    <s v="2026"/>
    <s v="02"/>
    <s v="V"/>
    <s v="ZA03"/>
    <n v="143"/>
    <n v="2781.99"/>
    <n v="19454.48"/>
    <n v="19689.060000000001"/>
    <n v="1000"/>
    <n v="2781.99"/>
    <n v="0"/>
    <x v="24"/>
    <s v="BR Natural Vanilla 6 10CT 3z"/>
  </r>
  <r>
    <n v="64989109"/>
    <x v="3"/>
    <s v=""/>
    <s v="2026"/>
    <s v="02"/>
    <s v="V"/>
    <s v="ZA03"/>
    <n v="22995"/>
    <n v="450310.79"/>
    <n v="19582.990000000002"/>
    <n v="19527.63"/>
    <n v="1000"/>
    <n v="450310.79"/>
    <n v="0"/>
    <x v="24"/>
    <s v="BR Natural Vanilla 6 10CT 3z"/>
  </r>
  <r>
    <n v="64989109"/>
    <x v="20"/>
    <s v=""/>
    <s v="2026"/>
    <s v="02"/>
    <s v="V"/>
    <s v="ZA03"/>
    <n v="1019"/>
    <n v="19093.689999999999"/>
    <n v="18737.669999999998"/>
    <n v="18849.169999999998"/>
    <n v="1000"/>
    <n v="19093.689999999999"/>
    <n v="0"/>
    <x v="24"/>
    <s v="BR Natural Vanilla 6 10CT 3z"/>
  </r>
  <r>
    <n v="64997059"/>
    <x v="0"/>
    <s v=""/>
    <s v="2026"/>
    <s v="02"/>
    <s v="V"/>
    <s v="ZA03"/>
    <n v="10350"/>
    <n v="253006.01"/>
    <n v="24445.03"/>
    <n v="24986.51"/>
    <n v="1000"/>
    <n v="253006.01"/>
    <n v="0"/>
    <x v="18"/>
    <s v="BJ US-IC-Mixed 12PK"/>
  </r>
  <r>
    <n v="64997059"/>
    <x v="1"/>
    <s v=""/>
    <s v="2026"/>
    <s v="02"/>
    <s v="V"/>
    <s v="ZA03"/>
    <n v="4961"/>
    <n v="121733.52"/>
    <n v="24538.1"/>
    <n v="26558.66"/>
    <n v="1000"/>
    <n v="121733.52"/>
    <n v="0"/>
    <x v="18"/>
    <s v="BJ US-IC-Mixed 12PK"/>
  </r>
  <r>
    <n v="64997059"/>
    <x v="2"/>
    <s v=""/>
    <s v="2026"/>
    <s v="02"/>
    <s v="V"/>
    <s v="ZA03"/>
    <n v="480"/>
    <n v="11922.89"/>
    <n v="24839.35"/>
    <n v="23262.76"/>
    <n v="1000"/>
    <n v="11922.89"/>
    <n v="0"/>
    <x v="18"/>
    <s v="BJ US-IC-Mixed 12PK"/>
  </r>
  <r>
    <n v="64997059"/>
    <x v="13"/>
    <s v=""/>
    <s v="2026"/>
    <s v="02"/>
    <s v="V"/>
    <s v="ZA03"/>
    <n v="0"/>
    <n v="0"/>
    <n v="22671.75"/>
    <n v="22480.2"/>
    <n v="1000"/>
    <n v="0"/>
    <n v="0"/>
    <x v="18"/>
    <s v="BJ US-IC-Mixed 12PK"/>
  </r>
  <r>
    <n v="64997059"/>
    <x v="3"/>
    <s v=""/>
    <s v="2026"/>
    <s v="02"/>
    <s v="V"/>
    <s v="ZA03"/>
    <n v="3600"/>
    <n v="83432.87"/>
    <n v="23175.8"/>
    <n v="23512.95"/>
    <n v="1000"/>
    <n v="83432.87"/>
    <n v="0"/>
    <x v="18"/>
    <s v="BJ US-IC-Mixed 12PK"/>
  </r>
  <r>
    <n v="64999042"/>
    <x v="0"/>
    <s v=""/>
    <s v="2026"/>
    <s v="02"/>
    <s v="V"/>
    <s v="ZA03"/>
    <n v="7888"/>
    <n v="77899.06"/>
    <n v="9875.64"/>
    <n v="11161.99"/>
    <n v="1000"/>
    <n v="77899.06"/>
    <n v="0"/>
    <x v="21"/>
    <s v="Yasso Coffee Chocolate Chip 8-14z"/>
  </r>
  <r>
    <n v="64999042"/>
    <x v="1"/>
    <s v=""/>
    <s v="2026"/>
    <s v="02"/>
    <s v="V"/>
    <s v="ZA03"/>
    <n v="5442"/>
    <n v="58775.9"/>
    <n v="10800.42"/>
    <n v="12106.77"/>
    <n v="1000"/>
    <n v="58775.9"/>
    <n v="0"/>
    <x v="21"/>
    <s v="Yasso Coffee Chocolate Chip 8-14z"/>
  </r>
  <r>
    <n v="64999042"/>
    <x v="6"/>
    <s v=""/>
    <s v="2026"/>
    <s v="02"/>
    <s v="V"/>
    <s v="ZA03"/>
    <n v="14400"/>
    <n v="127504.67"/>
    <n v="8854.49"/>
    <n v="11161.99"/>
    <n v="1000"/>
    <n v="127504.67"/>
    <n v="0"/>
    <x v="21"/>
    <s v="Yasso Coffee Chocolate Chip 8-14z"/>
  </r>
  <r>
    <n v="64999042"/>
    <x v="15"/>
    <s v=""/>
    <s v="2026"/>
    <s v="02"/>
    <s v="V"/>
    <s v="ZA03"/>
    <n v="13758"/>
    <n v="149136.72"/>
    <n v="10840"/>
    <n v="11146.38"/>
    <n v="1000"/>
    <n v="149136.72"/>
    <n v="0"/>
    <x v="21"/>
    <s v="Yasso Coffee Chocolate Chip 8-14z"/>
  </r>
  <r>
    <n v="64999042"/>
    <x v="2"/>
    <s v=""/>
    <s v="2026"/>
    <s v="02"/>
    <s v="V"/>
    <s v="ZA03"/>
    <n v="48182"/>
    <n v="421135.91"/>
    <n v="8740.52"/>
    <n v="11218.73"/>
    <n v="1000"/>
    <n v="421135.91"/>
    <n v="0"/>
    <x v="21"/>
    <s v="Yasso Coffee Chocolate Chip 8-14z"/>
  </r>
  <r>
    <n v="64999042"/>
    <x v="8"/>
    <s v=""/>
    <s v="2026"/>
    <s v="02"/>
    <s v="V"/>
    <s v="ZA03"/>
    <n v="10"/>
    <n v="77.819999999999993"/>
    <n v="7782"/>
    <n v="7503.93"/>
    <n v="1000"/>
    <n v="77.819999999999993"/>
    <n v="0"/>
    <x v="21"/>
    <s v="Yasso Coffee Chocolate Chip 8-14z"/>
  </r>
  <r>
    <n v="64999042"/>
    <x v="3"/>
    <s v=""/>
    <s v="2026"/>
    <s v="02"/>
    <s v="V"/>
    <s v="ZA03"/>
    <n v="9977"/>
    <n v="96029.83"/>
    <n v="9625.1200000000008"/>
    <n v="11163.41"/>
    <n v="1000"/>
    <n v="96029.83"/>
    <n v="0"/>
    <x v="21"/>
    <s v="Yasso Coffee Chocolate Chip 8-14z"/>
  </r>
  <r>
    <n v="64999073"/>
    <x v="0"/>
    <s v=""/>
    <s v="2026"/>
    <s v="02"/>
    <s v="V"/>
    <s v="ZA03"/>
    <n v="2579"/>
    <n v="25116.959999999999"/>
    <n v="9739.0300000000007"/>
    <n v="9789.4599999999991"/>
    <n v="1000"/>
    <n v="25116.959999999999"/>
    <n v="0"/>
    <x v="21"/>
    <s v="Yasso Cookies n Cream 8-14z"/>
  </r>
  <r>
    <n v="64999073"/>
    <x v="1"/>
    <s v=""/>
    <s v="2026"/>
    <s v="02"/>
    <s v="V"/>
    <s v="ZA03"/>
    <n v="5295"/>
    <n v="51082.400000000001"/>
    <n v="9647.2900000000009"/>
    <n v="10626.34"/>
    <n v="1000"/>
    <n v="51082.400000000001"/>
    <n v="0"/>
    <x v="21"/>
    <s v="Yasso Cookies n Cream 8-14z"/>
  </r>
  <r>
    <n v="64999073"/>
    <x v="15"/>
    <s v=""/>
    <s v="2026"/>
    <s v="02"/>
    <s v="V"/>
    <s v="ZA03"/>
    <n v="1"/>
    <n v="9.6300000000000008"/>
    <n v="9630"/>
    <n v="9777"/>
    <n v="1000"/>
    <n v="9.6300000000000008"/>
    <n v="0"/>
    <x v="21"/>
    <s v="Yasso Cookies n Cream 8-14z"/>
  </r>
  <r>
    <n v="64999073"/>
    <x v="2"/>
    <s v=""/>
    <s v="2026"/>
    <s v="02"/>
    <s v="V"/>
    <s v="ZA03"/>
    <n v="5654"/>
    <n v="54798.92"/>
    <n v="9692.06"/>
    <n v="9790.85"/>
    <n v="1000"/>
    <n v="54798.92"/>
    <n v="0"/>
    <x v="21"/>
    <s v="Yasso Cookies n Cream 8-14z"/>
  </r>
  <r>
    <n v="64999073"/>
    <x v="3"/>
    <s v=""/>
    <s v="2026"/>
    <s v="02"/>
    <s v="V"/>
    <s v="ZA03"/>
    <n v="14292"/>
    <n v="139262.5"/>
    <n v="9744.09"/>
    <n v="9787.92"/>
    <n v="1000"/>
    <n v="139262.5"/>
    <n v="0"/>
    <x v="21"/>
    <s v="Yasso Cookies n Cream 8-14z"/>
  </r>
  <r>
    <n v="65089667"/>
    <x v="0"/>
    <s v=""/>
    <s v="2026"/>
    <s v="02"/>
    <s v="V"/>
    <s v="ZA03"/>
    <n v="8636"/>
    <n v="29173.99"/>
    <n v="3378.18"/>
    <n v="10788.23"/>
    <n v="1000"/>
    <n v="29173.99"/>
    <n v="0"/>
    <x v="18"/>
    <s v="BR Carbsmart IC Bars For CS 1(3)6-PK"/>
  </r>
  <r>
    <n v="65089667"/>
    <x v="1"/>
    <s v=""/>
    <s v="2026"/>
    <s v="02"/>
    <s v="V"/>
    <s v="ZA03"/>
    <n v="33"/>
    <n v="115.65"/>
    <n v="3504.55"/>
    <n v="11228.87"/>
    <n v="1000"/>
    <n v="115.65"/>
    <n v="0"/>
    <x v="18"/>
    <s v="BR Carbsmart IC Bars For CS 1(3)6-PK"/>
  </r>
  <r>
    <n v="65089667"/>
    <x v="2"/>
    <s v=""/>
    <s v="2026"/>
    <s v="02"/>
    <s v="V"/>
    <s v="ZA03"/>
    <n v="150"/>
    <n v="394.15"/>
    <n v="2627.67"/>
    <n v="10726.2"/>
    <n v="1000"/>
    <n v="394.15"/>
    <n v="0"/>
    <x v="18"/>
    <s v="BR Carbsmart IC Bars For CS 1(3)6-PK"/>
  </r>
  <r>
    <n v="65089667"/>
    <x v="13"/>
    <s v=""/>
    <s v="2026"/>
    <s v="02"/>
    <s v="V"/>
    <s v="ZA03"/>
    <n v="0"/>
    <n v="0"/>
    <n v="7990.24"/>
    <n v="10363.75"/>
    <n v="1000"/>
    <n v="0"/>
    <n v="0"/>
    <x v="18"/>
    <s v="BR Carbsmart IC Bars For CS 1(3)6-PK"/>
  </r>
  <r>
    <n v="65089667"/>
    <x v="3"/>
    <s v=""/>
    <s v="2026"/>
    <s v="02"/>
    <s v="V"/>
    <s v="ZA03"/>
    <n v="108086"/>
    <n v="652125.31000000006"/>
    <n v="6033.39"/>
    <n v="10726.2"/>
    <n v="1000"/>
    <n v="652125.31000000006"/>
    <n v="0"/>
    <x v="18"/>
    <s v="BR Carbsmart IC Bars For CS 1(3)6-PK"/>
  </r>
  <r>
    <n v="65218505"/>
    <x v="0"/>
    <s v=""/>
    <s v="2026"/>
    <s v="02"/>
    <s v="V"/>
    <s v="ZA03"/>
    <n v="43605"/>
    <n v="592531.18000000005"/>
    <n v="13588.61"/>
    <n v="13876.79"/>
    <n v="1000"/>
    <n v="592531.18000000005"/>
    <n v="0"/>
    <x v="7"/>
    <s v="Yasso Chocolate Fudge Brownie 8-4pk"/>
  </r>
  <r>
    <n v="65218505"/>
    <x v="1"/>
    <s v=""/>
    <s v="2026"/>
    <s v="02"/>
    <s v="V"/>
    <s v="ZA03"/>
    <n v="26579"/>
    <n v="357999.09"/>
    <n v="13469.25"/>
    <n v="13910.19"/>
    <n v="1000"/>
    <n v="357999.09"/>
    <n v="0"/>
    <x v="7"/>
    <s v="Yasso Chocolate Fudge Brownie 8-4pk"/>
  </r>
  <r>
    <n v="65218505"/>
    <x v="15"/>
    <s v=""/>
    <s v="2026"/>
    <s v="02"/>
    <s v="V"/>
    <s v="ZA03"/>
    <n v="25039"/>
    <n v="341245.73"/>
    <n v="13628.57"/>
    <n v="13400"/>
    <n v="1000"/>
    <n v="341245.73"/>
    <n v="0"/>
    <x v="7"/>
    <s v="Yasso Chocolate Fudge Brownie 8-4pk"/>
  </r>
  <r>
    <n v="65218505"/>
    <x v="2"/>
    <s v=""/>
    <s v="2026"/>
    <s v="02"/>
    <s v="V"/>
    <s v="ZA03"/>
    <n v="9073"/>
    <n v="122710.43"/>
    <n v="13524.79"/>
    <n v="13876.79"/>
    <n v="1000"/>
    <n v="122710.43"/>
    <n v="0"/>
    <x v="7"/>
    <s v="Yasso Chocolate Fudge Brownie 8-4pk"/>
  </r>
  <r>
    <n v="65218505"/>
    <x v="3"/>
    <s v=""/>
    <s v="2026"/>
    <s v="02"/>
    <s v="V"/>
    <s v="ZA03"/>
    <n v="58232"/>
    <n v="789519.01"/>
    <n v="13558.16"/>
    <n v="13876.79"/>
    <n v="1000"/>
    <n v="789519.01"/>
    <n v="0"/>
    <x v="7"/>
    <s v="Yasso Chocolate Fudge Brownie 8-4pk"/>
  </r>
  <r>
    <n v="65242605"/>
    <x v="0"/>
    <s v=""/>
    <s v="2026"/>
    <s v="02"/>
    <s v="S"/>
    <s v="ZA03"/>
    <n v="0"/>
    <n v="0"/>
    <n v="0"/>
    <n v="10089.85"/>
    <n v="1000"/>
    <n v="0"/>
    <n v="0"/>
    <x v="15"/>
    <s v="Talenti Mediterranean Mint 8p 473ml"/>
  </r>
  <r>
    <n v="65242605"/>
    <x v="2"/>
    <s v=""/>
    <s v="2026"/>
    <s v="02"/>
    <s v="S"/>
    <s v="ZA03"/>
    <n v="0"/>
    <n v="0"/>
    <n v="8969.02"/>
    <n v="10089.85"/>
    <n v="1000"/>
    <n v="0"/>
    <n v="0"/>
    <x v="15"/>
    <s v="Talenti Mediterranean Mint 8p 473ml"/>
  </r>
  <r>
    <n v="65242605"/>
    <x v="8"/>
    <s v=""/>
    <s v="2026"/>
    <s v="02"/>
    <s v="S"/>
    <s v="ZA03"/>
    <n v="0"/>
    <n v="0"/>
    <n v="8969.0300000000007"/>
    <n v="9701.3799999999992"/>
    <n v="1000"/>
    <n v="0"/>
    <n v="0"/>
    <x v="15"/>
    <s v="Talenti Mediterranean Mint 8p 473ml"/>
  </r>
  <r>
    <n v="65242606"/>
    <x v="0"/>
    <s v=""/>
    <s v="2026"/>
    <s v="02"/>
    <s v="S"/>
    <s v="ZA03"/>
    <n v="0"/>
    <n v="0"/>
    <n v="0"/>
    <n v="9471.86"/>
    <n v="1000"/>
    <n v="0"/>
    <n v="0"/>
    <x v="15"/>
    <s v="Talenti Caramel Cookie Crunch 8p 473ml"/>
  </r>
  <r>
    <n v="65242606"/>
    <x v="2"/>
    <s v=""/>
    <s v="2026"/>
    <s v="02"/>
    <s v="V"/>
    <s v="ZA03"/>
    <n v="268"/>
    <n v="2812.24"/>
    <n v="10493.43"/>
    <n v="9471.86"/>
    <n v="1000"/>
    <n v="2812.24"/>
    <n v="0"/>
    <x v="15"/>
    <s v="Talenti Caramel Cookie Crunch 8p 473ml"/>
  </r>
  <r>
    <n v="65254774"/>
    <x v="0"/>
    <s v=""/>
    <s v="2026"/>
    <s v="02"/>
    <s v="V"/>
    <s v="ZA03"/>
    <n v="16800"/>
    <n v="110382.92"/>
    <n v="6570.41"/>
    <n v="6317.05"/>
    <n v="1000"/>
    <n v="110382.92"/>
    <n v="0"/>
    <x v="25"/>
    <s v="Yasso Choc Chip VAN CRML Cups 1-12ct"/>
  </r>
  <r>
    <n v="65254774"/>
    <x v="1"/>
    <s v=""/>
    <s v="2026"/>
    <s v="02"/>
    <s v="V"/>
    <s v="ZA03"/>
    <n v="3360"/>
    <n v="22154.71"/>
    <n v="6593.66"/>
    <n v="6332.25"/>
    <n v="1000"/>
    <n v="22154.71"/>
    <n v="0"/>
    <x v="25"/>
    <s v="Yasso Choc Chip VAN CRML Cups 1-12ct"/>
  </r>
  <r>
    <n v="65254774"/>
    <x v="2"/>
    <s v=""/>
    <s v="2026"/>
    <s v="02"/>
    <s v="V"/>
    <s v="ZA03"/>
    <n v="3360"/>
    <n v="21243.99"/>
    <n v="6322.62"/>
    <n v="6317.05"/>
    <n v="1000"/>
    <n v="21243.99"/>
    <n v="0"/>
    <x v="25"/>
    <s v="Yasso Choc Chip VAN CRML Cups 1-12ct"/>
  </r>
  <r>
    <n v="65254774"/>
    <x v="3"/>
    <s v=""/>
    <s v="2026"/>
    <s v="02"/>
    <s v="V"/>
    <s v="ZA03"/>
    <n v="26455"/>
    <n v="166073.07999999999"/>
    <n v="6277.57"/>
    <n v="6317.05"/>
    <n v="1000"/>
    <n v="166073.07999999999"/>
    <n v="0"/>
    <x v="25"/>
    <s v="Yasso Choc Chip VAN CRML Cups 1-12ct"/>
  </r>
  <r>
    <n v="65254774"/>
    <x v="20"/>
    <s v=""/>
    <s v="2026"/>
    <s v="02"/>
    <s v="V"/>
    <s v="ZA03"/>
    <n v="4360"/>
    <n v="26332.34"/>
    <n v="6039.53"/>
    <n v="6100"/>
    <n v="1000"/>
    <n v="26332.34"/>
    <n v="0"/>
    <x v="25"/>
    <s v="Yasso Choc Chip VAN CRML Cups 1-12ct"/>
  </r>
  <r>
    <n v="65279190"/>
    <x v="7"/>
    <s v=""/>
    <s v="2026"/>
    <s v="02"/>
    <s v="V"/>
    <s v="ZA03"/>
    <n v="262"/>
    <n v="3217.97"/>
    <n v="12282.33"/>
    <n v="11334.02"/>
    <n v="1000"/>
    <n v="3217.97"/>
    <n v="0"/>
    <x v="26"/>
    <s v="KL Reeses PB Bar 1-24BK"/>
  </r>
  <r>
    <n v="65431089"/>
    <x v="5"/>
    <s v=""/>
    <s v="2026"/>
    <s v="02"/>
    <s v="V"/>
    <s v="ZA03"/>
    <n v="17595"/>
    <n v="111934.76"/>
    <n v="6361.74"/>
    <n v="5961.82"/>
    <n v="1000"/>
    <n v="111934.76"/>
    <n v="0"/>
    <x v="15"/>
    <s v="Talenti Passionfruit Sorbetto 8-1PT"/>
  </r>
  <r>
    <n v="65431089"/>
    <x v="0"/>
    <s v=""/>
    <s v="2026"/>
    <s v="02"/>
    <s v="V"/>
    <s v="ZA03"/>
    <n v="22755"/>
    <n v="156735.97"/>
    <n v="6887.98"/>
    <n v="5961.82"/>
    <n v="1000"/>
    <n v="156735.97"/>
    <n v="0"/>
    <x v="15"/>
    <s v="Talenti Passionfruit Sorbetto 8-1PT"/>
  </r>
  <r>
    <n v="65431089"/>
    <x v="1"/>
    <s v=""/>
    <s v="2026"/>
    <s v="02"/>
    <s v="V"/>
    <s v="ZA03"/>
    <n v="9195"/>
    <n v="65830.52"/>
    <n v="7159.38"/>
    <n v="5961.82"/>
    <n v="1000"/>
    <n v="65830.52"/>
    <n v="0"/>
    <x v="15"/>
    <s v="Talenti Passionfruit Sorbetto 8-1PT"/>
  </r>
  <r>
    <n v="65431089"/>
    <x v="2"/>
    <s v=""/>
    <s v="2026"/>
    <s v="02"/>
    <s v="V"/>
    <s v="ZA03"/>
    <n v="9345"/>
    <n v="57536.66"/>
    <n v="6156.95"/>
    <n v="5961.82"/>
    <n v="1000"/>
    <n v="57536.66"/>
    <n v="0"/>
    <x v="15"/>
    <s v="Talenti Passionfruit Sorbetto 8-1PT"/>
  </r>
  <r>
    <n v="65431089"/>
    <x v="8"/>
    <s v=""/>
    <s v="2026"/>
    <s v="02"/>
    <s v="V"/>
    <s v="ZA03"/>
    <n v="0"/>
    <n v="0"/>
    <n v="6096.32"/>
    <n v="5746.98"/>
    <n v="1000"/>
    <n v="0"/>
    <n v="0"/>
    <x v="15"/>
    <s v="Talenti Passionfruit Sorbetto 8-1PT"/>
  </r>
  <r>
    <n v="65431089"/>
    <x v="3"/>
    <s v=""/>
    <s v="2026"/>
    <s v="02"/>
    <s v="V"/>
    <s v="ZA03"/>
    <n v="33448"/>
    <n v="213595.17"/>
    <n v="6385.89"/>
    <n v="5961.82"/>
    <n v="1000"/>
    <n v="213595.17"/>
    <n v="0"/>
    <x v="15"/>
    <s v="Talenti Passionfruit Sorbetto 8-1PT"/>
  </r>
  <r>
    <n v="65431090"/>
    <x v="0"/>
    <s v=""/>
    <s v="2026"/>
    <s v="02"/>
    <s v="V"/>
    <s v="ZA03"/>
    <n v="9056"/>
    <n v="145256.76999999999"/>
    <n v="16039.84"/>
    <n v="11219.47"/>
    <n v="1000"/>
    <n v="145256.76999999999"/>
    <n v="0"/>
    <x v="15"/>
    <s v="Talenti Hazelnut Chocolate 8-1PT"/>
  </r>
  <r>
    <n v="65431090"/>
    <x v="1"/>
    <s v=""/>
    <s v="2026"/>
    <s v="02"/>
    <s v="V"/>
    <s v="ZA03"/>
    <n v="4484"/>
    <n v="73462.37"/>
    <n v="16383.22"/>
    <n v="11219.47"/>
    <n v="1000"/>
    <n v="73462.37"/>
    <n v="0"/>
    <x v="15"/>
    <s v="Talenti Hazelnut Chocolate 8-1PT"/>
  </r>
  <r>
    <n v="65431090"/>
    <x v="2"/>
    <s v=""/>
    <s v="2026"/>
    <s v="02"/>
    <s v="V"/>
    <s v="ZA03"/>
    <n v="3541"/>
    <n v="54749.69"/>
    <n v="15461.65"/>
    <n v="11219.47"/>
    <n v="1000"/>
    <n v="54749.69"/>
    <n v="0"/>
    <x v="15"/>
    <s v="Talenti Hazelnut Chocolate 8-1PT"/>
  </r>
  <r>
    <n v="65431090"/>
    <x v="3"/>
    <s v=""/>
    <s v="2026"/>
    <s v="02"/>
    <s v="V"/>
    <s v="ZA03"/>
    <n v="24001"/>
    <n v="378942.99"/>
    <n v="15788.63"/>
    <n v="11219.47"/>
    <n v="1000"/>
    <n v="378942.99"/>
    <n v="0"/>
    <x v="15"/>
    <s v="Talenti Hazelnut Chocolate 8-1PT"/>
  </r>
  <r>
    <n v="65451821"/>
    <x v="0"/>
    <s v=""/>
    <s v="2026"/>
    <s v="02"/>
    <s v="V"/>
    <s v="ZA03"/>
    <n v="5689"/>
    <n v="116552"/>
    <n v="20487.259999999998"/>
    <n v="23085.02"/>
    <n v="1000"/>
    <n v="116552"/>
    <n v="0"/>
    <x v="0"/>
    <s v="BJ US-NDO Key Lime Pie-1 2.4Gal"/>
  </r>
  <r>
    <n v="65451821"/>
    <x v="1"/>
    <s v=""/>
    <s v="2026"/>
    <s v="02"/>
    <s v="V"/>
    <s v="ZA03"/>
    <n v="225"/>
    <n v="4957.0600000000004"/>
    <n v="22031.38"/>
    <n v="23085.02"/>
    <n v="1000"/>
    <n v="4957.0600000000004"/>
    <n v="0"/>
    <x v="0"/>
    <s v="BJ US-NDO Key Lime Pie-1 2.4Gal"/>
  </r>
  <r>
    <n v="65451821"/>
    <x v="2"/>
    <s v=""/>
    <s v="2026"/>
    <s v="02"/>
    <s v="S"/>
    <s v="ZA03"/>
    <n v="0"/>
    <n v="0"/>
    <n v="0"/>
    <n v="22404.04"/>
    <n v="1000"/>
    <n v="0"/>
    <n v="0"/>
    <x v="0"/>
    <s v="BJ US-NDO Key Lime Pie-1 2.4Gal"/>
  </r>
  <r>
    <n v="65451821"/>
    <x v="3"/>
    <s v=""/>
    <s v="2026"/>
    <s v="02"/>
    <s v="V"/>
    <s v="ZA03"/>
    <n v="200"/>
    <n v="4195.5"/>
    <n v="20977.5"/>
    <n v="23085.02"/>
    <n v="1000"/>
    <n v="4195.5"/>
    <n v="0"/>
    <x v="0"/>
    <s v="BJ US-NDO Key Lime Pie-1 2.4Gal"/>
  </r>
  <r>
    <n v="65451821"/>
    <x v="4"/>
    <s v=""/>
    <s v="2026"/>
    <s v="02"/>
    <s v="V"/>
    <s v="ZA03"/>
    <n v="125"/>
    <n v="2454.59"/>
    <n v="19636.72"/>
    <n v="21812.01"/>
    <n v="1000"/>
    <n v="2454.59"/>
    <n v="0"/>
    <x v="0"/>
    <s v="BJ US-NDO Key Lime Pie-1 2.4Gal"/>
  </r>
  <r>
    <n v="65451950"/>
    <x v="0"/>
    <s v=""/>
    <s v="2026"/>
    <s v="02"/>
    <s v="V"/>
    <s v="ZA03"/>
    <n v="3656"/>
    <n v="252130.15"/>
    <n v="68963.39"/>
    <n v="34654.03"/>
    <n v="1000"/>
    <n v="252130.15"/>
    <n v="0"/>
    <x v="0"/>
    <s v="BJ US-IC Honey Graham Latte-1 2.4Gal"/>
  </r>
  <r>
    <n v="65451950"/>
    <x v="1"/>
    <s v=""/>
    <s v="2026"/>
    <s v="02"/>
    <s v="V"/>
    <s v="ZA03"/>
    <n v="489"/>
    <n v="35559.25"/>
    <n v="72718.3"/>
    <n v="34654.03"/>
    <n v="1000"/>
    <n v="35559.25"/>
    <n v="0"/>
    <x v="0"/>
    <s v="BJ US-IC Honey Graham Latte-1 2.4Gal"/>
  </r>
  <r>
    <n v="65451950"/>
    <x v="2"/>
    <s v=""/>
    <s v="2026"/>
    <s v="02"/>
    <s v="V"/>
    <s v="ZA03"/>
    <n v="603"/>
    <n v="41781.07"/>
    <n v="69288.67"/>
    <n v="37300.720000000001"/>
    <n v="1000"/>
    <n v="41781.07"/>
    <n v="0"/>
    <x v="0"/>
    <s v="BJ US-IC Honey Graham Latte-1 2.4Gal"/>
  </r>
  <r>
    <n v="65451950"/>
    <x v="3"/>
    <s v=""/>
    <s v="2026"/>
    <s v="02"/>
    <s v="V"/>
    <s v="ZA03"/>
    <n v="60"/>
    <n v="4170.45"/>
    <n v="69507.5"/>
    <n v="34654.03"/>
    <n v="1000"/>
    <n v="4170.45"/>
    <n v="0"/>
    <x v="0"/>
    <s v="BJ US-IC Honey Graham Latte-1 2.4Gal"/>
  </r>
  <r>
    <n v="65459033"/>
    <x v="0"/>
    <s v=""/>
    <s v="2026"/>
    <s v="02"/>
    <s v="V"/>
    <s v="ZA03"/>
    <n v="3960"/>
    <n v="22835.45"/>
    <n v="5766.53"/>
    <n v="4927.33"/>
    <n v="1000"/>
    <n v="22835.45"/>
    <n v="0"/>
    <x v="27"/>
    <s v="BR Strawberry Shortcake 8 1PT"/>
  </r>
  <r>
    <n v="65459033"/>
    <x v="1"/>
    <s v=""/>
    <s v="2026"/>
    <s v="02"/>
    <s v="V"/>
    <s v="ZA03"/>
    <n v="1398"/>
    <n v="8405.1"/>
    <n v="6012.23"/>
    <n v="4927.33"/>
    <n v="1000"/>
    <n v="8405.1"/>
    <n v="0"/>
    <x v="27"/>
    <s v="BR Strawberry Shortcake 8 1PT"/>
  </r>
  <r>
    <n v="65459033"/>
    <x v="2"/>
    <s v=""/>
    <s v="2026"/>
    <s v="02"/>
    <s v="V"/>
    <s v="ZA03"/>
    <n v="18388"/>
    <n v="96688.29"/>
    <n v="5258.23"/>
    <n v="4927.33"/>
    <n v="1000"/>
    <n v="96688.29"/>
    <n v="0"/>
    <x v="27"/>
    <s v="BR Strawberry Shortcake 8 1PT"/>
  </r>
  <r>
    <n v="65459033"/>
    <x v="8"/>
    <s v=""/>
    <s v="2026"/>
    <s v="02"/>
    <s v="V"/>
    <s v="ZA03"/>
    <n v="3"/>
    <n v="15.79"/>
    <n v="5263.33"/>
    <n v="4746.6099999999997"/>
    <n v="1000"/>
    <n v="15.79"/>
    <n v="0"/>
    <x v="27"/>
    <s v="BR Strawberry Shortcake 8 1PT"/>
  </r>
  <r>
    <n v="65459033"/>
    <x v="3"/>
    <s v=""/>
    <s v="2026"/>
    <s v="02"/>
    <s v="V"/>
    <s v="ZA03"/>
    <n v="7064"/>
    <n v="38208.019999999997"/>
    <n v="5408.84"/>
    <n v="4927.33"/>
    <n v="1000"/>
    <n v="38208.019999999997"/>
    <n v="0"/>
    <x v="27"/>
    <s v="BR Strawberry Shortcake 8 1PT"/>
  </r>
  <r>
    <n v="65459388"/>
    <x v="0"/>
    <s v=""/>
    <s v="2026"/>
    <s v="02"/>
    <s v="V"/>
    <s v="ZA03"/>
    <n v="12000"/>
    <n v="100743.45"/>
    <n v="8395.2900000000009"/>
    <n v="6836.8"/>
    <n v="1000"/>
    <n v="100743.45"/>
    <n v="0"/>
    <x v="27"/>
    <s v="BR Almond Joy 8 1PT"/>
  </r>
  <r>
    <n v="65459388"/>
    <x v="1"/>
    <s v=""/>
    <s v="2026"/>
    <s v="02"/>
    <s v="V"/>
    <s v="ZA03"/>
    <n v="6240"/>
    <n v="53947.32"/>
    <n v="8645.4"/>
    <n v="6836.8"/>
    <n v="1000"/>
    <n v="53947.32"/>
    <n v="0"/>
    <x v="27"/>
    <s v="BR Almond Joy 8 1PT"/>
  </r>
  <r>
    <n v="65459388"/>
    <x v="2"/>
    <s v=""/>
    <s v="2026"/>
    <s v="02"/>
    <s v="V"/>
    <s v="ZA03"/>
    <n v="4811"/>
    <n v="37539.949999999997"/>
    <n v="7802.94"/>
    <n v="6836.8"/>
    <n v="1000"/>
    <n v="37539.949999999997"/>
    <n v="0"/>
    <x v="27"/>
    <s v="BR Almond Joy 8 1PT"/>
  </r>
  <r>
    <n v="65459388"/>
    <x v="8"/>
    <s v=""/>
    <s v="2026"/>
    <s v="02"/>
    <s v="V"/>
    <s v="ZA03"/>
    <n v="0"/>
    <n v="0"/>
    <n v="7802.95"/>
    <n v="6586.05"/>
    <n v="1000"/>
    <n v="0"/>
    <n v="0"/>
    <x v="27"/>
    <s v="BR Almond Joy 8 1PT"/>
  </r>
  <r>
    <n v="65459388"/>
    <x v="3"/>
    <s v=""/>
    <s v="2026"/>
    <s v="02"/>
    <s v="V"/>
    <s v="ZA03"/>
    <n v="7559"/>
    <n v="60431.63"/>
    <n v="7994.66"/>
    <n v="6836.8"/>
    <n v="1000"/>
    <n v="60431.63"/>
    <n v="0"/>
    <x v="27"/>
    <s v="BR Almond Joy 8 1PT"/>
  </r>
  <r>
    <n v="65471855"/>
    <x v="0"/>
    <s v=""/>
    <s v="2026"/>
    <s v="02"/>
    <s v="V"/>
    <s v="ZA03"/>
    <n v="2880"/>
    <n v="18076.05"/>
    <n v="6276.41"/>
    <n v="5022.96"/>
    <n v="1000"/>
    <n v="18076.05"/>
    <n v="0"/>
    <x v="27"/>
    <s v="BR Creamsicle 8 1PT"/>
  </r>
  <r>
    <n v="65471855"/>
    <x v="1"/>
    <s v=""/>
    <s v="2026"/>
    <s v="02"/>
    <s v="V"/>
    <s v="ZA03"/>
    <n v="1680"/>
    <n v="11297.55"/>
    <n v="6724.73"/>
    <n v="5022.96"/>
    <n v="1000"/>
    <n v="11297.55"/>
    <n v="0"/>
    <x v="27"/>
    <s v="BR Creamsicle 8 1PT"/>
  </r>
  <r>
    <n v="65471855"/>
    <x v="2"/>
    <s v=""/>
    <s v="2026"/>
    <s v="02"/>
    <s v="V"/>
    <s v="ZA03"/>
    <n v="13059"/>
    <n v="72979.679999999993"/>
    <n v="5588.46"/>
    <n v="5022.96"/>
    <n v="1000"/>
    <n v="72979.679999999993"/>
    <n v="0"/>
    <x v="27"/>
    <s v="BR Creamsicle 8 1PT"/>
  </r>
  <r>
    <n v="65471855"/>
    <x v="8"/>
    <s v=""/>
    <s v="2026"/>
    <s v="02"/>
    <s v="V"/>
    <s v="ZA03"/>
    <n v="0"/>
    <n v="0"/>
    <n v="5588.44"/>
    <n v="4838.7299999999996"/>
    <n v="1000"/>
    <n v="0"/>
    <n v="0"/>
    <x v="27"/>
    <s v="BR Creamsicle 8 1PT"/>
  </r>
  <r>
    <n v="65471855"/>
    <x v="3"/>
    <s v=""/>
    <s v="2026"/>
    <s v="02"/>
    <s v="V"/>
    <s v="ZA03"/>
    <n v="3959"/>
    <n v="23172.33"/>
    <n v="5853.08"/>
    <n v="5022.96"/>
    <n v="1000"/>
    <n v="23172.33"/>
    <n v="0"/>
    <x v="27"/>
    <s v="BR Creamsicle 8 1PT"/>
  </r>
  <r>
    <n v="65489676"/>
    <x v="0"/>
    <s v=""/>
    <s v="2026"/>
    <s v="02"/>
    <s v="V"/>
    <s v="ZA03"/>
    <n v="1547"/>
    <n v="14120.82"/>
    <n v="9127.8700000000008"/>
    <n v="8244.65"/>
    <n v="1000"/>
    <n v="14120.82"/>
    <n v="0"/>
    <x v="20"/>
    <s v="GH King Cone GINT Cookies and CRM 1-12PK"/>
  </r>
  <r>
    <n v="65489676"/>
    <x v="1"/>
    <s v=""/>
    <s v="2026"/>
    <s v="02"/>
    <s v="V"/>
    <s v="ZA03"/>
    <n v="6409"/>
    <n v="53342.2"/>
    <n v="8323.01"/>
    <n v="8244.65"/>
    <n v="1000"/>
    <n v="53342.2"/>
    <n v="0"/>
    <x v="20"/>
    <s v="GH King Cone GINT Cookies and CRM 1-12PK"/>
  </r>
  <r>
    <n v="65489676"/>
    <x v="17"/>
    <s v=""/>
    <s v="2026"/>
    <s v="02"/>
    <s v="V"/>
    <s v="ZA03"/>
    <n v="1696"/>
    <n v="13500.16"/>
    <n v="7960"/>
    <n v="7790"/>
    <n v="1000"/>
    <n v="13500.16"/>
    <n v="0"/>
    <x v="20"/>
    <s v="GH King Cone GINT Cookies and CRM 1-12PK"/>
  </r>
  <r>
    <n v="65489676"/>
    <x v="2"/>
    <s v=""/>
    <s v="2026"/>
    <s v="02"/>
    <s v="S"/>
    <s v="ZA03"/>
    <n v="0"/>
    <n v="0"/>
    <n v="0"/>
    <n v="8244.65"/>
    <n v="1000"/>
    <n v="0"/>
    <n v="0"/>
    <x v="20"/>
    <s v="GH King Cone GINT Cookies and CRM 1-12PK"/>
  </r>
  <r>
    <n v="65489676"/>
    <x v="3"/>
    <s v=""/>
    <s v="2026"/>
    <s v="02"/>
    <s v="V"/>
    <s v="ZA03"/>
    <n v="4199"/>
    <n v="37588.410000000003"/>
    <n v="8951.75"/>
    <n v="8244.65"/>
    <n v="1000"/>
    <n v="37588.410000000003"/>
    <n v="0"/>
    <x v="20"/>
    <s v="GH King Cone GINT Cookies and CRM 1-12PK"/>
  </r>
  <r>
    <n v="65489677"/>
    <x v="0"/>
    <s v=""/>
    <s v="2026"/>
    <s v="02"/>
    <s v="V"/>
    <s v="ZA03"/>
    <n v="14429"/>
    <n v="136723.91"/>
    <n v="9475.6299999999992"/>
    <n v="8265.81"/>
    <n v="1000"/>
    <n v="136723.91"/>
    <n v="0"/>
    <x v="20"/>
    <s v="GH King Cone Giant VAN CHOC 1-12PK"/>
  </r>
  <r>
    <n v="65489677"/>
    <x v="1"/>
    <s v=""/>
    <s v="2026"/>
    <s v="02"/>
    <s v="V"/>
    <s v="ZA03"/>
    <n v="12891"/>
    <n v="112920.12"/>
    <n v="8759.61"/>
    <n v="8265.81"/>
    <n v="1000"/>
    <n v="112920.12"/>
    <n v="0"/>
    <x v="20"/>
    <s v="GH King Cone Giant VAN CHOC 1-12PK"/>
  </r>
  <r>
    <n v="65489677"/>
    <x v="17"/>
    <s v=""/>
    <s v="2026"/>
    <s v="02"/>
    <s v="V"/>
    <s v="ZA03"/>
    <n v="0"/>
    <n v="0"/>
    <n v="8100"/>
    <n v="7810"/>
    <n v="1000"/>
    <n v="0"/>
    <n v="0"/>
    <x v="20"/>
    <s v="GH King Cone Giant VAN CHOC 1-12PK"/>
  </r>
  <r>
    <n v="65489677"/>
    <x v="2"/>
    <s v=""/>
    <s v="2026"/>
    <s v="02"/>
    <s v="V"/>
    <s v="ZA03"/>
    <n v="5083"/>
    <n v="48025.84"/>
    <n v="9448.33"/>
    <n v="8265.81"/>
    <n v="1000"/>
    <n v="48025.84"/>
    <n v="0"/>
    <x v="20"/>
    <s v="GH King Cone Giant VAN CHOC 1-12PK"/>
  </r>
  <r>
    <n v="65489677"/>
    <x v="3"/>
    <s v=""/>
    <s v="2026"/>
    <s v="02"/>
    <s v="V"/>
    <s v="ZA03"/>
    <n v="21676"/>
    <n v="194865.2"/>
    <n v="8989.91"/>
    <n v="8265.81"/>
    <n v="1000"/>
    <n v="194865.2"/>
    <n v="0"/>
    <x v="20"/>
    <s v="GH King Cone Giant VAN CHOC 1-12PK"/>
  </r>
  <r>
    <n v="65490430"/>
    <x v="7"/>
    <s v=""/>
    <s v="2026"/>
    <s v="02"/>
    <s v="V"/>
    <s v="ZA03"/>
    <n v="0"/>
    <n v="0"/>
    <n v="9590.25"/>
    <n v="11041.91"/>
    <n v="1000"/>
    <n v="0"/>
    <n v="0"/>
    <x v="5"/>
    <s v="PS SF OCG 1-32PK"/>
  </r>
  <r>
    <n v="65490430"/>
    <x v="0"/>
    <s v=""/>
    <s v="2026"/>
    <s v="02"/>
    <s v="V"/>
    <s v="ZA03"/>
    <n v="11400"/>
    <n v="117911.86"/>
    <n v="10343.15"/>
    <n v="11462.32"/>
    <n v="1000"/>
    <n v="117911.86"/>
    <n v="0"/>
    <x v="5"/>
    <s v="PS SF OCG 1-32PK"/>
  </r>
  <r>
    <n v="65490430"/>
    <x v="1"/>
    <s v=""/>
    <s v="2026"/>
    <s v="02"/>
    <s v="V"/>
    <s v="ZA03"/>
    <n v="4000"/>
    <n v="40855.51"/>
    <n v="10213.879999999999"/>
    <n v="11462.32"/>
    <n v="1000"/>
    <n v="40855.51"/>
    <n v="0"/>
    <x v="5"/>
    <s v="PS SF OCG 1-32PK"/>
  </r>
  <r>
    <n v="65490430"/>
    <x v="2"/>
    <s v=""/>
    <s v="2026"/>
    <s v="02"/>
    <s v="V"/>
    <s v="ZA03"/>
    <n v="4000"/>
    <n v="38698.49"/>
    <n v="9674.6200000000008"/>
    <n v="11462.32"/>
    <n v="1000"/>
    <n v="38698.49"/>
    <n v="0"/>
    <x v="5"/>
    <s v="PS SF OCG 1-32PK"/>
  </r>
  <r>
    <n v="65490430"/>
    <x v="3"/>
    <s v=""/>
    <s v="2026"/>
    <s v="02"/>
    <s v="V"/>
    <s v="ZA03"/>
    <n v="41821"/>
    <n v="401073.55"/>
    <n v="9590.24"/>
    <n v="11462.32"/>
    <n v="1000"/>
    <n v="401073.55"/>
    <n v="0"/>
    <x v="5"/>
    <s v="PS SF OCG 1-32PK"/>
  </r>
  <r>
    <n v="65498063"/>
    <x v="0"/>
    <s v=""/>
    <s v="2026"/>
    <s v="02"/>
    <s v="V"/>
    <s v="ZA03"/>
    <n v="4522"/>
    <n v="162139.79999999999"/>
    <n v="35855.769999999997"/>
    <n v="38860.07"/>
    <n v="1000"/>
    <n v="162139.79999999999"/>
    <n v="0"/>
    <x v="0"/>
    <s v="BJ US-IC Black RASP Fudge Chunk-1 2.4gal"/>
  </r>
  <r>
    <n v="65498063"/>
    <x v="1"/>
    <s v=""/>
    <s v="2026"/>
    <s v="02"/>
    <s v="V"/>
    <s v="ZA03"/>
    <n v="778"/>
    <n v="29132.77"/>
    <n v="37445.72"/>
    <n v="38860.07"/>
    <n v="1000"/>
    <n v="29132.77"/>
    <n v="0"/>
    <x v="0"/>
    <s v="BJ US-IC Black RASP Fudge Chunk-1 2.4gal"/>
  </r>
  <r>
    <n v="65498063"/>
    <x v="2"/>
    <s v=""/>
    <s v="2026"/>
    <s v="02"/>
    <s v="S"/>
    <s v="ZA03"/>
    <n v="0"/>
    <n v="0"/>
    <n v="0"/>
    <n v="41128.06"/>
    <n v="1000"/>
    <n v="0"/>
    <n v="0"/>
    <x v="0"/>
    <s v="BJ US-IC Black RASP Fudge Chunk-1 2.4gal"/>
  </r>
  <r>
    <n v="65498063"/>
    <x v="3"/>
    <s v=""/>
    <s v="2026"/>
    <s v="02"/>
    <s v="V"/>
    <s v="ZA03"/>
    <n v="500"/>
    <n v="18114.419999999998"/>
    <n v="36228.839999999997"/>
    <n v="38860.07"/>
    <n v="1000"/>
    <n v="18114.419999999998"/>
    <n v="0"/>
    <x v="0"/>
    <s v="BJ US-IC Black RASP Fudge Chunk-1 2.4gal"/>
  </r>
  <r>
    <n v="65498063"/>
    <x v="4"/>
    <s v=""/>
    <s v="2026"/>
    <s v="02"/>
    <s v="V"/>
    <s v="ZA03"/>
    <n v="0"/>
    <n v="0"/>
    <n v="35251.379999999997"/>
    <n v="36717.15"/>
    <n v="1000"/>
    <n v="0"/>
    <n v="0"/>
    <x v="0"/>
    <s v="BJ US-IC Black RASP Fudge Chunk-1 2.4gal"/>
  </r>
  <r>
    <n v="65540451"/>
    <x v="0"/>
    <s v=""/>
    <s v="2026"/>
    <s v="02"/>
    <s v="V"/>
    <s v="ZA03"/>
    <n v="4620"/>
    <n v="107921.98"/>
    <n v="23359.74"/>
    <n v="24427.02"/>
    <n v="1000"/>
    <n v="107921.98"/>
    <n v="0"/>
    <x v="23"/>
    <s v="BJ US-BAR-Cookie Dough OOH 8-4pk"/>
  </r>
  <r>
    <n v="65540451"/>
    <x v="1"/>
    <s v=""/>
    <s v="2026"/>
    <s v="02"/>
    <s v="V"/>
    <s v="ZA03"/>
    <n v="3960"/>
    <n v="91396.800000000003"/>
    <n v="23080"/>
    <n v="24427.02"/>
    <n v="1000"/>
    <n v="91396.800000000003"/>
    <n v="0"/>
    <x v="23"/>
    <s v="BJ US-BAR-Cookie Dough OOH 8-4pk"/>
  </r>
  <r>
    <n v="65540451"/>
    <x v="15"/>
    <s v=""/>
    <s v="2026"/>
    <s v="02"/>
    <s v="V"/>
    <s v="ZA03"/>
    <n v="80"/>
    <n v="1846.4"/>
    <n v="23080"/>
    <n v="23080"/>
    <n v="1000"/>
    <n v="1846.4"/>
    <n v="0"/>
    <x v="23"/>
    <s v="BJ US-BAR-Cookie Dough OOH 8-4pk"/>
  </r>
  <r>
    <n v="65540451"/>
    <x v="2"/>
    <s v=""/>
    <s v="2026"/>
    <s v="02"/>
    <s v="V"/>
    <s v="ZA03"/>
    <n v="1980"/>
    <n v="45628.11"/>
    <n v="23044.5"/>
    <n v="24427.02"/>
    <n v="1000"/>
    <n v="45628.11"/>
    <n v="0"/>
    <x v="23"/>
    <s v="BJ US-BAR-Cookie Dough OOH 8-4pk"/>
  </r>
  <r>
    <n v="65540451"/>
    <x v="3"/>
    <s v=""/>
    <s v="2026"/>
    <s v="02"/>
    <s v="V"/>
    <s v="ZA03"/>
    <n v="4290"/>
    <n v="98860.92"/>
    <n v="23044.5"/>
    <n v="24427.02"/>
    <n v="1000"/>
    <n v="98860.92"/>
    <n v="0"/>
    <x v="23"/>
    <s v="BJ US-BAR-Cookie Dough OOH 8-4pk"/>
  </r>
  <r>
    <n v="65588385"/>
    <x v="13"/>
    <s v=""/>
    <s v="2026"/>
    <s v="02"/>
    <s v="V"/>
    <s v="ZA03"/>
    <n v="0"/>
    <n v="0"/>
    <n v="0"/>
    <n v="0"/>
    <n v="1000"/>
    <n v="0"/>
    <n v="0"/>
    <x v="2"/>
    <s v="PS TWISTER OOH 1-35PK"/>
  </r>
  <r>
    <n v="67278337"/>
    <x v="0"/>
    <s v=""/>
    <s v="2026"/>
    <s v="02"/>
    <s v="V"/>
    <s v="ZA03"/>
    <n v="60"/>
    <n v="2740.85"/>
    <n v="45680.83"/>
    <n v="40384.019999999997"/>
    <n v="1000"/>
    <n v="2740.85"/>
    <n v="0"/>
    <x v="0"/>
    <s v="BJ SORV-SRB-BerryExtra-1 8.95L"/>
  </r>
  <r>
    <n v="67278338"/>
    <x v="0"/>
    <s v=""/>
    <s v="2026"/>
    <s v="02"/>
    <s v="V"/>
    <s v="ZA03"/>
    <n v="0"/>
    <n v="0"/>
    <n v="23378.91"/>
    <n v="24278.83"/>
    <n v="1000"/>
    <n v="0"/>
    <n v="0"/>
    <x v="0"/>
    <s v="BJ SORV-SRB-Lemonade-1 8.95L"/>
  </r>
  <r>
    <n v="67278370"/>
    <x v="0"/>
    <s v=""/>
    <s v="2026"/>
    <s v="02"/>
    <s v="V"/>
    <s v="ZA03"/>
    <n v="631"/>
    <n v="13869.99"/>
    <n v="21980.97"/>
    <n v="22079.33"/>
    <n v="1000"/>
    <n v="13869.99"/>
    <n v="0"/>
    <x v="0"/>
    <s v="BJ US-SRB-Lemonade-1 2.4 G"/>
  </r>
  <r>
    <n v="67278370"/>
    <x v="1"/>
    <s v=""/>
    <s v="2026"/>
    <s v="02"/>
    <s v="V"/>
    <s v="ZA03"/>
    <n v="169"/>
    <n v="3968.82"/>
    <n v="23484.14"/>
    <n v="22079.33"/>
    <n v="1000"/>
    <n v="3968.82"/>
    <n v="0"/>
    <x v="0"/>
    <s v="BJ US-SRB-Lemonade-1 2.4 G"/>
  </r>
  <r>
    <n v="67278370"/>
    <x v="2"/>
    <s v=""/>
    <s v="2026"/>
    <s v="02"/>
    <s v="V"/>
    <s v="ZA03"/>
    <n v="125"/>
    <n v="2763.16"/>
    <n v="22105.279999999999"/>
    <n v="21751.07"/>
    <n v="1000"/>
    <n v="2763.16"/>
    <n v="0"/>
    <x v="0"/>
    <s v="BJ US-SRB-Lemonade-1 2.4 G"/>
  </r>
  <r>
    <n v="67278370"/>
    <x v="3"/>
    <s v=""/>
    <s v="2026"/>
    <s v="02"/>
    <s v="V"/>
    <s v="ZA03"/>
    <n v="1494"/>
    <n v="31840.15"/>
    <n v="21312.01"/>
    <n v="21430.79"/>
    <n v="1000"/>
    <n v="31840.15"/>
    <n v="0"/>
    <x v="0"/>
    <s v="BJ US-SRB-Lemonade-1 2.4 G"/>
  </r>
  <r>
    <n v="67285848"/>
    <x v="0"/>
    <s v=""/>
    <s v="2026"/>
    <s v="02"/>
    <s v="V"/>
    <s v="ZA03"/>
    <n v="21"/>
    <n v="118.13"/>
    <n v="5625.24"/>
    <n v="5752.24"/>
    <n v="1000"/>
    <n v="118.13"/>
    <n v="0"/>
    <x v="2"/>
    <s v="PS Shots Lemon/Lime 1-24BK WIP"/>
  </r>
  <r>
    <n v="67296703"/>
    <x v="1"/>
    <s v=""/>
    <s v="2026"/>
    <s v="02"/>
    <s v="V"/>
    <s v="ZA03"/>
    <n v="258"/>
    <n v="4482.67"/>
    <n v="17374.689999999999"/>
    <n v="15129.3"/>
    <n v="1000"/>
    <n v="4482.67"/>
    <n v="0"/>
    <x v="1"/>
    <s v="BJ US-IC-GlampfireTrailMix-8 1PT"/>
  </r>
  <r>
    <n v="67296703"/>
    <x v="2"/>
    <s v=""/>
    <s v="2026"/>
    <s v="02"/>
    <s v="V"/>
    <s v="ZA03"/>
    <n v="475"/>
    <n v="8719.1"/>
    <n v="18356"/>
    <n v="14225.68"/>
    <n v="1000"/>
    <n v="8719.1"/>
    <n v="0"/>
    <x v="1"/>
    <s v="BJ US-IC-GlampfireTrailMix-8 1PT"/>
  </r>
  <r>
    <n v="67296703"/>
    <x v="3"/>
    <s v=""/>
    <s v="2026"/>
    <s v="02"/>
    <s v="V"/>
    <s v="ZA03"/>
    <n v="163"/>
    <n v="2948.79"/>
    <n v="18090.740000000002"/>
    <n v="13885.96"/>
    <n v="1000"/>
    <n v="2948.79"/>
    <n v="0"/>
    <x v="1"/>
    <s v="BJ US-IC-GlampfireTrailMix-8 1PT"/>
  </r>
  <r>
    <n v="67361431"/>
    <x v="0"/>
    <s v=""/>
    <s v="2026"/>
    <s v="02"/>
    <s v="V"/>
    <s v="ZA03"/>
    <n v="240"/>
    <n v="3269.98"/>
    <n v="13624.92"/>
    <n v="10992.71"/>
    <n v="1000"/>
    <n v="3269.98"/>
    <n v="0"/>
    <x v="1"/>
    <s v="BJ US-IC-TruffleKerfuffle-8 1PT"/>
  </r>
  <r>
    <n v="67430513"/>
    <x v="0"/>
    <s v=""/>
    <s v="2026"/>
    <s v="02"/>
    <s v="V"/>
    <s v="ZA03"/>
    <n v="19200"/>
    <n v="203703.15"/>
    <n v="10609.54"/>
    <n v="13016.4"/>
    <n v="1000"/>
    <n v="203703.15"/>
    <n v="0"/>
    <x v="1"/>
    <s v="BJ US-IC-PeanutButterCup-8 1PT"/>
  </r>
  <r>
    <n v="67430513"/>
    <x v="1"/>
    <s v=""/>
    <s v="2026"/>
    <s v="02"/>
    <s v="V"/>
    <s v="ZA03"/>
    <n v="11728"/>
    <n v="152184.39000000001"/>
    <n v="12976.16"/>
    <n v="14148.37"/>
    <n v="1000"/>
    <n v="152184.39000000001"/>
    <n v="0"/>
    <x v="1"/>
    <s v="BJ US-IC-PeanutButterCup-8 1PT"/>
  </r>
  <r>
    <n v="67430513"/>
    <x v="2"/>
    <s v=""/>
    <s v="2026"/>
    <s v="02"/>
    <s v="V"/>
    <s v="ZA03"/>
    <n v="6034"/>
    <n v="64578.239999999998"/>
    <n v="10702.39"/>
    <n v="13132.43"/>
    <n v="1000"/>
    <n v="64578.239999999998"/>
    <n v="0"/>
    <x v="1"/>
    <s v="BJ US-IC-PeanutButterCup-8 1PT"/>
  </r>
  <r>
    <n v="67430513"/>
    <x v="3"/>
    <s v=""/>
    <s v="2026"/>
    <s v="02"/>
    <s v="V"/>
    <s v="ZA03"/>
    <n v="27481"/>
    <n v="298628.69"/>
    <n v="10866.73"/>
    <n v="13216.63"/>
    <n v="1000"/>
    <n v="298628.69"/>
    <n v="0"/>
    <x v="1"/>
    <s v="BJ US-IC-PeanutButterCup-8 1PT"/>
  </r>
  <r>
    <n v="67430513"/>
    <x v="4"/>
    <s v=""/>
    <s v="2026"/>
    <s v="02"/>
    <s v="V"/>
    <s v="ZA03"/>
    <n v="13200"/>
    <n v="110296.3"/>
    <n v="8355.7800000000007"/>
    <n v="12682.63"/>
    <n v="1000"/>
    <n v="110296.3"/>
    <n v="0"/>
    <x v="1"/>
    <s v="BJ US-IC-PeanutButterCup-8 1PT"/>
  </r>
  <r>
    <n v="67473912"/>
    <x v="0"/>
    <s v=""/>
    <s v="2026"/>
    <s v="02"/>
    <s v="V"/>
    <s v="ZA03"/>
    <n v="18938"/>
    <n v="272631.84000000003"/>
    <n v="14396.02"/>
    <n v="13886.01"/>
    <n v="1000"/>
    <n v="272631.84000000003"/>
    <n v="0"/>
    <x v="1"/>
    <s v="BJ AMET-IC-PhishFood-FTNG-8 458ML"/>
  </r>
  <r>
    <n v="67473913"/>
    <x v="0"/>
    <s v=""/>
    <s v="2026"/>
    <s v="02"/>
    <s v="V"/>
    <s v="ZA03"/>
    <n v="0"/>
    <n v="0"/>
    <n v="15937"/>
    <n v="14275.56"/>
    <n v="1000"/>
    <n v="0"/>
    <n v="0"/>
    <x v="1"/>
    <s v="BJ SORV-IC-PhishFood-8 458ML"/>
  </r>
  <r>
    <n v="67546032"/>
    <x v="0"/>
    <s v=""/>
    <s v="2026"/>
    <s v="02"/>
    <s v="V"/>
    <s v="ZA03"/>
    <n v="352"/>
    <n v="4699.96"/>
    <n v="13352.16"/>
    <n v="12342.56"/>
    <n v="1000"/>
    <n v="4699.96"/>
    <n v="0"/>
    <x v="1"/>
    <s v="BJ SORV-IC-TripleCrmlCk-8 458ML"/>
  </r>
  <r>
    <n v="67546042"/>
    <x v="0"/>
    <s v=""/>
    <s v="2026"/>
    <s v="02"/>
    <s v="V"/>
    <s v="ZA03"/>
    <n v="8325"/>
    <n v="106276.47"/>
    <n v="12765.94"/>
    <n v="12799.91"/>
    <n v="1000"/>
    <n v="106276.47"/>
    <n v="0"/>
    <x v="1"/>
    <s v="BJ US-COR-ChocolateChip-8 1 PT"/>
  </r>
  <r>
    <n v="67546042"/>
    <x v="1"/>
    <s v=""/>
    <s v="2026"/>
    <s v="02"/>
    <s v="V"/>
    <s v="ZA03"/>
    <n v="4529"/>
    <n v="62489.17"/>
    <n v="13797.56"/>
    <n v="14576.37"/>
    <n v="1000"/>
    <n v="62489.17"/>
    <n v="0"/>
    <x v="1"/>
    <s v="BJ US-COR-ChocolateChip-8 1 PT"/>
  </r>
  <r>
    <n v="67546042"/>
    <x v="2"/>
    <s v=""/>
    <s v="2026"/>
    <s v="02"/>
    <s v="V"/>
    <s v="ZA03"/>
    <n v="3600"/>
    <n v="45078.34"/>
    <n v="12521.76"/>
    <n v="12789.08"/>
    <n v="1000"/>
    <n v="45078.34"/>
    <n v="0"/>
    <x v="1"/>
    <s v="BJ US-COR-ChocolateChip-8 1 PT"/>
  </r>
  <r>
    <n v="67546042"/>
    <x v="3"/>
    <s v=""/>
    <s v="2026"/>
    <s v="02"/>
    <s v="V"/>
    <s v="ZA03"/>
    <n v="10800"/>
    <n v="137149.04"/>
    <n v="12698.99"/>
    <n v="12848.17"/>
    <n v="1000"/>
    <n v="137149.04"/>
    <n v="0"/>
    <x v="1"/>
    <s v="BJ US-COR-ChocolateChip-8 1 PT"/>
  </r>
  <r>
    <n v="67546042"/>
    <x v="4"/>
    <s v=""/>
    <s v="2026"/>
    <s v="02"/>
    <s v="V"/>
    <s v="ZA03"/>
    <n v="11078"/>
    <n v="129980.7"/>
    <n v="11733.23"/>
    <n v="12264.07"/>
    <n v="1000"/>
    <n v="129980.7"/>
    <n v="0"/>
    <x v="1"/>
    <s v="BJ US-COR-ChocolateChip-8 1 PT"/>
  </r>
  <r>
    <n v="67556908"/>
    <x v="0"/>
    <s v=""/>
    <s v="2026"/>
    <s v="02"/>
    <s v="V"/>
    <s v="ZA03"/>
    <n v="8640"/>
    <n v="88244.29"/>
    <n v="10213.459999999999"/>
    <n v="10142.209999999999"/>
    <n v="1000"/>
    <n v="88244.29"/>
    <n v="0"/>
    <x v="1"/>
    <s v="BJ R01-ND-ChcFgBrwn-8 458ML"/>
  </r>
  <r>
    <n v="67568052"/>
    <x v="0"/>
    <s v=""/>
    <s v="2026"/>
    <s v="02"/>
    <s v="V"/>
    <s v="ZA03"/>
    <n v="200"/>
    <n v="4785.71"/>
    <n v="23928.55"/>
    <n v="22812.76"/>
    <n v="1000"/>
    <n v="4785.71"/>
    <n v="0"/>
    <x v="0"/>
    <s v="BJ US-IC-WakeNBake-1 2.4g"/>
  </r>
  <r>
    <n v="67574435"/>
    <x v="0"/>
    <s v=""/>
    <s v="2026"/>
    <s v="02"/>
    <s v="V"/>
    <s v="ZA03"/>
    <n v="200"/>
    <n v="3970.77"/>
    <n v="19853.849999999999"/>
    <n v="18186.96"/>
    <n v="1000"/>
    <n v="3970.77"/>
    <n v="0"/>
    <x v="0"/>
    <s v="BJ-US-IC-NuttyCaramelSwirl-1 2.4G"/>
  </r>
  <r>
    <n v="67596354"/>
    <x v="0"/>
    <s v=""/>
    <s v="2026"/>
    <s v="02"/>
    <s v="V"/>
    <s v="ZA03"/>
    <n v="11535"/>
    <n v="145877.70000000001"/>
    <n v="12646.53"/>
    <n v="12390.88"/>
    <n v="1000"/>
    <n v="145877.70000000001"/>
    <n v="0"/>
    <x v="1"/>
    <s v="BJ R01-IC-TripleCaramlChnk-8 458ML"/>
  </r>
  <r>
    <n v="67596354"/>
    <x v="4"/>
    <s v=""/>
    <s v="2026"/>
    <s v="02"/>
    <s v="S"/>
    <s v="ZA03"/>
    <n v="0"/>
    <n v="0"/>
    <n v="12270.68"/>
    <n v="12057.63"/>
    <n v="1000"/>
    <n v="0"/>
    <n v="0"/>
    <x v="1"/>
    <s v="BJ R01-IC-TripleCaramlChnk-8 458ML"/>
  </r>
  <r>
    <n v="67789314"/>
    <x v="0"/>
    <s v=""/>
    <s v="2026"/>
    <s v="02"/>
    <s v="V"/>
    <s v="ZA03"/>
    <n v="7541"/>
    <n v="93213.43"/>
    <n v="12360.88"/>
    <n v="12343.51"/>
    <n v="1000"/>
    <n v="93213.43"/>
    <n v="0"/>
    <x v="1"/>
    <s v="BJ US-IC-PBHalfBaked-8 1 PT"/>
  </r>
  <r>
    <n v="67789314"/>
    <x v="1"/>
    <s v=""/>
    <s v="2026"/>
    <s v="02"/>
    <s v="V"/>
    <s v="ZA03"/>
    <n v="4431"/>
    <n v="58746.48"/>
    <n v="13258.06"/>
    <n v="12343.51"/>
    <n v="1000"/>
    <n v="58746.48"/>
    <n v="0"/>
    <x v="1"/>
    <s v="BJ US-IC-PBHalfBaked-8 1 PT"/>
  </r>
  <r>
    <n v="67789314"/>
    <x v="2"/>
    <s v=""/>
    <s v="2026"/>
    <s v="02"/>
    <s v="V"/>
    <s v="ZA03"/>
    <n v="3930"/>
    <n v="49715"/>
    <n v="12650.13"/>
    <n v="12319.77"/>
    <n v="1000"/>
    <n v="49715"/>
    <n v="0"/>
    <x v="1"/>
    <s v="BJ US-IC-PBHalfBaked-8 1 PT"/>
  </r>
  <r>
    <n v="67789314"/>
    <x v="3"/>
    <s v=""/>
    <s v="2026"/>
    <s v="02"/>
    <s v="V"/>
    <s v="ZA03"/>
    <n v="6724"/>
    <n v="86442.26"/>
    <n v="12855.78"/>
    <n v="12340.17"/>
    <n v="1000"/>
    <n v="86442.26"/>
    <n v="0"/>
    <x v="1"/>
    <s v="BJ US-IC-PBHalfBaked-8 1 PT"/>
  </r>
  <r>
    <n v="67789314"/>
    <x v="4"/>
    <s v=""/>
    <s v="2026"/>
    <s v="02"/>
    <s v="V"/>
    <s v="ZA03"/>
    <n v="1200"/>
    <n v="13325.22"/>
    <n v="11104.35"/>
    <n v="11722.16"/>
    <n v="1000"/>
    <n v="13325.22"/>
    <n v="0"/>
    <x v="1"/>
    <s v="BJ US-IC-PBHalfBaked-8 1 PT"/>
  </r>
  <r>
    <n v="67794167"/>
    <x v="0"/>
    <s v=""/>
    <s v="2026"/>
    <s v="02"/>
    <s v="V"/>
    <s v="ZA03"/>
    <n v="33667"/>
    <n v="411047.75"/>
    <n v="12209.22"/>
    <n v="12710.21"/>
    <n v="1000"/>
    <n v="411047.75"/>
    <n v="0"/>
    <x v="1"/>
    <s v="BJ US-IC-Milk+Cookies-8 1PT"/>
  </r>
  <r>
    <n v="67794167"/>
    <x v="1"/>
    <s v=""/>
    <s v="2026"/>
    <s v="02"/>
    <s v="V"/>
    <s v="ZA03"/>
    <n v="16199"/>
    <n v="213030.06"/>
    <n v="13150.82"/>
    <n v="12710.21"/>
    <n v="1000"/>
    <n v="213030.06"/>
    <n v="0"/>
    <x v="1"/>
    <s v="BJ US-IC-Milk+Cookies-8 1PT"/>
  </r>
  <r>
    <n v="67794167"/>
    <x v="6"/>
    <s v=""/>
    <s v="2026"/>
    <s v="02"/>
    <s v="V"/>
    <s v="ZA03"/>
    <n v="0"/>
    <n v="0"/>
    <n v="12082.13"/>
    <n v="12710.21"/>
    <n v="1000"/>
    <n v="0"/>
    <n v="0"/>
    <x v="1"/>
    <s v="BJ US-IC-Milk+Cookies-8 1PT"/>
  </r>
  <r>
    <n v="67794167"/>
    <x v="2"/>
    <s v=""/>
    <s v="2026"/>
    <s v="02"/>
    <s v="V"/>
    <s v="ZA03"/>
    <n v="18661"/>
    <n v="225902.49"/>
    <n v="12105.59"/>
    <n v="12659.21"/>
    <n v="1000"/>
    <n v="225902.49"/>
    <n v="0"/>
    <x v="1"/>
    <s v="BJ US-IC-Milk+Cookies-8 1PT"/>
  </r>
  <r>
    <n v="67794167"/>
    <x v="3"/>
    <s v=""/>
    <s v="2026"/>
    <s v="02"/>
    <s v="V"/>
    <s v="ZA03"/>
    <n v="29563"/>
    <n v="360411.63"/>
    <n v="12191.31"/>
    <n v="12782.72"/>
    <n v="1000"/>
    <n v="360411.63"/>
    <n v="0"/>
    <x v="1"/>
    <s v="BJ US-IC-Milk+Cookies-8 1PT"/>
  </r>
  <r>
    <n v="67794167"/>
    <x v="21"/>
    <s v=""/>
    <s v="2026"/>
    <s v="02"/>
    <s v="V"/>
    <s v="ZA03"/>
    <n v="282"/>
    <n v="3139.52"/>
    <n v="11133.05"/>
    <n v="12170.88"/>
    <n v="1000"/>
    <n v="3139.52"/>
    <n v="0"/>
    <x v="1"/>
    <s v="BJ US-IC-Milk+Cookies-8 1PT"/>
  </r>
  <r>
    <n v="67794167"/>
    <x v="4"/>
    <s v=""/>
    <s v="2026"/>
    <s v="02"/>
    <s v="V"/>
    <s v="ZA03"/>
    <n v="3378"/>
    <n v="38247.61"/>
    <n v="11322.56"/>
    <n v="12099.81"/>
    <n v="1000"/>
    <n v="38247.61"/>
    <n v="0"/>
    <x v="1"/>
    <s v="BJ US-IC-Milk+Cookies-8 1PT"/>
  </r>
  <r>
    <n v="67794168"/>
    <x v="0"/>
    <s v=""/>
    <s v="2026"/>
    <s v="02"/>
    <s v="V"/>
    <s v="ZA03"/>
    <n v="0"/>
    <n v="0"/>
    <n v="12296.48"/>
    <n v="12309.41"/>
    <n v="1000"/>
    <n v="0"/>
    <n v="0"/>
    <x v="1"/>
    <s v="BJ US-IC-MntrWndrland-8 1PT"/>
  </r>
  <r>
    <n v="67794168"/>
    <x v="1"/>
    <s v=""/>
    <s v="2026"/>
    <s v="02"/>
    <s v="V"/>
    <s v="ZA03"/>
    <n v="227"/>
    <n v="2951.7"/>
    <n v="13003.08"/>
    <n v="13755.2"/>
    <n v="1000"/>
    <n v="2951.7"/>
    <n v="0"/>
    <x v="1"/>
    <s v="BJ US-IC-MntrWndrland-8 1PT"/>
  </r>
  <r>
    <n v="67794168"/>
    <x v="2"/>
    <s v=""/>
    <s v="2026"/>
    <s v="02"/>
    <s v="V"/>
    <s v="ZA03"/>
    <n v="4"/>
    <n v="48.52"/>
    <n v="12130"/>
    <n v="12441.87"/>
    <n v="1000"/>
    <n v="48.52"/>
    <n v="0"/>
    <x v="1"/>
    <s v="BJ US-IC-MntrWndrland-8 1PT"/>
  </r>
  <r>
    <n v="67794168"/>
    <x v="3"/>
    <s v=""/>
    <s v="2026"/>
    <s v="02"/>
    <s v="V"/>
    <s v="ZA03"/>
    <n v="839"/>
    <n v="10388.719999999999"/>
    <n v="12382.26"/>
    <n v="12459.44"/>
    <n v="1000"/>
    <n v="10388.719999999999"/>
    <n v="0"/>
    <x v="1"/>
    <s v="BJ US-IC-MntrWndrland-8 1PT"/>
  </r>
  <r>
    <n v="67794169"/>
    <x v="0"/>
    <s v=""/>
    <s v="2026"/>
    <s v="02"/>
    <s v="V"/>
    <s v="ZA03"/>
    <n v="13313"/>
    <n v="169987.44"/>
    <n v="12768.53"/>
    <n v="12404.69"/>
    <n v="1000"/>
    <n v="169987.44"/>
    <n v="0"/>
    <x v="1"/>
    <s v="BJ US-IC-TonightDough-8 1PT"/>
  </r>
  <r>
    <n v="67794169"/>
    <x v="1"/>
    <s v=""/>
    <s v="2026"/>
    <s v="02"/>
    <s v="V"/>
    <s v="ZA03"/>
    <n v="13360"/>
    <n v="183196.23"/>
    <n v="13712.29"/>
    <n v="12698.52"/>
    <n v="1000"/>
    <n v="183196.23"/>
    <n v="0"/>
    <x v="1"/>
    <s v="BJ US-IC-TonightDough-8 1PT"/>
  </r>
  <r>
    <n v="67794169"/>
    <x v="6"/>
    <s v=""/>
    <s v="2026"/>
    <s v="02"/>
    <s v="V"/>
    <s v="ZA03"/>
    <n v="2160"/>
    <n v="28208.89"/>
    <n v="13059.67"/>
    <n v="12404.69"/>
    <n v="1000"/>
    <n v="28208.89"/>
    <n v="0"/>
    <x v="1"/>
    <s v="BJ US-IC-TonightDough-8 1PT"/>
  </r>
  <r>
    <n v="67794169"/>
    <x v="2"/>
    <s v=""/>
    <s v="2026"/>
    <s v="02"/>
    <s v="V"/>
    <s v="ZA03"/>
    <n v="16450"/>
    <n v="208400.74"/>
    <n v="12668.74"/>
    <n v="12610.05"/>
    <n v="1000"/>
    <n v="208400.74"/>
    <n v="0"/>
    <x v="1"/>
    <s v="BJ US-IC-TonightDough-8 1PT"/>
  </r>
  <r>
    <n v="67794169"/>
    <x v="3"/>
    <s v=""/>
    <s v="2026"/>
    <s v="02"/>
    <s v="V"/>
    <s v="ZA03"/>
    <n v="32844"/>
    <n v="425476.01"/>
    <n v="12954.45"/>
    <n v="12698.52"/>
    <n v="1000"/>
    <n v="425476.01"/>
    <n v="0"/>
    <x v="1"/>
    <s v="BJ US-IC-TonightDough-8 1PT"/>
  </r>
  <r>
    <n v="67794169"/>
    <x v="21"/>
    <s v=""/>
    <s v="2026"/>
    <s v="02"/>
    <s v="V"/>
    <s v="ZA03"/>
    <n v="0"/>
    <n v="0"/>
    <n v="11009.14"/>
    <n v="12018.18"/>
    <n v="1000"/>
    <n v="0"/>
    <n v="0"/>
    <x v="1"/>
    <s v="BJ US-IC-TonightDough-8 1PT"/>
  </r>
  <r>
    <n v="67794169"/>
    <x v="4"/>
    <s v=""/>
    <s v="2026"/>
    <s v="02"/>
    <s v="V"/>
    <s v="ZA03"/>
    <n v="2035"/>
    <n v="23741.040000000001"/>
    <n v="11666.36"/>
    <n v="12168.19"/>
    <n v="1000"/>
    <n v="23741.040000000001"/>
    <n v="0"/>
    <x v="1"/>
    <s v="BJ US-IC-TonightDough-8 1PT"/>
  </r>
  <r>
    <n v="67794170"/>
    <x v="0"/>
    <s v=""/>
    <s v="2026"/>
    <s v="02"/>
    <s v="V"/>
    <s v="ZA03"/>
    <n v="0"/>
    <n v="0"/>
    <n v="13204.93"/>
    <n v="12726.21"/>
    <n v="1000"/>
    <n v="0"/>
    <n v="0"/>
    <x v="1"/>
    <s v="BJ US-IC-PeanutButterWorld-8 1PT"/>
  </r>
  <r>
    <n v="67794170"/>
    <x v="1"/>
    <s v=""/>
    <s v="2026"/>
    <s v="02"/>
    <s v="V"/>
    <s v="ZA03"/>
    <n v="0"/>
    <n v="0"/>
    <n v="13620.08"/>
    <n v="14426.27"/>
    <n v="1000"/>
    <n v="0"/>
    <n v="0"/>
    <x v="1"/>
    <s v="BJ US-IC-PeanutButterWorld-8 1PT"/>
  </r>
  <r>
    <n v="67794170"/>
    <x v="2"/>
    <s v=""/>
    <s v="2026"/>
    <s v="02"/>
    <s v="V"/>
    <s v="ZA03"/>
    <n v="241"/>
    <n v="3127"/>
    <n v="12975.1"/>
    <n v="12709.65"/>
    <n v="1000"/>
    <n v="3127"/>
    <n v="0"/>
    <x v="1"/>
    <s v="BJ US-IC-PeanutButterWorld-8 1PT"/>
  </r>
  <r>
    <n v="67794170"/>
    <x v="3"/>
    <s v=""/>
    <s v="2026"/>
    <s v="02"/>
    <s v="V"/>
    <s v="ZA03"/>
    <n v="244"/>
    <n v="3120.39"/>
    <n v="12788.48"/>
    <n v="12771.75"/>
    <n v="1000"/>
    <n v="3120.39"/>
    <n v="0"/>
    <x v="1"/>
    <s v="BJ US-IC-PeanutButterWorld-8 1PT"/>
  </r>
  <r>
    <n v="67794170"/>
    <x v="4"/>
    <s v=""/>
    <s v="2026"/>
    <s v="02"/>
    <s v="S"/>
    <s v="ZA03"/>
    <n v="0"/>
    <n v="0"/>
    <n v="12161.14"/>
    <n v="12111.05"/>
    <n v="1000"/>
    <n v="0"/>
    <n v="0"/>
    <x v="1"/>
    <s v="BJ US-IC-PeanutButterWorld-8 1PT"/>
  </r>
  <r>
    <n v="67803006"/>
    <x v="0"/>
    <s v=""/>
    <s v="2026"/>
    <s v="02"/>
    <s v="V"/>
    <s v="ZA03"/>
    <n v="7618"/>
    <n v="100408.63"/>
    <n v="13180.44"/>
    <n v="12181.22"/>
    <n v="1000"/>
    <n v="100408.63"/>
    <n v="0"/>
    <x v="1"/>
    <s v="BJ R01-IC-TonightDough-8 458ML"/>
  </r>
  <r>
    <n v="67803006"/>
    <x v="21"/>
    <s v=""/>
    <s v="2026"/>
    <s v="02"/>
    <s v="S"/>
    <s v="ZA03"/>
    <n v="0"/>
    <n v="0"/>
    <n v="12278.96"/>
    <n v="12009.98"/>
    <n v="1000"/>
    <n v="0"/>
    <n v="0"/>
    <x v="1"/>
    <s v="BJ R01-IC-TonightDough-8 458ML"/>
  </r>
  <r>
    <n v="67803006"/>
    <x v="4"/>
    <s v=""/>
    <s v="2026"/>
    <s v="02"/>
    <s v="S"/>
    <s v="ZA03"/>
    <n v="0"/>
    <n v="0"/>
    <n v="12786.81"/>
    <n v="11754.56"/>
    <n v="1000"/>
    <n v="0"/>
    <n v="0"/>
    <x v="1"/>
    <s v="BJ R01-IC-TonightDough-8 458ML"/>
  </r>
  <r>
    <n v="67825196"/>
    <x v="0"/>
    <s v=""/>
    <s v="2026"/>
    <s v="02"/>
    <s v="V"/>
    <s v="ZA03"/>
    <n v="1050"/>
    <n v="70306.210000000006"/>
    <n v="66958.3"/>
    <n v="30352.48"/>
    <n v="1000"/>
    <n v="70306.210000000006"/>
    <n v="0"/>
    <x v="0"/>
    <s v="BJ US-IC-TonightDough-FTNG-1 2.4G"/>
  </r>
  <r>
    <n v="67825196"/>
    <x v="1"/>
    <s v=""/>
    <s v="2026"/>
    <s v="02"/>
    <s v="V"/>
    <s v="ZA03"/>
    <n v="283"/>
    <n v="9874.6"/>
    <n v="34892.58"/>
    <n v="29760.46"/>
    <n v="1000"/>
    <n v="9874.6"/>
    <n v="0"/>
    <x v="0"/>
    <s v="BJ US-IC-TonightDough-FTNG-1 2.4G"/>
  </r>
  <r>
    <n v="67825196"/>
    <x v="2"/>
    <s v=""/>
    <s v="2026"/>
    <s v="02"/>
    <s v="V"/>
    <s v="ZA03"/>
    <n v="562"/>
    <n v="33621.449999999997"/>
    <n v="59824.639999999999"/>
    <n v="29785.040000000001"/>
    <n v="1000"/>
    <n v="33621.449999999997"/>
    <n v="0"/>
    <x v="0"/>
    <s v="BJ US-IC-TonightDough-FTNG-1 2.4G"/>
  </r>
  <r>
    <n v="67825196"/>
    <x v="3"/>
    <s v=""/>
    <s v="2026"/>
    <s v="02"/>
    <s v="V"/>
    <s v="ZA03"/>
    <n v="1071"/>
    <n v="69872.92"/>
    <n v="65240.82"/>
    <n v="29760.46"/>
    <n v="1000"/>
    <n v="69872.92"/>
    <n v="0"/>
    <x v="0"/>
    <s v="BJ US-IC-TonightDough-FTNG-1 2.4G"/>
  </r>
  <r>
    <n v="67825197"/>
    <x v="0"/>
    <s v=""/>
    <s v="2026"/>
    <s v="02"/>
    <s v="V"/>
    <s v="ZA03"/>
    <n v="450"/>
    <n v="14913.22"/>
    <n v="33140.49"/>
    <n v="30730.98"/>
    <n v="1000"/>
    <n v="14913.22"/>
    <n v="0"/>
    <x v="0"/>
    <s v="BJ US-IC-ChunkyMonkey-FTNG-1 2.4G"/>
  </r>
  <r>
    <n v="67825197"/>
    <x v="1"/>
    <s v=""/>
    <s v="2026"/>
    <s v="02"/>
    <s v="V"/>
    <s v="ZA03"/>
    <n v="393"/>
    <n v="13317.05"/>
    <n v="33885.620000000003"/>
    <n v="29973.57"/>
    <n v="1000"/>
    <n v="13317.05"/>
    <n v="0"/>
    <x v="0"/>
    <s v="BJ US-IC-ChunkyMonkey-FTNG-1 2.4G"/>
  </r>
  <r>
    <n v="67825197"/>
    <x v="2"/>
    <s v=""/>
    <s v="2026"/>
    <s v="02"/>
    <s v="V"/>
    <s v="ZA03"/>
    <n v="229"/>
    <n v="7111.97"/>
    <n v="31056.639999999999"/>
    <n v="30341.45"/>
    <n v="1000"/>
    <n v="7111.97"/>
    <n v="0"/>
    <x v="0"/>
    <s v="BJ US-IC-ChunkyMonkey-FTNG-1 2.4G"/>
  </r>
  <r>
    <n v="67825197"/>
    <x v="3"/>
    <s v=""/>
    <s v="2026"/>
    <s v="02"/>
    <s v="V"/>
    <s v="ZA03"/>
    <n v="2874"/>
    <n v="94354.29"/>
    <n v="32830.300000000003"/>
    <n v="29973.57"/>
    <n v="1000"/>
    <n v="94354.29"/>
    <n v="0"/>
    <x v="0"/>
    <s v="BJ US-IC-ChunkyMonkey-FTNG-1 2.4G"/>
  </r>
  <r>
    <n v="67825198"/>
    <x v="0"/>
    <s v=""/>
    <s v="2026"/>
    <s v="02"/>
    <s v="V"/>
    <s v="ZA03"/>
    <n v="4045"/>
    <n v="118856.89"/>
    <n v="29383.66"/>
    <n v="31226.49"/>
    <n v="1000"/>
    <n v="118856.89"/>
    <n v="0"/>
    <x v="0"/>
    <s v="BJ US-IC-Milk+Cookies-FTNG-1 2.4G"/>
  </r>
  <r>
    <n v="67825198"/>
    <x v="1"/>
    <s v=""/>
    <s v="2026"/>
    <s v="02"/>
    <s v="V"/>
    <s v="ZA03"/>
    <n v="720"/>
    <n v="24336.66"/>
    <n v="33800.92"/>
    <n v="31428.57"/>
    <n v="1000"/>
    <n v="24336.66"/>
    <n v="0"/>
    <x v="0"/>
    <s v="BJ US-IC-Milk+Cookies-FTNG-1 2.4G"/>
  </r>
  <r>
    <n v="67825198"/>
    <x v="2"/>
    <s v=""/>
    <s v="2026"/>
    <s v="02"/>
    <s v="V"/>
    <s v="ZA03"/>
    <n v="563"/>
    <n v="17626.490000000002"/>
    <n v="31308.15"/>
    <n v="31620.28"/>
    <n v="1000"/>
    <n v="17626.490000000002"/>
    <n v="0"/>
    <x v="0"/>
    <s v="BJ US-IC-Milk+Cookies-FTNG-1 2.4G"/>
  </r>
  <r>
    <n v="67825198"/>
    <x v="3"/>
    <s v=""/>
    <s v="2026"/>
    <s v="02"/>
    <s v="V"/>
    <s v="ZA03"/>
    <n v="2444"/>
    <n v="74293.850000000006"/>
    <n v="30398.47"/>
    <n v="31428.57"/>
    <n v="1000"/>
    <n v="74293.850000000006"/>
    <n v="0"/>
    <x v="0"/>
    <s v="BJ US-IC-Milk+Cookies-FTNG-1 2.4G"/>
  </r>
  <r>
    <n v="67825198"/>
    <x v="4"/>
    <s v=""/>
    <s v="2026"/>
    <s v="02"/>
    <s v="V"/>
    <s v="ZA03"/>
    <n v="159"/>
    <n v="4222.93"/>
    <n v="26559.31"/>
    <n v="30352.22"/>
    <n v="1000"/>
    <n v="4222.93"/>
    <n v="0"/>
    <x v="0"/>
    <s v="BJ US-IC-Milk+Cookies-FTNG-1 2.4G"/>
  </r>
  <r>
    <n v="67826412"/>
    <x v="0"/>
    <s v=""/>
    <s v="2026"/>
    <s v="02"/>
    <s v="V"/>
    <s v="ZA03"/>
    <n v="41928"/>
    <n v="505377.23"/>
    <n v="12053.45"/>
    <n v="13124.85"/>
    <n v="1000"/>
    <n v="505377.23"/>
    <n v="0"/>
    <x v="1"/>
    <s v="BJ US-IC-ChunkyMonkey-FTNG-8 1PT"/>
  </r>
  <r>
    <n v="67826412"/>
    <x v="1"/>
    <s v=""/>
    <s v="2026"/>
    <s v="02"/>
    <s v="V"/>
    <s v="ZA03"/>
    <n v="20242"/>
    <n v="259402.43"/>
    <n v="12815.06"/>
    <n v="13228.89"/>
    <n v="1000"/>
    <n v="259402.43"/>
    <n v="0"/>
    <x v="1"/>
    <s v="BJ US-IC-ChunkyMonkey-FTNG-8 1PT"/>
  </r>
  <r>
    <n v="67826412"/>
    <x v="2"/>
    <s v=""/>
    <s v="2026"/>
    <s v="02"/>
    <s v="V"/>
    <s v="ZA03"/>
    <n v="24034"/>
    <n v="287449.63"/>
    <n v="11960.12"/>
    <n v="13080.94"/>
    <n v="1000"/>
    <n v="287449.63"/>
    <n v="0"/>
    <x v="1"/>
    <s v="BJ US-IC-ChunkyMonkey-FTNG-8 1PT"/>
  </r>
  <r>
    <n v="67826412"/>
    <x v="8"/>
    <s v=""/>
    <s v="2026"/>
    <s v="02"/>
    <s v="V"/>
    <s v="ZA03"/>
    <n v="8"/>
    <n v="97.18"/>
    <n v="12147.5"/>
    <n v="12449.7"/>
    <n v="1000"/>
    <n v="97.18"/>
    <n v="0"/>
    <x v="1"/>
    <s v="BJ US-IC-ChunkyMonkey-FTNG-8 1PT"/>
  </r>
  <r>
    <n v="67826412"/>
    <x v="3"/>
    <s v=""/>
    <s v="2026"/>
    <s v="02"/>
    <s v="V"/>
    <s v="ZA03"/>
    <n v="54247"/>
    <n v="654127.56999999995"/>
    <n v="12058.32"/>
    <n v="13228.89"/>
    <n v="1000"/>
    <n v="654127.56999999995"/>
    <n v="0"/>
    <x v="1"/>
    <s v="BJ US-IC-ChunkyMonkey-FTNG-8 1PT"/>
  </r>
  <r>
    <n v="67826412"/>
    <x v="21"/>
    <s v=""/>
    <s v="2026"/>
    <s v="02"/>
    <s v="V"/>
    <s v="ZA03"/>
    <n v="534"/>
    <n v="6246.08"/>
    <n v="11696.78"/>
    <n v="12309.87"/>
    <n v="1000"/>
    <n v="6246.08"/>
    <n v="0"/>
    <x v="1"/>
    <s v="BJ US-IC-ChunkyMonkey-FTNG-8 1PT"/>
  </r>
  <r>
    <n v="67826412"/>
    <x v="4"/>
    <s v=""/>
    <s v="2026"/>
    <s v="02"/>
    <s v="S"/>
    <s v="ZA03"/>
    <n v="0"/>
    <n v="0"/>
    <n v="13141.02"/>
    <n v="12627.08"/>
    <n v="1000"/>
    <n v="0"/>
    <n v="0"/>
    <x v="1"/>
    <s v="BJ US-IC-ChunkyMonkey-FTNG-8 1PT"/>
  </r>
  <r>
    <n v="67867261"/>
    <x v="0"/>
    <s v=""/>
    <s v="2026"/>
    <s v="02"/>
    <s v="V"/>
    <s v="ZA03"/>
    <n v="281"/>
    <n v="4784.66"/>
    <n v="17027.259999999998"/>
    <n v="13278.11"/>
    <n v="1000"/>
    <n v="4784.66"/>
    <n v="0"/>
    <x v="1"/>
    <s v="BJ US-IC-Cannoli-8 1PT"/>
  </r>
  <r>
    <n v="67867261"/>
    <x v="1"/>
    <s v=""/>
    <s v="2026"/>
    <s v="02"/>
    <s v="V"/>
    <s v="ZA03"/>
    <n v="1208"/>
    <n v="18042.259999999998"/>
    <n v="14935.65"/>
    <n v="14432.5"/>
    <n v="1000"/>
    <n v="18042.259999999998"/>
    <n v="0"/>
    <x v="1"/>
    <s v="BJ US-IC-Cannoli-8 1PT"/>
  </r>
  <r>
    <n v="67867261"/>
    <x v="2"/>
    <s v=""/>
    <s v="2026"/>
    <s v="02"/>
    <s v="V"/>
    <s v="ZA03"/>
    <n v="0"/>
    <n v="0"/>
    <n v="16428.919999999998"/>
    <n v="13238.84"/>
    <n v="1000"/>
    <n v="0"/>
    <n v="0"/>
    <x v="1"/>
    <s v="BJ US-IC-Cannoli-8 1PT"/>
  </r>
  <r>
    <n v="67867261"/>
    <x v="3"/>
    <s v=""/>
    <s v="2026"/>
    <s v="02"/>
    <s v="V"/>
    <s v="ZA03"/>
    <n v="30"/>
    <n v="482.81"/>
    <n v="16093.67"/>
    <n v="13291.2"/>
    <n v="1000"/>
    <n v="482.81"/>
    <n v="0"/>
    <x v="1"/>
    <s v="BJ US-IC-Cannoli-8 1PT"/>
  </r>
  <r>
    <n v="67881628"/>
    <x v="0"/>
    <s v=""/>
    <s v="2026"/>
    <s v="02"/>
    <s v="V"/>
    <s v="ZA03"/>
    <n v="11952"/>
    <n v="167974.21"/>
    <n v="14054.07"/>
    <n v="14302.76"/>
    <n v="1000"/>
    <n v="167974.21"/>
    <n v="0"/>
    <x v="1"/>
    <s v="BJ US-IC- CrmlChcChsck- 8 1PT"/>
  </r>
  <r>
    <n v="67881628"/>
    <x v="1"/>
    <s v=""/>
    <s v="2026"/>
    <s v="02"/>
    <s v="V"/>
    <s v="ZA03"/>
    <n v="4620"/>
    <n v="68130.06"/>
    <n v="14746.77"/>
    <n v="16160.45"/>
    <n v="1000"/>
    <n v="68130.06"/>
    <n v="0"/>
    <x v="1"/>
    <s v="BJ US-IC- CrmlChcChsck- 8 1PT"/>
  </r>
  <r>
    <n v="67881628"/>
    <x v="2"/>
    <s v=""/>
    <s v="2026"/>
    <s v="02"/>
    <s v="V"/>
    <s v="ZA03"/>
    <n v="4022"/>
    <n v="57228.91"/>
    <n v="14228.97"/>
    <n v="14166.06"/>
    <n v="1000"/>
    <n v="57228.91"/>
    <n v="0"/>
    <x v="1"/>
    <s v="BJ US-IC- CrmlChcChsck- 8 1PT"/>
  </r>
  <r>
    <n v="67881628"/>
    <x v="3"/>
    <s v=""/>
    <s v="2026"/>
    <s v="02"/>
    <s v="V"/>
    <s v="ZA03"/>
    <n v="20240"/>
    <n v="289090.02"/>
    <n v="14283.1"/>
    <n v="14214.77"/>
    <n v="1000"/>
    <n v="289090.02"/>
    <n v="0"/>
    <x v="1"/>
    <s v="BJ US-IC- CrmlChcChsck- 8 1PT"/>
  </r>
  <r>
    <n v="67881628"/>
    <x v="4"/>
    <s v=""/>
    <s v="2026"/>
    <s v="02"/>
    <s v="V"/>
    <s v="ZA03"/>
    <n v="83"/>
    <n v="1102.8900000000001"/>
    <n v="13287.83"/>
    <n v="13686.04"/>
    <n v="1000"/>
    <n v="1102.8900000000001"/>
    <n v="0"/>
    <x v="1"/>
    <s v="BJ US-IC- CrmlChcChsck- 8 1PT"/>
  </r>
  <r>
    <n v="67881629"/>
    <x v="0"/>
    <s v=""/>
    <s v="2026"/>
    <s v="02"/>
    <s v="V"/>
    <s v="ZA03"/>
    <n v="17322"/>
    <n v="229612.17"/>
    <n v="13255.52"/>
    <n v="12531.35"/>
    <n v="1000"/>
    <n v="229612.17"/>
    <n v="0"/>
    <x v="1"/>
    <s v="BJ US-COR-BrownieBatter-8 1PT"/>
  </r>
  <r>
    <n v="67881629"/>
    <x v="1"/>
    <s v=""/>
    <s v="2026"/>
    <s v="02"/>
    <s v="V"/>
    <s v="ZA03"/>
    <n v="9235"/>
    <n v="142518.87"/>
    <n v="15432.47"/>
    <n v="14482.72"/>
    <n v="1000"/>
    <n v="142518.87"/>
    <n v="0"/>
    <x v="1"/>
    <s v="BJ US-COR-BrownieBatter-8 1PT"/>
  </r>
  <r>
    <n v="67881629"/>
    <x v="2"/>
    <s v=""/>
    <s v="2026"/>
    <s v="02"/>
    <s v="V"/>
    <s v="ZA03"/>
    <n v="8697"/>
    <n v="113154.57"/>
    <n v="13010.76"/>
    <n v="12730.37"/>
    <n v="1000"/>
    <n v="113154.57"/>
    <n v="0"/>
    <x v="1"/>
    <s v="BJ US-COR-BrownieBatter-8 1PT"/>
  </r>
  <r>
    <n v="67881629"/>
    <x v="3"/>
    <s v=""/>
    <s v="2026"/>
    <s v="02"/>
    <s v="V"/>
    <s v="ZA03"/>
    <n v="24036"/>
    <n v="316612.83"/>
    <n v="13172.44"/>
    <n v="12727.46"/>
    <n v="1000"/>
    <n v="316612.83"/>
    <n v="0"/>
    <x v="1"/>
    <s v="BJ US-COR-BrownieBatter-8 1PT"/>
  </r>
  <r>
    <n v="67881629"/>
    <x v="4"/>
    <s v=""/>
    <s v="2026"/>
    <s v="02"/>
    <s v="V"/>
    <s v="ZA03"/>
    <n v="12292"/>
    <n v="156162.74"/>
    <n v="12704.42"/>
    <n v="12198.56"/>
    <n v="1000"/>
    <n v="156162.74"/>
    <n v="0"/>
    <x v="1"/>
    <s v="BJ US-COR-BrownieBatter-8 1PT"/>
  </r>
  <r>
    <n v="67885721"/>
    <x v="7"/>
    <s v=""/>
    <s v="2026"/>
    <s v="02"/>
    <s v="V"/>
    <s v="ZA03"/>
    <n v="154"/>
    <n v="1516.25"/>
    <n v="9845.7800000000007"/>
    <n v="9692.2000000000007"/>
    <n v="1000"/>
    <n v="1516.25"/>
    <n v="0"/>
    <x v="6"/>
    <s v="BR CHOCOLATE 6-1.5 QT"/>
  </r>
  <r>
    <n v="67896936"/>
    <x v="1"/>
    <s v=""/>
    <s v="2026"/>
    <s v="02"/>
    <s v="V"/>
    <s v="ZA03"/>
    <n v="1198"/>
    <n v="16851.740000000002"/>
    <n v="14066.56"/>
    <n v="10538.46"/>
    <n v="1000"/>
    <n v="16851.740000000002"/>
    <n v="0"/>
    <x v="2"/>
    <s v="MG ND MINI Variety Pack 6-6PK"/>
  </r>
  <r>
    <n v="67896936"/>
    <x v="2"/>
    <s v=""/>
    <s v="2026"/>
    <s v="02"/>
    <s v="V"/>
    <s v="ZA03"/>
    <n v="8"/>
    <n v="100.57"/>
    <n v="12571.25"/>
    <n v="10538.46"/>
    <n v="1000"/>
    <n v="100.57"/>
    <n v="0"/>
    <x v="2"/>
    <s v="MG ND MINI Variety Pack 6-6PK"/>
  </r>
  <r>
    <n v="67904289"/>
    <x v="0"/>
    <s v=""/>
    <s v="2026"/>
    <s v="02"/>
    <s v="V"/>
    <s v="ZA03"/>
    <n v="187"/>
    <n v="2295.5300000000002"/>
    <n v="12275.56"/>
    <n v="12214"/>
    <n v="1000"/>
    <n v="2295.5300000000002"/>
    <n v="0"/>
    <x v="1"/>
    <s v="BJ US-IC-Netflix+Chillld-8 1PT"/>
  </r>
  <r>
    <n v="67904289"/>
    <x v="1"/>
    <s v=""/>
    <s v="2026"/>
    <s v="02"/>
    <s v="V"/>
    <s v="ZA03"/>
    <n v="1927"/>
    <n v="24776.22"/>
    <n v="12857.41"/>
    <n v="14202.36"/>
    <n v="1000"/>
    <n v="24776.22"/>
    <n v="0"/>
    <x v="1"/>
    <s v="BJ US-IC-Netflix+Chillld-8 1PT"/>
  </r>
  <r>
    <n v="67904289"/>
    <x v="2"/>
    <s v=""/>
    <s v="2026"/>
    <s v="02"/>
    <s v="V"/>
    <s v="ZA03"/>
    <n v="240"/>
    <n v="2952.81"/>
    <n v="12303.38"/>
    <n v="12100.56"/>
    <n v="1000"/>
    <n v="2952.81"/>
    <n v="0"/>
    <x v="1"/>
    <s v="BJ US-IC-Netflix+Chillld-8 1PT"/>
  </r>
  <r>
    <n v="67904289"/>
    <x v="3"/>
    <s v=""/>
    <s v="2026"/>
    <s v="02"/>
    <s v="V"/>
    <s v="ZA03"/>
    <n v="0"/>
    <n v="0"/>
    <n v="12368.13"/>
    <n v="12145.99"/>
    <n v="1000"/>
    <n v="0"/>
    <n v="0"/>
    <x v="1"/>
    <s v="BJ US-IC-Netflix+Chillld-8 1PT"/>
  </r>
  <r>
    <n v="67916890"/>
    <x v="0"/>
    <s v=""/>
    <s v="2026"/>
    <s v="02"/>
    <s v="V"/>
    <s v="ZA03"/>
    <n v="0"/>
    <n v="0"/>
    <n v="12749.1"/>
    <n v="12407.41"/>
    <n v="1000"/>
    <n v="0"/>
    <n v="0"/>
    <x v="1"/>
    <s v="BJ SORV-COR-DoceDeleite-8 458ML"/>
  </r>
  <r>
    <n v="67916890"/>
    <x v="4"/>
    <s v=""/>
    <s v="2026"/>
    <s v="02"/>
    <s v="V"/>
    <s v="ZA03"/>
    <n v="184"/>
    <n v="2287.8000000000002"/>
    <n v="12433.7"/>
    <n v="12058.79"/>
    <n v="1000"/>
    <n v="2287.8000000000002"/>
    <n v="0"/>
    <x v="1"/>
    <s v="BJ SORV-COR-DoceDeleite-8 458ML"/>
  </r>
  <r>
    <n v="67942012"/>
    <x v="0"/>
    <s v=""/>
    <s v="2026"/>
    <s v="02"/>
    <s v="V"/>
    <s v="ZA03"/>
    <n v="50"/>
    <n v="1281.57"/>
    <n v="25631.4"/>
    <n v="25652.29"/>
    <n v="1000"/>
    <n v="1281.57"/>
    <n v="0"/>
    <x v="0"/>
    <s v="BJ US-IC-Netflix+Chillld-1 2.4 G"/>
  </r>
  <r>
    <n v="67954789"/>
    <x v="0"/>
    <s v=""/>
    <s v="2026"/>
    <s v="02"/>
    <s v="V"/>
    <s v="ZA03"/>
    <n v="150"/>
    <n v="2522.13"/>
    <n v="16814.2"/>
    <n v="26357.62"/>
    <n v="1000"/>
    <n v="2522.13"/>
    <n v="0"/>
    <x v="0"/>
    <s v="BJ US-SB-PineapplePassion-1 2.4G"/>
  </r>
  <r>
    <n v="67995090"/>
    <x v="0"/>
    <s v=""/>
    <s v="2026"/>
    <s v="02"/>
    <s v="V"/>
    <s v="ZA03"/>
    <n v="7498"/>
    <n v="92338.1"/>
    <n v="12315.03"/>
    <n v="12653.29"/>
    <n v="1000"/>
    <n v="92338.1"/>
    <n v="0"/>
    <x v="1"/>
    <s v="BJ US-IC-Chocolate PB Split-8 1PT"/>
  </r>
  <r>
    <n v="67995090"/>
    <x v="1"/>
    <s v=""/>
    <s v="2026"/>
    <s v="02"/>
    <s v="V"/>
    <s v="ZA03"/>
    <n v="4780"/>
    <n v="63033.120000000003"/>
    <n v="13186.85"/>
    <n v="14071.76"/>
    <n v="1000"/>
    <n v="63033.120000000003"/>
    <n v="0"/>
    <x v="1"/>
    <s v="BJ US-IC-Chocolate PB Split-8 1PT"/>
  </r>
  <r>
    <n v="67995090"/>
    <x v="6"/>
    <s v=""/>
    <s v="2026"/>
    <s v="02"/>
    <s v="V"/>
    <s v="ZA03"/>
    <n v="3840"/>
    <n v="48198.36"/>
    <n v="12551.66"/>
    <n v="12537.36"/>
    <n v="1000"/>
    <n v="48198.36"/>
    <n v="0"/>
    <x v="1"/>
    <s v="BJ US-IC-Chocolate PB Split-8 1PT"/>
  </r>
  <r>
    <n v="67995090"/>
    <x v="2"/>
    <s v=""/>
    <s v="2026"/>
    <s v="02"/>
    <s v="V"/>
    <s v="ZA03"/>
    <n v="1803"/>
    <n v="22190.560000000001"/>
    <n v="12307.58"/>
    <n v="12518.9"/>
    <n v="1000"/>
    <n v="22190.560000000001"/>
    <n v="0"/>
    <x v="1"/>
    <s v="BJ US-IC-Chocolate PB Split-8 1PT"/>
  </r>
  <r>
    <n v="67995090"/>
    <x v="3"/>
    <s v=""/>
    <s v="2026"/>
    <s v="02"/>
    <s v="V"/>
    <s v="ZA03"/>
    <n v="5890"/>
    <n v="73363"/>
    <n v="12455.52"/>
    <n v="12537.36"/>
    <n v="1000"/>
    <n v="73363"/>
    <n v="0"/>
    <x v="1"/>
    <s v="BJ US-IC-Chocolate PB Split-8 1PT"/>
  </r>
  <r>
    <n v="68264519"/>
    <x v="0"/>
    <s v=""/>
    <s v="2026"/>
    <s v="02"/>
    <s v="V"/>
    <s v="ZA03"/>
    <n v="10523"/>
    <n v="165410.09"/>
    <n v="15718.91"/>
    <n v="15486.72"/>
    <n v="1000"/>
    <n v="165410.09"/>
    <n v="0"/>
    <x v="28"/>
    <s v="BJ US-CD-Half Baked Dough-8 6z"/>
  </r>
  <r>
    <n v="68264519"/>
    <x v="1"/>
    <s v=""/>
    <s v="2026"/>
    <s v="02"/>
    <s v="V"/>
    <s v="ZA03"/>
    <n v="3941"/>
    <n v="64645.68"/>
    <n v="16403.37"/>
    <n v="15486.72"/>
    <n v="1000"/>
    <n v="64645.68"/>
    <n v="0"/>
    <x v="28"/>
    <s v="BJ US-CD-Half Baked Dough-8 6z"/>
  </r>
  <r>
    <n v="68264519"/>
    <x v="2"/>
    <s v=""/>
    <s v="2026"/>
    <s v="02"/>
    <s v="V"/>
    <s v="ZA03"/>
    <n v="2025"/>
    <n v="32209.27"/>
    <n v="15905.81"/>
    <n v="15486.72"/>
    <n v="1000"/>
    <n v="32209.27"/>
    <n v="0"/>
    <x v="28"/>
    <s v="BJ US-CD-Half Baked Dough-8 6z"/>
  </r>
  <r>
    <n v="68264519"/>
    <x v="3"/>
    <s v=""/>
    <s v="2026"/>
    <s v="02"/>
    <s v="V"/>
    <s v="ZA03"/>
    <n v="6544"/>
    <n v="104108.06"/>
    <n v="15908.93"/>
    <n v="15486.72"/>
    <n v="1000"/>
    <n v="104108.06"/>
    <n v="0"/>
    <x v="28"/>
    <s v="BJ US-CD-Half Baked Dough-8 6z"/>
  </r>
  <r>
    <n v="68300738"/>
    <x v="7"/>
    <s v=""/>
    <s v="2026"/>
    <s v="02"/>
    <s v="V"/>
    <s v="ZA03"/>
    <n v="4211"/>
    <n v="87765.17"/>
    <n v="20841.88"/>
    <n v="22552.880000000001"/>
    <n v="1000"/>
    <n v="87765.17"/>
    <n v="0"/>
    <x v="29"/>
    <s v="KL REESES BAR 12-6 PK"/>
  </r>
  <r>
    <n v="68300738"/>
    <x v="5"/>
    <s v=""/>
    <s v="2026"/>
    <s v="02"/>
    <s v="S"/>
    <s v="ZA03"/>
    <n v="0"/>
    <n v="0"/>
    <n v="0"/>
    <n v="22142.14"/>
    <n v="1000"/>
    <n v="0"/>
    <n v="0"/>
    <x v="29"/>
    <s v="KL REESES BAR 12-6 PK"/>
  </r>
  <r>
    <n v="68300738"/>
    <x v="0"/>
    <s v=""/>
    <s v="2026"/>
    <s v="02"/>
    <s v="V"/>
    <s v="ZA03"/>
    <n v="9992"/>
    <n v="229082.61"/>
    <n v="22926.6"/>
    <n v="23559.919999999998"/>
    <n v="1000"/>
    <n v="229082.61"/>
    <n v="0"/>
    <x v="29"/>
    <s v="KL REESES BAR 12-6 PK"/>
  </r>
  <r>
    <n v="68300738"/>
    <x v="1"/>
    <s v=""/>
    <s v="2026"/>
    <s v="02"/>
    <s v="V"/>
    <s v="ZA03"/>
    <n v="4595"/>
    <n v="106257.27"/>
    <n v="23124.54"/>
    <n v="22552.880000000001"/>
    <n v="1000"/>
    <n v="106257.27"/>
    <n v="0"/>
    <x v="29"/>
    <s v="KL REESES BAR 12-6 PK"/>
  </r>
  <r>
    <n v="68300738"/>
    <x v="6"/>
    <s v=""/>
    <s v="2026"/>
    <s v="02"/>
    <s v="S"/>
    <s v="ZA03"/>
    <n v="0"/>
    <n v="0"/>
    <n v="21598.639999999999"/>
    <n v="22142.14"/>
    <n v="1000"/>
    <n v="0"/>
    <n v="0"/>
    <x v="29"/>
    <s v="KL REESES BAR 12-6 PK"/>
  </r>
  <r>
    <n v="68300738"/>
    <x v="2"/>
    <s v=""/>
    <s v="2026"/>
    <s v="02"/>
    <s v="V"/>
    <s v="ZA03"/>
    <n v="5525"/>
    <n v="122389.5"/>
    <n v="22151.95"/>
    <n v="22846.12"/>
    <n v="1000"/>
    <n v="122389.5"/>
    <n v="0"/>
    <x v="29"/>
    <s v="KL REESES BAR 12-6 PK"/>
  </r>
  <r>
    <n v="68300738"/>
    <x v="3"/>
    <s v=""/>
    <s v="2026"/>
    <s v="02"/>
    <s v="V"/>
    <s v="ZA03"/>
    <n v="162083"/>
    <n v="3529725.95"/>
    <n v="21777.27"/>
    <n v="22552.880000000001"/>
    <n v="1000"/>
    <n v="3529725.95"/>
    <n v="0"/>
    <x v="29"/>
    <s v="KL REESES BAR 12-6 PK"/>
  </r>
  <r>
    <n v="68354578"/>
    <x v="0"/>
    <s v=""/>
    <s v="2026"/>
    <s v="02"/>
    <s v="V"/>
    <s v="ZA03"/>
    <n v="5584"/>
    <n v="160148.06"/>
    <n v="28679.81"/>
    <n v="30119.42"/>
    <n v="1000"/>
    <n v="160148.06"/>
    <n v="0"/>
    <x v="0"/>
    <s v="BJ US-IC-HalfBaked-1 2.4G"/>
  </r>
  <r>
    <n v="68354578"/>
    <x v="1"/>
    <s v=""/>
    <s v="2026"/>
    <s v="02"/>
    <s v="V"/>
    <s v="ZA03"/>
    <n v="812"/>
    <n v="25163.81"/>
    <n v="30989.91"/>
    <n v="30117.599999999999"/>
    <n v="1000"/>
    <n v="25163.81"/>
    <n v="0"/>
    <x v="0"/>
    <s v="BJ US-IC-HalfBaked-1 2.4G"/>
  </r>
  <r>
    <n v="68354578"/>
    <x v="2"/>
    <s v=""/>
    <s v="2026"/>
    <s v="02"/>
    <s v="V"/>
    <s v="ZA03"/>
    <n v="607"/>
    <n v="17952.02"/>
    <n v="29574.99"/>
    <n v="30051.25"/>
    <n v="1000"/>
    <n v="17952.02"/>
    <n v="0"/>
    <x v="0"/>
    <s v="BJ US-IC-HalfBaked-1 2.4G"/>
  </r>
  <r>
    <n v="68354578"/>
    <x v="3"/>
    <s v=""/>
    <s v="2026"/>
    <s v="02"/>
    <s v="V"/>
    <s v="ZA03"/>
    <n v="4368"/>
    <n v="130042.07"/>
    <n v="29771.54"/>
    <n v="30117.599999999999"/>
    <n v="1000"/>
    <n v="130042.07"/>
    <n v="0"/>
    <x v="0"/>
    <s v="BJ US-IC-HalfBaked-1 2.4G"/>
  </r>
  <r>
    <n v="68354578"/>
    <x v="4"/>
    <s v=""/>
    <s v="2026"/>
    <s v="02"/>
    <s v="V"/>
    <s v="ZA03"/>
    <n v="0"/>
    <n v="0"/>
    <n v="27818.5"/>
    <n v="28935.68"/>
    <n v="1000"/>
    <n v="0"/>
    <n v="0"/>
    <x v="0"/>
    <s v="BJ US-IC-HalfBaked-1 2.4G"/>
  </r>
  <r>
    <n v="68354586"/>
    <x v="5"/>
    <s v=""/>
    <s v="2026"/>
    <s v="02"/>
    <s v="V"/>
    <s v="ZA03"/>
    <n v="11280"/>
    <n v="144141.92000000001"/>
    <n v="12778.54"/>
    <n v="14189.11"/>
    <n v="1000"/>
    <n v="144141.92000000001"/>
    <n v="0"/>
    <x v="17"/>
    <s v="BJ US-TOP-CHOCCARAMELCD-8 450ml"/>
  </r>
  <r>
    <n v="68354586"/>
    <x v="0"/>
    <s v=""/>
    <s v="2026"/>
    <s v="02"/>
    <s v="V"/>
    <s v="ZA03"/>
    <n v="5409"/>
    <n v="74380.06"/>
    <n v="13751.17"/>
    <n v="13839.7"/>
    <n v="1000"/>
    <n v="74380.06"/>
    <n v="0"/>
    <x v="17"/>
    <s v="BJ US-TOP-CHOCCARAMELCD-8 450ml"/>
  </r>
  <r>
    <n v="68354586"/>
    <x v="1"/>
    <s v=""/>
    <s v="2026"/>
    <s v="02"/>
    <s v="V"/>
    <s v="ZA03"/>
    <n v="1750"/>
    <n v="23629.74"/>
    <n v="13502.71"/>
    <n v="13213.31"/>
    <n v="1000"/>
    <n v="23629.74"/>
    <n v="0"/>
    <x v="17"/>
    <s v="BJ US-TOP-CHOCCARAMELCD-8 450ml"/>
  </r>
  <r>
    <n v="68354586"/>
    <x v="2"/>
    <s v=""/>
    <s v="2026"/>
    <s v="02"/>
    <s v="V"/>
    <s v="ZA03"/>
    <n v="6028"/>
    <n v="75923.37"/>
    <n v="12595.12"/>
    <n v="13039.5"/>
    <n v="1000"/>
    <n v="75923.37"/>
    <n v="0"/>
    <x v="17"/>
    <s v="BJ US-TOP-CHOCCARAMELCD-8 450ml"/>
  </r>
  <r>
    <n v="68354586"/>
    <x v="8"/>
    <s v=""/>
    <s v="2026"/>
    <s v="02"/>
    <s v="V"/>
    <s v="ZA03"/>
    <n v="1"/>
    <n v="12.93"/>
    <n v="12930"/>
    <n v="13039.33"/>
    <n v="1000"/>
    <n v="12.93"/>
    <n v="0"/>
    <x v="17"/>
    <s v="BJ US-TOP-CHOCCARAMELCD-8 450ml"/>
  </r>
  <r>
    <n v="68354586"/>
    <x v="3"/>
    <s v=""/>
    <s v="2026"/>
    <s v="02"/>
    <s v="V"/>
    <s v="ZA03"/>
    <n v="7653"/>
    <n v="99381.21"/>
    <n v="12985.92"/>
    <n v="13213.31"/>
    <n v="1000"/>
    <n v="99381.21"/>
    <n v="0"/>
    <x v="17"/>
    <s v="BJ US-TOP-CHOCCARAMELCD-8 450ml"/>
  </r>
  <r>
    <n v="68354587"/>
    <x v="5"/>
    <s v=""/>
    <s v="2026"/>
    <s v="02"/>
    <s v="V"/>
    <s v="ZA03"/>
    <n v="14400"/>
    <n v="184772.58"/>
    <n v="12831.43"/>
    <n v="13538.54"/>
    <n v="1000"/>
    <n v="184772.58"/>
    <n v="0"/>
    <x v="17"/>
    <s v="BJ US-TOP-TIRAMISU-8 450ml"/>
  </r>
  <r>
    <n v="68354587"/>
    <x v="0"/>
    <s v=""/>
    <s v="2026"/>
    <s v="02"/>
    <s v="V"/>
    <s v="ZA03"/>
    <n v="2335"/>
    <n v="31245.61"/>
    <n v="13381.42"/>
    <n v="13538.54"/>
    <n v="1000"/>
    <n v="31245.61"/>
    <n v="0"/>
    <x v="17"/>
    <s v="BJ US-TOP-TIRAMISU-8 450ml"/>
  </r>
  <r>
    <n v="68354587"/>
    <x v="1"/>
    <s v=""/>
    <s v="2026"/>
    <s v="02"/>
    <s v="V"/>
    <s v="ZA03"/>
    <n v="3218"/>
    <n v="43163.58"/>
    <n v="13413.17"/>
    <n v="13169.79"/>
    <n v="1000"/>
    <n v="43163.58"/>
    <n v="0"/>
    <x v="17"/>
    <s v="BJ US-TOP-TIRAMISU-8 450ml"/>
  </r>
  <r>
    <n v="68354587"/>
    <x v="2"/>
    <s v=""/>
    <s v="2026"/>
    <s v="02"/>
    <s v="V"/>
    <s v="ZA03"/>
    <n v="1855"/>
    <n v="23977.08"/>
    <n v="12925.65"/>
    <n v="12974.28"/>
    <n v="1000"/>
    <n v="23977.08"/>
    <n v="0"/>
    <x v="17"/>
    <s v="BJ US-TOP-TIRAMISU-8 450ml"/>
  </r>
  <r>
    <n v="68354587"/>
    <x v="8"/>
    <s v=""/>
    <s v="2026"/>
    <s v="02"/>
    <s v="V"/>
    <s v="ZA03"/>
    <n v="1"/>
    <n v="12.52"/>
    <n v="12520"/>
    <n v="12961.91"/>
    <n v="1000"/>
    <n v="12.52"/>
    <n v="0"/>
    <x v="17"/>
    <s v="BJ US-TOP-TIRAMISU-8 450ml"/>
  </r>
  <r>
    <n v="68354587"/>
    <x v="3"/>
    <s v=""/>
    <s v="2026"/>
    <s v="02"/>
    <s v="V"/>
    <s v="ZA03"/>
    <n v="3299"/>
    <n v="42397.440000000002"/>
    <n v="12851.6"/>
    <n v="13169.79"/>
    <n v="1000"/>
    <n v="42397.440000000002"/>
    <n v="0"/>
    <x v="17"/>
    <s v="BJ US-TOP-TIRAMISU-8 450ml"/>
  </r>
  <r>
    <n v="68354588"/>
    <x v="0"/>
    <s v=""/>
    <s v="2026"/>
    <s v="02"/>
    <s v="V"/>
    <s v="ZA03"/>
    <n v="8001"/>
    <n v="102231.44"/>
    <n v="12777.33"/>
    <n v="13369.62"/>
    <n v="1000"/>
    <n v="102231.44"/>
    <n v="0"/>
    <x v="17"/>
    <s v="BJ US-TOP-SLTDCRMLBRWNIE-8 450ml"/>
  </r>
  <r>
    <n v="68354588"/>
    <x v="1"/>
    <s v=""/>
    <s v="2026"/>
    <s v="02"/>
    <s v="V"/>
    <s v="ZA03"/>
    <n v="540"/>
    <n v="7061.01"/>
    <n v="13075.94"/>
    <n v="12903.91"/>
    <n v="1000"/>
    <n v="7061.01"/>
    <n v="0"/>
    <x v="17"/>
    <s v="BJ US-TOP-SLTDCRMLBRWNIE-8 450ml"/>
  </r>
  <r>
    <n v="68354588"/>
    <x v="2"/>
    <s v=""/>
    <s v="2026"/>
    <s v="02"/>
    <s v="V"/>
    <s v="ZA03"/>
    <n v="41934"/>
    <n v="509629.07"/>
    <n v="12153.12"/>
    <n v="12696.8"/>
    <n v="1000"/>
    <n v="509629.07"/>
    <n v="0"/>
    <x v="17"/>
    <s v="BJ US-TOP-SLTDCRMLBRWNIE-8 450ml"/>
  </r>
  <r>
    <n v="68354588"/>
    <x v="8"/>
    <s v=""/>
    <s v="2026"/>
    <s v="02"/>
    <s v="V"/>
    <s v="ZA03"/>
    <n v="3"/>
    <n v="35.26"/>
    <n v="11753.33"/>
    <n v="12679.83"/>
    <n v="1000"/>
    <n v="35.26"/>
    <n v="0"/>
    <x v="17"/>
    <s v="BJ US-TOP-SLTDCRMLBRWNIE-8 450ml"/>
  </r>
  <r>
    <n v="68354588"/>
    <x v="3"/>
    <s v=""/>
    <s v="2026"/>
    <s v="02"/>
    <s v="V"/>
    <s v="ZA03"/>
    <n v="10160"/>
    <n v="125770.42"/>
    <n v="12378.98"/>
    <n v="12903.91"/>
    <n v="1000"/>
    <n v="125770.42"/>
    <n v="0"/>
    <x v="17"/>
    <s v="BJ US-TOP-SLTDCRMLBRWNIE-8 450ml"/>
  </r>
  <r>
    <n v="68354589"/>
    <x v="5"/>
    <s v=""/>
    <s v="2026"/>
    <s v="02"/>
    <s v="V"/>
    <s v="ZA03"/>
    <n v="60"/>
    <n v="807.11"/>
    <n v="13451.83"/>
    <n v="13732.05"/>
    <n v="1000"/>
    <n v="807.11"/>
    <n v="0"/>
    <x v="17"/>
    <s v="BJ US-TOP-PBOVERTHETOP-8 450ml"/>
  </r>
  <r>
    <n v="68354589"/>
    <x v="0"/>
    <s v=""/>
    <s v="2026"/>
    <s v="02"/>
    <s v="V"/>
    <s v="ZA03"/>
    <n v="4749"/>
    <n v="66030.83"/>
    <n v="13904.15"/>
    <n v="13732.05"/>
    <n v="1000"/>
    <n v="66030.83"/>
    <n v="0"/>
    <x v="17"/>
    <s v="BJ US-TOP-PBOVERTHETOP-8 450ml"/>
  </r>
  <r>
    <n v="68354589"/>
    <x v="1"/>
    <s v=""/>
    <s v="2026"/>
    <s v="02"/>
    <s v="V"/>
    <s v="ZA03"/>
    <n v="1289"/>
    <n v="18505.02"/>
    <n v="14356.11"/>
    <n v="13108.14"/>
    <n v="1000"/>
    <n v="18505.02"/>
    <n v="0"/>
    <x v="17"/>
    <s v="BJ US-TOP-PBOVERTHETOP-8 450ml"/>
  </r>
  <r>
    <n v="68354589"/>
    <x v="6"/>
    <s v=""/>
    <s v="2026"/>
    <s v="02"/>
    <s v="V"/>
    <s v="ZA03"/>
    <n v="7440"/>
    <n v="99179.93"/>
    <n v="13330.64"/>
    <n v="14049.8"/>
    <n v="1000"/>
    <n v="99179.93"/>
    <n v="0"/>
    <x v="17"/>
    <s v="BJ US-TOP-PBOVERTHETOP-8 450ml"/>
  </r>
  <r>
    <n v="68354589"/>
    <x v="2"/>
    <s v=""/>
    <s v="2026"/>
    <s v="02"/>
    <s v="V"/>
    <s v="ZA03"/>
    <n v="2715"/>
    <n v="36505.08"/>
    <n v="13445.7"/>
    <n v="12987.79"/>
    <n v="1000"/>
    <n v="36505.08"/>
    <n v="0"/>
    <x v="17"/>
    <s v="BJ US-TOP-PBOVERTHETOP-8 450ml"/>
  </r>
  <r>
    <n v="68354589"/>
    <x v="3"/>
    <s v=""/>
    <s v="2026"/>
    <s v="02"/>
    <s v="V"/>
    <s v="ZA03"/>
    <n v="6501"/>
    <n v="87816.82"/>
    <n v="13508.2"/>
    <n v="13108.14"/>
    <n v="1000"/>
    <n v="87816.82"/>
    <n v="0"/>
    <x v="17"/>
    <s v="BJ US-TOP-PBOVERTHETOP-8 450ml"/>
  </r>
  <r>
    <n v="68354590"/>
    <x v="5"/>
    <s v=""/>
    <s v="2026"/>
    <s v="02"/>
    <s v="V"/>
    <s v="ZA03"/>
    <n v="4080"/>
    <n v="52124.63"/>
    <n v="12775.64"/>
    <n v="13925.19"/>
    <n v="1000"/>
    <n v="52124.63"/>
    <n v="0"/>
    <x v="17"/>
    <s v="BJ US-TOP-THICKMINT-8 450ml"/>
  </r>
  <r>
    <n v="68354590"/>
    <x v="0"/>
    <s v=""/>
    <s v="2026"/>
    <s v="02"/>
    <s v="V"/>
    <s v="ZA03"/>
    <n v="3315"/>
    <n v="47515.95"/>
    <n v="14333.62"/>
    <n v="13925.19"/>
    <n v="1000"/>
    <n v="47515.95"/>
    <n v="0"/>
    <x v="17"/>
    <s v="BJ US-TOP-THICKMINT-8 450ml"/>
  </r>
  <r>
    <n v="68354590"/>
    <x v="1"/>
    <s v=""/>
    <s v="2026"/>
    <s v="02"/>
    <s v="V"/>
    <s v="ZA03"/>
    <n v="1638"/>
    <n v="23408.92"/>
    <n v="14291.16"/>
    <n v="13339.37"/>
    <n v="1000"/>
    <n v="23408.92"/>
    <n v="0"/>
    <x v="17"/>
    <s v="BJ US-TOP-THICKMINT-8 450ml"/>
  </r>
  <r>
    <n v="68354590"/>
    <x v="2"/>
    <s v=""/>
    <s v="2026"/>
    <s v="02"/>
    <s v="V"/>
    <s v="ZA03"/>
    <n v="3270"/>
    <n v="46704.55"/>
    <n v="14282.74"/>
    <n v="13193.66"/>
    <n v="1000"/>
    <n v="46704.55"/>
    <n v="0"/>
    <x v="17"/>
    <s v="BJ US-TOP-THICKMINT-8 450ml"/>
  </r>
  <r>
    <n v="68354590"/>
    <x v="3"/>
    <s v=""/>
    <s v="2026"/>
    <s v="02"/>
    <s v="V"/>
    <s v="ZA03"/>
    <n v="3673"/>
    <n v="50263.22"/>
    <n v="13684.51"/>
    <n v="13339.37"/>
    <n v="1000"/>
    <n v="50263.22"/>
    <n v="0"/>
    <x v="17"/>
    <s v="BJ US-TOP-THICKMINT-8 450ml"/>
  </r>
  <r>
    <n v="68354592"/>
    <x v="1"/>
    <s v=""/>
    <s v="2026"/>
    <s v="02"/>
    <s v="V"/>
    <s v="ZA03"/>
    <n v="480"/>
    <n v="6781.37"/>
    <n v="14127.85"/>
    <n v="12891.36"/>
    <n v="1000"/>
    <n v="6781.37"/>
    <n v="0"/>
    <x v="17"/>
    <s v="BJ US-TOP-STRWBRRYTART-8 450ml"/>
  </r>
  <r>
    <n v="68383245"/>
    <x v="1"/>
    <s v=""/>
    <s v="2026"/>
    <s v="02"/>
    <s v="V"/>
    <s v="ZA03"/>
    <n v="1653"/>
    <n v="21976.31"/>
    <n v="13294.8"/>
    <n v="14235.21"/>
    <n v="1000"/>
    <n v="21976.31"/>
    <n v="0"/>
    <x v="3"/>
    <s v="MG Mini Almond RFA 6-6PK"/>
  </r>
  <r>
    <n v="68409139"/>
    <x v="0"/>
    <s v=""/>
    <s v="2026"/>
    <s v="02"/>
    <s v="V"/>
    <s v="ZA03"/>
    <n v="375"/>
    <n v="11195.09"/>
    <n v="29853.57"/>
    <n v="32361.57"/>
    <n v="1000"/>
    <n v="11195.09"/>
    <n v="0"/>
    <x v="0"/>
    <s v="BJ SORV-IC-HalfBaked-1 8.95L"/>
  </r>
  <r>
    <n v="68410353"/>
    <x v="2"/>
    <s v=""/>
    <s v="2026"/>
    <s v="02"/>
    <s v="V"/>
    <s v="ZA03"/>
    <n v="160"/>
    <n v="2137.1"/>
    <n v="13356.88"/>
    <n v="13226.09"/>
    <n v="1000"/>
    <n v="2137.1"/>
    <n v="0"/>
    <x v="3"/>
    <s v="MG Mini Classic RFA 6-6PK"/>
  </r>
  <r>
    <n v="68499787"/>
    <x v="0"/>
    <s v=""/>
    <s v="2026"/>
    <s v="02"/>
    <s v="V"/>
    <s v="ZA03"/>
    <n v="2676"/>
    <n v="86277.31"/>
    <n v="32241.15"/>
    <n v="32538.74"/>
    <n v="1000"/>
    <n v="86277.31"/>
    <n v="0"/>
    <x v="0"/>
    <s v="BJ US-IC-MarshmallowSky-1 2.4gal"/>
  </r>
  <r>
    <n v="68499787"/>
    <x v="1"/>
    <s v=""/>
    <s v="2026"/>
    <s v="02"/>
    <s v="V"/>
    <s v="ZA03"/>
    <n v="1240"/>
    <n v="42624.65"/>
    <n v="34374.720000000001"/>
    <n v="31764.36"/>
    <n v="1000"/>
    <n v="42624.65"/>
    <n v="0"/>
    <x v="0"/>
    <s v="BJ US-IC-MarshmallowSky-1 2.4gal"/>
  </r>
  <r>
    <n v="68499787"/>
    <x v="2"/>
    <s v=""/>
    <s v="2026"/>
    <s v="02"/>
    <s v="V"/>
    <s v="ZA03"/>
    <n v="387"/>
    <n v="12613.58"/>
    <n v="32593.23"/>
    <n v="31823.74"/>
    <n v="1000"/>
    <n v="12613.58"/>
    <n v="0"/>
    <x v="0"/>
    <s v="BJ US-IC-MarshmallowSky-1 2.4gal"/>
  </r>
  <r>
    <n v="68499787"/>
    <x v="3"/>
    <s v=""/>
    <s v="2026"/>
    <s v="02"/>
    <s v="V"/>
    <s v="ZA03"/>
    <n v="2096"/>
    <n v="68505.850000000006"/>
    <n v="32684.09"/>
    <n v="31764.36"/>
    <n v="1000"/>
    <n v="68505.850000000006"/>
    <n v="0"/>
    <x v="0"/>
    <s v="BJ US-IC-MarshmallowSky-1 2.4gal"/>
  </r>
  <r>
    <n v="68499787"/>
    <x v="4"/>
    <s v=""/>
    <s v="2026"/>
    <s v="02"/>
    <s v="V"/>
    <s v="ZA03"/>
    <n v="0"/>
    <n v="0"/>
    <n v="31653.18"/>
    <n v="30716.05"/>
    <n v="1000"/>
    <n v="0"/>
    <n v="0"/>
    <x v="0"/>
    <s v="BJ US-IC-MarshmallowSky-1 2.4gal"/>
  </r>
  <r>
    <n v="68518543"/>
    <x v="0"/>
    <s v=""/>
    <s v="2026"/>
    <s v="02"/>
    <s v="V"/>
    <s v="ZA03"/>
    <n v="150"/>
    <n v="5053.45"/>
    <n v="33689.67"/>
    <n v="35165.79"/>
    <n v="1000"/>
    <n v="5053.45"/>
    <n v="0"/>
    <x v="0"/>
    <s v="BJ SORV-IC-MarshmallowSky-1 8.95L"/>
  </r>
  <r>
    <n v="68520308"/>
    <x v="0"/>
    <s v=""/>
    <s v="2026"/>
    <s v="02"/>
    <s v="V"/>
    <s v="ZA03"/>
    <n v="4848"/>
    <n v="78289.87"/>
    <n v="16148.9"/>
    <n v="17401.96"/>
    <n v="1000"/>
    <n v="78289.87"/>
    <n v="0"/>
    <x v="3"/>
    <s v="MG Mini Double Caramel RFA 6-6PK"/>
  </r>
  <r>
    <n v="68520308"/>
    <x v="3"/>
    <s v=""/>
    <s v="2026"/>
    <s v="02"/>
    <s v="V"/>
    <s v="ZA03"/>
    <n v="206"/>
    <n v="3436.36"/>
    <n v="16681.36"/>
    <n v="22275.19"/>
    <n v="1000"/>
    <n v="3436.36"/>
    <n v="0"/>
    <x v="3"/>
    <s v="MG Mini Double Caramel RFA 6-6PK"/>
  </r>
  <r>
    <n v="68527303"/>
    <x v="0"/>
    <s v=""/>
    <s v="2026"/>
    <s v="02"/>
    <s v="V"/>
    <s v="ZA03"/>
    <n v="3555"/>
    <n v="23937.82"/>
    <n v="6733.56"/>
    <n v="6613.55"/>
    <n v="1000"/>
    <n v="23937.82"/>
    <n v="0"/>
    <x v="17"/>
    <s v="BR Vanilla 8 1PT"/>
  </r>
  <r>
    <n v="68527303"/>
    <x v="1"/>
    <s v=""/>
    <s v="2026"/>
    <s v="02"/>
    <s v="V"/>
    <s v="ZA03"/>
    <n v="1700"/>
    <n v="11659.81"/>
    <n v="6858.71"/>
    <n v="6339.42"/>
    <n v="1000"/>
    <n v="11659.81"/>
    <n v="0"/>
    <x v="17"/>
    <s v="BR Vanilla 8 1PT"/>
  </r>
  <r>
    <n v="68527303"/>
    <x v="2"/>
    <s v=""/>
    <s v="2026"/>
    <s v="02"/>
    <s v="V"/>
    <s v="ZA03"/>
    <n v="7190"/>
    <n v="44395.15"/>
    <n v="6174.57"/>
    <n v="6082.8"/>
    <n v="1000"/>
    <n v="44395.15"/>
    <n v="0"/>
    <x v="17"/>
    <s v="BR Vanilla 8 1PT"/>
  </r>
  <r>
    <n v="68527303"/>
    <x v="3"/>
    <s v=""/>
    <s v="2026"/>
    <s v="02"/>
    <s v="V"/>
    <s v="ZA03"/>
    <n v="1469"/>
    <n v="9114.81"/>
    <n v="6204.77"/>
    <n v="6339.42"/>
    <n v="1000"/>
    <n v="9114.81"/>
    <n v="0"/>
    <x v="17"/>
    <s v="BR Vanilla 8 1PT"/>
  </r>
  <r>
    <n v="68527304"/>
    <x v="1"/>
    <s v=""/>
    <s v="2026"/>
    <s v="02"/>
    <s v="V"/>
    <s v="ZA03"/>
    <n v="0"/>
    <n v="0"/>
    <n v="8322.5"/>
    <n v="7657.53"/>
    <n v="1000"/>
    <n v="0"/>
    <n v="0"/>
    <x v="17"/>
    <s v="BR HA Pint IC Vanilla 8 1PT"/>
  </r>
  <r>
    <n v="68626039"/>
    <x v="0"/>
    <s v=""/>
    <s v="2026"/>
    <s v="02"/>
    <s v="V"/>
    <s v="ZA03"/>
    <n v="2025"/>
    <n v="13788.63"/>
    <n v="6809.2"/>
    <n v="4468.03"/>
    <n v="1000"/>
    <n v="13788.63"/>
    <n v="0"/>
    <x v="17"/>
    <s v="BR Cookies and Cream 8 1PT"/>
  </r>
  <r>
    <n v="68626039"/>
    <x v="1"/>
    <s v=""/>
    <s v="2026"/>
    <s v="02"/>
    <s v="V"/>
    <s v="ZA03"/>
    <n v="2881"/>
    <n v="19619.46"/>
    <n v="6809.95"/>
    <n v="4178.32"/>
    <n v="1000"/>
    <n v="19619.46"/>
    <n v="0"/>
    <x v="17"/>
    <s v="BR Cookies and Cream 8 1PT"/>
  </r>
  <r>
    <n v="68626039"/>
    <x v="2"/>
    <s v=""/>
    <s v="2026"/>
    <s v="02"/>
    <s v="V"/>
    <s v="ZA03"/>
    <n v="12515"/>
    <n v="78480.87"/>
    <n v="6270.94"/>
    <n v="4080.39"/>
    <n v="1000"/>
    <n v="78480.87"/>
    <n v="0"/>
    <x v="17"/>
    <s v="BR Cookies and Cream 8 1PT"/>
  </r>
  <r>
    <n v="68626039"/>
    <x v="8"/>
    <s v=""/>
    <s v="2026"/>
    <s v="02"/>
    <s v="S"/>
    <s v="ZA03"/>
    <n v="0"/>
    <n v="0"/>
    <n v="6313.04"/>
    <n v="6044.26"/>
    <n v="1000"/>
    <n v="0"/>
    <n v="0"/>
    <x v="17"/>
    <s v="BR Cookies and Cream 8 1PT"/>
  </r>
  <r>
    <n v="68626039"/>
    <x v="3"/>
    <s v=""/>
    <s v="2026"/>
    <s v="02"/>
    <s v="V"/>
    <s v="ZA03"/>
    <n v="5293"/>
    <n v="32156.57"/>
    <n v="6075.3"/>
    <n v="4178.32"/>
    <n v="1000"/>
    <n v="32156.57"/>
    <n v="0"/>
    <x v="17"/>
    <s v="BR Cookies and Cream 8 1PT"/>
  </r>
  <r>
    <n v="68638136"/>
    <x v="1"/>
    <s v=""/>
    <s v="2026"/>
    <s v="02"/>
    <s v="V"/>
    <s v="ZA03"/>
    <n v="884"/>
    <n v="14200.02"/>
    <n v="16063.37"/>
    <n v="12299.98"/>
    <n v="1000"/>
    <n v="14200.02"/>
    <n v="0"/>
    <x v="1"/>
    <s v="BJ MX-IC-ChunkyMonkey-8 1PT"/>
  </r>
  <r>
    <n v="68638140"/>
    <x v="3"/>
    <s v=""/>
    <s v="2026"/>
    <s v="02"/>
    <s v="S"/>
    <s v="ZA03"/>
    <n v="0"/>
    <n v="0"/>
    <n v="16066.61"/>
    <n v="11292.27"/>
    <n v="1000"/>
    <n v="0"/>
    <n v="0"/>
    <x v="1"/>
    <s v="BJ MX-IC-CHOCCHPCOOKDGH-8 1PT"/>
  </r>
  <r>
    <n v="68638140"/>
    <x v="4"/>
    <s v=""/>
    <s v="2026"/>
    <s v="02"/>
    <s v="S"/>
    <s v="ZA03"/>
    <n v="0"/>
    <n v="0"/>
    <n v="11770.29"/>
    <n v="10896.15"/>
    <n v="1000"/>
    <n v="0"/>
    <n v="0"/>
    <x v="1"/>
    <s v="BJ MX-IC-CHOCCHPCOOKDGH-8 1PT"/>
  </r>
  <r>
    <n v="68638142"/>
    <x v="3"/>
    <s v=""/>
    <s v="2026"/>
    <s v="02"/>
    <s v="S"/>
    <s v="ZA03"/>
    <n v="0"/>
    <n v="0"/>
    <n v="0"/>
    <n v="12278.06"/>
    <n v="1000"/>
    <n v="0"/>
    <n v="0"/>
    <x v="1"/>
    <s v="BJ MX-IC-CherryGarcia-8 1PT"/>
  </r>
  <r>
    <n v="68638142"/>
    <x v="21"/>
    <s v=""/>
    <s v="2026"/>
    <s v="02"/>
    <s v="S"/>
    <s v="ZA03"/>
    <n v="0"/>
    <n v="0"/>
    <n v="11988.04"/>
    <n v="11858.76"/>
    <n v="1000"/>
    <n v="0"/>
    <n v="0"/>
    <x v="1"/>
    <s v="BJ MX-IC-CherryGarcia-8 1PT"/>
  </r>
  <r>
    <n v="68649095"/>
    <x v="0"/>
    <s v=""/>
    <s v="2026"/>
    <s v="02"/>
    <s v="V"/>
    <s v="ZA03"/>
    <n v="28800"/>
    <n v="357156.78"/>
    <n v="12401.28"/>
    <n v="12769.73"/>
    <n v="1000"/>
    <n v="357156.78"/>
    <n v="0"/>
    <x v="17"/>
    <s v="BJ US-TOP-DirtCake-8 450ML"/>
  </r>
  <r>
    <n v="68649095"/>
    <x v="1"/>
    <s v=""/>
    <s v="2026"/>
    <s v="02"/>
    <s v="V"/>
    <s v="ZA03"/>
    <n v="20163"/>
    <n v="255517.89"/>
    <n v="12672.61"/>
    <n v="12207.01"/>
    <n v="1000"/>
    <n v="255517.89"/>
    <n v="0"/>
    <x v="17"/>
    <s v="BJ US-TOP-DirtCake-8 450ML"/>
  </r>
  <r>
    <n v="68649095"/>
    <x v="6"/>
    <s v=""/>
    <s v="2026"/>
    <s v="02"/>
    <s v="V"/>
    <s v="ZA03"/>
    <n v="0"/>
    <n v="0"/>
    <n v="11985.19"/>
    <n v="13458.43"/>
    <n v="1000"/>
    <n v="0"/>
    <n v="0"/>
    <x v="17"/>
    <s v="BJ US-TOP-DirtCake-8 450ML"/>
  </r>
  <r>
    <n v="68649095"/>
    <x v="2"/>
    <s v=""/>
    <s v="2026"/>
    <s v="02"/>
    <s v="V"/>
    <s v="ZA03"/>
    <n v="8415"/>
    <n v="97663.92"/>
    <n v="11605.93"/>
    <n v="12101.41"/>
    <n v="1000"/>
    <n v="97663.92"/>
    <n v="0"/>
    <x v="17"/>
    <s v="BJ US-TOP-DirtCake-8 450ML"/>
  </r>
  <r>
    <n v="68649095"/>
    <x v="8"/>
    <s v=""/>
    <s v="2026"/>
    <s v="02"/>
    <s v="V"/>
    <s v="ZA03"/>
    <n v="1"/>
    <n v="11.54"/>
    <n v="11540"/>
    <n v="12099.32"/>
    <n v="1000"/>
    <n v="11.54"/>
    <n v="0"/>
    <x v="17"/>
    <s v="BJ US-TOP-DirtCake-8 450ML"/>
  </r>
  <r>
    <n v="68649095"/>
    <x v="3"/>
    <s v=""/>
    <s v="2026"/>
    <s v="02"/>
    <s v="V"/>
    <s v="ZA03"/>
    <n v="27895"/>
    <n v="335832.8"/>
    <n v="12039.18"/>
    <n v="12207.01"/>
    <n v="1000"/>
    <n v="335832.8"/>
    <n v="0"/>
    <x v="17"/>
    <s v="BJ US-TOP-DirtCake-8 450ML"/>
  </r>
  <r>
    <n v="68649096"/>
    <x v="0"/>
    <s v=""/>
    <s v="2026"/>
    <s v="02"/>
    <s v="V"/>
    <s v="ZA03"/>
    <n v="1258"/>
    <n v="17814.240000000002"/>
    <n v="14160.76"/>
    <n v="13859.34"/>
    <n v="1000"/>
    <n v="17814.240000000002"/>
    <n v="0"/>
    <x v="17"/>
    <s v="BJ US-TOP-CHOCMilk+Cookies-8 450ML"/>
  </r>
  <r>
    <n v="68649096"/>
    <x v="1"/>
    <s v=""/>
    <s v="2026"/>
    <s v="02"/>
    <s v="V"/>
    <s v="ZA03"/>
    <n v="2548"/>
    <n v="34143"/>
    <n v="13399.92"/>
    <n v="13326.58"/>
    <n v="1000"/>
    <n v="34143"/>
    <n v="0"/>
    <x v="17"/>
    <s v="BJ US-TOP-CHOCMilk+Cookies-8 450ML"/>
  </r>
  <r>
    <n v="68649096"/>
    <x v="2"/>
    <s v=""/>
    <s v="2026"/>
    <s v="02"/>
    <s v="V"/>
    <s v="ZA03"/>
    <n v="541"/>
    <n v="7429.33"/>
    <n v="13732.59"/>
    <n v="13252.5"/>
    <n v="1000"/>
    <n v="7429.33"/>
    <n v="0"/>
    <x v="17"/>
    <s v="BJ US-TOP-CHOCMilk+Cookies-8 450ML"/>
  </r>
  <r>
    <n v="68649096"/>
    <x v="3"/>
    <s v=""/>
    <s v="2026"/>
    <s v="02"/>
    <s v="V"/>
    <s v="ZA03"/>
    <n v="618"/>
    <n v="8398.3700000000008"/>
    <n v="13589.6"/>
    <n v="13326.58"/>
    <n v="1000"/>
    <n v="8398.3700000000008"/>
    <n v="0"/>
    <x v="17"/>
    <s v="BJ US-TOP-CHOCMilk+Cookies-8 450ML"/>
  </r>
  <r>
    <n v="68649097"/>
    <x v="0"/>
    <s v=""/>
    <s v="2026"/>
    <s v="02"/>
    <s v="V"/>
    <s v="ZA03"/>
    <n v="5966"/>
    <n v="69727.009999999995"/>
    <n v="11687.4"/>
    <n v="12179.32"/>
    <n v="1000"/>
    <n v="69727.009999999995"/>
    <n v="0"/>
    <x v="17"/>
    <s v="BJ US-TOP-RaspCheesecake-8 450ML"/>
  </r>
  <r>
    <n v="68649097"/>
    <x v="1"/>
    <s v=""/>
    <s v="2026"/>
    <s v="02"/>
    <s v="V"/>
    <s v="ZA03"/>
    <n v="3589"/>
    <n v="45829.04"/>
    <n v="12769.31"/>
    <n v="11672.51"/>
    <n v="1000"/>
    <n v="45829.04"/>
    <n v="0"/>
    <x v="17"/>
    <s v="BJ US-TOP-RaspCheesecake-8 450ML"/>
  </r>
  <r>
    <n v="68649097"/>
    <x v="6"/>
    <s v=""/>
    <s v="2026"/>
    <s v="02"/>
    <s v="V"/>
    <s v="ZA03"/>
    <n v="2400"/>
    <n v="26228.799999999999"/>
    <n v="10928.67"/>
    <n v="13237.25"/>
    <n v="1000"/>
    <n v="26228.799999999999"/>
    <n v="0"/>
    <x v="17"/>
    <s v="BJ US-TOP-RaspCheesecake-8 450ML"/>
  </r>
  <r>
    <n v="68649097"/>
    <x v="2"/>
    <s v=""/>
    <s v="2026"/>
    <s v="02"/>
    <s v="V"/>
    <s v="ZA03"/>
    <n v="2168"/>
    <n v="25254.2"/>
    <n v="11648.62"/>
    <n v="11498.71"/>
    <n v="1000"/>
    <n v="25254.2"/>
    <n v="0"/>
    <x v="17"/>
    <s v="BJ US-TOP-RaspCheesecake-8 450ML"/>
  </r>
  <r>
    <n v="68649097"/>
    <x v="8"/>
    <s v=""/>
    <s v="2026"/>
    <s v="02"/>
    <s v="S"/>
    <s v="ZA03"/>
    <n v="0"/>
    <n v="0"/>
    <n v="12787.02"/>
    <n v="11496.4"/>
    <n v="1000"/>
    <n v="0"/>
    <n v="0"/>
    <x v="17"/>
    <s v="BJ US-TOP-RaspCheesecake-8 450ML"/>
  </r>
  <r>
    <n v="68649097"/>
    <x v="3"/>
    <s v=""/>
    <s v="2026"/>
    <s v="02"/>
    <s v="V"/>
    <s v="ZA03"/>
    <n v="3235"/>
    <n v="38929.11"/>
    <n v="12033.73"/>
    <n v="11672.51"/>
    <n v="1000"/>
    <n v="38929.11"/>
    <n v="0"/>
    <x v="17"/>
    <s v="BJ US-TOP-RaspCheesecake-8 450ML"/>
  </r>
  <r>
    <n v="68654218"/>
    <x v="0"/>
    <s v=""/>
    <s v="2026"/>
    <s v="02"/>
    <s v="V"/>
    <s v="ZA03"/>
    <n v="3840"/>
    <n v="68406.91"/>
    <n v="17814.3"/>
    <n v="17053.560000000001"/>
    <n v="1000"/>
    <n v="68406.91"/>
    <n v="0"/>
    <x v="28"/>
    <s v="BJ US-CD-PBMix-8 8z"/>
  </r>
  <r>
    <n v="68654218"/>
    <x v="1"/>
    <s v=""/>
    <s v="2026"/>
    <s v="02"/>
    <s v="V"/>
    <s v="ZA03"/>
    <n v="1063"/>
    <n v="19591.11"/>
    <n v="18430.02"/>
    <n v="17053.560000000001"/>
    <n v="1000"/>
    <n v="19591.11"/>
    <n v="0"/>
    <x v="28"/>
    <s v="BJ US-CD-PBMix-8 8z"/>
  </r>
  <r>
    <n v="68654218"/>
    <x v="2"/>
    <s v=""/>
    <s v="2026"/>
    <s v="02"/>
    <s v="V"/>
    <s v="ZA03"/>
    <n v="509"/>
    <n v="9034.7999999999993"/>
    <n v="17750.099999999999"/>
    <n v="17053.560000000001"/>
    <n v="1000"/>
    <n v="9034.7999999999993"/>
    <n v="0"/>
    <x v="28"/>
    <s v="BJ US-CD-PBMix-8 8z"/>
  </r>
  <r>
    <n v="68654218"/>
    <x v="3"/>
    <s v=""/>
    <s v="2026"/>
    <s v="02"/>
    <s v="V"/>
    <s v="ZA03"/>
    <n v="1653"/>
    <n v="29660.59"/>
    <n v="17943.490000000002"/>
    <n v="17053.560000000001"/>
    <n v="1000"/>
    <n v="29660.59"/>
    <n v="0"/>
    <x v="28"/>
    <s v="BJ US-CD-PBMix-8 8z"/>
  </r>
  <r>
    <n v="68654232"/>
    <x v="0"/>
    <s v=""/>
    <s v="2026"/>
    <s v="02"/>
    <s v="V"/>
    <s v="ZA03"/>
    <n v="2"/>
    <n v="38.08"/>
    <n v="19040"/>
    <n v="18778.3"/>
    <n v="1000"/>
    <n v="38.08"/>
    <n v="0"/>
    <x v="28"/>
    <s v="BJ US-CD-Smores-8 8z"/>
  </r>
  <r>
    <n v="68654232"/>
    <x v="1"/>
    <s v=""/>
    <s v="2026"/>
    <s v="02"/>
    <s v="V"/>
    <s v="ZA03"/>
    <n v="1725"/>
    <n v="33647.33"/>
    <n v="19505.7"/>
    <n v="18778.3"/>
    <n v="1000"/>
    <n v="33647.33"/>
    <n v="0"/>
    <x v="28"/>
    <s v="BJ US-CD-Smores-8 8z"/>
  </r>
  <r>
    <n v="68654232"/>
    <x v="2"/>
    <s v=""/>
    <s v="2026"/>
    <s v="02"/>
    <s v="V"/>
    <s v="ZA03"/>
    <n v="750"/>
    <n v="14357.16"/>
    <n v="19142.88"/>
    <n v="18778.3"/>
    <n v="1000"/>
    <n v="14357.16"/>
    <n v="0"/>
    <x v="28"/>
    <s v="BJ US-CD-Smores-8 8z"/>
  </r>
  <r>
    <n v="68654232"/>
    <x v="3"/>
    <s v=""/>
    <s v="2026"/>
    <s v="02"/>
    <s v="V"/>
    <s v="ZA03"/>
    <n v="2698"/>
    <n v="51999.360000000001"/>
    <n v="19273.3"/>
    <n v="18778.3"/>
    <n v="1000"/>
    <n v="51999.360000000001"/>
    <n v="0"/>
    <x v="28"/>
    <s v="BJ US-CD-Smores-8 8z"/>
  </r>
  <r>
    <n v="68654233"/>
    <x v="1"/>
    <s v=""/>
    <s v="2026"/>
    <s v="02"/>
    <s v="V"/>
    <s v="ZA03"/>
    <n v="847"/>
    <n v="11436.89"/>
    <n v="13502.82"/>
    <n v="13925.43"/>
    <n v="1000"/>
    <n v="11436.89"/>
    <n v="0"/>
    <x v="1"/>
    <s v="BJ US-IC-MintChocolateChance-8 1PT"/>
  </r>
  <r>
    <n v="68654238"/>
    <x v="0"/>
    <s v=""/>
    <s v="2026"/>
    <s v="02"/>
    <s v="V"/>
    <s v="ZA03"/>
    <n v="110"/>
    <n v="2096.9499999999998"/>
    <n v="19063.18"/>
    <n v="13614.79"/>
    <n v="1000"/>
    <n v="2096.9499999999998"/>
    <n v="0"/>
    <x v="1"/>
    <s v="BJ US-IC-DublinMudslide-8 1PT"/>
  </r>
  <r>
    <n v="68654238"/>
    <x v="1"/>
    <s v=""/>
    <s v="2026"/>
    <s v="02"/>
    <s v="V"/>
    <s v="ZA03"/>
    <n v="307"/>
    <n v="5038.3500000000004"/>
    <n v="16411.560000000001"/>
    <n v="14677.97"/>
    <n v="1000"/>
    <n v="5038.3500000000004"/>
    <n v="0"/>
    <x v="1"/>
    <s v="BJ US-IC-DublinMudslide-8 1PT"/>
  </r>
  <r>
    <n v="68654238"/>
    <x v="2"/>
    <s v=""/>
    <s v="2026"/>
    <s v="02"/>
    <s v="V"/>
    <s v="ZA03"/>
    <n v="240"/>
    <n v="4451.55"/>
    <n v="18548.13"/>
    <n v="13467.8"/>
    <n v="1000"/>
    <n v="4451.55"/>
    <n v="0"/>
    <x v="1"/>
    <s v="BJ US-IC-DublinMudslide-8 1PT"/>
  </r>
  <r>
    <n v="68654238"/>
    <x v="8"/>
    <s v=""/>
    <s v="2026"/>
    <s v="02"/>
    <s v="V"/>
    <s v="ZA03"/>
    <n v="0"/>
    <n v="0"/>
    <n v="17845.64"/>
    <n v="12681.75"/>
    <n v="1000"/>
    <n v="0"/>
    <n v="0"/>
    <x v="1"/>
    <s v="BJ US-IC-DublinMudslide-8 1PT"/>
  </r>
  <r>
    <n v="68654238"/>
    <x v="3"/>
    <s v=""/>
    <s v="2026"/>
    <s v="02"/>
    <s v="V"/>
    <s v="ZA03"/>
    <n v="0"/>
    <n v="0"/>
    <n v="17481.25"/>
    <n v="13576.16"/>
    <n v="1000"/>
    <n v="0"/>
    <n v="0"/>
    <x v="1"/>
    <s v="BJ US-IC-DublinMudslide-8 1PT"/>
  </r>
  <r>
    <n v="68658786"/>
    <x v="0"/>
    <s v=""/>
    <s v="2026"/>
    <s v="02"/>
    <s v="V"/>
    <s v="ZA03"/>
    <n v="165"/>
    <n v="2441.9899999999998"/>
    <n v="14799.94"/>
    <n v="13679.13"/>
    <n v="1000"/>
    <n v="2441.9899999999998"/>
    <n v="0"/>
    <x v="15"/>
    <s v="Talenti LYR Pumpkin Pie 8 297.6g"/>
  </r>
  <r>
    <n v="68658786"/>
    <x v="2"/>
    <s v=""/>
    <s v="2026"/>
    <s v="02"/>
    <s v="V"/>
    <s v="ZA03"/>
    <n v="255"/>
    <n v="3653.27"/>
    <n v="14326.55"/>
    <n v="13143.57"/>
    <n v="1000"/>
    <n v="3653.27"/>
    <n v="0"/>
    <x v="15"/>
    <s v="Talenti LYR Pumpkin Pie 8 297.6g"/>
  </r>
  <r>
    <n v="68658786"/>
    <x v="8"/>
    <s v=""/>
    <s v="2026"/>
    <s v="02"/>
    <s v="V"/>
    <s v="ZA03"/>
    <n v="174"/>
    <n v="2492.81"/>
    <n v="14326.49"/>
    <n v="13134.87"/>
    <n v="1000"/>
    <n v="2492.81"/>
    <n v="0"/>
    <x v="15"/>
    <s v="Talenti LYR Pumpkin Pie 8 297.6g"/>
  </r>
  <r>
    <n v="68689251"/>
    <x v="7"/>
    <s v=""/>
    <s v="2026"/>
    <s v="02"/>
    <s v="V"/>
    <s v="ZA03"/>
    <n v="49001"/>
    <n v="1045822.6"/>
    <n v="21342.880000000001"/>
    <n v="22060.39"/>
    <n v="1000"/>
    <n v="1045822.6"/>
    <n v="0"/>
    <x v="29"/>
    <s v="KL Original Vanilla Bar 12-6PK"/>
  </r>
  <r>
    <n v="68689251"/>
    <x v="5"/>
    <s v=""/>
    <s v="2026"/>
    <s v="02"/>
    <s v="V"/>
    <s v="ZA03"/>
    <n v="1321"/>
    <n v="28611.75"/>
    <n v="21659.16"/>
    <n v="22338.66"/>
    <n v="1000"/>
    <n v="28611.75"/>
    <n v="0"/>
    <x v="29"/>
    <s v="KL Original Vanilla Bar 12-6PK"/>
  </r>
  <r>
    <n v="68689251"/>
    <x v="0"/>
    <s v=""/>
    <s v="2026"/>
    <s v="02"/>
    <s v="V"/>
    <s v="ZA03"/>
    <n v="38647"/>
    <n v="902257.27"/>
    <n v="23346.11"/>
    <n v="22338.66"/>
    <n v="1000"/>
    <n v="902257.27"/>
    <n v="0"/>
    <x v="29"/>
    <s v="KL Original Vanilla Bar 12-6PK"/>
  </r>
  <r>
    <n v="68689251"/>
    <x v="1"/>
    <s v=""/>
    <s v="2026"/>
    <s v="02"/>
    <s v="V"/>
    <s v="ZA03"/>
    <n v="12905"/>
    <n v="305907.56"/>
    <n v="23704.58"/>
    <n v="22060.39"/>
    <n v="1000"/>
    <n v="305907.56"/>
    <n v="0"/>
    <x v="29"/>
    <s v="KL Original Vanilla Bar 12-6PK"/>
  </r>
  <r>
    <n v="68689251"/>
    <x v="6"/>
    <s v=""/>
    <s v="2026"/>
    <s v="02"/>
    <s v="V"/>
    <s v="ZA03"/>
    <n v="22176"/>
    <n v="496270.58"/>
    <n v="22378.720000000001"/>
    <n v="21112.83"/>
    <n v="1000"/>
    <n v="496270.58"/>
    <n v="0"/>
    <x v="29"/>
    <s v="KL Original Vanilla Bar 12-6PK"/>
  </r>
  <r>
    <n v="68689251"/>
    <x v="2"/>
    <s v=""/>
    <s v="2026"/>
    <s v="02"/>
    <s v="V"/>
    <s v="ZA03"/>
    <n v="7794"/>
    <n v="175515.79"/>
    <n v="22519.35"/>
    <n v="21221.200000000001"/>
    <n v="1000"/>
    <n v="175515.79"/>
    <n v="0"/>
    <x v="29"/>
    <s v="KL Original Vanilla Bar 12-6PK"/>
  </r>
  <r>
    <n v="68689251"/>
    <x v="8"/>
    <s v=""/>
    <s v="2026"/>
    <s v="02"/>
    <s v="V"/>
    <s v="ZA03"/>
    <n v="12"/>
    <n v="283.3"/>
    <n v="23608.33"/>
    <n v="21093.81"/>
    <n v="1000"/>
    <n v="283.3"/>
    <n v="0"/>
    <x v="29"/>
    <s v="KL Original Vanilla Bar 12-6PK"/>
  </r>
  <r>
    <n v="68689251"/>
    <x v="3"/>
    <s v=""/>
    <s v="2026"/>
    <s v="02"/>
    <s v="V"/>
    <s v="ZA03"/>
    <n v="359212"/>
    <n v="7946117.7999999998"/>
    <n v="22120.97"/>
    <n v="21112.83"/>
    <n v="1000"/>
    <n v="7946117.7999999998"/>
    <n v="0"/>
    <x v="29"/>
    <s v="KL Original Vanilla Bar 12-6PK"/>
  </r>
  <r>
    <n v="68689253"/>
    <x v="2"/>
    <s v=""/>
    <s v="2026"/>
    <s v="02"/>
    <s v="V"/>
    <s v="ZA03"/>
    <n v="108"/>
    <n v="2007.23"/>
    <n v="18585.46"/>
    <n v="15124.08"/>
    <n v="1000"/>
    <n v="2007.23"/>
    <n v="0"/>
    <x v="12"/>
    <s v="KL Vanilla Sandwich 8-6PK"/>
  </r>
  <r>
    <n v="68709233"/>
    <x v="7"/>
    <s v=""/>
    <s v="2026"/>
    <s v="02"/>
    <s v="V"/>
    <s v="ZA03"/>
    <n v="13"/>
    <n v="252.93"/>
    <n v="19456.150000000001"/>
    <n v="21821.49"/>
    <n v="1000"/>
    <n v="252.93"/>
    <n v="0"/>
    <x v="29"/>
    <s v="KL SAB RF NSA Vanilla Bar 12-6PK"/>
  </r>
  <r>
    <n v="68709233"/>
    <x v="0"/>
    <s v=""/>
    <s v="2026"/>
    <s v="02"/>
    <s v="V"/>
    <s v="ZA03"/>
    <n v="8185"/>
    <n v="187438.47"/>
    <n v="22900.240000000002"/>
    <n v="22805.14"/>
    <n v="1000"/>
    <n v="187438.47"/>
    <n v="0"/>
    <x v="29"/>
    <s v="KL SAB RF NSA Vanilla Bar 12-6PK"/>
  </r>
  <r>
    <n v="68709233"/>
    <x v="1"/>
    <s v=""/>
    <s v="2026"/>
    <s v="02"/>
    <s v="V"/>
    <s v="ZA03"/>
    <n v="2966"/>
    <n v="69281.69"/>
    <n v="23358.63"/>
    <n v="21821.49"/>
    <n v="1000"/>
    <n v="69281.69"/>
    <n v="0"/>
    <x v="29"/>
    <s v="KL SAB RF NSA Vanilla Bar 12-6PK"/>
  </r>
  <r>
    <n v="68709233"/>
    <x v="2"/>
    <s v=""/>
    <s v="2026"/>
    <s v="02"/>
    <s v="V"/>
    <s v="ZA03"/>
    <n v="2204"/>
    <n v="48824.639999999999"/>
    <n v="22152.74"/>
    <n v="22102.29"/>
    <n v="1000"/>
    <n v="48824.639999999999"/>
    <n v="0"/>
    <x v="29"/>
    <s v="KL SAB RF NSA Vanilla Bar 12-6PK"/>
  </r>
  <r>
    <n v="68709233"/>
    <x v="3"/>
    <s v=""/>
    <s v="2026"/>
    <s v="02"/>
    <s v="V"/>
    <s v="ZA03"/>
    <n v="63267"/>
    <n v="1357887.45"/>
    <n v="21462.81"/>
    <n v="21821.49"/>
    <n v="1000"/>
    <n v="1357887.45"/>
    <n v="0"/>
    <x v="29"/>
    <s v="KL SAB RF NSA Vanilla Bar 12-6PK"/>
  </r>
  <r>
    <n v="68709237"/>
    <x v="7"/>
    <s v=""/>
    <s v="2026"/>
    <s v="02"/>
    <s v="V"/>
    <s v="ZA03"/>
    <n v="0"/>
    <n v="0"/>
    <n v="22057.96"/>
    <n v="23141.14"/>
    <n v="1000"/>
    <n v="0"/>
    <n v="0"/>
    <x v="29"/>
    <s v="KL Chocolate/Chocolate Bar 12-6PK"/>
  </r>
  <r>
    <n v="68709237"/>
    <x v="0"/>
    <s v=""/>
    <s v="2026"/>
    <s v="02"/>
    <s v="V"/>
    <s v="ZA03"/>
    <n v="4576"/>
    <n v="106998.09"/>
    <n v="23382.45"/>
    <n v="24338.01"/>
    <n v="1000"/>
    <n v="106998.09"/>
    <n v="0"/>
    <x v="29"/>
    <s v="KL Chocolate/Chocolate Bar 12-6PK"/>
  </r>
  <r>
    <n v="68709237"/>
    <x v="1"/>
    <s v=""/>
    <s v="2026"/>
    <s v="02"/>
    <s v="V"/>
    <s v="ZA03"/>
    <n v="183"/>
    <n v="4361.26"/>
    <n v="23832.02"/>
    <n v="23141.14"/>
    <n v="1000"/>
    <n v="4361.26"/>
    <n v="0"/>
    <x v="29"/>
    <s v="KL Chocolate/Chocolate Bar 12-6PK"/>
  </r>
  <r>
    <n v="68709237"/>
    <x v="2"/>
    <s v=""/>
    <s v="2026"/>
    <s v="02"/>
    <s v="V"/>
    <s v="ZA03"/>
    <n v="661"/>
    <n v="15017.09"/>
    <n v="22718.74"/>
    <n v="23440.5"/>
    <n v="1000"/>
    <n v="15017.09"/>
    <n v="0"/>
    <x v="29"/>
    <s v="KL Chocolate/Chocolate Bar 12-6PK"/>
  </r>
  <r>
    <n v="68709237"/>
    <x v="3"/>
    <s v=""/>
    <s v="2026"/>
    <s v="02"/>
    <s v="V"/>
    <s v="ZA03"/>
    <n v="44350"/>
    <n v="991142.09"/>
    <n v="22348.19"/>
    <n v="23147.62"/>
    <n v="1000"/>
    <n v="991142.09"/>
    <n v="0"/>
    <x v="29"/>
    <s v="KL Chocolate/Chocolate Bar 12-6PK"/>
  </r>
  <r>
    <n v="68710277"/>
    <x v="7"/>
    <s v=""/>
    <s v="2026"/>
    <s v="02"/>
    <s v="S"/>
    <s v="ZA03"/>
    <n v="0"/>
    <n v="0"/>
    <n v="23877.23"/>
    <n v="21208.29"/>
    <n v="1000"/>
    <n v="0"/>
    <n v="0"/>
    <x v="29"/>
    <s v="KL SAB RF NSA Krunch Bar 12-6PK"/>
  </r>
  <r>
    <n v="68710277"/>
    <x v="0"/>
    <s v=""/>
    <s v="2026"/>
    <s v="02"/>
    <s v="V"/>
    <s v="ZA03"/>
    <n v="4601"/>
    <n v="110407.91"/>
    <n v="23996.5"/>
    <n v="22061.43"/>
    <n v="1000"/>
    <n v="110407.91"/>
    <n v="0"/>
    <x v="29"/>
    <s v="KL SAB RF NSA Krunch Bar 12-6PK"/>
  </r>
  <r>
    <n v="68710277"/>
    <x v="1"/>
    <s v=""/>
    <s v="2026"/>
    <s v="02"/>
    <s v="V"/>
    <s v="ZA03"/>
    <n v="229"/>
    <n v="5505.54"/>
    <n v="24041.66"/>
    <n v="21208.29"/>
    <n v="1000"/>
    <n v="5505.54"/>
    <n v="0"/>
    <x v="29"/>
    <s v="KL SAB RF NSA Krunch Bar 12-6PK"/>
  </r>
  <r>
    <n v="68710277"/>
    <x v="2"/>
    <s v=""/>
    <s v="2026"/>
    <s v="02"/>
    <s v="V"/>
    <s v="ZA03"/>
    <n v="1032"/>
    <n v="24105.86"/>
    <n v="23358.39"/>
    <n v="21365.47"/>
    <n v="1000"/>
    <n v="24105.86"/>
    <n v="0"/>
    <x v="29"/>
    <s v="KL SAB RF NSA Krunch Bar 12-6PK"/>
  </r>
  <r>
    <n v="68710277"/>
    <x v="3"/>
    <s v=""/>
    <s v="2026"/>
    <s v="02"/>
    <s v="V"/>
    <s v="ZA03"/>
    <n v="13964"/>
    <n v="321344.45"/>
    <n v="23012.35"/>
    <n v="21209.41"/>
    <n v="1000"/>
    <n v="321344.45"/>
    <n v="0"/>
    <x v="29"/>
    <s v="KL SAB RF NSA Krunch Bar 12-6PK"/>
  </r>
  <r>
    <n v="68710285"/>
    <x v="7"/>
    <s v=""/>
    <s v="2026"/>
    <s v="02"/>
    <s v="V"/>
    <s v="ZA03"/>
    <n v="924"/>
    <n v="21178.98"/>
    <n v="22920.97"/>
    <n v="16753.52"/>
    <n v="1000"/>
    <n v="21178.98"/>
    <n v="0"/>
    <x v="29"/>
    <s v="KL Krunch Bar 12-6PK"/>
  </r>
  <r>
    <n v="68710285"/>
    <x v="0"/>
    <s v=""/>
    <s v="2026"/>
    <s v="02"/>
    <s v="V"/>
    <s v="ZA03"/>
    <n v="6155"/>
    <n v="147180.79"/>
    <n v="23912.39"/>
    <n v="17586.79"/>
    <n v="1000"/>
    <n v="147180.79"/>
    <n v="0"/>
    <x v="29"/>
    <s v="KL Krunch Bar 12-6PK"/>
  </r>
  <r>
    <n v="68710285"/>
    <x v="1"/>
    <s v=""/>
    <s v="2026"/>
    <s v="02"/>
    <s v="V"/>
    <s v="ZA03"/>
    <n v="576"/>
    <n v="14049.73"/>
    <n v="24391.89"/>
    <n v="21804.55"/>
    <n v="1000"/>
    <n v="14049.73"/>
    <n v="0"/>
    <x v="29"/>
    <s v="KL Krunch Bar 12-6PK"/>
  </r>
  <r>
    <n v="68710285"/>
    <x v="2"/>
    <s v=""/>
    <s v="2026"/>
    <s v="02"/>
    <s v="V"/>
    <s v="ZA03"/>
    <n v="505"/>
    <n v="11829.56"/>
    <n v="23424.87"/>
    <n v="16990.939999999999"/>
    <n v="1000"/>
    <n v="11829.56"/>
    <n v="0"/>
    <x v="29"/>
    <s v="KL Krunch Bar 12-6PK"/>
  </r>
  <r>
    <n v="68710285"/>
    <x v="3"/>
    <s v=""/>
    <s v="2026"/>
    <s v="02"/>
    <s v="V"/>
    <s v="ZA03"/>
    <n v="30990"/>
    <n v="721479.45"/>
    <n v="23281.040000000001"/>
    <n v="16753.52"/>
    <n v="1000"/>
    <n v="721479.45"/>
    <n v="0"/>
    <x v="29"/>
    <s v="KL Krunch Bar 12-6PK"/>
  </r>
  <r>
    <n v="68726871"/>
    <x v="0"/>
    <s v=""/>
    <s v="2026"/>
    <s v="02"/>
    <s v="V"/>
    <s v="ZA03"/>
    <n v="1517"/>
    <n v="16585.900000000001"/>
    <n v="10933.36"/>
    <n v="9834.67"/>
    <n v="1000"/>
    <n v="16585.900000000001"/>
    <n v="0"/>
    <x v="8"/>
    <s v="GH Eclair 1-24BK"/>
  </r>
  <r>
    <n v="68726871"/>
    <x v="1"/>
    <s v=""/>
    <s v="2026"/>
    <s v="02"/>
    <s v="V"/>
    <s v="ZA03"/>
    <n v="852"/>
    <n v="9751.35"/>
    <n v="11445.25"/>
    <n v="9409.64"/>
    <n v="1000"/>
    <n v="9751.35"/>
    <n v="0"/>
    <x v="8"/>
    <s v="GH Eclair 1-24BK"/>
  </r>
  <r>
    <n v="68726871"/>
    <x v="2"/>
    <s v=""/>
    <s v="2026"/>
    <s v="02"/>
    <s v="V"/>
    <s v="ZA03"/>
    <n v="249"/>
    <n v="2696.78"/>
    <n v="10830.44"/>
    <n v="9834.67"/>
    <n v="1000"/>
    <n v="2696.78"/>
    <n v="0"/>
    <x v="8"/>
    <s v="GH Eclair 1-24BK"/>
  </r>
  <r>
    <n v="68726871"/>
    <x v="3"/>
    <s v=""/>
    <s v="2026"/>
    <s v="02"/>
    <s v="V"/>
    <s v="ZA03"/>
    <n v="14333"/>
    <n v="161542.70000000001"/>
    <n v="11270.68"/>
    <n v="9834.67"/>
    <n v="1000"/>
    <n v="161542.70000000001"/>
    <n v="0"/>
    <x v="8"/>
    <s v="GH Eclair 1-24BK"/>
  </r>
  <r>
    <n v="68726896"/>
    <x v="2"/>
    <s v=""/>
    <s v="2026"/>
    <s v="02"/>
    <s v="V"/>
    <s v="ZA03"/>
    <n v="1"/>
    <n v="10.53"/>
    <n v="10530"/>
    <n v="12551.52"/>
    <n v="1000"/>
    <n v="10.53"/>
    <n v="0"/>
    <x v="15"/>
    <s v="Talenti Belgian Chocolate 8 1PT"/>
  </r>
  <r>
    <n v="68726916"/>
    <x v="2"/>
    <s v=""/>
    <s v="2026"/>
    <s v="02"/>
    <s v="V"/>
    <s v="ZA03"/>
    <n v="7921"/>
    <n v="73075.17"/>
    <n v="9225.5"/>
    <n v="8026.55"/>
    <n v="1000"/>
    <n v="73075.17"/>
    <n v="0"/>
    <x v="15"/>
    <s v="Talenti Roman Raspberry SORB 8 1PT"/>
  </r>
  <r>
    <n v="68726916"/>
    <x v="3"/>
    <s v=""/>
    <s v="2026"/>
    <s v="02"/>
    <s v="V"/>
    <s v="ZA03"/>
    <n v="7901"/>
    <n v="73608.67"/>
    <n v="9316.3700000000008"/>
    <n v="8146.27"/>
    <n v="1000"/>
    <n v="73608.67"/>
    <n v="0"/>
    <x v="15"/>
    <s v="Talenti Roman Raspberry SORB 8 1PT"/>
  </r>
  <r>
    <n v="68728326"/>
    <x v="1"/>
    <s v=""/>
    <s v="2026"/>
    <s v="02"/>
    <s v="V"/>
    <s v="ZA03"/>
    <n v="135"/>
    <n v="1932.83"/>
    <n v="14317.26"/>
    <n v="13485.79"/>
    <n v="1000"/>
    <n v="1932.83"/>
    <n v="0"/>
    <x v="15"/>
    <s v="Talenti LYR Chocolate Pretzel 8 309g"/>
  </r>
  <r>
    <n v="68729649"/>
    <x v="0"/>
    <s v=""/>
    <s v="2026"/>
    <s v="02"/>
    <s v="V"/>
    <s v="ZA03"/>
    <n v="10"/>
    <n v="167.28"/>
    <n v="16728"/>
    <n v="15643.42"/>
    <n v="1000"/>
    <n v="167.28"/>
    <n v="0"/>
    <x v="15"/>
    <s v="Talenti LY CH Cherry Cheesecake 8 306.1g"/>
  </r>
  <r>
    <n v="68729649"/>
    <x v="1"/>
    <s v=""/>
    <s v="2026"/>
    <s v="02"/>
    <s v="V"/>
    <s v="ZA03"/>
    <n v="615"/>
    <n v="9899.69"/>
    <n v="16097.06"/>
    <n v="15251.38"/>
    <n v="1000"/>
    <n v="9899.69"/>
    <n v="0"/>
    <x v="15"/>
    <s v="Talenti LY CH Cherry Cheesecake 8 306.1g"/>
  </r>
  <r>
    <n v="68729649"/>
    <x v="2"/>
    <s v=""/>
    <s v="2026"/>
    <s v="02"/>
    <s v="V"/>
    <s v="ZA03"/>
    <n v="0"/>
    <n v="0"/>
    <n v="16170"/>
    <n v="15142.12"/>
    <n v="1000"/>
    <n v="0"/>
    <n v="0"/>
    <x v="15"/>
    <s v="Talenti LY CH Cherry Cheesecake 8 306.1g"/>
  </r>
  <r>
    <n v="68729649"/>
    <x v="3"/>
    <s v=""/>
    <s v="2026"/>
    <s v="02"/>
    <s v="V"/>
    <s v="ZA03"/>
    <n v="0"/>
    <n v="0"/>
    <n v="16082.01"/>
    <n v="15251.38"/>
    <n v="1000"/>
    <n v="0"/>
    <n v="0"/>
    <x v="15"/>
    <s v="Talenti LY CH Cherry Cheesecake 8 306.1g"/>
  </r>
  <r>
    <n v="68730234"/>
    <x v="2"/>
    <s v=""/>
    <s v="2026"/>
    <s v="02"/>
    <s v="V"/>
    <s v="ZA03"/>
    <n v="2"/>
    <n v="21.09"/>
    <n v="10545"/>
    <n v="8669.92"/>
    <n v="1000"/>
    <n v="21.09"/>
    <n v="0"/>
    <x v="15"/>
    <s v="Talenti Vanilla Bean 8 1PT"/>
  </r>
  <r>
    <n v="68730252"/>
    <x v="5"/>
    <s v=""/>
    <s v="2026"/>
    <s v="02"/>
    <s v="V"/>
    <s v="ZA03"/>
    <n v="0"/>
    <n v="0"/>
    <n v="12656.11"/>
    <n v="14580.15"/>
    <n v="1000"/>
    <n v="0"/>
    <n v="0"/>
    <x v="15"/>
    <s v="Talenti Raspberry Cheesecake 8 1PT"/>
  </r>
  <r>
    <n v="68730252"/>
    <x v="2"/>
    <s v=""/>
    <s v="2026"/>
    <s v="02"/>
    <s v="V"/>
    <s v="ZA03"/>
    <n v="2805"/>
    <n v="35772.85"/>
    <n v="12753.24"/>
    <n v="14174.73"/>
    <n v="1000"/>
    <n v="35772.85"/>
    <n v="0"/>
    <x v="15"/>
    <s v="Talenti Raspberry Cheesecake 8 1PT"/>
  </r>
  <r>
    <n v="68730253"/>
    <x v="5"/>
    <s v=""/>
    <s v="2026"/>
    <s v="02"/>
    <s v="V"/>
    <s v="ZA03"/>
    <n v="279"/>
    <n v="3902.93"/>
    <n v="13989"/>
    <n v="13859.29"/>
    <n v="1000"/>
    <n v="3902.93"/>
    <n v="0"/>
    <x v="15"/>
    <s v="Talenti Peppermint Bark 8 1PT"/>
  </r>
  <r>
    <n v="68730253"/>
    <x v="0"/>
    <s v=""/>
    <s v="2026"/>
    <s v="02"/>
    <s v="V"/>
    <s v="ZA03"/>
    <n v="695"/>
    <n v="9958.68"/>
    <n v="14329.04"/>
    <n v="13859.29"/>
    <n v="1000"/>
    <n v="9958.68"/>
    <n v="0"/>
    <x v="15"/>
    <s v="Talenti Peppermint Bark 8 1PT"/>
  </r>
  <r>
    <n v="68730253"/>
    <x v="1"/>
    <s v=""/>
    <s v="2026"/>
    <s v="02"/>
    <s v="V"/>
    <s v="ZA03"/>
    <n v="150"/>
    <n v="2163.13"/>
    <n v="14420.87"/>
    <n v="13859.29"/>
    <n v="1000"/>
    <n v="2163.13"/>
    <n v="0"/>
    <x v="15"/>
    <s v="Talenti Peppermint Bark 8 1PT"/>
  </r>
  <r>
    <n v="68730253"/>
    <x v="3"/>
    <s v=""/>
    <s v="2026"/>
    <s v="02"/>
    <s v="V"/>
    <s v="ZA03"/>
    <n v="60"/>
    <n v="830.35"/>
    <n v="13839.17"/>
    <n v="13259.07"/>
    <n v="1000"/>
    <n v="830.35"/>
    <n v="0"/>
    <x v="15"/>
    <s v="Talenti Peppermint Bark 8 1PT"/>
  </r>
  <r>
    <n v="68730254"/>
    <x v="5"/>
    <s v=""/>
    <s v="2026"/>
    <s v="02"/>
    <s v="V"/>
    <s v="ZA03"/>
    <n v="510"/>
    <n v="6075.08"/>
    <n v="11911.92"/>
    <n v="12851.81"/>
    <n v="1000"/>
    <n v="6075.08"/>
    <n v="0"/>
    <x v="15"/>
    <s v="Talenti Pacific Coast Pistachio 8 1PT"/>
  </r>
  <r>
    <n v="68730257"/>
    <x v="5"/>
    <s v=""/>
    <s v="2026"/>
    <s v="02"/>
    <s v="V"/>
    <s v="ZA03"/>
    <n v="21930"/>
    <n v="234973.82"/>
    <n v="10714.72"/>
    <n v="11075.94"/>
    <n v="1000"/>
    <n v="234973.82"/>
    <n v="0"/>
    <x v="15"/>
    <s v="Talenti Mediterranean Mint 8 1PT"/>
  </r>
  <r>
    <n v="68732322"/>
    <x v="0"/>
    <s v=""/>
    <s v="2026"/>
    <s v="02"/>
    <s v="V"/>
    <s v="ZA03"/>
    <n v="679"/>
    <n v="8640.8799999999992"/>
    <n v="12725.89"/>
    <n v="12500.56"/>
    <n v="1000"/>
    <n v="8640.8799999999992"/>
    <n v="0"/>
    <x v="1"/>
    <s v="BJ SORV-IC-HalfBaked-8 458ML"/>
  </r>
  <r>
    <n v="68732326"/>
    <x v="0"/>
    <s v=""/>
    <s v="2026"/>
    <s v="02"/>
    <s v="V"/>
    <s v="ZA03"/>
    <n v="40"/>
    <n v="477.12"/>
    <n v="11928"/>
    <n v="10854.76"/>
    <n v="1000"/>
    <n v="477.12"/>
    <n v="0"/>
    <x v="1"/>
    <s v="BJ R01-IC-ChewyGooeyCookie-8 458ML"/>
  </r>
  <r>
    <n v="68737749"/>
    <x v="3"/>
    <s v=""/>
    <s v="2026"/>
    <s v="02"/>
    <s v="V"/>
    <s v="ZA03"/>
    <n v="0"/>
    <n v="0"/>
    <n v="12763.24"/>
    <n v="14530.71"/>
    <n v="1000"/>
    <n v="0"/>
    <n v="0"/>
    <x v="6"/>
    <s v="BR Reeses Pieces 6 1.5QT"/>
  </r>
  <r>
    <n v="68737750"/>
    <x v="7"/>
    <s v=""/>
    <s v="2026"/>
    <s v="02"/>
    <s v="V"/>
    <s v="ZA03"/>
    <n v="611"/>
    <n v="8271.52"/>
    <n v="13537.68"/>
    <n v="13732.68"/>
    <n v="1000"/>
    <n v="8271.52"/>
    <n v="0"/>
    <x v="6"/>
    <s v="BR CO-B Reeses 6 1.5QT"/>
  </r>
  <r>
    <n v="68737750"/>
    <x v="0"/>
    <s v=""/>
    <s v="2026"/>
    <s v="02"/>
    <s v="V"/>
    <s v="ZA03"/>
    <n v="11148"/>
    <n v="156098.21"/>
    <n v="14002.35"/>
    <n v="14502.57"/>
    <n v="1000"/>
    <n v="156098.21"/>
    <n v="0"/>
    <x v="6"/>
    <s v="BR CO-B Reeses 6 1.5QT"/>
  </r>
  <r>
    <n v="68737750"/>
    <x v="1"/>
    <s v=""/>
    <s v="2026"/>
    <s v="02"/>
    <s v="V"/>
    <s v="ZA03"/>
    <n v="5516"/>
    <n v="77599.179999999993"/>
    <n v="14068.02"/>
    <n v="14502.57"/>
    <n v="1000"/>
    <n v="77599.179999999993"/>
    <n v="0"/>
    <x v="6"/>
    <s v="BR CO-B Reeses 6 1.5QT"/>
  </r>
  <r>
    <n v="68737750"/>
    <x v="2"/>
    <s v=""/>
    <s v="2026"/>
    <s v="02"/>
    <s v="V"/>
    <s v="ZA03"/>
    <n v="5168"/>
    <n v="69616.759999999995"/>
    <n v="13470.74"/>
    <n v="14007.16"/>
    <n v="1000"/>
    <n v="69616.759999999995"/>
    <n v="0"/>
    <x v="6"/>
    <s v="BR CO-B Reeses 6 1.5QT"/>
  </r>
  <r>
    <n v="68737750"/>
    <x v="3"/>
    <s v=""/>
    <s v="2026"/>
    <s v="02"/>
    <s v="V"/>
    <s v="ZA03"/>
    <n v="103260"/>
    <n v="1382598.15"/>
    <n v="13389.48"/>
    <n v="13745.83"/>
    <n v="1000"/>
    <n v="1382598.15"/>
    <n v="0"/>
    <x v="6"/>
    <s v="BR CO-B Reeses 6 1.5QT"/>
  </r>
  <r>
    <n v="68741714"/>
    <x v="7"/>
    <s v=""/>
    <s v="2026"/>
    <s v="02"/>
    <s v="V"/>
    <s v="ZA03"/>
    <n v="5"/>
    <n v="46.81"/>
    <n v="9362"/>
    <n v="9391.65"/>
    <n v="1000"/>
    <n v="46.81"/>
    <n v="0"/>
    <x v="8"/>
    <s v="GH Strawberry Shortcake 1-24BK"/>
  </r>
  <r>
    <n v="68741714"/>
    <x v="0"/>
    <s v=""/>
    <s v="2026"/>
    <s v="02"/>
    <s v="V"/>
    <s v="ZA03"/>
    <n v="15198"/>
    <n v="155231.96"/>
    <n v="10213.969999999999"/>
    <n v="9953.5499999999993"/>
    <n v="1000"/>
    <n v="155231.96"/>
    <n v="0"/>
    <x v="8"/>
    <s v="GH Strawberry Shortcake 1-24BK"/>
  </r>
  <r>
    <n v="68741714"/>
    <x v="1"/>
    <s v=""/>
    <s v="2026"/>
    <s v="02"/>
    <s v="V"/>
    <s v="ZA03"/>
    <n v="7884"/>
    <n v="82002.92"/>
    <n v="10401.18"/>
    <n v="9953.5499999999993"/>
    <n v="1000"/>
    <n v="82002.92"/>
    <n v="0"/>
    <x v="8"/>
    <s v="GH Strawberry Shortcake 1-24BK"/>
  </r>
  <r>
    <n v="68741714"/>
    <x v="2"/>
    <s v=""/>
    <s v="2026"/>
    <s v="02"/>
    <s v="V"/>
    <s v="ZA03"/>
    <n v="4488"/>
    <n v="45159.1"/>
    <n v="10062.19"/>
    <n v="9559.43"/>
    <n v="1000"/>
    <n v="45159.1"/>
    <n v="0"/>
    <x v="8"/>
    <s v="GH Strawberry Shortcake 1-24BK"/>
  </r>
  <r>
    <n v="68741714"/>
    <x v="3"/>
    <s v=""/>
    <s v="2026"/>
    <s v="02"/>
    <s v="V"/>
    <s v="ZA03"/>
    <n v="65762"/>
    <n v="636552.99"/>
    <n v="9679.65"/>
    <n v="9409.08"/>
    <n v="1000"/>
    <n v="636552.99"/>
    <n v="0"/>
    <x v="8"/>
    <s v="GH Strawberry Shortcake 1-24BK"/>
  </r>
  <r>
    <n v="68741742"/>
    <x v="7"/>
    <s v=""/>
    <s v="2026"/>
    <s v="02"/>
    <s v="V"/>
    <s v="ZA03"/>
    <n v="770"/>
    <n v="11650.22"/>
    <n v="15130.16"/>
    <n v="13846.98"/>
    <n v="1000"/>
    <n v="11650.22"/>
    <n v="0"/>
    <x v="8"/>
    <s v="GH Strawberry Shortcake Bar 8-6PK"/>
  </r>
  <r>
    <n v="68741742"/>
    <x v="0"/>
    <s v=""/>
    <s v="2026"/>
    <s v="02"/>
    <s v="V"/>
    <s v="ZA03"/>
    <n v="22714"/>
    <n v="363084.3"/>
    <n v="15985.04"/>
    <n v="12534.97"/>
    <n v="1000"/>
    <n v="363084.3"/>
    <n v="0"/>
    <x v="8"/>
    <s v="GH Strawberry Shortcake Bar 8-6PK"/>
  </r>
  <r>
    <n v="68741742"/>
    <x v="1"/>
    <s v=""/>
    <s v="2026"/>
    <s v="02"/>
    <s v="V"/>
    <s v="ZA03"/>
    <n v="19067"/>
    <n v="316212.40999999997"/>
    <n v="16584.28"/>
    <n v="12534.97"/>
    <n v="1000"/>
    <n v="316212.40999999997"/>
    <n v="0"/>
    <x v="8"/>
    <s v="GH Strawberry Shortcake Bar 8-6PK"/>
  </r>
  <r>
    <n v="68741742"/>
    <x v="6"/>
    <s v=""/>
    <s v="2026"/>
    <s v="02"/>
    <s v="V"/>
    <s v="ZA03"/>
    <n v="69"/>
    <n v="843.59"/>
    <n v="12226.01"/>
    <n v="12226.01"/>
    <n v="1000"/>
    <n v="843.59"/>
    <n v="0"/>
    <x v="8"/>
    <s v="GH Strawberry Shortcake Bar 8-6PK"/>
  </r>
  <r>
    <n v="68741742"/>
    <x v="2"/>
    <s v=""/>
    <s v="2026"/>
    <s v="02"/>
    <s v="V"/>
    <s v="ZA03"/>
    <n v="14676"/>
    <n v="214028.46"/>
    <n v="14583.57"/>
    <n v="11770.2"/>
    <n v="1000"/>
    <n v="214028.46"/>
    <n v="0"/>
    <x v="8"/>
    <s v="GH Strawberry Shortcake Bar 8-6PK"/>
  </r>
  <r>
    <n v="68741742"/>
    <x v="8"/>
    <s v=""/>
    <s v="2026"/>
    <s v="02"/>
    <s v="V"/>
    <s v="ZA03"/>
    <n v="8"/>
    <n v="97.7"/>
    <n v="12212.5"/>
    <n v="11742.15"/>
    <n v="1000"/>
    <n v="97.7"/>
    <n v="0"/>
    <x v="8"/>
    <s v="GH Strawberry Shortcake Bar 8-6PK"/>
  </r>
  <r>
    <n v="68741742"/>
    <x v="3"/>
    <s v=""/>
    <s v="2026"/>
    <s v="02"/>
    <s v="V"/>
    <s v="ZA03"/>
    <n v="30194"/>
    <n v="468825.26"/>
    <n v="15527.1"/>
    <n v="11775.02"/>
    <n v="1000"/>
    <n v="468825.26"/>
    <n v="0"/>
    <x v="8"/>
    <s v="GH Strawberry Shortcake Bar 8-6PK"/>
  </r>
  <r>
    <n v="68741745"/>
    <x v="0"/>
    <s v=""/>
    <s v="2026"/>
    <s v="02"/>
    <s v="V"/>
    <s v="ZA03"/>
    <n v="990"/>
    <n v="10357.799999999999"/>
    <n v="10462.42"/>
    <n v="11546"/>
    <n v="1000"/>
    <n v="10357.799999999999"/>
    <n v="0"/>
    <x v="8"/>
    <s v="GH Premium Vanilla Bar 1-24BK"/>
  </r>
  <r>
    <n v="68741745"/>
    <x v="1"/>
    <s v=""/>
    <s v="2026"/>
    <s v="02"/>
    <s v="V"/>
    <s v="ZA03"/>
    <n v="345"/>
    <n v="3680.53"/>
    <n v="10668.2"/>
    <n v="11546"/>
    <n v="1000"/>
    <n v="3680.53"/>
    <n v="0"/>
    <x v="8"/>
    <s v="GH Premium Vanilla Bar 1-24BK"/>
  </r>
  <r>
    <n v="68741745"/>
    <x v="2"/>
    <s v=""/>
    <s v="2026"/>
    <s v="02"/>
    <s v="V"/>
    <s v="ZA03"/>
    <n v="357"/>
    <n v="3698.23"/>
    <n v="10359.19"/>
    <n v="11195.79"/>
    <n v="1000"/>
    <n v="3698.23"/>
    <n v="0"/>
    <x v="8"/>
    <s v="GH Premium Vanilla Bar 1-24BK"/>
  </r>
  <r>
    <n v="68741745"/>
    <x v="3"/>
    <s v=""/>
    <s v="2026"/>
    <s v="02"/>
    <s v="V"/>
    <s v="ZA03"/>
    <n v="2190"/>
    <n v="21726.82"/>
    <n v="9920.92"/>
    <n v="11050.51"/>
    <n v="1000"/>
    <n v="21726.82"/>
    <n v="0"/>
    <x v="8"/>
    <s v="GH Premium Vanilla Bar 1-24BK"/>
  </r>
  <r>
    <n v="68746232"/>
    <x v="0"/>
    <s v=""/>
    <s v="2026"/>
    <s v="02"/>
    <s v="V"/>
    <s v="ZA03"/>
    <n v="2400"/>
    <n v="73973.23"/>
    <n v="30822.18"/>
    <n v="27769.13"/>
    <n v="1000"/>
    <n v="73973.23"/>
    <n v="0"/>
    <x v="29"/>
    <s v="KL Mint CHOC Chip 12-6PK"/>
  </r>
  <r>
    <n v="68746232"/>
    <x v="1"/>
    <s v=""/>
    <s v="2026"/>
    <s v="02"/>
    <s v="V"/>
    <s v="ZA03"/>
    <n v="898"/>
    <n v="25497.47"/>
    <n v="28393.62"/>
    <n v="27769.13"/>
    <n v="1000"/>
    <n v="25497.47"/>
    <n v="0"/>
    <x v="29"/>
    <s v="KL Mint CHOC Chip 12-6PK"/>
  </r>
  <r>
    <n v="68746232"/>
    <x v="2"/>
    <s v=""/>
    <s v="2026"/>
    <s v="02"/>
    <s v="V"/>
    <s v="ZA03"/>
    <n v="17237"/>
    <n v="491402.56"/>
    <n v="28508.59"/>
    <n v="26694.94"/>
    <n v="1000"/>
    <n v="491402.56"/>
    <n v="0"/>
    <x v="29"/>
    <s v="KL Mint CHOC Chip 12-6PK"/>
  </r>
  <r>
    <n v="68746232"/>
    <x v="8"/>
    <s v=""/>
    <s v="2026"/>
    <s v="02"/>
    <s v="V"/>
    <s v="ZA03"/>
    <n v="834"/>
    <n v="23149.03"/>
    <n v="27756.63"/>
    <n v="26694.62"/>
    <n v="1000"/>
    <n v="23149.03"/>
    <n v="0"/>
    <x v="29"/>
    <s v="KL Mint CHOC Chip 12-6PK"/>
  </r>
  <r>
    <n v="68746232"/>
    <x v="3"/>
    <s v=""/>
    <s v="2026"/>
    <s v="02"/>
    <s v="V"/>
    <s v="ZA03"/>
    <n v="3747"/>
    <n v="112821.86"/>
    <n v="30109.919999999998"/>
    <n v="26971.75"/>
    <n v="1000"/>
    <n v="112821.86"/>
    <n v="0"/>
    <x v="29"/>
    <s v="KL Mint CHOC Chip 12-6PK"/>
  </r>
  <r>
    <n v="68764900"/>
    <x v="1"/>
    <s v=""/>
    <s v="2026"/>
    <s v="02"/>
    <s v="V"/>
    <s v="ZA03"/>
    <n v="216"/>
    <n v="2498.79"/>
    <n v="11568.47"/>
    <n v="12784.37"/>
    <n v="1000"/>
    <n v="2498.79"/>
    <n v="0"/>
    <x v="6"/>
    <s v="BR CO-B Heath 6 1.5QT"/>
  </r>
  <r>
    <n v="68769685"/>
    <x v="7"/>
    <s v=""/>
    <s v="2026"/>
    <s v="02"/>
    <s v="V"/>
    <s v="ZA03"/>
    <n v="698"/>
    <n v="9492.32"/>
    <n v="13599.31"/>
    <n v="13879.86"/>
    <n v="1000"/>
    <n v="9492.32"/>
    <n v="0"/>
    <x v="6"/>
    <s v="BR CO-B Reeses Chocolate 6 1.5QT"/>
  </r>
  <r>
    <n v="68769685"/>
    <x v="0"/>
    <s v=""/>
    <s v="2026"/>
    <s v="02"/>
    <s v="V"/>
    <s v="ZA03"/>
    <n v="3892"/>
    <n v="56365.4"/>
    <n v="14482.37"/>
    <n v="14704.31"/>
    <n v="1000"/>
    <n v="56365.4"/>
    <n v="0"/>
    <x v="6"/>
    <s v="BR CO-B Reeses Chocolate 6 1.5QT"/>
  </r>
  <r>
    <n v="68769685"/>
    <x v="1"/>
    <s v=""/>
    <s v="2026"/>
    <s v="02"/>
    <s v="V"/>
    <s v="ZA03"/>
    <n v="1408"/>
    <n v="20614.189999999999"/>
    <n v="14640.76"/>
    <n v="14704.31"/>
    <n v="1000"/>
    <n v="20614.189999999999"/>
    <n v="0"/>
    <x v="6"/>
    <s v="BR CO-B Reeses Chocolate 6 1.5QT"/>
  </r>
  <r>
    <n v="68769685"/>
    <x v="2"/>
    <s v=""/>
    <s v="2026"/>
    <s v="02"/>
    <s v="V"/>
    <s v="ZA03"/>
    <n v="528"/>
    <n v="7327.26"/>
    <n v="13877.39"/>
    <n v="14121.67"/>
    <n v="1000"/>
    <n v="7327.26"/>
    <n v="0"/>
    <x v="6"/>
    <s v="BR CO-B Reeses Chocolate 6 1.5QT"/>
  </r>
  <r>
    <n v="68769685"/>
    <x v="3"/>
    <s v=""/>
    <s v="2026"/>
    <s v="02"/>
    <s v="V"/>
    <s v="ZA03"/>
    <n v="53743"/>
    <n v="738110.07"/>
    <n v="13734.07"/>
    <n v="13955.58"/>
    <n v="1000"/>
    <n v="738110.07"/>
    <n v="0"/>
    <x v="6"/>
    <s v="BR CO-B Reeses Chocolate 6 1.5QT"/>
  </r>
  <r>
    <n v="68783554"/>
    <x v="0"/>
    <s v=""/>
    <s v="2026"/>
    <s v="02"/>
    <s v="V"/>
    <s v="ZA03"/>
    <n v="125"/>
    <n v="3622.17"/>
    <n v="28977.360000000001"/>
    <n v="27210.76"/>
    <n v="1000"/>
    <n v="3622.17"/>
    <n v="0"/>
    <x v="0"/>
    <s v="BJ SORV-IC-Chocolate-1 8.95L"/>
  </r>
  <r>
    <n v="68817792"/>
    <x v="7"/>
    <s v=""/>
    <s v="2026"/>
    <s v="02"/>
    <s v="S"/>
    <s v="ZA03"/>
    <n v="0"/>
    <n v="0"/>
    <n v="14581.62"/>
    <n v="14333.85"/>
    <n v="1000"/>
    <n v="0"/>
    <n v="0"/>
    <x v="6"/>
    <s v="BR HA Strawberry 6 1.5QT"/>
  </r>
  <r>
    <n v="68817792"/>
    <x v="1"/>
    <s v=""/>
    <s v="2026"/>
    <s v="02"/>
    <s v="V"/>
    <s v="ZA03"/>
    <n v="77"/>
    <n v="1238.1400000000001"/>
    <n v="16079.74"/>
    <n v="13388.67"/>
    <n v="1000"/>
    <n v="1238.1400000000001"/>
    <n v="0"/>
    <x v="6"/>
    <s v="BR HA Strawberry 6 1.5QT"/>
  </r>
  <r>
    <n v="68817792"/>
    <x v="3"/>
    <s v=""/>
    <s v="2026"/>
    <s v="02"/>
    <s v="V"/>
    <s v="ZA03"/>
    <n v="595"/>
    <n v="8751.31"/>
    <n v="14708.08"/>
    <n v="13094.39"/>
    <n v="1000"/>
    <n v="8751.31"/>
    <n v="0"/>
    <x v="6"/>
    <s v="BR HA Strawberry 6 1.5QT"/>
  </r>
  <r>
    <n v="68817793"/>
    <x v="7"/>
    <s v=""/>
    <s v="2026"/>
    <s v="02"/>
    <s v="V"/>
    <s v="ZA03"/>
    <n v="5467"/>
    <n v="59015.63"/>
    <n v="10794.88"/>
    <n v="13191.83"/>
    <n v="1000"/>
    <n v="59015.63"/>
    <n v="0"/>
    <x v="6"/>
    <s v="BR Mint CHOC Chip 6 1.5QT"/>
  </r>
  <r>
    <n v="68817793"/>
    <x v="0"/>
    <s v=""/>
    <s v="2026"/>
    <s v="02"/>
    <s v="V"/>
    <s v="ZA03"/>
    <n v="25607"/>
    <n v="329364.68"/>
    <n v="12862.29"/>
    <n v="13973.94"/>
    <n v="1000"/>
    <n v="329364.68"/>
    <n v="0"/>
    <x v="6"/>
    <s v="BR Mint CHOC Chip 6 1.5QT"/>
  </r>
  <r>
    <n v="68817793"/>
    <x v="1"/>
    <s v=""/>
    <s v="2026"/>
    <s v="02"/>
    <s v="V"/>
    <s v="ZA03"/>
    <n v="7948"/>
    <n v="103609.64"/>
    <n v="13035.94"/>
    <n v="13973.94"/>
    <n v="1000"/>
    <n v="103609.64"/>
    <n v="0"/>
    <x v="6"/>
    <s v="BR Mint CHOC Chip 6 1.5QT"/>
  </r>
  <r>
    <n v="68817793"/>
    <x v="2"/>
    <s v=""/>
    <s v="2026"/>
    <s v="02"/>
    <s v="V"/>
    <s v="ZA03"/>
    <n v="7396"/>
    <n v="90771.42"/>
    <n v="12273.04"/>
    <n v="13274.42"/>
    <n v="1000"/>
    <n v="90771.42"/>
    <n v="0"/>
    <x v="6"/>
    <s v="BR Mint CHOC Chip 6 1.5QT"/>
  </r>
  <r>
    <n v="68817793"/>
    <x v="3"/>
    <s v=""/>
    <s v="2026"/>
    <s v="02"/>
    <s v="V"/>
    <s v="ZA03"/>
    <n v="40419"/>
    <n v="478845.59"/>
    <n v="11847.04"/>
    <n v="13193.51"/>
    <n v="1000"/>
    <n v="478845.59"/>
    <n v="0"/>
    <x v="6"/>
    <s v="BR Mint CHOC Chip 6 1.5QT"/>
  </r>
  <r>
    <n v="68817795"/>
    <x v="7"/>
    <s v=""/>
    <s v="2026"/>
    <s v="02"/>
    <s v="V"/>
    <s v="ZA03"/>
    <n v="4251"/>
    <n v="57233.72"/>
    <n v="13463.59"/>
    <n v="14869.23"/>
    <n v="1000"/>
    <n v="57233.72"/>
    <n v="0"/>
    <x v="6"/>
    <s v="BR HA Mint CHOC Chip 6 1.5QT"/>
  </r>
  <r>
    <n v="68817795"/>
    <x v="0"/>
    <s v=""/>
    <s v="2026"/>
    <s v="02"/>
    <s v="V"/>
    <s v="ZA03"/>
    <n v="924"/>
    <n v="14919.02"/>
    <n v="16146.13"/>
    <n v="15409.56"/>
    <n v="1000"/>
    <n v="14919.02"/>
    <n v="0"/>
    <x v="6"/>
    <s v="BR HA Mint CHOC Chip 6 1.5QT"/>
  </r>
  <r>
    <n v="68817795"/>
    <x v="1"/>
    <s v=""/>
    <s v="2026"/>
    <s v="02"/>
    <s v="V"/>
    <s v="ZA03"/>
    <n v="901"/>
    <n v="14106.65"/>
    <n v="15656.66"/>
    <n v="15409.56"/>
    <n v="1000"/>
    <n v="14106.65"/>
    <n v="0"/>
    <x v="6"/>
    <s v="BR HA Mint CHOC Chip 6 1.5QT"/>
  </r>
  <r>
    <n v="68817795"/>
    <x v="3"/>
    <s v=""/>
    <s v="2026"/>
    <s v="02"/>
    <s v="V"/>
    <s v="ZA03"/>
    <n v="2941"/>
    <n v="41243.39"/>
    <n v="14023.59"/>
    <n v="14869.23"/>
    <n v="1000"/>
    <n v="41243.39"/>
    <n v="0"/>
    <x v="6"/>
    <s v="BR HA Mint CHOC Chip 6 1.5QT"/>
  </r>
  <r>
    <n v="68817796"/>
    <x v="7"/>
    <s v=""/>
    <s v="2026"/>
    <s v="02"/>
    <s v="V"/>
    <s v="ZA03"/>
    <n v="2806"/>
    <n v="22605.64"/>
    <n v="8056.18"/>
    <n v="8474.52"/>
    <n v="1000"/>
    <n v="22605.64"/>
    <n v="0"/>
    <x v="6"/>
    <s v="BR XCRMY Vanilla 6 1.5QT"/>
  </r>
  <r>
    <n v="68817796"/>
    <x v="0"/>
    <s v=""/>
    <s v="2026"/>
    <s v="02"/>
    <s v="V"/>
    <s v="ZA03"/>
    <n v="20435"/>
    <n v="184017.15"/>
    <n v="9005"/>
    <n v="9413.4699999999993"/>
    <n v="1000"/>
    <n v="184017.15"/>
    <n v="0"/>
    <x v="6"/>
    <s v="BR XCRMY Vanilla 6 1.5QT"/>
  </r>
  <r>
    <n v="68817796"/>
    <x v="1"/>
    <s v=""/>
    <s v="2026"/>
    <s v="02"/>
    <s v="V"/>
    <s v="ZA03"/>
    <n v="3431"/>
    <n v="32483.59"/>
    <n v="9467.67"/>
    <n v="9413.4699999999993"/>
    <n v="1000"/>
    <n v="32483.59"/>
    <n v="0"/>
    <x v="6"/>
    <s v="BR XCRMY Vanilla 6 1.5QT"/>
  </r>
  <r>
    <n v="68817796"/>
    <x v="2"/>
    <s v=""/>
    <s v="2026"/>
    <s v="02"/>
    <s v="V"/>
    <s v="ZA03"/>
    <n v="11999"/>
    <n v="95585.11"/>
    <n v="7966.09"/>
    <n v="8649.61"/>
    <n v="1000"/>
    <n v="95585.11"/>
    <n v="0"/>
    <x v="6"/>
    <s v="BR XCRMY Vanilla 6 1.5QT"/>
  </r>
  <r>
    <n v="68817796"/>
    <x v="8"/>
    <s v=""/>
    <s v="2026"/>
    <s v="02"/>
    <s v="V"/>
    <s v="ZA03"/>
    <n v="0"/>
    <n v="0"/>
    <n v="7758.04"/>
    <n v="8355.7900000000009"/>
    <n v="1000"/>
    <n v="0"/>
    <n v="0"/>
    <x v="6"/>
    <s v="BR XCRMY Vanilla 6 1.5QT"/>
  </r>
  <r>
    <n v="68817796"/>
    <x v="3"/>
    <s v=""/>
    <s v="2026"/>
    <s v="02"/>
    <s v="V"/>
    <s v="ZA03"/>
    <n v="26198"/>
    <n v="217404.94"/>
    <n v="8298.5300000000007"/>
    <n v="8564.5400000000009"/>
    <n v="1000"/>
    <n v="217404.94"/>
    <n v="0"/>
    <x v="6"/>
    <s v="BR XCRMY Vanilla 6 1.5QT"/>
  </r>
  <r>
    <n v="68817797"/>
    <x v="7"/>
    <s v=""/>
    <s v="2026"/>
    <s v="02"/>
    <s v="V"/>
    <s v="ZA03"/>
    <n v="154"/>
    <n v="1803.15"/>
    <n v="11708.77"/>
    <n v="12988.52"/>
    <n v="1000"/>
    <n v="1803.15"/>
    <n v="0"/>
    <x v="6"/>
    <s v="BR HA French Vanilla 6 1.5QT"/>
  </r>
  <r>
    <n v="68817797"/>
    <x v="1"/>
    <s v=""/>
    <s v="2026"/>
    <s v="02"/>
    <s v="V"/>
    <s v="ZA03"/>
    <n v="341"/>
    <n v="4364.0600000000004"/>
    <n v="12797.83"/>
    <n v="11633.58"/>
    <n v="1000"/>
    <n v="4364.0600000000004"/>
    <n v="0"/>
    <x v="6"/>
    <s v="BR HA French Vanilla 6 1.5QT"/>
  </r>
  <r>
    <n v="68817797"/>
    <x v="3"/>
    <s v=""/>
    <s v="2026"/>
    <s v="02"/>
    <s v="V"/>
    <s v="ZA03"/>
    <n v="5195"/>
    <n v="60759.91"/>
    <n v="11695.84"/>
    <n v="11259.09"/>
    <n v="1000"/>
    <n v="60759.91"/>
    <n v="0"/>
    <x v="6"/>
    <s v="BR HA French Vanilla 6 1.5QT"/>
  </r>
  <r>
    <n v="68817799"/>
    <x v="7"/>
    <s v=""/>
    <s v="2026"/>
    <s v="02"/>
    <s v="V"/>
    <s v="ZA03"/>
    <n v="745"/>
    <n v="7913.23"/>
    <n v="10621.79"/>
    <n v="12616.84"/>
    <n v="1000"/>
    <n v="7913.23"/>
    <n v="0"/>
    <x v="6"/>
    <s v="BR Strawberry 6 1.5QT"/>
  </r>
  <r>
    <n v="68817799"/>
    <x v="0"/>
    <s v=""/>
    <s v="2026"/>
    <s v="02"/>
    <s v="V"/>
    <s v="ZA03"/>
    <n v="12465"/>
    <n v="149709.93"/>
    <n v="12010.42"/>
    <n v="11902.08"/>
    <n v="1000"/>
    <n v="149709.93"/>
    <n v="0"/>
    <x v="6"/>
    <s v="BR Strawberry 6 1.5QT"/>
  </r>
  <r>
    <n v="68817799"/>
    <x v="1"/>
    <s v=""/>
    <s v="2026"/>
    <s v="02"/>
    <s v="V"/>
    <s v="ZA03"/>
    <n v="5015"/>
    <n v="61101.75"/>
    <n v="12183.8"/>
    <n v="11902.08"/>
    <n v="1000"/>
    <n v="61101.75"/>
    <n v="0"/>
    <x v="6"/>
    <s v="BR Strawberry 6 1.5QT"/>
  </r>
  <r>
    <n v="68817799"/>
    <x v="2"/>
    <s v=""/>
    <s v="2026"/>
    <s v="02"/>
    <s v="V"/>
    <s v="ZA03"/>
    <n v="6288"/>
    <n v="72668.789999999994"/>
    <n v="11556.74"/>
    <n v="11430.98"/>
    <n v="1000"/>
    <n v="72668.789999999994"/>
    <n v="0"/>
    <x v="6"/>
    <s v="BR Strawberry 6 1.5QT"/>
  </r>
  <r>
    <n v="68817799"/>
    <x v="3"/>
    <s v=""/>
    <s v="2026"/>
    <s v="02"/>
    <s v="V"/>
    <s v="ZA03"/>
    <n v="30048"/>
    <n v="328995.94"/>
    <n v="10949.01"/>
    <n v="11297.97"/>
    <n v="1000"/>
    <n v="328995.94"/>
    <n v="0"/>
    <x v="6"/>
    <s v="BR Strawberry 6 1.5QT"/>
  </r>
  <r>
    <n v="68817800"/>
    <x v="7"/>
    <s v=""/>
    <s v="2026"/>
    <s v="02"/>
    <s v="V"/>
    <s v="ZA03"/>
    <n v="0"/>
    <n v="0"/>
    <n v="9932.82"/>
    <n v="10569.08"/>
    <n v="1000"/>
    <n v="0"/>
    <n v="0"/>
    <x v="6"/>
    <s v="BR Coffee 6 1.5QT"/>
  </r>
  <r>
    <n v="68817800"/>
    <x v="0"/>
    <s v=""/>
    <s v="2026"/>
    <s v="02"/>
    <s v="V"/>
    <s v="ZA03"/>
    <n v="10417"/>
    <n v="110491.4"/>
    <n v="10606.83"/>
    <n v="10913.33"/>
    <n v="1000"/>
    <n v="110491.4"/>
    <n v="0"/>
    <x v="6"/>
    <s v="BR Coffee 6 1.5QT"/>
  </r>
  <r>
    <n v="68817800"/>
    <x v="1"/>
    <s v=""/>
    <s v="2026"/>
    <s v="02"/>
    <s v="V"/>
    <s v="ZA03"/>
    <n v="5778"/>
    <n v="61564.63"/>
    <n v="10655.01"/>
    <n v="10913.33"/>
    <n v="1000"/>
    <n v="61564.63"/>
    <n v="0"/>
    <x v="6"/>
    <s v="BR Coffee 6 1.5QT"/>
  </r>
  <r>
    <n v="68817800"/>
    <x v="2"/>
    <s v=""/>
    <s v="2026"/>
    <s v="02"/>
    <s v="V"/>
    <s v="ZA03"/>
    <n v="23608"/>
    <n v="233474.79"/>
    <n v="9889.65"/>
    <n v="9997.74"/>
    <n v="1000"/>
    <n v="233474.79"/>
    <n v="0"/>
    <x v="6"/>
    <s v="BR Coffee 6 1.5QT"/>
  </r>
  <r>
    <n v="68817800"/>
    <x v="8"/>
    <s v=""/>
    <s v="2026"/>
    <s v="02"/>
    <s v="V"/>
    <s v="ZA03"/>
    <n v="0"/>
    <n v="0"/>
    <n v="9881.51"/>
    <n v="9971.76"/>
    <n v="1000"/>
    <n v="0"/>
    <n v="0"/>
    <x v="6"/>
    <s v="BR Coffee 6 1.5QT"/>
  </r>
  <r>
    <n v="68817800"/>
    <x v="3"/>
    <s v=""/>
    <s v="2026"/>
    <s v="02"/>
    <s v="V"/>
    <s v="ZA03"/>
    <n v="37253"/>
    <n v="370707.35"/>
    <n v="9951.07"/>
    <n v="10143.85"/>
    <n v="1000"/>
    <n v="370707.35"/>
    <n v="0"/>
    <x v="6"/>
    <s v="BR Coffee 6 1.5QT"/>
  </r>
  <r>
    <n v="68817801"/>
    <x v="7"/>
    <s v=""/>
    <s v="2026"/>
    <s v="02"/>
    <s v="V"/>
    <s v="ZA03"/>
    <n v="763"/>
    <n v="7758.68"/>
    <n v="10168.65"/>
    <n v="9927.2000000000007"/>
    <n v="1000"/>
    <n v="7758.68"/>
    <n v="0"/>
    <x v="6"/>
    <s v="BR XCRMY Chocolate 6 1.5QT"/>
  </r>
  <r>
    <n v="68817801"/>
    <x v="0"/>
    <s v=""/>
    <s v="2026"/>
    <s v="02"/>
    <s v="V"/>
    <s v="ZA03"/>
    <n v="11219"/>
    <n v="116686.13"/>
    <n v="10400.76"/>
    <n v="10350.07"/>
    <n v="1000"/>
    <n v="116686.13"/>
    <n v="0"/>
    <x v="6"/>
    <s v="BR XCRMY Chocolate 6 1.5QT"/>
  </r>
  <r>
    <n v="68817801"/>
    <x v="1"/>
    <s v=""/>
    <s v="2026"/>
    <s v="02"/>
    <s v="V"/>
    <s v="ZA03"/>
    <n v="4876"/>
    <n v="49848.08"/>
    <n v="10223.15"/>
    <n v="10350.07"/>
    <n v="1000"/>
    <n v="49848.08"/>
    <n v="0"/>
    <x v="6"/>
    <s v="BR XCRMY Chocolate 6 1.5QT"/>
  </r>
  <r>
    <n v="68817801"/>
    <x v="2"/>
    <s v=""/>
    <s v="2026"/>
    <s v="02"/>
    <s v="V"/>
    <s v="ZA03"/>
    <n v="1093"/>
    <n v="10368.700000000001"/>
    <n v="9486.4599999999991"/>
    <n v="9450.5499999999993"/>
    <n v="1000"/>
    <n v="10368.700000000001"/>
    <n v="0"/>
    <x v="6"/>
    <s v="BR XCRMY Chocolate 6 1.5QT"/>
  </r>
  <r>
    <n v="68817801"/>
    <x v="8"/>
    <s v=""/>
    <s v="2026"/>
    <s v="02"/>
    <s v="S"/>
    <s v="ZA03"/>
    <n v="0"/>
    <n v="0"/>
    <n v="9318.75"/>
    <n v="9346.9"/>
    <n v="1000"/>
    <n v="0"/>
    <n v="0"/>
    <x v="6"/>
    <s v="BR XCRMY Chocolate 6 1.5QT"/>
  </r>
  <r>
    <n v="68817801"/>
    <x v="3"/>
    <s v=""/>
    <s v="2026"/>
    <s v="02"/>
    <s v="V"/>
    <s v="ZA03"/>
    <n v="14776"/>
    <n v="145330.64000000001"/>
    <n v="9835.59"/>
    <n v="9608.36"/>
    <n v="1000"/>
    <n v="145330.64000000001"/>
    <n v="0"/>
    <x v="6"/>
    <s v="BR XCRMY Chocolate 6 1.5QT"/>
  </r>
  <r>
    <n v="68821728"/>
    <x v="0"/>
    <s v=""/>
    <s v="2026"/>
    <s v="02"/>
    <s v="V"/>
    <s v="ZA03"/>
    <n v="3938"/>
    <n v="53658.43"/>
    <n v="13625.81"/>
    <n v="11993.07"/>
    <n v="1000"/>
    <n v="53658.43"/>
    <n v="0"/>
    <x v="6"/>
    <s v="BR Rocky Road 6 1.5QT"/>
  </r>
  <r>
    <n v="68821728"/>
    <x v="1"/>
    <s v=""/>
    <s v="2026"/>
    <s v="02"/>
    <s v="V"/>
    <s v="ZA03"/>
    <n v="4686"/>
    <n v="64329.56"/>
    <n v="13728.03"/>
    <n v="11993.07"/>
    <n v="1000"/>
    <n v="64329.56"/>
    <n v="0"/>
    <x v="6"/>
    <s v="BR Rocky Road 6 1.5QT"/>
  </r>
  <r>
    <n v="68821728"/>
    <x v="2"/>
    <s v=""/>
    <s v="2026"/>
    <s v="02"/>
    <s v="V"/>
    <s v="ZA03"/>
    <n v="716"/>
    <n v="8993.8700000000008"/>
    <n v="12561.27"/>
    <n v="11219.18"/>
    <n v="1000"/>
    <n v="8993.8700000000008"/>
    <n v="0"/>
    <x v="6"/>
    <s v="BR Rocky Road 6 1.5QT"/>
  </r>
  <r>
    <n v="68821728"/>
    <x v="8"/>
    <s v=""/>
    <s v="2026"/>
    <s v="02"/>
    <s v="V"/>
    <s v="ZA03"/>
    <n v="0"/>
    <n v="0"/>
    <n v="11175.33"/>
    <n v="11221.27"/>
    <n v="1000"/>
    <n v="0"/>
    <n v="0"/>
    <x v="6"/>
    <s v="BR Rocky Road 6 1.5QT"/>
  </r>
  <r>
    <n v="68821728"/>
    <x v="3"/>
    <s v=""/>
    <s v="2026"/>
    <s v="02"/>
    <s v="V"/>
    <s v="ZA03"/>
    <n v="12903"/>
    <n v="165716.74"/>
    <n v="12843.27"/>
    <n v="11413.43"/>
    <n v="1000"/>
    <n v="165716.74"/>
    <n v="0"/>
    <x v="6"/>
    <s v="BR Rocky Road 6 1.5QT"/>
  </r>
  <r>
    <n v="68821734"/>
    <x v="0"/>
    <s v=""/>
    <s v="2026"/>
    <s v="02"/>
    <s v="V"/>
    <s v="ZA03"/>
    <n v="14517"/>
    <n v="140170.63"/>
    <n v="9655.6200000000008"/>
    <n v="10685.44"/>
    <n v="1000"/>
    <n v="140170.63"/>
    <n v="0"/>
    <x v="6"/>
    <s v="BR Vanilla Chocolate 6 1.5QT"/>
  </r>
  <r>
    <n v="68821734"/>
    <x v="1"/>
    <s v=""/>
    <s v="2026"/>
    <s v="02"/>
    <s v="V"/>
    <s v="ZA03"/>
    <n v="10566"/>
    <n v="110673.38"/>
    <n v="10474.48"/>
    <n v="10685.44"/>
    <n v="1000"/>
    <n v="110673.38"/>
    <n v="0"/>
    <x v="6"/>
    <s v="BR Vanilla Chocolate 6 1.5QT"/>
  </r>
  <r>
    <n v="68821734"/>
    <x v="2"/>
    <s v=""/>
    <s v="2026"/>
    <s v="02"/>
    <s v="V"/>
    <s v="ZA03"/>
    <n v="8048"/>
    <n v="70068.66"/>
    <n v="8706.34"/>
    <n v="9766.77"/>
    <n v="1000"/>
    <n v="70068.66"/>
    <n v="0"/>
    <x v="6"/>
    <s v="BR Vanilla Chocolate 6 1.5QT"/>
  </r>
  <r>
    <n v="68821734"/>
    <x v="8"/>
    <s v=""/>
    <s v="2026"/>
    <s v="02"/>
    <s v="S"/>
    <s v="ZA03"/>
    <n v="0"/>
    <n v="0"/>
    <n v="8564.75"/>
    <n v="9754.9"/>
    <n v="1000"/>
    <n v="0"/>
    <n v="0"/>
    <x v="6"/>
    <s v="BR Vanilla Chocolate 6 1.5QT"/>
  </r>
  <r>
    <n v="68821734"/>
    <x v="3"/>
    <s v=""/>
    <s v="2026"/>
    <s v="02"/>
    <s v="V"/>
    <s v="ZA03"/>
    <n v="12603"/>
    <n v="115592.69"/>
    <n v="9171.84"/>
    <n v="9986.36"/>
    <n v="1000"/>
    <n v="115592.69"/>
    <n v="0"/>
    <x v="6"/>
    <s v="BR Vanilla Chocolate 6 1.5QT"/>
  </r>
  <r>
    <n v="68821735"/>
    <x v="0"/>
    <s v=""/>
    <s v="2026"/>
    <s v="02"/>
    <s v="V"/>
    <s v="ZA03"/>
    <n v="23074"/>
    <n v="219340.67"/>
    <n v="9505.9699999999993"/>
    <n v="8658.43"/>
    <n v="1000"/>
    <n v="219340.67"/>
    <n v="0"/>
    <x v="6"/>
    <s v="BR Lactose Free Vanilla 6 1.5QT"/>
  </r>
  <r>
    <n v="68821735"/>
    <x v="1"/>
    <s v=""/>
    <s v="2026"/>
    <s v="02"/>
    <s v="V"/>
    <s v="ZA03"/>
    <n v="4582"/>
    <n v="45882.01"/>
    <n v="10013.530000000001"/>
    <n v="8658.43"/>
    <n v="1000"/>
    <n v="45882.01"/>
    <n v="0"/>
    <x v="6"/>
    <s v="BR Lactose Free Vanilla 6 1.5QT"/>
  </r>
  <r>
    <n v="68821735"/>
    <x v="2"/>
    <s v=""/>
    <s v="2026"/>
    <s v="02"/>
    <s v="V"/>
    <s v="ZA03"/>
    <n v="29088"/>
    <n v="242429"/>
    <n v="8334.33"/>
    <n v="7920.15"/>
    <n v="1000"/>
    <n v="242429"/>
    <n v="0"/>
    <x v="6"/>
    <s v="BR Lactose Free Vanilla 6 1.5QT"/>
  </r>
  <r>
    <n v="68821735"/>
    <x v="8"/>
    <s v=""/>
    <s v="2026"/>
    <s v="02"/>
    <s v="V"/>
    <s v="ZA03"/>
    <n v="14049"/>
    <n v="109824.54"/>
    <n v="7817.25"/>
    <n v="7873.23"/>
    <n v="1000"/>
    <n v="109824.54"/>
    <n v="0"/>
    <x v="6"/>
    <s v="BR Lactose Free Vanilla 6 1.5QT"/>
  </r>
  <r>
    <n v="68821735"/>
    <x v="3"/>
    <s v=""/>
    <s v="2026"/>
    <s v="02"/>
    <s v="V"/>
    <s v="ZA03"/>
    <n v="23597"/>
    <n v="212577.57"/>
    <n v="9008.67"/>
    <n v="8130.36"/>
    <n v="1000"/>
    <n v="212577.57"/>
    <n v="0"/>
    <x v="6"/>
    <s v="BR Lactose Free Vanilla 6 1.5QT"/>
  </r>
  <r>
    <n v="68842352"/>
    <x v="0"/>
    <s v=""/>
    <s v="2026"/>
    <s v="02"/>
    <s v="V"/>
    <s v="ZA03"/>
    <n v="0"/>
    <n v="0"/>
    <n v="9965.69"/>
    <n v="9563.7800000000007"/>
    <n v="1000"/>
    <n v="0"/>
    <n v="0"/>
    <x v="16"/>
    <s v="KL Cones Classic Vanilla 6-4CT"/>
  </r>
  <r>
    <n v="68842352"/>
    <x v="1"/>
    <s v=""/>
    <s v="2026"/>
    <s v="02"/>
    <s v="V"/>
    <s v="ZA03"/>
    <n v="0"/>
    <n v="0"/>
    <n v="9450.08"/>
    <n v="9563.7800000000007"/>
    <n v="1000"/>
    <n v="0"/>
    <n v="0"/>
    <x v="16"/>
    <s v="KL Cones Classic Vanilla 6-4CT"/>
  </r>
  <r>
    <n v="68842352"/>
    <x v="2"/>
    <s v=""/>
    <s v="2026"/>
    <s v="02"/>
    <s v="V"/>
    <s v="ZA03"/>
    <n v="1100"/>
    <n v="9594.06"/>
    <n v="8721.8700000000008"/>
    <n v="9563.7800000000007"/>
    <n v="1000"/>
    <n v="9594.06"/>
    <n v="0"/>
    <x v="16"/>
    <s v="KL Cones Classic Vanilla 6-4CT"/>
  </r>
  <r>
    <n v="68842352"/>
    <x v="3"/>
    <s v=""/>
    <s v="2026"/>
    <s v="02"/>
    <s v="V"/>
    <s v="ZA03"/>
    <n v="0"/>
    <n v="0"/>
    <n v="10353.91"/>
    <n v="9563.7800000000007"/>
    <n v="1000"/>
    <n v="0"/>
    <n v="0"/>
    <x v="16"/>
    <s v="KL Cones Classic Vanilla 6-4CT"/>
  </r>
  <r>
    <n v="68850683"/>
    <x v="7"/>
    <s v=""/>
    <s v="2026"/>
    <s v="02"/>
    <s v="V"/>
    <s v="ZA03"/>
    <n v="16765"/>
    <n v="156132.81"/>
    <n v="9313.02"/>
    <n v="10889.24"/>
    <n v="1000"/>
    <n v="156132.81"/>
    <n v="0"/>
    <x v="6"/>
    <s v="BR Homemade Vanilla 6-1.5QT"/>
  </r>
  <r>
    <n v="68850683"/>
    <x v="5"/>
    <s v=""/>
    <s v="2026"/>
    <s v="02"/>
    <s v="V"/>
    <s v="ZA03"/>
    <n v="11793"/>
    <n v="116766"/>
    <n v="9901.2999999999993"/>
    <n v="12915.15"/>
    <n v="1000"/>
    <n v="116766"/>
    <n v="0"/>
    <x v="6"/>
    <s v="BR Homemade Vanilla 6-1.5QT"/>
  </r>
  <r>
    <n v="68850683"/>
    <x v="0"/>
    <s v=""/>
    <s v="2026"/>
    <s v="02"/>
    <s v="V"/>
    <s v="ZA03"/>
    <n v="30843"/>
    <n v="328114.55"/>
    <n v="10638.22"/>
    <n v="11405.74"/>
    <n v="1000"/>
    <n v="328114.55"/>
    <n v="0"/>
    <x v="6"/>
    <s v="BR Homemade Vanilla 6-1.5QT"/>
  </r>
  <r>
    <n v="68850683"/>
    <x v="1"/>
    <s v=""/>
    <s v="2026"/>
    <s v="02"/>
    <s v="V"/>
    <s v="ZA03"/>
    <n v="8201"/>
    <n v="89610.53"/>
    <n v="10926.78"/>
    <n v="11405.74"/>
    <n v="1000"/>
    <n v="89610.53"/>
    <n v="0"/>
    <x v="6"/>
    <s v="BR Homemade Vanilla 6-1.5QT"/>
  </r>
  <r>
    <n v="68850683"/>
    <x v="6"/>
    <s v=""/>
    <s v="2026"/>
    <s v="02"/>
    <s v="V"/>
    <s v="ZA03"/>
    <n v="0"/>
    <n v="0"/>
    <n v="10538.85"/>
    <n v="12915.15"/>
    <n v="1000"/>
    <n v="0"/>
    <n v="0"/>
    <x v="6"/>
    <s v="BR Homemade Vanilla 6-1.5QT"/>
  </r>
  <r>
    <n v="68850683"/>
    <x v="2"/>
    <s v=""/>
    <s v="2026"/>
    <s v="02"/>
    <s v="V"/>
    <s v="ZA03"/>
    <n v="19640"/>
    <n v="200226.75"/>
    <n v="10194.84"/>
    <n v="10825.08"/>
    <n v="1000"/>
    <n v="200226.75"/>
    <n v="0"/>
    <x v="6"/>
    <s v="BR Homemade Vanilla 6-1.5QT"/>
  </r>
  <r>
    <n v="68850683"/>
    <x v="3"/>
    <s v=""/>
    <s v="2026"/>
    <s v="02"/>
    <s v="V"/>
    <s v="ZA03"/>
    <n v="130897"/>
    <n v="1265756.25"/>
    <n v="9669.86"/>
    <n v="10669.34"/>
    <n v="1000"/>
    <n v="1265756.25"/>
    <n v="0"/>
    <x v="6"/>
    <s v="BR Homemade Vanilla 6-1.5QT"/>
  </r>
  <r>
    <n v="68850684"/>
    <x v="7"/>
    <s v=""/>
    <s v="2026"/>
    <s v="02"/>
    <s v="V"/>
    <s v="ZA03"/>
    <n v="44922"/>
    <n v="453678.96"/>
    <n v="10099.26"/>
    <n v="12298.7"/>
    <n v="1000"/>
    <n v="453678.96"/>
    <n v="0"/>
    <x v="6"/>
    <s v="BR French Vanilla 6-1.5QT"/>
  </r>
  <r>
    <n v="68850684"/>
    <x v="0"/>
    <s v=""/>
    <s v="2026"/>
    <s v="02"/>
    <s v="V"/>
    <s v="ZA03"/>
    <n v="18911"/>
    <n v="214423.16"/>
    <n v="11338.54"/>
    <n v="10890.32"/>
    <n v="1000"/>
    <n v="214423.16"/>
    <n v="0"/>
    <x v="6"/>
    <s v="BR French Vanilla 6-1.5QT"/>
  </r>
  <r>
    <n v="68850684"/>
    <x v="1"/>
    <s v=""/>
    <s v="2026"/>
    <s v="02"/>
    <s v="V"/>
    <s v="ZA03"/>
    <n v="20113"/>
    <n v="231603.39"/>
    <n v="11515.11"/>
    <n v="10890.32"/>
    <n v="1000"/>
    <n v="231603.39"/>
    <n v="0"/>
    <x v="6"/>
    <s v="BR French Vanilla 6-1.5QT"/>
  </r>
  <r>
    <n v="68850684"/>
    <x v="2"/>
    <s v=""/>
    <s v="2026"/>
    <s v="02"/>
    <s v="V"/>
    <s v="ZA03"/>
    <n v="7832"/>
    <n v="84758.78"/>
    <n v="10822.11"/>
    <n v="10347.56"/>
    <n v="1000"/>
    <n v="84758.78"/>
    <n v="0"/>
    <x v="6"/>
    <s v="BR French Vanilla 6-1.5QT"/>
  </r>
  <r>
    <n v="68850684"/>
    <x v="3"/>
    <s v=""/>
    <s v="2026"/>
    <s v="02"/>
    <s v="V"/>
    <s v="ZA03"/>
    <n v="83485"/>
    <n v="863138.47"/>
    <n v="10338.84"/>
    <n v="10238.1"/>
    <n v="1000"/>
    <n v="863138.47"/>
    <n v="0"/>
    <x v="6"/>
    <s v="BR French Vanilla 6-1.5QT"/>
  </r>
  <r>
    <n v="68851104"/>
    <x v="7"/>
    <s v=""/>
    <s v="2026"/>
    <s v="02"/>
    <s v="V"/>
    <s v="ZA03"/>
    <n v="7636"/>
    <n v="84714.25"/>
    <n v="11094.06"/>
    <n v="12286.68"/>
    <n v="1000"/>
    <n v="84714.25"/>
    <n v="0"/>
    <x v="6"/>
    <s v="BR Chocolate 6-1.5QT"/>
  </r>
  <r>
    <n v="68851104"/>
    <x v="0"/>
    <s v=""/>
    <s v="2026"/>
    <s v="02"/>
    <s v="V"/>
    <s v="ZA03"/>
    <n v="29724"/>
    <n v="337314.4"/>
    <n v="11348.22"/>
    <n v="13343.19"/>
    <n v="1000"/>
    <n v="337314.4"/>
    <n v="0"/>
    <x v="6"/>
    <s v="BR Chocolate 6-1.5QT"/>
  </r>
  <r>
    <n v="68851104"/>
    <x v="1"/>
    <s v=""/>
    <s v="2026"/>
    <s v="02"/>
    <s v="V"/>
    <s v="ZA03"/>
    <n v="10161"/>
    <n v="119768.11"/>
    <n v="11787.04"/>
    <n v="13343.19"/>
    <n v="1000"/>
    <n v="119768.11"/>
    <n v="0"/>
    <x v="6"/>
    <s v="BR Chocolate 6-1.5QT"/>
  </r>
  <r>
    <n v="68851104"/>
    <x v="2"/>
    <s v=""/>
    <s v="2026"/>
    <s v="02"/>
    <s v="V"/>
    <s v="ZA03"/>
    <n v="17172"/>
    <n v="177052.36"/>
    <n v="10310.530000000001"/>
    <n v="12341.89"/>
    <n v="1000"/>
    <n v="177052.36"/>
    <n v="0"/>
    <x v="6"/>
    <s v="BR Chocolate 6-1.5QT"/>
  </r>
  <r>
    <n v="68851104"/>
    <x v="8"/>
    <s v=""/>
    <s v="2026"/>
    <s v="02"/>
    <s v="V"/>
    <s v="ZA03"/>
    <n v="356"/>
    <n v="3663.51"/>
    <n v="10290.76"/>
    <n v="10556.47"/>
    <n v="1000"/>
    <n v="3663.51"/>
    <n v="0"/>
    <x v="6"/>
    <s v="BR Chocolate 6-1.5QT"/>
  </r>
  <r>
    <n v="68851104"/>
    <x v="3"/>
    <s v=""/>
    <s v="2026"/>
    <s v="02"/>
    <s v="V"/>
    <s v="ZA03"/>
    <n v="59888"/>
    <n v="646026.69999999995"/>
    <n v="10787.25"/>
    <n v="12397.7"/>
    <n v="1000"/>
    <n v="646026.69999999995"/>
    <n v="0"/>
    <x v="6"/>
    <s v="BR Chocolate 6-1.5QT"/>
  </r>
  <r>
    <n v="68851105"/>
    <x v="0"/>
    <s v=""/>
    <s v="2026"/>
    <s v="02"/>
    <s v="V"/>
    <s v="ZA03"/>
    <n v="1386"/>
    <n v="17388.5"/>
    <n v="12545.82"/>
    <n v="14329.99"/>
    <n v="1000"/>
    <n v="17388.5"/>
    <n v="0"/>
    <x v="6"/>
    <s v="BR HA VAN CHOC STRAW 6-1.5QT"/>
  </r>
  <r>
    <n v="68851105"/>
    <x v="1"/>
    <s v=""/>
    <s v="2026"/>
    <s v="02"/>
    <s v="V"/>
    <s v="ZA03"/>
    <n v="1562"/>
    <n v="20126.91"/>
    <n v="12885.35"/>
    <n v="14329.99"/>
    <n v="1000"/>
    <n v="20126.91"/>
    <n v="0"/>
    <x v="6"/>
    <s v="BR HA VAN CHOC STRAW 6-1.5QT"/>
  </r>
  <r>
    <n v="68851105"/>
    <x v="2"/>
    <s v=""/>
    <s v="2026"/>
    <s v="02"/>
    <s v="V"/>
    <s v="ZA03"/>
    <n v="16178"/>
    <n v="178915.07"/>
    <n v="11059.16"/>
    <n v="13809.6"/>
    <n v="1000"/>
    <n v="178915.07"/>
    <n v="0"/>
    <x v="6"/>
    <s v="BR HA VAN CHOC STRAW 6-1.5QT"/>
  </r>
  <r>
    <n v="68851105"/>
    <x v="8"/>
    <s v=""/>
    <s v="2026"/>
    <s v="02"/>
    <s v="V"/>
    <s v="ZA03"/>
    <n v="21"/>
    <n v="232.02"/>
    <n v="11048.57"/>
    <n v="12099.22"/>
    <n v="1000"/>
    <n v="232.02"/>
    <n v="0"/>
    <x v="6"/>
    <s v="BR HA VAN CHOC STRAW 6-1.5QT"/>
  </r>
  <r>
    <n v="68851105"/>
    <x v="3"/>
    <s v=""/>
    <s v="2026"/>
    <s v="02"/>
    <s v="V"/>
    <s v="ZA03"/>
    <n v="4664"/>
    <n v="52609.2"/>
    <n v="11279.85"/>
    <n v="14105.77"/>
    <n v="1000"/>
    <n v="52609.2"/>
    <n v="0"/>
    <x v="6"/>
    <s v="BR HA VAN CHOC STRAW 6-1.5QT"/>
  </r>
  <r>
    <n v="68851106"/>
    <x v="0"/>
    <s v=""/>
    <s v="2026"/>
    <s v="02"/>
    <s v="V"/>
    <s v="ZA03"/>
    <n v="4799"/>
    <n v="55235.66"/>
    <n v="11509.83"/>
    <n v="13883.73"/>
    <n v="1000"/>
    <n v="55235.66"/>
    <n v="0"/>
    <x v="6"/>
    <s v="BR HA NAT Vanilla 6-1.5QT"/>
  </r>
  <r>
    <n v="68851106"/>
    <x v="1"/>
    <s v=""/>
    <s v="2026"/>
    <s v="02"/>
    <s v="V"/>
    <s v="ZA03"/>
    <n v="462"/>
    <n v="5169.57"/>
    <n v="11189.55"/>
    <n v="13883.73"/>
    <n v="1000"/>
    <n v="5169.57"/>
    <n v="0"/>
    <x v="6"/>
    <s v="BR HA NAT Vanilla 6-1.5QT"/>
  </r>
  <r>
    <n v="68851106"/>
    <x v="2"/>
    <s v=""/>
    <s v="2026"/>
    <s v="02"/>
    <s v="V"/>
    <s v="ZA03"/>
    <n v="10693"/>
    <n v="103078.88"/>
    <n v="9639.85"/>
    <n v="12647.24"/>
    <n v="1000"/>
    <n v="103078.88"/>
    <n v="0"/>
    <x v="6"/>
    <s v="BR HA NAT Vanilla 6-1.5QT"/>
  </r>
  <r>
    <n v="68851106"/>
    <x v="8"/>
    <s v=""/>
    <s v="2026"/>
    <s v="02"/>
    <s v="V"/>
    <s v="ZA03"/>
    <n v="2004"/>
    <n v="19318.77"/>
    <n v="9640.1"/>
    <n v="10784.38"/>
    <n v="1000"/>
    <n v="19318.77"/>
    <n v="0"/>
    <x v="6"/>
    <s v="BR HA NAT Vanilla 6-1.5QT"/>
  </r>
  <r>
    <n v="68851106"/>
    <x v="3"/>
    <s v=""/>
    <s v="2026"/>
    <s v="02"/>
    <s v="V"/>
    <s v="ZA03"/>
    <n v="6029"/>
    <n v="60105.98"/>
    <n v="9969.48"/>
    <n v="12893.75"/>
    <n v="1000"/>
    <n v="60105.98"/>
    <n v="0"/>
    <x v="6"/>
    <s v="BR HA NAT Vanilla 6-1.5QT"/>
  </r>
  <r>
    <n v="68851107"/>
    <x v="7"/>
    <s v=""/>
    <s v="2026"/>
    <s v="02"/>
    <s v="V"/>
    <s v="ZA03"/>
    <n v="3834"/>
    <n v="35696.410000000003"/>
    <n v="9310.49"/>
    <n v="10421.209999999999"/>
    <n v="1000"/>
    <n v="35696.410000000003"/>
    <n v="0"/>
    <x v="6"/>
    <s v="BR NAT Vanilla 6-1.5QT"/>
  </r>
  <r>
    <n v="68851107"/>
    <x v="0"/>
    <s v=""/>
    <s v="2026"/>
    <s v="02"/>
    <s v="V"/>
    <s v="ZA03"/>
    <n v="60538"/>
    <n v="565046.06000000006"/>
    <n v="9333.74"/>
    <n v="11446.74"/>
    <n v="1000"/>
    <n v="565046.06000000006"/>
    <n v="0"/>
    <x v="6"/>
    <s v="BR NAT Vanilla 6-1.5QT"/>
  </r>
  <r>
    <n v="68851107"/>
    <x v="1"/>
    <s v=""/>
    <s v="2026"/>
    <s v="02"/>
    <s v="V"/>
    <s v="ZA03"/>
    <n v="15225"/>
    <n v="148656.14000000001"/>
    <n v="9763.9500000000007"/>
    <n v="11446.74"/>
    <n v="1000"/>
    <n v="148656.14000000001"/>
    <n v="0"/>
    <x v="6"/>
    <s v="BR NAT Vanilla 6-1.5QT"/>
  </r>
  <r>
    <n v="68851107"/>
    <x v="2"/>
    <s v=""/>
    <s v="2026"/>
    <s v="02"/>
    <s v="V"/>
    <s v="ZA03"/>
    <n v="90642"/>
    <n v="745904.5"/>
    <n v="8229.1299999999992"/>
    <n v="10440.43"/>
    <n v="1000"/>
    <n v="745904.5"/>
    <n v="0"/>
    <x v="6"/>
    <s v="BR NAT Vanilla 6-1.5QT"/>
  </r>
  <r>
    <n v="68851107"/>
    <x v="8"/>
    <s v=""/>
    <s v="2026"/>
    <s v="02"/>
    <s v="V"/>
    <s v="ZA03"/>
    <n v="10617"/>
    <n v="84980.02"/>
    <n v="8004.15"/>
    <n v="9205.6299999999992"/>
    <n v="1000"/>
    <n v="84980.02"/>
    <n v="0"/>
    <x v="6"/>
    <s v="BR NAT Vanilla 6-1.5QT"/>
  </r>
  <r>
    <n v="68851107"/>
    <x v="3"/>
    <s v=""/>
    <s v="2026"/>
    <s v="02"/>
    <s v="V"/>
    <s v="ZA03"/>
    <n v="168549"/>
    <n v="1533876.8"/>
    <n v="9100.48"/>
    <n v="10579.28"/>
    <n v="1000"/>
    <n v="1533876.8"/>
    <n v="0"/>
    <x v="6"/>
    <s v="BR NAT Vanilla 6-1.5QT"/>
  </r>
  <r>
    <n v="68851108"/>
    <x v="0"/>
    <s v=""/>
    <s v="2026"/>
    <s v="02"/>
    <s v="V"/>
    <s v="ZA03"/>
    <n v="28417"/>
    <n v="288554.77"/>
    <n v="10154.299999999999"/>
    <n v="12931.7"/>
    <n v="1000"/>
    <n v="288554.77"/>
    <n v="0"/>
    <x v="6"/>
    <s v="BR VAN CHOC STRAW 6-1.5QT"/>
  </r>
  <r>
    <n v="68851108"/>
    <x v="1"/>
    <s v=""/>
    <s v="2026"/>
    <s v="02"/>
    <s v="V"/>
    <s v="ZA03"/>
    <n v="11918"/>
    <n v="124111.67"/>
    <n v="10413.799999999999"/>
    <n v="12931.7"/>
    <n v="1000"/>
    <n v="124111.67"/>
    <n v="0"/>
    <x v="6"/>
    <s v="BR VAN CHOC STRAW 6-1.5QT"/>
  </r>
  <r>
    <n v="68851108"/>
    <x v="2"/>
    <s v=""/>
    <s v="2026"/>
    <s v="02"/>
    <s v="V"/>
    <s v="ZA03"/>
    <n v="69582"/>
    <n v="643431.42000000004"/>
    <n v="9247.1"/>
    <n v="11928.3"/>
    <n v="1000"/>
    <n v="643431.42000000004"/>
    <n v="0"/>
    <x v="6"/>
    <s v="BR VAN CHOC STRAW 6-1.5QT"/>
  </r>
  <r>
    <n v="68851108"/>
    <x v="8"/>
    <s v=""/>
    <s v="2026"/>
    <s v="02"/>
    <s v="V"/>
    <s v="ZA03"/>
    <n v="35"/>
    <n v="324.35000000000002"/>
    <n v="9267.14"/>
    <n v="10174.09"/>
    <n v="1000"/>
    <n v="324.35000000000002"/>
    <n v="0"/>
    <x v="6"/>
    <s v="BR VAN CHOC STRAW 6-1.5QT"/>
  </r>
  <r>
    <n v="68851108"/>
    <x v="3"/>
    <s v=""/>
    <s v="2026"/>
    <s v="02"/>
    <s v="V"/>
    <s v="ZA03"/>
    <n v="35254"/>
    <n v="333875.56"/>
    <n v="9470.57"/>
    <n v="12215.62"/>
    <n v="1000"/>
    <n v="333875.56"/>
    <n v="0"/>
    <x v="6"/>
    <s v="BR VAN CHOC STRAW 6-1.5QT"/>
  </r>
  <r>
    <n v="68851109"/>
    <x v="7"/>
    <s v=""/>
    <s v="2026"/>
    <s v="02"/>
    <s v="S"/>
    <s v="ZA03"/>
    <n v="0"/>
    <n v="0"/>
    <n v="14053.4"/>
    <n v="14786.21"/>
    <n v="1000"/>
    <n v="0"/>
    <n v="0"/>
    <x v="6"/>
    <s v="BR HA Chocolate 6-1.5QT"/>
  </r>
  <r>
    <n v="68851109"/>
    <x v="1"/>
    <s v=""/>
    <s v="2026"/>
    <s v="02"/>
    <s v="V"/>
    <s v="ZA03"/>
    <n v="594"/>
    <n v="8068.95"/>
    <n v="13584.09"/>
    <n v="15348.9"/>
    <n v="1000"/>
    <n v="8068.95"/>
    <n v="0"/>
    <x v="6"/>
    <s v="BR HA Chocolate 6-1.5QT"/>
  </r>
  <r>
    <n v="68851109"/>
    <x v="2"/>
    <s v=""/>
    <s v="2026"/>
    <s v="02"/>
    <s v="V"/>
    <s v="ZA03"/>
    <n v="995"/>
    <n v="11904.76"/>
    <n v="11964.58"/>
    <n v="14786.21"/>
    <n v="1000"/>
    <n v="11904.76"/>
    <n v="0"/>
    <x v="6"/>
    <s v="BR HA Chocolate 6-1.5QT"/>
  </r>
  <r>
    <n v="68851109"/>
    <x v="8"/>
    <s v=""/>
    <s v="2026"/>
    <s v="02"/>
    <s v="V"/>
    <s v="ZA03"/>
    <n v="0"/>
    <n v="0"/>
    <n v="12016.84"/>
    <n v="12819.82"/>
    <n v="1000"/>
    <n v="0"/>
    <n v="0"/>
    <x v="6"/>
    <s v="BR HA Chocolate 6-1.5QT"/>
  </r>
  <r>
    <n v="68851109"/>
    <x v="3"/>
    <s v=""/>
    <s v="2026"/>
    <s v="02"/>
    <s v="V"/>
    <s v="ZA03"/>
    <n v="3954"/>
    <n v="48400.45"/>
    <n v="12240.88"/>
    <n v="15015.25"/>
    <n v="1000"/>
    <n v="48400.45"/>
    <n v="0"/>
    <x v="6"/>
    <s v="BR HA Chocolate 6-1.5QT"/>
  </r>
  <r>
    <n v="68852583"/>
    <x v="7"/>
    <s v=""/>
    <s v="2026"/>
    <s v="02"/>
    <s v="V"/>
    <s v="ZA03"/>
    <n v="0"/>
    <n v="0"/>
    <n v="25135.01"/>
    <n v="25969.1"/>
    <n v="1000"/>
    <n v="0"/>
    <n v="0"/>
    <x v="29"/>
    <s v="KL Cookies and Creme Bar 12-6PK"/>
  </r>
  <r>
    <n v="68852583"/>
    <x v="0"/>
    <s v=""/>
    <s v="2026"/>
    <s v="02"/>
    <s v="V"/>
    <s v="ZA03"/>
    <n v="1955"/>
    <n v="57468.800000000003"/>
    <n v="29395.81"/>
    <n v="26260.82"/>
    <n v="1000"/>
    <n v="57468.800000000003"/>
    <n v="0"/>
    <x v="29"/>
    <s v="KL Cookies and Creme Bar 12-6PK"/>
  </r>
  <r>
    <n v="68852583"/>
    <x v="1"/>
    <s v=""/>
    <s v="2026"/>
    <s v="02"/>
    <s v="V"/>
    <s v="ZA03"/>
    <n v="672"/>
    <n v="18990.25"/>
    <n v="28259.3"/>
    <n v="26260.82"/>
    <n v="1000"/>
    <n v="18990.25"/>
    <n v="0"/>
    <x v="29"/>
    <s v="KL Cookies and Creme Bar 12-6PK"/>
  </r>
  <r>
    <n v="68852583"/>
    <x v="2"/>
    <s v=""/>
    <s v="2026"/>
    <s v="02"/>
    <s v="V"/>
    <s v="ZA03"/>
    <n v="973"/>
    <n v="23314.98"/>
    <n v="23961.95"/>
    <n v="25174.38"/>
    <n v="1000"/>
    <n v="23314.98"/>
    <n v="0"/>
    <x v="29"/>
    <s v="KL Cookies and Creme Bar 12-6PK"/>
  </r>
  <r>
    <n v="68852583"/>
    <x v="8"/>
    <s v=""/>
    <s v="2026"/>
    <s v="02"/>
    <s v="V"/>
    <s v="ZA03"/>
    <n v="3"/>
    <n v="71.91"/>
    <n v="23970"/>
    <n v="25172.92"/>
    <n v="1000"/>
    <n v="71.91"/>
    <n v="0"/>
    <x v="29"/>
    <s v="KL Cookies and Creme Bar 12-6PK"/>
  </r>
  <r>
    <n v="68852583"/>
    <x v="3"/>
    <s v=""/>
    <s v="2026"/>
    <s v="02"/>
    <s v="V"/>
    <s v="ZA03"/>
    <n v="24053"/>
    <n v="655923.38"/>
    <n v="27269.919999999998"/>
    <n v="25686.61"/>
    <n v="1000"/>
    <n v="655923.38"/>
    <n v="0"/>
    <x v="29"/>
    <s v="KL Cookies and Creme Bar 12-6PK"/>
  </r>
  <r>
    <n v="68852591"/>
    <x v="7"/>
    <s v=""/>
    <s v="2026"/>
    <s v="02"/>
    <s v="V"/>
    <s v="ZA03"/>
    <n v="3689"/>
    <n v="78687.88"/>
    <n v="21330.41"/>
    <n v="22229.61"/>
    <n v="1000"/>
    <n v="78687.88"/>
    <n v="0"/>
    <x v="29"/>
    <s v="KL Heath Bar 12-6PK"/>
  </r>
  <r>
    <n v="68852591"/>
    <x v="0"/>
    <s v=""/>
    <s v="2026"/>
    <s v="02"/>
    <s v="V"/>
    <s v="ZA03"/>
    <n v="6868"/>
    <n v="203898.81"/>
    <n v="29688.240000000002"/>
    <n v="26131.74"/>
    <n v="1000"/>
    <n v="203898.81"/>
    <n v="0"/>
    <x v="29"/>
    <s v="KL Heath Bar 12-6PK"/>
  </r>
  <r>
    <n v="68852591"/>
    <x v="1"/>
    <s v=""/>
    <s v="2026"/>
    <s v="02"/>
    <s v="V"/>
    <s v="ZA03"/>
    <n v="6613"/>
    <n v="190258.36"/>
    <n v="28770.36"/>
    <n v="26131.74"/>
    <n v="1000"/>
    <n v="190258.36"/>
    <n v="0"/>
    <x v="29"/>
    <s v="KL Heath Bar 12-6PK"/>
  </r>
  <r>
    <n v="68852591"/>
    <x v="2"/>
    <s v=""/>
    <s v="2026"/>
    <s v="02"/>
    <s v="V"/>
    <s v="ZA03"/>
    <n v="5730"/>
    <n v="159417.82"/>
    <n v="27821.61"/>
    <n v="25065.39"/>
    <n v="1000"/>
    <n v="159417.82"/>
    <n v="0"/>
    <x v="29"/>
    <s v="KL Heath Bar 12-6PK"/>
  </r>
  <r>
    <n v="68852591"/>
    <x v="8"/>
    <s v=""/>
    <s v="2026"/>
    <s v="02"/>
    <s v="V"/>
    <s v="ZA03"/>
    <n v="8"/>
    <n v="206.1"/>
    <n v="25762.5"/>
    <n v="24928.23"/>
    <n v="1000"/>
    <n v="206.1"/>
    <n v="0"/>
    <x v="29"/>
    <s v="KL Heath Bar 12-6PK"/>
  </r>
  <r>
    <n v="68852591"/>
    <x v="3"/>
    <s v=""/>
    <s v="2026"/>
    <s v="02"/>
    <s v="V"/>
    <s v="ZA03"/>
    <n v="50190"/>
    <n v="1209271.29"/>
    <n v="24093.87"/>
    <n v="24976.38"/>
    <n v="1000"/>
    <n v="1209271.29"/>
    <n v="0"/>
    <x v="29"/>
    <s v="KL Heath Bar 12-6PK"/>
  </r>
  <r>
    <n v="68852625"/>
    <x v="5"/>
    <s v=""/>
    <s v="2026"/>
    <s v="02"/>
    <s v="V"/>
    <s v="ZA03"/>
    <n v="7905"/>
    <n v="75962.37"/>
    <n v="9609.41"/>
    <n v="9500.16"/>
    <n v="1000"/>
    <n v="75962.37"/>
    <n v="0"/>
    <x v="15"/>
    <s v="Talenti Mediterranean Mint 8 1PT"/>
  </r>
  <r>
    <n v="68852625"/>
    <x v="0"/>
    <s v=""/>
    <s v="2026"/>
    <s v="02"/>
    <s v="V"/>
    <s v="ZA03"/>
    <n v="9577"/>
    <n v="97101.35"/>
    <n v="10139.02"/>
    <n v="9976.3799999999992"/>
    <n v="1000"/>
    <n v="97101.35"/>
    <n v="0"/>
    <x v="15"/>
    <s v="Talenti Mediterranean Mint 8 1PT"/>
  </r>
  <r>
    <n v="68852625"/>
    <x v="1"/>
    <s v=""/>
    <s v="2026"/>
    <s v="02"/>
    <s v="V"/>
    <s v="ZA03"/>
    <n v="6884"/>
    <n v="70680.600000000006"/>
    <n v="10267.370000000001"/>
    <n v="9678.0300000000007"/>
    <n v="1000"/>
    <n v="70680.600000000006"/>
    <n v="0"/>
    <x v="15"/>
    <s v="Talenti Mediterranean Mint 8 1PT"/>
  </r>
  <r>
    <n v="68852625"/>
    <x v="2"/>
    <s v=""/>
    <s v="2026"/>
    <s v="02"/>
    <s v="V"/>
    <s v="ZA03"/>
    <n v="344"/>
    <n v="3308.03"/>
    <n v="9616.3700000000008"/>
    <n v="9276.77"/>
    <n v="1000"/>
    <n v="3308.03"/>
    <n v="0"/>
    <x v="15"/>
    <s v="Talenti Mediterranean Mint 8 1PT"/>
  </r>
  <r>
    <n v="68852625"/>
    <x v="8"/>
    <s v=""/>
    <s v="2026"/>
    <s v="02"/>
    <s v="S"/>
    <s v="ZA03"/>
    <n v="0"/>
    <n v="0"/>
    <n v="9371.01"/>
    <n v="9262.33"/>
    <n v="1000"/>
    <n v="0"/>
    <n v="0"/>
    <x v="15"/>
    <s v="Talenti Mediterranean Mint 8 1PT"/>
  </r>
  <r>
    <n v="68852625"/>
    <x v="3"/>
    <s v=""/>
    <s v="2026"/>
    <s v="02"/>
    <s v="V"/>
    <s v="ZA03"/>
    <n v="7942"/>
    <n v="75313.600000000006"/>
    <n v="9482.9500000000007"/>
    <n v="9500.16"/>
    <n v="1000"/>
    <n v="75313.600000000006"/>
    <n v="0"/>
    <x v="15"/>
    <s v="Talenti Mediterranean Mint 8 1PT"/>
  </r>
  <r>
    <n v="68852628"/>
    <x v="0"/>
    <s v=""/>
    <s v="2026"/>
    <s v="02"/>
    <s v="V"/>
    <s v="ZA03"/>
    <n v="3680"/>
    <n v="53002.82"/>
    <n v="14402.94"/>
    <n v="14043.63"/>
    <n v="1000"/>
    <n v="53002.82"/>
    <n v="0"/>
    <x v="15"/>
    <s v="Talenti LY Mint Fudge Cookie 8 311.8g"/>
  </r>
  <r>
    <n v="68852628"/>
    <x v="1"/>
    <s v=""/>
    <s v="2026"/>
    <s v="02"/>
    <s v="V"/>
    <s v="ZA03"/>
    <n v="2099"/>
    <n v="30322.59"/>
    <n v="14446.21"/>
    <n v="13479.24"/>
    <n v="1000"/>
    <n v="30322.59"/>
    <n v="0"/>
    <x v="15"/>
    <s v="Talenti LY Mint Fudge Cookie 8 311.8g"/>
  </r>
  <r>
    <n v="68852628"/>
    <x v="2"/>
    <s v=""/>
    <s v="2026"/>
    <s v="02"/>
    <s v="V"/>
    <s v="ZA03"/>
    <n v="4647"/>
    <n v="64483.25"/>
    <n v="13876.32"/>
    <n v="13479.24"/>
    <n v="1000"/>
    <n v="64483.25"/>
    <n v="0"/>
    <x v="15"/>
    <s v="Talenti LY Mint Fudge Cookie 8 311.8g"/>
  </r>
  <r>
    <n v="68852628"/>
    <x v="3"/>
    <s v=""/>
    <s v="2026"/>
    <s v="02"/>
    <s v="V"/>
    <s v="ZA03"/>
    <n v="12798"/>
    <n v="178125.91"/>
    <n v="13918.26"/>
    <n v="13652.12"/>
    <n v="1000"/>
    <n v="178125.91"/>
    <n v="0"/>
    <x v="15"/>
    <s v="Talenti LY Mint Fudge Cookie 8 311.8g"/>
  </r>
  <r>
    <n v="68860045"/>
    <x v="0"/>
    <s v=""/>
    <s v="2026"/>
    <s v="02"/>
    <s v="V"/>
    <s v="ZA03"/>
    <n v="106"/>
    <n v="1227.3800000000001"/>
    <n v="11579.06"/>
    <n v="9946.1"/>
    <n v="1000"/>
    <n v="1227.3800000000001"/>
    <n v="0"/>
    <x v="15"/>
    <s v="Talenti Key Lime Pie 8 1PT"/>
  </r>
  <r>
    <n v="68860045"/>
    <x v="1"/>
    <s v=""/>
    <s v="2026"/>
    <s v="02"/>
    <s v="V"/>
    <s v="ZA03"/>
    <n v="1760"/>
    <n v="21053.61"/>
    <n v="11962.28"/>
    <n v="9672.64"/>
    <n v="1000"/>
    <n v="21053.61"/>
    <n v="0"/>
    <x v="15"/>
    <s v="Talenti Key Lime Pie 8 1PT"/>
  </r>
  <r>
    <n v="68860045"/>
    <x v="2"/>
    <s v=""/>
    <s v="2026"/>
    <s v="02"/>
    <s v="V"/>
    <s v="ZA03"/>
    <n v="155"/>
    <n v="1707.34"/>
    <n v="11015.1"/>
    <n v="9411.17"/>
    <n v="1000"/>
    <n v="1707.34"/>
    <n v="0"/>
    <x v="15"/>
    <s v="Talenti Key Lime Pie 8 1PT"/>
  </r>
  <r>
    <n v="68860045"/>
    <x v="3"/>
    <s v=""/>
    <s v="2026"/>
    <s v="02"/>
    <s v="V"/>
    <s v="ZA03"/>
    <n v="5535"/>
    <n v="62836.62"/>
    <n v="11352.6"/>
    <n v="9672.64"/>
    <n v="1000"/>
    <n v="62836.62"/>
    <n v="0"/>
    <x v="15"/>
    <s v="Talenti Key Lime Pie 8 1PT"/>
  </r>
  <r>
    <n v="68860059"/>
    <x v="5"/>
    <s v=""/>
    <s v="2026"/>
    <s v="02"/>
    <s v="V"/>
    <s v="ZA03"/>
    <n v="11"/>
    <n v="127.01"/>
    <n v="11546.36"/>
    <n v="12167.11"/>
    <n v="1000"/>
    <n v="127.01"/>
    <n v="0"/>
    <x v="15"/>
    <s v="Talenti Pacific Coast Pistachio 8 1PT"/>
  </r>
  <r>
    <n v="68860059"/>
    <x v="0"/>
    <s v=""/>
    <s v="2026"/>
    <s v="02"/>
    <s v="V"/>
    <s v="ZA03"/>
    <n v="12215"/>
    <n v="148129.79"/>
    <n v="12126.88"/>
    <n v="12647.51"/>
    <n v="1000"/>
    <n v="148129.79"/>
    <n v="0"/>
    <x v="15"/>
    <s v="Talenti Pacific Coast Pistachio 8 1PT"/>
  </r>
  <r>
    <n v="68860059"/>
    <x v="1"/>
    <s v=""/>
    <s v="2026"/>
    <s v="02"/>
    <s v="V"/>
    <s v="ZA03"/>
    <n v="10590"/>
    <n v="128197.12"/>
    <n v="12105.49"/>
    <n v="12140.99"/>
    <n v="1000"/>
    <n v="128197.12"/>
    <n v="0"/>
    <x v="15"/>
    <s v="Talenti Pacific Coast Pistachio 8 1PT"/>
  </r>
  <r>
    <n v="68860059"/>
    <x v="2"/>
    <s v=""/>
    <s v="2026"/>
    <s v="02"/>
    <s v="V"/>
    <s v="ZA03"/>
    <n v="6594"/>
    <n v="76120.2"/>
    <n v="11543.86"/>
    <n v="12056.96"/>
    <n v="1000"/>
    <n v="76120.2"/>
    <n v="0"/>
    <x v="15"/>
    <s v="Talenti Pacific Coast Pistachio 8 1PT"/>
  </r>
  <r>
    <n v="68860059"/>
    <x v="8"/>
    <s v=""/>
    <s v="2026"/>
    <s v="02"/>
    <s v="V"/>
    <s v="ZA03"/>
    <n v="0"/>
    <n v="0"/>
    <n v="11536.67"/>
    <n v="12032.92"/>
    <n v="1000"/>
    <n v="0"/>
    <n v="0"/>
    <x v="15"/>
    <s v="Talenti Pacific Coast Pistachio 8 1PT"/>
  </r>
  <r>
    <n v="68860059"/>
    <x v="3"/>
    <s v=""/>
    <s v="2026"/>
    <s v="02"/>
    <s v="V"/>
    <s v="ZA03"/>
    <n v="15436"/>
    <n v="180761.72"/>
    <n v="11710.4"/>
    <n v="12167.11"/>
    <n v="1000"/>
    <n v="180761.72"/>
    <n v="0"/>
    <x v="15"/>
    <s v="Talenti Pacific Coast Pistachio 8 1PT"/>
  </r>
  <r>
    <n v="68860061"/>
    <x v="5"/>
    <s v=""/>
    <s v="2026"/>
    <s v="02"/>
    <s v="V"/>
    <s v="ZA03"/>
    <n v="0"/>
    <n v="0"/>
    <n v="13714"/>
    <n v="12501.62"/>
    <n v="1000"/>
    <n v="0"/>
    <n v="0"/>
    <x v="15"/>
    <s v="Talenti LYR Cookies and Cream 8 303.3g"/>
  </r>
  <r>
    <n v="68860061"/>
    <x v="0"/>
    <s v=""/>
    <s v="2026"/>
    <s v="02"/>
    <s v="V"/>
    <s v="ZA03"/>
    <n v="3780"/>
    <n v="50069.54"/>
    <n v="13245.91"/>
    <n v="12922.75"/>
    <n v="1000"/>
    <n v="50069.54"/>
    <n v="0"/>
    <x v="15"/>
    <s v="Talenti LYR Cookies and Cream 8 303.3g"/>
  </r>
  <r>
    <n v="68860061"/>
    <x v="1"/>
    <s v=""/>
    <s v="2026"/>
    <s v="02"/>
    <s v="V"/>
    <s v="ZA03"/>
    <n v="3825"/>
    <n v="52557.06"/>
    <n v="13740.41"/>
    <n v="12244.31"/>
    <n v="1000"/>
    <n v="52557.06"/>
    <n v="0"/>
    <x v="15"/>
    <s v="Talenti LYR Cookies and Cream 8 303.3g"/>
  </r>
  <r>
    <n v="68860061"/>
    <x v="2"/>
    <s v=""/>
    <s v="2026"/>
    <s v="02"/>
    <s v="V"/>
    <s v="ZA03"/>
    <n v="31416"/>
    <n v="381987.04"/>
    <n v="12159"/>
    <n v="12378.46"/>
    <n v="1000"/>
    <n v="381987.04"/>
    <n v="0"/>
    <x v="15"/>
    <s v="Talenti LYR Cookies and Cream 8 303.3g"/>
  </r>
  <r>
    <n v="68860061"/>
    <x v="8"/>
    <s v=""/>
    <s v="2026"/>
    <s v="02"/>
    <s v="V"/>
    <s v="ZA03"/>
    <n v="0"/>
    <n v="0"/>
    <n v="11906.21"/>
    <n v="12376.64"/>
    <n v="1000"/>
    <n v="0"/>
    <n v="0"/>
    <x v="15"/>
    <s v="Talenti LYR Cookies and Cream 8 303.3g"/>
  </r>
  <r>
    <n v="68860061"/>
    <x v="3"/>
    <s v=""/>
    <s v="2026"/>
    <s v="02"/>
    <s v="V"/>
    <s v="ZA03"/>
    <n v="12630"/>
    <n v="163015.76999999999"/>
    <n v="12907.03"/>
    <n v="12501.62"/>
    <n v="1000"/>
    <n v="163015.76999999999"/>
    <n v="0"/>
    <x v="15"/>
    <s v="Talenti LYR Cookies and Cream 8 303.3g"/>
  </r>
  <r>
    <n v="68860067"/>
    <x v="0"/>
    <s v=""/>
    <s v="2026"/>
    <s v="02"/>
    <s v="V"/>
    <s v="ZA03"/>
    <n v="391"/>
    <n v="5126.6000000000004"/>
    <n v="13111.51"/>
    <n v="12486.62"/>
    <n v="1000"/>
    <n v="5126.6000000000004"/>
    <n v="0"/>
    <x v="15"/>
    <s v="Talenti LYR Pumpkin Pie 8 297.6g"/>
  </r>
  <r>
    <n v="68860067"/>
    <x v="1"/>
    <s v=""/>
    <s v="2026"/>
    <s v="02"/>
    <s v="V"/>
    <s v="ZA03"/>
    <n v="2250"/>
    <n v="29611.13"/>
    <n v="13160.5"/>
    <n v="12486.62"/>
    <n v="1000"/>
    <n v="29611.13"/>
    <n v="0"/>
    <x v="15"/>
    <s v="Talenti LYR Pumpkin Pie 8 297.6g"/>
  </r>
  <r>
    <n v="68860067"/>
    <x v="2"/>
    <s v=""/>
    <s v="2026"/>
    <s v="02"/>
    <s v="V"/>
    <s v="ZA03"/>
    <n v="3457"/>
    <n v="43150.43"/>
    <n v="12482.05"/>
    <n v="12486.62"/>
    <n v="1000"/>
    <n v="43150.43"/>
    <n v="0"/>
    <x v="15"/>
    <s v="Talenti LYR Pumpkin Pie 8 297.6g"/>
  </r>
  <r>
    <n v="68860067"/>
    <x v="3"/>
    <s v=""/>
    <s v="2026"/>
    <s v="02"/>
    <s v="V"/>
    <s v="ZA03"/>
    <n v="1275"/>
    <n v="16161.47"/>
    <n v="12675.66"/>
    <n v="12486.62"/>
    <n v="1000"/>
    <n v="16161.47"/>
    <n v="0"/>
    <x v="15"/>
    <s v="Talenti LYR Pumpkin Pie 8 297.6g"/>
  </r>
  <r>
    <n v="68860129"/>
    <x v="5"/>
    <s v=""/>
    <s v="2026"/>
    <s v="02"/>
    <s v="S"/>
    <s v="ZA03"/>
    <n v="0"/>
    <n v="0"/>
    <n v="10126.33"/>
    <n v="10127.64"/>
    <n v="1000"/>
    <n v="0"/>
    <n v="0"/>
    <x v="15"/>
    <s v="Talenti Caribbean Coconut 8 1PT"/>
  </r>
  <r>
    <n v="68860129"/>
    <x v="0"/>
    <s v=""/>
    <s v="2026"/>
    <s v="02"/>
    <s v="V"/>
    <s v="ZA03"/>
    <n v="2936"/>
    <n v="29960.73"/>
    <n v="10204.61"/>
    <n v="10533.12"/>
    <n v="1000"/>
    <n v="29960.73"/>
    <n v="0"/>
    <x v="15"/>
    <s v="Talenti Caribbean Coconut 8 1PT"/>
  </r>
  <r>
    <n v="68860129"/>
    <x v="1"/>
    <s v=""/>
    <s v="2026"/>
    <s v="02"/>
    <s v="V"/>
    <s v="ZA03"/>
    <n v="1479"/>
    <n v="15248.68"/>
    <n v="10310.129999999999"/>
    <n v="10127.64"/>
    <n v="1000"/>
    <n v="15248.68"/>
    <n v="0"/>
    <x v="15"/>
    <s v="Talenti Caribbean Coconut 8 1PT"/>
  </r>
  <r>
    <n v="68860129"/>
    <x v="2"/>
    <s v=""/>
    <s v="2026"/>
    <s v="02"/>
    <s v="V"/>
    <s v="ZA03"/>
    <n v="833"/>
    <n v="8000.78"/>
    <n v="9604.7800000000007"/>
    <n v="9930.94"/>
    <n v="1000"/>
    <n v="8000.78"/>
    <n v="0"/>
    <x v="15"/>
    <s v="Talenti Caribbean Coconut 8 1PT"/>
  </r>
  <r>
    <n v="68860129"/>
    <x v="8"/>
    <s v=""/>
    <s v="2026"/>
    <s v="02"/>
    <s v="S"/>
    <s v="ZA03"/>
    <n v="0"/>
    <n v="0"/>
    <n v="9564.44"/>
    <n v="9918.98"/>
    <n v="1000"/>
    <n v="0"/>
    <n v="0"/>
    <x v="15"/>
    <s v="Talenti Caribbean Coconut 8 1PT"/>
  </r>
  <r>
    <n v="68860129"/>
    <x v="3"/>
    <s v=""/>
    <s v="2026"/>
    <s v="02"/>
    <s v="V"/>
    <s v="ZA03"/>
    <n v="12300"/>
    <n v="118385.11"/>
    <n v="9624.81"/>
    <n v="10127.64"/>
    <n v="1000"/>
    <n v="118385.11"/>
    <n v="0"/>
    <x v="15"/>
    <s v="Talenti Caribbean Coconut 8 1PT"/>
  </r>
  <r>
    <n v="68860135"/>
    <x v="0"/>
    <s v=""/>
    <s v="2026"/>
    <s v="02"/>
    <s v="V"/>
    <s v="ZA03"/>
    <n v="180"/>
    <n v="1998.99"/>
    <n v="11105.5"/>
    <n v="11226.53"/>
    <n v="1000"/>
    <n v="1998.99"/>
    <n v="0"/>
    <x v="15"/>
    <s v="Talenti Caramel Apple Pie 8 1PT"/>
  </r>
  <r>
    <n v="68860135"/>
    <x v="1"/>
    <s v=""/>
    <s v="2026"/>
    <s v="02"/>
    <s v="V"/>
    <s v="ZA03"/>
    <n v="1432"/>
    <n v="15905.81"/>
    <n v="11107.41"/>
    <n v="10835.5"/>
    <n v="1000"/>
    <n v="15905.81"/>
    <n v="0"/>
    <x v="15"/>
    <s v="Talenti Caramel Apple Pie 8 1PT"/>
  </r>
  <r>
    <n v="68860135"/>
    <x v="2"/>
    <s v=""/>
    <s v="2026"/>
    <s v="02"/>
    <s v="V"/>
    <s v="ZA03"/>
    <n v="255"/>
    <n v="2695.27"/>
    <n v="10569.69"/>
    <n v="10835.5"/>
    <n v="1000"/>
    <n v="2695.27"/>
    <n v="0"/>
    <x v="15"/>
    <s v="Talenti Caramel Apple Pie 8 1PT"/>
  </r>
  <r>
    <n v="68860135"/>
    <x v="3"/>
    <s v=""/>
    <s v="2026"/>
    <s v="02"/>
    <s v="V"/>
    <s v="ZA03"/>
    <n v="285"/>
    <n v="2961.01"/>
    <n v="10389.51"/>
    <n v="10963.29"/>
    <n v="1000"/>
    <n v="2961.01"/>
    <n v="0"/>
    <x v="15"/>
    <s v="Talenti Caramel Apple Pie 8 1PT"/>
  </r>
  <r>
    <n v="68860136"/>
    <x v="5"/>
    <s v=""/>
    <s v="2026"/>
    <s v="02"/>
    <s v="V"/>
    <s v="ZA03"/>
    <n v="2009"/>
    <n v="27963.15"/>
    <n v="13918.94"/>
    <n v="17104.38"/>
    <n v="1000"/>
    <n v="27963.15"/>
    <n v="0"/>
    <x v="15"/>
    <s v="Talenti Black Raspberry CHOC Chip 8 1PT"/>
  </r>
  <r>
    <n v="68860136"/>
    <x v="0"/>
    <s v=""/>
    <s v="2026"/>
    <s v="02"/>
    <s v="V"/>
    <s v="ZA03"/>
    <n v="4502"/>
    <n v="65536.03"/>
    <n v="14557.09"/>
    <n v="17503.080000000002"/>
    <n v="1000"/>
    <n v="65536.03"/>
    <n v="0"/>
    <x v="15"/>
    <s v="Talenti Black Raspberry CHOC Chip 8 1PT"/>
  </r>
  <r>
    <n v="68860136"/>
    <x v="1"/>
    <s v=""/>
    <s v="2026"/>
    <s v="02"/>
    <s v="V"/>
    <s v="ZA03"/>
    <n v="1220"/>
    <n v="17909.53"/>
    <n v="14679.94"/>
    <n v="15729.87"/>
    <n v="1000"/>
    <n v="17909.53"/>
    <n v="0"/>
    <x v="15"/>
    <s v="Talenti Black Raspberry CHOC Chip 8 1PT"/>
  </r>
  <r>
    <n v="68860136"/>
    <x v="2"/>
    <s v=""/>
    <s v="2026"/>
    <s v="02"/>
    <s v="V"/>
    <s v="ZA03"/>
    <n v="50230"/>
    <n v="781291.42"/>
    <n v="15554.28"/>
    <n v="16923.13"/>
    <n v="1000"/>
    <n v="781291.42"/>
    <n v="0"/>
    <x v="15"/>
    <s v="Talenti Black Raspberry CHOC Chip 8 1PT"/>
  </r>
  <r>
    <n v="68860136"/>
    <x v="8"/>
    <s v=""/>
    <s v="2026"/>
    <s v="02"/>
    <s v="V"/>
    <s v="ZA03"/>
    <n v="0"/>
    <n v="0"/>
    <n v="15670.74"/>
    <n v="16908.419999999998"/>
    <n v="1000"/>
    <n v="0"/>
    <n v="0"/>
    <x v="15"/>
    <s v="Talenti Black Raspberry CHOC Chip 8 1PT"/>
  </r>
  <r>
    <n v="68860136"/>
    <x v="3"/>
    <s v=""/>
    <s v="2026"/>
    <s v="02"/>
    <s v="V"/>
    <s v="ZA03"/>
    <n v="7781"/>
    <n v="107962.62"/>
    <n v="13875.16"/>
    <n v="17104.38"/>
    <n v="1000"/>
    <n v="107962.62"/>
    <n v="0"/>
    <x v="15"/>
    <s v="Talenti Black Raspberry CHOC Chip 8 1PT"/>
  </r>
  <r>
    <n v="68860397"/>
    <x v="0"/>
    <s v=""/>
    <s v="2026"/>
    <s v="02"/>
    <s v="V"/>
    <s v="ZA03"/>
    <n v="660"/>
    <n v="7946.54"/>
    <n v="12040.21"/>
    <n v="11123.51"/>
    <n v="1000"/>
    <n v="7946.54"/>
    <n v="0"/>
    <x v="15"/>
    <s v="Talenti Peppermint Bark 8 1PT"/>
  </r>
  <r>
    <n v="68860397"/>
    <x v="1"/>
    <s v=""/>
    <s v="2026"/>
    <s v="02"/>
    <s v="V"/>
    <s v="ZA03"/>
    <n v="1035"/>
    <n v="12478.31"/>
    <n v="12056.34"/>
    <n v="11123.51"/>
    <n v="1000"/>
    <n v="12478.31"/>
    <n v="0"/>
    <x v="15"/>
    <s v="Talenti Peppermint Bark 8 1PT"/>
  </r>
  <r>
    <n v="68860397"/>
    <x v="2"/>
    <s v=""/>
    <s v="2026"/>
    <s v="02"/>
    <s v="V"/>
    <s v="ZA03"/>
    <n v="270"/>
    <n v="3071.2"/>
    <n v="11374.81"/>
    <n v="11123.51"/>
    <n v="1000"/>
    <n v="3071.2"/>
    <n v="0"/>
    <x v="15"/>
    <s v="Talenti Peppermint Bark 8 1PT"/>
  </r>
  <r>
    <n v="68860397"/>
    <x v="3"/>
    <s v=""/>
    <s v="2026"/>
    <s v="02"/>
    <s v="V"/>
    <s v="ZA03"/>
    <n v="1035"/>
    <n v="11950.88"/>
    <n v="11546.74"/>
    <n v="11123.51"/>
    <n v="1000"/>
    <n v="11950.88"/>
    <n v="0"/>
    <x v="15"/>
    <s v="Talenti Peppermint Bark 8 1PT"/>
  </r>
  <r>
    <n v="68860585"/>
    <x v="5"/>
    <s v=""/>
    <s v="2026"/>
    <s v="02"/>
    <s v="V"/>
    <s v="ZA03"/>
    <n v="3825"/>
    <n v="43234.17"/>
    <n v="11303.05"/>
    <n v="12145.91"/>
    <n v="1000"/>
    <n v="43234.17"/>
    <n v="0"/>
    <x v="15"/>
    <s v="Talenti Raspberry Cheesecake 8 1PT"/>
  </r>
  <r>
    <n v="68860585"/>
    <x v="0"/>
    <s v=""/>
    <s v="2026"/>
    <s v="02"/>
    <s v="V"/>
    <s v="ZA03"/>
    <n v="17010"/>
    <n v="200649.49"/>
    <n v="11795.97"/>
    <n v="12660.35"/>
    <n v="1000"/>
    <n v="200649.49"/>
    <n v="0"/>
    <x v="15"/>
    <s v="Talenti Raspberry Cheesecake 8 1PT"/>
  </r>
  <r>
    <n v="68860585"/>
    <x v="1"/>
    <s v=""/>
    <s v="2026"/>
    <s v="02"/>
    <s v="V"/>
    <s v="ZA03"/>
    <n v="4695"/>
    <n v="56785.52"/>
    <n v="12094.89"/>
    <n v="12145.91"/>
    <n v="1000"/>
    <n v="56785.52"/>
    <n v="0"/>
    <x v="15"/>
    <s v="Talenti Raspberry Cheesecake 8 1PT"/>
  </r>
  <r>
    <n v="68860585"/>
    <x v="6"/>
    <s v=""/>
    <s v="2026"/>
    <s v="02"/>
    <s v="V"/>
    <s v="ZA03"/>
    <n v="0"/>
    <n v="0"/>
    <n v="11499.02"/>
    <n v="12145.91"/>
    <n v="1000"/>
    <n v="0"/>
    <n v="0"/>
    <x v="15"/>
    <s v="Talenti Raspberry Cheesecake 8 1PT"/>
  </r>
  <r>
    <n v="68860585"/>
    <x v="2"/>
    <s v=""/>
    <s v="2026"/>
    <s v="02"/>
    <s v="V"/>
    <s v="ZA03"/>
    <n v="9992"/>
    <n v="110061.71"/>
    <n v="11014.98"/>
    <n v="12113.85"/>
    <n v="1000"/>
    <n v="110061.71"/>
    <n v="0"/>
    <x v="15"/>
    <s v="Talenti Raspberry Cheesecake 8 1PT"/>
  </r>
  <r>
    <n v="68860585"/>
    <x v="8"/>
    <s v=""/>
    <s v="2026"/>
    <s v="02"/>
    <s v="V"/>
    <s v="ZA03"/>
    <n v="0"/>
    <n v="0"/>
    <n v="11009.12"/>
    <n v="13809.79"/>
    <n v="1000"/>
    <n v="0"/>
    <n v="0"/>
    <x v="15"/>
    <s v="Talenti Raspberry Cheesecake 8 1PT"/>
  </r>
  <r>
    <n v="68860585"/>
    <x v="3"/>
    <s v=""/>
    <s v="2026"/>
    <s v="02"/>
    <s v="V"/>
    <s v="ZA03"/>
    <n v="10064"/>
    <n v="114549.73"/>
    <n v="11382.13"/>
    <n v="12145.91"/>
    <n v="1000"/>
    <n v="114549.73"/>
    <n v="0"/>
    <x v="15"/>
    <s v="Talenti Raspberry Cheesecake 8 1PT"/>
  </r>
  <r>
    <n v="68860657"/>
    <x v="0"/>
    <s v=""/>
    <s v="2026"/>
    <s v="02"/>
    <s v="V"/>
    <s v="ZA03"/>
    <n v="11361"/>
    <n v="136493.67000000001"/>
    <n v="12014.23"/>
    <n v="13196.29"/>
    <n v="1000"/>
    <n v="136493.67000000001"/>
    <n v="0"/>
    <x v="15"/>
    <s v="Talenti Sea Salt Caramel 8 1PT"/>
  </r>
  <r>
    <n v="68860657"/>
    <x v="1"/>
    <s v=""/>
    <s v="2026"/>
    <s v="02"/>
    <s v="V"/>
    <s v="ZA03"/>
    <n v="9842"/>
    <n v="121198.72"/>
    <n v="12314.44"/>
    <n v="12667.67"/>
    <n v="1000"/>
    <n v="121198.72"/>
    <n v="0"/>
    <x v="15"/>
    <s v="Talenti Sea Salt Caramel 8 1PT"/>
  </r>
  <r>
    <n v="68860657"/>
    <x v="2"/>
    <s v=""/>
    <s v="2026"/>
    <s v="02"/>
    <s v="V"/>
    <s v="ZA03"/>
    <n v="17330"/>
    <n v="199493.86"/>
    <n v="11511.47"/>
    <n v="12557.55"/>
    <n v="1000"/>
    <n v="199493.86"/>
    <n v="0"/>
    <x v="15"/>
    <s v="Talenti Sea Salt Caramel 8 1PT"/>
  </r>
  <r>
    <n v="68860657"/>
    <x v="8"/>
    <s v=""/>
    <s v="2026"/>
    <s v="02"/>
    <s v="V"/>
    <s v="ZA03"/>
    <n v="0"/>
    <n v="0"/>
    <n v="11487.48"/>
    <n v="12538.88"/>
    <n v="1000"/>
    <n v="0"/>
    <n v="0"/>
    <x v="15"/>
    <s v="Talenti Sea Salt Caramel 8 1PT"/>
  </r>
  <r>
    <n v="68860657"/>
    <x v="3"/>
    <s v=""/>
    <s v="2026"/>
    <s v="02"/>
    <s v="V"/>
    <s v="ZA03"/>
    <n v="18887"/>
    <n v="219293.66"/>
    <n v="11610.83"/>
    <n v="12667.67"/>
    <n v="1000"/>
    <n v="219293.66"/>
    <n v="0"/>
    <x v="15"/>
    <s v="Talenti Sea Salt Caramel 8 1PT"/>
  </r>
  <r>
    <n v="68860659"/>
    <x v="5"/>
    <s v=""/>
    <s v="2026"/>
    <s v="02"/>
    <s v="V"/>
    <s v="ZA03"/>
    <n v="5355"/>
    <n v="56558.23"/>
    <n v="10561.76"/>
    <n v="11542.75"/>
    <n v="1000"/>
    <n v="56558.23"/>
    <n v="0"/>
    <x v="15"/>
    <s v="Talenti Southern Butter Pecan 8 1PT"/>
  </r>
  <r>
    <n v="68860659"/>
    <x v="0"/>
    <s v=""/>
    <s v="2026"/>
    <s v="02"/>
    <s v="V"/>
    <s v="ZA03"/>
    <n v="5334"/>
    <n v="60004.21"/>
    <n v="11249.38"/>
    <n v="12007.99"/>
    <n v="1000"/>
    <n v="60004.21"/>
    <n v="0"/>
    <x v="15"/>
    <s v="Talenti Southern Butter Pecan 8 1PT"/>
  </r>
  <r>
    <n v="68860659"/>
    <x v="1"/>
    <s v=""/>
    <s v="2026"/>
    <s v="02"/>
    <s v="V"/>
    <s v="ZA03"/>
    <n v="2752"/>
    <n v="30606.87"/>
    <n v="11121.68"/>
    <n v="11542.75"/>
    <n v="1000"/>
    <n v="30606.87"/>
    <n v="0"/>
    <x v="15"/>
    <s v="Talenti Southern Butter Pecan 8 1PT"/>
  </r>
  <r>
    <n v="68860659"/>
    <x v="6"/>
    <s v=""/>
    <s v="2026"/>
    <s v="02"/>
    <s v="V"/>
    <s v="ZA03"/>
    <n v="0"/>
    <n v="0"/>
    <n v="11174.76"/>
    <n v="11542.75"/>
    <n v="1000"/>
    <n v="0"/>
    <n v="0"/>
    <x v="15"/>
    <s v="Talenti Southern Butter Pecan 8 1PT"/>
  </r>
  <r>
    <n v="68860659"/>
    <x v="2"/>
    <s v=""/>
    <s v="2026"/>
    <s v="02"/>
    <s v="V"/>
    <s v="ZA03"/>
    <n v="1035"/>
    <n v="10783.85"/>
    <n v="10419.18"/>
    <n v="11391.1"/>
    <n v="1000"/>
    <n v="10783.85"/>
    <n v="0"/>
    <x v="15"/>
    <s v="Talenti Southern Butter Pecan 8 1PT"/>
  </r>
  <r>
    <n v="68860659"/>
    <x v="8"/>
    <s v=""/>
    <s v="2026"/>
    <s v="02"/>
    <s v="V"/>
    <s v="ZA03"/>
    <n v="0"/>
    <n v="0"/>
    <n v="10317.67"/>
    <n v="11364.04"/>
    <n v="1000"/>
    <n v="0"/>
    <n v="0"/>
    <x v="15"/>
    <s v="Talenti Southern Butter Pecan 8 1PT"/>
  </r>
  <r>
    <n v="68860659"/>
    <x v="3"/>
    <s v=""/>
    <s v="2026"/>
    <s v="02"/>
    <s v="V"/>
    <s v="ZA03"/>
    <n v="9058"/>
    <n v="95754.42"/>
    <n v="10571.25"/>
    <n v="11542.75"/>
    <n v="1000"/>
    <n v="95754.42"/>
    <n v="0"/>
    <x v="15"/>
    <s v="Talenti Southern Butter Pecan 8 1PT"/>
  </r>
  <r>
    <n v="68860662"/>
    <x v="0"/>
    <s v=""/>
    <s v="2026"/>
    <s v="02"/>
    <s v="V"/>
    <s v="ZA03"/>
    <n v="21105"/>
    <n v="183738.37"/>
    <n v="8705.92"/>
    <n v="9251.1299999999992"/>
    <n v="1000"/>
    <n v="183738.37"/>
    <n v="0"/>
    <x v="15"/>
    <s v="Talenti Vanilla Bean 8 1PT"/>
  </r>
  <r>
    <n v="68860662"/>
    <x v="1"/>
    <s v=""/>
    <s v="2026"/>
    <s v="02"/>
    <s v="V"/>
    <s v="ZA03"/>
    <n v="13351"/>
    <n v="119882.5"/>
    <n v="8979.2900000000009"/>
    <n v="8658.39"/>
    <n v="1000"/>
    <n v="119882.5"/>
    <n v="0"/>
    <x v="15"/>
    <s v="Talenti Vanilla Bean 8 1PT"/>
  </r>
  <r>
    <n v="68860662"/>
    <x v="2"/>
    <s v=""/>
    <s v="2026"/>
    <s v="02"/>
    <s v="V"/>
    <s v="ZA03"/>
    <n v="32296"/>
    <n v="256903.21"/>
    <n v="7954.64"/>
    <n v="8658.39"/>
    <n v="1000"/>
    <n v="256903.21"/>
    <n v="0"/>
    <x v="15"/>
    <s v="Talenti Vanilla Bean 8 1PT"/>
  </r>
  <r>
    <n v="68860662"/>
    <x v="8"/>
    <s v=""/>
    <s v="2026"/>
    <s v="02"/>
    <s v="V"/>
    <s v="ZA03"/>
    <n v="0"/>
    <n v="0"/>
    <n v="7828.91"/>
    <n v="8622.9599999999991"/>
    <n v="1000"/>
    <n v="0"/>
    <n v="0"/>
    <x v="15"/>
    <s v="Talenti Vanilla Bean 8 1PT"/>
  </r>
  <r>
    <n v="68860662"/>
    <x v="3"/>
    <s v=""/>
    <s v="2026"/>
    <s v="02"/>
    <s v="V"/>
    <s v="ZA03"/>
    <n v="25690"/>
    <n v="211415.77"/>
    <n v="8229.5"/>
    <n v="8873.14"/>
    <n v="1000"/>
    <n v="211415.77"/>
    <n v="0"/>
    <x v="15"/>
    <s v="Talenti Vanilla Bean 8 1PT"/>
  </r>
  <r>
    <n v="68860663"/>
    <x v="5"/>
    <s v=""/>
    <s v="2026"/>
    <s v="02"/>
    <s v="S"/>
    <s v="ZA03"/>
    <n v="0"/>
    <n v="0"/>
    <n v="0"/>
    <n v="9078.9500000000007"/>
    <n v="1000"/>
    <n v="0"/>
    <n v="0"/>
    <x v="15"/>
    <s v="Talenti Vanilla Caramel Swirl 8 1PT"/>
  </r>
  <r>
    <n v="68860663"/>
    <x v="0"/>
    <s v=""/>
    <s v="2026"/>
    <s v="02"/>
    <s v="V"/>
    <s v="ZA03"/>
    <n v="4710"/>
    <n v="45906.22"/>
    <n v="9746.5400000000009"/>
    <n v="9433"/>
    <n v="1000"/>
    <n v="45906.22"/>
    <n v="0"/>
    <x v="15"/>
    <s v="Talenti Vanilla Caramel Swirl 8 1PT"/>
  </r>
  <r>
    <n v="68860663"/>
    <x v="1"/>
    <s v=""/>
    <s v="2026"/>
    <s v="02"/>
    <s v="V"/>
    <s v="ZA03"/>
    <n v="1947"/>
    <n v="20253.82"/>
    <n v="10402.58"/>
    <n v="9078.9500000000007"/>
    <n v="1000"/>
    <n v="20253.82"/>
    <n v="0"/>
    <x v="15"/>
    <s v="Talenti Vanilla Caramel Swirl 8 1PT"/>
  </r>
  <r>
    <n v="68860663"/>
    <x v="2"/>
    <s v=""/>
    <s v="2026"/>
    <s v="02"/>
    <s v="V"/>
    <s v="ZA03"/>
    <n v="1797"/>
    <n v="16197.5"/>
    <n v="9013.6299999999992"/>
    <n v="8942.67"/>
    <n v="1000"/>
    <n v="16197.5"/>
    <n v="0"/>
    <x v="15"/>
    <s v="Talenti Vanilla Caramel Swirl 8 1PT"/>
  </r>
  <r>
    <n v="68860663"/>
    <x v="8"/>
    <s v=""/>
    <s v="2026"/>
    <s v="02"/>
    <s v="V"/>
    <s v="ZA03"/>
    <n v="0"/>
    <n v="0"/>
    <n v="8985.7000000000007"/>
    <n v="8942.67"/>
    <n v="1000"/>
    <n v="0"/>
    <n v="0"/>
    <x v="15"/>
    <s v="Talenti Vanilla Caramel Swirl 8 1PT"/>
  </r>
  <r>
    <n v="68860663"/>
    <x v="3"/>
    <s v=""/>
    <s v="2026"/>
    <s v="02"/>
    <s v="V"/>
    <s v="ZA03"/>
    <n v="7721"/>
    <n v="73154.3"/>
    <n v="9474.7199999999993"/>
    <n v="9078.9500000000007"/>
    <n v="1000"/>
    <n v="73154.3"/>
    <n v="0"/>
    <x v="15"/>
    <s v="Talenti Vanilla Caramel Swirl 8 1PT"/>
  </r>
  <r>
    <n v="68860671"/>
    <x v="0"/>
    <s v=""/>
    <s v="2026"/>
    <s v="02"/>
    <s v="V"/>
    <s v="ZA03"/>
    <n v="7352"/>
    <n v="74120.45"/>
    <n v="10081.67"/>
    <n v="10815.77"/>
    <n v="1000"/>
    <n v="74120.45"/>
    <n v="0"/>
    <x v="15"/>
    <s v="Talenti CHOC Chip Cookie Dough 8 1PT"/>
  </r>
  <r>
    <n v="68860671"/>
    <x v="1"/>
    <s v=""/>
    <s v="2026"/>
    <s v="02"/>
    <s v="V"/>
    <s v="ZA03"/>
    <n v="3839"/>
    <n v="39425.800000000003"/>
    <n v="10269.81"/>
    <n v="10101.030000000001"/>
    <n v="1000"/>
    <n v="39425.800000000003"/>
    <n v="0"/>
    <x v="15"/>
    <s v="Talenti CHOC Chip Cookie Dough 8 1PT"/>
  </r>
  <r>
    <n v="68860671"/>
    <x v="2"/>
    <s v=""/>
    <s v="2026"/>
    <s v="02"/>
    <s v="V"/>
    <s v="ZA03"/>
    <n v="6284"/>
    <n v="59940.95"/>
    <n v="9538.66"/>
    <n v="10433.61"/>
    <n v="1000"/>
    <n v="59940.95"/>
    <n v="0"/>
    <x v="15"/>
    <s v="Talenti CHOC Chip Cookie Dough 8 1PT"/>
  </r>
  <r>
    <n v="68860671"/>
    <x v="8"/>
    <s v=""/>
    <s v="2026"/>
    <s v="02"/>
    <s v="V"/>
    <s v="ZA03"/>
    <n v="0"/>
    <n v="0"/>
    <n v="9508.5400000000009"/>
    <n v="10090.65"/>
    <n v="1000"/>
    <n v="0"/>
    <n v="0"/>
    <x v="15"/>
    <s v="Talenti CHOC Chip Cookie Dough 8 1PT"/>
  </r>
  <r>
    <n v="68860671"/>
    <x v="3"/>
    <s v=""/>
    <s v="2026"/>
    <s v="02"/>
    <s v="V"/>
    <s v="ZA03"/>
    <n v="15608"/>
    <n v="152068.5"/>
    <n v="9742.98"/>
    <n v="10433.61"/>
    <n v="1000"/>
    <n v="152068.5"/>
    <n v="0"/>
    <x v="15"/>
    <s v="Talenti CHOC Chip Cookie Dough 8 1PT"/>
  </r>
  <r>
    <n v="68860673"/>
    <x v="5"/>
    <s v=""/>
    <s v="2026"/>
    <s v="02"/>
    <s v="V"/>
    <s v="ZA03"/>
    <n v="0"/>
    <n v="0"/>
    <n v="12706.93"/>
    <n v="12625.5"/>
    <n v="1000"/>
    <n v="0"/>
    <n v="0"/>
    <x v="15"/>
    <s v="Talenti CHOC Peanut Butter 8 1PT"/>
  </r>
  <r>
    <n v="68860673"/>
    <x v="0"/>
    <s v=""/>
    <s v="2026"/>
    <s v="02"/>
    <s v="V"/>
    <s v="ZA03"/>
    <n v="2940"/>
    <n v="38442.44"/>
    <n v="13075.66"/>
    <n v="13050.36"/>
    <n v="1000"/>
    <n v="38442.44"/>
    <n v="0"/>
    <x v="15"/>
    <s v="Talenti CHOC Peanut Butter 8 1PT"/>
  </r>
  <r>
    <n v="68860673"/>
    <x v="1"/>
    <s v=""/>
    <s v="2026"/>
    <s v="02"/>
    <s v="V"/>
    <s v="ZA03"/>
    <n v="1869"/>
    <n v="24218.14"/>
    <n v="12957.81"/>
    <n v="12442.45"/>
    <n v="1000"/>
    <n v="24218.14"/>
    <n v="0"/>
    <x v="15"/>
    <s v="Talenti CHOC Peanut Butter 8 1PT"/>
  </r>
  <r>
    <n v="68860673"/>
    <x v="2"/>
    <s v=""/>
    <s v="2026"/>
    <s v="02"/>
    <s v="V"/>
    <s v="ZA03"/>
    <n v="4182"/>
    <n v="51477.86"/>
    <n v="12309.39"/>
    <n v="12542.12"/>
    <n v="1000"/>
    <n v="51477.86"/>
    <n v="0"/>
    <x v="15"/>
    <s v="Talenti CHOC Peanut Butter 8 1PT"/>
  </r>
  <r>
    <n v="68860673"/>
    <x v="8"/>
    <s v=""/>
    <s v="2026"/>
    <s v="02"/>
    <s v="S"/>
    <s v="ZA03"/>
    <n v="0"/>
    <n v="0"/>
    <n v="12336.41"/>
    <n v="12426.57"/>
    <n v="1000"/>
    <n v="0"/>
    <n v="0"/>
    <x v="15"/>
    <s v="Talenti CHOC Peanut Butter 8 1PT"/>
  </r>
  <r>
    <n v="68860673"/>
    <x v="3"/>
    <s v=""/>
    <s v="2026"/>
    <s v="02"/>
    <s v="V"/>
    <s v="ZA03"/>
    <n v="15729"/>
    <n v="195064.73"/>
    <n v="12401.6"/>
    <n v="12625.5"/>
    <n v="1000"/>
    <n v="195064.73"/>
    <n v="0"/>
    <x v="15"/>
    <s v="Talenti CHOC Peanut Butter 8 1PT"/>
  </r>
  <r>
    <n v="68862392"/>
    <x v="5"/>
    <s v=""/>
    <s v="2026"/>
    <s v="02"/>
    <s v="V"/>
    <s v="ZA03"/>
    <n v="12495"/>
    <n v="164802.65"/>
    <n v="13189.49"/>
    <n v="13594.03"/>
    <n v="1000"/>
    <n v="164802.65"/>
    <n v="0"/>
    <x v="15"/>
    <s v="Talenti Coffee CHOC Chip 8 1PT"/>
  </r>
  <r>
    <n v="68862392"/>
    <x v="0"/>
    <s v=""/>
    <s v="2026"/>
    <s v="02"/>
    <s v="V"/>
    <s v="ZA03"/>
    <n v="7313"/>
    <n v="106187.66"/>
    <n v="14520.4"/>
    <n v="13978.21"/>
    <n v="1000"/>
    <n v="106187.66"/>
    <n v="0"/>
    <x v="15"/>
    <s v="Talenti Coffee CHOC Chip 8 1PT"/>
  </r>
  <r>
    <n v="68862392"/>
    <x v="1"/>
    <s v=""/>
    <s v="2026"/>
    <s v="02"/>
    <s v="V"/>
    <s v="ZA03"/>
    <n v="8718"/>
    <n v="125845.25"/>
    <n v="14435.11"/>
    <n v="13594.03"/>
    <n v="1000"/>
    <n v="125845.25"/>
    <n v="0"/>
    <x v="15"/>
    <s v="Talenti Coffee CHOC Chip 8 1PT"/>
  </r>
  <r>
    <n v="68862392"/>
    <x v="2"/>
    <s v=""/>
    <s v="2026"/>
    <s v="02"/>
    <s v="V"/>
    <s v="ZA03"/>
    <n v="9022"/>
    <n v="135883.04999999999"/>
    <n v="15061.3"/>
    <n v="13332.67"/>
    <n v="1000"/>
    <n v="135883.04999999999"/>
    <n v="0"/>
    <x v="15"/>
    <s v="Talenti Coffee CHOC Chip 8 1PT"/>
  </r>
  <r>
    <n v="68862392"/>
    <x v="3"/>
    <s v=""/>
    <s v="2026"/>
    <s v="02"/>
    <s v="V"/>
    <s v="ZA03"/>
    <n v="23225"/>
    <n v="332986.59000000003"/>
    <n v="14337.42"/>
    <n v="13594.03"/>
    <n v="1000"/>
    <n v="332986.59000000003"/>
    <n v="0"/>
    <x v="15"/>
    <s v="Talenti Coffee CHOC Chip 8 1PT"/>
  </r>
  <r>
    <n v="68862399"/>
    <x v="5"/>
    <s v=""/>
    <s v="2026"/>
    <s v="02"/>
    <s v="V"/>
    <s v="ZA03"/>
    <n v="7650"/>
    <n v="85852.34"/>
    <n v="11222.53"/>
    <n v="11642.32"/>
    <n v="1000"/>
    <n v="85852.34"/>
    <n v="0"/>
    <x v="15"/>
    <s v="Talenti Cold Brew Coffee Sorbetto 8 1PT"/>
  </r>
  <r>
    <n v="68862399"/>
    <x v="0"/>
    <s v=""/>
    <s v="2026"/>
    <s v="02"/>
    <s v="V"/>
    <s v="ZA03"/>
    <n v="17422"/>
    <n v="204147.19"/>
    <n v="11717.78"/>
    <n v="12064.42"/>
    <n v="1000"/>
    <n v="204147.19"/>
    <n v="0"/>
    <x v="15"/>
    <s v="Talenti Cold Brew Coffee Sorbetto 8 1PT"/>
  </r>
  <r>
    <n v="68862399"/>
    <x v="1"/>
    <s v=""/>
    <s v="2026"/>
    <s v="02"/>
    <s v="V"/>
    <s v="ZA03"/>
    <n v="9280"/>
    <n v="109028.68"/>
    <n v="11748.78"/>
    <n v="11642.32"/>
    <n v="1000"/>
    <n v="109028.68"/>
    <n v="0"/>
    <x v="15"/>
    <s v="Talenti Cold Brew Coffee Sorbetto 8 1PT"/>
  </r>
  <r>
    <n v="68862399"/>
    <x v="2"/>
    <s v=""/>
    <s v="2026"/>
    <s v="02"/>
    <s v="V"/>
    <s v="ZA03"/>
    <n v="8868"/>
    <n v="97240.39"/>
    <n v="10965.31"/>
    <n v="11513.54"/>
    <n v="1000"/>
    <n v="97240.39"/>
    <n v="0"/>
    <x v="15"/>
    <s v="Talenti Cold Brew Coffee Sorbetto 8 1PT"/>
  </r>
  <r>
    <n v="68862399"/>
    <x v="8"/>
    <s v=""/>
    <s v="2026"/>
    <s v="02"/>
    <s v="V"/>
    <s v="ZA03"/>
    <n v="0"/>
    <n v="0"/>
    <n v="10956.17"/>
    <n v="11512.24"/>
    <n v="1000"/>
    <n v="0"/>
    <n v="0"/>
    <x v="15"/>
    <s v="Talenti Cold Brew Coffee Sorbetto 8 1PT"/>
  </r>
  <r>
    <n v="68862399"/>
    <x v="3"/>
    <s v=""/>
    <s v="2026"/>
    <s v="02"/>
    <s v="V"/>
    <s v="ZA03"/>
    <n v="18989"/>
    <n v="212055.73"/>
    <n v="11167.29"/>
    <n v="11642.32"/>
    <n v="1000"/>
    <n v="212055.73"/>
    <n v="0"/>
    <x v="15"/>
    <s v="Talenti Cold Brew Coffee Sorbetto 8 1PT"/>
  </r>
  <r>
    <n v="68862402"/>
    <x v="5"/>
    <s v=""/>
    <s v="2026"/>
    <s v="02"/>
    <s v="V"/>
    <s v="ZA03"/>
    <n v="22950"/>
    <n v="278683.99"/>
    <n v="12143.09"/>
    <n v="13364.87"/>
    <n v="1000"/>
    <n v="278683.99"/>
    <n v="0"/>
    <x v="15"/>
    <s v="Talenti Double Dark Chocolate 8 1PT"/>
  </r>
  <r>
    <n v="68862402"/>
    <x v="0"/>
    <s v=""/>
    <s v="2026"/>
    <s v="02"/>
    <s v="V"/>
    <s v="ZA03"/>
    <n v="9784"/>
    <n v="122580.4"/>
    <n v="12528.66"/>
    <n v="13906.89"/>
    <n v="1000"/>
    <n v="122580.4"/>
    <n v="0"/>
    <x v="15"/>
    <s v="Talenti Double Dark Chocolate 8 1PT"/>
  </r>
  <r>
    <n v="68862402"/>
    <x v="1"/>
    <s v=""/>
    <s v="2026"/>
    <s v="02"/>
    <s v="V"/>
    <s v="ZA03"/>
    <n v="5929"/>
    <n v="75192.740000000005"/>
    <n v="12682.2"/>
    <n v="13364.87"/>
    <n v="1000"/>
    <n v="75192.740000000005"/>
    <n v="0"/>
    <x v="15"/>
    <s v="Talenti Double Dark Chocolate 8 1PT"/>
  </r>
  <r>
    <n v="68862402"/>
    <x v="6"/>
    <s v=""/>
    <s v="2026"/>
    <s v="02"/>
    <s v="V"/>
    <s v="ZA03"/>
    <n v="15300"/>
    <n v="188702.25"/>
    <n v="12333.48"/>
    <n v="13364.87"/>
    <n v="1000"/>
    <n v="188702.25"/>
    <n v="0"/>
    <x v="15"/>
    <s v="Talenti Double Dark Chocolate 8 1PT"/>
  </r>
  <r>
    <n v="68862402"/>
    <x v="2"/>
    <s v=""/>
    <s v="2026"/>
    <s v="02"/>
    <s v="V"/>
    <s v="ZA03"/>
    <n v="6989"/>
    <n v="82272.929999999993"/>
    <n v="11771.77"/>
    <n v="13158.9"/>
    <n v="1000"/>
    <n v="82272.929999999993"/>
    <n v="0"/>
    <x v="15"/>
    <s v="Talenti Double Dark Chocolate 8 1PT"/>
  </r>
  <r>
    <n v="68862402"/>
    <x v="8"/>
    <s v=""/>
    <s v="2026"/>
    <s v="02"/>
    <s v="V"/>
    <s v="ZA03"/>
    <n v="0"/>
    <n v="0"/>
    <n v="11533.27"/>
    <n v="13158.9"/>
    <n v="1000"/>
    <n v="0"/>
    <n v="0"/>
    <x v="15"/>
    <s v="Talenti Double Dark Chocolate 8 1PT"/>
  </r>
  <r>
    <n v="68862402"/>
    <x v="3"/>
    <s v=""/>
    <s v="2026"/>
    <s v="02"/>
    <s v="V"/>
    <s v="ZA03"/>
    <n v="16089"/>
    <n v="192153.36"/>
    <n v="11943.15"/>
    <n v="13364.87"/>
    <n v="1000"/>
    <n v="192153.36"/>
    <n v="0"/>
    <x v="15"/>
    <s v="Talenti Double Dark Chocolate 8 1PT"/>
  </r>
  <r>
    <n v="68862421"/>
    <x v="0"/>
    <s v=""/>
    <s v="2026"/>
    <s v="02"/>
    <s v="V"/>
    <s v="ZA03"/>
    <n v="450"/>
    <n v="6427.83"/>
    <n v="14284.07"/>
    <n v="14072.11"/>
    <n v="1000"/>
    <n v="6427.83"/>
    <n v="0"/>
    <x v="15"/>
    <s v="Talenti LYR Coffee Cookie CRMBL 8 300.5g"/>
  </r>
  <r>
    <n v="68862421"/>
    <x v="1"/>
    <s v=""/>
    <s v="2026"/>
    <s v="02"/>
    <s v="V"/>
    <s v="ZA03"/>
    <n v="2145"/>
    <n v="30238.55"/>
    <n v="14097.23"/>
    <n v="13636.41"/>
    <n v="1000"/>
    <n v="30238.55"/>
    <n v="0"/>
    <x v="15"/>
    <s v="Talenti LYR Coffee Cookie CRMBL 8 300.5g"/>
  </r>
  <r>
    <n v="68862421"/>
    <x v="6"/>
    <s v=""/>
    <s v="2026"/>
    <s v="02"/>
    <s v="V"/>
    <s v="ZA03"/>
    <n v="3051"/>
    <n v="41897.980000000003"/>
    <n v="13732.54"/>
    <n v="13636.41"/>
    <n v="1000"/>
    <n v="41897.980000000003"/>
    <n v="0"/>
    <x v="15"/>
    <s v="Talenti LYR Coffee Cookie CRMBL 8 300.5g"/>
  </r>
  <r>
    <n v="68862421"/>
    <x v="2"/>
    <s v=""/>
    <s v="2026"/>
    <s v="02"/>
    <s v="V"/>
    <s v="ZA03"/>
    <n v="491"/>
    <n v="6789.99"/>
    <n v="13828.9"/>
    <n v="13995.7"/>
    <n v="1000"/>
    <n v="6789.99"/>
    <n v="0"/>
    <x v="15"/>
    <s v="Talenti LYR Coffee Cookie CRMBL 8 300.5g"/>
  </r>
  <r>
    <n v="68862421"/>
    <x v="3"/>
    <s v=""/>
    <s v="2026"/>
    <s v="02"/>
    <s v="V"/>
    <s v="ZA03"/>
    <n v="63"/>
    <n v="875.9"/>
    <n v="13903.17"/>
    <n v="13636.41"/>
    <n v="1000"/>
    <n v="875.9"/>
    <n v="0"/>
    <x v="15"/>
    <s v="Talenti LYR Coffee Cookie CRMBL 8 300.5g"/>
  </r>
  <r>
    <n v="68862483"/>
    <x v="0"/>
    <s v=""/>
    <s v="2026"/>
    <s v="02"/>
    <s v="V"/>
    <s v="ZA03"/>
    <n v="2730"/>
    <n v="37792.97"/>
    <n v="13843.58"/>
    <n v="13041.7"/>
    <n v="1000"/>
    <n v="37792.97"/>
    <n v="0"/>
    <x v="15"/>
    <s v="Talenti LYR STRWBRRY Shortcake 8 297.6g"/>
  </r>
  <r>
    <n v="68862483"/>
    <x v="1"/>
    <s v=""/>
    <s v="2026"/>
    <s v="02"/>
    <s v="V"/>
    <s v="ZA03"/>
    <n v="2265"/>
    <n v="31871.67"/>
    <n v="14071.38"/>
    <n v="12567.24"/>
    <n v="1000"/>
    <n v="31871.67"/>
    <n v="0"/>
    <x v="15"/>
    <s v="Talenti LYR STRWBRRY Shortcake 8 297.6g"/>
  </r>
  <r>
    <n v="68862483"/>
    <x v="2"/>
    <s v=""/>
    <s v="2026"/>
    <s v="02"/>
    <s v="V"/>
    <s v="ZA03"/>
    <n v="0"/>
    <n v="0"/>
    <n v="13164.55"/>
    <n v="12567.24"/>
    <n v="1000"/>
    <n v="0"/>
    <n v="0"/>
    <x v="15"/>
    <s v="Talenti LYR STRWBRRY Shortcake 8 297.6g"/>
  </r>
  <r>
    <n v="68862483"/>
    <x v="3"/>
    <s v=""/>
    <s v="2026"/>
    <s v="02"/>
    <s v="V"/>
    <s v="ZA03"/>
    <n v="8173"/>
    <n v="109424.05"/>
    <n v="13388.48"/>
    <n v="12809.75"/>
    <n v="1000"/>
    <n v="109424.05"/>
    <n v="0"/>
    <x v="15"/>
    <s v="Talenti LYR STRWBRRY Shortcake 8 297.6g"/>
  </r>
  <r>
    <n v="68862496"/>
    <x v="5"/>
    <s v=""/>
    <s v="2026"/>
    <s v="02"/>
    <s v="V"/>
    <s v="ZA03"/>
    <n v="22341"/>
    <n v="190851.87"/>
    <n v="8542.67"/>
    <n v="8855.7199999999993"/>
    <n v="1000"/>
    <n v="190851.87"/>
    <n v="0"/>
    <x v="15"/>
    <s v="Talenti Alphonso Mango SORB (DF) 8 1PT"/>
  </r>
  <r>
    <n v="68862496"/>
    <x v="0"/>
    <s v=""/>
    <s v="2026"/>
    <s v="02"/>
    <s v="V"/>
    <s v="ZA03"/>
    <n v="18992"/>
    <n v="170254.02"/>
    <n v="8964.51"/>
    <n v="9391.83"/>
    <n v="1000"/>
    <n v="170254.02"/>
    <n v="0"/>
    <x v="15"/>
    <s v="Talenti Alphonso Mango SORB (DF) 8 1PT"/>
  </r>
  <r>
    <n v="68862496"/>
    <x v="1"/>
    <s v=""/>
    <s v="2026"/>
    <s v="02"/>
    <s v="V"/>
    <s v="ZA03"/>
    <n v="29147"/>
    <n v="264392.89"/>
    <n v="9071.02"/>
    <n v="8855.7199999999993"/>
    <n v="1000"/>
    <n v="264392.89"/>
    <n v="0"/>
    <x v="15"/>
    <s v="Talenti Alphonso Mango SORB (DF) 8 1PT"/>
  </r>
  <r>
    <n v="68862496"/>
    <x v="6"/>
    <s v=""/>
    <s v="2026"/>
    <s v="02"/>
    <s v="V"/>
    <s v="ZA03"/>
    <n v="19918"/>
    <n v="167395.49"/>
    <n v="8404.23"/>
    <n v="8855.7199999999993"/>
    <n v="1000"/>
    <n v="167395.49"/>
    <n v="0"/>
    <x v="15"/>
    <s v="Talenti Alphonso Mango SORB (DF) 8 1PT"/>
  </r>
  <r>
    <n v="68862496"/>
    <x v="2"/>
    <s v=""/>
    <s v="2026"/>
    <s v="02"/>
    <s v="V"/>
    <s v="ZA03"/>
    <n v="6186"/>
    <n v="51346.78"/>
    <n v="8300.48"/>
    <n v="8736.94"/>
    <n v="1000"/>
    <n v="51346.78"/>
    <n v="0"/>
    <x v="15"/>
    <s v="Talenti Alphonso Mango SORB (DF) 8 1PT"/>
  </r>
  <r>
    <n v="68862496"/>
    <x v="8"/>
    <s v=""/>
    <s v="2026"/>
    <s v="02"/>
    <s v="S"/>
    <s v="ZA03"/>
    <n v="0"/>
    <n v="0"/>
    <n v="8281.7900000000009"/>
    <n v="8714.2800000000007"/>
    <n v="1000"/>
    <n v="0"/>
    <n v="0"/>
    <x v="15"/>
    <s v="Talenti Alphonso Mango SORB (DF) 8 1PT"/>
  </r>
  <r>
    <n v="68862496"/>
    <x v="3"/>
    <s v=""/>
    <s v="2026"/>
    <s v="02"/>
    <s v="V"/>
    <s v="ZA03"/>
    <n v="13244"/>
    <n v="111347.19"/>
    <n v="8407.3700000000008"/>
    <n v="8855.7199999999993"/>
    <n v="1000"/>
    <n v="111347.19"/>
    <n v="0"/>
    <x v="15"/>
    <s v="Talenti Alphonso Mango SORB (DF) 8 1PT"/>
  </r>
  <r>
    <n v="68862511"/>
    <x v="0"/>
    <s v=""/>
    <s v="2026"/>
    <s v="02"/>
    <s v="V"/>
    <s v="ZA03"/>
    <n v="9930"/>
    <n v="109420.6"/>
    <n v="11019.19"/>
    <n v="13456.97"/>
    <n v="1000"/>
    <n v="109420.6"/>
    <n v="0"/>
    <x v="15"/>
    <s v="Talenti Belgian Chocolate 8 1PT"/>
  </r>
  <r>
    <n v="68862511"/>
    <x v="1"/>
    <s v=""/>
    <s v="2026"/>
    <s v="02"/>
    <s v="V"/>
    <s v="ZA03"/>
    <n v="3328"/>
    <n v="37687.550000000003"/>
    <n v="11324.38"/>
    <n v="11342.45"/>
    <n v="1000"/>
    <n v="37687.550000000003"/>
    <n v="0"/>
    <x v="15"/>
    <s v="Talenti Belgian Chocolate 8 1PT"/>
  </r>
  <r>
    <n v="68862511"/>
    <x v="2"/>
    <s v=""/>
    <s v="2026"/>
    <s v="02"/>
    <s v="V"/>
    <s v="ZA03"/>
    <n v="5470"/>
    <n v="56346.79"/>
    <n v="10301.06"/>
    <n v="11551.3"/>
    <n v="1000"/>
    <n v="56346.79"/>
    <n v="0"/>
    <x v="15"/>
    <s v="Talenti Belgian Chocolate 8 1PT"/>
  </r>
  <r>
    <n v="68862511"/>
    <x v="8"/>
    <s v=""/>
    <s v="2026"/>
    <s v="02"/>
    <s v="V"/>
    <s v="ZA03"/>
    <n v="0"/>
    <n v="0"/>
    <n v="10257.51"/>
    <n v="12807.43"/>
    <n v="1000"/>
    <n v="0"/>
    <n v="0"/>
    <x v="15"/>
    <s v="Talenti Belgian Chocolate 8 1PT"/>
  </r>
  <r>
    <n v="68862511"/>
    <x v="3"/>
    <s v=""/>
    <s v="2026"/>
    <s v="02"/>
    <s v="V"/>
    <s v="ZA03"/>
    <n v="7379"/>
    <n v="78045.73"/>
    <n v="10576.74"/>
    <n v="11342.45"/>
    <n v="1000"/>
    <n v="78045.73"/>
    <n v="0"/>
    <x v="15"/>
    <s v="Talenti Belgian Chocolate 8 1PT"/>
  </r>
  <r>
    <n v="68867744"/>
    <x v="5"/>
    <s v=""/>
    <s v="2026"/>
    <s v="02"/>
    <s v="V"/>
    <s v="ZA03"/>
    <n v="25238"/>
    <n v="348092.43"/>
    <n v="13792.39"/>
    <n v="13723.73"/>
    <n v="1000"/>
    <n v="348092.43"/>
    <n v="0"/>
    <x v="15"/>
    <s v="Talenti LY Vanilla Fudge Cookie 8 303.3g"/>
  </r>
  <r>
    <n v="68867744"/>
    <x v="0"/>
    <s v=""/>
    <s v="2026"/>
    <s v="02"/>
    <s v="V"/>
    <s v="ZA03"/>
    <n v="17616"/>
    <n v="245147.73"/>
    <n v="13916.2"/>
    <n v="14151.91"/>
    <n v="1000"/>
    <n v="245147.73"/>
    <n v="0"/>
    <x v="15"/>
    <s v="Talenti LY Vanilla Fudge Cookie 8 303.3g"/>
  </r>
  <r>
    <n v="68867744"/>
    <x v="1"/>
    <s v=""/>
    <s v="2026"/>
    <s v="02"/>
    <s v="V"/>
    <s v="ZA03"/>
    <n v="14402"/>
    <n v="201410.08"/>
    <n v="13984.87"/>
    <n v="13498.09"/>
    <n v="1000"/>
    <n v="201410.08"/>
    <n v="0"/>
    <x v="15"/>
    <s v="Talenti LY Vanilla Fudge Cookie 8 303.3g"/>
  </r>
  <r>
    <n v="68867744"/>
    <x v="6"/>
    <s v=""/>
    <s v="2026"/>
    <s v="02"/>
    <s v="V"/>
    <s v="ZA03"/>
    <n v="12495"/>
    <n v="172771.98"/>
    <n v="13827.29"/>
    <n v="13723.73"/>
    <n v="1000"/>
    <n v="172771.98"/>
    <n v="0"/>
    <x v="15"/>
    <s v="Talenti LY Vanilla Fudge Cookie 8 303.3g"/>
  </r>
  <r>
    <n v="68867744"/>
    <x v="2"/>
    <s v=""/>
    <s v="2026"/>
    <s v="02"/>
    <s v="V"/>
    <s v="ZA03"/>
    <n v="12708"/>
    <n v="167970.22"/>
    <n v="13217.68"/>
    <n v="13585.29"/>
    <n v="1000"/>
    <n v="167970.22"/>
    <n v="0"/>
    <x v="15"/>
    <s v="Talenti LY Vanilla Fudge Cookie 8 303.3g"/>
  </r>
  <r>
    <n v="68867744"/>
    <x v="8"/>
    <s v=""/>
    <s v="2026"/>
    <s v="02"/>
    <s v="V"/>
    <s v="ZA03"/>
    <n v="6630"/>
    <n v="84961.52"/>
    <n v="12814.71"/>
    <n v="13564.15"/>
    <n v="1000"/>
    <n v="84961.52"/>
    <n v="0"/>
    <x v="15"/>
    <s v="Talenti LY Vanilla Fudge Cookie 8 303.3g"/>
  </r>
  <r>
    <n v="68867744"/>
    <x v="3"/>
    <s v=""/>
    <s v="2026"/>
    <s v="02"/>
    <s v="V"/>
    <s v="ZA03"/>
    <n v="20789"/>
    <n v="279801.11"/>
    <n v="13459.09"/>
    <n v="13723.73"/>
    <n v="1000"/>
    <n v="279801.11"/>
    <n v="0"/>
    <x v="15"/>
    <s v="Talenti LY Vanilla Fudge Cookie 8 303.3g"/>
  </r>
  <r>
    <n v="68867755"/>
    <x v="5"/>
    <s v=""/>
    <s v="2026"/>
    <s v="02"/>
    <s v="V"/>
    <s v="ZA03"/>
    <n v="510"/>
    <n v="6913.38"/>
    <n v="13555.65"/>
    <n v="13880.15"/>
    <n v="1000"/>
    <n v="6913.38"/>
    <n v="0"/>
    <x v="15"/>
    <s v="Talenti LY Salted CAR Truffle 8 323.1g"/>
  </r>
  <r>
    <n v="68867755"/>
    <x v="0"/>
    <s v=""/>
    <s v="2026"/>
    <s v="02"/>
    <s v="V"/>
    <s v="ZA03"/>
    <n v="11938"/>
    <n v="169825.18"/>
    <n v="14225.6"/>
    <n v="14321.3"/>
    <n v="1000"/>
    <n v="169825.18"/>
    <n v="0"/>
    <x v="15"/>
    <s v="Talenti LY Salted CAR Truffle 8 323.1g"/>
  </r>
  <r>
    <n v="68867755"/>
    <x v="1"/>
    <s v=""/>
    <s v="2026"/>
    <s v="02"/>
    <s v="V"/>
    <s v="ZA03"/>
    <n v="10979"/>
    <n v="152858.43"/>
    <n v="13922.8"/>
    <n v="13743.76"/>
    <n v="1000"/>
    <n v="152858.43"/>
    <n v="0"/>
    <x v="15"/>
    <s v="Talenti LY Salted CAR Truffle 8 323.1g"/>
  </r>
  <r>
    <n v="68867755"/>
    <x v="6"/>
    <s v=""/>
    <s v="2026"/>
    <s v="02"/>
    <s v="V"/>
    <s v="ZA03"/>
    <n v="6629"/>
    <n v="87624.5"/>
    <n v="13218.36"/>
    <n v="13880.15"/>
    <n v="1000"/>
    <n v="87624.5"/>
    <n v="0"/>
    <x v="15"/>
    <s v="Talenti LY Salted CAR Truffle 8 323.1g"/>
  </r>
  <r>
    <n v="68867755"/>
    <x v="2"/>
    <s v=""/>
    <s v="2026"/>
    <s v="02"/>
    <s v="V"/>
    <s v="ZA03"/>
    <n v="60716"/>
    <n v="793449.74"/>
    <n v="13068.21"/>
    <n v="13743.76"/>
    <n v="1000"/>
    <n v="793449.74"/>
    <n v="0"/>
    <x v="15"/>
    <s v="Talenti LY Salted CAR Truffle 8 323.1g"/>
  </r>
  <r>
    <n v="68867755"/>
    <x v="8"/>
    <s v=""/>
    <s v="2026"/>
    <s v="02"/>
    <s v="V"/>
    <s v="ZA03"/>
    <n v="0"/>
    <n v="0"/>
    <n v="12720.8"/>
    <n v="13730.94"/>
    <n v="1000"/>
    <n v="0"/>
    <n v="0"/>
    <x v="15"/>
    <s v="Talenti LY Salted CAR Truffle 8 323.1g"/>
  </r>
  <r>
    <n v="68867755"/>
    <x v="3"/>
    <s v=""/>
    <s v="2026"/>
    <s v="02"/>
    <s v="V"/>
    <s v="ZA03"/>
    <n v="27890"/>
    <n v="380708.59"/>
    <n v="13650.36"/>
    <n v="13880.15"/>
    <n v="1000"/>
    <n v="380708.59"/>
    <n v="0"/>
    <x v="15"/>
    <s v="Talenti LY Salted CAR Truffle 8 323.1g"/>
  </r>
  <r>
    <n v="68867756"/>
    <x v="5"/>
    <s v=""/>
    <s v="2026"/>
    <s v="02"/>
    <s v="V"/>
    <s v="ZA03"/>
    <n v="24735"/>
    <n v="200503.05"/>
    <n v="8106.05"/>
    <n v="9297.39"/>
    <n v="1000"/>
    <n v="200503.05"/>
    <n v="0"/>
    <x v="15"/>
    <s v="Talenti Roman Raspberry SORB 8 1PT"/>
  </r>
  <r>
    <n v="68867756"/>
    <x v="0"/>
    <s v=""/>
    <s v="2026"/>
    <s v="02"/>
    <s v="V"/>
    <s v="ZA03"/>
    <n v="8162"/>
    <n v="72875.210000000006"/>
    <n v="8928.6"/>
    <n v="9844.17"/>
    <n v="1000"/>
    <n v="72875.210000000006"/>
    <n v="0"/>
    <x v="15"/>
    <s v="Talenti Roman Raspberry SORB 8 1PT"/>
  </r>
  <r>
    <n v="68867756"/>
    <x v="1"/>
    <s v=""/>
    <s v="2026"/>
    <s v="02"/>
    <s v="V"/>
    <s v="ZA03"/>
    <n v="9198"/>
    <n v="81618.14"/>
    <n v="8873.4699999999993"/>
    <n v="9275.2000000000007"/>
    <n v="1000"/>
    <n v="81618.14"/>
    <n v="0"/>
    <x v="15"/>
    <s v="Talenti Roman Raspberry SORB 8 1PT"/>
  </r>
  <r>
    <n v="68867756"/>
    <x v="2"/>
    <s v=""/>
    <s v="2026"/>
    <s v="02"/>
    <s v="V"/>
    <s v="ZA03"/>
    <n v="78647"/>
    <n v="699126.73"/>
    <n v="8889.43"/>
    <n v="9160.4500000000007"/>
    <n v="1000"/>
    <n v="699126.73"/>
    <n v="0"/>
    <x v="15"/>
    <s v="Talenti Roman Raspberry SORB 8 1PT"/>
  </r>
  <r>
    <n v="68867756"/>
    <x v="8"/>
    <s v=""/>
    <s v="2026"/>
    <s v="02"/>
    <s v="V"/>
    <s v="ZA03"/>
    <n v="2550"/>
    <n v="23195.52"/>
    <n v="9096.2800000000007"/>
    <n v="9142.4599999999991"/>
    <n v="1000"/>
    <n v="23195.52"/>
    <n v="0"/>
    <x v="15"/>
    <s v="Talenti Roman Raspberry SORB 8 1PT"/>
  </r>
  <r>
    <n v="68867756"/>
    <x v="3"/>
    <s v=""/>
    <s v="2026"/>
    <s v="02"/>
    <s v="V"/>
    <s v="ZA03"/>
    <n v="13219"/>
    <n v="108917.86"/>
    <n v="8239.49"/>
    <n v="9297.39"/>
    <n v="1000"/>
    <n v="108917.86"/>
    <n v="0"/>
    <x v="15"/>
    <s v="Talenti Roman Raspberry SORB 8 1PT"/>
  </r>
  <r>
    <n v="68881265"/>
    <x v="7"/>
    <s v=""/>
    <s v="2026"/>
    <s v="02"/>
    <s v="V"/>
    <s v="ZA03"/>
    <n v="0"/>
    <n v="0"/>
    <n v="13380.21"/>
    <n v="12827.99"/>
    <n v="1000"/>
    <n v="0"/>
    <n v="0"/>
    <x v="6"/>
    <s v="BR CS Mint Cookie Fudge 6 1.5QT"/>
  </r>
  <r>
    <n v="68881265"/>
    <x v="0"/>
    <s v=""/>
    <s v="2026"/>
    <s v="02"/>
    <s v="V"/>
    <s v="ZA03"/>
    <n v="1683"/>
    <n v="22634.09"/>
    <n v="13448.66"/>
    <n v="12826.13"/>
    <n v="1000"/>
    <n v="22634.09"/>
    <n v="0"/>
    <x v="6"/>
    <s v="BR CS Mint Cookie Fudge 6 1.5QT"/>
  </r>
  <r>
    <n v="68881265"/>
    <x v="1"/>
    <s v=""/>
    <s v="2026"/>
    <s v="02"/>
    <s v="V"/>
    <s v="ZA03"/>
    <n v="1650"/>
    <n v="22124.62"/>
    <n v="13408.86"/>
    <n v="12826.13"/>
    <n v="1000"/>
    <n v="22124.62"/>
    <n v="0"/>
    <x v="6"/>
    <s v="BR CS Mint Cookie Fudge 6 1.5QT"/>
  </r>
  <r>
    <n v="68881265"/>
    <x v="2"/>
    <s v=""/>
    <s v="2026"/>
    <s v="02"/>
    <s v="V"/>
    <s v="ZA03"/>
    <n v="1270"/>
    <n v="16340.39"/>
    <n v="12866.45"/>
    <n v="12373.4"/>
    <n v="1000"/>
    <n v="16340.39"/>
    <n v="0"/>
    <x v="6"/>
    <s v="BR CS Mint Cookie Fudge 6 1.5QT"/>
  </r>
  <r>
    <n v="68881265"/>
    <x v="3"/>
    <s v=""/>
    <s v="2026"/>
    <s v="02"/>
    <s v="V"/>
    <s v="ZA03"/>
    <n v="34376"/>
    <n v="449255.41"/>
    <n v="13068.87"/>
    <n v="12123.53"/>
    <n v="1000"/>
    <n v="449255.41"/>
    <n v="0"/>
    <x v="6"/>
    <s v="BR CS Mint Cookie Fudge 6 1.5QT"/>
  </r>
  <r>
    <n v="68881268"/>
    <x v="7"/>
    <s v=""/>
    <s v="2026"/>
    <s v="02"/>
    <s v="V"/>
    <s v="ZA03"/>
    <n v="1303"/>
    <n v="13576.83"/>
    <n v="10419.67"/>
    <n v="11158.91"/>
    <n v="1000"/>
    <n v="13576.83"/>
    <n v="0"/>
    <x v="6"/>
    <s v="BR HA Cookies and Cream 6 1.5QT"/>
  </r>
  <r>
    <n v="68881268"/>
    <x v="1"/>
    <s v=""/>
    <s v="2026"/>
    <s v="02"/>
    <s v="V"/>
    <s v="ZA03"/>
    <n v="619"/>
    <n v="7071.17"/>
    <n v="11423.54"/>
    <n v="11567.09"/>
    <n v="1000"/>
    <n v="7071.17"/>
    <n v="0"/>
    <x v="6"/>
    <s v="BR HA Cookies and Cream 6 1.5QT"/>
  </r>
  <r>
    <n v="68881268"/>
    <x v="2"/>
    <s v=""/>
    <s v="2026"/>
    <s v="02"/>
    <s v="V"/>
    <s v="ZA03"/>
    <n v="0"/>
    <n v="0"/>
    <n v="9869.7199999999993"/>
    <n v="11567.09"/>
    <n v="1000"/>
    <n v="0"/>
    <n v="0"/>
    <x v="6"/>
    <s v="BR HA Cookies and Cream 6 1.5QT"/>
  </r>
  <r>
    <n v="68881268"/>
    <x v="3"/>
    <s v=""/>
    <s v="2026"/>
    <s v="02"/>
    <s v="V"/>
    <s v="ZA03"/>
    <n v="4861"/>
    <n v="50650.01"/>
    <n v="10419.67"/>
    <n v="11206.37"/>
    <n v="1000"/>
    <n v="50650.01"/>
    <n v="0"/>
    <x v="6"/>
    <s v="BR HA Cookies and Cream 6 1.5QT"/>
  </r>
  <r>
    <n v="68881270"/>
    <x v="7"/>
    <s v=""/>
    <s v="2026"/>
    <s v="02"/>
    <s v="V"/>
    <s v="ZA03"/>
    <n v="9530"/>
    <n v="88086.36"/>
    <n v="9243.06"/>
    <n v="10450.9"/>
    <n v="1000"/>
    <n v="88086.36"/>
    <n v="0"/>
    <x v="6"/>
    <s v="BR Cookies and Cream 6 1.5QT"/>
  </r>
  <r>
    <n v="68881270"/>
    <x v="0"/>
    <s v=""/>
    <s v="2026"/>
    <s v="02"/>
    <s v="V"/>
    <s v="ZA03"/>
    <n v="18538"/>
    <n v="187560.92"/>
    <n v="10117.65"/>
    <n v="10591.28"/>
    <n v="1000"/>
    <n v="187560.92"/>
    <n v="0"/>
    <x v="6"/>
    <s v="BR Cookies and Cream 6 1.5QT"/>
  </r>
  <r>
    <n v="68881270"/>
    <x v="1"/>
    <s v=""/>
    <s v="2026"/>
    <s v="02"/>
    <s v="V"/>
    <s v="ZA03"/>
    <n v="6138"/>
    <n v="63604.05"/>
    <n v="10362.34"/>
    <n v="10591.28"/>
    <n v="1000"/>
    <n v="63604.05"/>
    <n v="0"/>
    <x v="6"/>
    <s v="BR Cookies and Cream 6 1.5QT"/>
  </r>
  <r>
    <n v="68881270"/>
    <x v="2"/>
    <s v=""/>
    <s v="2026"/>
    <s v="02"/>
    <s v="V"/>
    <s v="ZA03"/>
    <n v="9950"/>
    <n v="95444.71"/>
    <n v="9592.43"/>
    <n v="9950.6200000000008"/>
    <n v="1000"/>
    <n v="95444.71"/>
    <n v="0"/>
    <x v="6"/>
    <s v="BR Cookies and Cream 6 1.5QT"/>
  </r>
  <r>
    <n v="68881270"/>
    <x v="3"/>
    <s v=""/>
    <s v="2026"/>
    <s v="02"/>
    <s v="V"/>
    <s v="ZA03"/>
    <n v="11086"/>
    <n v="102859.15"/>
    <n v="9278.2900000000009"/>
    <n v="9876.17"/>
    <n v="1000"/>
    <n v="102859.15"/>
    <n v="0"/>
    <x v="6"/>
    <s v="BR Cookies and Cream 6 1.5QT"/>
  </r>
  <r>
    <n v="68881272"/>
    <x v="1"/>
    <s v=""/>
    <s v="2026"/>
    <s v="02"/>
    <s v="V"/>
    <s v="ZA03"/>
    <n v="132"/>
    <n v="1988.24"/>
    <n v="15062.42"/>
    <n v="15317.05"/>
    <n v="1000"/>
    <n v="1988.24"/>
    <n v="0"/>
    <x v="6"/>
    <s v="BR M+M 6 1.5QT"/>
  </r>
  <r>
    <n v="68890246"/>
    <x v="0"/>
    <s v=""/>
    <s v="2026"/>
    <s v="02"/>
    <s v="V"/>
    <s v="ZA03"/>
    <n v="73"/>
    <n v="875.3"/>
    <n v="11990.41"/>
    <n v="12455.94"/>
    <n v="1000"/>
    <n v="875.3"/>
    <n v="0"/>
    <x v="6"/>
    <s v="BR Mango 6 1.5QT"/>
  </r>
  <r>
    <n v="68890246"/>
    <x v="1"/>
    <s v=""/>
    <s v="2026"/>
    <s v="02"/>
    <s v="V"/>
    <s v="ZA03"/>
    <n v="393"/>
    <n v="4688.32"/>
    <n v="11929.57"/>
    <n v="12455.94"/>
    <n v="1000"/>
    <n v="4688.32"/>
    <n v="0"/>
    <x v="6"/>
    <s v="BR Mango 6 1.5QT"/>
  </r>
  <r>
    <n v="68890247"/>
    <x v="0"/>
    <s v=""/>
    <s v="2026"/>
    <s v="02"/>
    <s v="V"/>
    <s v="ZA03"/>
    <n v="0"/>
    <n v="0"/>
    <n v="10899.21"/>
    <n v="10955.26"/>
    <n v="1000"/>
    <n v="0"/>
    <n v="0"/>
    <x v="6"/>
    <s v="BR Dulce de Leche 6 1.5QT"/>
  </r>
  <r>
    <n v="68890247"/>
    <x v="1"/>
    <s v=""/>
    <s v="2026"/>
    <s v="02"/>
    <s v="V"/>
    <s v="ZA03"/>
    <n v="1105"/>
    <n v="11058.15"/>
    <n v="10007.379999999999"/>
    <n v="10955.26"/>
    <n v="1000"/>
    <n v="11058.15"/>
    <n v="0"/>
    <x v="6"/>
    <s v="BR Dulce de Leche 6 1.5QT"/>
  </r>
  <r>
    <n v="68896052"/>
    <x v="0"/>
    <s v=""/>
    <s v="2026"/>
    <s v="02"/>
    <s v="V"/>
    <s v="ZA03"/>
    <n v="154"/>
    <n v="1923.74"/>
    <n v="12491.82"/>
    <n v="12804.22"/>
    <n v="1000"/>
    <n v="1923.74"/>
    <n v="0"/>
    <x v="6"/>
    <s v="BR CO-B NY Style Cheesecake 6 1.5QT"/>
  </r>
  <r>
    <n v="68896054"/>
    <x v="0"/>
    <s v=""/>
    <s v="2026"/>
    <s v="02"/>
    <s v="V"/>
    <s v="ZA03"/>
    <n v="8353"/>
    <n v="103276.89"/>
    <n v="12364.05"/>
    <n v="12524.64"/>
    <n v="1000"/>
    <n v="103276.89"/>
    <n v="0"/>
    <x v="6"/>
    <s v="BR Chocolate Chip Cookie Dough 6 1.5QT"/>
  </r>
  <r>
    <n v="68896054"/>
    <x v="1"/>
    <s v=""/>
    <s v="2026"/>
    <s v="02"/>
    <s v="V"/>
    <s v="ZA03"/>
    <n v="3548"/>
    <n v="43128.42"/>
    <n v="12155.7"/>
    <n v="12524.64"/>
    <n v="1000"/>
    <n v="43128.42"/>
    <n v="0"/>
    <x v="6"/>
    <s v="BR Chocolate Chip Cookie Dough 6 1.5QT"/>
  </r>
  <r>
    <n v="68896054"/>
    <x v="2"/>
    <s v=""/>
    <s v="2026"/>
    <s v="02"/>
    <s v="V"/>
    <s v="ZA03"/>
    <n v="2418"/>
    <n v="28487.91"/>
    <n v="11781.6"/>
    <n v="11886.18"/>
    <n v="1000"/>
    <n v="28487.91"/>
    <n v="0"/>
    <x v="6"/>
    <s v="BR Chocolate Chip Cookie Dough 6 1.5QT"/>
  </r>
  <r>
    <n v="68896054"/>
    <x v="8"/>
    <s v=""/>
    <s v="2026"/>
    <s v="02"/>
    <s v="S"/>
    <s v="ZA03"/>
    <n v="0"/>
    <n v="0"/>
    <n v="9512.41"/>
    <n v="11118.33"/>
    <n v="1000"/>
    <n v="0"/>
    <n v="0"/>
    <x v="6"/>
    <s v="BR Chocolate Chip Cookie Dough 6 1.5QT"/>
  </r>
  <r>
    <n v="68896054"/>
    <x v="3"/>
    <s v=""/>
    <s v="2026"/>
    <s v="02"/>
    <s v="V"/>
    <s v="ZA03"/>
    <n v="3687"/>
    <n v="42977.42"/>
    <n v="11656.47"/>
    <n v="11734.93"/>
    <n v="1000"/>
    <n v="42977.42"/>
    <n v="0"/>
    <x v="6"/>
    <s v="BR Chocolate Chip Cookie Dough 6 1.5QT"/>
  </r>
  <r>
    <n v="68896056"/>
    <x v="1"/>
    <s v=""/>
    <s v="2026"/>
    <s v="02"/>
    <s v="V"/>
    <s v="ZA03"/>
    <n v="1466"/>
    <n v="12843.41"/>
    <n v="8760.85"/>
    <n v="10780.09"/>
    <n v="1000"/>
    <n v="12843.41"/>
    <n v="0"/>
    <x v="6"/>
    <s v="BR Vanilla Fudge Twirl 6 1.5QT"/>
  </r>
  <r>
    <n v="68896056"/>
    <x v="3"/>
    <s v=""/>
    <s v="2026"/>
    <s v="02"/>
    <s v="V"/>
    <s v="ZA03"/>
    <n v="1496"/>
    <n v="13115.95"/>
    <n v="8767.35"/>
    <n v="10350.26"/>
    <n v="1000"/>
    <n v="13115.95"/>
    <n v="0"/>
    <x v="6"/>
    <s v="BR Vanilla Fudge Twirl 6 1.5QT"/>
  </r>
  <r>
    <n v="68899821"/>
    <x v="7"/>
    <s v=""/>
    <s v="2026"/>
    <s v="02"/>
    <s v="V"/>
    <s v="ZA03"/>
    <n v="682"/>
    <n v="7826.2"/>
    <n v="11475.37"/>
    <n v="11568.35"/>
    <n v="1000"/>
    <n v="7826.2"/>
    <n v="0"/>
    <x v="6"/>
    <s v="BR Double Cookie Crumble 6 1.5QT"/>
  </r>
  <r>
    <n v="68899821"/>
    <x v="0"/>
    <s v=""/>
    <s v="2026"/>
    <s v="02"/>
    <s v="V"/>
    <s v="ZA03"/>
    <n v="6431"/>
    <n v="78075.97"/>
    <n v="12140.56"/>
    <n v="11699.51"/>
    <n v="1000"/>
    <n v="78075.97"/>
    <n v="0"/>
    <x v="6"/>
    <s v="BR Double Cookie Crumble 6 1.5QT"/>
  </r>
  <r>
    <n v="68899821"/>
    <x v="1"/>
    <s v=""/>
    <s v="2026"/>
    <s v="02"/>
    <s v="V"/>
    <s v="ZA03"/>
    <n v="1016"/>
    <n v="12483.18"/>
    <n v="12286.59"/>
    <n v="11699.51"/>
    <n v="1000"/>
    <n v="12483.18"/>
    <n v="0"/>
    <x v="6"/>
    <s v="BR Double Cookie Crumble 6 1.5QT"/>
  </r>
  <r>
    <n v="68899821"/>
    <x v="2"/>
    <s v=""/>
    <s v="2026"/>
    <s v="02"/>
    <s v="V"/>
    <s v="ZA03"/>
    <n v="342"/>
    <n v="3969.39"/>
    <n v="11606.4"/>
    <n v="11092.2"/>
    <n v="1000"/>
    <n v="3969.39"/>
    <n v="0"/>
    <x v="6"/>
    <s v="BR Double Cookie Crumble 6 1.5QT"/>
  </r>
  <r>
    <n v="68899821"/>
    <x v="3"/>
    <s v=""/>
    <s v="2026"/>
    <s v="02"/>
    <s v="V"/>
    <s v="ZA03"/>
    <n v="1113"/>
    <n v="12683.7"/>
    <n v="11395.96"/>
    <n v="10956.39"/>
    <n v="1000"/>
    <n v="12683.7"/>
    <n v="0"/>
    <x v="6"/>
    <s v="BR Double Cookie Crumble 6 1.5QT"/>
  </r>
  <r>
    <n v="68899825"/>
    <x v="7"/>
    <s v=""/>
    <s v="2026"/>
    <s v="02"/>
    <s v="V"/>
    <s v="ZA03"/>
    <n v="0"/>
    <n v="0"/>
    <n v="10537.46"/>
    <n v="11302.89"/>
    <n v="1000"/>
    <n v="0"/>
    <n v="0"/>
    <x v="6"/>
    <s v="BR CHOC Chip 6 1.5QT"/>
  </r>
  <r>
    <n v="68899825"/>
    <x v="0"/>
    <s v=""/>
    <s v="2026"/>
    <s v="02"/>
    <s v="V"/>
    <s v="ZA03"/>
    <n v="24120"/>
    <n v="283040.12"/>
    <n v="11734.67"/>
    <n v="12341.62"/>
    <n v="1000"/>
    <n v="283040.12"/>
    <n v="0"/>
    <x v="6"/>
    <s v="BR CHOC Chip 6 1.5QT"/>
  </r>
  <r>
    <n v="68899825"/>
    <x v="1"/>
    <s v=""/>
    <s v="2026"/>
    <s v="02"/>
    <s v="V"/>
    <s v="ZA03"/>
    <n v="2343"/>
    <n v="27380.81"/>
    <n v="11686.22"/>
    <n v="12341.62"/>
    <n v="1000"/>
    <n v="27380.81"/>
    <n v="0"/>
    <x v="6"/>
    <s v="BR CHOC Chip 6 1.5QT"/>
  </r>
  <r>
    <n v="68899825"/>
    <x v="2"/>
    <s v=""/>
    <s v="2026"/>
    <s v="02"/>
    <s v="V"/>
    <s v="ZA03"/>
    <n v="8343"/>
    <n v="88607.82"/>
    <n v="10620.62"/>
    <n v="11302.89"/>
    <n v="1000"/>
    <n v="88607.82"/>
    <n v="0"/>
    <x v="6"/>
    <s v="BR CHOC Chip 6 1.5QT"/>
  </r>
  <r>
    <n v="68899825"/>
    <x v="8"/>
    <s v=""/>
    <s v="2026"/>
    <s v="02"/>
    <s v="V"/>
    <s v="ZA03"/>
    <n v="80"/>
    <n v="835.8"/>
    <n v="10447.5"/>
    <n v="10808.13"/>
    <n v="1000"/>
    <n v="835.8"/>
    <n v="0"/>
    <x v="6"/>
    <s v="BR CHOC Chip 6 1.5QT"/>
  </r>
  <r>
    <n v="68899825"/>
    <x v="3"/>
    <s v=""/>
    <s v="2026"/>
    <s v="02"/>
    <s v="V"/>
    <s v="ZA03"/>
    <n v="32122"/>
    <n v="354766.01"/>
    <n v="11044.33"/>
    <n v="11420.7"/>
    <n v="1000"/>
    <n v="354766.01"/>
    <n v="0"/>
    <x v="6"/>
    <s v="BR CHOC Chip 6 1.5QT"/>
  </r>
  <r>
    <n v="68899826"/>
    <x v="7"/>
    <s v=""/>
    <s v="2026"/>
    <s v="02"/>
    <s v="V"/>
    <s v="ZA03"/>
    <n v="0"/>
    <n v="0"/>
    <n v="12525.84"/>
    <n v="11572.97"/>
    <n v="1000"/>
    <n v="0"/>
    <n v="0"/>
    <x v="6"/>
    <s v="BR Cherry Vanilla 6 1.5QT"/>
  </r>
  <r>
    <n v="68899826"/>
    <x v="0"/>
    <s v=""/>
    <s v="2026"/>
    <s v="02"/>
    <s v="V"/>
    <s v="ZA03"/>
    <n v="7503"/>
    <n v="95303.26"/>
    <n v="12702.02"/>
    <n v="12380.71"/>
    <n v="1000"/>
    <n v="95303.26"/>
    <n v="0"/>
    <x v="6"/>
    <s v="BR Cherry Vanilla 6 1.5QT"/>
  </r>
  <r>
    <n v="68899826"/>
    <x v="1"/>
    <s v=""/>
    <s v="2026"/>
    <s v="02"/>
    <s v="V"/>
    <s v="ZA03"/>
    <n v="1276"/>
    <n v="16771.080000000002"/>
    <n v="13143.48"/>
    <n v="12380.71"/>
    <n v="1000"/>
    <n v="16771.080000000002"/>
    <n v="0"/>
    <x v="6"/>
    <s v="BR Cherry Vanilla 6 1.5QT"/>
  </r>
  <r>
    <n v="68899826"/>
    <x v="2"/>
    <s v=""/>
    <s v="2026"/>
    <s v="02"/>
    <s v="V"/>
    <s v="ZA03"/>
    <n v="549"/>
    <n v="6522.59"/>
    <n v="11880.86"/>
    <n v="11798.84"/>
    <n v="1000"/>
    <n v="6522.59"/>
    <n v="0"/>
    <x v="6"/>
    <s v="BR Cherry Vanilla 6 1.5QT"/>
  </r>
  <r>
    <n v="68899826"/>
    <x v="3"/>
    <s v=""/>
    <s v="2026"/>
    <s v="02"/>
    <s v="V"/>
    <s v="ZA03"/>
    <n v="14849"/>
    <n v="177580.48"/>
    <n v="11959.09"/>
    <n v="11643.05"/>
    <n v="1000"/>
    <n v="177580.48"/>
    <n v="0"/>
    <x v="6"/>
    <s v="BR Cherry Vanilla 6 1.5QT"/>
  </r>
  <r>
    <n v="68914406"/>
    <x v="2"/>
    <s v=""/>
    <s v="2026"/>
    <s v="02"/>
    <s v="V"/>
    <s v="ZA03"/>
    <n v="893"/>
    <n v="8420.9599999999991"/>
    <n v="9429.9699999999993"/>
    <n v="8955.36"/>
    <n v="1000"/>
    <n v="8420.9599999999991"/>
    <n v="0"/>
    <x v="12"/>
    <s v="KL Mrs Fields Sandwich 1-12BK"/>
  </r>
  <r>
    <n v="68917388"/>
    <x v="0"/>
    <s v=""/>
    <s v="2026"/>
    <s v="02"/>
    <s v="V"/>
    <s v="ZA03"/>
    <n v="0"/>
    <n v="0"/>
    <n v="10315.030000000001"/>
    <n v="10496.62"/>
    <n v="1000"/>
    <n v="0"/>
    <n v="0"/>
    <x v="4"/>
    <s v="KL Giant Original Bar 1-24PK"/>
  </r>
  <r>
    <n v="68917388"/>
    <x v="1"/>
    <s v=""/>
    <s v="2026"/>
    <s v="02"/>
    <s v="V"/>
    <s v="ZA03"/>
    <n v="138"/>
    <n v="1437.3"/>
    <n v="10415.219999999999"/>
    <n v="10496.62"/>
    <n v="1000"/>
    <n v="1437.3"/>
    <n v="0"/>
    <x v="4"/>
    <s v="KL Giant Original Bar 1-24PK"/>
  </r>
  <r>
    <n v="68917388"/>
    <x v="2"/>
    <s v=""/>
    <s v="2026"/>
    <s v="02"/>
    <s v="V"/>
    <s v="ZA03"/>
    <n v="306"/>
    <n v="3059.15"/>
    <n v="9997.2199999999993"/>
    <n v="10577.39"/>
    <n v="1000"/>
    <n v="3059.15"/>
    <n v="0"/>
    <x v="4"/>
    <s v="KL Giant Original Bar 1-24PK"/>
  </r>
  <r>
    <n v="68917388"/>
    <x v="3"/>
    <s v=""/>
    <s v="2026"/>
    <s v="02"/>
    <s v="V"/>
    <s v="ZA03"/>
    <n v="0"/>
    <n v="0"/>
    <n v="9887.34"/>
    <n v="10516.81"/>
    <n v="1000"/>
    <n v="0"/>
    <n v="0"/>
    <x v="4"/>
    <s v="KL Giant Original Bar 1-24PK"/>
  </r>
  <r>
    <n v="68921994"/>
    <x v="7"/>
    <s v=""/>
    <s v="2026"/>
    <s v="02"/>
    <s v="V"/>
    <s v="ZA03"/>
    <n v="35"/>
    <n v="789.22"/>
    <n v="22549.14"/>
    <n v="23254.83"/>
    <n v="1000"/>
    <n v="789.22"/>
    <n v="0"/>
    <x v="29"/>
    <s v="KL Dark Chocolate Bar 12-6PK"/>
  </r>
  <r>
    <n v="68921994"/>
    <x v="0"/>
    <s v=""/>
    <s v="2026"/>
    <s v="02"/>
    <s v="V"/>
    <s v="ZA03"/>
    <n v="8571"/>
    <n v="206558.82"/>
    <n v="24099.73"/>
    <n v="26125.39"/>
    <n v="1000"/>
    <n v="206558.82"/>
    <n v="0"/>
    <x v="29"/>
    <s v="KL Dark Chocolate Bar 12-6PK"/>
  </r>
  <r>
    <n v="68921994"/>
    <x v="1"/>
    <s v=""/>
    <s v="2026"/>
    <s v="02"/>
    <s v="V"/>
    <s v="ZA03"/>
    <n v="1941"/>
    <n v="46797.07"/>
    <n v="24109.77"/>
    <n v="26125.39"/>
    <n v="1000"/>
    <n v="46797.07"/>
    <n v="0"/>
    <x v="29"/>
    <s v="KL Dark Chocolate Bar 12-6PK"/>
  </r>
  <r>
    <n v="68921994"/>
    <x v="2"/>
    <s v=""/>
    <s v="2026"/>
    <s v="02"/>
    <s v="V"/>
    <s v="ZA03"/>
    <n v="956"/>
    <n v="22265.96"/>
    <n v="23290.75"/>
    <n v="24987.32"/>
    <n v="1000"/>
    <n v="22265.96"/>
    <n v="0"/>
    <x v="29"/>
    <s v="KL Dark Chocolate Bar 12-6PK"/>
  </r>
  <r>
    <n v="68921994"/>
    <x v="3"/>
    <s v=""/>
    <s v="2026"/>
    <s v="02"/>
    <s v="V"/>
    <s v="ZA03"/>
    <n v="90023"/>
    <n v="2068965.4"/>
    <n v="22982.63"/>
    <n v="24859.51"/>
    <n v="1000"/>
    <n v="2068965.4"/>
    <n v="0"/>
    <x v="29"/>
    <s v="KL Dark Chocolate Bar 12-6PK"/>
  </r>
  <r>
    <n v="68922018"/>
    <x v="0"/>
    <s v=""/>
    <s v="2026"/>
    <s v="02"/>
    <s v="V"/>
    <s v="ZA03"/>
    <n v="225"/>
    <n v="2989.06"/>
    <n v="13284.71"/>
    <n v="13073.41"/>
    <n v="1000"/>
    <n v="2989.06"/>
    <n v="0"/>
    <x v="15"/>
    <s v="Talenti Sea Salt Caramel 8 1PT"/>
  </r>
  <r>
    <n v="68922018"/>
    <x v="2"/>
    <s v=""/>
    <s v="2026"/>
    <s v="02"/>
    <s v="V"/>
    <s v="ZA03"/>
    <n v="255"/>
    <n v="3343.9"/>
    <n v="13113.33"/>
    <n v="12763.75"/>
    <n v="1000"/>
    <n v="3343.9"/>
    <n v="0"/>
    <x v="15"/>
    <s v="Talenti Sea Salt Caramel 8 1PT"/>
  </r>
  <r>
    <n v="68922106"/>
    <x v="0"/>
    <s v=""/>
    <s v="2026"/>
    <s v="02"/>
    <s v="V"/>
    <s v="ZA03"/>
    <n v="55"/>
    <n v="800.83"/>
    <n v="14560.55"/>
    <n v="14378.93"/>
    <n v="1000"/>
    <n v="800.83"/>
    <n v="0"/>
    <x v="15"/>
    <s v="Talenti LY Salted CAR Truffle 8 323.1g"/>
  </r>
  <r>
    <n v="68922106"/>
    <x v="3"/>
    <s v=""/>
    <s v="2026"/>
    <s v="02"/>
    <s v="V"/>
    <s v="ZA03"/>
    <n v="2335"/>
    <n v="33028.25"/>
    <n v="14144.86"/>
    <n v="14203.97"/>
    <n v="1000"/>
    <n v="33028.25"/>
    <n v="0"/>
    <x v="15"/>
    <s v="Talenti LY Salted CAR Truffle 8 323.1g"/>
  </r>
  <r>
    <n v="68922108"/>
    <x v="5"/>
    <s v=""/>
    <s v="2026"/>
    <s v="02"/>
    <s v="V"/>
    <s v="ZA03"/>
    <n v="16519"/>
    <n v="148336.89000000001"/>
    <n v="8979.77"/>
    <n v="10191.959999999999"/>
    <n v="1000"/>
    <n v="148336.89000000001"/>
    <n v="0"/>
    <x v="15"/>
    <s v="Talenti Caramel Cookie Crunch 8 1PT"/>
  </r>
  <r>
    <n v="68922108"/>
    <x v="0"/>
    <s v=""/>
    <s v="2026"/>
    <s v="02"/>
    <s v="V"/>
    <s v="ZA03"/>
    <n v="11407"/>
    <n v="109170.94"/>
    <n v="9570.52"/>
    <n v="10191.959999999999"/>
    <n v="1000"/>
    <n v="109170.94"/>
    <n v="0"/>
    <x v="15"/>
    <s v="Talenti Caramel Cookie Crunch 8 1PT"/>
  </r>
  <r>
    <n v="68922108"/>
    <x v="1"/>
    <s v=""/>
    <s v="2026"/>
    <s v="02"/>
    <s v="V"/>
    <s v="ZA03"/>
    <n v="14021"/>
    <n v="136768.01999999999"/>
    <n v="9754.51"/>
    <n v="10191.959999999999"/>
    <n v="1000"/>
    <n v="136768.01999999999"/>
    <n v="0"/>
    <x v="15"/>
    <s v="Talenti Caramel Cookie Crunch 8 1PT"/>
  </r>
  <r>
    <n v="68922108"/>
    <x v="6"/>
    <s v=""/>
    <s v="2026"/>
    <s v="02"/>
    <s v="V"/>
    <s v="ZA03"/>
    <n v="21163"/>
    <n v="191241.91"/>
    <n v="9036.6200000000008"/>
    <n v="9707.61"/>
    <n v="1000"/>
    <n v="191241.91"/>
    <n v="0"/>
    <x v="15"/>
    <s v="Talenti Caramel Cookie Crunch 8 1PT"/>
  </r>
  <r>
    <n v="68922108"/>
    <x v="2"/>
    <s v=""/>
    <s v="2026"/>
    <s v="02"/>
    <s v="V"/>
    <s v="ZA03"/>
    <n v="10225"/>
    <n v="90614.13"/>
    <n v="8862.02"/>
    <n v="9514.48"/>
    <n v="1000"/>
    <n v="90614.13"/>
    <n v="0"/>
    <x v="15"/>
    <s v="Talenti Caramel Cookie Crunch 8 1PT"/>
  </r>
  <r>
    <n v="68922108"/>
    <x v="8"/>
    <s v=""/>
    <s v="2026"/>
    <s v="02"/>
    <s v="V"/>
    <s v="ZA03"/>
    <n v="1814"/>
    <n v="15594.69"/>
    <n v="8596.85"/>
    <n v="9481.24"/>
    <n v="1000"/>
    <n v="15594.69"/>
    <n v="0"/>
    <x v="15"/>
    <s v="Talenti Caramel Cookie Crunch 8 1PT"/>
  </r>
  <r>
    <n v="68922108"/>
    <x v="3"/>
    <s v=""/>
    <s v="2026"/>
    <s v="02"/>
    <s v="V"/>
    <s v="ZA03"/>
    <n v="27017"/>
    <n v="245831.12"/>
    <n v="9099.1299999999992"/>
    <n v="9707.61"/>
    <n v="1000"/>
    <n v="245831.12"/>
    <n v="0"/>
    <x v="15"/>
    <s v="Talenti Caramel Cookie Crunch 8 1PT"/>
  </r>
  <r>
    <n v="68930545"/>
    <x v="7"/>
    <s v=""/>
    <s v="2026"/>
    <s v="02"/>
    <s v="V"/>
    <s v="ZA03"/>
    <n v="1089"/>
    <n v="9982.5"/>
    <n v="9166.67"/>
    <n v="9813.91"/>
    <n v="1000"/>
    <n v="9982.5"/>
    <n v="0"/>
    <x v="6"/>
    <s v="BR CS VAN CHOC Straw 6 1.5QT"/>
  </r>
  <r>
    <n v="68930545"/>
    <x v="0"/>
    <s v=""/>
    <s v="2026"/>
    <s v="02"/>
    <s v="V"/>
    <s v="ZA03"/>
    <n v="5469"/>
    <n v="56070.03"/>
    <n v="10252.34"/>
    <n v="10564.18"/>
    <n v="1000"/>
    <n v="56070.03"/>
    <n v="0"/>
    <x v="6"/>
    <s v="BR CS VAN CHOC Straw 6 1.5QT"/>
  </r>
  <r>
    <n v="68930545"/>
    <x v="1"/>
    <s v=""/>
    <s v="2026"/>
    <s v="02"/>
    <s v="V"/>
    <s v="ZA03"/>
    <n v="4614"/>
    <n v="48011.71"/>
    <n v="10405.66"/>
    <n v="10564.18"/>
    <n v="1000"/>
    <n v="48011.71"/>
    <n v="0"/>
    <x v="6"/>
    <s v="BR CS VAN CHOC Straw 6 1.5QT"/>
  </r>
  <r>
    <n v="68930545"/>
    <x v="2"/>
    <s v=""/>
    <s v="2026"/>
    <s v="02"/>
    <s v="V"/>
    <s v="ZA03"/>
    <n v="3575"/>
    <n v="35237.93"/>
    <n v="9856.76"/>
    <n v="9979.7000000000007"/>
    <n v="1000"/>
    <n v="35237.93"/>
    <n v="0"/>
    <x v="6"/>
    <s v="BR CS VAN CHOC Straw 6 1.5QT"/>
  </r>
  <r>
    <n v="68930545"/>
    <x v="3"/>
    <s v=""/>
    <s v="2026"/>
    <s v="02"/>
    <s v="V"/>
    <s v="ZA03"/>
    <n v="20048"/>
    <n v="190118.52"/>
    <n v="9483.17"/>
    <n v="9814.6"/>
    <n v="1000"/>
    <n v="190118.52"/>
    <n v="0"/>
    <x v="6"/>
    <s v="BR CS VAN CHOC Straw 6 1.5QT"/>
  </r>
  <r>
    <n v="68938272"/>
    <x v="0"/>
    <s v=""/>
    <s v="2026"/>
    <s v="02"/>
    <s v="V"/>
    <s v="ZA03"/>
    <n v="3576"/>
    <n v="52915.92"/>
    <n v="14797.52"/>
    <n v="13917.12"/>
    <n v="1000"/>
    <n v="52915.92"/>
    <n v="0"/>
    <x v="17"/>
    <s v="BJ US-TOP-BossinCreamPie-8 450ML"/>
  </r>
  <r>
    <n v="68938272"/>
    <x v="1"/>
    <s v=""/>
    <s v="2026"/>
    <s v="02"/>
    <s v="V"/>
    <s v="ZA03"/>
    <n v="1086"/>
    <n v="16176.5"/>
    <n v="14895.49"/>
    <n v="13917.12"/>
    <n v="1000"/>
    <n v="16176.5"/>
    <n v="0"/>
    <x v="17"/>
    <s v="BJ US-TOP-BossinCreamPie-8 450ML"/>
  </r>
  <r>
    <n v="68938272"/>
    <x v="2"/>
    <s v=""/>
    <s v="2026"/>
    <s v="02"/>
    <s v="V"/>
    <s v="ZA03"/>
    <n v="3415"/>
    <n v="48788.11"/>
    <n v="14286.42"/>
    <n v="13332.51"/>
    <n v="1000"/>
    <n v="48788.11"/>
    <n v="0"/>
    <x v="17"/>
    <s v="BJ US-TOP-BossinCreamPie-8 450ML"/>
  </r>
  <r>
    <n v="68938272"/>
    <x v="8"/>
    <s v=""/>
    <s v="2026"/>
    <s v="02"/>
    <s v="S"/>
    <s v="ZA03"/>
    <n v="0"/>
    <n v="0"/>
    <n v="13321.59"/>
    <n v="13319.76"/>
    <n v="1000"/>
    <n v="0"/>
    <n v="0"/>
    <x v="17"/>
    <s v="BJ US-TOP-BossinCreamPie-8 450ML"/>
  </r>
  <r>
    <n v="68938272"/>
    <x v="3"/>
    <s v=""/>
    <s v="2026"/>
    <s v="02"/>
    <s v="V"/>
    <s v="ZA03"/>
    <n v="4824"/>
    <n v="64606.720000000001"/>
    <n v="13392.77"/>
    <n v="13350.25"/>
    <n v="1000"/>
    <n v="64606.720000000001"/>
    <n v="0"/>
    <x v="17"/>
    <s v="BJ US-TOP-BossinCreamPie-8 450ML"/>
  </r>
  <r>
    <n v="68940226"/>
    <x v="0"/>
    <s v=""/>
    <s v="2026"/>
    <s v="02"/>
    <s v="V"/>
    <s v="ZA03"/>
    <n v="195"/>
    <n v="2690.81"/>
    <n v="13799.03"/>
    <n v="13133.29"/>
    <n v="1000"/>
    <n v="2690.81"/>
    <n v="0"/>
    <x v="1"/>
    <s v="BJ US-IC-MoussePie-8 1PT"/>
  </r>
  <r>
    <n v="68940226"/>
    <x v="1"/>
    <s v=""/>
    <s v="2026"/>
    <s v="02"/>
    <s v="V"/>
    <s v="ZA03"/>
    <n v="2877"/>
    <n v="40442.39"/>
    <n v="14057.14"/>
    <n v="14515.83"/>
    <n v="1000"/>
    <n v="40442.39"/>
    <n v="0"/>
    <x v="1"/>
    <s v="BJ US-IC-MoussePie-8 1PT"/>
  </r>
  <r>
    <n v="68940226"/>
    <x v="2"/>
    <s v=""/>
    <s v="2026"/>
    <s v="02"/>
    <s v="V"/>
    <s v="ZA03"/>
    <n v="198"/>
    <n v="2677.24"/>
    <n v="13521.41"/>
    <n v="13090.97"/>
    <n v="1000"/>
    <n v="2677.24"/>
    <n v="0"/>
    <x v="1"/>
    <s v="BJ US-IC-MoussePie-8 1PT"/>
  </r>
  <r>
    <n v="68940226"/>
    <x v="3"/>
    <s v=""/>
    <s v="2026"/>
    <s v="02"/>
    <s v="V"/>
    <s v="ZA03"/>
    <n v="1859"/>
    <n v="24932.11"/>
    <n v="13411.57"/>
    <n v="13132.88"/>
    <n v="1000"/>
    <n v="24932.11"/>
    <n v="0"/>
    <x v="1"/>
    <s v="BJ US-IC-MoussePie-8 1PT"/>
  </r>
  <r>
    <n v="68940226"/>
    <x v="4"/>
    <s v=""/>
    <s v="2026"/>
    <s v="02"/>
    <s v="S"/>
    <s v="ZA03"/>
    <n v="0"/>
    <n v="0"/>
    <n v="12561.52"/>
    <n v="12550.52"/>
    <n v="1000"/>
    <n v="0"/>
    <n v="0"/>
    <x v="1"/>
    <s v="BJ US-IC-MoussePie-8 1PT"/>
  </r>
  <r>
    <n v="69548143"/>
    <x v="7"/>
    <s v=""/>
    <s v="2026"/>
    <s v="02"/>
    <s v="V"/>
    <s v="ZA03"/>
    <n v="2700"/>
    <n v="69915.94"/>
    <n v="25894.79"/>
    <n v="10563.43"/>
    <n v="1000"/>
    <n v="69915.94"/>
    <n v="0"/>
    <x v="4"/>
    <s v="KL ORIG Club Pack 1-24PK"/>
  </r>
  <r>
    <n v="69548143"/>
    <x v="0"/>
    <s v=""/>
    <s v="2026"/>
    <s v="02"/>
    <s v="V"/>
    <s v="ZA03"/>
    <n v="1034"/>
    <n v="17802.61"/>
    <n v="17217.22"/>
    <n v="10888.65"/>
    <n v="1000"/>
    <n v="17802.61"/>
    <n v="0"/>
    <x v="4"/>
    <s v="KL ORIG Club Pack 1-24PK"/>
  </r>
  <r>
    <n v="69548143"/>
    <x v="1"/>
    <s v=""/>
    <s v="2026"/>
    <s v="02"/>
    <s v="V"/>
    <s v="ZA03"/>
    <n v="810"/>
    <n v="10167.51"/>
    <n v="12552.48"/>
    <n v="10888.65"/>
    <n v="1000"/>
    <n v="10167.51"/>
    <n v="0"/>
    <x v="4"/>
    <s v="KL ORIG Club Pack 1-24PK"/>
  </r>
  <r>
    <n v="69548143"/>
    <x v="2"/>
    <s v=""/>
    <s v="2026"/>
    <s v="02"/>
    <s v="V"/>
    <s v="ZA03"/>
    <n v="858"/>
    <n v="11587.65"/>
    <n v="13505.42"/>
    <n v="10960.85"/>
    <n v="1000"/>
    <n v="11587.65"/>
    <n v="0"/>
    <x v="4"/>
    <s v="KL ORIG Club Pack 1-24PK"/>
  </r>
  <r>
    <n v="69548143"/>
    <x v="3"/>
    <s v=""/>
    <s v="2026"/>
    <s v="02"/>
    <s v="V"/>
    <s v="ZA03"/>
    <n v="31466"/>
    <n v="531273.16"/>
    <n v="16884.04"/>
    <n v="10563.49"/>
    <n v="1000"/>
    <n v="531273.16"/>
    <n v="0"/>
    <x v="4"/>
    <s v="KL ORIG Club Pack 1-24PK"/>
  </r>
  <r>
    <n v="69549032"/>
    <x v="0"/>
    <s v=""/>
    <s v="2026"/>
    <s v="02"/>
    <s v="V"/>
    <s v="ZA03"/>
    <n v="966"/>
    <n v="9360.89"/>
    <n v="9690.36"/>
    <n v="10141.44"/>
    <n v="1000"/>
    <n v="9360.89"/>
    <n v="0"/>
    <x v="4"/>
    <s v="GH Reeses IC Cup 1-24BK OOH"/>
  </r>
  <r>
    <n v="69549032"/>
    <x v="1"/>
    <s v=""/>
    <s v="2026"/>
    <s v="02"/>
    <s v="V"/>
    <s v="ZA03"/>
    <n v="322"/>
    <n v="3135.64"/>
    <n v="9738.01"/>
    <n v="10141.44"/>
    <n v="1000"/>
    <n v="3135.64"/>
    <n v="0"/>
    <x v="4"/>
    <s v="GH Reeses IC Cup 1-24BK OOH"/>
  </r>
  <r>
    <n v="69549032"/>
    <x v="2"/>
    <s v=""/>
    <s v="2026"/>
    <s v="02"/>
    <s v="V"/>
    <s v="ZA03"/>
    <n v="510"/>
    <n v="4810.6000000000004"/>
    <n v="9432.5499999999993"/>
    <n v="9955.85"/>
    <n v="1000"/>
    <n v="4810.6000000000004"/>
    <n v="0"/>
    <x v="4"/>
    <s v="GH Reeses IC Cup 1-24BK OOH"/>
  </r>
  <r>
    <n v="69549032"/>
    <x v="3"/>
    <s v=""/>
    <s v="2026"/>
    <s v="02"/>
    <s v="V"/>
    <s v="ZA03"/>
    <n v="4613"/>
    <n v="42888.01"/>
    <n v="9297.2099999999991"/>
    <n v="9845.57"/>
    <n v="1000"/>
    <n v="42888.01"/>
    <n v="0"/>
    <x v="4"/>
    <s v="GH Reeses IC Cup 1-24BK OOH"/>
  </r>
  <r>
    <n v="69549033"/>
    <x v="2"/>
    <s v=""/>
    <s v="2026"/>
    <s v="02"/>
    <s v="V"/>
    <s v="ZA03"/>
    <n v="15"/>
    <n v="249.57"/>
    <n v="16638"/>
    <n v="12905.05"/>
    <n v="1000"/>
    <n v="249.57"/>
    <n v="0"/>
    <x v="15"/>
    <s v="TAL ND LYR Blueberry Crumble 8 320.3g"/>
  </r>
  <r>
    <n v="69549034"/>
    <x v="1"/>
    <s v=""/>
    <s v="2026"/>
    <s v="02"/>
    <s v="V"/>
    <s v="ZA03"/>
    <n v="139"/>
    <n v="1764.54"/>
    <n v="12694.53"/>
    <n v="13901.67"/>
    <n v="1000"/>
    <n v="1764.54"/>
    <n v="0"/>
    <x v="15"/>
    <s v="TAL ND LYR CHOC Fudge Brownie 8 323.1g"/>
  </r>
  <r>
    <n v="69549034"/>
    <x v="2"/>
    <s v=""/>
    <s v="2026"/>
    <s v="02"/>
    <s v="V"/>
    <s v="ZA03"/>
    <n v="138"/>
    <n v="1679.13"/>
    <n v="12167.61"/>
    <n v="13235.35"/>
    <n v="1000"/>
    <n v="1679.13"/>
    <n v="0"/>
    <x v="15"/>
    <s v="TAL ND LYR CHOC Fudge Brownie 8 323.1g"/>
  </r>
  <r>
    <n v="69549034"/>
    <x v="8"/>
    <s v=""/>
    <s v="2026"/>
    <s v="02"/>
    <s v="V"/>
    <s v="ZA03"/>
    <n v="259"/>
    <n v="3151.42"/>
    <n v="12167.64"/>
    <n v="13174.23"/>
    <n v="1000"/>
    <n v="3151.42"/>
    <n v="0"/>
    <x v="15"/>
    <s v="TAL ND LYR CHOC Fudge Brownie 8 323.1g"/>
  </r>
  <r>
    <n v="69549035"/>
    <x v="2"/>
    <s v=""/>
    <s v="2026"/>
    <s v="02"/>
    <s v="V"/>
    <s v="ZA03"/>
    <n v="64"/>
    <n v="714.5"/>
    <n v="11164.06"/>
    <n v="12540.55"/>
    <n v="1000"/>
    <n v="714.5"/>
    <n v="0"/>
    <x v="15"/>
    <s v="TAL ND Double Cookie Crunch 8 1PT"/>
  </r>
  <r>
    <n v="69549036"/>
    <x v="2"/>
    <s v=""/>
    <s v="2026"/>
    <s v="02"/>
    <s v="V"/>
    <s v="ZA03"/>
    <n v="15"/>
    <n v="179.61"/>
    <n v="11974"/>
    <n v="12813.84"/>
    <n v="1000"/>
    <n v="179.61"/>
    <n v="0"/>
    <x v="15"/>
    <s v="TAL ND Caramel Toffee Crunch 8 1PT"/>
  </r>
  <r>
    <n v="69551489"/>
    <x v="7"/>
    <s v=""/>
    <s v="2026"/>
    <s v="02"/>
    <s v="V"/>
    <s v="ZA03"/>
    <n v="0"/>
    <n v="0"/>
    <n v="15272.66"/>
    <n v="14964.9"/>
    <n v="1000"/>
    <n v="0"/>
    <n v="0"/>
    <x v="8"/>
    <s v="GOOD HUMOR REESE BAR 6CT"/>
  </r>
  <r>
    <n v="69551489"/>
    <x v="0"/>
    <s v=""/>
    <s v="2026"/>
    <s v="02"/>
    <s v="V"/>
    <s v="ZA03"/>
    <n v="3220"/>
    <n v="51403.77"/>
    <n v="15963.9"/>
    <n v="15762.8"/>
    <n v="1000"/>
    <n v="51403.77"/>
    <n v="0"/>
    <x v="8"/>
    <s v="GOOD HUMOR REESE BAR 6CT"/>
  </r>
  <r>
    <n v="69551489"/>
    <x v="1"/>
    <s v=""/>
    <s v="2026"/>
    <s v="02"/>
    <s v="V"/>
    <s v="ZA03"/>
    <n v="2366"/>
    <n v="38134.730000000003"/>
    <n v="16117.81"/>
    <n v="15762.8"/>
    <n v="1000"/>
    <n v="38134.730000000003"/>
    <n v="0"/>
    <x v="8"/>
    <s v="GOOD HUMOR REESE BAR 6CT"/>
  </r>
  <r>
    <n v="69551489"/>
    <x v="2"/>
    <s v=""/>
    <s v="2026"/>
    <s v="02"/>
    <s v="V"/>
    <s v="ZA03"/>
    <n v="1562"/>
    <n v="24108.22"/>
    <n v="15434.2"/>
    <n v="15120.33"/>
    <n v="1000"/>
    <n v="24108.22"/>
    <n v="0"/>
    <x v="8"/>
    <s v="GOOD HUMOR REESE BAR 6CT"/>
  </r>
  <r>
    <n v="69551489"/>
    <x v="3"/>
    <s v=""/>
    <s v="2026"/>
    <s v="02"/>
    <s v="V"/>
    <s v="ZA03"/>
    <n v="27299"/>
    <n v="416200.81"/>
    <n v="15246.01"/>
    <n v="14964.97"/>
    <n v="1000"/>
    <n v="416200.81"/>
    <n v="0"/>
    <x v="8"/>
    <s v="GOOD HUMOR REESE BAR 6CT"/>
  </r>
  <r>
    <n v="69552657"/>
    <x v="0"/>
    <s v=""/>
    <s v="2026"/>
    <s v="02"/>
    <s v="V"/>
    <s v="ZA03"/>
    <n v="2100"/>
    <n v="55645.24"/>
    <n v="26497.73"/>
    <n v="22138.32"/>
    <n v="1000"/>
    <n v="55645.24"/>
    <n v="0"/>
    <x v="16"/>
    <s v="KL Cone Reeses PB Reeses Chocolate 6-8CT"/>
  </r>
  <r>
    <n v="69552657"/>
    <x v="1"/>
    <s v=""/>
    <s v="2026"/>
    <s v="02"/>
    <s v="V"/>
    <s v="ZA03"/>
    <n v="735"/>
    <n v="18722.310000000001"/>
    <n v="25472.53"/>
    <n v="22138.32"/>
    <n v="1000"/>
    <n v="18722.310000000001"/>
    <n v="0"/>
    <x v="16"/>
    <s v="KL Cone Reeses PB Reeses Chocolate 6-8CT"/>
  </r>
  <r>
    <n v="69552657"/>
    <x v="2"/>
    <s v=""/>
    <s v="2026"/>
    <s v="02"/>
    <s v="V"/>
    <s v="ZA03"/>
    <n v="1459"/>
    <n v="36912.35"/>
    <n v="25299.759999999998"/>
    <n v="22138.32"/>
    <n v="1000"/>
    <n v="36912.35"/>
    <n v="0"/>
    <x v="16"/>
    <s v="KL Cone Reeses PB Reeses Chocolate 6-8CT"/>
  </r>
  <r>
    <n v="69552657"/>
    <x v="3"/>
    <s v=""/>
    <s v="2026"/>
    <s v="02"/>
    <s v="V"/>
    <s v="ZA03"/>
    <n v="29410"/>
    <n v="758961.52"/>
    <n v="25806.240000000002"/>
    <n v="22138.32"/>
    <n v="1000"/>
    <n v="758961.52"/>
    <n v="0"/>
    <x v="16"/>
    <s v="KL Cone Reeses PB Reeses Chocolate 6-8CT"/>
  </r>
  <r>
    <n v="69552658"/>
    <x v="0"/>
    <s v=""/>
    <s v="2026"/>
    <s v="02"/>
    <s v="V"/>
    <s v="ZA03"/>
    <n v="189"/>
    <n v="3071.77"/>
    <n v="16252.73"/>
    <n v="16252.73"/>
    <n v="1000"/>
    <n v="3071.77"/>
    <n v="0"/>
    <x v="12"/>
    <s v="KL Reeses SW 6-4PK"/>
  </r>
  <r>
    <n v="69554197"/>
    <x v="0"/>
    <s v=""/>
    <s v="2026"/>
    <s v="02"/>
    <s v="V"/>
    <s v="ZA03"/>
    <n v="6270"/>
    <n v="61167.75"/>
    <n v="9755.6200000000008"/>
    <n v="8052.16"/>
    <n v="1000"/>
    <n v="61167.75"/>
    <n v="0"/>
    <x v="17"/>
    <s v="BR Reese PB Cup 8 1PT"/>
  </r>
  <r>
    <n v="69554197"/>
    <x v="1"/>
    <s v=""/>
    <s v="2026"/>
    <s v="02"/>
    <s v="V"/>
    <s v="ZA03"/>
    <n v="3120"/>
    <n v="30203.919999999998"/>
    <n v="9680.74"/>
    <n v="8052.16"/>
    <n v="1000"/>
    <n v="30203.919999999998"/>
    <n v="0"/>
    <x v="17"/>
    <s v="BR Reese PB Cup 8 1PT"/>
  </r>
  <r>
    <n v="69554197"/>
    <x v="2"/>
    <s v=""/>
    <s v="2026"/>
    <s v="02"/>
    <s v="V"/>
    <s v="ZA03"/>
    <n v="7475"/>
    <n v="71379.100000000006"/>
    <n v="9549.0400000000009"/>
    <n v="7542.77"/>
    <n v="1000"/>
    <n v="71379.100000000006"/>
    <n v="0"/>
    <x v="17"/>
    <s v="BR Reese PB Cup 8 1PT"/>
  </r>
  <r>
    <n v="69554197"/>
    <x v="3"/>
    <s v=""/>
    <s v="2026"/>
    <s v="02"/>
    <s v="V"/>
    <s v="ZA03"/>
    <n v="4140"/>
    <n v="39084.120000000003"/>
    <n v="9440.61"/>
    <n v="7600.63"/>
    <n v="1000"/>
    <n v="39084.120000000003"/>
    <n v="0"/>
    <x v="17"/>
    <s v="BR Reese PB Cup 8 1PT"/>
  </r>
  <r>
    <n v="69555093"/>
    <x v="5"/>
    <s v=""/>
    <s v="2026"/>
    <s v="02"/>
    <s v="V"/>
    <s v="ZA03"/>
    <n v="176"/>
    <n v="1826.07"/>
    <n v="10375.4"/>
    <n v="9182.8799999999992"/>
    <n v="1000"/>
    <n v="1826.07"/>
    <n v="0"/>
    <x v="3"/>
    <s v="TAL NV Dark Chocolate Gelato Bar 6-6PK"/>
  </r>
  <r>
    <n v="69555093"/>
    <x v="0"/>
    <s v=""/>
    <s v="2026"/>
    <s v="02"/>
    <s v="V"/>
    <s v="ZA03"/>
    <n v="1071"/>
    <n v="11618.99"/>
    <n v="10848.73"/>
    <n v="9439.41"/>
    <n v="1000"/>
    <n v="11618.99"/>
    <n v="0"/>
    <x v="3"/>
    <s v="TAL NV Dark Chocolate Gelato Bar 6-6PK"/>
  </r>
  <r>
    <n v="69555093"/>
    <x v="1"/>
    <s v=""/>
    <s v="2026"/>
    <s v="02"/>
    <s v="V"/>
    <s v="ZA03"/>
    <n v="3714"/>
    <n v="40115.339999999997"/>
    <n v="10801.11"/>
    <n v="9439.41"/>
    <n v="1000"/>
    <n v="40115.339999999997"/>
    <n v="0"/>
    <x v="3"/>
    <s v="TAL NV Dark Chocolate Gelato Bar 6-6PK"/>
  </r>
  <r>
    <n v="69555093"/>
    <x v="6"/>
    <s v=""/>
    <s v="2026"/>
    <s v="02"/>
    <s v="V"/>
    <s v="ZA03"/>
    <n v="880"/>
    <n v="9096.0400000000009"/>
    <n v="10336.41"/>
    <n v="9182.8799999999992"/>
    <n v="1000"/>
    <n v="9096.0400000000009"/>
    <n v="0"/>
    <x v="3"/>
    <s v="TAL NV Dark Chocolate Gelato Bar 6-6PK"/>
  </r>
  <r>
    <n v="69555093"/>
    <x v="2"/>
    <s v=""/>
    <s v="2026"/>
    <s v="02"/>
    <s v="V"/>
    <s v="ZA03"/>
    <n v="452"/>
    <n v="4643.1099999999997"/>
    <n v="10272.370000000001"/>
    <n v="8745.4500000000007"/>
    <n v="1000"/>
    <n v="4643.1099999999997"/>
    <n v="0"/>
    <x v="3"/>
    <s v="TAL NV Dark Chocolate Gelato Bar 6-6PK"/>
  </r>
  <r>
    <n v="69555093"/>
    <x v="3"/>
    <s v=""/>
    <s v="2026"/>
    <s v="02"/>
    <s v="V"/>
    <s v="ZA03"/>
    <n v="1359"/>
    <n v="14277.15"/>
    <n v="10505.63"/>
    <n v="8923.32"/>
    <n v="1000"/>
    <n v="14277.15"/>
    <n v="0"/>
    <x v="3"/>
    <s v="TAL NV Dark Chocolate Gelato Bar 6-6PK"/>
  </r>
  <r>
    <n v="69556602"/>
    <x v="5"/>
    <s v=""/>
    <s v="2026"/>
    <s v="02"/>
    <s v="V"/>
    <s v="ZA03"/>
    <n v="480"/>
    <n v="7460.48"/>
    <n v="15542.67"/>
    <n v="16054.67"/>
    <n v="1000"/>
    <n v="7460.48"/>
    <n v="0"/>
    <x v="16"/>
    <s v="KL Cone Caramel Vanilla Caramel 6-8CT"/>
  </r>
  <r>
    <n v="69556602"/>
    <x v="0"/>
    <s v=""/>
    <s v="2026"/>
    <s v="02"/>
    <s v="V"/>
    <s v="ZA03"/>
    <n v="421"/>
    <n v="7084.89"/>
    <n v="16828.72"/>
    <n v="16040.02"/>
    <n v="1000"/>
    <n v="7084.89"/>
    <n v="0"/>
    <x v="16"/>
    <s v="KL Cone Caramel Vanilla Caramel 6-8CT"/>
  </r>
  <r>
    <n v="69556602"/>
    <x v="1"/>
    <s v=""/>
    <s v="2026"/>
    <s v="02"/>
    <s v="V"/>
    <s v="ZA03"/>
    <n v="1044"/>
    <n v="18179.419999999998"/>
    <n v="17413.240000000002"/>
    <n v="16040.02"/>
    <n v="1000"/>
    <n v="18179.419999999998"/>
    <n v="0"/>
    <x v="16"/>
    <s v="KL Cone Caramel Vanilla Caramel 6-8CT"/>
  </r>
  <r>
    <n v="69556602"/>
    <x v="2"/>
    <s v=""/>
    <s v="2026"/>
    <s v="02"/>
    <s v="V"/>
    <s v="ZA03"/>
    <n v="2248"/>
    <n v="36190.370000000003"/>
    <n v="16098.92"/>
    <n v="16040.02"/>
    <n v="1000"/>
    <n v="36190.370000000003"/>
    <n v="0"/>
    <x v="16"/>
    <s v="KL Cone Caramel Vanilla Caramel 6-8CT"/>
  </r>
  <r>
    <n v="69556602"/>
    <x v="3"/>
    <s v=""/>
    <s v="2026"/>
    <s v="02"/>
    <s v="V"/>
    <s v="ZA03"/>
    <n v="424"/>
    <n v="6736.86"/>
    <n v="15888.82"/>
    <n v="16040.02"/>
    <n v="1000"/>
    <n v="6736.86"/>
    <n v="0"/>
    <x v="16"/>
    <s v="KL Cone Caramel Vanilla Caramel 6-8CT"/>
  </r>
  <r>
    <n v="69557443"/>
    <x v="5"/>
    <s v=""/>
    <s v="2026"/>
    <s v="02"/>
    <s v="V"/>
    <s v="ZA03"/>
    <n v="840"/>
    <n v="13005.48"/>
    <n v="15482.71"/>
    <n v="14612.12"/>
    <n v="1000"/>
    <n v="13005.48"/>
    <n v="0"/>
    <x v="16"/>
    <s v="KL Cone Cookies n Cream Vanilla 6-8CT"/>
  </r>
  <r>
    <n v="69557443"/>
    <x v="0"/>
    <s v=""/>
    <s v="2026"/>
    <s v="02"/>
    <s v="V"/>
    <s v="ZA03"/>
    <n v="14153"/>
    <n v="278800.78000000003"/>
    <n v="19699.060000000001"/>
    <n v="14612.12"/>
    <n v="1000"/>
    <n v="278800.78000000003"/>
    <n v="0"/>
    <x v="16"/>
    <s v="KL Cone Cookies n Cream Vanilla 6-8CT"/>
  </r>
  <r>
    <n v="69557443"/>
    <x v="1"/>
    <s v=""/>
    <s v="2026"/>
    <s v="02"/>
    <s v="V"/>
    <s v="ZA03"/>
    <n v="6337"/>
    <n v="97008.84"/>
    <n v="15308.32"/>
    <n v="14612.12"/>
    <n v="1000"/>
    <n v="97008.84"/>
    <n v="0"/>
    <x v="16"/>
    <s v="KL Cone Cookies n Cream Vanilla 6-8CT"/>
  </r>
  <r>
    <n v="69557443"/>
    <x v="6"/>
    <s v=""/>
    <s v="2026"/>
    <s v="02"/>
    <s v="V"/>
    <s v="ZA03"/>
    <n v="17040"/>
    <n v="244356.16"/>
    <n v="14340.15"/>
    <n v="14260.94"/>
    <n v="1000"/>
    <n v="244356.16"/>
    <n v="0"/>
    <x v="16"/>
    <s v="KL Cone Cookies n Cream Vanilla 6-8CT"/>
  </r>
  <r>
    <n v="69557443"/>
    <x v="2"/>
    <s v=""/>
    <s v="2026"/>
    <s v="02"/>
    <s v="V"/>
    <s v="ZA03"/>
    <n v="416"/>
    <n v="6135.32"/>
    <n v="14748.37"/>
    <n v="14612.12"/>
    <n v="1000"/>
    <n v="6135.32"/>
    <n v="0"/>
    <x v="16"/>
    <s v="KL Cone Cookies n Cream Vanilla 6-8CT"/>
  </r>
  <r>
    <n v="69557443"/>
    <x v="3"/>
    <s v=""/>
    <s v="2026"/>
    <s v="02"/>
    <s v="V"/>
    <s v="ZA03"/>
    <n v="9682"/>
    <n v="178496.97"/>
    <n v="18435.96"/>
    <n v="14612.12"/>
    <n v="1000"/>
    <n v="178496.97"/>
    <n v="0"/>
    <x v="16"/>
    <s v="KL Cone Cookies n Cream Vanilla 6-8CT"/>
  </r>
  <r>
    <n v="69564623"/>
    <x v="0"/>
    <s v=""/>
    <s v="2026"/>
    <s v="02"/>
    <s v="V"/>
    <s v="ZA03"/>
    <n v="10824"/>
    <n v="125932.43"/>
    <n v="11634.56"/>
    <n v="10709.85"/>
    <n v="1000"/>
    <n v="125932.43"/>
    <n v="0"/>
    <x v="6"/>
    <s v="BR ND Vanilla 6 1.5QT"/>
  </r>
  <r>
    <n v="69564623"/>
    <x v="1"/>
    <s v=""/>
    <s v="2026"/>
    <s v="02"/>
    <s v="V"/>
    <s v="ZA03"/>
    <n v="2450"/>
    <n v="30220.52"/>
    <n v="12334.91"/>
    <n v="10709.85"/>
    <n v="1000"/>
    <n v="30220.52"/>
    <n v="0"/>
    <x v="6"/>
    <s v="BR ND Vanilla 6 1.5QT"/>
  </r>
  <r>
    <n v="69564623"/>
    <x v="2"/>
    <s v=""/>
    <s v="2026"/>
    <s v="02"/>
    <s v="V"/>
    <s v="ZA03"/>
    <n v="9890"/>
    <n v="107194.31"/>
    <n v="10838.66"/>
    <n v="9969.09"/>
    <n v="1000"/>
    <n v="107194.31"/>
    <n v="0"/>
    <x v="6"/>
    <s v="BR ND Vanilla 6 1.5QT"/>
  </r>
  <r>
    <n v="69564623"/>
    <x v="8"/>
    <s v=""/>
    <s v="2026"/>
    <s v="02"/>
    <s v="V"/>
    <s v="ZA03"/>
    <n v="1"/>
    <n v="9.75"/>
    <n v="9750"/>
    <n v="9856.2999999999993"/>
    <n v="1000"/>
    <n v="9.75"/>
    <n v="0"/>
    <x v="6"/>
    <s v="BR ND Vanilla 6 1.5QT"/>
  </r>
  <r>
    <n v="69564623"/>
    <x v="3"/>
    <s v=""/>
    <s v="2026"/>
    <s v="02"/>
    <s v="V"/>
    <s v="ZA03"/>
    <n v="12848"/>
    <n v="143076.87"/>
    <n v="11136.12"/>
    <n v="10180.549999999999"/>
    <n v="1000"/>
    <n v="143076.87"/>
    <n v="0"/>
    <x v="6"/>
    <s v="BR ND Vanilla 6 1.5QT"/>
  </r>
  <r>
    <n v="69568828"/>
    <x v="7"/>
    <s v=""/>
    <s v="2026"/>
    <s v="02"/>
    <s v="V"/>
    <s v="ZA03"/>
    <n v="398"/>
    <n v="3290.99"/>
    <n v="8268.82"/>
    <n v="9085.18"/>
    <n v="1000"/>
    <n v="3290.99"/>
    <n v="0"/>
    <x v="6"/>
    <s v="BR CS Vanilla 6 1.5QT"/>
  </r>
  <r>
    <n v="69568828"/>
    <x v="5"/>
    <s v=""/>
    <s v="2026"/>
    <s v="02"/>
    <s v="V"/>
    <s v="ZA03"/>
    <n v="12672"/>
    <n v="110054.36"/>
    <n v="8684.85"/>
    <n v="10313.58"/>
    <n v="1000"/>
    <n v="110054.36"/>
    <n v="0"/>
    <x v="6"/>
    <s v="BR CS Vanilla 6 1.5QT"/>
  </r>
  <r>
    <n v="69568828"/>
    <x v="0"/>
    <s v=""/>
    <s v="2026"/>
    <s v="02"/>
    <s v="V"/>
    <s v="ZA03"/>
    <n v="17427"/>
    <n v="162597.72"/>
    <n v="9330.2199999999993"/>
    <n v="9877.19"/>
    <n v="1000"/>
    <n v="162597.72"/>
    <n v="0"/>
    <x v="6"/>
    <s v="BR CS Vanilla 6 1.5QT"/>
  </r>
  <r>
    <n v="69568828"/>
    <x v="1"/>
    <s v=""/>
    <s v="2026"/>
    <s v="02"/>
    <s v="V"/>
    <s v="ZA03"/>
    <n v="5764"/>
    <n v="55727.91"/>
    <n v="9668.27"/>
    <n v="9877.19"/>
    <n v="1000"/>
    <n v="55727.91"/>
    <n v="0"/>
    <x v="6"/>
    <s v="BR CS Vanilla 6 1.5QT"/>
  </r>
  <r>
    <n v="69568828"/>
    <x v="6"/>
    <s v=""/>
    <s v="2026"/>
    <s v="02"/>
    <s v="V"/>
    <s v="ZA03"/>
    <n v="8448"/>
    <n v="73646.2"/>
    <n v="8717.59"/>
    <n v="10313.58"/>
    <n v="1000"/>
    <n v="73646.2"/>
    <n v="0"/>
    <x v="6"/>
    <s v="BR CS Vanilla 6 1.5QT"/>
  </r>
  <r>
    <n v="69568828"/>
    <x v="2"/>
    <s v=""/>
    <s v="2026"/>
    <s v="02"/>
    <s v="V"/>
    <s v="ZA03"/>
    <n v="65859"/>
    <n v="561432.96"/>
    <n v="8524.77"/>
    <n v="9074.7800000000007"/>
    <n v="1000"/>
    <n v="561432.96"/>
    <n v="0"/>
    <x v="6"/>
    <s v="BR CS Vanilla 6 1.5QT"/>
  </r>
  <r>
    <n v="69568828"/>
    <x v="8"/>
    <s v=""/>
    <s v="2026"/>
    <s v="02"/>
    <s v="V"/>
    <s v="ZA03"/>
    <n v="539"/>
    <n v="4514.12"/>
    <n v="8374.99"/>
    <n v="8982.56"/>
    <n v="1000"/>
    <n v="4514.12"/>
    <n v="0"/>
    <x v="6"/>
    <s v="BR CS Vanilla 6 1.5QT"/>
  </r>
  <r>
    <n v="69568828"/>
    <x v="3"/>
    <s v=""/>
    <s v="2026"/>
    <s v="02"/>
    <s v="V"/>
    <s v="ZA03"/>
    <n v="32968"/>
    <n v="279365.12"/>
    <n v="8473.83"/>
    <n v="9084.8799999999992"/>
    <n v="1000"/>
    <n v="279365.12"/>
    <n v="0"/>
    <x v="6"/>
    <s v="BR CS Vanilla 6 1.5QT"/>
  </r>
  <r>
    <n v="69568829"/>
    <x v="7"/>
    <s v=""/>
    <s v="2026"/>
    <s v="02"/>
    <s v="V"/>
    <s v="ZA03"/>
    <n v="176"/>
    <n v="1724.69"/>
    <n v="9799.3799999999992"/>
    <n v="10120.58"/>
    <n v="1000"/>
    <n v="1724.69"/>
    <n v="0"/>
    <x v="6"/>
    <s v="BR CS CHOC 6 1.5QT"/>
  </r>
  <r>
    <n v="69568829"/>
    <x v="0"/>
    <s v=""/>
    <s v="2026"/>
    <s v="02"/>
    <s v="V"/>
    <s v="ZA03"/>
    <n v="4055"/>
    <n v="42263.06"/>
    <n v="10422.459999999999"/>
    <n v="10595.85"/>
    <n v="1000"/>
    <n v="42263.06"/>
    <n v="0"/>
    <x v="6"/>
    <s v="BR CS CHOC 6 1.5QT"/>
  </r>
  <r>
    <n v="69568829"/>
    <x v="1"/>
    <s v=""/>
    <s v="2026"/>
    <s v="02"/>
    <s v="V"/>
    <s v="ZA03"/>
    <n v="2337"/>
    <n v="24717.62"/>
    <n v="10576.65"/>
    <n v="10595.85"/>
    <n v="1000"/>
    <n v="24717.62"/>
    <n v="0"/>
    <x v="6"/>
    <s v="BR CS CHOC 6 1.5QT"/>
  </r>
  <r>
    <n v="69568829"/>
    <x v="2"/>
    <s v=""/>
    <s v="2026"/>
    <s v="02"/>
    <s v="V"/>
    <s v="ZA03"/>
    <n v="35126"/>
    <n v="326551.84999999998"/>
    <n v="9296.59"/>
    <n v="9781.8700000000008"/>
    <n v="1000"/>
    <n v="326551.84999999998"/>
    <n v="0"/>
    <x v="6"/>
    <s v="BR CS CHOC 6 1.5QT"/>
  </r>
  <r>
    <n v="69568829"/>
    <x v="8"/>
    <s v=""/>
    <s v="2026"/>
    <s v="02"/>
    <s v="V"/>
    <s v="ZA03"/>
    <n v="3611"/>
    <n v="33085.14"/>
    <n v="9162.32"/>
    <n v="9716.93"/>
    <n v="1000"/>
    <n v="33085.14"/>
    <n v="0"/>
    <x v="6"/>
    <s v="BR CS CHOC 6 1.5QT"/>
  </r>
  <r>
    <n v="69568829"/>
    <x v="3"/>
    <s v=""/>
    <s v="2026"/>
    <s v="02"/>
    <s v="V"/>
    <s v="ZA03"/>
    <n v="24881"/>
    <n v="241357.8"/>
    <n v="9700.49"/>
    <n v="9837.1"/>
    <n v="1000"/>
    <n v="241357.8"/>
    <n v="0"/>
    <x v="6"/>
    <s v="BR CS CHOC 6 1.5QT"/>
  </r>
  <r>
    <n v="69568962"/>
    <x v="0"/>
    <s v=""/>
    <s v="2026"/>
    <s v="02"/>
    <s v="V"/>
    <s v="ZA03"/>
    <n v="176"/>
    <n v="1815.14"/>
    <n v="10313.299999999999"/>
    <n v="7870.94"/>
    <n v="1000"/>
    <n v="1815.14"/>
    <n v="0"/>
    <x v="6"/>
    <s v="BR NSA VCS 6 1.5QT"/>
  </r>
  <r>
    <n v="69568962"/>
    <x v="1"/>
    <s v=""/>
    <s v="2026"/>
    <s v="02"/>
    <s v="V"/>
    <s v="ZA03"/>
    <n v="3222"/>
    <n v="31921.279999999999"/>
    <n v="9907.2900000000009"/>
    <n v="7870.94"/>
    <n v="1000"/>
    <n v="31921.279999999999"/>
    <n v="0"/>
    <x v="6"/>
    <s v="BR NSA VCS 6 1.5QT"/>
  </r>
  <r>
    <n v="69568962"/>
    <x v="2"/>
    <s v=""/>
    <s v="2026"/>
    <s v="02"/>
    <s v="V"/>
    <s v="ZA03"/>
    <n v="21646"/>
    <n v="201300.51"/>
    <n v="9299.66"/>
    <n v="7083.22"/>
    <n v="1000"/>
    <n v="201300.51"/>
    <n v="0"/>
    <x v="6"/>
    <s v="BR NSA VCS 6 1.5QT"/>
  </r>
  <r>
    <n v="69568962"/>
    <x v="8"/>
    <s v=""/>
    <s v="2026"/>
    <s v="02"/>
    <s v="V"/>
    <s v="ZA03"/>
    <n v="28"/>
    <n v="260.39"/>
    <n v="9299.64"/>
    <n v="7060.33"/>
    <n v="1000"/>
    <n v="260.39"/>
    <n v="0"/>
    <x v="6"/>
    <s v="BR NSA VCS 6 1.5QT"/>
  </r>
  <r>
    <n v="69568962"/>
    <x v="3"/>
    <s v=""/>
    <s v="2026"/>
    <s v="02"/>
    <s v="V"/>
    <s v="ZA03"/>
    <n v="9253"/>
    <n v="86693.46"/>
    <n v="9369.23"/>
    <n v="7309.64"/>
    <n v="1000"/>
    <n v="86693.46"/>
    <n v="0"/>
    <x v="6"/>
    <s v="BR NSA VCS 6 1.5QT"/>
  </r>
  <r>
    <n v="69568963"/>
    <x v="5"/>
    <s v=""/>
    <s v="2026"/>
    <s v="02"/>
    <s v="V"/>
    <s v="ZA03"/>
    <n v="176"/>
    <n v="1993.75"/>
    <n v="11328.13"/>
    <n v="12939.93"/>
    <n v="1000"/>
    <n v="1993.75"/>
    <n v="0"/>
    <x v="6"/>
    <s v="BR Butter Pecan 6 1.5QT"/>
  </r>
  <r>
    <n v="69568963"/>
    <x v="0"/>
    <s v=""/>
    <s v="2026"/>
    <s v="02"/>
    <s v="V"/>
    <s v="ZA03"/>
    <n v="0"/>
    <n v="0"/>
    <n v="12796.52"/>
    <n v="12796.52"/>
    <n v="1000"/>
    <n v="0"/>
    <n v="0"/>
    <x v="6"/>
    <s v="BR Butter Pecan 6 1.5QT"/>
  </r>
  <r>
    <n v="69568963"/>
    <x v="8"/>
    <s v=""/>
    <s v="2026"/>
    <s v="02"/>
    <s v="V"/>
    <s v="ZA03"/>
    <n v="1875"/>
    <n v="22281.79"/>
    <n v="11883.62"/>
    <n v="11885.08"/>
    <n v="1000"/>
    <n v="22281.79"/>
    <n v="0"/>
    <x v="6"/>
    <s v="BR Butter Pecan 6 1.5QT"/>
  </r>
  <r>
    <n v="69568964"/>
    <x v="5"/>
    <s v=""/>
    <s v="2026"/>
    <s v="02"/>
    <s v="V"/>
    <s v="ZA03"/>
    <n v="0"/>
    <n v="0"/>
    <n v="7078.5"/>
    <n v="8919.76"/>
    <n v="1000"/>
    <n v="0"/>
    <n v="0"/>
    <x v="6"/>
    <s v="BR NSA Vanilla 6 1.5QT"/>
  </r>
  <r>
    <n v="69568964"/>
    <x v="0"/>
    <s v=""/>
    <s v="2026"/>
    <s v="02"/>
    <s v="V"/>
    <s v="ZA03"/>
    <n v="14454"/>
    <n v="139397.43"/>
    <n v="9644.2099999999991"/>
    <n v="8938.9699999999993"/>
    <n v="1000"/>
    <n v="139397.43"/>
    <n v="0"/>
    <x v="6"/>
    <s v="BR NSA Vanilla 6 1.5QT"/>
  </r>
  <r>
    <n v="69568964"/>
    <x v="1"/>
    <s v=""/>
    <s v="2026"/>
    <s v="02"/>
    <s v="V"/>
    <s v="ZA03"/>
    <n v="20905"/>
    <n v="170328.09"/>
    <n v="8147.72"/>
    <n v="8938.9699999999993"/>
    <n v="1000"/>
    <n v="170328.09"/>
    <n v="0"/>
    <x v="6"/>
    <s v="BR NSA Vanilla 6 1.5QT"/>
  </r>
  <r>
    <n v="69568964"/>
    <x v="2"/>
    <s v=""/>
    <s v="2026"/>
    <s v="02"/>
    <s v="V"/>
    <s v="ZA03"/>
    <n v="34315"/>
    <n v="282536.71999999997"/>
    <n v="8233.6200000000008"/>
    <n v="8096.01"/>
    <n v="1000"/>
    <n v="282536.71999999997"/>
    <n v="0"/>
    <x v="6"/>
    <s v="BR NSA Vanilla 6 1.5QT"/>
  </r>
  <r>
    <n v="69568964"/>
    <x v="8"/>
    <s v=""/>
    <s v="2026"/>
    <s v="02"/>
    <s v="V"/>
    <s v="ZA03"/>
    <n v="2"/>
    <n v="16"/>
    <n v="8000"/>
    <n v="8089.42"/>
    <n v="1000"/>
    <n v="16"/>
    <n v="0"/>
    <x v="6"/>
    <s v="BR NSA Vanilla 6 1.5QT"/>
  </r>
  <r>
    <n v="69568964"/>
    <x v="3"/>
    <s v=""/>
    <s v="2026"/>
    <s v="02"/>
    <s v="V"/>
    <s v="ZA03"/>
    <n v="26167"/>
    <n v="220308.5"/>
    <n v="8419.33"/>
    <n v="8223.17"/>
    <n v="1000"/>
    <n v="220308.5"/>
    <n v="0"/>
    <x v="6"/>
    <s v="BR NSA Vanilla 6 1.5QT"/>
  </r>
  <r>
    <n v="69571484"/>
    <x v="2"/>
    <s v=""/>
    <s v="2026"/>
    <s v="02"/>
    <s v="V"/>
    <s v="ZA03"/>
    <n v="1358"/>
    <n v="8507.7199999999993"/>
    <n v="6264.89"/>
    <n v="6666.13"/>
    <n v="1000"/>
    <n v="8507.7199999999993"/>
    <n v="0"/>
    <x v="3"/>
    <s v="MG Double Caramel OOH 1-12PK"/>
  </r>
  <r>
    <n v="69572657"/>
    <x v="0"/>
    <s v=""/>
    <s v="2026"/>
    <s v="02"/>
    <s v="V"/>
    <s v="ZA03"/>
    <n v="3150"/>
    <n v="42615.33"/>
    <n v="13528.68"/>
    <n v="13701.7"/>
    <n v="1000"/>
    <n v="42615.33"/>
    <n v="0"/>
    <x v="3"/>
    <s v="MG Double Caramel 8-3PK"/>
  </r>
  <r>
    <n v="69572657"/>
    <x v="1"/>
    <s v=""/>
    <s v="2026"/>
    <s v="02"/>
    <s v="V"/>
    <s v="ZA03"/>
    <n v="3150"/>
    <n v="42167.99"/>
    <n v="13386.66"/>
    <n v="13701.7"/>
    <n v="1000"/>
    <n v="42167.99"/>
    <n v="0"/>
    <x v="3"/>
    <s v="MG Double Caramel 8-3PK"/>
  </r>
  <r>
    <n v="69572657"/>
    <x v="2"/>
    <s v=""/>
    <s v="2026"/>
    <s v="02"/>
    <s v="V"/>
    <s v="ZA03"/>
    <n v="5310"/>
    <n v="67762.8"/>
    <n v="12761.36"/>
    <n v="13701.7"/>
    <n v="1000"/>
    <n v="67762.8"/>
    <n v="0"/>
    <x v="3"/>
    <s v="MG Double Caramel 8-3PK"/>
  </r>
  <r>
    <n v="69572657"/>
    <x v="3"/>
    <s v=""/>
    <s v="2026"/>
    <s v="02"/>
    <s v="V"/>
    <s v="ZA03"/>
    <n v="6300"/>
    <n v="80962.12"/>
    <n v="12851.13"/>
    <n v="13701.7"/>
    <n v="1000"/>
    <n v="80962.12"/>
    <n v="0"/>
    <x v="3"/>
    <s v="MG Double Caramel 8-3PK"/>
  </r>
  <r>
    <n v="69572659"/>
    <x v="8"/>
    <s v=""/>
    <s v="2026"/>
    <s v="02"/>
    <s v="V"/>
    <s v="ZA03"/>
    <n v="126"/>
    <n v="2219.66"/>
    <n v="17616.349999999999"/>
    <n v="15845.8"/>
    <n v="1000"/>
    <n v="2219.66"/>
    <n v="0"/>
    <x v="3"/>
    <s v="MG Double Raspberry 8-3PK"/>
  </r>
  <r>
    <n v="69577493"/>
    <x v="2"/>
    <s v=""/>
    <s v="2026"/>
    <s v="02"/>
    <s v="V"/>
    <s v="ZA03"/>
    <n v="624"/>
    <n v="10087.290000000001"/>
    <n v="16165.53"/>
    <n v="17200.7"/>
    <n v="1000"/>
    <n v="10087.290000000001"/>
    <n v="0"/>
    <x v="3"/>
    <s v="MG Cookie Duet 8-3PK"/>
  </r>
  <r>
    <n v="69586720"/>
    <x v="5"/>
    <s v=""/>
    <s v="2026"/>
    <s v="02"/>
    <s v="V"/>
    <s v="ZA03"/>
    <n v="4400"/>
    <n v="43162.34"/>
    <n v="9809.6200000000008"/>
    <n v="9508.7800000000007"/>
    <n v="1000"/>
    <n v="43162.34"/>
    <n v="0"/>
    <x v="16"/>
    <s v="KL Cones Cookies n Cream 6-4CT"/>
  </r>
  <r>
    <n v="69586720"/>
    <x v="0"/>
    <s v=""/>
    <s v="2026"/>
    <s v="02"/>
    <s v="V"/>
    <s v="ZA03"/>
    <n v="3189"/>
    <n v="31103.69"/>
    <n v="9753.43"/>
    <n v="9508.7800000000007"/>
    <n v="1000"/>
    <n v="31103.69"/>
    <n v="0"/>
    <x v="16"/>
    <s v="KL Cones Cookies n Cream 6-4CT"/>
  </r>
  <r>
    <n v="69586720"/>
    <x v="1"/>
    <s v=""/>
    <s v="2026"/>
    <s v="02"/>
    <s v="V"/>
    <s v="ZA03"/>
    <n v="3100"/>
    <n v="33233.01"/>
    <n v="10720.33"/>
    <n v="9508.7800000000007"/>
    <n v="1000"/>
    <n v="33233.01"/>
    <n v="0"/>
    <x v="16"/>
    <s v="KL Cones Cookies n Cream 6-4CT"/>
  </r>
  <r>
    <n v="69586720"/>
    <x v="6"/>
    <s v=""/>
    <s v="2026"/>
    <s v="02"/>
    <s v="V"/>
    <s v="ZA03"/>
    <n v="2200"/>
    <n v="21601.23"/>
    <n v="9818.74"/>
    <n v="7661.14"/>
    <n v="1000"/>
    <n v="21601.23"/>
    <n v="0"/>
    <x v="16"/>
    <s v="KL Cones Cookies n Cream 6-4CT"/>
  </r>
  <r>
    <n v="69586720"/>
    <x v="2"/>
    <s v=""/>
    <s v="2026"/>
    <s v="02"/>
    <s v="V"/>
    <s v="ZA03"/>
    <n v="781"/>
    <n v="7464.48"/>
    <n v="9557.59"/>
    <n v="9508.7800000000007"/>
    <n v="1000"/>
    <n v="7464.48"/>
    <n v="0"/>
    <x v="16"/>
    <s v="KL Cones Cookies n Cream 6-4CT"/>
  </r>
  <r>
    <n v="69586720"/>
    <x v="3"/>
    <s v=""/>
    <s v="2026"/>
    <s v="02"/>
    <s v="V"/>
    <s v="ZA03"/>
    <n v="3471"/>
    <n v="37640.699999999997"/>
    <n v="10844.34"/>
    <n v="9508.7800000000007"/>
    <n v="1000"/>
    <n v="37640.699999999997"/>
    <n v="0"/>
    <x v="16"/>
    <s v="KL Cones Cookies n Cream 6-4CT"/>
  </r>
  <r>
    <n v="69587862"/>
    <x v="1"/>
    <s v=""/>
    <s v="2026"/>
    <s v="02"/>
    <s v="V"/>
    <s v="ZA03"/>
    <n v="2"/>
    <n v="20.57"/>
    <n v="10285"/>
    <n v="8818.66"/>
    <n v="1000"/>
    <n v="20.57"/>
    <n v="0"/>
    <x v="6"/>
    <s v="BR ND Mint CHOC Chip 6 1.5QT"/>
  </r>
  <r>
    <n v="69587863"/>
    <x v="5"/>
    <s v=""/>
    <s v="2026"/>
    <s v="02"/>
    <s v="V"/>
    <s v="ZA03"/>
    <n v="15502"/>
    <n v="185034.05"/>
    <n v="11936.14"/>
    <n v="12437.47"/>
    <n v="1000"/>
    <n v="185034.05"/>
    <n v="0"/>
    <x v="6"/>
    <s v="BR ND Cookies and Cream 6 1.5QT"/>
  </r>
  <r>
    <n v="69587863"/>
    <x v="0"/>
    <s v=""/>
    <s v="2026"/>
    <s v="02"/>
    <s v="V"/>
    <s v="ZA03"/>
    <n v="1943"/>
    <n v="28657.37"/>
    <n v="14749.03"/>
    <n v="12737.5"/>
    <n v="1000"/>
    <n v="28657.37"/>
    <n v="0"/>
    <x v="6"/>
    <s v="BR ND Cookies and Cream 6 1.5QT"/>
  </r>
  <r>
    <n v="69587863"/>
    <x v="1"/>
    <s v=""/>
    <s v="2026"/>
    <s v="02"/>
    <s v="V"/>
    <s v="ZA03"/>
    <n v="3715"/>
    <n v="57146.080000000002"/>
    <n v="15382.52"/>
    <n v="12737.5"/>
    <n v="1000"/>
    <n v="57146.080000000002"/>
    <n v="0"/>
    <x v="6"/>
    <s v="BR ND Cookies and Cream 6 1.5QT"/>
  </r>
  <r>
    <n v="69587863"/>
    <x v="2"/>
    <s v=""/>
    <s v="2026"/>
    <s v="02"/>
    <s v="V"/>
    <s v="ZA03"/>
    <n v="445"/>
    <n v="6723.47"/>
    <n v="15108.92"/>
    <n v="12056.36"/>
    <n v="1000"/>
    <n v="6723.47"/>
    <n v="0"/>
    <x v="6"/>
    <s v="BR ND Cookies and Cream 6 1.5QT"/>
  </r>
  <r>
    <n v="69587863"/>
    <x v="8"/>
    <s v=""/>
    <s v="2026"/>
    <s v="02"/>
    <s v="V"/>
    <s v="ZA03"/>
    <n v="0"/>
    <n v="0"/>
    <n v="15100"/>
    <n v="12056.36"/>
    <n v="1000"/>
    <n v="0"/>
    <n v="0"/>
    <x v="6"/>
    <s v="BR ND Cookies and Cream 6 1.5QT"/>
  </r>
  <r>
    <n v="69587863"/>
    <x v="3"/>
    <s v=""/>
    <s v="2026"/>
    <s v="02"/>
    <s v="V"/>
    <s v="ZA03"/>
    <n v="12548"/>
    <n v="189816.46"/>
    <n v="15127.23"/>
    <n v="12437.47"/>
    <n v="1000"/>
    <n v="189816.46"/>
    <n v="0"/>
    <x v="6"/>
    <s v="BR ND Cookies and Cream 6 1.5QT"/>
  </r>
  <r>
    <n v="69591655"/>
    <x v="0"/>
    <s v=""/>
    <s v="2026"/>
    <s v="02"/>
    <s v="V"/>
    <s v="ZA03"/>
    <n v="5"/>
    <n v="70.2"/>
    <n v="14040"/>
    <n v="13844.24"/>
    <n v="1000"/>
    <n v="70.2"/>
    <n v="0"/>
    <x v="3"/>
    <s v="BR Carbsmart Almond Bar 8-6PK"/>
  </r>
  <r>
    <n v="69591655"/>
    <x v="3"/>
    <s v=""/>
    <s v="2026"/>
    <s v="02"/>
    <s v="V"/>
    <s v="ZA03"/>
    <n v="2389"/>
    <n v="32756.42"/>
    <n v="13711.35"/>
    <n v="13164.06"/>
    <n v="1000"/>
    <n v="32756.42"/>
    <n v="0"/>
    <x v="3"/>
    <s v="BR Carbsmart Almond Bar 8-6PK"/>
  </r>
  <r>
    <n v="69591665"/>
    <x v="6"/>
    <s v=""/>
    <s v="2026"/>
    <s v="02"/>
    <s v="V"/>
    <s v="ZA03"/>
    <n v="141"/>
    <n v="1769.08"/>
    <n v="12546.67"/>
    <n v="12750.81"/>
    <n v="1000"/>
    <n v="1769.08"/>
    <n v="0"/>
    <x v="3"/>
    <s v="BR Carbsmart IC Bars 8-6PK"/>
  </r>
  <r>
    <n v="69591667"/>
    <x v="3"/>
    <s v=""/>
    <s v="2026"/>
    <s v="02"/>
    <s v="V"/>
    <s v="ZA03"/>
    <n v="111"/>
    <n v="1132.17"/>
    <n v="10199.73"/>
    <n v="9225.2099999999991"/>
    <n v="1000"/>
    <n v="1132.17"/>
    <n v="0"/>
    <x v="3"/>
    <s v="BR Carbsmart Fudge Bar 8-6PK"/>
  </r>
  <r>
    <n v="69600846"/>
    <x v="7"/>
    <s v=""/>
    <s v="2026"/>
    <s v="02"/>
    <s v="V"/>
    <s v="ZA03"/>
    <n v="0"/>
    <n v="0"/>
    <n v="15247.18"/>
    <n v="14096.35"/>
    <n v="1000"/>
    <n v="0"/>
    <n v="0"/>
    <x v="6"/>
    <s v="BR CO-B HA Reeses 6 1.5QT"/>
  </r>
  <r>
    <n v="69600846"/>
    <x v="1"/>
    <s v=""/>
    <s v="2026"/>
    <s v="02"/>
    <s v="V"/>
    <s v="ZA03"/>
    <n v="440"/>
    <n v="6770.07"/>
    <n v="15386.52"/>
    <n v="14616.74"/>
    <n v="1000"/>
    <n v="6770.07"/>
    <n v="0"/>
    <x v="6"/>
    <s v="BR CO-B HA Reeses 6 1.5QT"/>
  </r>
  <r>
    <n v="69600846"/>
    <x v="3"/>
    <s v=""/>
    <s v="2026"/>
    <s v="02"/>
    <s v="V"/>
    <s v="ZA03"/>
    <n v="10442"/>
    <n v="154900.68"/>
    <n v="14834.39"/>
    <n v="14096.35"/>
    <n v="1000"/>
    <n v="154900.68"/>
    <n v="0"/>
    <x v="6"/>
    <s v="BR CO-B HA Reeses 6 1.5QT"/>
  </r>
  <r>
    <n v="69600859"/>
    <x v="0"/>
    <s v=""/>
    <s v="2026"/>
    <s v="02"/>
    <s v="V"/>
    <s v="ZA03"/>
    <n v="1812"/>
    <n v="49006.95"/>
    <n v="27045.78"/>
    <n v="29609.26"/>
    <n v="1000"/>
    <n v="49006.95"/>
    <n v="0"/>
    <x v="0"/>
    <s v="BJ US-IC-ChocolatePBChunk-1 2.4G"/>
  </r>
  <r>
    <n v="69600859"/>
    <x v="1"/>
    <s v=""/>
    <s v="2026"/>
    <s v="02"/>
    <s v="V"/>
    <s v="ZA03"/>
    <n v="765"/>
    <n v="22309.87"/>
    <n v="29163.23"/>
    <n v="29609.26"/>
    <n v="1000"/>
    <n v="22309.87"/>
    <n v="0"/>
    <x v="0"/>
    <s v="BJ US-IC-ChocolatePBChunk-1 2.4G"/>
  </r>
  <r>
    <n v="69600859"/>
    <x v="2"/>
    <s v=""/>
    <s v="2026"/>
    <s v="02"/>
    <s v="V"/>
    <s v="ZA03"/>
    <n v="550"/>
    <n v="15401.94"/>
    <n v="28003.53"/>
    <n v="29050.35"/>
    <n v="1000"/>
    <n v="15401.94"/>
    <n v="0"/>
    <x v="0"/>
    <s v="BJ US-IC-ChocolatePBChunk-1 2.4G"/>
  </r>
  <r>
    <n v="69600859"/>
    <x v="3"/>
    <s v=""/>
    <s v="2026"/>
    <s v="02"/>
    <s v="V"/>
    <s v="ZA03"/>
    <n v="2301"/>
    <n v="63933.77"/>
    <n v="27785.21"/>
    <n v="29311.02"/>
    <n v="1000"/>
    <n v="63933.77"/>
    <n v="0"/>
    <x v="0"/>
    <s v="BJ US-IC-ChocolatePBChunk-1 2.4G"/>
  </r>
  <r>
    <n v="69600859"/>
    <x v="4"/>
    <s v=""/>
    <s v="2026"/>
    <s v="02"/>
    <s v="V"/>
    <s v="ZA03"/>
    <n v="0"/>
    <n v="0"/>
    <n v="25414.75"/>
    <n v="28080.28"/>
    <n v="1000"/>
    <n v="0"/>
    <n v="0"/>
    <x v="0"/>
    <s v="BJ US-IC-ChocolatePBChunk-1 2.4G"/>
  </r>
  <r>
    <n v="69610112"/>
    <x v="0"/>
    <s v=""/>
    <s v="2026"/>
    <s v="02"/>
    <s v="V"/>
    <s v="ZA03"/>
    <n v="250"/>
    <n v="7102.29"/>
    <n v="28409.16"/>
    <n v="32077.18"/>
    <n v="1000"/>
    <n v="7102.29"/>
    <n v="0"/>
    <x v="0"/>
    <s v="BJ SORV-IC-ChocolatePBChunk-1 8.95L"/>
  </r>
  <r>
    <n v="69617285"/>
    <x v="5"/>
    <s v=""/>
    <s v="2026"/>
    <s v="02"/>
    <s v="V"/>
    <s v="ZA03"/>
    <n v="8"/>
    <n v="85.92"/>
    <n v="10740"/>
    <n v="10308.35"/>
    <n v="1000"/>
    <n v="85.92"/>
    <n v="0"/>
    <x v="2"/>
    <s v="Popsicle Spongebob Squeeze 1-24PK"/>
  </r>
  <r>
    <n v="69617285"/>
    <x v="0"/>
    <s v=""/>
    <s v="2026"/>
    <s v="02"/>
    <s v="V"/>
    <s v="ZA03"/>
    <n v="340"/>
    <n v="3595.06"/>
    <n v="10573.71"/>
    <n v="10601.33"/>
    <n v="1000"/>
    <n v="3595.06"/>
    <n v="0"/>
    <x v="2"/>
    <s v="Popsicle Spongebob Squeeze 1-24PK"/>
  </r>
  <r>
    <n v="69629468"/>
    <x v="7"/>
    <s v=""/>
    <s v="2026"/>
    <s v="02"/>
    <s v="V"/>
    <s v="ZA03"/>
    <n v="905"/>
    <n v="15532.19"/>
    <n v="17162.64"/>
    <n v="17659.04"/>
    <n v="1000"/>
    <n v="15532.19"/>
    <n v="0"/>
    <x v="5"/>
    <s v="PS Fudgesicle NSA 6-18PK"/>
  </r>
  <r>
    <n v="69629468"/>
    <x v="5"/>
    <s v=""/>
    <s v="2026"/>
    <s v="02"/>
    <s v="S"/>
    <s v="ZA03"/>
    <n v="0"/>
    <n v="0"/>
    <n v="15041.83"/>
    <n v="17659.04"/>
    <n v="1000"/>
    <n v="0"/>
    <n v="0"/>
    <x v="5"/>
    <s v="PS Fudgesicle NSA 6-18PK"/>
  </r>
  <r>
    <n v="69629468"/>
    <x v="0"/>
    <s v=""/>
    <s v="2026"/>
    <s v="02"/>
    <s v="V"/>
    <s v="ZA03"/>
    <n v="24209"/>
    <n v="427799.87"/>
    <n v="17671.11"/>
    <n v="18841.7"/>
    <n v="1000"/>
    <n v="427799.87"/>
    <n v="0"/>
    <x v="5"/>
    <s v="PS Fudgesicle NSA 6-18PK"/>
  </r>
  <r>
    <n v="69629468"/>
    <x v="1"/>
    <s v=""/>
    <s v="2026"/>
    <s v="02"/>
    <s v="V"/>
    <s v="ZA03"/>
    <n v="12147"/>
    <n v="198053.64"/>
    <n v="16304.74"/>
    <n v="18841.7"/>
    <n v="1000"/>
    <n v="198053.64"/>
    <n v="0"/>
    <x v="5"/>
    <s v="PS Fudgesicle NSA 6-18PK"/>
  </r>
  <r>
    <n v="69629468"/>
    <x v="2"/>
    <s v=""/>
    <s v="2026"/>
    <s v="02"/>
    <s v="V"/>
    <s v="ZA03"/>
    <n v="50075"/>
    <n v="829833.54"/>
    <n v="16571.810000000001"/>
    <n v="17659.04"/>
    <n v="1000"/>
    <n v="829833.54"/>
    <n v="0"/>
    <x v="5"/>
    <s v="PS Fudgesicle NSA 6-18PK"/>
  </r>
  <r>
    <n v="69629468"/>
    <x v="8"/>
    <s v=""/>
    <s v="2026"/>
    <s v="02"/>
    <s v="V"/>
    <s v="ZA03"/>
    <n v="32"/>
    <n v="495.41"/>
    <n v="15481.56"/>
    <n v="14468.32"/>
    <n v="1000"/>
    <n v="495.41"/>
    <n v="0"/>
    <x v="5"/>
    <s v="PS Fudgesicle NSA 6-18PK"/>
  </r>
  <r>
    <n v="69629468"/>
    <x v="3"/>
    <s v=""/>
    <s v="2026"/>
    <s v="02"/>
    <s v="V"/>
    <s v="ZA03"/>
    <n v="146650"/>
    <n v="2529362.73"/>
    <n v="17247.61"/>
    <n v="17735.16"/>
    <n v="1000"/>
    <n v="2529362.73"/>
    <n v="0"/>
    <x v="5"/>
    <s v="PS Fudgesicle NSA 6-18PK"/>
  </r>
  <r>
    <n v="69629469"/>
    <x v="5"/>
    <s v=""/>
    <s v="2026"/>
    <s v="02"/>
    <s v="V"/>
    <s v="ZA03"/>
    <n v="5713"/>
    <n v="87659.8"/>
    <n v="15343.92"/>
    <n v="15148.54"/>
    <n v="1000"/>
    <n v="87659.8"/>
    <n v="0"/>
    <x v="16"/>
    <s v="KL Cone Classic Vanilla Chocolate 6-8CT"/>
  </r>
  <r>
    <n v="69629469"/>
    <x v="0"/>
    <s v=""/>
    <s v="2026"/>
    <s v="02"/>
    <s v="V"/>
    <s v="ZA03"/>
    <n v="6514"/>
    <n v="111182.82"/>
    <n v="17068.29"/>
    <n v="15603.38"/>
    <n v="1000"/>
    <n v="111182.82"/>
    <n v="0"/>
    <x v="16"/>
    <s v="KL Cone Classic Vanilla Chocolate 6-8CT"/>
  </r>
  <r>
    <n v="69629469"/>
    <x v="1"/>
    <s v=""/>
    <s v="2026"/>
    <s v="02"/>
    <s v="V"/>
    <s v="ZA03"/>
    <n v="12970"/>
    <n v="219871.46"/>
    <n v="16952.310000000001"/>
    <n v="15603.38"/>
    <n v="1000"/>
    <n v="219871.46"/>
    <n v="0"/>
    <x v="16"/>
    <s v="KL Cone Classic Vanilla Chocolate 6-8CT"/>
  </r>
  <r>
    <n v="69629469"/>
    <x v="6"/>
    <s v=""/>
    <s v="2026"/>
    <s v="02"/>
    <s v="V"/>
    <s v="ZA03"/>
    <n v="24120"/>
    <n v="380762.29"/>
    <n v="15786.16"/>
    <n v="15148.54"/>
    <n v="1000"/>
    <n v="380762.29"/>
    <n v="0"/>
    <x v="16"/>
    <s v="KL Cone Classic Vanilla Chocolate 6-8CT"/>
  </r>
  <r>
    <n v="69629469"/>
    <x v="2"/>
    <s v=""/>
    <s v="2026"/>
    <s v="02"/>
    <s v="V"/>
    <s v="ZA03"/>
    <n v="745"/>
    <n v="12190.76"/>
    <n v="16363.44"/>
    <n v="15603.38"/>
    <n v="1000"/>
    <n v="12190.76"/>
    <n v="0"/>
    <x v="16"/>
    <s v="KL Cone Classic Vanilla Chocolate 6-8CT"/>
  </r>
  <r>
    <n v="69629469"/>
    <x v="3"/>
    <s v=""/>
    <s v="2026"/>
    <s v="02"/>
    <s v="V"/>
    <s v="ZA03"/>
    <n v="25448"/>
    <n v="428386.44"/>
    <n v="16833.8"/>
    <n v="15638.24"/>
    <n v="1000"/>
    <n v="428386.44"/>
    <n v="0"/>
    <x v="16"/>
    <s v="KL Cone Classic Vanilla Chocolate 6-8CT"/>
  </r>
  <r>
    <n v="69629470"/>
    <x v="1"/>
    <s v=""/>
    <s v="2026"/>
    <s v="02"/>
    <s v="V"/>
    <s v="ZA03"/>
    <n v="0"/>
    <n v="0"/>
    <n v="21219.07"/>
    <n v="19743.91"/>
    <n v="1000"/>
    <n v="0"/>
    <n v="0"/>
    <x v="16"/>
    <s v="KL Cone Vanilla Unicorn 6-8CT"/>
  </r>
  <r>
    <n v="69629470"/>
    <x v="2"/>
    <s v=""/>
    <s v="2026"/>
    <s v="02"/>
    <s v="V"/>
    <s v="ZA03"/>
    <n v="416"/>
    <n v="8494.4699999999993"/>
    <n v="20419.400000000001"/>
    <n v="19743.91"/>
    <n v="1000"/>
    <n v="8494.4699999999993"/>
    <n v="0"/>
    <x v="16"/>
    <s v="KL Cone Vanilla Unicorn 6-8CT"/>
  </r>
  <r>
    <n v="69629477"/>
    <x v="3"/>
    <s v=""/>
    <s v="2026"/>
    <s v="02"/>
    <s v="V"/>
    <s v="ZA03"/>
    <n v="0"/>
    <n v="0"/>
    <n v="26378.400000000001"/>
    <n v="24815.43"/>
    <n v="1000"/>
    <n v="0"/>
    <n v="0"/>
    <x v="16"/>
    <s v="KLONDIKE REESES CONE MPK 6X8X111ML"/>
  </r>
  <r>
    <n v="69653125"/>
    <x v="0"/>
    <s v=""/>
    <s v="2026"/>
    <s v="02"/>
    <s v="V"/>
    <s v="ZA03"/>
    <n v="1440"/>
    <n v="36390.74"/>
    <n v="25271.35"/>
    <n v="19850.560000000001"/>
    <n v="1000"/>
    <n v="36390.74"/>
    <n v="0"/>
    <x v="24"/>
    <s v="BR Chocolate 6 10CT 3z"/>
  </r>
  <r>
    <n v="69653125"/>
    <x v="1"/>
    <s v=""/>
    <s v="2026"/>
    <s v="02"/>
    <s v="V"/>
    <s v="ZA03"/>
    <n v="1200"/>
    <n v="30883.75"/>
    <n v="25736.46"/>
    <n v="19850.560000000001"/>
    <n v="1000"/>
    <n v="30883.75"/>
    <n v="0"/>
    <x v="24"/>
    <s v="BR Chocolate 6 10CT 3z"/>
  </r>
  <r>
    <n v="69653125"/>
    <x v="2"/>
    <s v=""/>
    <s v="2026"/>
    <s v="02"/>
    <s v="V"/>
    <s v="ZA03"/>
    <n v="1315"/>
    <n v="31459.42"/>
    <n v="23923.51"/>
    <n v="19260.73"/>
    <n v="1000"/>
    <n v="31459.42"/>
    <n v="0"/>
    <x v="24"/>
    <s v="BR Chocolate 6 10CT 3z"/>
  </r>
  <r>
    <n v="69653125"/>
    <x v="3"/>
    <s v=""/>
    <s v="2026"/>
    <s v="02"/>
    <s v="V"/>
    <s v="ZA03"/>
    <n v="4610"/>
    <n v="112848.34"/>
    <n v="24479.03"/>
    <n v="19089.52"/>
    <n v="1000"/>
    <n v="112848.34"/>
    <n v="0"/>
    <x v="24"/>
    <s v="BR Chocolate 6 10CT 3z"/>
  </r>
  <r>
    <n v="69653125"/>
    <x v="14"/>
    <s v=""/>
    <s v="2026"/>
    <s v="02"/>
    <s v="V"/>
    <s v="ZA03"/>
    <n v="0"/>
    <n v="0"/>
    <n v="24000"/>
    <n v="18426.27"/>
    <n v="1000"/>
    <n v="0"/>
    <n v="0"/>
    <x v="24"/>
    <s v="BR Chocolate 6 10CT 3z"/>
  </r>
  <r>
    <n v="69653140"/>
    <x v="0"/>
    <s v=""/>
    <s v="2026"/>
    <s v="02"/>
    <s v="V"/>
    <s v="ZA03"/>
    <n v="14355"/>
    <n v="361545.26"/>
    <n v="25186.02"/>
    <n v="20151.060000000001"/>
    <n v="1000"/>
    <n v="361545.26"/>
    <n v="0"/>
    <x v="24"/>
    <s v="BR Natural Vanilla 6 10CT 3z"/>
  </r>
  <r>
    <n v="69653140"/>
    <x v="1"/>
    <s v=""/>
    <s v="2026"/>
    <s v="02"/>
    <s v="V"/>
    <s v="ZA03"/>
    <n v="6071"/>
    <n v="149677.04"/>
    <n v="24654.43"/>
    <n v="20151.060000000001"/>
    <n v="1000"/>
    <n v="149677.04"/>
    <n v="0"/>
    <x v="24"/>
    <s v="BR Natural Vanilla 6 10CT 3z"/>
  </r>
  <r>
    <n v="69653140"/>
    <x v="2"/>
    <s v=""/>
    <s v="2026"/>
    <s v="02"/>
    <s v="V"/>
    <s v="ZA03"/>
    <n v="2400"/>
    <n v="58529.29"/>
    <n v="24387.200000000001"/>
    <n v="19597.05"/>
    <n v="1000"/>
    <n v="58529.29"/>
    <n v="0"/>
    <x v="24"/>
    <s v="BR Natural Vanilla 6 10CT 3z"/>
  </r>
  <r>
    <n v="69653140"/>
    <x v="3"/>
    <s v=""/>
    <s v="2026"/>
    <s v="02"/>
    <s v="V"/>
    <s v="ZA03"/>
    <n v="12321"/>
    <n v="303755.69"/>
    <n v="24653.49"/>
    <n v="19756.97"/>
    <n v="1000"/>
    <n v="303755.69"/>
    <n v="0"/>
    <x v="24"/>
    <s v="BR Natural Vanilla 6 10CT 3z"/>
  </r>
  <r>
    <n v="69653140"/>
    <x v="14"/>
    <s v=""/>
    <s v="2026"/>
    <s v="02"/>
    <s v="V"/>
    <s v="ZA03"/>
    <n v="3092"/>
    <n v="74208"/>
    <n v="24000"/>
    <n v="18922.75"/>
    <n v="1000"/>
    <n v="74208"/>
    <n v="0"/>
    <x v="24"/>
    <s v="BR Natural Vanilla 6 10CT 3z"/>
  </r>
  <r>
    <n v="69665113"/>
    <x v="0"/>
    <s v=""/>
    <s v="2026"/>
    <s v="02"/>
    <s v="V"/>
    <s v="ZA03"/>
    <n v="39792"/>
    <n v="523526.99"/>
    <n v="13156.59"/>
    <n v="14043.27"/>
    <n v="1000"/>
    <n v="523526.99"/>
    <n v="0"/>
    <x v="28"/>
    <s v="BJ US-CD-CCCD-FTNG-8 8z"/>
  </r>
  <r>
    <n v="69665113"/>
    <x v="1"/>
    <s v=""/>
    <s v="2026"/>
    <s v="02"/>
    <s v="V"/>
    <s v="ZA03"/>
    <n v="4325"/>
    <n v="60112.66"/>
    <n v="13898.88"/>
    <n v="14043.27"/>
    <n v="1000"/>
    <n v="60112.66"/>
    <n v="0"/>
    <x v="28"/>
    <s v="BJ US-CD-CCCD-FTNG-8 8z"/>
  </r>
  <r>
    <n v="69665113"/>
    <x v="2"/>
    <s v=""/>
    <s v="2026"/>
    <s v="02"/>
    <s v="V"/>
    <s v="ZA03"/>
    <n v="2428"/>
    <n v="32677.43"/>
    <n v="13458.58"/>
    <n v="14043.27"/>
    <n v="1000"/>
    <n v="32677.43"/>
    <n v="0"/>
    <x v="28"/>
    <s v="BJ US-CD-CCCD-FTNG-8 8z"/>
  </r>
  <r>
    <n v="69665113"/>
    <x v="3"/>
    <s v=""/>
    <s v="2026"/>
    <s v="02"/>
    <s v="V"/>
    <s v="ZA03"/>
    <n v="8913"/>
    <n v="120048.25"/>
    <n v="13468.89"/>
    <n v="14043.27"/>
    <n v="1000"/>
    <n v="120048.25"/>
    <n v="0"/>
    <x v="28"/>
    <s v="BJ US-CD-CCCD-FTNG-8 8z"/>
  </r>
  <r>
    <n v="69665114"/>
    <x v="0"/>
    <s v=""/>
    <s v="2026"/>
    <s v="02"/>
    <s v="V"/>
    <s v="ZA03"/>
    <n v="2239"/>
    <n v="31886.22"/>
    <n v="14241.28"/>
    <n v="14336.65"/>
    <n v="1000"/>
    <n v="31886.22"/>
    <n v="0"/>
    <x v="28"/>
    <s v="BJ US-CD-SugarCookieDough-8 8z"/>
  </r>
  <r>
    <n v="69665114"/>
    <x v="1"/>
    <s v=""/>
    <s v="2026"/>
    <s v="02"/>
    <s v="V"/>
    <s v="ZA03"/>
    <n v="3826"/>
    <n v="56935.61"/>
    <n v="14881.24"/>
    <n v="14336.65"/>
    <n v="1000"/>
    <n v="56935.61"/>
    <n v="0"/>
    <x v="28"/>
    <s v="BJ US-CD-SugarCookieDough-8 8z"/>
  </r>
  <r>
    <n v="69665114"/>
    <x v="2"/>
    <s v=""/>
    <s v="2026"/>
    <s v="02"/>
    <s v="V"/>
    <s v="ZA03"/>
    <n v="260"/>
    <n v="3755.71"/>
    <n v="14445.04"/>
    <n v="14336.65"/>
    <n v="1000"/>
    <n v="3755.71"/>
    <n v="0"/>
    <x v="28"/>
    <s v="BJ US-CD-SugarCookieDough-8 8z"/>
  </r>
  <r>
    <n v="69665114"/>
    <x v="3"/>
    <s v=""/>
    <s v="2026"/>
    <s v="02"/>
    <s v="V"/>
    <s v="ZA03"/>
    <n v="768"/>
    <n v="11135.16"/>
    <n v="14498.91"/>
    <n v="14336.65"/>
    <n v="1000"/>
    <n v="11135.16"/>
    <n v="0"/>
    <x v="28"/>
    <s v="BJ US-CD-SugarCookieDough-8 8z"/>
  </r>
  <r>
    <n v="69673010"/>
    <x v="2"/>
    <s v=""/>
    <s v="2026"/>
    <s v="02"/>
    <s v="V"/>
    <s v="ZA03"/>
    <n v="26"/>
    <n v="527.22"/>
    <n v="20277.689999999999"/>
    <n v="18497.740000000002"/>
    <n v="1000"/>
    <n v="527.22"/>
    <n v="0"/>
    <x v="3"/>
    <s v="MG Double Caramel 6-6PK"/>
  </r>
  <r>
    <n v="69690941"/>
    <x v="0"/>
    <s v=""/>
    <s v="2026"/>
    <s v="02"/>
    <s v="V"/>
    <s v="ZA03"/>
    <n v="6813"/>
    <n v="95820.01"/>
    <n v="14064.29"/>
    <n v="13744.47"/>
    <n v="1000"/>
    <n v="95820.01"/>
    <n v="0"/>
    <x v="3"/>
    <s v="MG Mini Classic 6-6PK"/>
  </r>
  <r>
    <n v="69690941"/>
    <x v="1"/>
    <s v=""/>
    <s v="2026"/>
    <s v="02"/>
    <s v="V"/>
    <s v="ZA03"/>
    <n v="906"/>
    <n v="12930.14"/>
    <n v="14271.68"/>
    <n v="13010.66"/>
    <n v="1000"/>
    <n v="12930.14"/>
    <n v="0"/>
    <x v="3"/>
    <s v="MG Mini Classic 6-6PK"/>
  </r>
  <r>
    <n v="69690941"/>
    <x v="2"/>
    <s v=""/>
    <s v="2026"/>
    <s v="02"/>
    <s v="V"/>
    <s v="ZA03"/>
    <n v="5776"/>
    <n v="77398.14"/>
    <n v="13399.95"/>
    <n v="12828.28"/>
    <n v="1000"/>
    <n v="77398.14"/>
    <n v="0"/>
    <x v="3"/>
    <s v="MG Mini Classic 6-6PK"/>
  </r>
  <r>
    <n v="69690941"/>
    <x v="8"/>
    <s v=""/>
    <s v="2026"/>
    <s v="02"/>
    <s v="S"/>
    <s v="ZA03"/>
    <n v="0"/>
    <n v="0"/>
    <n v="13421.72"/>
    <n v="12828.28"/>
    <n v="1000"/>
    <n v="0"/>
    <n v="0"/>
    <x v="3"/>
    <s v="MG Mini Classic 6-6PK"/>
  </r>
  <r>
    <n v="69690941"/>
    <x v="3"/>
    <s v=""/>
    <s v="2026"/>
    <s v="02"/>
    <s v="V"/>
    <s v="ZA03"/>
    <n v="6743"/>
    <n v="90048.31"/>
    <n v="13354.34"/>
    <n v="13010.66"/>
    <n v="1000"/>
    <n v="90048.31"/>
    <n v="0"/>
    <x v="3"/>
    <s v="MG Mini Classic 6-6PK"/>
  </r>
  <r>
    <n v="69691774"/>
    <x v="1"/>
    <s v=""/>
    <s v="2026"/>
    <s v="02"/>
    <s v="V"/>
    <s v="ZA03"/>
    <n v="3628"/>
    <n v="55047.19"/>
    <n v="15172.87"/>
    <n v="14900.44"/>
    <n v="1000"/>
    <n v="55047.19"/>
    <n v="0"/>
    <x v="15"/>
    <s v="Talenti LYR Coffee Cookie CRMBL 8 300.5g"/>
  </r>
  <r>
    <n v="69691774"/>
    <x v="2"/>
    <s v=""/>
    <s v="2026"/>
    <s v="02"/>
    <s v="V"/>
    <s v="ZA03"/>
    <n v="821"/>
    <n v="12339.03"/>
    <n v="15029.27"/>
    <n v="14524.48"/>
    <n v="1000"/>
    <n v="12339.03"/>
    <n v="0"/>
    <x v="15"/>
    <s v="Talenti LYR Coffee Cookie CRMBL 8 300.5g"/>
  </r>
  <r>
    <n v="69691774"/>
    <x v="3"/>
    <s v=""/>
    <s v="2026"/>
    <s v="02"/>
    <s v="V"/>
    <s v="ZA03"/>
    <n v="135"/>
    <n v="2057.0700000000002"/>
    <n v="15237.56"/>
    <n v="14561.87"/>
    <n v="1000"/>
    <n v="2057.0700000000002"/>
    <n v="0"/>
    <x v="15"/>
    <s v="Talenti LYR Coffee Cookie CRMBL 8 300.5g"/>
  </r>
  <r>
    <n v="69691790"/>
    <x v="2"/>
    <s v=""/>
    <s v="2026"/>
    <s v="02"/>
    <s v="V"/>
    <s v="ZA03"/>
    <n v="255"/>
    <n v="2886.44"/>
    <n v="11319.37"/>
    <n v="8814.1200000000008"/>
    <n v="1000"/>
    <n v="2886.44"/>
    <n v="0"/>
    <x v="15"/>
    <s v="Talenti Vanilla Caramel Swirl 8 1PT"/>
  </r>
  <r>
    <n v="69691809"/>
    <x v="5"/>
    <s v=""/>
    <s v="2026"/>
    <s v="02"/>
    <s v="V"/>
    <s v="ZA03"/>
    <n v="1"/>
    <n v="11.59"/>
    <n v="11590"/>
    <n v="11638.46"/>
    <n v="1000"/>
    <n v="11.59"/>
    <n v="0"/>
    <x v="15"/>
    <s v="Talenti CHOC Chip Cookie Dough 8 1PT"/>
  </r>
  <r>
    <n v="69691809"/>
    <x v="2"/>
    <s v=""/>
    <s v="2026"/>
    <s v="02"/>
    <s v="V"/>
    <s v="ZA03"/>
    <n v="90"/>
    <n v="1268.56"/>
    <n v="14095.11"/>
    <n v="10310.67"/>
    <n v="1000"/>
    <n v="1268.56"/>
    <n v="0"/>
    <x v="15"/>
    <s v="Talenti CHOC Chip Cookie Dough 8 1PT"/>
  </r>
  <r>
    <n v="69700048"/>
    <x v="7"/>
    <s v=""/>
    <s v="2026"/>
    <s v="02"/>
    <s v="S"/>
    <s v="ZA03"/>
    <n v="0"/>
    <n v="0"/>
    <n v="11665.2"/>
    <n v="10509.51"/>
    <n v="1000"/>
    <n v="0"/>
    <n v="0"/>
    <x v="8"/>
    <s v="GH Reeses Bar 1-24BK"/>
  </r>
  <r>
    <n v="69700048"/>
    <x v="0"/>
    <s v=""/>
    <s v="2026"/>
    <s v="02"/>
    <s v="V"/>
    <s v="ZA03"/>
    <n v="1985"/>
    <n v="23294.69"/>
    <n v="11735.36"/>
    <n v="11141.47"/>
    <n v="1000"/>
    <n v="23294.69"/>
    <n v="0"/>
    <x v="8"/>
    <s v="GH Reeses Bar 1-24BK"/>
  </r>
  <r>
    <n v="69700048"/>
    <x v="1"/>
    <s v=""/>
    <s v="2026"/>
    <s v="02"/>
    <s v="V"/>
    <s v="ZA03"/>
    <n v="1830"/>
    <n v="21985.52"/>
    <n v="12013.95"/>
    <n v="11141.47"/>
    <n v="1000"/>
    <n v="21985.52"/>
    <n v="0"/>
    <x v="8"/>
    <s v="GH Reeses Bar 1-24BK"/>
  </r>
  <r>
    <n v="69700048"/>
    <x v="2"/>
    <s v=""/>
    <s v="2026"/>
    <s v="02"/>
    <s v="V"/>
    <s v="ZA03"/>
    <n v="1413"/>
    <n v="16054.21"/>
    <n v="11361.79"/>
    <n v="10634.51"/>
    <n v="1000"/>
    <n v="16054.21"/>
    <n v="0"/>
    <x v="8"/>
    <s v="GH Reeses Bar 1-24BK"/>
  </r>
  <r>
    <n v="69700048"/>
    <x v="3"/>
    <s v=""/>
    <s v="2026"/>
    <s v="02"/>
    <s v="V"/>
    <s v="ZA03"/>
    <n v="16257"/>
    <n v="186113.85"/>
    <n v="11448.23"/>
    <n v="10529.62"/>
    <n v="1000"/>
    <n v="186113.85"/>
    <n v="0"/>
    <x v="8"/>
    <s v="GH Reeses Bar 1-24BK"/>
  </r>
  <r>
    <n v="69704150"/>
    <x v="5"/>
    <s v=""/>
    <s v="2026"/>
    <s v="02"/>
    <s v="V"/>
    <s v="ZA03"/>
    <n v="1"/>
    <n v="8.68"/>
    <n v="8680"/>
    <n v="5720.74"/>
    <n v="1000"/>
    <n v="8.68"/>
    <n v="0"/>
    <x v="13"/>
    <s v="PS SpongeBob Facepiece 1-20PK"/>
  </r>
  <r>
    <n v="69704150"/>
    <x v="1"/>
    <s v=""/>
    <s v="2026"/>
    <s v="02"/>
    <s v="V"/>
    <s v="ZA03"/>
    <n v="0"/>
    <n v="0"/>
    <n v="5720.74"/>
    <n v="5720.74"/>
    <n v="1000"/>
    <n v="0"/>
    <n v="0"/>
    <x v="13"/>
    <s v="PS SpongeBob Facepiece 1-20PK"/>
  </r>
  <r>
    <n v="69704150"/>
    <x v="6"/>
    <s v=""/>
    <s v="2026"/>
    <s v="02"/>
    <s v="V"/>
    <s v="ZA03"/>
    <n v="389"/>
    <n v="1964.64"/>
    <n v="5050.49"/>
    <n v="5720.74"/>
    <n v="1000"/>
    <n v="1964.64"/>
    <n v="0"/>
    <x v="13"/>
    <s v="PS SpongeBob Facepiece 1-20PK"/>
  </r>
  <r>
    <n v="69706138"/>
    <x v="2"/>
    <s v=""/>
    <s v="2026"/>
    <s v="02"/>
    <s v="V"/>
    <s v="ZA03"/>
    <n v="176"/>
    <n v="1580.92"/>
    <n v="8982.5"/>
    <n v="8748.51"/>
    <n v="1000"/>
    <n v="1580.92"/>
    <n v="0"/>
    <x v="3"/>
    <s v="TAL NV Alphonso Mango Sorbetto Bar 6-6PK"/>
  </r>
  <r>
    <n v="69706147"/>
    <x v="0"/>
    <s v=""/>
    <s v="2026"/>
    <s v="02"/>
    <s v="V"/>
    <s v="ZA03"/>
    <n v="560"/>
    <n v="6029.98"/>
    <n v="10767.82"/>
    <n v="9663.35"/>
    <n v="1000"/>
    <n v="6029.98"/>
    <n v="0"/>
    <x v="3"/>
    <s v="TAL NV Roman RASPBRRY Sorbetto Bar 6-6PK"/>
  </r>
  <r>
    <n v="69706147"/>
    <x v="1"/>
    <s v=""/>
    <s v="2026"/>
    <s v="02"/>
    <s v="V"/>
    <s v="ZA03"/>
    <n v="560"/>
    <n v="6124.79"/>
    <n v="10937.13"/>
    <n v="9663.35"/>
    <n v="1000"/>
    <n v="6124.79"/>
    <n v="0"/>
    <x v="3"/>
    <s v="TAL NV Roman RASPBRRY Sorbetto Bar 6-6PK"/>
  </r>
  <r>
    <n v="69706147"/>
    <x v="6"/>
    <s v=""/>
    <s v="2026"/>
    <s v="02"/>
    <s v="V"/>
    <s v="ZA03"/>
    <n v="6159"/>
    <n v="60243.5"/>
    <n v="9781.3799999999992"/>
    <n v="10176.09"/>
    <n v="1000"/>
    <n v="60243.5"/>
    <n v="0"/>
    <x v="3"/>
    <s v="TAL NV Roman RASPBRRY Sorbetto Bar 6-6PK"/>
  </r>
  <r>
    <n v="69706147"/>
    <x v="2"/>
    <s v=""/>
    <s v="2026"/>
    <s v="02"/>
    <s v="V"/>
    <s v="ZA03"/>
    <n v="0"/>
    <n v="0"/>
    <n v="9990.16"/>
    <n v="9262.06"/>
    <n v="1000"/>
    <n v="0"/>
    <n v="0"/>
    <x v="3"/>
    <s v="TAL NV Roman RASPBRRY Sorbetto Bar 6-6PK"/>
  </r>
  <r>
    <n v="69706147"/>
    <x v="3"/>
    <s v=""/>
    <s v="2026"/>
    <s v="02"/>
    <s v="V"/>
    <s v="ZA03"/>
    <n v="1180"/>
    <n v="11778.8"/>
    <n v="9982.0300000000007"/>
    <n v="9155.7099999999991"/>
    <n v="1000"/>
    <n v="11778.8"/>
    <n v="0"/>
    <x v="3"/>
    <s v="TAL NV Roman RASPBRRY Sorbetto Bar 6-6PK"/>
  </r>
  <r>
    <n v="69716745"/>
    <x v="3"/>
    <s v=""/>
    <s v="2026"/>
    <s v="02"/>
    <s v="V"/>
    <s v="ZA03"/>
    <n v="240"/>
    <n v="3283.93"/>
    <n v="13683.04"/>
    <n v="13255.6"/>
    <n v="1000"/>
    <n v="3283.93"/>
    <n v="0"/>
    <x v="1"/>
    <s v="BJ US-IC-PBHalfBaked-8 1 PT"/>
  </r>
  <r>
    <n v="69716748"/>
    <x v="3"/>
    <s v=""/>
    <s v="2026"/>
    <s v="02"/>
    <s v="V"/>
    <s v="ZA03"/>
    <n v="420"/>
    <n v="5615.57"/>
    <n v="13370.4"/>
    <n v="13868.93"/>
    <n v="1000"/>
    <n v="5615.57"/>
    <n v="0"/>
    <x v="1"/>
    <s v="BJ US-IC-ChocFudgBrownie-FTNG-8 1PT"/>
  </r>
  <r>
    <n v="69716749"/>
    <x v="0"/>
    <s v=""/>
    <s v="2026"/>
    <s v="02"/>
    <s v="V"/>
    <s v="ZA03"/>
    <n v="8"/>
    <n v="105.61"/>
    <n v="13201.25"/>
    <n v="14571.85"/>
    <n v="1000"/>
    <n v="105.61"/>
    <n v="0"/>
    <x v="1"/>
    <s v="BJ US-IC-ChocTherapy-FTNG-8 1PT"/>
  </r>
  <r>
    <n v="69717801"/>
    <x v="0"/>
    <s v=""/>
    <s v="2026"/>
    <s v="02"/>
    <s v="V"/>
    <s v="ZA03"/>
    <n v="13644"/>
    <n v="178541.57"/>
    <n v="13085.72"/>
    <n v="9965.65"/>
    <n v="1000"/>
    <n v="178541.57"/>
    <n v="0"/>
    <x v="3"/>
    <s v="BR Carbsmart Fudge Bar 8-6PK"/>
  </r>
  <r>
    <n v="69717801"/>
    <x v="1"/>
    <s v=""/>
    <s v="2026"/>
    <s v="02"/>
    <s v="V"/>
    <s v="ZA03"/>
    <n v="15810"/>
    <n v="194754.01"/>
    <n v="12318.41"/>
    <n v="9965.65"/>
    <n v="1000"/>
    <n v="194754.01"/>
    <n v="0"/>
    <x v="3"/>
    <s v="BR Carbsmart Fudge Bar 8-6PK"/>
  </r>
  <r>
    <n v="69717801"/>
    <x v="2"/>
    <s v=""/>
    <s v="2026"/>
    <s v="02"/>
    <s v="V"/>
    <s v="ZA03"/>
    <n v="39824"/>
    <n v="481366.08"/>
    <n v="12087.34"/>
    <n v="9176.4"/>
    <n v="1000"/>
    <n v="481366.08"/>
    <n v="0"/>
    <x v="3"/>
    <s v="BR Carbsmart Fudge Bar 8-6PK"/>
  </r>
  <r>
    <n v="69717801"/>
    <x v="8"/>
    <s v=""/>
    <s v="2026"/>
    <s v="02"/>
    <s v="V"/>
    <s v="ZA03"/>
    <n v="3"/>
    <n v="30.4"/>
    <n v="10133.33"/>
    <n v="9122.89"/>
    <n v="1000"/>
    <n v="30.4"/>
    <n v="0"/>
    <x v="3"/>
    <s v="BR Carbsmart Fudge Bar 8-6PK"/>
  </r>
  <r>
    <n v="69717801"/>
    <x v="3"/>
    <s v=""/>
    <s v="2026"/>
    <s v="02"/>
    <s v="V"/>
    <s v="ZA03"/>
    <n v="13473"/>
    <n v="165346.35999999999"/>
    <n v="12272.42"/>
    <n v="9305.2000000000007"/>
    <n v="1000"/>
    <n v="165346.35999999999"/>
    <n v="0"/>
    <x v="3"/>
    <s v="BR Carbsmart Fudge Bar 8-6PK"/>
  </r>
  <r>
    <n v="69717802"/>
    <x v="5"/>
    <s v=""/>
    <s v="2026"/>
    <s v="02"/>
    <s v="V"/>
    <s v="ZA03"/>
    <n v="40765"/>
    <n v="536028.71"/>
    <n v="13149.24"/>
    <n v="13238.46"/>
    <n v="1000"/>
    <n v="536028.71"/>
    <n v="0"/>
    <x v="3"/>
    <s v="BR Carbsmart IC Bars 8-6PK"/>
  </r>
  <r>
    <n v="69717802"/>
    <x v="0"/>
    <s v=""/>
    <s v="2026"/>
    <s v="02"/>
    <s v="V"/>
    <s v="ZA03"/>
    <n v="12582"/>
    <n v="193240.74"/>
    <n v="15358.51"/>
    <n v="12784.55"/>
    <n v="1000"/>
    <n v="193240.74"/>
    <n v="0"/>
    <x v="3"/>
    <s v="BR Carbsmart IC Bars 8-6PK"/>
  </r>
  <r>
    <n v="69717802"/>
    <x v="1"/>
    <s v=""/>
    <s v="2026"/>
    <s v="02"/>
    <s v="V"/>
    <s v="ZA03"/>
    <n v="6311"/>
    <n v="90853.55"/>
    <n v="14396.06"/>
    <n v="12784.55"/>
    <n v="1000"/>
    <n v="90853.55"/>
    <n v="0"/>
    <x v="3"/>
    <s v="BR Carbsmart IC Bars 8-6PK"/>
  </r>
  <r>
    <n v="69717802"/>
    <x v="2"/>
    <s v=""/>
    <s v="2026"/>
    <s v="02"/>
    <s v="V"/>
    <s v="ZA03"/>
    <n v="39957"/>
    <n v="538856.93999999994"/>
    <n v="13485.92"/>
    <n v="11908.65"/>
    <n v="1000"/>
    <n v="538856.93999999994"/>
    <n v="0"/>
    <x v="3"/>
    <s v="BR Carbsmart IC Bars 8-6PK"/>
  </r>
  <r>
    <n v="69717802"/>
    <x v="8"/>
    <s v=""/>
    <s v="2026"/>
    <s v="02"/>
    <s v="V"/>
    <s v="ZA03"/>
    <n v="222"/>
    <n v="2768.06"/>
    <n v="12468.74"/>
    <n v="11908.65"/>
    <n v="1000"/>
    <n v="2768.06"/>
    <n v="0"/>
    <x v="3"/>
    <s v="BR Carbsmart IC Bars 8-6PK"/>
  </r>
  <r>
    <n v="69717802"/>
    <x v="13"/>
    <s v=""/>
    <s v="2026"/>
    <s v="02"/>
    <s v="V"/>
    <s v="ZA03"/>
    <n v="5971.7169999999996"/>
    <n v="88545.42"/>
    <n v="14827.46"/>
    <n v="12784.55"/>
    <n v="1000"/>
    <n v="88545.42"/>
    <n v="0"/>
    <x v="3"/>
    <s v="BR Carbsmart IC Bars 8-6PK"/>
  </r>
  <r>
    <n v="69717802"/>
    <x v="3"/>
    <s v=""/>
    <s v="2026"/>
    <s v="02"/>
    <s v="V"/>
    <s v="ZA03"/>
    <n v="24324"/>
    <n v="349755.22"/>
    <n v="14379.02"/>
    <n v="12114.02"/>
    <n v="1000"/>
    <n v="349755.22"/>
    <n v="0"/>
    <x v="3"/>
    <s v="BR Carbsmart IC Bars 8-6PK"/>
  </r>
  <r>
    <n v="69717803"/>
    <x v="5"/>
    <s v=""/>
    <s v="2026"/>
    <s v="02"/>
    <s v="V"/>
    <s v="ZA03"/>
    <n v="33462"/>
    <n v="454162.04"/>
    <n v="13572.47"/>
    <n v="13298.28"/>
    <n v="1000"/>
    <n v="454162.04"/>
    <n v="0"/>
    <x v="3"/>
    <s v="BR Carbsmart Almond Bar 8-6PK"/>
  </r>
  <r>
    <n v="69717803"/>
    <x v="0"/>
    <s v=""/>
    <s v="2026"/>
    <s v="02"/>
    <s v="V"/>
    <s v="ZA03"/>
    <n v="3016"/>
    <n v="45417.23"/>
    <n v="15058.76"/>
    <n v="13298.28"/>
    <n v="1000"/>
    <n v="45417.23"/>
    <n v="0"/>
    <x v="3"/>
    <s v="BR Carbsmart Almond Bar 8-6PK"/>
  </r>
  <r>
    <n v="69717803"/>
    <x v="1"/>
    <s v=""/>
    <s v="2026"/>
    <s v="02"/>
    <s v="V"/>
    <s v="ZA03"/>
    <n v="7594"/>
    <n v="104707.69"/>
    <n v="13788.21"/>
    <n v="13298.28"/>
    <n v="1000"/>
    <n v="104707.69"/>
    <n v="0"/>
    <x v="3"/>
    <s v="BR Carbsmart Almond Bar 8-6PK"/>
  </r>
  <r>
    <n v="69717803"/>
    <x v="2"/>
    <s v=""/>
    <s v="2026"/>
    <s v="02"/>
    <s v="V"/>
    <s v="ZA03"/>
    <n v="6566"/>
    <n v="96536.08"/>
    <n v="14702.42"/>
    <n v="12459.51"/>
    <n v="1000"/>
    <n v="96536.08"/>
    <n v="0"/>
    <x v="3"/>
    <s v="BR Carbsmart Almond Bar 8-6PK"/>
  </r>
  <r>
    <n v="69717803"/>
    <x v="8"/>
    <s v=""/>
    <s v="2026"/>
    <s v="02"/>
    <s v="V"/>
    <s v="ZA03"/>
    <n v="529"/>
    <n v="7571.47"/>
    <n v="14312.8"/>
    <n v="12459.49"/>
    <n v="1000"/>
    <n v="7571.47"/>
    <n v="0"/>
    <x v="3"/>
    <s v="BR Carbsmart Almond Bar 8-6PK"/>
  </r>
  <r>
    <n v="69717803"/>
    <x v="3"/>
    <s v=""/>
    <s v="2026"/>
    <s v="02"/>
    <s v="V"/>
    <s v="ZA03"/>
    <n v="10113"/>
    <n v="148839.89000000001"/>
    <n v="14717.68"/>
    <n v="12611.06"/>
    <n v="1000"/>
    <n v="148839.89000000001"/>
    <n v="0"/>
    <x v="3"/>
    <s v="BR Carbsmart Almond Bar 8-6PK"/>
  </r>
  <r>
    <n v="69725079"/>
    <x v="3"/>
    <s v=""/>
    <s v="2026"/>
    <s v="02"/>
    <s v="V"/>
    <s v="ZA03"/>
    <n v="1161"/>
    <n v="12116.01"/>
    <n v="10435.84"/>
    <n v="11087.61"/>
    <n v="1000"/>
    <n v="12116.01"/>
    <n v="0"/>
    <x v="5"/>
    <s v="PS OCG 6-18PK"/>
  </r>
  <r>
    <n v="69725082"/>
    <x v="7"/>
    <s v=""/>
    <s v="2026"/>
    <s v="02"/>
    <s v="V"/>
    <s v="ZA03"/>
    <n v="2303"/>
    <n v="27228.82"/>
    <n v="11823.2"/>
    <n v="3035.86"/>
    <n v="1000"/>
    <n v="27228.82"/>
    <n v="0"/>
    <x v="5"/>
    <s v="PS OCG 6-18PK"/>
  </r>
  <r>
    <n v="69725082"/>
    <x v="0"/>
    <s v=""/>
    <s v="2026"/>
    <s v="02"/>
    <s v="V"/>
    <s v="ZA03"/>
    <n v="5933"/>
    <n v="77646.33"/>
    <n v="13087.2"/>
    <n v="11614.19"/>
    <n v="1000"/>
    <n v="77646.33"/>
    <n v="0"/>
    <x v="5"/>
    <s v="PS OCG 6-18PK"/>
  </r>
  <r>
    <n v="69725082"/>
    <x v="1"/>
    <s v=""/>
    <s v="2026"/>
    <s v="02"/>
    <s v="V"/>
    <s v="ZA03"/>
    <n v="7020"/>
    <n v="94380.94"/>
    <n v="13444.58"/>
    <n v="11614.19"/>
    <n v="1000"/>
    <n v="94380.94"/>
    <n v="0"/>
    <x v="5"/>
    <s v="PS OCG 6-18PK"/>
  </r>
  <r>
    <n v="69725082"/>
    <x v="2"/>
    <s v=""/>
    <s v="2026"/>
    <s v="02"/>
    <s v="V"/>
    <s v="ZA03"/>
    <n v="5440"/>
    <n v="66134.740000000005"/>
    <n v="12157.12"/>
    <n v="10922.12"/>
    <n v="1000"/>
    <n v="66134.740000000005"/>
    <n v="0"/>
    <x v="5"/>
    <s v="PS OCG 6-18PK"/>
  </r>
  <r>
    <n v="69725082"/>
    <x v="3"/>
    <s v=""/>
    <s v="2026"/>
    <s v="02"/>
    <s v="V"/>
    <s v="ZA03"/>
    <n v="259524"/>
    <n v="3115136.82"/>
    <n v="12003.27"/>
    <n v="10641.87"/>
    <n v="1000"/>
    <n v="3115136.82"/>
    <n v="0"/>
    <x v="5"/>
    <s v="PS OCG 6-18PK"/>
  </r>
  <r>
    <n v="69725083"/>
    <x v="7"/>
    <s v=""/>
    <s v="2026"/>
    <s v="02"/>
    <s v="S"/>
    <s v="ZA03"/>
    <n v="0"/>
    <n v="0"/>
    <n v="14717.16"/>
    <n v="13104.96"/>
    <n v="1000"/>
    <n v="0"/>
    <n v="0"/>
    <x v="5"/>
    <s v="PS SF Tropical 6-18PK"/>
  </r>
  <r>
    <n v="69725083"/>
    <x v="5"/>
    <s v=""/>
    <s v="2026"/>
    <s v="02"/>
    <s v="V"/>
    <s v="ZA03"/>
    <n v="15880"/>
    <n v="187268.53"/>
    <n v="11792.73"/>
    <n v="12707.82"/>
    <n v="1000"/>
    <n v="187268.53"/>
    <n v="0"/>
    <x v="5"/>
    <s v="PS SF Tropical 6-18PK"/>
  </r>
  <r>
    <n v="69725083"/>
    <x v="0"/>
    <s v=""/>
    <s v="2026"/>
    <s v="02"/>
    <s v="V"/>
    <s v="ZA03"/>
    <n v="0"/>
    <n v="0"/>
    <n v="12411.22"/>
    <n v="14261.12"/>
    <n v="1000"/>
    <n v="0"/>
    <n v="0"/>
    <x v="5"/>
    <s v="PS SF Tropical 6-18PK"/>
  </r>
  <r>
    <n v="69725083"/>
    <x v="1"/>
    <s v=""/>
    <s v="2026"/>
    <s v="02"/>
    <s v="V"/>
    <s v="ZA03"/>
    <n v="0"/>
    <n v="0"/>
    <n v="12899.86"/>
    <n v="14261.12"/>
    <n v="1000"/>
    <n v="0"/>
    <n v="0"/>
    <x v="5"/>
    <s v="PS SF Tropical 6-18PK"/>
  </r>
  <r>
    <n v="69725083"/>
    <x v="6"/>
    <s v=""/>
    <s v="2026"/>
    <s v="02"/>
    <s v="V"/>
    <s v="ZA03"/>
    <n v="33075"/>
    <n v="376782.33"/>
    <n v="11391.76"/>
    <n v="12707.82"/>
    <n v="1000"/>
    <n v="376782.33"/>
    <n v="0"/>
    <x v="5"/>
    <s v="PS SF Tropical 6-18PK"/>
  </r>
  <r>
    <n v="69725083"/>
    <x v="2"/>
    <s v=""/>
    <s v="2026"/>
    <s v="02"/>
    <s v="V"/>
    <s v="ZA03"/>
    <n v="188"/>
    <n v="2250.16"/>
    <n v="11968.94"/>
    <n v="13425.92"/>
    <n v="1000"/>
    <n v="2250.16"/>
    <n v="0"/>
    <x v="5"/>
    <s v="PS SF Tropical 6-18PK"/>
  </r>
  <r>
    <n v="69725083"/>
    <x v="3"/>
    <s v=""/>
    <s v="2026"/>
    <s v="02"/>
    <s v="V"/>
    <s v="ZA03"/>
    <n v="0"/>
    <n v="0"/>
    <n v="11880.44"/>
    <n v="13191.67"/>
    <n v="1000"/>
    <n v="0"/>
    <n v="0"/>
    <x v="5"/>
    <s v="PS SF Tropical 6-18PK"/>
  </r>
  <r>
    <n v="69727314"/>
    <x v="7"/>
    <s v=""/>
    <s v="2026"/>
    <s v="02"/>
    <s v="S"/>
    <s v="ZA03"/>
    <n v="0"/>
    <n v="0"/>
    <n v="12487.73"/>
    <n v="10557.66"/>
    <n v="1000"/>
    <n v="0"/>
    <n v="0"/>
    <x v="5"/>
    <s v="PS OCG SF 6-18PK"/>
  </r>
  <r>
    <n v="69727314"/>
    <x v="0"/>
    <s v=""/>
    <s v="2026"/>
    <s v="02"/>
    <s v="V"/>
    <s v="ZA03"/>
    <n v="5031"/>
    <n v="55498.36"/>
    <n v="11031.28"/>
    <n v="11672.49"/>
    <n v="1000"/>
    <n v="55498.36"/>
    <n v="0"/>
    <x v="5"/>
    <s v="PS OCG SF 6-18PK"/>
  </r>
  <r>
    <n v="69727314"/>
    <x v="1"/>
    <s v=""/>
    <s v="2026"/>
    <s v="02"/>
    <s v="V"/>
    <s v="ZA03"/>
    <n v="7756"/>
    <n v="89446.07"/>
    <n v="11532.5"/>
    <n v="11672.49"/>
    <n v="1000"/>
    <n v="89446.07"/>
    <n v="0"/>
    <x v="5"/>
    <s v="PS OCG SF 6-18PK"/>
  </r>
  <r>
    <n v="69727314"/>
    <x v="2"/>
    <s v=""/>
    <s v="2026"/>
    <s v="02"/>
    <s v="V"/>
    <s v="ZA03"/>
    <n v="3510"/>
    <n v="36679.47"/>
    <n v="10449.99"/>
    <n v="10982.34"/>
    <n v="1000"/>
    <n v="36679.47"/>
    <n v="0"/>
    <x v="5"/>
    <s v="PS OCG SF 6-18PK"/>
  </r>
  <r>
    <n v="69727314"/>
    <x v="3"/>
    <s v=""/>
    <s v="2026"/>
    <s v="02"/>
    <s v="V"/>
    <s v="ZA03"/>
    <n v="23608"/>
    <n v="255700.08"/>
    <n v="10831.08"/>
    <n v="10557.66"/>
    <n v="1000"/>
    <n v="255700.08"/>
    <n v="0"/>
    <x v="5"/>
    <s v="PS OCG SF 6-18PK"/>
  </r>
  <r>
    <n v="69779478"/>
    <x v="0"/>
    <s v=""/>
    <s v="2026"/>
    <s v="02"/>
    <s v="V"/>
    <s v="ZA03"/>
    <n v="2280"/>
    <n v="24111.51"/>
    <n v="10575.22"/>
    <n v="9696.56"/>
    <n v="1000"/>
    <n v="24111.51"/>
    <n v="0"/>
    <x v="4"/>
    <s v="GH Reeses Club IC Cup 1-24PK"/>
  </r>
  <r>
    <n v="69779478"/>
    <x v="1"/>
    <s v=""/>
    <s v="2026"/>
    <s v="02"/>
    <s v="V"/>
    <s v="ZA03"/>
    <n v="292"/>
    <n v="3210.55"/>
    <n v="10995.03"/>
    <n v="9696.56"/>
    <n v="1000"/>
    <n v="3210.55"/>
    <n v="0"/>
    <x v="4"/>
    <s v="GH Reeses Club IC Cup 1-24PK"/>
  </r>
  <r>
    <n v="69779478"/>
    <x v="2"/>
    <s v=""/>
    <s v="2026"/>
    <s v="02"/>
    <s v="V"/>
    <s v="ZA03"/>
    <n v="928"/>
    <n v="10080.200000000001"/>
    <n v="10862.28"/>
    <n v="9696.56"/>
    <n v="1000"/>
    <n v="10080.200000000001"/>
    <n v="0"/>
    <x v="4"/>
    <s v="GH Reeses Club IC Cup 1-24PK"/>
  </r>
  <r>
    <n v="69779478"/>
    <x v="3"/>
    <s v=""/>
    <s v="2026"/>
    <s v="02"/>
    <s v="V"/>
    <s v="ZA03"/>
    <n v="519"/>
    <n v="5585.66"/>
    <n v="10762.35"/>
    <n v="9696.56"/>
    <n v="1000"/>
    <n v="5585.66"/>
    <n v="0"/>
    <x v="4"/>
    <s v="GH Reeses Club IC Cup 1-24PK"/>
  </r>
  <r>
    <n v="69792952"/>
    <x v="5"/>
    <s v=""/>
    <s v="2026"/>
    <s v="02"/>
    <s v="V"/>
    <s v="ZA03"/>
    <n v="3570"/>
    <n v="26446.58"/>
    <n v="7408.01"/>
    <n v="7598.45"/>
    <n v="1000"/>
    <n v="26446.58"/>
    <n v="0"/>
    <x v="15"/>
    <s v="TAL Zesty Lemon Sorbetto 8 1PT"/>
  </r>
  <r>
    <n v="69792956"/>
    <x v="0"/>
    <s v=""/>
    <s v="2026"/>
    <s v="02"/>
    <s v="V"/>
    <s v="ZA03"/>
    <n v="66"/>
    <n v="777.55"/>
    <n v="11781.06"/>
    <n v="10530.09"/>
    <n v="1000"/>
    <n v="777.55"/>
    <n v="0"/>
    <x v="6"/>
    <s v="BR Star Spangled Scoops 6 1.5QT"/>
  </r>
  <r>
    <n v="69796888"/>
    <x v="0"/>
    <s v=""/>
    <s v="2026"/>
    <s v="02"/>
    <s v="V"/>
    <s v="ZA03"/>
    <n v="3328"/>
    <n v="74383.990000000005"/>
    <n v="22350.959999999999"/>
    <n v="20633.240000000002"/>
    <n v="1000"/>
    <n v="74383.990000000005"/>
    <n v="0"/>
    <x v="30"/>
    <s v="BJ US-IC Vanilla Fudge Brownie-6 828ml"/>
  </r>
  <r>
    <n v="69796888"/>
    <x v="1"/>
    <s v=""/>
    <s v="2026"/>
    <s v="02"/>
    <s v="V"/>
    <s v="ZA03"/>
    <n v="10838"/>
    <n v="254691.46"/>
    <n v="23499.86"/>
    <n v="20309.560000000001"/>
    <n v="1000"/>
    <n v="254691.46"/>
    <n v="0"/>
    <x v="30"/>
    <s v="BJ US-IC Vanilla Fudge Brownie-6 828ml"/>
  </r>
  <r>
    <n v="69796888"/>
    <x v="2"/>
    <s v=""/>
    <s v="2026"/>
    <s v="02"/>
    <s v="V"/>
    <s v="ZA03"/>
    <n v="5277"/>
    <n v="118035.21"/>
    <n v="22367.86"/>
    <n v="20914.21"/>
    <n v="1000"/>
    <n v="118035.21"/>
    <n v="0"/>
    <x v="30"/>
    <s v="BJ US-IC Vanilla Fudge Brownie-6 828ml"/>
  </r>
  <r>
    <n v="69796888"/>
    <x v="3"/>
    <s v=""/>
    <s v="2026"/>
    <s v="02"/>
    <s v="V"/>
    <s v="ZA03"/>
    <n v="26211"/>
    <n v="588147.9"/>
    <n v="22438.97"/>
    <n v="20908.68"/>
    <n v="1000"/>
    <n v="588147.9"/>
    <n v="0"/>
    <x v="30"/>
    <s v="BJ US-IC Vanilla Fudge Brownie-6 828ml"/>
  </r>
  <r>
    <n v="69796888"/>
    <x v="4"/>
    <s v=""/>
    <s v="2026"/>
    <s v="02"/>
    <s v="V"/>
    <s v="ZA03"/>
    <n v="182"/>
    <n v="3945.33"/>
    <n v="21677.64"/>
    <n v="20309.560000000001"/>
    <n v="1000"/>
    <n v="3945.33"/>
    <n v="0"/>
    <x v="30"/>
    <s v="BJ US-IC Vanilla Fudge Brownie-6 828ml"/>
  </r>
  <r>
    <n v="69797288"/>
    <x v="0"/>
    <s v=""/>
    <s v="2026"/>
    <s v="02"/>
    <s v="V"/>
    <s v="ZA03"/>
    <n v="17773"/>
    <n v="190081.84"/>
    <n v="10694.98"/>
    <n v="11461.4"/>
    <n v="1000"/>
    <n v="190081.84"/>
    <n v="0"/>
    <x v="1"/>
    <s v="BJ US-NDO-Strawberry Chscake-8 1PT"/>
  </r>
  <r>
    <n v="69797288"/>
    <x v="1"/>
    <s v=""/>
    <s v="2026"/>
    <s v="02"/>
    <s v="V"/>
    <s v="ZA03"/>
    <n v="6140"/>
    <n v="75224.820000000007"/>
    <n v="12251.6"/>
    <n v="12037.88"/>
    <n v="1000"/>
    <n v="75224.820000000007"/>
    <n v="0"/>
    <x v="1"/>
    <s v="BJ US-NDO-Strawberry Chscake-8 1PT"/>
  </r>
  <r>
    <n v="69797288"/>
    <x v="2"/>
    <s v=""/>
    <s v="2026"/>
    <s v="02"/>
    <s v="V"/>
    <s v="ZA03"/>
    <n v="4441"/>
    <n v="49232.22"/>
    <n v="11085.84"/>
    <n v="11411.53"/>
    <n v="1000"/>
    <n v="49232.22"/>
    <n v="0"/>
    <x v="1"/>
    <s v="BJ US-NDO-Strawberry Chscake-8 1PT"/>
  </r>
  <r>
    <n v="69797288"/>
    <x v="3"/>
    <s v=""/>
    <s v="2026"/>
    <s v="02"/>
    <s v="V"/>
    <s v="ZA03"/>
    <n v="24728"/>
    <n v="281351.19"/>
    <n v="11377.84"/>
    <n v="11458.69"/>
    <n v="1000"/>
    <n v="281351.19"/>
    <n v="0"/>
    <x v="1"/>
    <s v="BJ US-NDO-Strawberry Chscake-8 1PT"/>
  </r>
  <r>
    <n v="69797288"/>
    <x v="4"/>
    <s v=""/>
    <s v="2026"/>
    <s v="02"/>
    <s v="V"/>
    <s v="ZA03"/>
    <n v="0"/>
    <n v="0"/>
    <n v="9948.43"/>
    <n v="10813.97"/>
    <n v="1000"/>
    <n v="0"/>
    <n v="0"/>
    <x v="1"/>
    <s v="BJ US-NDO-Strawberry Chscake-8 1PT"/>
  </r>
  <r>
    <n v="69797289"/>
    <x v="0"/>
    <s v=""/>
    <s v="2026"/>
    <s v="02"/>
    <s v="V"/>
    <s v="ZA03"/>
    <n v="313"/>
    <n v="4293.9799999999996"/>
    <n v="13718.79"/>
    <n v="12979.02"/>
    <n v="1000"/>
    <n v="4293.9799999999996"/>
    <n v="0"/>
    <x v="1"/>
    <s v="BJ US-IC-Impretzively Fudged-8 1PT"/>
  </r>
  <r>
    <n v="69797289"/>
    <x v="1"/>
    <s v=""/>
    <s v="2026"/>
    <s v="02"/>
    <s v="V"/>
    <s v="ZA03"/>
    <n v="0"/>
    <n v="0"/>
    <n v="14145.67"/>
    <n v="14524.64"/>
    <n v="1000"/>
    <n v="0"/>
    <n v="0"/>
    <x v="1"/>
    <s v="BJ US-IC-Impretzively Fudged-8 1PT"/>
  </r>
  <r>
    <n v="69797289"/>
    <x v="2"/>
    <s v=""/>
    <s v="2026"/>
    <s v="02"/>
    <s v="V"/>
    <s v="ZA03"/>
    <n v="231"/>
    <n v="3069.22"/>
    <n v="13286.67"/>
    <n v="13043.17"/>
    <n v="1000"/>
    <n v="3069.22"/>
    <n v="0"/>
    <x v="1"/>
    <s v="BJ US-IC-Impretzively Fudged-8 1PT"/>
  </r>
  <r>
    <n v="69797289"/>
    <x v="3"/>
    <s v=""/>
    <s v="2026"/>
    <s v="02"/>
    <s v="V"/>
    <s v="ZA03"/>
    <n v="1079"/>
    <n v="14467.47"/>
    <n v="13408.22"/>
    <n v="12983.42"/>
    <n v="1000"/>
    <n v="14467.47"/>
    <n v="0"/>
    <x v="1"/>
    <s v="BJ US-IC-Impretzively Fudged-8 1PT"/>
  </r>
  <r>
    <n v="69797289"/>
    <x v="4"/>
    <s v=""/>
    <s v="2026"/>
    <s v="02"/>
    <s v="S"/>
    <s v="ZA03"/>
    <n v="0"/>
    <n v="0"/>
    <n v="12579.28"/>
    <n v="12434.74"/>
    <n v="1000"/>
    <n v="0"/>
    <n v="0"/>
    <x v="1"/>
    <s v="BJ US-IC-Impretzively Fudged-8 1PT"/>
  </r>
  <r>
    <n v="69797296"/>
    <x v="0"/>
    <s v=""/>
    <s v="2026"/>
    <s v="02"/>
    <s v="V"/>
    <s v="ZA03"/>
    <n v="9092"/>
    <n v="122189.87"/>
    <n v="13439.27"/>
    <n v="12979.71"/>
    <n v="1000"/>
    <n v="122189.87"/>
    <n v="0"/>
    <x v="1"/>
    <s v="BJ US-IC-PB Smore-8 1PT"/>
  </r>
  <r>
    <n v="69797296"/>
    <x v="1"/>
    <s v=""/>
    <s v="2026"/>
    <s v="02"/>
    <s v="V"/>
    <s v="ZA03"/>
    <n v="5445"/>
    <n v="74867.759999999995"/>
    <n v="13749.82"/>
    <n v="14338.89"/>
    <n v="1000"/>
    <n v="74867.759999999995"/>
    <n v="0"/>
    <x v="1"/>
    <s v="BJ US-IC-PB Smore-8 1PT"/>
  </r>
  <r>
    <n v="69797296"/>
    <x v="2"/>
    <s v=""/>
    <s v="2026"/>
    <s v="02"/>
    <s v="V"/>
    <s v="ZA03"/>
    <n v="3162"/>
    <n v="42911.57"/>
    <n v="13571.02"/>
    <n v="13110.94"/>
    <n v="1000"/>
    <n v="42911.57"/>
    <n v="0"/>
    <x v="1"/>
    <s v="BJ US-IC-PB Smore-8 1PT"/>
  </r>
  <r>
    <n v="69797296"/>
    <x v="3"/>
    <s v=""/>
    <s v="2026"/>
    <s v="02"/>
    <s v="V"/>
    <s v="ZA03"/>
    <n v="11939"/>
    <n v="159120.82"/>
    <n v="13327.82"/>
    <n v="13109.24"/>
    <n v="1000"/>
    <n v="159120.82"/>
    <n v="0"/>
    <x v="1"/>
    <s v="BJ US-IC-PB Smore-8 1PT"/>
  </r>
  <r>
    <n v="69797296"/>
    <x v="4"/>
    <s v=""/>
    <s v="2026"/>
    <s v="02"/>
    <s v="S"/>
    <s v="ZA03"/>
    <n v="0"/>
    <n v="0"/>
    <n v="13784.97"/>
    <n v="12544.48"/>
    <n v="1000"/>
    <n v="0"/>
    <n v="0"/>
    <x v="1"/>
    <s v="BJ US-IC-PB Smore-8 1PT"/>
  </r>
  <r>
    <n v="69797468"/>
    <x v="5"/>
    <s v=""/>
    <s v="2026"/>
    <s v="02"/>
    <s v="V"/>
    <s v="ZA03"/>
    <n v="8580"/>
    <n v="111179.96"/>
    <n v="12958.04"/>
    <n v="10455.709999999999"/>
    <n v="1000"/>
    <n v="111179.96"/>
    <n v="0"/>
    <x v="3"/>
    <s v="BR Carbsmart Caramel Bar 8-6PK"/>
  </r>
  <r>
    <n v="69797468"/>
    <x v="0"/>
    <s v=""/>
    <s v="2026"/>
    <s v="02"/>
    <s v="V"/>
    <s v="ZA03"/>
    <n v="10426"/>
    <n v="138312.13"/>
    <n v="13266.08"/>
    <n v="10455.709999999999"/>
    <n v="1000"/>
    <n v="138312.13"/>
    <n v="0"/>
    <x v="3"/>
    <s v="BR Carbsmart Caramel Bar 8-6PK"/>
  </r>
  <r>
    <n v="69797468"/>
    <x v="1"/>
    <s v=""/>
    <s v="2026"/>
    <s v="02"/>
    <s v="V"/>
    <s v="ZA03"/>
    <n v="9373"/>
    <n v="123877.52"/>
    <n v="13216.42"/>
    <n v="10455.709999999999"/>
    <n v="1000"/>
    <n v="123877.52"/>
    <n v="0"/>
    <x v="3"/>
    <s v="BR Carbsmart Caramel Bar 8-6PK"/>
  </r>
  <r>
    <n v="69797468"/>
    <x v="6"/>
    <s v=""/>
    <s v="2026"/>
    <s v="02"/>
    <s v="V"/>
    <s v="ZA03"/>
    <n v="42754"/>
    <n v="549593.62"/>
    <n v="12854.79"/>
    <n v="10455.709999999999"/>
    <n v="1000"/>
    <n v="549593.62"/>
    <n v="0"/>
    <x v="3"/>
    <s v="BR Carbsmart Caramel Bar 8-6PK"/>
  </r>
  <r>
    <n v="69797468"/>
    <x v="2"/>
    <s v=""/>
    <s v="2026"/>
    <s v="02"/>
    <s v="V"/>
    <s v="ZA03"/>
    <n v="12396"/>
    <n v="157914.98000000001"/>
    <n v="12739.19"/>
    <n v="9778.98"/>
    <n v="1000"/>
    <n v="157914.98000000001"/>
    <n v="0"/>
    <x v="3"/>
    <s v="BR Carbsmart Caramel Bar 8-6PK"/>
  </r>
  <r>
    <n v="69797468"/>
    <x v="8"/>
    <s v=""/>
    <s v="2026"/>
    <s v="02"/>
    <s v="V"/>
    <s v="ZA03"/>
    <n v="0"/>
    <n v="0"/>
    <n v="13147.58"/>
    <n v="9700.19"/>
    <n v="1000"/>
    <n v="0"/>
    <n v="0"/>
    <x v="3"/>
    <s v="BR Carbsmart Caramel Bar 8-6PK"/>
  </r>
  <r>
    <n v="69797468"/>
    <x v="3"/>
    <s v=""/>
    <s v="2026"/>
    <s v="02"/>
    <s v="V"/>
    <s v="ZA03"/>
    <n v="15628"/>
    <n v="197634.07"/>
    <n v="12646.15"/>
    <n v="10047.219999999999"/>
    <n v="1000"/>
    <n v="197634.07"/>
    <n v="0"/>
    <x v="3"/>
    <s v="BR Carbsmart Caramel Bar 8-6PK"/>
  </r>
  <r>
    <n v="69798155"/>
    <x v="0"/>
    <s v=""/>
    <s v="2026"/>
    <s v="02"/>
    <s v="V"/>
    <s v="ZA03"/>
    <n v="340"/>
    <n v="7285.83"/>
    <n v="21428.91"/>
    <n v="21829.21"/>
    <n v="1000"/>
    <n v="7285.83"/>
    <n v="0"/>
    <x v="30"/>
    <s v="BJ US-IC-Coffee Fudge Chip-6 828ml"/>
  </r>
  <r>
    <n v="69798155"/>
    <x v="1"/>
    <s v=""/>
    <s v="2026"/>
    <s v="02"/>
    <s v="V"/>
    <s v="ZA03"/>
    <n v="5283"/>
    <n v="123617.88"/>
    <n v="23399.18"/>
    <n v="21959.75"/>
    <n v="1000"/>
    <n v="123617.88"/>
    <n v="0"/>
    <x v="30"/>
    <s v="BJ US-IC-Coffee Fudge Chip-6 828ml"/>
  </r>
  <r>
    <n v="69798155"/>
    <x v="2"/>
    <s v=""/>
    <s v="2026"/>
    <s v="02"/>
    <s v="V"/>
    <s v="ZA03"/>
    <n v="397"/>
    <n v="8720.5"/>
    <n v="21965.99"/>
    <n v="21884.880000000001"/>
    <n v="1000"/>
    <n v="8720.5"/>
    <n v="0"/>
    <x v="30"/>
    <s v="BJ US-IC-Coffee Fudge Chip-6 828ml"/>
  </r>
  <r>
    <n v="69798155"/>
    <x v="3"/>
    <s v=""/>
    <s v="2026"/>
    <s v="02"/>
    <s v="V"/>
    <s v="ZA03"/>
    <n v="3021"/>
    <n v="66883.06"/>
    <n v="22139.38"/>
    <n v="21959.75"/>
    <n v="1000"/>
    <n v="66883.06"/>
    <n v="0"/>
    <x v="30"/>
    <s v="BJ US-IC-Coffee Fudge Chip-6 828ml"/>
  </r>
  <r>
    <n v="69798155"/>
    <x v="4"/>
    <s v=""/>
    <s v="2026"/>
    <s v="02"/>
    <s v="V"/>
    <s v="ZA03"/>
    <n v="546"/>
    <n v="11822.92"/>
    <n v="21653.7"/>
    <n v="21181.96"/>
    <n v="1000"/>
    <n v="11822.92"/>
    <n v="0"/>
    <x v="30"/>
    <s v="BJ US-IC-Coffee Fudge Chip-6 828ml"/>
  </r>
  <r>
    <n v="69798156"/>
    <x v="5"/>
    <s v=""/>
    <s v="2026"/>
    <s v="02"/>
    <s v="V"/>
    <s v="ZA03"/>
    <n v="3640"/>
    <n v="81554.89"/>
    <n v="22405.19"/>
    <n v="20505.5"/>
    <n v="1000"/>
    <n v="81554.89"/>
    <n v="0"/>
    <x v="30"/>
    <s v="BJ US-IC-Strawberries Cream-6 828ml"/>
  </r>
  <r>
    <n v="69798156"/>
    <x v="0"/>
    <s v=""/>
    <s v="2026"/>
    <s v="02"/>
    <s v="V"/>
    <s v="ZA03"/>
    <n v="12096"/>
    <n v="285058.34000000003"/>
    <n v="23566.33"/>
    <n v="21093.72"/>
    <n v="1000"/>
    <n v="285058.34000000003"/>
    <n v="0"/>
    <x v="30"/>
    <s v="BJ US-IC-Strawberries Cream-6 828ml"/>
  </r>
  <r>
    <n v="69798156"/>
    <x v="1"/>
    <s v=""/>
    <s v="2026"/>
    <s v="02"/>
    <s v="V"/>
    <s v="ZA03"/>
    <n v="6871"/>
    <n v="170202.84"/>
    <n v="24771.19"/>
    <n v="21160.720000000001"/>
    <n v="1000"/>
    <n v="170202.84"/>
    <n v="0"/>
    <x v="30"/>
    <s v="BJ US-IC-Strawberries Cream-6 828ml"/>
  </r>
  <r>
    <n v="69798156"/>
    <x v="6"/>
    <s v=""/>
    <s v="2026"/>
    <s v="02"/>
    <s v="V"/>
    <s v="ZA03"/>
    <n v="8554"/>
    <n v="202373.7"/>
    <n v="23658.37"/>
    <n v="20505.5"/>
    <n v="1000"/>
    <n v="202373.7"/>
    <n v="0"/>
    <x v="30"/>
    <s v="BJ US-IC-Strawberries Cream-6 828ml"/>
  </r>
  <r>
    <n v="69798156"/>
    <x v="2"/>
    <s v=""/>
    <s v="2026"/>
    <s v="02"/>
    <s v="V"/>
    <s v="ZA03"/>
    <n v="1410"/>
    <n v="32699.67"/>
    <n v="23191.26"/>
    <n v="21135.15"/>
    <n v="1000"/>
    <n v="32699.67"/>
    <n v="0"/>
    <x v="30"/>
    <s v="BJ US-IC-Strawberries Cream-6 828ml"/>
  </r>
  <r>
    <n v="69798156"/>
    <x v="3"/>
    <s v=""/>
    <s v="2026"/>
    <s v="02"/>
    <s v="V"/>
    <s v="ZA03"/>
    <n v="2179"/>
    <n v="51308.68"/>
    <n v="23546.89"/>
    <n v="21160.720000000001"/>
    <n v="1000"/>
    <n v="51308.68"/>
    <n v="0"/>
    <x v="30"/>
    <s v="BJ US-IC-Strawberries Cream-6 828ml"/>
  </r>
  <r>
    <n v="69798161"/>
    <x v="0"/>
    <s v=""/>
    <s v="2026"/>
    <s v="02"/>
    <s v="V"/>
    <s v="ZA03"/>
    <n v="1302"/>
    <n v="32086.639999999999"/>
    <n v="24644.12"/>
    <n v="21394.89"/>
    <n v="1000"/>
    <n v="32086.639999999999"/>
    <n v="0"/>
    <x v="30"/>
    <s v="BJ US-IC Chocolate Fudge Swirl-6 828ml"/>
  </r>
  <r>
    <n v="69798161"/>
    <x v="1"/>
    <s v=""/>
    <s v="2026"/>
    <s v="02"/>
    <s v="V"/>
    <s v="ZA03"/>
    <n v="8558"/>
    <n v="230789.67"/>
    <n v="26967.71"/>
    <n v="21692.43"/>
    <n v="1000"/>
    <n v="230789.67"/>
    <n v="0"/>
    <x v="30"/>
    <s v="BJ US-IC Chocolate Fudge Swirl-6 828ml"/>
  </r>
  <r>
    <n v="69798161"/>
    <x v="2"/>
    <s v=""/>
    <s v="2026"/>
    <s v="02"/>
    <s v="V"/>
    <s v="ZA03"/>
    <n v="1162"/>
    <n v="28143.21"/>
    <n v="24219.63"/>
    <n v="21592.89"/>
    <n v="1000"/>
    <n v="28143.21"/>
    <n v="0"/>
    <x v="30"/>
    <s v="BJ US-IC Chocolate Fudge Swirl-6 828ml"/>
  </r>
  <r>
    <n v="69798161"/>
    <x v="3"/>
    <s v=""/>
    <s v="2026"/>
    <s v="02"/>
    <s v="V"/>
    <s v="ZA03"/>
    <n v="7304"/>
    <n v="173964.2"/>
    <n v="23817.66"/>
    <n v="21692.43"/>
    <n v="1000"/>
    <n v="173964.2"/>
    <n v="0"/>
    <x v="30"/>
    <s v="BJ US-IC Chocolate Fudge Swirl-6 828ml"/>
  </r>
  <r>
    <n v="69964637"/>
    <x v="0"/>
    <s v=""/>
    <s v="2026"/>
    <s v="02"/>
    <s v="V"/>
    <s v="ZA03"/>
    <n v="15"/>
    <n v="91.58"/>
    <n v="6105.33"/>
    <n v="6101.53"/>
    <n v="1000"/>
    <n v="91.58"/>
    <n v="0"/>
    <x v="13"/>
    <s v="PS SpongeBob Facepiece IH 6-6PK"/>
  </r>
  <r>
    <n v="69964637"/>
    <x v="1"/>
    <s v=""/>
    <s v="2026"/>
    <s v="02"/>
    <s v="V"/>
    <s v="ZA03"/>
    <n v="2481"/>
    <n v="17210.22"/>
    <n v="6936.81"/>
    <n v="6101.53"/>
    <n v="1000"/>
    <n v="17210.22"/>
    <n v="0"/>
    <x v="13"/>
    <s v="PS SpongeBob Facepiece IH 6-6PK"/>
  </r>
  <r>
    <n v="69964637"/>
    <x v="2"/>
    <s v=""/>
    <s v="2026"/>
    <s v="02"/>
    <s v="V"/>
    <s v="ZA03"/>
    <n v="929"/>
    <n v="5869.02"/>
    <n v="6317.57"/>
    <n v="6101.53"/>
    <n v="1000"/>
    <n v="5869.02"/>
    <n v="0"/>
    <x v="13"/>
    <s v="PS SpongeBob Facepiece IH 6-6PK"/>
  </r>
  <r>
    <n v="69964637"/>
    <x v="3"/>
    <s v=""/>
    <s v="2026"/>
    <s v="02"/>
    <s v="V"/>
    <s v="ZA03"/>
    <n v="843"/>
    <n v="5187.4799999999996"/>
    <n v="6153.59"/>
    <n v="6159.44"/>
    <n v="1000"/>
    <n v="5187.4799999999996"/>
    <n v="0"/>
    <x v="13"/>
    <s v="PS SpongeBob Facepiece IH 6-6PK"/>
  </r>
  <r>
    <n v="69964646"/>
    <x v="0"/>
    <s v=""/>
    <s v="2026"/>
    <s v="02"/>
    <s v="V"/>
    <s v="ZA03"/>
    <n v="12599"/>
    <n v="97471.4"/>
    <n v="7736.44"/>
    <n v="7023.53"/>
    <n v="1000"/>
    <n v="97471.4"/>
    <n v="0"/>
    <x v="16"/>
    <s v="KL Cone Vanilla Caramel OOH 1-24ct"/>
  </r>
  <r>
    <n v="69964646"/>
    <x v="1"/>
    <s v=""/>
    <s v="2026"/>
    <s v="02"/>
    <s v="V"/>
    <s v="ZA03"/>
    <n v="1694"/>
    <n v="14926.37"/>
    <n v="8811.32"/>
    <n v="7023.53"/>
    <n v="1000"/>
    <n v="14926.37"/>
    <n v="0"/>
    <x v="16"/>
    <s v="KL Cone Vanilla Caramel OOH 1-24ct"/>
  </r>
  <r>
    <n v="69964646"/>
    <x v="6"/>
    <s v=""/>
    <s v="2026"/>
    <s v="02"/>
    <s v="V"/>
    <s v="ZA03"/>
    <n v="9090"/>
    <n v="62969.35"/>
    <n v="6927.32"/>
    <n v="6932.51"/>
    <n v="1000"/>
    <n v="62969.35"/>
    <n v="0"/>
    <x v="16"/>
    <s v="KL Cone Vanilla Caramel OOH 1-24ct"/>
  </r>
  <r>
    <n v="69964646"/>
    <x v="2"/>
    <s v=""/>
    <s v="2026"/>
    <s v="02"/>
    <s v="V"/>
    <s v="ZA03"/>
    <n v="615"/>
    <n v="4868.79"/>
    <n v="7916.73"/>
    <n v="6932.51"/>
    <n v="1000"/>
    <n v="4868.79"/>
    <n v="0"/>
    <x v="16"/>
    <s v="KL Cone Vanilla Caramel OOH 1-24ct"/>
  </r>
  <r>
    <n v="69964646"/>
    <x v="3"/>
    <s v=""/>
    <s v="2026"/>
    <s v="02"/>
    <s v="V"/>
    <s v="ZA03"/>
    <n v="1816"/>
    <n v="15178.65"/>
    <n v="8358.2900000000009"/>
    <n v="6932.51"/>
    <n v="1000"/>
    <n v="15178.65"/>
    <n v="0"/>
    <x v="16"/>
    <s v="KL Cone Vanilla Caramel OOH 1-24ct"/>
  </r>
  <r>
    <n v="69964648"/>
    <x v="0"/>
    <s v=""/>
    <s v="2026"/>
    <s v="02"/>
    <s v="V"/>
    <s v="ZA03"/>
    <n v="4213"/>
    <n v="74326.509999999995"/>
    <n v="17642.18"/>
    <n v="15376.69"/>
    <n v="1000"/>
    <n v="74326.509999999995"/>
    <n v="0"/>
    <x v="16"/>
    <s v="KL Cone BDay/ChocCrumble Cake 6-8CT"/>
  </r>
  <r>
    <n v="69964648"/>
    <x v="1"/>
    <s v=""/>
    <s v="2026"/>
    <s v="02"/>
    <s v="V"/>
    <s v="ZA03"/>
    <n v="7243"/>
    <n v="131132"/>
    <n v="18104.650000000001"/>
    <n v="15376.69"/>
    <n v="1000"/>
    <n v="131132"/>
    <n v="0"/>
    <x v="16"/>
    <s v="KL Cone BDay/ChocCrumble Cake 6-8CT"/>
  </r>
  <r>
    <n v="69964648"/>
    <x v="2"/>
    <s v=""/>
    <s v="2026"/>
    <s v="02"/>
    <s v="V"/>
    <s v="ZA03"/>
    <n v="1217"/>
    <n v="21932.19"/>
    <n v="18021.52"/>
    <n v="15376.69"/>
    <n v="1000"/>
    <n v="21932.19"/>
    <n v="0"/>
    <x v="16"/>
    <s v="KL Cone BDay/ChocCrumble Cake 6-8CT"/>
  </r>
  <r>
    <n v="69964648"/>
    <x v="3"/>
    <s v=""/>
    <s v="2026"/>
    <s v="02"/>
    <s v="V"/>
    <s v="ZA03"/>
    <n v="1205"/>
    <n v="22385.02"/>
    <n v="18576.78"/>
    <n v="15376.69"/>
    <n v="1000"/>
    <n v="22385.02"/>
    <n v="0"/>
    <x v="16"/>
    <s v="KL Cone BDay/ChocCrumble Cake 6-8CT"/>
  </r>
  <r>
    <n v="69979085"/>
    <x v="0"/>
    <s v=""/>
    <s v="2026"/>
    <s v="02"/>
    <s v="V"/>
    <s v="ZA03"/>
    <n v="1253"/>
    <n v="10949.47"/>
    <n v="8738.6"/>
    <n v="8176.32"/>
    <n v="1000"/>
    <n v="10949.47"/>
    <n v="0"/>
    <x v="17"/>
    <s v="BR Reeses Pieces 8 1PT"/>
  </r>
  <r>
    <n v="69979085"/>
    <x v="1"/>
    <s v=""/>
    <s v="2026"/>
    <s v="02"/>
    <s v="V"/>
    <s v="ZA03"/>
    <n v="0"/>
    <n v="0"/>
    <n v="8588.26"/>
    <n v="8176.32"/>
    <n v="1000"/>
    <n v="0"/>
    <n v="0"/>
    <x v="17"/>
    <s v="BR Reeses Pieces 8 1PT"/>
  </r>
  <r>
    <n v="69981590"/>
    <x v="0"/>
    <s v=""/>
    <s v="2026"/>
    <s v="02"/>
    <s v="V"/>
    <s v="ZA03"/>
    <n v="7763"/>
    <n v="82302.63"/>
    <n v="10601.91"/>
    <n v="10451.200000000001"/>
    <n v="1000"/>
    <n v="82302.63"/>
    <n v="0"/>
    <x v="3"/>
    <s v="TAL NV Summer STRWBRY Sorbetto Bar 6-6Pk"/>
  </r>
  <r>
    <n v="69981590"/>
    <x v="1"/>
    <s v=""/>
    <s v="2026"/>
    <s v="02"/>
    <s v="V"/>
    <s v="ZA03"/>
    <n v="704"/>
    <n v="7556.42"/>
    <n v="10733.55"/>
    <n v="10451.200000000001"/>
    <n v="1000"/>
    <n v="7556.42"/>
    <n v="0"/>
    <x v="3"/>
    <s v="TAL NV Summer STRWBRY Sorbetto Bar 6-6Pk"/>
  </r>
  <r>
    <n v="69981590"/>
    <x v="2"/>
    <s v=""/>
    <s v="2026"/>
    <s v="02"/>
    <s v="V"/>
    <s v="ZA03"/>
    <n v="386"/>
    <n v="3838.66"/>
    <n v="9944.7199999999993"/>
    <n v="9859.7800000000007"/>
    <n v="1000"/>
    <n v="3838.66"/>
    <n v="0"/>
    <x v="3"/>
    <s v="TAL NV Summer STRWBRY Sorbetto Bar 6-6Pk"/>
  </r>
  <r>
    <n v="69981590"/>
    <x v="3"/>
    <s v=""/>
    <s v="2026"/>
    <s v="02"/>
    <s v="V"/>
    <s v="ZA03"/>
    <n v="4098"/>
    <n v="41471.08"/>
    <n v="10119.83"/>
    <n v="10069.459999999999"/>
    <n v="1000"/>
    <n v="41471.08"/>
    <n v="0"/>
    <x v="3"/>
    <s v="TAL NV Summer STRWBRY Sorbetto Bar 6-6Pk"/>
  </r>
  <r>
    <n v="69983234"/>
    <x v="5"/>
    <s v=""/>
    <s v="2026"/>
    <s v="02"/>
    <s v="V"/>
    <s v="ZA03"/>
    <n v="4774"/>
    <n v="53929.64"/>
    <n v="11296.53"/>
    <n v="12642.82"/>
    <n v="1000"/>
    <n v="53929.64"/>
    <n v="0"/>
    <x v="8"/>
    <s v="GH Creamsicle Bar 100 CAL 8-6PK"/>
  </r>
  <r>
    <n v="69983234"/>
    <x v="0"/>
    <s v=""/>
    <s v="2026"/>
    <s v="02"/>
    <s v="V"/>
    <s v="ZA03"/>
    <n v="3080"/>
    <n v="36544.92"/>
    <n v="11865.23"/>
    <n v="14106.61"/>
    <n v="1000"/>
    <n v="36544.92"/>
    <n v="0"/>
    <x v="8"/>
    <s v="GH Creamsicle Bar 100 CAL 8-6PK"/>
  </r>
  <r>
    <n v="69983234"/>
    <x v="1"/>
    <s v=""/>
    <s v="2026"/>
    <s v="02"/>
    <s v="V"/>
    <s v="ZA03"/>
    <n v="5838"/>
    <n v="71547.38"/>
    <n v="12255.46"/>
    <n v="10577.15"/>
    <n v="1000"/>
    <n v="71547.38"/>
    <n v="0"/>
    <x v="8"/>
    <s v="GH Creamsicle Bar 100 CAL 8-6PK"/>
  </r>
  <r>
    <n v="69983234"/>
    <x v="2"/>
    <s v=""/>
    <s v="2026"/>
    <s v="02"/>
    <s v="V"/>
    <s v="ZA03"/>
    <n v="28627"/>
    <n v="305029.44"/>
    <n v="10655.31"/>
    <n v="12053.44"/>
    <n v="1000"/>
    <n v="305029.44"/>
    <n v="0"/>
    <x v="8"/>
    <s v="GH Creamsicle Bar 100 CAL 8-6PK"/>
  </r>
  <r>
    <n v="69983234"/>
    <x v="8"/>
    <s v=""/>
    <s v="2026"/>
    <s v="02"/>
    <s v="V"/>
    <s v="ZA03"/>
    <n v="7"/>
    <n v="73.459999999999994"/>
    <n v="10494.29"/>
    <n v="10577.15"/>
    <n v="1000"/>
    <n v="73.459999999999994"/>
    <n v="0"/>
    <x v="8"/>
    <s v="GH Creamsicle Bar 100 CAL 8-6PK"/>
  </r>
  <r>
    <n v="69983234"/>
    <x v="3"/>
    <s v=""/>
    <s v="2026"/>
    <s v="02"/>
    <s v="V"/>
    <s v="ZA03"/>
    <n v="7808"/>
    <n v="87296.09"/>
    <n v="11180.34"/>
    <n v="12642.82"/>
    <n v="1000"/>
    <n v="87296.09"/>
    <n v="0"/>
    <x v="8"/>
    <s v="GH Creamsicle Bar 100 CAL 8-6PK"/>
  </r>
  <r>
    <n v="69983248"/>
    <x v="7"/>
    <s v=""/>
    <s v="2026"/>
    <s v="02"/>
    <s v="V"/>
    <s v="ZA03"/>
    <n v="0"/>
    <n v="0"/>
    <n v="8662.26"/>
    <n v="9151.39"/>
    <n v="1000"/>
    <n v="0"/>
    <n v="0"/>
    <x v="8"/>
    <s v="GH Cremsicle 1-24PK"/>
  </r>
  <r>
    <n v="69983248"/>
    <x v="0"/>
    <s v=""/>
    <s v="2026"/>
    <s v="02"/>
    <s v="V"/>
    <s v="ZA03"/>
    <n v="480"/>
    <n v="4659.8500000000004"/>
    <n v="9708.02"/>
    <n v="10202.08"/>
    <n v="1000"/>
    <n v="4659.8500000000004"/>
    <n v="0"/>
    <x v="8"/>
    <s v="GH Cremsicle 1-24PK"/>
  </r>
  <r>
    <n v="69983248"/>
    <x v="1"/>
    <s v=""/>
    <s v="2026"/>
    <s v="02"/>
    <s v="V"/>
    <s v="ZA03"/>
    <n v="1945"/>
    <n v="18911.46"/>
    <n v="9723.1200000000008"/>
    <n v="9151.39"/>
    <n v="1000"/>
    <n v="18911.46"/>
    <n v="0"/>
    <x v="8"/>
    <s v="GH Cremsicle 1-24PK"/>
  </r>
  <r>
    <n v="69983248"/>
    <x v="2"/>
    <s v=""/>
    <s v="2026"/>
    <s v="02"/>
    <s v="V"/>
    <s v="ZA03"/>
    <n v="261"/>
    <n v="2407.44"/>
    <n v="9223.91"/>
    <n v="10202.08"/>
    <n v="1000"/>
    <n v="2407.44"/>
    <n v="0"/>
    <x v="8"/>
    <s v="GH Cremsicle 1-24PK"/>
  </r>
  <r>
    <n v="69983248"/>
    <x v="3"/>
    <s v=""/>
    <s v="2026"/>
    <s v="02"/>
    <s v="V"/>
    <s v="ZA03"/>
    <n v="22968"/>
    <n v="201298.05"/>
    <n v="8764.2800000000007"/>
    <n v="10202.08"/>
    <n v="1000"/>
    <n v="201298.05"/>
    <n v="0"/>
    <x v="8"/>
    <s v="GH Cremsicle 1-24PK"/>
  </r>
  <r>
    <n v="69986506"/>
    <x v="0"/>
    <s v=""/>
    <s v="2026"/>
    <s v="02"/>
    <s v="V"/>
    <s v="ZA03"/>
    <n v="36528"/>
    <n v="474719.98"/>
    <n v="12996.06"/>
    <n v="13530.35"/>
    <n v="1000"/>
    <n v="474719.98"/>
    <n v="0"/>
    <x v="1"/>
    <s v="BJ US-NDO-CherryGarcia-8 1PT"/>
  </r>
  <r>
    <n v="69986506"/>
    <x v="1"/>
    <s v=""/>
    <s v="2026"/>
    <s v="02"/>
    <s v="V"/>
    <s v="ZA03"/>
    <n v="5990"/>
    <n v="82355.34"/>
    <n v="13748.8"/>
    <n v="12706.31"/>
    <n v="1000"/>
    <n v="82355.34"/>
    <n v="0"/>
    <x v="1"/>
    <s v="BJ US-NDO-CherryGarcia-8 1PT"/>
  </r>
  <r>
    <n v="69986506"/>
    <x v="2"/>
    <s v=""/>
    <s v="2026"/>
    <s v="02"/>
    <s v="V"/>
    <s v="ZA03"/>
    <n v="7488"/>
    <n v="93784.66"/>
    <n v="12524.66"/>
    <n v="12172.48"/>
    <n v="1000"/>
    <n v="93784.66"/>
    <n v="0"/>
    <x v="1"/>
    <s v="BJ US-NDO-CherryGarcia-8 1PT"/>
  </r>
  <r>
    <n v="69986506"/>
    <x v="3"/>
    <s v=""/>
    <s v="2026"/>
    <s v="02"/>
    <s v="V"/>
    <s v="ZA03"/>
    <n v="19288"/>
    <n v="249726.63"/>
    <n v="12947.25"/>
    <n v="12063.04"/>
    <n v="1000"/>
    <n v="249726.63"/>
    <n v="0"/>
    <x v="1"/>
    <s v="BJ US-NDO-CherryGarcia-8 1PT"/>
  </r>
  <r>
    <n v="69986506"/>
    <x v="4"/>
    <s v=""/>
    <s v="2026"/>
    <s v="02"/>
    <s v="V"/>
    <s v="ZA03"/>
    <n v="146"/>
    <n v="1664.76"/>
    <n v="11402.47"/>
    <n v="11632.57"/>
    <n v="1000"/>
    <n v="1664.76"/>
    <n v="0"/>
    <x v="1"/>
    <s v="BJ US-NDO-CherryGarcia-8 1PT"/>
  </r>
  <r>
    <n v="69986507"/>
    <x v="0"/>
    <s v=""/>
    <s v="2026"/>
    <s v="02"/>
    <s v="V"/>
    <s v="ZA03"/>
    <n v="40587"/>
    <n v="445252.23"/>
    <n v="10970.32"/>
    <n v="12838.24"/>
    <n v="1000"/>
    <n v="445252.23"/>
    <n v="0"/>
    <x v="1"/>
    <s v="BJ US-NDO-CHOC CHP COOK DGH-8 1PT"/>
  </r>
  <r>
    <n v="69986507"/>
    <x v="1"/>
    <s v=""/>
    <s v="2026"/>
    <s v="02"/>
    <s v="V"/>
    <s v="ZA03"/>
    <n v="10102"/>
    <n v="119216.14"/>
    <n v="11801.24"/>
    <n v="11682.66"/>
    <n v="1000"/>
    <n v="119216.14"/>
    <n v="0"/>
    <x v="1"/>
    <s v="BJ US-NDO-CHOC CHP COOK DGH-8 1PT"/>
  </r>
  <r>
    <n v="69986507"/>
    <x v="2"/>
    <s v=""/>
    <s v="2026"/>
    <s v="02"/>
    <s v="V"/>
    <s v="ZA03"/>
    <n v="2819"/>
    <n v="32967.910000000003"/>
    <n v="11694.9"/>
    <n v="11621.65"/>
    <n v="1000"/>
    <n v="32967.910000000003"/>
    <n v="0"/>
    <x v="1"/>
    <s v="BJ US-NDO-CHOC CHP COOK DGH-8 1PT"/>
  </r>
  <r>
    <n v="69986507"/>
    <x v="3"/>
    <s v=""/>
    <s v="2026"/>
    <s v="02"/>
    <s v="V"/>
    <s v="ZA03"/>
    <n v="42591"/>
    <n v="465898.02"/>
    <n v="10938.88"/>
    <n v="11593.65"/>
    <n v="1000"/>
    <n v="465898.02"/>
    <n v="0"/>
    <x v="1"/>
    <s v="BJ US-NDO-CHOC CHP COOK DGH-8 1PT"/>
  </r>
  <r>
    <n v="69986507"/>
    <x v="4"/>
    <s v=""/>
    <s v="2026"/>
    <s v="02"/>
    <s v="V"/>
    <s v="ZA03"/>
    <n v="161"/>
    <n v="1633.38"/>
    <n v="10145.219999999999"/>
    <n v="10965.4"/>
    <n v="1000"/>
    <n v="1633.38"/>
    <n v="0"/>
    <x v="1"/>
    <s v="BJ US-NDO-CHOC CHP COOK DGH-8 1PT"/>
  </r>
  <r>
    <n v="69986508"/>
    <x v="0"/>
    <s v=""/>
    <s v="2026"/>
    <s v="02"/>
    <s v="V"/>
    <s v="ZA03"/>
    <n v="38718"/>
    <n v="426808.07"/>
    <n v="11023.51"/>
    <n v="11630.99"/>
    <n v="1000"/>
    <n v="426808.07"/>
    <n v="0"/>
    <x v="1"/>
    <s v="BJ US-NDO-CHC FG BRWN-8 1PT"/>
  </r>
  <r>
    <n v="69986508"/>
    <x v="1"/>
    <s v=""/>
    <s v="2026"/>
    <s v="02"/>
    <s v="V"/>
    <s v="ZA03"/>
    <n v="22525"/>
    <n v="264801.58"/>
    <n v="11755.9"/>
    <n v="11019.63"/>
    <n v="1000"/>
    <n v="264801.58"/>
    <n v="0"/>
    <x v="1"/>
    <s v="BJ US-NDO-CHC FG BRWN-8 1PT"/>
  </r>
  <r>
    <n v="69986508"/>
    <x v="2"/>
    <s v=""/>
    <s v="2026"/>
    <s v="02"/>
    <s v="V"/>
    <s v="ZA03"/>
    <n v="6037"/>
    <n v="71164.47"/>
    <n v="11788.05"/>
    <n v="12348.96"/>
    <n v="1000"/>
    <n v="71164.47"/>
    <n v="0"/>
    <x v="1"/>
    <s v="BJ US-NDO-CHC FG BRWN-8 1PT"/>
  </r>
  <r>
    <n v="69986508"/>
    <x v="3"/>
    <s v=""/>
    <s v="2026"/>
    <s v="02"/>
    <s v="V"/>
    <s v="ZA03"/>
    <n v="19823"/>
    <n v="217542.31"/>
    <n v="10974.24"/>
    <n v="10438.69"/>
    <n v="1000"/>
    <n v="217542.31"/>
    <n v="0"/>
    <x v="1"/>
    <s v="BJ US-NDO-CHC FG BRWN-8 1PT"/>
  </r>
  <r>
    <n v="69986508"/>
    <x v="4"/>
    <s v=""/>
    <s v="2026"/>
    <s v="02"/>
    <s v="V"/>
    <s v="ZA03"/>
    <n v="0"/>
    <n v="0"/>
    <n v="10120.66"/>
    <n v="10066.83"/>
    <n v="1000"/>
    <n v="0"/>
    <n v="0"/>
    <x v="1"/>
    <s v="BJ US-NDO-CHC FG BRWN-8 1PT"/>
  </r>
  <r>
    <n v="69986509"/>
    <x v="0"/>
    <s v=""/>
    <s v="2026"/>
    <s v="02"/>
    <s v="V"/>
    <s v="ZA03"/>
    <n v="3844"/>
    <n v="44406.8"/>
    <n v="11552.24"/>
    <n v="12029.31"/>
    <n v="1000"/>
    <n v="44406.8"/>
    <n v="0"/>
    <x v="1"/>
    <s v="BJ US-NDO-PB Cookie-8 1PT"/>
  </r>
  <r>
    <n v="69986509"/>
    <x v="1"/>
    <s v=""/>
    <s v="2026"/>
    <s v="02"/>
    <s v="V"/>
    <s v="ZA03"/>
    <n v="2971"/>
    <n v="36464.71"/>
    <n v="12273.55"/>
    <n v="12029.31"/>
    <n v="1000"/>
    <n v="36464.71"/>
    <n v="0"/>
    <x v="1"/>
    <s v="BJ US-NDO-PB Cookie-8 1PT"/>
  </r>
  <r>
    <n v="69986509"/>
    <x v="6"/>
    <s v=""/>
    <s v="2026"/>
    <s v="02"/>
    <s v="V"/>
    <s v="ZA03"/>
    <n v="3840"/>
    <n v="43459.199999999997"/>
    <n v="11317.5"/>
    <n v="12029.31"/>
    <n v="1000"/>
    <n v="43459.199999999997"/>
    <n v="0"/>
    <x v="1"/>
    <s v="BJ US-NDO-PB Cookie-8 1PT"/>
  </r>
  <r>
    <n v="69986509"/>
    <x v="2"/>
    <s v=""/>
    <s v="2026"/>
    <s v="02"/>
    <s v="V"/>
    <s v="ZA03"/>
    <n v="1264"/>
    <n v="14048.18"/>
    <n v="11114.07"/>
    <n v="13200.54"/>
    <n v="1000"/>
    <n v="14048.18"/>
    <n v="0"/>
    <x v="1"/>
    <s v="BJ US-NDO-PB Cookie-8 1PT"/>
  </r>
  <r>
    <n v="69986509"/>
    <x v="3"/>
    <s v=""/>
    <s v="2026"/>
    <s v="02"/>
    <s v="V"/>
    <s v="ZA03"/>
    <n v="13041"/>
    <n v="152325.23000000001"/>
    <n v="11680.49"/>
    <n v="12392.2"/>
    <n v="1000"/>
    <n v="152325.23000000001"/>
    <n v="0"/>
    <x v="1"/>
    <s v="BJ US-NDO-PB Cookie-8 1PT"/>
  </r>
  <r>
    <n v="69986510"/>
    <x v="2"/>
    <s v=""/>
    <s v="2026"/>
    <s v="02"/>
    <s v="V"/>
    <s v="ZA03"/>
    <n v="15"/>
    <n v="192.4"/>
    <n v="12826.67"/>
    <n v="14381.09"/>
    <n v="1000"/>
    <n v="192.4"/>
    <n v="0"/>
    <x v="1"/>
    <s v="BJ US-NDO-Netflix+Chillld-8 1PT"/>
  </r>
  <r>
    <n v="69986511"/>
    <x v="0"/>
    <s v=""/>
    <s v="2026"/>
    <s v="02"/>
    <s v="V"/>
    <s v="ZA03"/>
    <n v="21568"/>
    <n v="308659.39"/>
    <n v="14310.99"/>
    <n v="14981.28"/>
    <n v="1000"/>
    <n v="308659.39"/>
    <n v="0"/>
    <x v="1"/>
    <s v="BJ US-NDO-PhishFood-8 1PT"/>
  </r>
  <r>
    <n v="69986511"/>
    <x v="1"/>
    <s v=""/>
    <s v="2026"/>
    <s v="02"/>
    <s v="V"/>
    <s v="ZA03"/>
    <n v="5330"/>
    <n v="79683.399999999994"/>
    <n v="14949.98"/>
    <n v="13825.93"/>
    <n v="1000"/>
    <n v="79683.399999999994"/>
    <n v="0"/>
    <x v="1"/>
    <s v="BJ US-NDO-PhishFood-8 1PT"/>
  </r>
  <r>
    <n v="69986511"/>
    <x v="2"/>
    <s v=""/>
    <s v="2026"/>
    <s v="02"/>
    <s v="V"/>
    <s v="ZA03"/>
    <n v="2438"/>
    <n v="35101.449999999997"/>
    <n v="14397.64"/>
    <n v="13727.85"/>
    <n v="1000"/>
    <n v="35101.449999999997"/>
    <n v="0"/>
    <x v="1"/>
    <s v="BJ US-NDO-PhishFood-8 1PT"/>
  </r>
  <r>
    <n v="69986511"/>
    <x v="3"/>
    <s v=""/>
    <s v="2026"/>
    <s v="02"/>
    <s v="V"/>
    <s v="ZA03"/>
    <n v="23729"/>
    <n v="337637.51"/>
    <n v="14228.9"/>
    <n v="15225.05"/>
    <n v="1000"/>
    <n v="337637.51"/>
    <n v="0"/>
    <x v="1"/>
    <s v="BJ US-NDO-PhishFood-8 1PT"/>
  </r>
  <r>
    <n v="69986511"/>
    <x v="4"/>
    <s v=""/>
    <s v="2026"/>
    <s v="02"/>
    <s v="V"/>
    <s v="ZA03"/>
    <n v="553"/>
    <n v="7544.65"/>
    <n v="13643.13"/>
    <n v="13100.31"/>
    <n v="1000"/>
    <n v="7544.65"/>
    <n v="0"/>
    <x v="1"/>
    <s v="BJ US-NDO-PhishFood-8 1PT"/>
  </r>
  <r>
    <n v="69988931"/>
    <x v="0"/>
    <s v=""/>
    <s v="2026"/>
    <s v="02"/>
    <s v="V"/>
    <s v="ZA03"/>
    <n v="13232"/>
    <n v="210769.85"/>
    <n v="15928.8"/>
    <n v="17872.02"/>
    <n v="1000"/>
    <n v="210769.85"/>
    <n v="0"/>
    <x v="3"/>
    <s v="MG Mini Classic/Almond/White VP 6-6PK"/>
  </r>
  <r>
    <n v="69988931"/>
    <x v="1"/>
    <s v=""/>
    <s v="2026"/>
    <s v="02"/>
    <s v="V"/>
    <s v="ZA03"/>
    <n v="1827"/>
    <n v="31259.01"/>
    <n v="17109.47"/>
    <n v="15913.51"/>
    <n v="1000"/>
    <n v="31259.01"/>
    <n v="0"/>
    <x v="3"/>
    <s v="MG Mini Classic/Almond/White VP 6-6PK"/>
  </r>
  <r>
    <n v="69988931"/>
    <x v="2"/>
    <s v=""/>
    <s v="2026"/>
    <s v="02"/>
    <s v="V"/>
    <s v="ZA03"/>
    <n v="4895"/>
    <n v="74829.33"/>
    <n v="15286.89"/>
    <n v="15612.23"/>
    <n v="1000"/>
    <n v="74829.33"/>
    <n v="0"/>
    <x v="3"/>
    <s v="MG Mini Classic/Almond/White VP 6-6PK"/>
  </r>
  <r>
    <n v="69988931"/>
    <x v="8"/>
    <s v=""/>
    <s v="2026"/>
    <s v="02"/>
    <s v="V"/>
    <s v="ZA03"/>
    <n v="528"/>
    <n v="8070.85"/>
    <n v="15285.7"/>
    <n v="15490.68"/>
    <n v="1000"/>
    <n v="8070.85"/>
    <n v="0"/>
    <x v="3"/>
    <s v="MG Mini Classic/Almond/White VP 6-6PK"/>
  </r>
  <r>
    <n v="69988931"/>
    <x v="3"/>
    <s v=""/>
    <s v="2026"/>
    <s v="02"/>
    <s v="V"/>
    <s v="ZA03"/>
    <n v="12376"/>
    <n v="192395.5"/>
    <n v="15545.85"/>
    <n v="15913.51"/>
    <n v="1000"/>
    <n v="192395.5"/>
    <n v="0"/>
    <x v="3"/>
    <s v="MG Mini Classic/Almond/White VP 6-6PK"/>
  </r>
  <r>
    <n v="69989759"/>
    <x v="5"/>
    <s v=""/>
    <s v="2026"/>
    <s v="02"/>
    <s v="V"/>
    <s v="ZA03"/>
    <n v="5280"/>
    <n v="63945.3"/>
    <n v="12110.85"/>
    <n v="14431.03"/>
    <n v="1000"/>
    <n v="63945.3"/>
    <n v="0"/>
    <x v="3"/>
    <s v="MG Mini Almond 6-6PK"/>
  </r>
  <r>
    <n v="69989759"/>
    <x v="0"/>
    <s v=""/>
    <s v="2026"/>
    <s v="02"/>
    <s v="V"/>
    <s v="ZA03"/>
    <n v="4294"/>
    <n v="55589.39"/>
    <n v="12945.83"/>
    <n v="14431.03"/>
    <n v="1000"/>
    <n v="55589.39"/>
    <n v="0"/>
    <x v="3"/>
    <s v="MG Mini Almond 6-6PK"/>
  </r>
  <r>
    <n v="69989759"/>
    <x v="1"/>
    <s v=""/>
    <s v="2026"/>
    <s v="02"/>
    <s v="V"/>
    <s v="ZA03"/>
    <n v="5456"/>
    <n v="67637.45"/>
    <n v="12396.89"/>
    <n v="13833.29"/>
    <n v="1000"/>
    <n v="67637.45"/>
    <n v="0"/>
    <x v="3"/>
    <s v="MG Mini Almond 6-6PK"/>
  </r>
  <r>
    <n v="69989759"/>
    <x v="6"/>
    <s v=""/>
    <s v="2026"/>
    <s v="02"/>
    <s v="V"/>
    <s v="ZA03"/>
    <n v="5280"/>
    <n v="64165.21"/>
    <n v="12152.5"/>
    <n v="14431.03"/>
    <n v="1000"/>
    <n v="64165.21"/>
    <n v="0"/>
    <x v="3"/>
    <s v="MG Mini Almond 6-6PK"/>
  </r>
  <r>
    <n v="69989759"/>
    <x v="2"/>
    <s v=""/>
    <s v="2026"/>
    <s v="02"/>
    <s v="V"/>
    <s v="ZA03"/>
    <n v="13165"/>
    <n v="157952.54"/>
    <n v="11997.91"/>
    <n v="13833.29"/>
    <n v="1000"/>
    <n v="157952.54"/>
    <n v="0"/>
    <x v="3"/>
    <s v="MG Mini Almond 6-6PK"/>
  </r>
  <r>
    <n v="69989759"/>
    <x v="3"/>
    <s v=""/>
    <s v="2026"/>
    <s v="02"/>
    <s v="V"/>
    <s v="ZA03"/>
    <n v="9734"/>
    <n v="125478.39"/>
    <n v="12890.73"/>
    <n v="14137.6"/>
    <n v="1000"/>
    <n v="125478.39"/>
    <n v="0"/>
    <x v="3"/>
    <s v="MG Mini Almond 6-6PK"/>
  </r>
  <r>
    <n v="69991277"/>
    <x v="2"/>
    <s v=""/>
    <s v="2026"/>
    <s v="02"/>
    <s v="V"/>
    <s v="ZA03"/>
    <n v="16"/>
    <n v="170.01"/>
    <n v="10625.63"/>
    <n v="7887.6"/>
    <n v="1000"/>
    <n v="170.01"/>
    <n v="0"/>
    <x v="3"/>
    <s v="TAL NV Zesty Lemon Sorbetto Bar 6-6Pk"/>
  </r>
  <r>
    <n v="69991925"/>
    <x v="0"/>
    <s v=""/>
    <s v="2026"/>
    <s v="02"/>
    <s v="V"/>
    <s v="ZA03"/>
    <n v="7158"/>
    <n v="104511"/>
    <n v="14600.59"/>
    <n v="14667.61"/>
    <n v="1000"/>
    <n v="104511"/>
    <n v="0"/>
    <x v="3"/>
    <s v="MG Almond Duet 8-3PK"/>
  </r>
  <r>
    <n v="69991925"/>
    <x v="1"/>
    <s v=""/>
    <s v="2026"/>
    <s v="02"/>
    <s v="V"/>
    <s v="ZA03"/>
    <n v="5027"/>
    <n v="75470.63"/>
    <n v="15013.06"/>
    <n v="14638.4"/>
    <n v="1000"/>
    <n v="75470.63"/>
    <n v="0"/>
    <x v="3"/>
    <s v="MG Almond Duet 8-3PK"/>
  </r>
  <r>
    <n v="69991925"/>
    <x v="2"/>
    <s v=""/>
    <s v="2026"/>
    <s v="02"/>
    <s v="V"/>
    <s v="ZA03"/>
    <n v="15916"/>
    <n v="220760.95"/>
    <n v="13870.38"/>
    <n v="14106.01"/>
    <n v="1000"/>
    <n v="220760.95"/>
    <n v="0"/>
    <x v="3"/>
    <s v="MG Almond Duet 8-3PK"/>
  </r>
  <r>
    <n v="69991925"/>
    <x v="3"/>
    <s v=""/>
    <s v="2026"/>
    <s v="02"/>
    <s v="V"/>
    <s v="ZA03"/>
    <n v="6328"/>
    <n v="89368.33"/>
    <n v="14122.68"/>
    <n v="14638.4"/>
    <n v="1000"/>
    <n v="89368.33"/>
    <n v="0"/>
    <x v="3"/>
    <s v="MG Almond Duet 8-3PK"/>
  </r>
  <r>
    <n v="69991979"/>
    <x v="0"/>
    <s v=""/>
    <s v="2026"/>
    <s v="02"/>
    <s v="V"/>
    <s v="ZA03"/>
    <n v="2460"/>
    <n v="39835.47"/>
    <n v="16193.28"/>
    <n v="18319.98"/>
    <n v="1000"/>
    <n v="39835.47"/>
    <n v="0"/>
    <x v="3"/>
    <s v="MG Cookie Duet 8-3PK"/>
  </r>
  <r>
    <n v="69991979"/>
    <x v="1"/>
    <s v=""/>
    <s v="2026"/>
    <s v="02"/>
    <s v="V"/>
    <s v="ZA03"/>
    <n v="1026"/>
    <n v="18194.22"/>
    <n v="17733.16"/>
    <n v="17298.82"/>
    <n v="1000"/>
    <n v="18194.22"/>
    <n v="0"/>
    <x v="3"/>
    <s v="MG Cookie Duet 8-3PK"/>
  </r>
  <r>
    <n v="69991979"/>
    <x v="6"/>
    <s v=""/>
    <s v="2026"/>
    <s v="02"/>
    <s v="V"/>
    <s v="ZA03"/>
    <n v="18298"/>
    <n v="263384.34999999998"/>
    <n v="14394.16"/>
    <n v="18319.98"/>
    <n v="1000"/>
    <n v="263384.34999999998"/>
    <n v="0"/>
    <x v="3"/>
    <s v="MG Cookie Duet 8-3PK"/>
  </r>
  <r>
    <n v="69991979"/>
    <x v="2"/>
    <s v=""/>
    <s v="2026"/>
    <s v="02"/>
    <s v="V"/>
    <s v="ZA03"/>
    <n v="5292"/>
    <n v="75467"/>
    <n v="14260.58"/>
    <n v="17001.669999999998"/>
    <n v="1000"/>
    <n v="75467"/>
    <n v="0"/>
    <x v="3"/>
    <s v="MG Cookie Duet 8-3PK"/>
  </r>
  <r>
    <n v="69991979"/>
    <x v="8"/>
    <s v=""/>
    <s v="2026"/>
    <s v="02"/>
    <s v="V"/>
    <s v="ZA03"/>
    <n v="1624"/>
    <n v="22651.15"/>
    <n v="13947.75"/>
    <n v="16542.310000000001"/>
    <n v="1000"/>
    <n v="22651.15"/>
    <n v="0"/>
    <x v="3"/>
    <s v="MG Cookie Duet 8-3PK"/>
  </r>
  <r>
    <n v="69991979"/>
    <x v="3"/>
    <s v=""/>
    <s v="2026"/>
    <s v="02"/>
    <s v="V"/>
    <s v="ZA03"/>
    <n v="3331"/>
    <n v="50878.59"/>
    <n v="15274.27"/>
    <n v="17298.82"/>
    <n v="1000"/>
    <n v="50878.59"/>
    <n v="0"/>
    <x v="3"/>
    <s v="MG Cookie Duet 8-3PK"/>
  </r>
  <r>
    <n v="69997338"/>
    <x v="0"/>
    <s v=""/>
    <s v="2026"/>
    <s v="02"/>
    <s v="V"/>
    <s v="ZA03"/>
    <n v="625"/>
    <n v="19049.97"/>
    <n v="30479.95"/>
    <n v="27649.57"/>
    <n v="1000"/>
    <n v="19049.97"/>
    <n v="0"/>
    <x v="0"/>
    <s v="BJ US-IC-StrawberryChscke-FTNG-1 2.4G"/>
  </r>
  <r>
    <n v="69997338"/>
    <x v="1"/>
    <s v=""/>
    <s v="2026"/>
    <s v="02"/>
    <s v="V"/>
    <s v="ZA03"/>
    <n v="322"/>
    <n v="10272.950000000001"/>
    <n v="31903.57"/>
    <n v="27649.57"/>
    <n v="1000"/>
    <n v="10272.950000000001"/>
    <n v="0"/>
    <x v="0"/>
    <s v="BJ US-IC-StrawberryChscke-FTNG-1 2.4G"/>
  </r>
  <r>
    <n v="69997338"/>
    <x v="2"/>
    <s v=""/>
    <s v="2026"/>
    <s v="02"/>
    <s v="V"/>
    <s v="ZA03"/>
    <n v="741"/>
    <n v="22867.1"/>
    <n v="30859.78"/>
    <n v="27361.53"/>
    <n v="1000"/>
    <n v="22867.1"/>
    <n v="0"/>
    <x v="0"/>
    <s v="BJ US-IC-StrawberryChscke-FTNG-1 2.4G"/>
  </r>
  <r>
    <n v="69997338"/>
    <x v="3"/>
    <s v=""/>
    <s v="2026"/>
    <s v="02"/>
    <s v="V"/>
    <s v="ZA03"/>
    <n v="2231"/>
    <n v="67578.600000000006"/>
    <n v="30290.720000000001"/>
    <n v="27482.68"/>
    <n v="1000"/>
    <n v="67578.600000000006"/>
    <n v="0"/>
    <x v="0"/>
    <s v="BJ US-IC-StrawberryChscke-FTNG-1 2.4G"/>
  </r>
  <r>
    <n v="69997338"/>
    <x v="4"/>
    <s v=""/>
    <s v="2026"/>
    <s v="02"/>
    <s v="S"/>
    <s v="ZA03"/>
    <n v="0"/>
    <n v="0"/>
    <n v="29138.46"/>
    <n v="26410.61"/>
    <n v="1000"/>
    <n v="0"/>
    <n v="0"/>
    <x v="0"/>
    <s v="BJ US-IC-StrawberryChscke-FTNG-1 2.4G"/>
  </r>
  <r>
    <n v="69999266"/>
    <x v="0"/>
    <s v=""/>
    <s v="2026"/>
    <s v="02"/>
    <s v="V"/>
    <s v="ZA03"/>
    <n v="239"/>
    <n v="3115.68"/>
    <n v="13036.32"/>
    <n v="12450.57"/>
    <n v="1000"/>
    <n v="3115.68"/>
    <n v="0"/>
    <x v="1"/>
    <s v="BJ US -IC-LightsCaramelAction-8 1PT"/>
  </r>
  <r>
    <n v="69999266"/>
    <x v="1"/>
    <s v=""/>
    <s v="2026"/>
    <s v="02"/>
    <s v="V"/>
    <s v="ZA03"/>
    <n v="1344"/>
    <n v="18168.29"/>
    <n v="13518.07"/>
    <n v="12450.57"/>
    <n v="1000"/>
    <n v="18168.29"/>
    <n v="0"/>
    <x v="1"/>
    <s v="BJ US -IC-LightsCaramelAction-8 1PT"/>
  </r>
  <r>
    <n v="69999266"/>
    <x v="2"/>
    <s v=""/>
    <s v="2026"/>
    <s v="02"/>
    <s v="V"/>
    <s v="ZA03"/>
    <n v="136"/>
    <n v="1777.19"/>
    <n v="13067.57"/>
    <n v="12446.16"/>
    <n v="1000"/>
    <n v="1777.19"/>
    <n v="0"/>
    <x v="1"/>
    <s v="BJ US -IC-LightsCaramelAction-8 1PT"/>
  </r>
  <r>
    <n v="69999266"/>
    <x v="3"/>
    <s v=""/>
    <s v="2026"/>
    <s v="02"/>
    <s v="V"/>
    <s v="ZA03"/>
    <n v="2273"/>
    <n v="29811.78"/>
    <n v="13115.61"/>
    <n v="12474.63"/>
    <n v="1000"/>
    <n v="29811.78"/>
    <n v="0"/>
    <x v="1"/>
    <s v="BJ US -IC-LightsCaramelAction-8 1PT"/>
  </r>
  <r>
    <n v="69999266"/>
    <x v="4"/>
    <s v=""/>
    <s v="2026"/>
    <s v="02"/>
    <s v="V"/>
    <s v="ZA03"/>
    <n v="6720"/>
    <n v="85575.7"/>
    <n v="12734.48"/>
    <n v="11912.66"/>
    <n v="1000"/>
    <n v="85575.7"/>
    <n v="0"/>
    <x v="1"/>
    <s v="BJ US -IC-LightsCaramelAction-8 1PT"/>
  </r>
  <r>
    <n v="69999267"/>
    <x v="0"/>
    <s v=""/>
    <s v="2026"/>
    <s v="02"/>
    <s v="V"/>
    <s v="ZA03"/>
    <n v="26100"/>
    <n v="317365.88"/>
    <n v="12159.61"/>
    <n v="12491.34"/>
    <n v="1000"/>
    <n v="317365.88"/>
    <n v="0"/>
    <x v="1"/>
    <s v="BJ US-IC-GimmeSmore-8 1PT"/>
  </r>
  <r>
    <n v="69999267"/>
    <x v="1"/>
    <s v=""/>
    <s v="2026"/>
    <s v="02"/>
    <s v="V"/>
    <s v="ZA03"/>
    <n v="11335"/>
    <n v="145500.51999999999"/>
    <n v="12836.39"/>
    <n v="12491.34"/>
    <n v="1000"/>
    <n v="145500.51999999999"/>
    <n v="0"/>
    <x v="1"/>
    <s v="BJ US-IC-GimmeSmore-8 1PT"/>
  </r>
  <r>
    <n v="69999267"/>
    <x v="2"/>
    <s v=""/>
    <s v="2026"/>
    <s v="02"/>
    <s v="V"/>
    <s v="ZA03"/>
    <n v="16525"/>
    <n v="187672.28"/>
    <n v="11356.87"/>
    <n v="12640.29"/>
    <n v="1000"/>
    <n v="187672.28"/>
    <n v="0"/>
    <x v="1"/>
    <s v="BJ US-IC-GimmeSmore-8 1PT"/>
  </r>
  <r>
    <n v="69999267"/>
    <x v="8"/>
    <s v=""/>
    <s v="2026"/>
    <s v="02"/>
    <s v="V"/>
    <s v="ZA03"/>
    <n v="0"/>
    <n v="0"/>
    <n v="10999.68"/>
    <n v="11757"/>
    <n v="1000"/>
    <n v="0"/>
    <n v="0"/>
    <x v="1"/>
    <s v="BJ US-IC-GimmeSmore-8 1PT"/>
  </r>
  <r>
    <n v="69999267"/>
    <x v="3"/>
    <s v=""/>
    <s v="2026"/>
    <s v="02"/>
    <s v="V"/>
    <s v="ZA03"/>
    <n v="36286"/>
    <n v="438687.76"/>
    <n v="12089.72"/>
    <n v="12659.97"/>
    <n v="1000"/>
    <n v="438687.76"/>
    <n v="0"/>
    <x v="1"/>
    <s v="BJ US-IC-GimmeSmore-8 1PT"/>
  </r>
  <r>
    <n v="69999267"/>
    <x v="4"/>
    <s v=""/>
    <s v="2026"/>
    <s v="02"/>
    <s v="V"/>
    <s v="ZA03"/>
    <n v="89"/>
    <n v="1024.3"/>
    <n v="11508.99"/>
    <n v="12132.72"/>
    <n v="1000"/>
    <n v="1024.3"/>
    <n v="0"/>
    <x v="1"/>
    <s v="BJ US-IC-GimmeSmore-8 1PT"/>
  </r>
  <r>
    <n v="69999268"/>
    <x v="0"/>
    <s v=""/>
    <s v="2026"/>
    <s v="02"/>
    <s v="V"/>
    <s v="ZA03"/>
    <n v="1335"/>
    <n v="19228.28"/>
    <n v="14403.21"/>
    <n v="12553.97"/>
    <n v="1000"/>
    <n v="19228.28"/>
    <n v="0"/>
    <x v="1"/>
    <s v="BJ US-IC-ChurrayForChurros-8 1PT"/>
  </r>
  <r>
    <n v="69999268"/>
    <x v="1"/>
    <s v=""/>
    <s v="2026"/>
    <s v="02"/>
    <s v="V"/>
    <s v="ZA03"/>
    <n v="2207"/>
    <n v="31883.26"/>
    <n v="14446.43"/>
    <n v="12553.97"/>
    <n v="1000"/>
    <n v="31883.26"/>
    <n v="0"/>
    <x v="1"/>
    <s v="BJ US-IC-ChurrayForChurros-8 1PT"/>
  </r>
  <r>
    <n v="69999268"/>
    <x v="2"/>
    <s v=""/>
    <s v="2026"/>
    <s v="02"/>
    <s v="V"/>
    <s v="ZA03"/>
    <n v="6"/>
    <n v="84.78"/>
    <n v="14130"/>
    <n v="12604.77"/>
    <n v="1000"/>
    <n v="84.78"/>
    <n v="0"/>
    <x v="1"/>
    <s v="BJ US-IC-ChurrayForChurros-8 1PT"/>
  </r>
  <r>
    <n v="69999268"/>
    <x v="8"/>
    <s v=""/>
    <s v="2026"/>
    <s v="02"/>
    <s v="S"/>
    <s v="ZA03"/>
    <n v="0"/>
    <n v="0"/>
    <n v="14176.27"/>
    <n v="11941.34"/>
    <n v="1000"/>
    <n v="0"/>
    <n v="0"/>
    <x v="1"/>
    <s v="BJ US-IC-ChurrayForChurros-8 1PT"/>
  </r>
  <r>
    <n v="69999268"/>
    <x v="3"/>
    <s v=""/>
    <s v="2026"/>
    <s v="02"/>
    <s v="V"/>
    <s v="ZA03"/>
    <n v="2947"/>
    <n v="40757.410000000003"/>
    <n v="13830.14"/>
    <n v="12602.16"/>
    <n v="1000"/>
    <n v="40757.410000000003"/>
    <n v="0"/>
    <x v="1"/>
    <s v="BJ US-IC-ChurrayForChurros-8 1PT"/>
  </r>
  <r>
    <n v="69999269"/>
    <x v="0"/>
    <s v=""/>
    <s v="2026"/>
    <s v="02"/>
    <s v="V"/>
    <s v="ZA03"/>
    <n v="25384"/>
    <n v="304183.89"/>
    <n v="11983.29"/>
    <n v="11283.67"/>
    <n v="1000"/>
    <n v="304183.89"/>
    <n v="0"/>
    <x v="1"/>
    <s v="BJ US-IC-StrawberryChscke-FTNG-8 1PT"/>
  </r>
  <r>
    <n v="69999269"/>
    <x v="1"/>
    <s v=""/>
    <s v="2026"/>
    <s v="02"/>
    <s v="V"/>
    <s v="ZA03"/>
    <n v="16206"/>
    <n v="214754.25"/>
    <n v="13251.53"/>
    <n v="11283.67"/>
    <n v="1000"/>
    <n v="214754.25"/>
    <n v="0"/>
    <x v="1"/>
    <s v="BJ US-IC-StrawberryChscke-FTNG-8 1PT"/>
  </r>
  <r>
    <n v="69999269"/>
    <x v="6"/>
    <s v=""/>
    <s v="2026"/>
    <s v="02"/>
    <s v="V"/>
    <s v="ZA03"/>
    <n v="240"/>
    <n v="2912.61"/>
    <n v="12135.88"/>
    <n v="11401.11"/>
    <n v="1000"/>
    <n v="2912.61"/>
    <n v="0"/>
    <x v="1"/>
    <s v="BJ US-IC-StrawberryChscke-FTNG-8 1PT"/>
  </r>
  <r>
    <n v="69999269"/>
    <x v="2"/>
    <s v=""/>
    <s v="2026"/>
    <s v="02"/>
    <s v="V"/>
    <s v="ZA03"/>
    <n v="14877"/>
    <n v="177039.63"/>
    <n v="11900.22"/>
    <n v="11358.18"/>
    <n v="1000"/>
    <n v="177039.63"/>
    <n v="0"/>
    <x v="1"/>
    <s v="BJ US-IC-StrawberryChscke-FTNG-8 1PT"/>
  </r>
  <r>
    <n v="69999269"/>
    <x v="13"/>
    <s v=""/>
    <s v="2026"/>
    <s v="02"/>
    <s v="V"/>
    <s v="ZA03"/>
    <n v="7577"/>
    <n v="90433.54"/>
    <n v="11935.27"/>
    <n v="11283.67"/>
    <n v="1000"/>
    <n v="90433.54"/>
    <n v="0"/>
    <x v="1"/>
    <s v="BJ US-IC-StrawberryChscke-FTNG-8 1PT"/>
  </r>
  <r>
    <n v="69999269"/>
    <x v="3"/>
    <s v=""/>
    <s v="2026"/>
    <s v="02"/>
    <s v="V"/>
    <s v="ZA03"/>
    <n v="46130"/>
    <n v="550574.03"/>
    <n v="11935.27"/>
    <n v="11401.11"/>
    <n v="1000"/>
    <n v="550574.03"/>
    <n v="0"/>
    <x v="1"/>
    <s v="BJ US-IC-StrawberryChscke-FTNG-8 1PT"/>
  </r>
  <r>
    <n v="69999269"/>
    <x v="4"/>
    <s v=""/>
    <s v="2026"/>
    <s v="02"/>
    <s v="V"/>
    <s v="ZA03"/>
    <n v="821"/>
    <n v="8797.0300000000007"/>
    <n v="10715.02"/>
    <n v="10851.4"/>
    <n v="1000"/>
    <n v="8797.0300000000007"/>
    <n v="0"/>
    <x v="1"/>
    <s v="BJ US-IC-StrawberryChscke-FTNG-8 1PT"/>
  </r>
  <r>
    <n v="69999270"/>
    <x v="1"/>
    <s v=""/>
    <s v="2026"/>
    <s v="02"/>
    <s v="V"/>
    <s v="ZA03"/>
    <n v="1327"/>
    <n v="18939.3"/>
    <n v="14272.27"/>
    <n v="12926.92"/>
    <n v="1000"/>
    <n v="18939.3"/>
    <n v="0"/>
    <x v="1"/>
    <s v="BJ US-IC- OatOfThisSwirled -8 1PT"/>
  </r>
  <r>
    <n v="69999270"/>
    <x v="2"/>
    <s v=""/>
    <s v="2026"/>
    <s v="02"/>
    <s v="V"/>
    <s v="ZA03"/>
    <n v="224"/>
    <n v="3017.1"/>
    <n v="13469.2"/>
    <n v="12954.11"/>
    <n v="1000"/>
    <n v="3017.1"/>
    <n v="0"/>
    <x v="1"/>
    <s v="BJ US-IC- OatOfThisSwirled -8 1PT"/>
  </r>
  <r>
    <n v="69999270"/>
    <x v="3"/>
    <s v=""/>
    <s v="2026"/>
    <s v="02"/>
    <s v="V"/>
    <s v="ZA03"/>
    <n v="638"/>
    <n v="8799.48"/>
    <n v="13792.29"/>
    <n v="13023.97"/>
    <n v="1000"/>
    <n v="8799.48"/>
    <n v="0"/>
    <x v="1"/>
    <s v="BJ US-IC- OatOfThisSwirled -8 1PT"/>
  </r>
  <r>
    <n v="69999271"/>
    <x v="0"/>
    <s v=""/>
    <s v="2026"/>
    <s v="02"/>
    <s v="V"/>
    <s v="ZA03"/>
    <n v="1425"/>
    <n v="18878.919999999998"/>
    <n v="13248.36"/>
    <n v="11886.11"/>
    <n v="1000"/>
    <n v="18878.919999999998"/>
    <n v="0"/>
    <x v="1"/>
    <s v="BJ US-IC-PumpkinCheesecakLTD-FTNG-8 1PT"/>
  </r>
  <r>
    <n v="69999271"/>
    <x v="1"/>
    <s v=""/>
    <s v="2026"/>
    <s v="02"/>
    <s v="V"/>
    <s v="ZA03"/>
    <n v="910"/>
    <n v="12203.82"/>
    <n v="13410.79"/>
    <n v="12009.84"/>
    <n v="1000"/>
    <n v="12203.82"/>
    <n v="0"/>
    <x v="1"/>
    <s v="BJ US-IC-PumpkinCheesecakLTD-FTNG-8 1PT"/>
  </r>
  <r>
    <n v="69999271"/>
    <x v="2"/>
    <s v=""/>
    <s v="2026"/>
    <s v="02"/>
    <s v="V"/>
    <s v="ZA03"/>
    <n v="474"/>
    <n v="6122.14"/>
    <n v="12915.91"/>
    <n v="11737.28"/>
    <n v="1000"/>
    <n v="6122.14"/>
    <n v="0"/>
    <x v="1"/>
    <s v="BJ US-IC-PumpkinCheesecakLTD-FTNG-8 1PT"/>
  </r>
  <r>
    <n v="69999271"/>
    <x v="3"/>
    <s v=""/>
    <s v="2026"/>
    <s v="02"/>
    <s v="V"/>
    <s v="ZA03"/>
    <n v="2033"/>
    <n v="26008.42"/>
    <n v="12793.12"/>
    <n v="12009.84"/>
    <n v="1000"/>
    <n v="26008.42"/>
    <n v="0"/>
    <x v="1"/>
    <s v="BJ US-IC-PumpkinCheesecakLTD-FTNG-8 1PT"/>
  </r>
  <r>
    <n v="84119895"/>
    <x v="0"/>
    <s v=""/>
    <s v="2026"/>
    <s v="02"/>
    <s v="V"/>
    <s v="ZA03"/>
    <n v="231"/>
    <n v="3080.13"/>
    <n v="13333.9"/>
    <n v="10853.94"/>
    <n v="1000"/>
    <n v="3080.13"/>
    <n v="0"/>
    <x v="6"/>
    <s v="BR PEACH 6 1.5QT"/>
  </r>
  <r>
    <n v="84135718"/>
    <x v="0"/>
    <s v=""/>
    <s v="2026"/>
    <s v="02"/>
    <s v="V"/>
    <s v="ZA03"/>
    <n v="82576"/>
    <n v="893337.8"/>
    <n v="10818.37"/>
    <n v="12295.77"/>
    <n v="1000"/>
    <n v="893337.8"/>
    <n v="0"/>
    <x v="1"/>
    <s v="BJ US-IC-ChocChpCookDgh-FTNG-8 1PT"/>
  </r>
  <r>
    <n v="84135718"/>
    <x v="1"/>
    <s v=""/>
    <s v="2026"/>
    <s v="02"/>
    <s v="V"/>
    <s v="ZA03"/>
    <n v="30877"/>
    <n v="370577.66"/>
    <n v="12001.74"/>
    <n v="13415.03"/>
    <n v="1000"/>
    <n v="370577.66"/>
    <n v="0"/>
    <x v="1"/>
    <s v="BJ US-IC-ChocChpCookDgh-FTNG-8 1PT"/>
  </r>
  <r>
    <n v="84135718"/>
    <x v="2"/>
    <s v=""/>
    <s v="2026"/>
    <s v="02"/>
    <s v="V"/>
    <s v="ZA03"/>
    <n v="21400"/>
    <n v="241138.05"/>
    <n v="11268.13"/>
    <n v="12214.95"/>
    <n v="1000"/>
    <n v="241138.05"/>
    <n v="0"/>
    <x v="1"/>
    <s v="BJ US-IC-ChocChpCookDgh-FTNG-8 1PT"/>
  </r>
  <r>
    <n v="84135718"/>
    <x v="8"/>
    <s v=""/>
    <s v="2026"/>
    <s v="02"/>
    <s v="V"/>
    <s v="ZA03"/>
    <n v="480"/>
    <n v="5687.84"/>
    <n v="11849.67"/>
    <n v="11533.56"/>
    <n v="1000"/>
    <n v="5687.84"/>
    <n v="0"/>
    <x v="1"/>
    <s v="BJ US-IC-ChocChpCookDgh-FTNG-8 1PT"/>
  </r>
  <r>
    <n v="84135718"/>
    <x v="3"/>
    <s v=""/>
    <s v="2026"/>
    <s v="02"/>
    <s v="V"/>
    <s v="ZA03"/>
    <n v="64412"/>
    <n v="712565.15"/>
    <n v="11062.61"/>
    <n v="12393.75"/>
    <n v="1000"/>
    <n v="712565.15"/>
    <n v="0"/>
    <x v="1"/>
    <s v="BJ US-IC-ChocChpCookDgh-FTNG-8 1PT"/>
  </r>
  <r>
    <n v="84135718"/>
    <x v="21"/>
    <s v=""/>
    <s v="2026"/>
    <s v="02"/>
    <s v="V"/>
    <s v="ZA03"/>
    <n v="11040"/>
    <n v="81545.38"/>
    <n v="7386.36"/>
    <n v="11295.98"/>
    <n v="1000"/>
    <n v="81545.38"/>
    <n v="0"/>
    <x v="1"/>
    <s v="BJ US-IC-ChocChpCookDgh-FTNG-8 1PT"/>
  </r>
  <r>
    <n v="84135718"/>
    <x v="4"/>
    <s v=""/>
    <s v="2026"/>
    <s v="02"/>
    <s v="V"/>
    <s v="ZA03"/>
    <n v="0"/>
    <n v="0"/>
    <n v="10165.799999999999"/>
    <n v="11742.06"/>
    <n v="1000"/>
    <n v="0"/>
    <n v="0"/>
    <x v="1"/>
    <s v="BJ US-IC-ChocChpCookDgh-FTNG-8 1PT"/>
  </r>
  <r>
    <n v="84135770"/>
    <x v="0"/>
    <s v=""/>
    <s v="2026"/>
    <s v="02"/>
    <s v="V"/>
    <s v="ZA03"/>
    <n v="33131"/>
    <n v="517644.14"/>
    <n v="15624.16"/>
    <n v="16108.54"/>
    <n v="1000"/>
    <n v="517644.14"/>
    <n v="0"/>
    <x v="1"/>
    <s v="BJ US-IC-PistachioPistachio-FTNG-8 1PT"/>
  </r>
  <r>
    <n v="84135770"/>
    <x v="1"/>
    <s v=""/>
    <s v="2026"/>
    <s v="02"/>
    <s v="V"/>
    <s v="ZA03"/>
    <n v="7890"/>
    <n v="131357.51999999999"/>
    <n v="16648.61"/>
    <n v="16108.54"/>
    <n v="1000"/>
    <n v="131357.51999999999"/>
    <n v="0"/>
    <x v="1"/>
    <s v="BJ US-IC-PistachioPistachio-FTNG-8 1PT"/>
  </r>
  <r>
    <n v="84135770"/>
    <x v="2"/>
    <s v=""/>
    <s v="2026"/>
    <s v="02"/>
    <s v="V"/>
    <s v="ZA03"/>
    <n v="3032"/>
    <n v="48030"/>
    <n v="15841.03"/>
    <n v="15954.74"/>
    <n v="1000"/>
    <n v="48030"/>
    <n v="0"/>
    <x v="1"/>
    <s v="BJ US-IC-PistachioPistachio-FTNG-8 1PT"/>
  </r>
  <r>
    <n v="84135770"/>
    <x v="3"/>
    <s v=""/>
    <s v="2026"/>
    <s v="02"/>
    <s v="V"/>
    <s v="ZA03"/>
    <n v="30220"/>
    <n v="478057.08"/>
    <n v="15819.23"/>
    <n v="16098.69"/>
    <n v="1000"/>
    <n v="478057.08"/>
    <n v="0"/>
    <x v="1"/>
    <s v="BJ US-IC-PistachioPistachio-FTNG-8 1PT"/>
  </r>
  <r>
    <n v="84135770"/>
    <x v="21"/>
    <s v=""/>
    <s v="2026"/>
    <s v="02"/>
    <s v="V"/>
    <s v="ZA03"/>
    <n v="0"/>
    <n v="0"/>
    <n v="15272.53"/>
    <n v="15752.11"/>
    <n v="1000"/>
    <n v="0"/>
    <n v="0"/>
    <x v="1"/>
    <s v="BJ US-IC-PistachioPistachio-FTNG-8 1PT"/>
  </r>
  <r>
    <n v="84135781"/>
    <x v="5"/>
    <s v=""/>
    <s v="2026"/>
    <s v="02"/>
    <s v="V"/>
    <s v="ZA03"/>
    <n v="720"/>
    <n v="6939.05"/>
    <n v="9637.57"/>
    <n v="8480.7000000000007"/>
    <n v="1000"/>
    <n v="6939.05"/>
    <n v="0"/>
    <x v="1"/>
    <s v="BJ US-IC-Vanilla-FTNG-8 1PT"/>
  </r>
  <r>
    <n v="84135781"/>
    <x v="0"/>
    <s v=""/>
    <s v="2026"/>
    <s v="02"/>
    <s v="V"/>
    <s v="ZA03"/>
    <n v="11841"/>
    <n v="115116.97"/>
    <n v="9721.9"/>
    <n v="10072.67"/>
    <n v="1000"/>
    <n v="115116.97"/>
    <n v="0"/>
    <x v="1"/>
    <s v="BJ US-IC-Vanilla-FTNG-8 1PT"/>
  </r>
  <r>
    <n v="84135781"/>
    <x v="1"/>
    <s v=""/>
    <s v="2026"/>
    <s v="02"/>
    <s v="V"/>
    <s v="ZA03"/>
    <n v="4931"/>
    <n v="50327.41"/>
    <n v="10206.33"/>
    <n v="10072.67"/>
    <n v="1000"/>
    <n v="50327.41"/>
    <n v="0"/>
    <x v="1"/>
    <s v="BJ US-IC-Vanilla-FTNG-8 1PT"/>
  </r>
  <r>
    <n v="84135781"/>
    <x v="2"/>
    <s v=""/>
    <s v="2026"/>
    <s v="02"/>
    <s v="V"/>
    <s v="ZA03"/>
    <n v="4338"/>
    <n v="41218.589999999997"/>
    <n v="9501.75"/>
    <n v="9662.64"/>
    <n v="1000"/>
    <n v="41218.589999999997"/>
    <n v="0"/>
    <x v="1"/>
    <s v="BJ US-IC-Vanilla-FTNG-8 1PT"/>
  </r>
  <r>
    <n v="84135781"/>
    <x v="8"/>
    <s v=""/>
    <s v="2026"/>
    <s v="02"/>
    <s v="V"/>
    <s v="ZA03"/>
    <n v="0"/>
    <n v="0"/>
    <n v="9128.7199999999993"/>
    <n v="9525.2000000000007"/>
    <n v="1000"/>
    <n v="0"/>
    <n v="0"/>
    <x v="1"/>
    <s v="BJ US-IC-Vanilla-FTNG-8 1PT"/>
  </r>
  <r>
    <n v="84135781"/>
    <x v="3"/>
    <s v=""/>
    <s v="2026"/>
    <s v="02"/>
    <s v="V"/>
    <s v="ZA03"/>
    <n v="17106"/>
    <n v="165054.96"/>
    <n v="9648.9500000000007"/>
    <n v="9712.0300000000007"/>
    <n v="1000"/>
    <n v="165054.96"/>
    <n v="0"/>
    <x v="1"/>
    <s v="BJ US-IC-Vanilla-FTNG-8 1PT"/>
  </r>
  <r>
    <n v="84135781"/>
    <x v="4"/>
    <s v=""/>
    <s v="2026"/>
    <s v="02"/>
    <s v="V"/>
    <s v="ZA03"/>
    <n v="3788"/>
    <n v="31443.55"/>
    <n v="8300.83"/>
    <n v="9367.81"/>
    <n v="1000"/>
    <n v="31443.55"/>
    <n v="0"/>
    <x v="1"/>
    <s v="BJ US-IC-Vanilla-FTNG-8 1PT"/>
  </r>
  <r>
    <n v="84135794"/>
    <x v="0"/>
    <s v=""/>
    <s v="2026"/>
    <s v="02"/>
    <s v="V"/>
    <s v="ZA03"/>
    <n v="2436"/>
    <n v="56352.19"/>
    <n v="23133.08"/>
    <n v="25187.24"/>
    <n v="1000"/>
    <n v="56352.19"/>
    <n v="0"/>
    <x v="0"/>
    <s v="BJ US-IC-Chocolate-FTNG-1 2.4G"/>
  </r>
  <r>
    <n v="84135794"/>
    <x v="1"/>
    <s v=""/>
    <s v="2026"/>
    <s v="02"/>
    <s v="V"/>
    <s v="ZA03"/>
    <n v="539"/>
    <n v="15656.8"/>
    <n v="29047.87"/>
    <n v="25187.24"/>
    <n v="1000"/>
    <n v="15656.8"/>
    <n v="0"/>
    <x v="0"/>
    <s v="BJ US-IC-Chocolate-FTNG-1 2.4G"/>
  </r>
  <r>
    <n v="84135794"/>
    <x v="2"/>
    <s v=""/>
    <s v="2026"/>
    <s v="02"/>
    <s v="V"/>
    <s v="ZA03"/>
    <n v="252"/>
    <n v="6609.98"/>
    <n v="26230.080000000002"/>
    <n v="24456.79"/>
    <n v="1000"/>
    <n v="6609.98"/>
    <n v="0"/>
    <x v="0"/>
    <s v="BJ US-IC-Chocolate-FTNG-1 2.4G"/>
  </r>
  <r>
    <n v="84135794"/>
    <x v="3"/>
    <s v=""/>
    <s v="2026"/>
    <s v="02"/>
    <s v="V"/>
    <s v="ZA03"/>
    <n v="5909"/>
    <n v="145218.82"/>
    <n v="24575.87"/>
    <n v="24662.19"/>
    <n v="1000"/>
    <n v="145218.82"/>
    <n v="0"/>
    <x v="0"/>
    <s v="BJ US-IC-Chocolate-FTNG-1 2.4G"/>
  </r>
  <r>
    <n v="84135794"/>
    <x v="4"/>
    <s v=""/>
    <s v="2026"/>
    <s v="02"/>
    <s v="V"/>
    <s v="ZA03"/>
    <n v="239"/>
    <n v="4863.2299999999996"/>
    <n v="20348.240000000002"/>
    <n v="23499.5"/>
    <n v="1000"/>
    <n v="4863.2299999999996"/>
    <n v="0"/>
    <x v="0"/>
    <s v="BJ US-IC-Chocolate-FTNG-1 2.4G"/>
  </r>
  <r>
    <n v="84135795"/>
    <x v="0"/>
    <s v=""/>
    <s v="2026"/>
    <s v="02"/>
    <s v="V"/>
    <s v="ZA03"/>
    <n v="2034"/>
    <n v="54100.18"/>
    <n v="26597.93"/>
    <n v="24051.52"/>
    <n v="1000"/>
    <n v="54100.18"/>
    <n v="0"/>
    <x v="0"/>
    <s v="BJ US-IC-Vanilla-FTNG-1 2.4G"/>
  </r>
  <r>
    <n v="84135795"/>
    <x v="1"/>
    <s v=""/>
    <s v="2026"/>
    <s v="02"/>
    <s v="V"/>
    <s v="ZA03"/>
    <n v="2201"/>
    <n v="61770.85"/>
    <n v="28064.9"/>
    <n v="24051.52"/>
    <n v="1000"/>
    <n v="61770.85"/>
    <n v="0"/>
    <x v="0"/>
    <s v="BJ US-IC-Vanilla-FTNG-1 2.4G"/>
  </r>
  <r>
    <n v="84135795"/>
    <x v="2"/>
    <s v=""/>
    <s v="2026"/>
    <s v="02"/>
    <s v="V"/>
    <s v="ZA03"/>
    <n v="283"/>
    <n v="7257.28"/>
    <n v="25644.1"/>
    <n v="24039.41"/>
    <n v="1000"/>
    <n v="7257.28"/>
    <n v="0"/>
    <x v="0"/>
    <s v="BJ US-IC-Vanilla-FTNG-1 2.4G"/>
  </r>
  <r>
    <n v="84135795"/>
    <x v="3"/>
    <s v=""/>
    <s v="2026"/>
    <s v="02"/>
    <s v="V"/>
    <s v="ZA03"/>
    <n v="2977"/>
    <n v="80008.33"/>
    <n v="26875.49"/>
    <n v="24192.02"/>
    <n v="1000"/>
    <n v="80008.33"/>
    <n v="0"/>
    <x v="0"/>
    <s v="BJ US-IC-Vanilla-FTNG-1 2.4G"/>
  </r>
  <r>
    <n v="84135795"/>
    <x v="4"/>
    <s v=""/>
    <s v="2026"/>
    <s v="02"/>
    <s v="S"/>
    <s v="ZA03"/>
    <n v="0"/>
    <n v="0"/>
    <n v="23844.07"/>
    <n v="23083.24"/>
    <n v="1000"/>
    <n v="0"/>
    <n v="0"/>
    <x v="0"/>
    <s v="BJ US-IC-Vanilla-FTNG-1 2.4G"/>
  </r>
  <r>
    <n v="84135797"/>
    <x v="0"/>
    <s v=""/>
    <s v="2026"/>
    <s v="02"/>
    <s v="V"/>
    <s v="ZA03"/>
    <n v="275"/>
    <n v="7598.64"/>
    <n v="27631.42"/>
    <n v="25822.57"/>
    <n v="1000"/>
    <n v="7598.64"/>
    <n v="0"/>
    <x v="0"/>
    <s v="BJ SORV-IC-Vanilla-1 8.95L"/>
  </r>
  <r>
    <n v="84135798"/>
    <x v="0"/>
    <s v=""/>
    <s v="2026"/>
    <s v="02"/>
    <s v="V"/>
    <s v="ZA03"/>
    <n v="25"/>
    <n v="715.69"/>
    <n v="28627.599999999999"/>
    <n v="29616.87"/>
    <n v="1000"/>
    <n v="715.69"/>
    <n v="0"/>
    <x v="0"/>
    <s v="BJ SORV-IC-CookieDough-1 8.95L"/>
  </r>
  <r>
    <n v="84135799"/>
    <x v="0"/>
    <s v=""/>
    <s v="2026"/>
    <s v="02"/>
    <s v="V"/>
    <s v="ZA03"/>
    <n v="9453"/>
    <n v="227027.48"/>
    <n v="24016.45"/>
    <n v="27915.31"/>
    <n v="1000"/>
    <n v="227027.48"/>
    <n v="0"/>
    <x v="0"/>
    <s v="BJ US-IC-ChocChpCookDgh-FTNG-1 2.4G"/>
  </r>
  <r>
    <n v="84135799"/>
    <x v="1"/>
    <s v=""/>
    <s v="2026"/>
    <s v="02"/>
    <s v="V"/>
    <s v="ZA03"/>
    <n v="2528"/>
    <n v="73772.03"/>
    <n v="29181.97"/>
    <n v="27915.31"/>
    <n v="1000"/>
    <n v="73772.03"/>
    <n v="0"/>
    <x v="0"/>
    <s v="BJ US-IC-ChocChpCookDgh-FTNG-1 2.4G"/>
  </r>
  <r>
    <n v="84135799"/>
    <x v="2"/>
    <s v=""/>
    <s v="2026"/>
    <s v="02"/>
    <s v="V"/>
    <s v="ZA03"/>
    <n v="2040"/>
    <n v="54369.87"/>
    <n v="26651.9"/>
    <n v="27677.43"/>
    <n v="1000"/>
    <n v="54369.87"/>
    <n v="0"/>
    <x v="0"/>
    <s v="BJ US-IC-ChocChpCookDgh-FTNG-1 2.4G"/>
  </r>
  <r>
    <n v="84135799"/>
    <x v="3"/>
    <s v=""/>
    <s v="2026"/>
    <s v="02"/>
    <s v="V"/>
    <s v="ZA03"/>
    <n v="9582"/>
    <n v="236893.61"/>
    <n v="24722.77"/>
    <n v="27703.38"/>
    <n v="1000"/>
    <n v="236893.61"/>
    <n v="0"/>
    <x v="0"/>
    <s v="BJ US-IC-ChocChpCookDgh-FTNG-1 2.4G"/>
  </r>
  <r>
    <n v="84135799"/>
    <x v="4"/>
    <s v=""/>
    <s v="2026"/>
    <s v="02"/>
    <s v="V"/>
    <s v="ZA03"/>
    <n v="0"/>
    <n v="0"/>
    <n v="22735.89"/>
    <n v="26730.16"/>
    <n v="1000"/>
    <n v="0"/>
    <n v="0"/>
    <x v="0"/>
    <s v="BJ US-IC-ChocChpCookDgh-FTNG-1 2.4G"/>
  </r>
  <r>
    <n v="84136043"/>
    <x v="0"/>
    <s v=""/>
    <s v="2026"/>
    <s v="02"/>
    <s v="V"/>
    <s v="ZA03"/>
    <n v="5326"/>
    <n v="69346.14"/>
    <n v="13020.3"/>
    <n v="12462.19"/>
    <n v="1000"/>
    <n v="69346.14"/>
    <n v="0"/>
    <x v="1"/>
    <s v="BJ US-COR-KaramelSutra-FTNG-8 1PT"/>
  </r>
  <r>
    <n v="84136043"/>
    <x v="1"/>
    <s v=""/>
    <s v="2026"/>
    <s v="02"/>
    <s v="V"/>
    <s v="ZA03"/>
    <n v="2391"/>
    <n v="33018.94"/>
    <n v="13809.68"/>
    <n v="12462.19"/>
    <n v="1000"/>
    <n v="33018.94"/>
    <n v="0"/>
    <x v="1"/>
    <s v="BJ US-COR-KaramelSutra-FTNG-8 1PT"/>
  </r>
  <r>
    <n v="84136043"/>
    <x v="2"/>
    <s v=""/>
    <s v="2026"/>
    <s v="02"/>
    <s v="V"/>
    <s v="ZA03"/>
    <n v="1420"/>
    <n v="18596.37"/>
    <n v="13096.04"/>
    <n v="7708.39"/>
    <n v="1000"/>
    <n v="18596.37"/>
    <n v="0"/>
    <x v="1"/>
    <s v="BJ US-COR-KaramelSutra-FTNG-8 1PT"/>
  </r>
  <r>
    <n v="84136043"/>
    <x v="3"/>
    <s v=""/>
    <s v="2026"/>
    <s v="02"/>
    <s v="V"/>
    <s v="ZA03"/>
    <n v="3097"/>
    <n v="40591.82"/>
    <n v="13106.82"/>
    <n v="7708.39"/>
    <n v="1000"/>
    <n v="40591.82"/>
    <n v="0"/>
    <x v="1"/>
    <s v="BJ US-COR-KaramelSutra-FTNG-8 1PT"/>
  </r>
  <r>
    <n v="84136043"/>
    <x v="4"/>
    <s v=""/>
    <s v="2026"/>
    <s v="02"/>
    <s v="V"/>
    <s v="ZA03"/>
    <n v="240"/>
    <n v="3099.87"/>
    <n v="12916.13"/>
    <n v="12069.53"/>
    <n v="1000"/>
    <n v="3099.87"/>
    <n v="0"/>
    <x v="1"/>
    <s v="BJ US-COR-KaramelSutra-FTNG-8 1PT"/>
  </r>
  <r>
    <n v="84136704"/>
    <x v="0"/>
    <s v=""/>
    <s v="2026"/>
    <s v="02"/>
    <s v="V"/>
    <s v="ZA03"/>
    <n v="13459"/>
    <n v="179646.2"/>
    <n v="13347.66"/>
    <n v="14021.45"/>
    <n v="1000"/>
    <n v="179646.2"/>
    <n v="0"/>
    <x v="1"/>
    <s v="BJ US-IC-NewYrkSprFdgChnk-FTNG-8 1PT"/>
  </r>
  <r>
    <n v="84136704"/>
    <x v="1"/>
    <s v=""/>
    <s v="2026"/>
    <s v="02"/>
    <s v="V"/>
    <s v="ZA03"/>
    <n v="5063"/>
    <n v="71939.199999999997"/>
    <n v="14208.81"/>
    <n v="14021.45"/>
    <n v="1000"/>
    <n v="71939.199999999997"/>
    <n v="0"/>
    <x v="1"/>
    <s v="BJ US-IC-NewYrkSprFdgChnk-FTNG-8 1PT"/>
  </r>
  <r>
    <n v="84136704"/>
    <x v="6"/>
    <s v=""/>
    <s v="2026"/>
    <s v="02"/>
    <s v="V"/>
    <s v="ZA03"/>
    <n v="0"/>
    <n v="0"/>
    <n v="13829.83"/>
    <n v="14534.14"/>
    <n v="1000"/>
    <n v="0"/>
    <n v="0"/>
    <x v="1"/>
    <s v="BJ US-IC-NewYrkSprFdgChnk-FTNG-8 1PT"/>
  </r>
  <r>
    <n v="84136704"/>
    <x v="2"/>
    <s v=""/>
    <s v="2026"/>
    <s v="02"/>
    <s v="V"/>
    <s v="ZA03"/>
    <n v="2685"/>
    <n v="36550.31"/>
    <n v="13612.78"/>
    <n v="14139.72"/>
    <n v="1000"/>
    <n v="36550.31"/>
    <n v="0"/>
    <x v="1"/>
    <s v="BJ US-IC-NewYrkSprFdgChnk-FTNG-8 1PT"/>
  </r>
  <r>
    <n v="84136704"/>
    <x v="3"/>
    <s v=""/>
    <s v="2026"/>
    <s v="02"/>
    <s v="V"/>
    <s v="ZA03"/>
    <n v="9568"/>
    <n v="127508.95"/>
    <n v="13326.6"/>
    <n v="14194.7"/>
    <n v="1000"/>
    <n v="127508.95"/>
    <n v="0"/>
    <x v="1"/>
    <s v="BJ US-IC-NewYrkSprFdgChnk-FTNG-8 1PT"/>
  </r>
  <r>
    <n v="84136704"/>
    <x v="4"/>
    <s v=""/>
    <s v="2026"/>
    <s v="02"/>
    <s v="V"/>
    <s v="ZA03"/>
    <n v="0"/>
    <n v="0"/>
    <n v="12701.21"/>
    <n v="13571.6"/>
    <n v="1000"/>
    <n v="0"/>
    <n v="0"/>
    <x v="1"/>
    <s v="BJ US-IC-NewYrkSprFdgChnk-FTNG-8 1PT"/>
  </r>
  <r>
    <n v="84136706"/>
    <x v="0"/>
    <s v=""/>
    <s v="2026"/>
    <s v="02"/>
    <s v="V"/>
    <s v="ZA03"/>
    <n v="691"/>
    <n v="7381.47"/>
    <n v="10682.3"/>
    <n v="11014.07"/>
    <n v="1000"/>
    <n v="7381.47"/>
    <n v="0"/>
    <x v="1"/>
    <s v="BJ AMET-IC-NewYrkSprFdgChnk-FTNG-8 458ML"/>
  </r>
  <r>
    <n v="84136709"/>
    <x v="0"/>
    <s v=""/>
    <s v="2026"/>
    <s v="02"/>
    <s v="V"/>
    <s v="ZA03"/>
    <n v="50"/>
    <n v="1717.31"/>
    <n v="34346.199999999997"/>
    <n v="33835.480000000003"/>
    <n v="1000"/>
    <n v="1717.31"/>
    <n v="0"/>
    <x v="0"/>
    <s v="BJ SORV-IC-ChunkyMonkey-1 8.95L"/>
  </r>
  <r>
    <n v="84137694"/>
    <x v="0"/>
    <s v=""/>
    <s v="2026"/>
    <s v="02"/>
    <s v="V"/>
    <s v="ZA03"/>
    <n v="11991"/>
    <n v="146411"/>
    <n v="12210.07"/>
    <n v="13643.96"/>
    <n v="1000"/>
    <n v="146411"/>
    <n v="0"/>
    <x v="1"/>
    <s v="BJ US-IC-EverythingButThe-FTNG-8 1PT"/>
  </r>
  <r>
    <n v="84137694"/>
    <x v="1"/>
    <s v=""/>
    <s v="2026"/>
    <s v="02"/>
    <s v="V"/>
    <s v="ZA03"/>
    <n v="5440"/>
    <n v="74754.25"/>
    <n v="13741.59"/>
    <n v="14890.88"/>
    <n v="1000"/>
    <n v="74754.25"/>
    <n v="0"/>
    <x v="1"/>
    <s v="BJ US-IC-EverythingButThe-FTNG-8 1PT"/>
  </r>
  <r>
    <n v="84137694"/>
    <x v="2"/>
    <s v=""/>
    <s v="2026"/>
    <s v="02"/>
    <s v="V"/>
    <s v="ZA03"/>
    <n v="2049"/>
    <n v="27147.69"/>
    <n v="13249.24"/>
    <n v="13570.91"/>
    <n v="1000"/>
    <n v="27147.69"/>
    <n v="0"/>
    <x v="1"/>
    <s v="BJ US-IC-EverythingButThe-FTNG-8 1PT"/>
  </r>
  <r>
    <n v="84137694"/>
    <x v="3"/>
    <s v=""/>
    <s v="2026"/>
    <s v="02"/>
    <s v="V"/>
    <s v="ZA03"/>
    <n v="14163"/>
    <n v="179813.18"/>
    <n v="12695.98"/>
    <n v="13598.95"/>
    <n v="1000"/>
    <n v="179813.18"/>
    <n v="0"/>
    <x v="1"/>
    <s v="BJ US-IC-EverythingButThe-FTNG-8 1PT"/>
  </r>
  <r>
    <n v="84137694"/>
    <x v="4"/>
    <s v=""/>
    <s v="2026"/>
    <s v="02"/>
    <s v="V"/>
    <s v="ZA03"/>
    <n v="1"/>
    <n v="11.85"/>
    <n v="11850"/>
    <n v="13042.1"/>
    <n v="1000"/>
    <n v="11.85"/>
    <n v="0"/>
    <x v="1"/>
    <s v="BJ US-IC-EverythingButThe-FTNG-8 1PT"/>
  </r>
  <r>
    <n v="84137699"/>
    <x v="0"/>
    <s v=""/>
    <s v="2026"/>
    <s v="02"/>
    <s v="V"/>
    <s v="ZA03"/>
    <n v="50"/>
    <n v="1697.86"/>
    <n v="33957.199999999997"/>
    <n v="33526.89"/>
    <n v="1000"/>
    <n v="1697.86"/>
    <n v="0"/>
    <x v="0"/>
    <s v="BJ SORV-IC-ACookieAffair-1 8.95L"/>
  </r>
  <r>
    <n v="84137711"/>
    <x v="0"/>
    <s v=""/>
    <s v="2026"/>
    <s v="02"/>
    <s v="V"/>
    <s v="ZA03"/>
    <n v="175"/>
    <n v="5745.4"/>
    <n v="32830.86"/>
    <n v="32175.69"/>
    <n v="1000"/>
    <n v="5745.4"/>
    <n v="0"/>
    <x v="0"/>
    <s v="BJ SORV-IC-CherryGarcia-1 8.95L"/>
  </r>
  <r>
    <n v="84137721"/>
    <x v="0"/>
    <s v=""/>
    <s v="2026"/>
    <s v="02"/>
    <s v="V"/>
    <s v="ZA03"/>
    <n v="605"/>
    <n v="19069.11"/>
    <n v="31519.19"/>
    <n v="29800.14"/>
    <n v="1000"/>
    <n v="19069.11"/>
    <n v="0"/>
    <x v="0"/>
    <s v="BJ US-IC-CherryGarcia-FTNG-1 2.4G"/>
  </r>
  <r>
    <n v="84137721"/>
    <x v="1"/>
    <s v=""/>
    <s v="2026"/>
    <s v="02"/>
    <s v="V"/>
    <s v="ZA03"/>
    <n v="1970"/>
    <n v="64551.43"/>
    <n v="32767.22"/>
    <n v="29800.14"/>
    <n v="1000"/>
    <n v="64551.43"/>
    <n v="0"/>
    <x v="0"/>
    <s v="BJ US-IC-CherryGarcia-FTNG-1 2.4G"/>
  </r>
  <r>
    <n v="84137721"/>
    <x v="2"/>
    <s v=""/>
    <s v="2026"/>
    <s v="02"/>
    <s v="V"/>
    <s v="ZA03"/>
    <n v="1420"/>
    <n v="44009.72"/>
    <n v="30992.76"/>
    <n v="29132.54"/>
    <n v="1000"/>
    <n v="44009.72"/>
    <n v="0"/>
    <x v="0"/>
    <s v="BJ US-IC-CherryGarcia-FTNG-1 2.4G"/>
  </r>
  <r>
    <n v="84137721"/>
    <x v="3"/>
    <s v=""/>
    <s v="2026"/>
    <s v="02"/>
    <s v="V"/>
    <s v="ZA03"/>
    <n v="594"/>
    <n v="18072.53"/>
    <n v="30425.13"/>
    <n v="29386.39"/>
    <n v="1000"/>
    <n v="18072.53"/>
    <n v="0"/>
    <x v="0"/>
    <s v="BJ US-IC-CherryGarcia-FTNG-1 2.4G"/>
  </r>
  <r>
    <n v="84137725"/>
    <x v="0"/>
    <s v=""/>
    <s v="2026"/>
    <s v="02"/>
    <s v="V"/>
    <s v="ZA03"/>
    <n v="43509"/>
    <n v="481040.03"/>
    <n v="11056.1"/>
    <n v="12540.33"/>
    <n v="1000"/>
    <n v="481040.03"/>
    <n v="0"/>
    <x v="1"/>
    <s v="BJ US-IC-CherryGarcia-FTNG-8 1PT"/>
  </r>
  <r>
    <n v="84137725"/>
    <x v="1"/>
    <s v=""/>
    <s v="2026"/>
    <s v="02"/>
    <s v="V"/>
    <s v="ZA03"/>
    <n v="15867"/>
    <n v="191212.33"/>
    <n v="12050.94"/>
    <n v="12540.33"/>
    <n v="1000"/>
    <n v="191212.33"/>
    <n v="0"/>
    <x v="1"/>
    <s v="BJ US-IC-CherryGarcia-FTNG-8 1PT"/>
  </r>
  <r>
    <n v="84137725"/>
    <x v="6"/>
    <s v=""/>
    <s v="2026"/>
    <s v="02"/>
    <s v="V"/>
    <s v="ZA03"/>
    <n v="0"/>
    <n v="0"/>
    <n v="11828.73"/>
    <n v="13136.08"/>
    <n v="1000"/>
    <n v="0"/>
    <n v="0"/>
    <x v="1"/>
    <s v="BJ US-IC-CherryGarcia-FTNG-8 1PT"/>
  </r>
  <r>
    <n v="84137725"/>
    <x v="2"/>
    <s v=""/>
    <s v="2026"/>
    <s v="02"/>
    <s v="V"/>
    <s v="ZA03"/>
    <n v="26191"/>
    <n v="298252.88"/>
    <n v="11387.61"/>
    <n v="12656.44"/>
    <n v="1000"/>
    <n v="298252.88"/>
    <n v="0"/>
    <x v="1"/>
    <s v="BJ US-IC-CherryGarcia-FTNG-8 1PT"/>
  </r>
  <r>
    <n v="84137725"/>
    <x v="13"/>
    <s v=""/>
    <s v="2026"/>
    <s v="02"/>
    <s v="V"/>
    <s v="ZA03"/>
    <n v="8592"/>
    <n v="97258.96"/>
    <n v="11319.71"/>
    <n v="12706.61"/>
    <n v="1000"/>
    <n v="97258.96"/>
    <n v="0"/>
    <x v="1"/>
    <s v="BJ US-IC-CherryGarcia-FTNG-8 1PT"/>
  </r>
  <r>
    <n v="84137725"/>
    <x v="3"/>
    <s v=""/>
    <s v="2026"/>
    <s v="02"/>
    <s v="V"/>
    <s v="ZA03"/>
    <n v="58494"/>
    <n v="662135.43999999994"/>
    <n v="11319.72"/>
    <n v="12706.61"/>
    <n v="1000"/>
    <n v="662135.43999999994"/>
    <n v="0"/>
    <x v="1"/>
    <s v="BJ US-IC-CherryGarcia-FTNG-8 1PT"/>
  </r>
  <r>
    <n v="84137725"/>
    <x v="21"/>
    <s v=""/>
    <s v="2026"/>
    <s v="02"/>
    <s v="V"/>
    <s v="ZA03"/>
    <n v="73"/>
    <n v="822.3"/>
    <n v="11264.38"/>
    <n v="11836.68"/>
    <n v="1000"/>
    <n v="822.3"/>
    <n v="0"/>
    <x v="1"/>
    <s v="BJ US-IC-CherryGarcia-FTNG-8 1PT"/>
  </r>
  <r>
    <n v="84137725"/>
    <x v="4"/>
    <s v=""/>
    <s v="2026"/>
    <s v="02"/>
    <s v="V"/>
    <s v="ZA03"/>
    <n v="6591"/>
    <n v="51267.73"/>
    <n v="7778.44"/>
    <n v="12041.23"/>
    <n v="1000"/>
    <n v="51267.73"/>
    <n v="0"/>
    <x v="1"/>
    <s v="BJ US-IC-CherryGarcia-FTNG-8 1PT"/>
  </r>
  <r>
    <n v="84138346"/>
    <x v="0"/>
    <s v=""/>
    <s v="2026"/>
    <s v="02"/>
    <s v="V"/>
    <s v="ZA03"/>
    <n v="584"/>
    <n v="18470.099999999999"/>
    <n v="31626.880000000001"/>
    <n v="32429.22"/>
    <n v="1000"/>
    <n v="18470.099999999999"/>
    <n v="0"/>
    <x v="0"/>
    <s v="BJ US-IC-PhishFood-FTNG-1 2.4G"/>
  </r>
  <r>
    <n v="84138346"/>
    <x v="1"/>
    <s v=""/>
    <s v="2026"/>
    <s v="02"/>
    <s v="V"/>
    <s v="ZA03"/>
    <n v="1593"/>
    <n v="53543.88"/>
    <n v="33611.980000000003"/>
    <n v="32429.22"/>
    <n v="1000"/>
    <n v="53543.88"/>
    <n v="0"/>
    <x v="0"/>
    <s v="BJ US-IC-PhishFood-FTNG-1 2.4G"/>
  </r>
  <r>
    <n v="84138346"/>
    <x v="2"/>
    <s v=""/>
    <s v="2026"/>
    <s v="02"/>
    <s v="V"/>
    <s v="ZA03"/>
    <n v="386"/>
    <n v="12302.94"/>
    <n v="31872.9"/>
    <n v="31272.560000000001"/>
    <n v="1000"/>
    <n v="12302.94"/>
    <n v="0"/>
    <x v="0"/>
    <s v="BJ US-IC-PhishFood-FTNG-1 2.4G"/>
  </r>
  <r>
    <n v="84138346"/>
    <x v="3"/>
    <s v=""/>
    <s v="2026"/>
    <s v="02"/>
    <s v="V"/>
    <s v="ZA03"/>
    <n v="1002"/>
    <n v="32052.33"/>
    <n v="31988.35"/>
    <n v="31338.13"/>
    <n v="1000"/>
    <n v="32052.33"/>
    <n v="0"/>
    <x v="0"/>
    <s v="BJ US-IC-PhishFood-FTNG-1 2.4G"/>
  </r>
  <r>
    <n v="84138347"/>
    <x v="0"/>
    <s v=""/>
    <s v="2026"/>
    <s v="02"/>
    <s v="V"/>
    <s v="ZA03"/>
    <n v="146"/>
    <n v="5636.74"/>
    <n v="38607.81"/>
    <n v="35642.870000000003"/>
    <n v="1000"/>
    <n v="5636.74"/>
    <n v="0"/>
    <x v="0"/>
    <s v="BJ US-IC-CoffeeBuzzBuzz-FTNG-1 2.4G"/>
  </r>
  <r>
    <n v="84138347"/>
    <x v="1"/>
    <s v=""/>
    <s v="2026"/>
    <s v="02"/>
    <s v="V"/>
    <s v="ZA03"/>
    <n v="1229"/>
    <n v="46957.22"/>
    <n v="38207.660000000003"/>
    <n v="35642.870000000003"/>
    <n v="1000"/>
    <n v="46957.22"/>
    <n v="0"/>
    <x v="0"/>
    <s v="BJ US-IC-CoffeeBuzzBuzz-FTNG-1 2.4G"/>
  </r>
  <r>
    <n v="84138347"/>
    <x v="2"/>
    <s v=""/>
    <s v="2026"/>
    <s v="02"/>
    <s v="V"/>
    <s v="ZA03"/>
    <n v="201"/>
    <n v="7600.35"/>
    <n v="37812.69"/>
    <n v="35135.410000000003"/>
    <n v="1000"/>
    <n v="7600.35"/>
    <n v="0"/>
    <x v="0"/>
    <s v="BJ US-IC-CoffeeBuzzBuzz-FTNG-1 2.4G"/>
  </r>
  <r>
    <n v="84138347"/>
    <x v="3"/>
    <s v=""/>
    <s v="2026"/>
    <s v="02"/>
    <s v="V"/>
    <s v="ZA03"/>
    <n v="304"/>
    <n v="11352.15"/>
    <n v="37342.6"/>
    <n v="35242.22"/>
    <n v="1000"/>
    <n v="11352.15"/>
    <n v="0"/>
    <x v="0"/>
    <s v="BJ US-IC-CoffeeBuzzBuzz-FTNG-1 2.4G"/>
  </r>
  <r>
    <n v="84138347"/>
    <x v="4"/>
    <s v=""/>
    <s v="2026"/>
    <s v="02"/>
    <s v="S"/>
    <s v="ZA03"/>
    <n v="0"/>
    <n v="0"/>
    <n v="37815.19"/>
    <n v="34105.589999999997"/>
    <n v="1000"/>
    <n v="0"/>
    <n v="0"/>
    <x v="0"/>
    <s v="BJ US-IC-CoffeeBuzzBuzz-FTNG-1 2.4G"/>
  </r>
  <r>
    <n v="84138371"/>
    <x v="0"/>
    <s v=""/>
    <s v="2026"/>
    <s v="02"/>
    <s v="V"/>
    <s v="ZA03"/>
    <n v="0"/>
    <n v="0"/>
    <n v="32832.639999999999"/>
    <n v="34674.239999999998"/>
    <n v="1000"/>
    <n v="0"/>
    <n v="0"/>
    <x v="0"/>
    <s v="BJ SORV-IC-PhishFood-1 8.95L"/>
  </r>
  <r>
    <n v="84138372"/>
    <x v="0"/>
    <s v=""/>
    <s v="2026"/>
    <s v="02"/>
    <s v="V"/>
    <s v="ZA03"/>
    <n v="300"/>
    <n v="11883.16"/>
    <n v="39610.53"/>
    <n v="38246.370000000003"/>
    <n v="1000"/>
    <n v="11883.16"/>
    <n v="0"/>
    <x v="0"/>
    <s v="BJ SORV-IC-CoffeeBuzBuz-1 8.95L"/>
  </r>
  <r>
    <n v="84138391"/>
    <x v="0"/>
    <s v=""/>
    <s v="2026"/>
    <s v="02"/>
    <s v="V"/>
    <s v="ZA03"/>
    <n v="27865"/>
    <n v="382011.85"/>
    <n v="13709.38"/>
    <n v="13766.39"/>
    <n v="1000"/>
    <n v="382011.85"/>
    <n v="0"/>
    <x v="1"/>
    <s v="BJ US-IC-PhishFood-FTNG-8 1PT"/>
  </r>
  <r>
    <n v="84138391"/>
    <x v="1"/>
    <s v=""/>
    <s v="2026"/>
    <s v="02"/>
    <s v="V"/>
    <s v="ZA03"/>
    <n v="19967"/>
    <n v="295338.09000000003"/>
    <n v="14791.31"/>
    <n v="14372.25"/>
    <n v="1000"/>
    <n v="295338.09000000003"/>
    <n v="0"/>
    <x v="1"/>
    <s v="BJ US-IC-PhishFood-FTNG-8 1PT"/>
  </r>
  <r>
    <n v="84138391"/>
    <x v="2"/>
    <s v=""/>
    <s v="2026"/>
    <s v="02"/>
    <s v="V"/>
    <s v="ZA03"/>
    <n v="13008"/>
    <n v="186699.4"/>
    <n v="14352.66"/>
    <n v="13948.87"/>
    <n v="1000"/>
    <n v="186699.4"/>
    <n v="0"/>
    <x v="1"/>
    <s v="BJ US-IC-PhishFood-FTNG-8 1PT"/>
  </r>
  <r>
    <n v="84138391"/>
    <x v="3"/>
    <s v=""/>
    <s v="2026"/>
    <s v="02"/>
    <s v="V"/>
    <s v="ZA03"/>
    <n v="49450"/>
    <n v="715119.54"/>
    <n v="14461.47"/>
    <n v="14006.29"/>
    <n v="1000"/>
    <n v="715119.54"/>
    <n v="0"/>
    <x v="1"/>
    <s v="BJ US-IC-PhishFood-FTNG-8 1PT"/>
  </r>
  <r>
    <n v="84138391"/>
    <x v="4"/>
    <s v=""/>
    <s v="2026"/>
    <s v="02"/>
    <s v="V"/>
    <s v="ZA03"/>
    <n v="339"/>
    <n v="4295.8100000000004"/>
    <n v="12672.01"/>
    <n v="13408.34"/>
    <n v="1000"/>
    <n v="4295.8100000000004"/>
    <n v="0"/>
    <x v="1"/>
    <s v="BJ US-IC-PhishFood-FTNG-8 1PT"/>
  </r>
  <r>
    <n v="84138392"/>
    <x v="0"/>
    <s v=""/>
    <s v="2026"/>
    <s v="02"/>
    <s v="V"/>
    <s v="ZA03"/>
    <n v="0"/>
    <n v="0"/>
    <n v="15870.53"/>
    <n v="15173.02"/>
    <n v="1000"/>
    <n v="0"/>
    <n v="0"/>
    <x v="1"/>
    <s v="BJ US-IC-CoffeeBuzzBuzz-FTNG-8 1PT"/>
  </r>
  <r>
    <n v="84138392"/>
    <x v="1"/>
    <s v=""/>
    <s v="2026"/>
    <s v="02"/>
    <s v="V"/>
    <s v="ZA03"/>
    <n v="0"/>
    <n v="0"/>
    <n v="15126.85"/>
    <n v="15038.84"/>
    <n v="1000"/>
    <n v="0"/>
    <n v="0"/>
    <x v="1"/>
    <s v="BJ US-IC-CoffeeBuzzBuzz-FTNG-8 1PT"/>
  </r>
  <r>
    <n v="84138392"/>
    <x v="2"/>
    <s v=""/>
    <s v="2026"/>
    <s v="02"/>
    <s v="V"/>
    <s v="ZA03"/>
    <n v="1"/>
    <n v="14.59"/>
    <n v="14590"/>
    <n v="14944.51"/>
    <n v="1000"/>
    <n v="14.59"/>
    <n v="0"/>
    <x v="1"/>
    <s v="BJ US-IC-CoffeeBuzzBuzz-FTNG-8 1PT"/>
  </r>
  <r>
    <n v="84138392"/>
    <x v="3"/>
    <s v=""/>
    <s v="2026"/>
    <s v="02"/>
    <s v="V"/>
    <s v="ZA03"/>
    <n v="18"/>
    <n v="264.44"/>
    <n v="14691.11"/>
    <n v="15160.08"/>
    <n v="1000"/>
    <n v="264.44"/>
    <n v="0"/>
    <x v="1"/>
    <s v="BJ US-IC-CoffeeBuzzBuzz-FTNG-8 1PT"/>
  </r>
  <r>
    <n v="84138392"/>
    <x v="4"/>
    <s v=""/>
    <s v="2026"/>
    <s v="02"/>
    <s v="S"/>
    <s v="ZA03"/>
    <n v="0"/>
    <n v="0"/>
    <n v="213170"/>
    <n v="14498.6"/>
    <n v="1000"/>
    <n v="0"/>
    <n v="0"/>
    <x v="1"/>
    <s v="BJ US-IC-CoffeeBuzzBuzz-FTNG-8 1PT"/>
  </r>
  <r>
    <n v="84139000"/>
    <x v="0"/>
    <s v=""/>
    <s v="2026"/>
    <s v="02"/>
    <s v="V"/>
    <s v="ZA03"/>
    <n v="4176"/>
    <n v="137018.81"/>
    <n v="32811.019999999997"/>
    <n v="32412.11"/>
    <n v="1000"/>
    <n v="137018.81"/>
    <n v="0"/>
    <x v="0"/>
    <s v="BJ US-IC-SaltCaramelBlondie-FTNG-1 2.4G"/>
  </r>
  <r>
    <n v="84139000"/>
    <x v="1"/>
    <s v=""/>
    <s v="2026"/>
    <s v="02"/>
    <s v="V"/>
    <s v="ZA03"/>
    <n v="1158"/>
    <n v="39982.97"/>
    <n v="34527.61"/>
    <n v="32412.11"/>
    <n v="1000"/>
    <n v="39982.97"/>
    <n v="0"/>
    <x v="0"/>
    <s v="BJ US-IC-SaltCaramelBlondie-FTNG-1 2.4G"/>
  </r>
  <r>
    <n v="84139000"/>
    <x v="2"/>
    <s v=""/>
    <s v="2026"/>
    <s v="02"/>
    <s v="V"/>
    <s v="ZA03"/>
    <n v="368"/>
    <n v="11965.97"/>
    <n v="32516.22"/>
    <n v="32535.22"/>
    <n v="1000"/>
    <n v="11965.97"/>
    <n v="0"/>
    <x v="0"/>
    <s v="BJ US-IC-SaltCaramelBlondie-FTNG-1 2.4G"/>
  </r>
  <r>
    <n v="84139000"/>
    <x v="3"/>
    <s v=""/>
    <s v="2026"/>
    <s v="02"/>
    <s v="V"/>
    <s v="ZA03"/>
    <n v="3349"/>
    <n v="104110.72"/>
    <n v="31087.11"/>
    <n v="32034.79"/>
    <n v="1000"/>
    <n v="104110.72"/>
    <n v="0"/>
    <x v="0"/>
    <s v="BJ US-IC-SaltCaramelBlondie-FTNG-1 2.4G"/>
  </r>
  <r>
    <n v="84139000"/>
    <x v="4"/>
    <s v=""/>
    <s v="2026"/>
    <s v="02"/>
    <s v="V"/>
    <s v="ZA03"/>
    <n v="100"/>
    <n v="2811.31"/>
    <n v="28113.1"/>
    <n v="31047.05"/>
    <n v="1000"/>
    <n v="2811.31"/>
    <n v="0"/>
    <x v="0"/>
    <s v="BJ US-IC-SaltCaramelBlondie-FTNG-1 2.4G"/>
  </r>
  <r>
    <n v="84139090"/>
    <x v="0"/>
    <s v=""/>
    <s v="2026"/>
    <s v="02"/>
    <s v="V"/>
    <s v="ZA03"/>
    <n v="17841"/>
    <n v="311518.76"/>
    <n v="17460.84"/>
    <n v="13376.71"/>
    <n v="1000"/>
    <n v="311518.76"/>
    <n v="0"/>
    <x v="1"/>
    <s v="BJ US-IC-CoffeeToffeeCrunch-FTNG-8 1PT"/>
  </r>
  <r>
    <n v="84139090"/>
    <x v="1"/>
    <s v=""/>
    <s v="2026"/>
    <s v="02"/>
    <s v="V"/>
    <s v="ZA03"/>
    <n v="6580"/>
    <n v="131223.23000000001"/>
    <n v="19942.740000000002"/>
    <n v="16798.32"/>
    <n v="1000"/>
    <n v="131223.23000000001"/>
    <n v="0"/>
    <x v="1"/>
    <s v="BJ US-IC-CoffeeToffeeCrunch-FTNG-8 1PT"/>
  </r>
  <r>
    <n v="84139090"/>
    <x v="2"/>
    <s v=""/>
    <s v="2026"/>
    <s v="02"/>
    <s v="V"/>
    <s v="ZA03"/>
    <n v="2224"/>
    <n v="37579.14"/>
    <n v="16897.099999999999"/>
    <n v="13376.71"/>
    <n v="1000"/>
    <n v="37579.14"/>
    <n v="0"/>
    <x v="1"/>
    <s v="BJ US-IC-CoffeeToffeeCrunch-FTNG-8 1PT"/>
  </r>
  <r>
    <n v="84139090"/>
    <x v="3"/>
    <s v=""/>
    <s v="2026"/>
    <s v="02"/>
    <s v="V"/>
    <s v="ZA03"/>
    <n v="8642"/>
    <n v="166039.43"/>
    <n v="19213.080000000002"/>
    <n v="13376.71"/>
    <n v="1000"/>
    <n v="166039.43"/>
    <n v="0"/>
    <x v="1"/>
    <s v="BJ US-IC-CoffeeToffeeCrunch-FTNG-8 1PT"/>
  </r>
  <r>
    <n v="84139090"/>
    <x v="4"/>
    <s v=""/>
    <s v="2026"/>
    <s v="02"/>
    <s v="V"/>
    <s v="ZA03"/>
    <n v="0"/>
    <n v="0"/>
    <n v="14732.97"/>
    <n v="15745.6"/>
    <n v="1000"/>
    <n v="0"/>
    <n v="0"/>
    <x v="1"/>
    <s v="BJ US-IC-CoffeeToffeeCrunch-FTNG-8 1PT"/>
  </r>
  <r>
    <n v="84139314"/>
    <x v="0"/>
    <s v=""/>
    <s v="2026"/>
    <s v="02"/>
    <s v="V"/>
    <s v="ZA03"/>
    <n v="50"/>
    <n v="2288.23"/>
    <n v="45764.6"/>
    <n v="30497.75"/>
    <n v="1000"/>
    <n v="2288.23"/>
    <n v="0"/>
    <x v="0"/>
    <s v="BJ SORV-IC-ChocFudge-1 8.95L"/>
  </r>
  <r>
    <n v="84139316"/>
    <x v="0"/>
    <s v=""/>
    <s v="2026"/>
    <s v="02"/>
    <s v="V"/>
    <s v="ZA03"/>
    <n v="75"/>
    <n v="2138.23"/>
    <n v="28509.73"/>
    <n v="29319.84"/>
    <n v="1000"/>
    <n v="2138.23"/>
    <n v="0"/>
    <x v="0"/>
    <s v="BJ SORV-IC-MintChoc-1 8.95L"/>
  </r>
  <r>
    <n v="84139318"/>
    <x v="0"/>
    <s v=""/>
    <s v="2026"/>
    <s v="02"/>
    <s v="V"/>
    <s v="ZA03"/>
    <n v="150"/>
    <n v="4326.66"/>
    <n v="28844.400000000001"/>
    <n v="31577.22"/>
    <n v="1000"/>
    <n v="4326.66"/>
    <n v="0"/>
    <x v="0"/>
    <s v="BJ SORV-IC-StrawCheese-1 8.95L"/>
  </r>
  <r>
    <n v="84139352"/>
    <x v="0"/>
    <s v=""/>
    <s v="2026"/>
    <s v="02"/>
    <s v="V"/>
    <s v="ZA03"/>
    <n v="200"/>
    <n v="5940.52"/>
    <n v="29702.6"/>
    <n v="29227.67"/>
    <n v="1000"/>
    <n v="5940.52"/>
    <n v="0"/>
    <x v="0"/>
    <s v="BJ SORV-IC-Strawberry-1 8.95L"/>
  </r>
  <r>
    <n v="84139971"/>
    <x v="0"/>
    <s v=""/>
    <s v="2026"/>
    <s v="02"/>
    <s v="V"/>
    <s v="ZA03"/>
    <n v="1784"/>
    <n v="48351.87"/>
    <n v="27103.07"/>
    <n v="27238.59"/>
    <n v="1000"/>
    <n v="48351.87"/>
    <n v="0"/>
    <x v="0"/>
    <s v="BJ US-IC-MintChocChunk-FTNG-1 2.4G"/>
  </r>
  <r>
    <n v="84139971"/>
    <x v="1"/>
    <s v=""/>
    <s v="2026"/>
    <s v="02"/>
    <s v="V"/>
    <s v="ZA03"/>
    <n v="1436"/>
    <n v="44762.17"/>
    <n v="31171.43"/>
    <n v="27238.59"/>
    <n v="1000"/>
    <n v="44762.17"/>
    <n v="0"/>
    <x v="0"/>
    <s v="BJ US-IC-MintChocChunk-FTNG-1 2.4G"/>
  </r>
  <r>
    <n v="84139971"/>
    <x v="2"/>
    <s v=""/>
    <s v="2026"/>
    <s v="02"/>
    <s v="V"/>
    <s v="ZA03"/>
    <n v="702"/>
    <n v="19293.650000000001"/>
    <n v="27483.83"/>
    <n v="26800.95"/>
    <n v="1000"/>
    <n v="19293.650000000001"/>
    <n v="0"/>
    <x v="0"/>
    <s v="BJ US-IC-MintChocChunk-FTNG-1 2.4G"/>
  </r>
  <r>
    <n v="84139971"/>
    <x v="3"/>
    <s v=""/>
    <s v="2026"/>
    <s v="02"/>
    <s v="V"/>
    <s v="ZA03"/>
    <n v="2282"/>
    <n v="61510.44"/>
    <n v="26954.62"/>
    <n v="26842.86"/>
    <n v="1000"/>
    <n v="61510.44"/>
    <n v="0"/>
    <x v="0"/>
    <s v="BJ US-IC-MintChocChunk-FTNG-1 2.4G"/>
  </r>
  <r>
    <n v="84139971"/>
    <x v="4"/>
    <s v=""/>
    <s v="2026"/>
    <s v="02"/>
    <s v="V"/>
    <s v="ZA03"/>
    <n v="0"/>
    <n v="0"/>
    <n v="25754.34"/>
    <n v="25841.22"/>
    <n v="1000"/>
    <n v="0"/>
    <n v="0"/>
    <x v="0"/>
    <s v="BJ US-IC-MintChocChunk-FTNG-1 2.4G"/>
  </r>
  <r>
    <n v="84139972"/>
    <x v="0"/>
    <s v=""/>
    <s v="2026"/>
    <s v="02"/>
    <s v="V"/>
    <s v="ZA03"/>
    <n v="1593"/>
    <n v="60571.82"/>
    <n v="38023.74"/>
    <n v="35621.089999999997"/>
    <n v="1000"/>
    <n v="60571.82"/>
    <n v="0"/>
    <x v="0"/>
    <s v="BJ US-IC-ButterPecan-FTNG-1 2.4G"/>
  </r>
  <r>
    <n v="84139972"/>
    <x v="1"/>
    <s v=""/>
    <s v="2026"/>
    <s v="02"/>
    <s v="V"/>
    <s v="ZA03"/>
    <n v="458"/>
    <n v="17910.34"/>
    <n v="39105.550000000003"/>
    <n v="36303.58"/>
    <n v="1000"/>
    <n v="17910.34"/>
    <n v="0"/>
    <x v="0"/>
    <s v="BJ US-IC-ButterPecan-FTNG-1 2.4G"/>
  </r>
  <r>
    <n v="84139972"/>
    <x v="2"/>
    <s v=""/>
    <s v="2026"/>
    <s v="02"/>
    <s v="V"/>
    <s v="ZA03"/>
    <n v="557"/>
    <n v="21270.06"/>
    <n v="38186.82"/>
    <n v="35258.160000000003"/>
    <n v="1000"/>
    <n v="21270.06"/>
    <n v="0"/>
    <x v="0"/>
    <s v="BJ US-IC-ButterPecan-FTNG-1 2.4G"/>
  </r>
  <r>
    <n v="84139972"/>
    <x v="3"/>
    <s v=""/>
    <s v="2026"/>
    <s v="02"/>
    <s v="V"/>
    <s v="ZA03"/>
    <n v="778"/>
    <n v="29788.75"/>
    <n v="38288.879999999997"/>
    <n v="35047.18"/>
    <n v="1000"/>
    <n v="29788.75"/>
    <n v="0"/>
    <x v="0"/>
    <s v="BJ US-IC-ButterPecan-FTNG-1 2.4G"/>
  </r>
  <r>
    <n v="84141035"/>
    <x v="0"/>
    <s v=""/>
    <s v="2026"/>
    <s v="02"/>
    <s v="V"/>
    <s v="ZA03"/>
    <n v="4125"/>
    <n v="117382.67"/>
    <n v="28456.400000000001"/>
    <n v="31254.7"/>
    <n v="1000"/>
    <n v="117382.67"/>
    <n v="0"/>
    <x v="0"/>
    <s v="BJ US-IC AmericoneDream-FTNG-1 2.4G"/>
  </r>
  <r>
    <n v="84141035"/>
    <x v="1"/>
    <s v=""/>
    <s v="2026"/>
    <s v="02"/>
    <s v="V"/>
    <s v="ZA03"/>
    <n v="841"/>
    <n v="25519.54"/>
    <n v="30344.28"/>
    <n v="31254.7"/>
    <n v="1000"/>
    <n v="25519.54"/>
    <n v="0"/>
    <x v="0"/>
    <s v="BJ US-IC AmericoneDream-FTNG-1 2.4G"/>
  </r>
  <r>
    <n v="84141035"/>
    <x v="2"/>
    <s v=""/>
    <s v="2026"/>
    <s v="02"/>
    <s v="V"/>
    <s v="ZA03"/>
    <n v="229"/>
    <n v="6951.4"/>
    <n v="30355.46"/>
    <n v="30826.35"/>
    <n v="1000"/>
    <n v="6951.4"/>
    <n v="0"/>
    <x v="0"/>
    <s v="BJ US-IC AmericoneDream-FTNG-1 2.4G"/>
  </r>
  <r>
    <n v="84141035"/>
    <x v="3"/>
    <s v=""/>
    <s v="2026"/>
    <s v="02"/>
    <s v="V"/>
    <s v="ZA03"/>
    <n v="849"/>
    <n v="25474.959999999999"/>
    <n v="30005.84"/>
    <n v="30992.95"/>
    <n v="1000"/>
    <n v="25474.959999999999"/>
    <n v="0"/>
    <x v="0"/>
    <s v="BJ US-IC AmericoneDream-FTNG-1 2.4G"/>
  </r>
  <r>
    <n v="84141035"/>
    <x v="4"/>
    <s v=""/>
    <s v="2026"/>
    <s v="02"/>
    <s v="V"/>
    <s v="ZA03"/>
    <n v="125"/>
    <n v="3448.38"/>
    <n v="27587.040000000001"/>
    <n v="29883.23"/>
    <n v="1000"/>
    <n v="3448.38"/>
    <n v="0"/>
    <x v="0"/>
    <s v="BJ US-IC AmericoneDream-FTNG-1 2.4G"/>
  </r>
  <r>
    <n v="84141037"/>
    <x v="0"/>
    <s v=""/>
    <s v="2026"/>
    <s v="02"/>
    <s v="V"/>
    <s v="ZA03"/>
    <n v="5125"/>
    <n v="174984.45"/>
    <n v="34143.31"/>
    <n v="28937.07"/>
    <n v="1000"/>
    <n v="174984.45"/>
    <n v="0"/>
    <x v="0"/>
    <s v="BJ US-IC-ChocFudgBrownie-FTNG-1 2.4G"/>
  </r>
  <r>
    <n v="84141037"/>
    <x v="1"/>
    <s v=""/>
    <s v="2026"/>
    <s v="02"/>
    <s v="V"/>
    <s v="ZA03"/>
    <n v="1125"/>
    <n v="35103.81"/>
    <n v="31203.39"/>
    <n v="28937.07"/>
    <n v="1000"/>
    <n v="35103.81"/>
    <n v="0"/>
    <x v="0"/>
    <s v="BJ US-IC-ChocFudgBrownie-FTNG-1 2.4G"/>
  </r>
  <r>
    <n v="84141037"/>
    <x v="2"/>
    <s v=""/>
    <s v="2026"/>
    <s v="02"/>
    <s v="V"/>
    <s v="ZA03"/>
    <n v="1343"/>
    <n v="54293.22"/>
    <n v="40426.82"/>
    <n v="28840.720000000001"/>
    <n v="1000"/>
    <n v="54293.22"/>
    <n v="0"/>
    <x v="0"/>
    <s v="BJ US-IC-ChocFudgBrownie-FTNG-1 2.4G"/>
  </r>
  <r>
    <n v="84141037"/>
    <x v="3"/>
    <s v=""/>
    <s v="2026"/>
    <s v="02"/>
    <s v="V"/>
    <s v="ZA03"/>
    <n v="4293"/>
    <n v="161349.21"/>
    <n v="37584.26"/>
    <n v="29033.29"/>
    <n v="1000"/>
    <n v="161349.21"/>
    <n v="0"/>
    <x v="0"/>
    <s v="BJ US-IC-ChocFudgBrownie-FTNG-1 2.4G"/>
  </r>
  <r>
    <n v="84141037"/>
    <x v="4"/>
    <s v=""/>
    <s v="2026"/>
    <s v="02"/>
    <s v="V"/>
    <s v="ZA03"/>
    <n v="0"/>
    <n v="0"/>
    <n v="25709.98"/>
    <n v="27919.9"/>
    <n v="1000"/>
    <n v="0"/>
    <n v="0"/>
    <x v="0"/>
    <s v="BJ US-IC-ChocFudgBrownie-FTNG-1 2.4G"/>
  </r>
  <r>
    <n v="84141094"/>
    <x v="0"/>
    <s v=""/>
    <s v="2026"/>
    <s v="02"/>
    <s v="V"/>
    <s v="ZA03"/>
    <n v="43101"/>
    <n v="519998.67"/>
    <n v="12064.65"/>
    <n v="12140.14"/>
    <n v="1000"/>
    <n v="519998.67"/>
    <n v="0"/>
    <x v="1"/>
    <s v="BJ US-IC AmericoneDream-FTNG-8 1PT"/>
  </r>
  <r>
    <n v="84141094"/>
    <x v="1"/>
    <s v=""/>
    <s v="2026"/>
    <s v="02"/>
    <s v="V"/>
    <s v="ZA03"/>
    <n v="23290"/>
    <n v="304134.31"/>
    <n v="13058.58"/>
    <n v="12820.4"/>
    <n v="1000"/>
    <n v="304134.31"/>
    <n v="0"/>
    <x v="1"/>
    <s v="BJ US-IC AmericoneDream-FTNG-8 1PT"/>
  </r>
  <r>
    <n v="84141094"/>
    <x v="2"/>
    <s v=""/>
    <s v="2026"/>
    <s v="02"/>
    <s v="V"/>
    <s v="ZA03"/>
    <n v="16535"/>
    <n v="201259.66"/>
    <n v="12171.74"/>
    <n v="12202.51"/>
    <n v="1000"/>
    <n v="201259.66"/>
    <n v="0"/>
    <x v="1"/>
    <s v="BJ US-IC AmericoneDream-FTNG-8 1PT"/>
  </r>
  <r>
    <n v="84141094"/>
    <x v="8"/>
    <s v=""/>
    <s v="2026"/>
    <s v="02"/>
    <s v="V"/>
    <s v="ZA03"/>
    <n v="8"/>
    <n v="98"/>
    <n v="12250"/>
    <n v="11630.25"/>
    <n v="1000"/>
    <n v="98"/>
    <n v="0"/>
    <x v="1"/>
    <s v="BJ US-IC AmericoneDream-FTNG-8 1PT"/>
  </r>
  <r>
    <n v="84141094"/>
    <x v="3"/>
    <s v=""/>
    <s v="2026"/>
    <s v="02"/>
    <s v="V"/>
    <s v="ZA03"/>
    <n v="43227"/>
    <n v="532909.76"/>
    <n v="12328.17"/>
    <n v="12195.11"/>
    <n v="1000"/>
    <n v="532909.76"/>
    <n v="0"/>
    <x v="1"/>
    <s v="BJ US-IC AmericoneDream-FTNG-8 1PT"/>
  </r>
  <r>
    <n v="84141094"/>
    <x v="4"/>
    <s v=""/>
    <s v="2026"/>
    <s v="02"/>
    <s v="V"/>
    <s v="ZA03"/>
    <n v="11103"/>
    <n v="122218.09"/>
    <n v="11007.66"/>
    <n v="11856.95"/>
    <n v="1000"/>
    <n v="122218.09"/>
    <n v="0"/>
    <x v="1"/>
    <s v="BJ US-IC AmericoneDream-FTNG-8 1PT"/>
  </r>
  <r>
    <n v="84141102"/>
    <x v="5"/>
    <s v=""/>
    <s v="2026"/>
    <s v="02"/>
    <s v="V"/>
    <s v="ZA03"/>
    <n v="0"/>
    <n v="0"/>
    <n v="11805.39"/>
    <n v="13920.95"/>
    <n v="1000"/>
    <n v="0"/>
    <n v="0"/>
    <x v="1"/>
    <s v="BJ US-IC-ChocFudgBrownie-FTNG-8 1PT"/>
  </r>
  <r>
    <n v="84141102"/>
    <x v="0"/>
    <s v=""/>
    <s v="2026"/>
    <s v="02"/>
    <s v="V"/>
    <s v="ZA03"/>
    <n v="33764"/>
    <n v="416841.79"/>
    <n v="12345.75"/>
    <n v="11958.16"/>
    <n v="1000"/>
    <n v="416841.79"/>
    <n v="0"/>
    <x v="1"/>
    <s v="BJ US-IC-ChocFudgBrownie-FTNG-8 1PT"/>
  </r>
  <r>
    <n v="84141102"/>
    <x v="1"/>
    <s v=""/>
    <s v="2026"/>
    <s v="02"/>
    <s v="V"/>
    <s v="ZA03"/>
    <n v="15363"/>
    <n v="196555.2"/>
    <n v="12794.06"/>
    <n v="13920.95"/>
    <n v="1000"/>
    <n v="196555.2"/>
    <n v="0"/>
    <x v="1"/>
    <s v="BJ US-IC-ChocFudgBrownie-FTNG-8 1PT"/>
  </r>
  <r>
    <n v="84141102"/>
    <x v="2"/>
    <s v=""/>
    <s v="2026"/>
    <s v="02"/>
    <s v="V"/>
    <s v="ZA03"/>
    <n v="20984"/>
    <n v="259579.47"/>
    <n v="12370.35"/>
    <n v="12036.7"/>
    <n v="1000"/>
    <n v="259579.47"/>
    <n v="0"/>
    <x v="1"/>
    <s v="BJ US-IC-ChocFudgBrownie-FTNG-8 1PT"/>
  </r>
  <r>
    <n v="84141102"/>
    <x v="3"/>
    <s v=""/>
    <s v="2026"/>
    <s v="02"/>
    <s v="V"/>
    <s v="ZA03"/>
    <n v="47453"/>
    <n v="588699.97"/>
    <n v="12405.96"/>
    <n v="12054.87"/>
    <n v="1000"/>
    <n v="588699.97"/>
    <n v="0"/>
    <x v="1"/>
    <s v="BJ US-IC-ChocFudgBrownie-FTNG-8 1PT"/>
  </r>
  <r>
    <n v="84141102"/>
    <x v="21"/>
    <s v=""/>
    <s v="2026"/>
    <s v="02"/>
    <s v="V"/>
    <s v="ZA03"/>
    <n v="480"/>
    <n v="5725.31"/>
    <n v="11927.73"/>
    <n v="11859.53"/>
    <n v="1000"/>
    <n v="5725.31"/>
    <n v="0"/>
    <x v="1"/>
    <s v="BJ US-IC-ChocFudgBrownie-FTNG-8 1PT"/>
  </r>
  <r>
    <n v="84141102"/>
    <x v="4"/>
    <s v=""/>
    <s v="2026"/>
    <s v="02"/>
    <s v="V"/>
    <s v="ZA03"/>
    <n v="0"/>
    <n v="0"/>
    <n v="10995.07"/>
    <n v="11495.07"/>
    <n v="1000"/>
    <n v="0"/>
    <n v="0"/>
    <x v="1"/>
    <s v="BJ US-IC-ChocFudgBrownie-FTNG-8 1PT"/>
  </r>
  <r>
    <n v="84141103"/>
    <x v="0"/>
    <s v=""/>
    <s v="2026"/>
    <s v="02"/>
    <s v="V"/>
    <s v="ZA03"/>
    <n v="89082"/>
    <n v="1094595.1599999999"/>
    <n v="12287.5"/>
    <n v="12303.46"/>
    <n v="1000"/>
    <n v="1094595.1599999999"/>
    <n v="0"/>
    <x v="1"/>
    <s v="BJ US-IC-HalfBaked-FTNG-8 1PT"/>
  </r>
  <r>
    <n v="84141103"/>
    <x v="1"/>
    <s v=""/>
    <s v="2026"/>
    <s v="02"/>
    <s v="V"/>
    <s v="ZA03"/>
    <n v="28254"/>
    <n v="369536.47"/>
    <n v="13079.09"/>
    <n v="14744.57"/>
    <n v="1000"/>
    <n v="369536.47"/>
    <n v="0"/>
    <x v="1"/>
    <s v="BJ US-IC-HalfBaked-FTNG-8 1PT"/>
  </r>
  <r>
    <n v="84141103"/>
    <x v="2"/>
    <s v=""/>
    <s v="2026"/>
    <s v="02"/>
    <s v="V"/>
    <s v="ZA03"/>
    <n v="25840"/>
    <n v="317740.57"/>
    <n v="12296.46"/>
    <n v="12439.04"/>
    <n v="1000"/>
    <n v="317740.57"/>
    <n v="0"/>
    <x v="1"/>
    <s v="BJ US-IC-HalfBaked-FTNG-8 1PT"/>
  </r>
  <r>
    <n v="84141103"/>
    <x v="13"/>
    <s v=""/>
    <s v="2026"/>
    <s v="02"/>
    <s v="V"/>
    <s v="ZA03"/>
    <n v="9072"/>
    <n v="112130.71"/>
    <n v="12360.09"/>
    <n v="12452.35"/>
    <n v="1000"/>
    <n v="112130.71"/>
    <n v="0"/>
    <x v="1"/>
    <s v="BJ US-IC-HalfBaked-FTNG-8 1PT"/>
  </r>
  <r>
    <n v="84141103"/>
    <x v="3"/>
    <s v=""/>
    <s v="2026"/>
    <s v="02"/>
    <s v="V"/>
    <s v="ZA03"/>
    <n v="74901"/>
    <n v="925782.86"/>
    <n v="12360.09"/>
    <n v="12452.35"/>
    <n v="1000"/>
    <n v="925782.86"/>
    <n v="0"/>
    <x v="1"/>
    <s v="BJ US-IC-HalfBaked-FTNG-8 1PT"/>
  </r>
  <r>
    <n v="84141103"/>
    <x v="21"/>
    <s v=""/>
    <s v="2026"/>
    <s v="02"/>
    <s v="V"/>
    <s v="ZA03"/>
    <n v="11373"/>
    <n v="132690.07999999999"/>
    <n v="11667.11"/>
    <n v="12038.4"/>
    <n v="1000"/>
    <n v="132690.07999999999"/>
    <n v="0"/>
    <x v="1"/>
    <s v="BJ US-IC-HalfBaked-FTNG-8 1PT"/>
  </r>
  <r>
    <n v="84141103"/>
    <x v="4"/>
    <s v=""/>
    <s v="2026"/>
    <s v="02"/>
    <s v="V"/>
    <s v="ZA03"/>
    <n v="1085"/>
    <n v="12276.28"/>
    <n v="11314.54"/>
    <n v="11817.38"/>
    <n v="1000"/>
    <n v="12276.28"/>
    <n v="0"/>
    <x v="1"/>
    <s v="BJ US-IC-HalfBaked-FTNG-8 1PT"/>
  </r>
  <r>
    <n v="84141418"/>
    <x v="0"/>
    <s v=""/>
    <s v="2026"/>
    <s v="02"/>
    <s v="V"/>
    <s v="ZA03"/>
    <n v="783"/>
    <n v="22828.1"/>
    <n v="29154.66"/>
    <n v="26958.97"/>
    <n v="1000"/>
    <n v="22828.1"/>
    <n v="0"/>
    <x v="0"/>
    <s v="BJ US-IC-Strawberry-FTNG-1 2.4G"/>
  </r>
  <r>
    <n v="84141418"/>
    <x v="1"/>
    <s v=""/>
    <s v="2026"/>
    <s v="02"/>
    <s v="V"/>
    <s v="ZA03"/>
    <n v="822"/>
    <n v="24252.95"/>
    <n v="29504.81"/>
    <n v="26958.97"/>
    <n v="1000"/>
    <n v="24252.95"/>
    <n v="0"/>
    <x v="0"/>
    <s v="BJ US-IC-Strawberry-FTNG-1 2.4G"/>
  </r>
  <r>
    <n v="84141418"/>
    <x v="2"/>
    <s v=""/>
    <s v="2026"/>
    <s v="02"/>
    <s v="V"/>
    <s v="ZA03"/>
    <n v="319"/>
    <n v="9106.83"/>
    <n v="28548.06"/>
    <n v="26433.759999999998"/>
    <n v="1000"/>
    <n v="9106.83"/>
    <n v="0"/>
    <x v="0"/>
    <s v="BJ US-IC-Strawberry-FTNG-1 2.4G"/>
  </r>
  <r>
    <n v="84141418"/>
    <x v="3"/>
    <s v=""/>
    <s v="2026"/>
    <s v="02"/>
    <s v="V"/>
    <s v="ZA03"/>
    <n v="1982"/>
    <n v="56602.400000000001"/>
    <n v="28558.22"/>
    <n v="26414.09"/>
    <n v="1000"/>
    <n v="56602.400000000001"/>
    <n v="0"/>
    <x v="0"/>
    <s v="BJ US-IC-Strawberry-FTNG-1 2.4G"/>
  </r>
  <r>
    <n v="84141418"/>
    <x v="4"/>
    <s v=""/>
    <s v="2026"/>
    <s v="02"/>
    <s v="S"/>
    <s v="ZA03"/>
    <n v="0"/>
    <n v="0"/>
    <n v="27939.47"/>
    <n v="25409.67"/>
    <n v="1000"/>
    <n v="0"/>
    <n v="0"/>
    <x v="0"/>
    <s v="BJ US-IC-Strawberry-FTNG-1 2.4G"/>
  </r>
  <r>
    <n v="84143840"/>
    <x v="0"/>
    <s v=""/>
    <s v="2026"/>
    <s v="02"/>
    <s v="V"/>
    <s v="ZA03"/>
    <n v="75"/>
    <n v="2597.36"/>
    <n v="34631.47"/>
    <n v="34284.769999999997"/>
    <n v="1000"/>
    <n v="2597.36"/>
    <n v="0"/>
    <x v="0"/>
    <s v="BJ SORV-IC-SltdCrmlBlnd-FTNG-1 8.95L"/>
  </r>
  <r>
    <n v="84144436"/>
    <x v="0"/>
    <s v=""/>
    <s v="2026"/>
    <s v="02"/>
    <s v="V"/>
    <s v="ZA03"/>
    <n v="0"/>
    <n v="0"/>
    <n v="15559.64"/>
    <n v="15390.62"/>
    <n v="1000"/>
    <n v="0"/>
    <n v="0"/>
    <x v="1"/>
    <s v="BJ AMET-IC-PhishFood-FTNG-8 458ML-RP"/>
  </r>
  <r>
    <n v="84144453"/>
    <x v="0"/>
    <s v=""/>
    <s v="2026"/>
    <s v="02"/>
    <s v="V"/>
    <s v="ZA03"/>
    <n v="250"/>
    <n v="3467.45"/>
    <n v="13869.8"/>
    <n v="13698.29"/>
    <n v="1000"/>
    <n v="3467.45"/>
    <n v="0"/>
    <x v="1"/>
    <s v="BJ R01-IC-TripleCaramlChnk-8 458ML-RP"/>
  </r>
  <r>
    <n v="84144598"/>
    <x v="0"/>
    <s v=""/>
    <s v="2026"/>
    <s v="02"/>
    <s v="V"/>
    <s v="ZA03"/>
    <n v="17093"/>
    <n v="213441.53"/>
    <n v="12487.07"/>
    <n v="13270.38"/>
    <n v="1000"/>
    <n v="213441.53"/>
    <n v="0"/>
    <x v="1"/>
    <s v="BJ US-IC-VanillaCaramelFdg-FTNG-8 1PT"/>
  </r>
  <r>
    <n v="84144598"/>
    <x v="1"/>
    <s v=""/>
    <s v="2026"/>
    <s v="02"/>
    <s v="V"/>
    <s v="ZA03"/>
    <n v="12864"/>
    <n v="165339.68"/>
    <n v="12852.9"/>
    <n v="15121.4"/>
    <n v="1000"/>
    <n v="165339.68"/>
    <n v="0"/>
    <x v="1"/>
    <s v="BJ US-IC-VanillaCaramelFdg-FTNG-8 1PT"/>
  </r>
  <r>
    <n v="84144598"/>
    <x v="2"/>
    <s v=""/>
    <s v="2026"/>
    <s v="02"/>
    <s v="V"/>
    <s v="ZA03"/>
    <n v="8195"/>
    <n v="96121"/>
    <n v="11729.23"/>
    <n v="13269.41"/>
    <n v="1000"/>
    <n v="96121"/>
    <n v="0"/>
    <x v="1"/>
    <s v="BJ US-IC-VanillaCaramelFdg-FTNG-8 1PT"/>
  </r>
  <r>
    <n v="84144598"/>
    <x v="8"/>
    <s v=""/>
    <s v="2026"/>
    <s v="02"/>
    <s v="V"/>
    <s v="ZA03"/>
    <n v="2"/>
    <n v="22.86"/>
    <n v="11430"/>
    <n v="12298.56"/>
    <n v="1000"/>
    <n v="22.86"/>
    <n v="0"/>
    <x v="1"/>
    <s v="BJ US-IC-VanillaCaramelFdg-FTNG-8 1PT"/>
  </r>
  <r>
    <n v="84144598"/>
    <x v="3"/>
    <s v=""/>
    <s v="2026"/>
    <s v="02"/>
    <s v="V"/>
    <s v="ZA03"/>
    <n v="17103"/>
    <n v="215302.84"/>
    <n v="12588.6"/>
    <n v="13360.64"/>
    <n v="1000"/>
    <n v="215302.84"/>
    <n v="0"/>
    <x v="1"/>
    <s v="BJ US-IC-VanillaCaramelFdg-FTNG-8 1PT"/>
  </r>
  <r>
    <n v="84144598"/>
    <x v="4"/>
    <s v=""/>
    <s v="2026"/>
    <s v="02"/>
    <s v="V"/>
    <s v="ZA03"/>
    <n v="720"/>
    <n v="8442.1200000000008"/>
    <n v="11725.17"/>
    <n v="12629.36"/>
    <n v="1000"/>
    <n v="8442.1200000000008"/>
    <n v="0"/>
    <x v="1"/>
    <s v="BJ US-IC-VanillaCaramelFdg-FTNG-8 1PT"/>
  </r>
  <r>
    <n v="84144621"/>
    <x v="0"/>
    <s v=""/>
    <s v="2026"/>
    <s v="02"/>
    <s v="V"/>
    <s v="ZA03"/>
    <n v="2"/>
    <n v="65.7"/>
    <n v="32850"/>
    <n v="25782.21"/>
    <n v="1000"/>
    <n v="65.7"/>
    <n v="0"/>
    <x v="0"/>
    <s v="BJ US-IC-Cocont7LyrBr-FTNG-1 2.4G"/>
  </r>
  <r>
    <n v="84146285"/>
    <x v="2"/>
    <s v=""/>
    <s v="2026"/>
    <s v="02"/>
    <s v="V"/>
    <s v="ZA03"/>
    <n v="1"/>
    <n v="13.07"/>
    <n v="13070"/>
    <n v="14866.89"/>
    <n v="1000"/>
    <n v="13.07"/>
    <n v="0"/>
    <x v="1"/>
    <s v="BJ US-COR-BoomChoc-FTNG-8 1PT"/>
  </r>
  <r>
    <n v="84149990"/>
    <x v="0"/>
    <s v=""/>
    <s v="2026"/>
    <s v="02"/>
    <s v="V"/>
    <s v="ZA03"/>
    <n v="5653"/>
    <n v="81763.7"/>
    <n v="14463.77"/>
    <n v="11502.85"/>
    <n v="1000"/>
    <n v="81763.7"/>
    <n v="0"/>
    <x v="1"/>
    <s v="BJ AMET-IC-ChocChpCkDgh-FTNG-8 458ML"/>
  </r>
  <r>
    <n v="84149990"/>
    <x v="4"/>
    <s v=""/>
    <s v="2026"/>
    <s v="02"/>
    <s v="S"/>
    <s v="ZA03"/>
    <n v="0"/>
    <n v="0"/>
    <n v="11744.82"/>
    <n v="11099.5"/>
    <n v="1000"/>
    <n v="0"/>
    <n v="0"/>
    <x v="1"/>
    <s v="BJ AMET-IC-ChocChpCkDgh-FTNG-8 458ML"/>
  </r>
  <r>
    <n v="84150055"/>
    <x v="0"/>
    <s v=""/>
    <s v="2026"/>
    <s v="02"/>
    <s v="V"/>
    <s v="ZA03"/>
    <n v="0"/>
    <n v="0"/>
    <n v="15173.9"/>
    <n v="12786.01"/>
    <n v="1000"/>
    <n v="0"/>
    <n v="0"/>
    <x v="1"/>
    <s v="BJ AMET-IC-ChocChpCkDgh-FTNG-8 458ML RP"/>
  </r>
  <r>
    <n v="84150056"/>
    <x v="0"/>
    <s v=""/>
    <s v="2026"/>
    <s v="02"/>
    <s v="V"/>
    <s v="ZA03"/>
    <n v="0"/>
    <n v="0"/>
    <n v="12584.82"/>
    <n v="13231.06"/>
    <n v="1000"/>
    <n v="0"/>
    <n v="0"/>
    <x v="1"/>
    <s v="BJ AMET-IC-ChocFudgeBrwn-FTNG-8 458ML RP"/>
  </r>
  <r>
    <n v="84150062"/>
    <x v="0"/>
    <s v=""/>
    <s v="2026"/>
    <s v="02"/>
    <s v="V"/>
    <s v="ZA03"/>
    <n v="25131"/>
    <n v="289602.44"/>
    <n v="11523.71"/>
    <n v="11870.02"/>
    <n v="1000"/>
    <n v="289602.44"/>
    <n v="0"/>
    <x v="1"/>
    <s v="BJ AMET-IC-ChocFudgeBrwn-FTNG-8 458ML"/>
  </r>
  <r>
    <n v="84150062"/>
    <x v="21"/>
    <s v=""/>
    <s v="2026"/>
    <s v="02"/>
    <s v="V"/>
    <s v="ZA03"/>
    <n v="0"/>
    <n v="0"/>
    <n v="11721.76"/>
    <n v="11872.49"/>
    <n v="1000"/>
    <n v="0"/>
    <n v="0"/>
    <x v="1"/>
    <s v="BJ AMET-IC-ChocFudgeBrwn-FTNG-8 458ML"/>
  </r>
  <r>
    <n v="84150063"/>
    <x v="0"/>
    <s v=""/>
    <s v="2026"/>
    <s v="02"/>
    <s v="V"/>
    <s v="ZA03"/>
    <n v="10"/>
    <n v="141.80000000000001"/>
    <n v="14180"/>
    <n v="9092.89"/>
    <n v="1000"/>
    <n v="141.80000000000001"/>
    <n v="0"/>
    <x v="1"/>
    <s v="BJ AMET-IC-StrwbrryChsck-FTNG-8 458ML"/>
  </r>
  <r>
    <n v="84154487"/>
    <x v="0"/>
    <s v=""/>
    <s v="2026"/>
    <s v="02"/>
    <s v="V"/>
    <s v="ZA03"/>
    <n v="7493"/>
    <n v="87604.43"/>
    <n v="11691.5"/>
    <n v="12967.45"/>
    <n v="1000"/>
    <n v="87604.43"/>
    <n v="0"/>
    <x v="1"/>
    <s v="BJ R01-IC-HalfBaked-FTNG-8 458ML"/>
  </r>
  <r>
    <n v="84154582"/>
    <x v="0"/>
    <s v=""/>
    <s v="2026"/>
    <s v="02"/>
    <s v="V"/>
    <s v="ZA03"/>
    <n v="0"/>
    <n v="0"/>
    <n v="12862.55"/>
    <n v="13995.95"/>
    <n v="1000"/>
    <n v="0"/>
    <n v="0"/>
    <x v="1"/>
    <s v="BJ R01-IC-HalfBaked-FTNG-8 458ML RP"/>
  </r>
  <r>
    <n v="84155110"/>
    <x v="0"/>
    <s v=""/>
    <s v="2026"/>
    <s v="02"/>
    <s v="V"/>
    <s v="ZA03"/>
    <n v="250"/>
    <n v="12764.71"/>
    <n v="51058.84"/>
    <n v="32993.32"/>
    <n v="1000"/>
    <n v="12764.71"/>
    <n v="0"/>
    <x v="0"/>
    <s v="BJ SORV-IC-TonightDough-1 8.95L"/>
  </r>
  <r>
    <n v="84155743"/>
    <x v="0"/>
    <s v=""/>
    <s v="2026"/>
    <s v="02"/>
    <s v="V"/>
    <s v="ZA03"/>
    <n v="0"/>
    <n v="0"/>
    <n v="14372.32"/>
    <n v="13598.22"/>
    <n v="1000"/>
    <n v="0"/>
    <n v="0"/>
    <x v="1"/>
    <s v="BJ R01-IC-TonightDough-8 458ML RP"/>
  </r>
  <r>
    <n v="84161610"/>
    <x v="0"/>
    <s v=""/>
    <s v="2026"/>
    <s v="02"/>
    <s v="V"/>
    <s v="ZA03"/>
    <n v="23323"/>
    <n v="288744.65000000002"/>
    <n v="12380.25"/>
    <n v="13118.25"/>
    <n v="1000"/>
    <n v="288744.65000000002"/>
    <n v="0"/>
    <x v="1"/>
    <s v="BJ US-COR-SaltedCaramelCore-FTNG-8 1PT"/>
  </r>
  <r>
    <n v="84161610"/>
    <x v="1"/>
    <s v=""/>
    <s v="2026"/>
    <s v="02"/>
    <s v="V"/>
    <s v="ZA03"/>
    <n v="9887"/>
    <n v="131362.06"/>
    <n v="13286.34"/>
    <n v="15272.2"/>
    <n v="1000"/>
    <n v="131362.06"/>
    <n v="0"/>
    <x v="1"/>
    <s v="BJ US-COR-SaltedCaramelCore-FTNG-8 1PT"/>
  </r>
  <r>
    <n v="84161610"/>
    <x v="2"/>
    <s v=""/>
    <s v="2026"/>
    <s v="02"/>
    <s v="V"/>
    <s v="ZA03"/>
    <n v="5237"/>
    <n v="67126.789999999994"/>
    <n v="12817.79"/>
    <n v="13274.19"/>
    <n v="1000"/>
    <n v="67126.789999999994"/>
    <n v="0"/>
    <x v="1"/>
    <s v="BJ US-COR-SaltedCaramelCore-FTNG-8 1PT"/>
  </r>
  <r>
    <n v="84161610"/>
    <x v="3"/>
    <s v=""/>
    <s v="2026"/>
    <s v="02"/>
    <s v="V"/>
    <s v="ZA03"/>
    <n v="32116"/>
    <n v="419924.31"/>
    <n v="13075.24"/>
    <n v="13305.3"/>
    <n v="1000"/>
    <n v="419924.31"/>
    <n v="0"/>
    <x v="1"/>
    <s v="BJ US-COR-SaltedCaramelCore-FTNG-8 1PT"/>
  </r>
  <r>
    <n v="84161610"/>
    <x v="4"/>
    <s v=""/>
    <s v="2026"/>
    <s v="02"/>
    <s v="V"/>
    <s v="ZA03"/>
    <n v="2614"/>
    <n v="30744.46"/>
    <n v="11761.46"/>
    <n v="12760.05"/>
    <n v="1000"/>
    <n v="30744.46"/>
    <n v="0"/>
    <x v="1"/>
    <s v="BJ US-COR-SaltedCaramelCore-FTNG-8 1PT"/>
  </r>
  <r>
    <n v="84162829"/>
    <x v="0"/>
    <s v=""/>
    <s v="2026"/>
    <s v="02"/>
    <s v="V"/>
    <s v="ZA03"/>
    <n v="6031"/>
    <n v="75531.91"/>
    <n v="12523.94"/>
    <n v="12172.46"/>
    <n v="1000"/>
    <n v="75531.91"/>
    <n v="0"/>
    <x v="1"/>
    <s v="BJ SORV-IC-ChocFdgBrownie-8 458ML"/>
  </r>
  <r>
    <n v="84162829"/>
    <x v="21"/>
    <s v=""/>
    <s v="2026"/>
    <s v="02"/>
    <s v="V"/>
    <s v="ZA03"/>
    <n v="0"/>
    <n v="0"/>
    <n v="12158.3"/>
    <n v="11859.5"/>
    <n v="1000"/>
    <n v="0"/>
    <n v="0"/>
    <x v="1"/>
    <s v="BJ SORV-IC-ChocFdgBrownie-8 458ML"/>
  </r>
  <r>
    <n v="84163503"/>
    <x v="0"/>
    <s v=""/>
    <s v="2026"/>
    <s v="02"/>
    <s v="V"/>
    <s v="ZA03"/>
    <n v="5063"/>
    <n v="65778.539999999994"/>
    <n v="12992.01"/>
    <n v="13552.56"/>
    <n v="1000"/>
    <n v="65778.539999999994"/>
    <n v="0"/>
    <x v="1"/>
    <s v="BJ US-IC-Salted Caramel Almond-8 1PT"/>
  </r>
  <r>
    <n v="84163503"/>
    <x v="1"/>
    <s v=""/>
    <s v="2026"/>
    <s v="02"/>
    <s v="V"/>
    <s v="ZA03"/>
    <n v="2460"/>
    <n v="32984.58"/>
    <n v="13408.37"/>
    <n v="15469.31"/>
    <n v="1000"/>
    <n v="32984.58"/>
    <n v="0"/>
    <x v="1"/>
    <s v="BJ US-IC-Salted Caramel Almond-8 1PT"/>
  </r>
  <r>
    <n v="84163503"/>
    <x v="2"/>
    <s v=""/>
    <s v="2026"/>
    <s v="02"/>
    <s v="V"/>
    <s v="ZA03"/>
    <n v="131"/>
    <n v="1534.32"/>
    <n v="11712.37"/>
    <n v="13839.97"/>
    <n v="1000"/>
    <n v="1534.32"/>
    <n v="0"/>
    <x v="1"/>
    <s v="BJ US-IC-Salted Caramel Almond-8 1PT"/>
  </r>
  <r>
    <n v="84163503"/>
    <x v="3"/>
    <s v=""/>
    <s v="2026"/>
    <s v="02"/>
    <s v="V"/>
    <s v="ZA03"/>
    <n v="343"/>
    <n v="4011.03"/>
    <n v="11693.97"/>
    <n v="13753.39"/>
    <n v="1000"/>
    <n v="4011.03"/>
    <n v="0"/>
    <x v="1"/>
    <s v="BJ US-IC-Salted Caramel Almond-8 1PT"/>
  </r>
  <r>
    <n v="84163605"/>
    <x v="0"/>
    <s v=""/>
    <s v="2026"/>
    <s v="02"/>
    <s v="V"/>
    <s v="ZA03"/>
    <n v="4932"/>
    <n v="64445.82"/>
    <n v="13066.87"/>
    <n v="11817.57"/>
    <n v="1000"/>
    <n v="64445.82"/>
    <n v="0"/>
    <x v="1"/>
    <s v="BJ US-IC-ChocTherapy-FTNG-8 1PT"/>
  </r>
  <r>
    <n v="84163605"/>
    <x v="1"/>
    <s v=""/>
    <s v="2026"/>
    <s v="02"/>
    <s v="V"/>
    <s v="ZA03"/>
    <n v="5653"/>
    <n v="82305.31"/>
    <n v="14559.58"/>
    <n v="12638.96"/>
    <n v="1000"/>
    <n v="82305.31"/>
    <n v="0"/>
    <x v="1"/>
    <s v="BJ US-IC-ChocTherapy-FTNG-8 1PT"/>
  </r>
  <r>
    <n v="84163605"/>
    <x v="2"/>
    <s v=""/>
    <s v="2026"/>
    <s v="02"/>
    <s v="V"/>
    <s v="ZA03"/>
    <n v="632"/>
    <n v="8292.81"/>
    <n v="13121.53"/>
    <n v="11848.74"/>
    <n v="1000"/>
    <n v="8292.81"/>
    <n v="0"/>
    <x v="1"/>
    <s v="BJ US-IC-ChocTherapy-FTNG-8 1PT"/>
  </r>
  <r>
    <n v="84163605"/>
    <x v="3"/>
    <s v=""/>
    <s v="2026"/>
    <s v="02"/>
    <s v="V"/>
    <s v="ZA03"/>
    <n v="9142"/>
    <n v="119916.96"/>
    <n v="13117.15"/>
    <n v="11890.15"/>
    <n v="1000"/>
    <n v="119916.96"/>
    <n v="0"/>
    <x v="1"/>
    <s v="BJ US-IC-ChocTherapy-FTNG-8 1PT"/>
  </r>
  <r>
    <n v="84163605"/>
    <x v="4"/>
    <s v=""/>
    <s v="2026"/>
    <s v="02"/>
    <s v="V"/>
    <s v="ZA03"/>
    <n v="718"/>
    <n v="8043.93"/>
    <n v="11203.25"/>
    <n v="11356.87"/>
    <n v="1000"/>
    <n v="8043.93"/>
    <n v="0"/>
    <x v="1"/>
    <s v="BJ US-IC-ChocTherapy-FTNG-8 1PT"/>
  </r>
  <r>
    <n v="84164936"/>
    <x v="0"/>
    <s v=""/>
    <s v="2026"/>
    <s v="02"/>
    <s v="V"/>
    <s v="ZA03"/>
    <n v="26060"/>
    <n v="245732.56"/>
    <n v="9429.49"/>
    <n v="10833.8"/>
    <n v="1000"/>
    <n v="245732.56"/>
    <n v="0"/>
    <x v="1"/>
    <s v="BJ US-IC-MintChocCookie-8 1PT"/>
  </r>
  <r>
    <n v="84164936"/>
    <x v="1"/>
    <s v=""/>
    <s v="2026"/>
    <s v="02"/>
    <s v="V"/>
    <s v="ZA03"/>
    <n v="10284"/>
    <n v="118647.11"/>
    <n v="11537.06"/>
    <n v="12903.14"/>
    <n v="1000"/>
    <n v="118647.11"/>
    <n v="0"/>
    <x v="1"/>
    <s v="BJ US-IC-MintChocCookie-8 1PT"/>
  </r>
  <r>
    <n v="84164936"/>
    <x v="2"/>
    <s v=""/>
    <s v="2026"/>
    <s v="02"/>
    <s v="V"/>
    <s v="ZA03"/>
    <n v="3726"/>
    <n v="42226.48"/>
    <n v="11332.93"/>
    <n v="10688.25"/>
    <n v="1000"/>
    <n v="42226.48"/>
    <n v="0"/>
    <x v="1"/>
    <s v="BJ US-IC-MintChocCookie-8 1PT"/>
  </r>
  <r>
    <n v="84164936"/>
    <x v="3"/>
    <s v=""/>
    <s v="2026"/>
    <s v="02"/>
    <s v="V"/>
    <s v="ZA03"/>
    <n v="22010"/>
    <n v="234104.97"/>
    <n v="10636.3"/>
    <n v="10931.87"/>
    <n v="1000"/>
    <n v="234104.97"/>
    <n v="0"/>
    <x v="1"/>
    <s v="BJ US-IC-MintChocCookie-8 1PT"/>
  </r>
  <r>
    <n v="84164936"/>
    <x v="21"/>
    <s v=""/>
    <s v="2026"/>
    <s v="02"/>
    <s v="S"/>
    <s v="ZA03"/>
    <n v="0"/>
    <n v="0"/>
    <n v="14307.32"/>
    <n v="10222.450000000001"/>
    <n v="1000"/>
    <n v="0"/>
    <n v="0"/>
    <x v="1"/>
    <s v="BJ US-IC-MintChocCookie-8 1PT"/>
  </r>
  <r>
    <n v="84164936"/>
    <x v="4"/>
    <s v=""/>
    <s v="2026"/>
    <s v="02"/>
    <s v="V"/>
    <s v="ZA03"/>
    <n v="0"/>
    <n v="0"/>
    <n v="8710.56"/>
    <n v="10343"/>
    <n v="1000"/>
    <n v="0"/>
    <n v="0"/>
    <x v="1"/>
    <s v="BJ US-IC-MintChocCookie-8 1PT"/>
  </r>
  <r>
    <n v="84164937"/>
    <x v="0"/>
    <s v=""/>
    <s v="2026"/>
    <s v="02"/>
    <s v="V"/>
    <s v="ZA03"/>
    <n v="2236"/>
    <n v="37613.71"/>
    <n v="16821.87"/>
    <n v="16296.65"/>
    <n v="1000"/>
    <n v="37613.71"/>
    <n v="0"/>
    <x v="1"/>
    <s v="BJ US-IC-ChubbyHubby-8 1PT"/>
  </r>
  <r>
    <n v="84164937"/>
    <x v="1"/>
    <s v=""/>
    <s v="2026"/>
    <s v="02"/>
    <s v="V"/>
    <s v="ZA03"/>
    <n v="1832"/>
    <n v="31642.37"/>
    <n v="17272.04"/>
    <n v="17608.54"/>
    <n v="1000"/>
    <n v="31642.37"/>
    <n v="0"/>
    <x v="1"/>
    <s v="BJ US-IC-ChubbyHubby-8 1PT"/>
  </r>
  <r>
    <n v="84164937"/>
    <x v="2"/>
    <s v=""/>
    <s v="2026"/>
    <s v="02"/>
    <s v="V"/>
    <s v="ZA03"/>
    <n v="119"/>
    <n v="2005.35"/>
    <n v="16851.68"/>
    <n v="16282.76"/>
    <n v="1000"/>
    <n v="2005.35"/>
    <n v="0"/>
    <x v="1"/>
    <s v="BJ US-IC-ChubbyHubby-8 1PT"/>
  </r>
  <r>
    <n v="84164937"/>
    <x v="8"/>
    <s v=""/>
    <s v="2026"/>
    <s v="02"/>
    <s v="V"/>
    <s v="ZA03"/>
    <n v="2"/>
    <n v="34.35"/>
    <n v="17175"/>
    <n v="15719.67"/>
    <n v="1000"/>
    <n v="34.35"/>
    <n v="0"/>
    <x v="1"/>
    <s v="BJ US-IC-ChubbyHubby-8 1PT"/>
  </r>
  <r>
    <n v="84164937"/>
    <x v="3"/>
    <s v=""/>
    <s v="2026"/>
    <s v="02"/>
    <s v="V"/>
    <s v="ZA03"/>
    <n v="3119"/>
    <n v="52556.86"/>
    <n v="16850.55"/>
    <n v="16353.95"/>
    <n v="1000"/>
    <n v="52556.86"/>
    <n v="0"/>
    <x v="1"/>
    <s v="BJ US-IC-ChubbyHubby-8 1PT"/>
  </r>
  <r>
    <n v="84164939"/>
    <x v="0"/>
    <s v=""/>
    <s v="2026"/>
    <s v="02"/>
    <s v="V"/>
    <s v="ZA03"/>
    <n v="1725"/>
    <n v="44881"/>
    <n v="26017.97"/>
    <n v="25202.97"/>
    <n v="1000"/>
    <n v="44881"/>
    <n v="0"/>
    <x v="0"/>
    <s v="BJ US-IC-SweetCrm+Cookies-FTNG-1 2.4G"/>
  </r>
  <r>
    <n v="84164939"/>
    <x v="1"/>
    <s v=""/>
    <s v="2026"/>
    <s v="02"/>
    <s v="V"/>
    <s v="ZA03"/>
    <n v="912"/>
    <n v="24424.38"/>
    <n v="26781.119999999999"/>
    <n v="25202.97"/>
    <n v="1000"/>
    <n v="24424.38"/>
    <n v="0"/>
    <x v="0"/>
    <s v="BJ US-IC-SweetCrm+Cookies-FTNG-1 2.4G"/>
  </r>
  <r>
    <n v="84164939"/>
    <x v="2"/>
    <s v=""/>
    <s v="2026"/>
    <s v="02"/>
    <s v="V"/>
    <s v="ZA03"/>
    <n v="570"/>
    <n v="14923.38"/>
    <n v="26181.37"/>
    <n v="24306.19"/>
    <n v="1000"/>
    <n v="14923.38"/>
    <n v="0"/>
    <x v="0"/>
    <s v="BJ US-IC-SweetCrm+Cookies-FTNG-1 2.4G"/>
  </r>
  <r>
    <n v="84164939"/>
    <x v="3"/>
    <s v=""/>
    <s v="2026"/>
    <s v="02"/>
    <s v="V"/>
    <s v="ZA03"/>
    <n v="1822"/>
    <n v="46560.63"/>
    <n v="25554.68"/>
    <n v="24837.31"/>
    <n v="1000"/>
    <n v="46560.63"/>
    <n v="0"/>
    <x v="0"/>
    <s v="BJ US-IC-SweetCrm+Cookies-FTNG-1 2.4G"/>
  </r>
  <r>
    <n v="84164939"/>
    <x v="4"/>
    <s v=""/>
    <s v="2026"/>
    <s v="02"/>
    <s v="V"/>
    <s v="ZA03"/>
    <n v="0"/>
    <n v="0"/>
    <n v="24726.14"/>
    <n v="23519.23"/>
    <n v="1000"/>
    <n v="0"/>
    <n v="0"/>
    <x v="0"/>
    <s v="BJ US-IC-SweetCrm+Cookies-FTNG-1 2.4G"/>
  </r>
  <r>
    <n v="84169346"/>
    <x v="0"/>
    <s v=""/>
    <s v="2026"/>
    <s v="02"/>
    <s v="V"/>
    <s v="ZA03"/>
    <n v="375"/>
    <n v="10073.48"/>
    <n v="26862.61"/>
    <n v="27274.37"/>
    <n v="1000"/>
    <n v="10073.48"/>
    <n v="0"/>
    <x v="0"/>
    <s v="BJ SORV-IC-SweetCrm+Cks-1 8.95L"/>
  </r>
  <r>
    <n v="84172951"/>
    <x v="0"/>
    <s v=""/>
    <s v="2026"/>
    <s v="02"/>
    <s v="V"/>
    <s v="ZA03"/>
    <n v="15"/>
    <n v="193.42"/>
    <n v="12894.67"/>
    <n v="10681.49"/>
    <n v="1000"/>
    <n v="193.42"/>
    <n v="0"/>
    <x v="1"/>
    <s v="BJ R01-COR-BrwnieBttr-8 458ML"/>
  </r>
  <r>
    <m/>
    <x v="22"/>
    <m/>
    <m/>
    <m/>
    <m/>
    <m/>
    <m/>
    <m/>
    <m/>
    <m/>
    <m/>
    <m/>
    <m/>
    <x v="3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6">
  <r>
    <x v="0"/>
    <x v="0"/>
    <s v=""/>
    <s v="2026"/>
    <s v="02"/>
    <s v="V"/>
    <s v="ZA03"/>
    <n v="230"/>
    <n v="24643.01"/>
    <n v="107143.52"/>
    <n v="103514.08"/>
    <n v="1000"/>
    <n v="24643.01"/>
    <n v="0"/>
    <x v="0"/>
    <x v="0"/>
    <s v="BJ"/>
    <n v="50"/>
    <n v="5"/>
  </r>
  <r>
    <x v="0"/>
    <x v="1"/>
    <s v=""/>
    <s v="2026"/>
    <s v="02"/>
    <s v="V"/>
    <s v="ZA03"/>
    <n v="63"/>
    <n v="7049.93"/>
    <n v="111903.65"/>
    <n v="103514.08"/>
    <n v="1000"/>
    <n v="7049.93"/>
    <n v="0"/>
    <x v="0"/>
    <x v="0"/>
    <s v="BJ"/>
    <n v="50"/>
    <n v="2"/>
  </r>
  <r>
    <x v="0"/>
    <x v="2"/>
    <s v=""/>
    <s v="2026"/>
    <s v="02"/>
    <s v="V"/>
    <s v="ZA03"/>
    <n v="233"/>
    <n v="25250.23"/>
    <n v="108370.09"/>
    <n v="104374.89"/>
    <n v="1000"/>
    <n v="25250.23"/>
    <n v="0"/>
    <x v="0"/>
    <x v="0"/>
    <s v="BJ"/>
    <n v="50"/>
    <n v="5"/>
  </r>
  <r>
    <x v="0"/>
    <x v="3"/>
    <s v=""/>
    <s v="2026"/>
    <s v="02"/>
    <s v="V"/>
    <s v="ZA03"/>
    <n v="39"/>
    <n v="4201.3100000000004"/>
    <n v="107725.9"/>
    <n v="104788.67"/>
    <n v="1000"/>
    <n v="4201.3100000000004"/>
    <n v="0"/>
    <x v="0"/>
    <x v="0"/>
    <s v="BJ"/>
    <n v="50"/>
    <n v="1"/>
  </r>
  <r>
    <x v="1"/>
    <x v="0"/>
    <s v=""/>
    <s v="2026"/>
    <s v="02"/>
    <s v="V"/>
    <s v="ZA03"/>
    <n v="5"/>
    <n v="530.51"/>
    <n v="106102"/>
    <n v="107466.77"/>
    <n v="1000"/>
    <n v="530.51"/>
    <n v="0"/>
    <x v="0"/>
    <x v="1"/>
    <s v="BJ"/>
    <n v="50"/>
    <n v="1"/>
  </r>
  <r>
    <x v="1"/>
    <x v="1"/>
    <s v=""/>
    <s v="2026"/>
    <s v="02"/>
    <s v="V"/>
    <s v="ZA03"/>
    <n v="37"/>
    <n v="4061.57"/>
    <n v="109772.16"/>
    <n v="107466.77"/>
    <n v="1000"/>
    <n v="4061.57"/>
    <n v="0"/>
    <x v="0"/>
    <x v="1"/>
    <s v="BJ"/>
    <n v="50"/>
    <n v="1"/>
  </r>
  <r>
    <x v="1"/>
    <x v="2"/>
    <s v=""/>
    <s v="2026"/>
    <s v="02"/>
    <s v="V"/>
    <s v="ZA03"/>
    <n v="269"/>
    <n v="28796.29"/>
    <n v="107049.41"/>
    <n v="107266.11"/>
    <n v="1000"/>
    <n v="28796.29"/>
    <n v="0"/>
    <x v="0"/>
    <x v="1"/>
    <s v="BJ"/>
    <n v="50"/>
    <n v="6"/>
  </r>
  <r>
    <x v="1"/>
    <x v="3"/>
    <s v=""/>
    <s v="2026"/>
    <s v="02"/>
    <s v="V"/>
    <s v="ZA03"/>
    <n v="260"/>
    <n v="27722.15"/>
    <n v="106623.65"/>
    <n v="107358.41"/>
    <n v="1000"/>
    <n v="27722.15"/>
    <n v="0"/>
    <x v="0"/>
    <x v="1"/>
    <s v="BJ"/>
    <n v="50"/>
    <n v="6"/>
  </r>
  <r>
    <x v="2"/>
    <x v="0"/>
    <s v=""/>
    <s v="2026"/>
    <s v="02"/>
    <s v="V"/>
    <s v="ZA03"/>
    <n v="4665"/>
    <n v="52934.63"/>
    <n v="11347.19"/>
    <n v="11844.7"/>
    <n v="1000"/>
    <n v="52934.63"/>
    <n v="0"/>
    <x v="1"/>
    <x v="2"/>
    <s v="BJ"/>
    <n v="240"/>
    <n v="20"/>
  </r>
  <r>
    <x v="2"/>
    <x v="1"/>
    <s v=""/>
    <s v="2026"/>
    <s v="02"/>
    <s v="V"/>
    <s v="ZA03"/>
    <n v="5857"/>
    <n v="71827.5"/>
    <n v="12263.53"/>
    <n v="12398.75"/>
    <n v="1000"/>
    <n v="71827.5"/>
    <n v="0"/>
    <x v="1"/>
    <x v="2"/>
    <s v="BJ"/>
    <n v="240"/>
    <n v="25"/>
  </r>
  <r>
    <x v="2"/>
    <x v="2"/>
    <s v=""/>
    <s v="2026"/>
    <s v="02"/>
    <s v="V"/>
    <s v="ZA03"/>
    <n v="2272"/>
    <n v="26403.24"/>
    <n v="11621.14"/>
    <n v="11876.32"/>
    <n v="1000"/>
    <n v="26403.24"/>
    <n v="0"/>
    <x v="1"/>
    <x v="2"/>
    <s v="BJ"/>
    <n v="240"/>
    <n v="10"/>
  </r>
  <r>
    <x v="2"/>
    <x v="3"/>
    <s v=""/>
    <s v="2026"/>
    <s v="02"/>
    <s v="V"/>
    <s v="ZA03"/>
    <n v="7477"/>
    <n v="86271.51"/>
    <n v="11538.25"/>
    <n v="11921.96"/>
    <n v="1000"/>
    <n v="86271.51"/>
    <n v="0"/>
    <x v="1"/>
    <x v="2"/>
    <s v="BJ"/>
    <n v="240"/>
    <n v="32"/>
  </r>
  <r>
    <x v="2"/>
    <x v="4"/>
    <s v=""/>
    <s v="2026"/>
    <s v="02"/>
    <s v="V"/>
    <s v="ZA03"/>
    <n v="215"/>
    <n v="2357.6999999999998"/>
    <n v="10966.05"/>
    <n v="11280.43"/>
    <n v="1000"/>
    <n v="2357.6999999999998"/>
    <n v="0"/>
    <x v="1"/>
    <x v="2"/>
    <s v="BJ"/>
    <n v="240"/>
    <n v="1"/>
  </r>
  <r>
    <x v="3"/>
    <x v="0"/>
    <s v=""/>
    <s v="2026"/>
    <s v="02"/>
    <s v="V"/>
    <s v="ZA03"/>
    <n v="2589"/>
    <n v="33732.58"/>
    <n v="13029.19"/>
    <n v="12215.93"/>
    <n v="1000"/>
    <n v="33732.58"/>
    <n v="0"/>
    <x v="1"/>
    <x v="3"/>
    <s v="BJ"/>
    <n v="240"/>
    <n v="11"/>
  </r>
  <r>
    <x v="3"/>
    <x v="1"/>
    <s v=""/>
    <s v="2026"/>
    <s v="02"/>
    <s v="V"/>
    <s v="ZA03"/>
    <n v="3203"/>
    <n v="43301.599999999999"/>
    <n v="13519.08"/>
    <n v="12101.52"/>
    <n v="1000"/>
    <n v="43301.599999999999"/>
    <n v="0"/>
    <x v="1"/>
    <x v="3"/>
    <s v="BJ"/>
    <n v="240"/>
    <n v="14"/>
  </r>
  <r>
    <x v="3"/>
    <x v="2"/>
    <s v=""/>
    <s v="2026"/>
    <s v="02"/>
    <s v="V"/>
    <s v="ZA03"/>
    <n v="1739"/>
    <n v="22617.15"/>
    <n v="13005.84"/>
    <n v="12139.23"/>
    <n v="1000"/>
    <n v="22617.15"/>
    <n v="0"/>
    <x v="1"/>
    <x v="3"/>
    <s v="BJ"/>
    <n v="240"/>
    <n v="8"/>
  </r>
  <r>
    <x v="3"/>
    <x v="3"/>
    <s v=""/>
    <s v="2026"/>
    <s v="02"/>
    <s v="V"/>
    <s v="ZA03"/>
    <n v="5021"/>
    <n v="64687.51"/>
    <n v="12883.39"/>
    <n v="12101.52"/>
    <n v="1000"/>
    <n v="64687.51"/>
    <n v="0"/>
    <x v="1"/>
    <x v="3"/>
    <s v="BJ"/>
    <n v="240"/>
    <n v="21"/>
  </r>
  <r>
    <x v="4"/>
    <x v="0"/>
    <s v=""/>
    <s v="2026"/>
    <s v="02"/>
    <s v="V"/>
    <s v="ZA03"/>
    <n v="5809"/>
    <n v="72440.759999999995"/>
    <n v="12470.44"/>
    <n v="11361.47"/>
    <n v="1000"/>
    <n v="72440.759999999995"/>
    <n v="0"/>
    <x v="1"/>
    <x v="4"/>
    <s v="BJ"/>
    <n v="240"/>
    <n v="25"/>
  </r>
  <r>
    <x v="4"/>
    <x v="1"/>
    <s v=""/>
    <s v="2026"/>
    <s v="02"/>
    <s v="V"/>
    <s v="ZA03"/>
    <n v="4184"/>
    <n v="54614.58"/>
    <n v="13053.2"/>
    <n v="12274.38"/>
    <n v="1000"/>
    <n v="54614.58"/>
    <n v="0"/>
    <x v="1"/>
    <x v="4"/>
    <s v="BJ"/>
    <n v="240"/>
    <n v="18"/>
  </r>
  <r>
    <x v="4"/>
    <x v="2"/>
    <s v=""/>
    <s v="2026"/>
    <s v="02"/>
    <s v="V"/>
    <s v="ZA03"/>
    <n v="2769"/>
    <n v="34701.769999999997"/>
    <n v="12532.24"/>
    <n v="11184.71"/>
    <n v="1000"/>
    <n v="34701.769999999997"/>
    <n v="0"/>
    <x v="1"/>
    <x v="4"/>
    <s v="BJ"/>
    <n v="240"/>
    <n v="12"/>
  </r>
  <r>
    <x v="4"/>
    <x v="3"/>
    <s v=""/>
    <s v="2026"/>
    <s v="02"/>
    <s v="V"/>
    <s v="ZA03"/>
    <n v="3255"/>
    <n v="36815.54"/>
    <n v="11310.46"/>
    <n v="11187.11"/>
    <n v="1000"/>
    <n v="36815.54"/>
    <n v="0"/>
    <x v="1"/>
    <x v="4"/>
    <s v="BJ"/>
    <n v="240"/>
    <n v="14"/>
  </r>
  <r>
    <x v="5"/>
    <x v="0"/>
    <s v=""/>
    <s v="2026"/>
    <s v="02"/>
    <s v="V"/>
    <s v="ZA03"/>
    <n v="4226"/>
    <n v="62154.36"/>
    <n v="14707.61"/>
    <n v="13477.41"/>
    <n v="1000"/>
    <n v="62154.36"/>
    <n v="0"/>
    <x v="1"/>
    <x v="5"/>
    <s v="BJ"/>
    <n v="240"/>
    <n v="18"/>
  </r>
  <r>
    <x v="5"/>
    <x v="1"/>
    <s v=""/>
    <s v="2026"/>
    <s v="02"/>
    <s v="V"/>
    <s v="ZA03"/>
    <n v="1148"/>
    <n v="17189.09"/>
    <n v="14973.07"/>
    <n v="13477.41"/>
    <n v="1000"/>
    <n v="17189.09"/>
    <n v="0"/>
    <x v="1"/>
    <x v="5"/>
    <s v="BJ"/>
    <n v="240"/>
    <n v="5"/>
  </r>
  <r>
    <x v="5"/>
    <x v="2"/>
    <s v=""/>
    <s v="2026"/>
    <s v="02"/>
    <s v="V"/>
    <s v="ZA03"/>
    <n v="510"/>
    <n v="7557.48"/>
    <n v="14818.59"/>
    <n v="13351.14"/>
    <n v="1000"/>
    <n v="7557.48"/>
    <n v="0"/>
    <x v="1"/>
    <x v="5"/>
    <s v="BJ"/>
    <n v="240"/>
    <n v="3"/>
  </r>
  <r>
    <x v="5"/>
    <x v="3"/>
    <s v=""/>
    <s v="2026"/>
    <s v="02"/>
    <s v="V"/>
    <s v="ZA03"/>
    <n v="466"/>
    <n v="6895.11"/>
    <n v="14796.37"/>
    <n v="13367.75"/>
    <n v="1000"/>
    <n v="6895.11"/>
    <n v="0"/>
    <x v="1"/>
    <x v="5"/>
    <s v="BJ"/>
    <n v="240"/>
    <n v="2"/>
  </r>
  <r>
    <x v="6"/>
    <x v="0"/>
    <s v=""/>
    <s v="2026"/>
    <s v="02"/>
    <s v="V"/>
    <s v="ZA03"/>
    <n v="15582"/>
    <n v="189162.46"/>
    <n v="12139.81"/>
    <n v="11828.16"/>
    <n v="1000"/>
    <n v="189162.46"/>
    <n v="0"/>
    <x v="1"/>
    <x v="6"/>
    <s v="BJ"/>
    <n v="240"/>
    <n v="65"/>
  </r>
  <r>
    <x v="6"/>
    <x v="1"/>
    <s v=""/>
    <s v="2026"/>
    <s v="02"/>
    <s v="V"/>
    <s v="ZA03"/>
    <n v="11511"/>
    <n v="146127.67000000001"/>
    <n v="12694.61"/>
    <n v="12060.1"/>
    <n v="1000"/>
    <n v="146127.67000000001"/>
    <n v="0"/>
    <x v="1"/>
    <x v="6"/>
    <s v="BJ"/>
    <n v="240"/>
    <n v="48"/>
  </r>
  <r>
    <x v="6"/>
    <x v="2"/>
    <s v=""/>
    <s v="2026"/>
    <s v="02"/>
    <s v="V"/>
    <s v="ZA03"/>
    <n v="2403"/>
    <n v="29733.99"/>
    <n v="12373.7"/>
    <n v="12008.22"/>
    <n v="1000"/>
    <n v="29733.99"/>
    <n v="0"/>
    <x v="1"/>
    <x v="6"/>
    <s v="BJ"/>
    <n v="240"/>
    <n v="11"/>
  </r>
  <r>
    <x v="6"/>
    <x v="3"/>
    <s v=""/>
    <s v="2026"/>
    <s v="02"/>
    <s v="V"/>
    <s v="ZA03"/>
    <n v="15698"/>
    <n v="185325.78"/>
    <n v="11805.69"/>
    <n v="12060.1"/>
    <n v="1000"/>
    <n v="185325.78"/>
    <n v="0"/>
    <x v="1"/>
    <x v="6"/>
    <s v="BJ"/>
    <n v="240"/>
    <n v="66"/>
  </r>
  <r>
    <x v="6"/>
    <x v="4"/>
    <s v=""/>
    <s v="2026"/>
    <s v="02"/>
    <s v="V"/>
    <s v="ZA03"/>
    <n v="6720"/>
    <n v="72981.7"/>
    <n v="10860.37"/>
    <n v="11407.63"/>
    <n v="1000"/>
    <n v="72981.7"/>
    <n v="0"/>
    <x v="1"/>
    <x v="6"/>
    <s v="BJ"/>
    <n v="240"/>
    <n v="28"/>
  </r>
  <r>
    <x v="7"/>
    <x v="0"/>
    <s v=""/>
    <s v="2026"/>
    <s v="02"/>
    <s v="V"/>
    <s v="ZA03"/>
    <n v="215"/>
    <n v="5246.05"/>
    <n v="24400.23"/>
    <n v="23692.5"/>
    <n v="1000"/>
    <n v="5246.05"/>
    <n v="0"/>
    <x v="0"/>
    <x v="7"/>
    <s v="BJ"/>
    <n v="125"/>
    <n v="2"/>
  </r>
  <r>
    <x v="7"/>
    <x v="1"/>
    <s v=""/>
    <s v="2026"/>
    <s v="02"/>
    <s v="V"/>
    <s v="ZA03"/>
    <n v="1550"/>
    <n v="39876.379999999997"/>
    <n v="25726.7"/>
    <n v="23692.5"/>
    <n v="1000"/>
    <n v="39876.379999999997"/>
    <n v="0"/>
    <x v="0"/>
    <x v="7"/>
    <s v="BJ"/>
    <n v="125"/>
    <n v="13"/>
  </r>
  <r>
    <x v="7"/>
    <x v="2"/>
    <s v=""/>
    <s v="2026"/>
    <s v="02"/>
    <s v="V"/>
    <s v="ZA03"/>
    <n v="734"/>
    <n v="17307.29"/>
    <n v="23579.41"/>
    <n v="23323.95"/>
    <n v="1000"/>
    <n v="17307.29"/>
    <n v="0"/>
    <x v="0"/>
    <x v="7"/>
    <s v="BJ"/>
    <n v="125"/>
    <n v="6"/>
  </r>
  <r>
    <x v="7"/>
    <x v="3"/>
    <s v=""/>
    <s v="2026"/>
    <s v="02"/>
    <s v="V"/>
    <s v="ZA03"/>
    <n v="1509"/>
    <n v="34722.51"/>
    <n v="23010.28"/>
    <n v="23224.81"/>
    <n v="1000"/>
    <n v="34722.51"/>
    <n v="0"/>
    <x v="0"/>
    <x v="7"/>
    <s v="BJ"/>
    <n v="125"/>
    <n v="13"/>
  </r>
  <r>
    <x v="8"/>
    <x v="0"/>
    <s v=""/>
    <s v="2026"/>
    <s v="02"/>
    <s v="V"/>
    <s v="ZA03"/>
    <n v="170"/>
    <n v="2318.25"/>
    <n v="13636.76"/>
    <n v="13015.02"/>
    <n v="1000"/>
    <n v="2318.25"/>
    <n v="0"/>
    <x v="2"/>
    <x v="8"/>
    <s v="MG"/>
    <n v="170"/>
    <n v="1"/>
  </r>
  <r>
    <x v="9"/>
    <x v="1"/>
    <s v=""/>
    <s v="2026"/>
    <s v="02"/>
    <s v="V"/>
    <s v="ZA03"/>
    <n v="612"/>
    <n v="7884.88"/>
    <n v="12883.79"/>
    <n v="12314.53"/>
    <n v="1000"/>
    <n v="7884.88"/>
    <n v="0"/>
    <x v="2"/>
    <x v="9"/>
    <s v="MG"/>
    <n v="170"/>
    <n v="4"/>
  </r>
  <r>
    <x v="10"/>
    <x v="5"/>
    <s v=""/>
    <s v="2026"/>
    <s v="02"/>
    <s v="S"/>
    <s v="ZA03"/>
    <n v="0"/>
    <n v="0"/>
    <n v="0"/>
    <n v="6801.39"/>
    <n v="1000"/>
    <n v="0"/>
    <n v="0"/>
    <x v="3"/>
    <x v="10"/>
    <s v="MG"/>
    <n v="280"/>
    <n v="0"/>
  </r>
  <r>
    <x v="10"/>
    <x v="0"/>
    <s v=""/>
    <s v="2026"/>
    <s v="02"/>
    <s v="V"/>
    <s v="ZA03"/>
    <n v="11600"/>
    <n v="84360.82"/>
    <n v="7272.48"/>
    <n v="7027.9"/>
    <n v="1000"/>
    <n v="84360.82"/>
    <n v="0"/>
    <x v="3"/>
    <x v="10"/>
    <s v="MG"/>
    <n v="280"/>
    <n v="42"/>
  </r>
  <r>
    <x v="10"/>
    <x v="1"/>
    <s v=""/>
    <s v="2026"/>
    <s v="02"/>
    <s v="V"/>
    <s v="ZA03"/>
    <n v="5188"/>
    <n v="37883.160000000003"/>
    <n v="7302.07"/>
    <n v="6801.39"/>
    <n v="1000"/>
    <n v="37883.160000000003"/>
    <n v="0"/>
    <x v="3"/>
    <x v="10"/>
    <s v="MG"/>
    <n v="280"/>
    <n v="19"/>
  </r>
  <r>
    <x v="10"/>
    <x v="2"/>
    <s v=""/>
    <s v="2026"/>
    <s v="02"/>
    <s v="V"/>
    <s v="ZA03"/>
    <n v="9135"/>
    <n v="64202.83"/>
    <n v="7028.22"/>
    <n v="6733.15"/>
    <n v="1000"/>
    <n v="64202.83"/>
    <n v="0"/>
    <x v="3"/>
    <x v="10"/>
    <s v="MG"/>
    <n v="280"/>
    <n v="33"/>
  </r>
  <r>
    <x v="10"/>
    <x v="3"/>
    <s v=""/>
    <s v="2026"/>
    <s v="02"/>
    <s v="V"/>
    <s v="ZA03"/>
    <n v="44063"/>
    <n v="311569.59999999998"/>
    <n v="7071"/>
    <n v="6801.39"/>
    <n v="1000"/>
    <n v="311569.59999999998"/>
    <n v="0"/>
    <x v="3"/>
    <x v="10"/>
    <s v="MG"/>
    <n v="280"/>
    <n v="158"/>
  </r>
  <r>
    <x v="11"/>
    <x v="0"/>
    <s v=""/>
    <s v="2026"/>
    <s v="02"/>
    <s v="V"/>
    <s v="ZA03"/>
    <n v="436"/>
    <n v="5495.62"/>
    <n v="12604.63"/>
    <n v="11587.06"/>
    <n v="1000"/>
    <n v="5495.62"/>
    <n v="0"/>
    <x v="1"/>
    <x v="11"/>
    <s v="BJ"/>
    <n v="240"/>
    <n v="2"/>
  </r>
  <r>
    <x v="11"/>
    <x v="1"/>
    <s v=""/>
    <s v="2026"/>
    <s v="02"/>
    <s v="V"/>
    <s v="ZA03"/>
    <n v="1523"/>
    <n v="19579.560000000001"/>
    <n v="12855.92"/>
    <n v="11587.06"/>
    <n v="1000"/>
    <n v="19579.560000000001"/>
    <n v="0"/>
    <x v="1"/>
    <x v="11"/>
    <s v="BJ"/>
    <n v="240"/>
    <n v="7"/>
  </r>
  <r>
    <x v="11"/>
    <x v="2"/>
    <s v=""/>
    <s v="2026"/>
    <s v="02"/>
    <s v="V"/>
    <s v="ZA03"/>
    <n v="279"/>
    <n v="3531.37"/>
    <n v="12657.24"/>
    <n v="11872.13"/>
    <n v="1000"/>
    <n v="3531.37"/>
    <n v="0"/>
    <x v="1"/>
    <x v="11"/>
    <s v="BJ"/>
    <n v="240"/>
    <n v="2"/>
  </r>
  <r>
    <x v="11"/>
    <x v="3"/>
    <s v=""/>
    <s v="2026"/>
    <s v="02"/>
    <s v="V"/>
    <s v="ZA03"/>
    <n v="474"/>
    <n v="5872.12"/>
    <n v="12388.44"/>
    <n v="11859.08"/>
    <n v="1000"/>
    <n v="5872.12"/>
    <n v="0"/>
    <x v="1"/>
    <x v="11"/>
    <s v="BJ"/>
    <n v="240"/>
    <n v="2"/>
  </r>
  <r>
    <x v="12"/>
    <x v="0"/>
    <s v=""/>
    <s v="2026"/>
    <s v="02"/>
    <s v="V"/>
    <s v="ZA03"/>
    <n v="4406"/>
    <n v="49437.31"/>
    <n v="11220.45"/>
    <n v="11748.85"/>
    <n v="1000"/>
    <n v="49437.31"/>
    <n v="0"/>
    <x v="1"/>
    <x v="12"/>
    <s v="BJ"/>
    <n v="240"/>
    <n v="19"/>
  </r>
  <r>
    <x v="12"/>
    <x v="1"/>
    <s v=""/>
    <s v="2026"/>
    <s v="02"/>
    <s v="V"/>
    <s v="ZA03"/>
    <n v="5040"/>
    <n v="61593.22"/>
    <n v="12220.88"/>
    <n v="11748.85"/>
    <n v="1000"/>
    <n v="61593.22"/>
    <n v="0"/>
    <x v="1"/>
    <x v="12"/>
    <s v="BJ"/>
    <n v="240"/>
    <n v="21"/>
  </r>
  <r>
    <x v="12"/>
    <x v="2"/>
    <s v=""/>
    <s v="2026"/>
    <s v="02"/>
    <s v="V"/>
    <s v="ZA03"/>
    <n v="3020"/>
    <n v="35516.639999999999"/>
    <n v="11760.48"/>
    <n v="11934.97"/>
    <n v="1000"/>
    <n v="35516.639999999999"/>
    <n v="0"/>
    <x v="1"/>
    <x v="12"/>
    <s v="BJ"/>
    <n v="240"/>
    <n v="13"/>
  </r>
  <r>
    <x v="12"/>
    <x v="3"/>
    <s v=""/>
    <s v="2026"/>
    <s v="02"/>
    <s v="V"/>
    <s v="ZA03"/>
    <n v="2229"/>
    <n v="25413.27"/>
    <n v="11401.2"/>
    <n v="11893.25"/>
    <n v="1000"/>
    <n v="25413.27"/>
    <n v="0"/>
    <x v="1"/>
    <x v="12"/>
    <s v="BJ"/>
    <n v="240"/>
    <n v="10"/>
  </r>
  <r>
    <x v="12"/>
    <x v="4"/>
    <s v=""/>
    <s v="2026"/>
    <s v="02"/>
    <s v="V"/>
    <s v="ZA03"/>
    <n v="3286"/>
    <n v="35536.160000000003"/>
    <n v="10814.41"/>
    <n v="11301.88"/>
    <n v="1000"/>
    <n v="35536.160000000003"/>
    <n v="0"/>
    <x v="1"/>
    <x v="12"/>
    <s v="BJ"/>
    <n v="240"/>
    <n v="14"/>
  </r>
  <r>
    <x v="13"/>
    <x v="0"/>
    <s v=""/>
    <s v="2026"/>
    <s v="02"/>
    <s v="V"/>
    <s v="ZA03"/>
    <n v="6781"/>
    <n v="88069.39"/>
    <n v="12987.67"/>
    <n v="12809.42"/>
    <n v="1000"/>
    <n v="88069.39"/>
    <n v="0"/>
    <x v="1"/>
    <x v="13"/>
    <s v="BJ"/>
    <n v="240"/>
    <n v="29"/>
  </r>
  <r>
    <x v="13"/>
    <x v="1"/>
    <s v=""/>
    <s v="2026"/>
    <s v="02"/>
    <s v="V"/>
    <s v="ZA03"/>
    <n v="3365"/>
    <n v="45292.62"/>
    <n v="13459.92"/>
    <n v="12809.42"/>
    <n v="1000"/>
    <n v="45292.62"/>
    <n v="0"/>
    <x v="1"/>
    <x v="13"/>
    <s v="BJ"/>
    <n v="240"/>
    <n v="15"/>
  </r>
  <r>
    <x v="13"/>
    <x v="2"/>
    <s v=""/>
    <s v="2026"/>
    <s v="02"/>
    <s v="V"/>
    <s v="ZA03"/>
    <n v="1639"/>
    <n v="22206.65"/>
    <n v="13548.9"/>
    <n v="12683.89"/>
    <n v="1000"/>
    <n v="22206.65"/>
    <n v="0"/>
    <x v="1"/>
    <x v="13"/>
    <s v="BJ"/>
    <n v="240"/>
    <n v="7"/>
  </r>
  <r>
    <x v="13"/>
    <x v="3"/>
    <s v=""/>
    <s v="2026"/>
    <s v="02"/>
    <s v="V"/>
    <s v="ZA03"/>
    <n v="3042"/>
    <n v="39757.25"/>
    <n v="13069.44"/>
    <n v="12487.79"/>
    <n v="1000"/>
    <n v="39757.25"/>
    <n v="0"/>
    <x v="1"/>
    <x v="13"/>
    <s v="BJ"/>
    <n v="240"/>
    <n v="13"/>
  </r>
  <r>
    <x v="13"/>
    <x v="4"/>
    <s v=""/>
    <s v="2026"/>
    <s v="02"/>
    <s v="V"/>
    <s v="ZA03"/>
    <n v="1104"/>
    <n v="13340.11"/>
    <n v="12083.43"/>
    <n v="11860.35"/>
    <n v="1000"/>
    <n v="13340.11"/>
    <n v="0"/>
    <x v="1"/>
    <x v="13"/>
    <s v="BJ"/>
    <n v="240"/>
    <n v="5"/>
  </r>
  <r>
    <x v="14"/>
    <x v="0"/>
    <s v=""/>
    <s v="2026"/>
    <s v="02"/>
    <s v="V"/>
    <s v="ZA03"/>
    <n v="4275"/>
    <n v="39142.17"/>
    <n v="9156.06"/>
    <n v="9581.1"/>
    <n v="1000"/>
    <n v="39142.17"/>
    <n v="0"/>
    <x v="1"/>
    <x v="14"/>
    <s v="BJ"/>
    <n v="240"/>
    <n v="18"/>
  </r>
  <r>
    <x v="14"/>
    <x v="1"/>
    <s v=""/>
    <s v="2026"/>
    <s v="02"/>
    <s v="V"/>
    <s v="ZA03"/>
    <n v="3611"/>
    <n v="35630.910000000003"/>
    <n v="9867.32"/>
    <n v="9566.7099999999991"/>
    <n v="1000"/>
    <n v="35630.910000000003"/>
    <n v="0"/>
    <x v="1"/>
    <x v="14"/>
    <s v="BJ"/>
    <n v="240"/>
    <n v="16"/>
  </r>
  <r>
    <x v="14"/>
    <x v="2"/>
    <s v=""/>
    <s v="2026"/>
    <s v="02"/>
    <s v="V"/>
    <s v="ZA03"/>
    <n v="3481"/>
    <n v="33737.25"/>
    <n v="9691.83"/>
    <n v="9718.11"/>
    <n v="1000"/>
    <n v="33737.25"/>
    <n v="0"/>
    <x v="1"/>
    <x v="14"/>
    <s v="BJ"/>
    <n v="240"/>
    <n v="15"/>
  </r>
  <r>
    <x v="14"/>
    <x v="3"/>
    <s v=""/>
    <s v="2026"/>
    <s v="02"/>
    <s v="V"/>
    <s v="ZA03"/>
    <n v="5134"/>
    <n v="49571.59"/>
    <n v="9655.5499999999993"/>
    <n v="9566.7099999999991"/>
    <n v="1000"/>
    <n v="49571.59"/>
    <n v="0"/>
    <x v="1"/>
    <x v="14"/>
    <s v="BJ"/>
    <n v="240"/>
    <n v="22"/>
  </r>
  <r>
    <x v="14"/>
    <x v="4"/>
    <s v=""/>
    <s v="2026"/>
    <s v="02"/>
    <s v="V"/>
    <s v="ZA03"/>
    <n v="0"/>
    <n v="0"/>
    <n v="8471.01"/>
    <n v="8901.4699999999993"/>
    <n v="1000"/>
    <n v="0"/>
    <n v="0"/>
    <x v="1"/>
    <x v="14"/>
    <s v="BJ"/>
    <n v="240"/>
    <n v="0"/>
  </r>
  <r>
    <x v="15"/>
    <x v="5"/>
    <s v=""/>
    <s v="2026"/>
    <s v="02"/>
    <s v="V"/>
    <s v="ZA03"/>
    <n v="3360"/>
    <n v="35764.01"/>
    <n v="10644.05"/>
    <n v="12899.66"/>
    <n v="1000"/>
    <n v="35764.01"/>
    <n v="0"/>
    <x v="4"/>
    <x v="15"/>
    <s v="GH"/>
    <n v="120"/>
    <n v="28"/>
  </r>
  <r>
    <x v="15"/>
    <x v="0"/>
    <s v=""/>
    <s v="2026"/>
    <s v="02"/>
    <s v="V"/>
    <s v="ZA03"/>
    <n v="7555"/>
    <n v="86956.78"/>
    <n v="11509.83"/>
    <n v="12899.66"/>
    <n v="1000"/>
    <n v="86956.78"/>
    <n v="0"/>
    <x v="4"/>
    <x v="15"/>
    <s v="GH"/>
    <n v="120"/>
    <n v="63"/>
  </r>
  <r>
    <x v="15"/>
    <x v="1"/>
    <s v=""/>
    <s v="2026"/>
    <s v="02"/>
    <s v="V"/>
    <s v="ZA03"/>
    <n v="854"/>
    <n v="10302.49"/>
    <n v="12063.81"/>
    <n v="11975.7"/>
    <n v="1000"/>
    <n v="10302.49"/>
    <n v="0"/>
    <x v="4"/>
    <x v="15"/>
    <s v="GH"/>
    <n v="120"/>
    <n v="8"/>
  </r>
  <r>
    <x v="15"/>
    <x v="6"/>
    <s v=""/>
    <s v="2026"/>
    <s v="02"/>
    <s v="V"/>
    <s v="ZA03"/>
    <n v="1645"/>
    <n v="17438.48"/>
    <n v="10600.9"/>
    <n v="12899.66"/>
    <n v="1000"/>
    <n v="17438.48"/>
    <n v="0"/>
    <x v="4"/>
    <x v="15"/>
    <s v="GH"/>
    <n v="120"/>
    <n v="14"/>
  </r>
  <r>
    <x v="15"/>
    <x v="2"/>
    <s v=""/>
    <s v="2026"/>
    <s v="02"/>
    <s v="V"/>
    <s v="ZA03"/>
    <n v="8435"/>
    <n v="90664.99"/>
    <n v="10748.67"/>
    <n v="12399.65"/>
    <n v="1000"/>
    <n v="90664.99"/>
    <n v="0"/>
    <x v="4"/>
    <x v="15"/>
    <s v="GH"/>
    <n v="120"/>
    <n v="71"/>
  </r>
  <r>
    <x v="15"/>
    <x v="3"/>
    <s v=""/>
    <s v="2026"/>
    <s v="02"/>
    <s v="V"/>
    <s v="ZA03"/>
    <n v="9382"/>
    <n v="99177.33"/>
    <n v="10571.02"/>
    <n v="11980.96"/>
    <n v="1000"/>
    <n v="99177.33"/>
    <n v="0"/>
    <x v="4"/>
    <x v="15"/>
    <s v="GH"/>
    <n v="120"/>
    <n v="79"/>
  </r>
  <r>
    <x v="16"/>
    <x v="0"/>
    <s v=""/>
    <s v="2026"/>
    <s v="02"/>
    <s v="V"/>
    <s v="ZA03"/>
    <n v="2934"/>
    <n v="39187.699999999997"/>
    <n v="13356.41"/>
    <n v="13267.38"/>
    <n v="1000"/>
    <n v="39187.699999999997"/>
    <n v="0"/>
    <x v="3"/>
    <x v="16"/>
    <s v="MG"/>
    <n v="210"/>
    <n v="14"/>
  </r>
  <r>
    <x v="16"/>
    <x v="1"/>
    <s v=""/>
    <s v="2026"/>
    <s v="02"/>
    <s v="V"/>
    <s v="ZA03"/>
    <n v="1065"/>
    <n v="14036.91"/>
    <n v="13180.2"/>
    <n v="12751.26"/>
    <n v="1000"/>
    <n v="14036.91"/>
    <n v="0"/>
    <x v="3"/>
    <x v="16"/>
    <s v="MG"/>
    <n v="210"/>
    <n v="6"/>
  </r>
  <r>
    <x v="16"/>
    <x v="2"/>
    <s v=""/>
    <s v="2026"/>
    <s v="02"/>
    <s v="V"/>
    <s v="ZA03"/>
    <n v="982"/>
    <n v="12653.55"/>
    <n v="12885.49"/>
    <n v="12751.26"/>
    <n v="1000"/>
    <n v="12653.55"/>
    <n v="0"/>
    <x v="3"/>
    <x v="16"/>
    <s v="MG"/>
    <n v="210"/>
    <n v="5"/>
  </r>
  <r>
    <x v="16"/>
    <x v="3"/>
    <s v=""/>
    <s v="2026"/>
    <s v="02"/>
    <s v="V"/>
    <s v="ZA03"/>
    <n v="10941"/>
    <n v="140310.43"/>
    <n v="12824.28"/>
    <n v="12630.09"/>
    <n v="1000"/>
    <n v="140310.43"/>
    <n v="0"/>
    <x v="3"/>
    <x v="16"/>
    <s v="MG"/>
    <n v="210"/>
    <n v="53"/>
  </r>
  <r>
    <x v="17"/>
    <x v="5"/>
    <s v=""/>
    <s v="2026"/>
    <s v="02"/>
    <s v="V"/>
    <s v="ZA03"/>
    <n v="19630"/>
    <n v="180326.76"/>
    <n v="9186.2800000000007"/>
    <n v="9718.07"/>
    <n v="1000"/>
    <n v="180326.76"/>
    <n v="0"/>
    <x v="5"/>
    <x v="17"/>
    <s v="PS"/>
    <n v="130"/>
    <n v="151"/>
  </r>
  <r>
    <x v="17"/>
    <x v="0"/>
    <s v=""/>
    <s v="2026"/>
    <s v="02"/>
    <s v="V"/>
    <s v="ZA03"/>
    <n v="72185"/>
    <n v="717488.46"/>
    <n v="9939.58"/>
    <n v="9718.07"/>
    <n v="1000"/>
    <n v="717488.46"/>
    <n v="0"/>
    <x v="5"/>
    <x v="17"/>
    <s v="PS"/>
    <n v="130"/>
    <n v="556"/>
  </r>
  <r>
    <x v="17"/>
    <x v="1"/>
    <s v=""/>
    <s v="2026"/>
    <s v="02"/>
    <s v="V"/>
    <s v="ZA03"/>
    <n v="15297"/>
    <n v="172098.83"/>
    <n v="11250.5"/>
    <n v="9718.07"/>
    <n v="1000"/>
    <n v="172098.83"/>
    <n v="0"/>
    <x v="5"/>
    <x v="17"/>
    <s v="PS"/>
    <n v="130"/>
    <n v="118"/>
  </r>
  <r>
    <x v="17"/>
    <x v="6"/>
    <s v=""/>
    <s v="2026"/>
    <s v="02"/>
    <s v="V"/>
    <s v="ZA03"/>
    <n v="323942"/>
    <n v="3100895.7"/>
    <n v="9572.3799999999992"/>
    <n v="9718.07"/>
    <n v="1000"/>
    <n v="3100895.7"/>
    <n v="0"/>
    <x v="5"/>
    <x v="17"/>
    <s v="PS"/>
    <n v="130"/>
    <n v="2492"/>
  </r>
  <r>
    <x v="17"/>
    <x v="2"/>
    <s v=""/>
    <s v="2026"/>
    <s v="02"/>
    <s v="V"/>
    <s v="ZA03"/>
    <n v="14073"/>
    <n v="146279.16"/>
    <n v="10394.31"/>
    <n v="9718.07"/>
    <n v="1000"/>
    <n v="146279.16"/>
    <n v="0"/>
    <x v="5"/>
    <x v="17"/>
    <s v="PS"/>
    <n v="130"/>
    <n v="109"/>
  </r>
  <r>
    <x v="17"/>
    <x v="3"/>
    <s v=""/>
    <s v="2026"/>
    <s v="02"/>
    <s v="V"/>
    <s v="ZA03"/>
    <n v="20412"/>
    <n v="202140.45"/>
    <n v="9903.02"/>
    <n v="9718.07"/>
    <n v="1000"/>
    <n v="202140.45"/>
    <n v="0"/>
    <x v="5"/>
    <x v="17"/>
    <s v="PS"/>
    <n v="130"/>
    <n v="158"/>
  </r>
  <r>
    <x v="18"/>
    <x v="2"/>
    <s v=""/>
    <s v="2026"/>
    <s v="02"/>
    <s v="V"/>
    <s v="ZA03"/>
    <n v="1"/>
    <n v="11.1"/>
    <n v="11100"/>
    <n v="10907.52"/>
    <n v="1000"/>
    <n v="11.1"/>
    <n v="0"/>
    <x v="5"/>
    <x v="18"/>
    <s v="PS"/>
    <n v="130"/>
    <n v="1"/>
  </r>
  <r>
    <x v="19"/>
    <x v="0"/>
    <s v=""/>
    <s v="2026"/>
    <s v="02"/>
    <s v="V"/>
    <s v="ZA03"/>
    <n v="125"/>
    <n v="3172.47"/>
    <n v="25379.759999999998"/>
    <n v="34164.15"/>
    <n v="1000"/>
    <n v="3172.47"/>
    <n v="0"/>
    <x v="0"/>
    <x v="19"/>
    <s v="BJ"/>
    <n v="125"/>
    <n v="1"/>
  </r>
  <r>
    <x v="20"/>
    <x v="0"/>
    <s v=""/>
    <s v="2026"/>
    <s v="02"/>
    <s v="V"/>
    <s v="ZA03"/>
    <n v="15856"/>
    <n v="169347.46"/>
    <n v="10680.34"/>
    <n v="11495.39"/>
    <n v="1000"/>
    <n v="169347.46"/>
    <n v="0"/>
    <x v="1"/>
    <x v="20"/>
    <s v="BJ"/>
    <n v="240"/>
    <n v="67"/>
  </r>
  <r>
    <x v="20"/>
    <x v="4"/>
    <s v=""/>
    <s v="2026"/>
    <s v="02"/>
    <s v="V"/>
    <s v="ZA03"/>
    <n v="0"/>
    <n v="0"/>
    <n v="10347.01"/>
    <n v="11097.73"/>
    <n v="1000"/>
    <n v="0"/>
    <n v="0"/>
    <x v="1"/>
    <x v="20"/>
    <s v="BJ"/>
    <n v="240"/>
    <n v="0"/>
  </r>
  <r>
    <x v="21"/>
    <x v="0"/>
    <s v=""/>
    <s v="2026"/>
    <s v="02"/>
    <s v="V"/>
    <s v="ZA03"/>
    <n v="5000"/>
    <n v="59912.69"/>
    <n v="11982.54"/>
    <n v="12990.53"/>
    <n v="1000"/>
    <n v="59912.69"/>
    <n v="0"/>
    <x v="1"/>
    <x v="21"/>
    <s v="BJ"/>
    <n v="240"/>
    <n v="21"/>
  </r>
  <r>
    <x v="22"/>
    <x v="0"/>
    <s v=""/>
    <s v="2026"/>
    <s v="02"/>
    <s v="V"/>
    <s v="ZA03"/>
    <n v="4589"/>
    <n v="113627.97"/>
    <n v="24760.94"/>
    <n v="28775.34"/>
    <n v="1000"/>
    <n v="113627.97"/>
    <n v="0"/>
    <x v="0"/>
    <x v="22"/>
    <s v="BJ"/>
    <n v="125"/>
    <n v="37"/>
  </r>
  <r>
    <x v="22"/>
    <x v="1"/>
    <s v=""/>
    <s v="2026"/>
    <s v="02"/>
    <s v="V"/>
    <s v="ZA03"/>
    <n v="929"/>
    <n v="25347.200000000001"/>
    <n v="27284.39"/>
    <n v="27765.15"/>
    <n v="1000"/>
    <n v="25347.200000000001"/>
    <n v="0"/>
    <x v="0"/>
    <x v="22"/>
    <s v="BJ"/>
    <n v="125"/>
    <n v="8"/>
  </r>
  <r>
    <x v="22"/>
    <x v="2"/>
    <s v=""/>
    <s v="2026"/>
    <s v="02"/>
    <s v="V"/>
    <s v="ZA03"/>
    <n v="380"/>
    <n v="9588.32"/>
    <n v="25232.42"/>
    <n v="28330.25"/>
    <n v="1000"/>
    <n v="9588.32"/>
    <n v="0"/>
    <x v="0"/>
    <x v="22"/>
    <s v="BJ"/>
    <n v="125"/>
    <n v="4"/>
  </r>
  <r>
    <x v="22"/>
    <x v="3"/>
    <s v=""/>
    <s v="2026"/>
    <s v="02"/>
    <s v="V"/>
    <s v="ZA03"/>
    <n v="560"/>
    <n v="14409.62"/>
    <n v="25731.46"/>
    <n v="27765.15"/>
    <n v="1000"/>
    <n v="14409.62"/>
    <n v="0"/>
    <x v="0"/>
    <x v="22"/>
    <s v="BJ"/>
    <n v="125"/>
    <n v="5"/>
  </r>
  <r>
    <x v="22"/>
    <x v="4"/>
    <s v=""/>
    <s v="2026"/>
    <s v="02"/>
    <s v="V"/>
    <s v="ZA03"/>
    <n v="125"/>
    <n v="2917.79"/>
    <n v="23342.32"/>
    <n v="27007.759999999998"/>
    <n v="1000"/>
    <n v="2917.79"/>
    <n v="0"/>
    <x v="0"/>
    <x v="22"/>
    <s v="BJ"/>
    <n v="125"/>
    <n v="1"/>
  </r>
  <r>
    <x v="23"/>
    <x v="0"/>
    <s v=""/>
    <s v="2026"/>
    <s v="02"/>
    <s v="V"/>
    <s v="ZA03"/>
    <n v="250"/>
    <n v="6507.1"/>
    <n v="26028.400000000001"/>
    <n v="30143.08"/>
    <n v="1000"/>
    <n v="6507.1"/>
    <n v="0"/>
    <x v="0"/>
    <x v="23"/>
    <s v="BJ"/>
    <n v="125"/>
    <n v="2"/>
  </r>
  <r>
    <x v="24"/>
    <x v="7"/>
    <s v=""/>
    <s v="2026"/>
    <s v="02"/>
    <s v="V"/>
    <s v="ZA03"/>
    <n v="2288"/>
    <n v="25134.74"/>
    <n v="10985.46"/>
    <n v="11202.03"/>
    <n v="1000"/>
    <n v="25134.74"/>
    <n v="0"/>
    <x v="6"/>
    <x v="24"/>
    <s v="BR"/>
    <n v="176"/>
    <n v="13"/>
  </r>
  <r>
    <x v="24"/>
    <x v="0"/>
    <s v=""/>
    <s v="2026"/>
    <s v="02"/>
    <s v="V"/>
    <s v="ZA03"/>
    <n v="6464"/>
    <n v="78994.5"/>
    <n v="12220.68"/>
    <n v="12039.82"/>
    <n v="1000"/>
    <n v="78994.5"/>
    <n v="0"/>
    <x v="6"/>
    <x v="24"/>
    <s v="BR"/>
    <n v="176"/>
    <n v="37"/>
  </r>
  <r>
    <x v="24"/>
    <x v="1"/>
    <s v=""/>
    <s v="2026"/>
    <s v="02"/>
    <s v="V"/>
    <s v="ZA03"/>
    <n v="5412"/>
    <n v="67496.23"/>
    <n v="12471.59"/>
    <n v="11263.31"/>
    <n v="1000"/>
    <n v="67496.23"/>
    <n v="0"/>
    <x v="6"/>
    <x v="24"/>
    <s v="BR"/>
    <n v="176"/>
    <n v="31"/>
  </r>
  <r>
    <x v="24"/>
    <x v="2"/>
    <s v=""/>
    <s v="2026"/>
    <s v="02"/>
    <s v="V"/>
    <s v="ZA03"/>
    <n v="4840"/>
    <n v="55813.77"/>
    <n v="11531.77"/>
    <n v="11501.63"/>
    <n v="1000"/>
    <n v="55813.77"/>
    <n v="0"/>
    <x v="6"/>
    <x v="24"/>
    <s v="BR"/>
    <n v="176"/>
    <n v="28"/>
  </r>
  <r>
    <x v="24"/>
    <x v="3"/>
    <s v=""/>
    <s v="2026"/>
    <s v="02"/>
    <s v="V"/>
    <s v="ZA03"/>
    <n v="104512"/>
    <n v="1164230.82"/>
    <n v="11139.69"/>
    <n v="11263.31"/>
    <n v="1000"/>
    <n v="1164230.82"/>
    <n v="0"/>
    <x v="6"/>
    <x v="24"/>
    <s v="BR"/>
    <n v="176"/>
    <n v="594"/>
  </r>
  <r>
    <x v="25"/>
    <x v="0"/>
    <s v=""/>
    <s v="2026"/>
    <s v="02"/>
    <s v="V"/>
    <s v="ZA03"/>
    <n v="8548"/>
    <n v="92519.15"/>
    <n v="10823.49"/>
    <n v="10866.69"/>
    <n v="1000"/>
    <n v="92519.15"/>
    <n v="0"/>
    <x v="6"/>
    <x v="25"/>
    <s v="BR"/>
    <n v="176"/>
    <n v="49"/>
  </r>
  <r>
    <x v="25"/>
    <x v="1"/>
    <s v=""/>
    <s v="2026"/>
    <s v="02"/>
    <s v="V"/>
    <s v="ZA03"/>
    <n v="4862"/>
    <n v="52569.71"/>
    <n v="10812.36"/>
    <n v="10866.69"/>
    <n v="1000"/>
    <n v="52569.71"/>
    <n v="0"/>
    <x v="6"/>
    <x v="25"/>
    <s v="BR"/>
    <n v="176"/>
    <n v="28"/>
  </r>
  <r>
    <x v="25"/>
    <x v="2"/>
    <s v=""/>
    <s v="2026"/>
    <s v="02"/>
    <s v="V"/>
    <s v="ZA03"/>
    <n v="2383"/>
    <n v="23946.37"/>
    <n v="10048.83"/>
    <n v="10004.85"/>
    <n v="1000"/>
    <n v="23946.37"/>
    <n v="0"/>
    <x v="6"/>
    <x v="25"/>
    <s v="BR"/>
    <n v="176"/>
    <n v="14"/>
  </r>
  <r>
    <x v="25"/>
    <x v="8"/>
    <s v=""/>
    <s v="2026"/>
    <s v="02"/>
    <s v="V"/>
    <s v="ZA03"/>
    <n v="352"/>
    <n v="3532.62"/>
    <n v="10035.85"/>
    <n v="10004.85"/>
    <n v="1000"/>
    <n v="3532.62"/>
    <n v="0"/>
    <x v="6"/>
    <x v="25"/>
    <s v="BR"/>
    <n v="176"/>
    <n v="2"/>
  </r>
  <r>
    <x v="25"/>
    <x v="3"/>
    <s v=""/>
    <s v="2026"/>
    <s v="02"/>
    <s v="V"/>
    <s v="ZA03"/>
    <n v="17757"/>
    <n v="179831.41"/>
    <n v="10127.35"/>
    <n v="10281.68"/>
    <n v="1000"/>
    <n v="179831.41"/>
    <n v="0"/>
    <x v="6"/>
    <x v="25"/>
    <s v="BR"/>
    <n v="176"/>
    <n v="101"/>
  </r>
  <r>
    <x v="26"/>
    <x v="1"/>
    <s v=""/>
    <s v="2026"/>
    <s v="02"/>
    <s v="V"/>
    <s v="ZA03"/>
    <n v="9"/>
    <n v="112.84"/>
    <n v="12537.78"/>
    <n v="12683.44"/>
    <n v="1000"/>
    <n v="112.84"/>
    <n v="0"/>
    <x v="7"/>
    <x v="26"/>
    <s v="Ya"/>
    <n v="187"/>
    <n v="1"/>
  </r>
  <r>
    <x v="26"/>
    <x v="2"/>
    <s v=""/>
    <s v="2026"/>
    <s v="02"/>
    <s v="V"/>
    <s v="ZA03"/>
    <n v="153"/>
    <n v="1921.86"/>
    <n v="12561.18"/>
    <n v="11964.33"/>
    <n v="1000"/>
    <n v="1921.86"/>
    <n v="0"/>
    <x v="7"/>
    <x v="26"/>
    <s v="Ya"/>
    <n v="187"/>
    <n v="1"/>
  </r>
  <r>
    <x v="27"/>
    <x v="2"/>
    <s v=""/>
    <s v="2026"/>
    <s v="02"/>
    <s v="V"/>
    <s v="ZA03"/>
    <n v="0"/>
    <n v="0"/>
    <n v="12390"/>
    <n v="12306.25"/>
    <n v="1000"/>
    <n v="0"/>
    <n v="0"/>
    <x v="7"/>
    <x v="27"/>
    <s v="Ya"/>
    <n v="187"/>
    <n v="0"/>
  </r>
  <r>
    <x v="28"/>
    <x v="1"/>
    <s v=""/>
    <s v="2026"/>
    <s v="02"/>
    <s v="V"/>
    <s v="ZA03"/>
    <n v="17"/>
    <n v="215.1"/>
    <n v="12652.94"/>
    <n v="13243.74"/>
    <n v="1000"/>
    <n v="215.1"/>
    <n v="0"/>
    <x v="7"/>
    <x v="28"/>
    <s v="Ya"/>
    <n v="187"/>
    <n v="1"/>
  </r>
  <r>
    <x v="28"/>
    <x v="2"/>
    <s v=""/>
    <s v="2026"/>
    <s v="02"/>
    <s v="V"/>
    <s v="ZA03"/>
    <n v="6"/>
    <n v="75.010000000000005"/>
    <n v="12501.67"/>
    <n v="12815.34"/>
    <n v="1000"/>
    <n v="75.010000000000005"/>
    <n v="0"/>
    <x v="7"/>
    <x v="28"/>
    <s v="Ya"/>
    <n v="187"/>
    <n v="1"/>
  </r>
  <r>
    <x v="28"/>
    <x v="3"/>
    <s v=""/>
    <s v="2026"/>
    <s v="02"/>
    <s v="V"/>
    <s v="ZA03"/>
    <n v="177"/>
    <n v="2204.4899999999998"/>
    <n v="12454.75"/>
    <n v="12496.75"/>
    <n v="1000"/>
    <n v="2204.4899999999998"/>
    <n v="0"/>
    <x v="7"/>
    <x v="28"/>
    <s v="Ya"/>
    <n v="187"/>
    <n v="1"/>
  </r>
  <r>
    <x v="29"/>
    <x v="0"/>
    <s v=""/>
    <s v="2026"/>
    <s v="02"/>
    <s v="V"/>
    <s v="ZA03"/>
    <n v="39"/>
    <n v="544.52"/>
    <n v="13962.05"/>
    <n v="15419.18"/>
    <n v="1000"/>
    <n v="544.52"/>
    <n v="0"/>
    <x v="7"/>
    <x v="29"/>
    <s v="Ya"/>
    <n v="187"/>
    <n v="1"/>
  </r>
  <r>
    <x v="29"/>
    <x v="1"/>
    <s v=""/>
    <s v="2026"/>
    <s v="02"/>
    <s v="V"/>
    <s v="ZA03"/>
    <n v="3649"/>
    <n v="45051.34"/>
    <n v="12346.22"/>
    <n v="14712.96"/>
    <n v="1000"/>
    <n v="45051.34"/>
    <n v="0"/>
    <x v="7"/>
    <x v="29"/>
    <s v="Ya"/>
    <n v="187"/>
    <n v="20"/>
  </r>
  <r>
    <x v="29"/>
    <x v="2"/>
    <s v=""/>
    <s v="2026"/>
    <s v="02"/>
    <s v="V"/>
    <s v="ZA03"/>
    <n v="170"/>
    <n v="2159.13"/>
    <n v="12700.76"/>
    <n v="15193.67"/>
    <n v="1000"/>
    <n v="2159.13"/>
    <n v="0"/>
    <x v="7"/>
    <x v="29"/>
    <s v="Ya"/>
    <n v="187"/>
    <n v="1"/>
  </r>
  <r>
    <x v="29"/>
    <x v="3"/>
    <s v=""/>
    <s v="2026"/>
    <s v="02"/>
    <s v="V"/>
    <s v="ZA03"/>
    <n v="1025"/>
    <n v="13146.31"/>
    <n v="12825.67"/>
    <n v="15320.36"/>
    <n v="1000"/>
    <n v="13146.31"/>
    <n v="0"/>
    <x v="7"/>
    <x v="29"/>
    <s v="Ya"/>
    <n v="187"/>
    <n v="6"/>
  </r>
  <r>
    <x v="30"/>
    <x v="0"/>
    <s v=""/>
    <s v="2026"/>
    <s v="02"/>
    <s v="V"/>
    <s v="ZA03"/>
    <n v="0"/>
    <n v="0"/>
    <n v="13338.33"/>
    <n v="13057.73"/>
    <n v="1000"/>
    <n v="0"/>
    <n v="0"/>
    <x v="7"/>
    <x v="30"/>
    <s v="Ya"/>
    <n v="187"/>
    <n v="0"/>
  </r>
  <r>
    <x v="30"/>
    <x v="1"/>
    <s v=""/>
    <s v="2026"/>
    <s v="02"/>
    <s v="V"/>
    <s v="ZA03"/>
    <n v="0"/>
    <n v="0"/>
    <n v="13627.72"/>
    <n v="13153.39"/>
    <n v="1000"/>
    <n v="0"/>
    <n v="0"/>
    <x v="7"/>
    <x v="30"/>
    <s v="Ya"/>
    <n v="187"/>
    <n v="0"/>
  </r>
  <r>
    <x v="30"/>
    <x v="2"/>
    <s v=""/>
    <s v="2026"/>
    <s v="02"/>
    <s v="V"/>
    <s v="ZA03"/>
    <n v="373"/>
    <n v="4848.34"/>
    <n v="12998.23"/>
    <n v="12931.67"/>
    <n v="1000"/>
    <n v="4848.34"/>
    <n v="0"/>
    <x v="7"/>
    <x v="30"/>
    <s v="Ya"/>
    <n v="187"/>
    <n v="2"/>
  </r>
  <r>
    <x v="31"/>
    <x v="2"/>
    <s v=""/>
    <s v="2026"/>
    <s v="02"/>
    <s v="V"/>
    <s v="ZA03"/>
    <n v="187"/>
    <n v="2426.91"/>
    <n v="12978.13"/>
    <n v="12951.05"/>
    <n v="1000"/>
    <n v="2426.91"/>
    <n v="0"/>
    <x v="7"/>
    <x v="31"/>
    <s v="Ya"/>
    <n v="187"/>
    <n v="1"/>
  </r>
  <r>
    <x v="32"/>
    <x v="9"/>
    <s v=""/>
    <s v="2026"/>
    <s v="02"/>
    <s v="V"/>
    <s v="ZA03"/>
    <n v="0"/>
    <n v="0"/>
    <n v="13597.38"/>
    <n v="13231.61"/>
    <n v="1000"/>
    <n v="0"/>
    <n v="0"/>
    <x v="7"/>
    <x v="32"/>
    <s v="Ya"/>
    <n v="187"/>
    <n v="0"/>
  </r>
  <r>
    <x v="33"/>
    <x v="9"/>
    <s v=""/>
    <s v="2026"/>
    <s v="02"/>
    <s v="V"/>
    <s v="ZA03"/>
    <n v="0"/>
    <n v="0"/>
    <n v="12797.28"/>
    <n v="12797.28"/>
    <n v="1000"/>
    <n v="0"/>
    <n v="0"/>
    <x v="7"/>
    <x v="33"/>
    <s v="Ya"/>
    <n v="187"/>
    <n v="0"/>
  </r>
  <r>
    <x v="33"/>
    <x v="2"/>
    <s v=""/>
    <s v="2026"/>
    <s v="02"/>
    <s v="V"/>
    <s v="ZA03"/>
    <n v="17"/>
    <n v="222.58"/>
    <n v="13092.94"/>
    <n v="12961.31"/>
    <n v="1000"/>
    <n v="222.58"/>
    <n v="0"/>
    <x v="7"/>
    <x v="33"/>
    <s v="Ya"/>
    <n v="187"/>
    <n v="1"/>
  </r>
  <r>
    <x v="34"/>
    <x v="2"/>
    <s v=""/>
    <s v="2026"/>
    <s v="02"/>
    <s v="V"/>
    <s v="ZA03"/>
    <n v="1744"/>
    <n v="22061.63"/>
    <n v="12650.02"/>
    <n v="13357"/>
    <n v="1000"/>
    <n v="22061.63"/>
    <n v="0"/>
    <x v="7"/>
    <x v="34"/>
    <s v="Ya"/>
    <n v="187"/>
    <n v="10"/>
  </r>
  <r>
    <x v="34"/>
    <x v="3"/>
    <s v=""/>
    <s v="2026"/>
    <s v="02"/>
    <s v="V"/>
    <s v="ZA03"/>
    <n v="17"/>
    <n v="216.01"/>
    <n v="12706.47"/>
    <n v="13261.05"/>
    <n v="1000"/>
    <n v="216.01"/>
    <n v="0"/>
    <x v="7"/>
    <x v="34"/>
    <s v="Ya"/>
    <n v="187"/>
    <n v="1"/>
  </r>
  <r>
    <x v="35"/>
    <x v="2"/>
    <s v=""/>
    <s v="2026"/>
    <s v="02"/>
    <s v="V"/>
    <s v="ZA03"/>
    <n v="51"/>
    <n v="627.17999999999995"/>
    <n v="12297.65"/>
    <n v="11924.08"/>
    <n v="1000"/>
    <n v="627.17999999999995"/>
    <n v="0"/>
    <x v="7"/>
    <x v="35"/>
    <s v="Ya"/>
    <n v="187"/>
    <n v="1"/>
  </r>
  <r>
    <x v="36"/>
    <x v="1"/>
    <s v=""/>
    <s v="2026"/>
    <s v="02"/>
    <s v="V"/>
    <s v="ZA03"/>
    <n v="3"/>
    <n v="38.32"/>
    <n v="12773.33"/>
    <n v="12977.37"/>
    <n v="1000"/>
    <n v="38.32"/>
    <n v="0"/>
    <x v="8"/>
    <x v="36"/>
    <s v="Ya"/>
    <n v="187"/>
    <n v="1"/>
  </r>
  <r>
    <x v="37"/>
    <x v="0"/>
    <s v=""/>
    <s v="2026"/>
    <s v="02"/>
    <s v="V"/>
    <s v="ZA03"/>
    <n v="17"/>
    <n v="207.35"/>
    <n v="12197.06"/>
    <n v="13119.85"/>
    <n v="1000"/>
    <n v="207.35"/>
    <n v="0"/>
    <x v="7"/>
    <x v="37"/>
    <s v="Ya"/>
    <n v="187"/>
    <n v="1"/>
  </r>
  <r>
    <x v="37"/>
    <x v="1"/>
    <s v=""/>
    <s v="2026"/>
    <s v="02"/>
    <s v="V"/>
    <s v="ZA03"/>
    <n v="913"/>
    <n v="12167.81"/>
    <n v="13327.28"/>
    <n v="13044.68"/>
    <n v="1000"/>
    <n v="12167.81"/>
    <n v="0"/>
    <x v="7"/>
    <x v="37"/>
    <s v="Ya"/>
    <n v="187"/>
    <n v="5"/>
  </r>
  <r>
    <x v="37"/>
    <x v="9"/>
    <s v=""/>
    <s v="2026"/>
    <s v="02"/>
    <s v="V"/>
    <s v="ZA03"/>
    <n v="0"/>
    <n v="0"/>
    <n v="13852.41"/>
    <n v="12549.24"/>
    <n v="1000"/>
    <n v="0"/>
    <n v="0"/>
    <x v="7"/>
    <x v="37"/>
    <s v="Ya"/>
    <n v="187"/>
    <n v="0"/>
  </r>
  <r>
    <x v="37"/>
    <x v="2"/>
    <s v=""/>
    <s v="2026"/>
    <s v="02"/>
    <s v="V"/>
    <s v="ZA03"/>
    <n v="17"/>
    <n v="215.66"/>
    <n v="12685.88"/>
    <n v="12853.69"/>
    <n v="1000"/>
    <n v="215.66"/>
    <n v="0"/>
    <x v="7"/>
    <x v="37"/>
    <s v="Ya"/>
    <n v="187"/>
    <n v="1"/>
  </r>
  <r>
    <x v="37"/>
    <x v="3"/>
    <s v=""/>
    <s v="2026"/>
    <s v="02"/>
    <s v="V"/>
    <s v="ZA03"/>
    <n v="289"/>
    <n v="3514.47"/>
    <n v="12160.8"/>
    <n v="12869.94"/>
    <n v="1000"/>
    <n v="3514.47"/>
    <n v="0"/>
    <x v="7"/>
    <x v="37"/>
    <s v="Ya"/>
    <n v="187"/>
    <n v="2"/>
  </r>
  <r>
    <x v="38"/>
    <x v="0"/>
    <s v=""/>
    <s v="2026"/>
    <s v="02"/>
    <s v="V"/>
    <s v="ZA03"/>
    <n v="41"/>
    <n v="519.64"/>
    <n v="12674.15"/>
    <n v="12932.57"/>
    <n v="1000"/>
    <n v="519.64"/>
    <n v="0"/>
    <x v="7"/>
    <x v="38"/>
    <s v="Ya"/>
    <n v="187"/>
    <n v="1"/>
  </r>
  <r>
    <x v="38"/>
    <x v="1"/>
    <s v=""/>
    <s v="2026"/>
    <s v="02"/>
    <s v="V"/>
    <s v="ZA03"/>
    <n v="1955"/>
    <n v="25132.65"/>
    <n v="12855.58"/>
    <n v="13008.73"/>
    <n v="1000"/>
    <n v="25132.65"/>
    <n v="0"/>
    <x v="7"/>
    <x v="38"/>
    <s v="Ya"/>
    <n v="187"/>
    <n v="11"/>
  </r>
  <r>
    <x v="39"/>
    <x v="9"/>
    <s v=""/>
    <s v="2026"/>
    <s v="02"/>
    <s v="V"/>
    <s v="ZA03"/>
    <n v="0"/>
    <n v="0"/>
    <n v="11991.56"/>
    <n v="11991.56"/>
    <n v="1000"/>
    <n v="0"/>
    <n v="0"/>
    <x v="7"/>
    <x v="39"/>
    <s v="Ya"/>
    <n v="187"/>
    <n v="0"/>
  </r>
  <r>
    <x v="39"/>
    <x v="2"/>
    <s v=""/>
    <s v="2026"/>
    <s v="02"/>
    <s v="V"/>
    <s v="ZA03"/>
    <n v="748"/>
    <n v="9079.35"/>
    <n v="12138.17"/>
    <n v="12503.44"/>
    <n v="1000"/>
    <n v="9079.35"/>
    <n v="0"/>
    <x v="7"/>
    <x v="39"/>
    <s v="Ya"/>
    <n v="187"/>
    <n v="4"/>
  </r>
  <r>
    <x v="40"/>
    <x v="0"/>
    <s v=""/>
    <s v="2026"/>
    <s v="02"/>
    <s v="V"/>
    <s v="ZA03"/>
    <n v="743"/>
    <n v="10640.21"/>
    <n v="14320.61"/>
    <n v="10295.950000000001"/>
    <n v="1000"/>
    <n v="10640.21"/>
    <n v="0"/>
    <x v="9"/>
    <x v="40"/>
    <s v="Ya"/>
    <n v="189"/>
    <n v="4"/>
  </r>
  <r>
    <x v="40"/>
    <x v="1"/>
    <s v=""/>
    <s v="2026"/>
    <s v="02"/>
    <s v="V"/>
    <s v="ZA03"/>
    <n v="63"/>
    <n v="797.8"/>
    <n v="12663.49"/>
    <n v="8965.4500000000007"/>
    <n v="1000"/>
    <n v="797.8"/>
    <n v="0"/>
    <x v="9"/>
    <x v="40"/>
    <s v="Ya"/>
    <n v="189"/>
    <n v="1"/>
  </r>
  <r>
    <x v="40"/>
    <x v="2"/>
    <s v=""/>
    <s v="2026"/>
    <s v="02"/>
    <s v="V"/>
    <s v="ZA03"/>
    <n v="21"/>
    <n v="264.99"/>
    <n v="12618.57"/>
    <n v="9895.59"/>
    <n v="1000"/>
    <n v="264.99"/>
    <n v="0"/>
    <x v="9"/>
    <x v="40"/>
    <s v="Ya"/>
    <n v="189"/>
    <n v="1"/>
  </r>
  <r>
    <x v="41"/>
    <x v="10"/>
    <s v=""/>
    <s v="2026"/>
    <s v="02"/>
    <s v="V"/>
    <s v="ZA03"/>
    <n v="189"/>
    <n v="1608.75"/>
    <n v="8511.9"/>
    <n v="8570.6299999999992"/>
    <n v="1000"/>
    <n v="1608.75"/>
    <n v="0"/>
    <x v="9"/>
    <x v="41"/>
    <s v="Ya"/>
    <n v="189"/>
    <n v="1"/>
  </r>
  <r>
    <x v="41"/>
    <x v="2"/>
    <s v=""/>
    <s v="2026"/>
    <s v="02"/>
    <s v="V"/>
    <s v="ZA03"/>
    <n v="68"/>
    <n v="818.91"/>
    <n v="12042.79"/>
    <n v="9729.5"/>
    <n v="1000"/>
    <n v="818.91"/>
    <n v="0"/>
    <x v="9"/>
    <x v="41"/>
    <s v="Ya"/>
    <n v="189"/>
    <n v="1"/>
  </r>
  <r>
    <x v="42"/>
    <x v="0"/>
    <s v=""/>
    <s v="2026"/>
    <s v="02"/>
    <s v="V"/>
    <s v="ZA03"/>
    <n v="1191"/>
    <n v="15901.83"/>
    <n v="13351.66"/>
    <n v="10711.23"/>
    <n v="1000"/>
    <n v="15901.83"/>
    <n v="0"/>
    <x v="9"/>
    <x v="42"/>
    <s v="Ya"/>
    <n v="189"/>
    <n v="7"/>
  </r>
  <r>
    <x v="42"/>
    <x v="1"/>
    <s v=""/>
    <s v="2026"/>
    <s v="02"/>
    <s v="V"/>
    <s v="ZA03"/>
    <n v="1431"/>
    <n v="18933.63"/>
    <n v="13231.05"/>
    <n v="10548.48"/>
    <n v="1000"/>
    <n v="18933.63"/>
    <n v="0"/>
    <x v="9"/>
    <x v="42"/>
    <s v="Ya"/>
    <n v="189"/>
    <n v="8"/>
  </r>
  <r>
    <x v="42"/>
    <x v="2"/>
    <s v=""/>
    <s v="2026"/>
    <s v="02"/>
    <s v="V"/>
    <s v="ZA03"/>
    <n v="105"/>
    <n v="1323.19"/>
    <n v="12601.81"/>
    <n v="10155.67"/>
    <n v="1000"/>
    <n v="1323.19"/>
    <n v="0"/>
    <x v="9"/>
    <x v="42"/>
    <s v="Ya"/>
    <n v="189"/>
    <n v="1"/>
  </r>
  <r>
    <x v="42"/>
    <x v="3"/>
    <s v=""/>
    <s v="2026"/>
    <s v="02"/>
    <s v="V"/>
    <s v="ZA03"/>
    <n v="344"/>
    <n v="4277.9799999999996"/>
    <n v="12435.99"/>
    <n v="10086.209999999999"/>
    <n v="1000"/>
    <n v="4277.9799999999996"/>
    <n v="0"/>
    <x v="9"/>
    <x v="42"/>
    <s v="Ya"/>
    <n v="189"/>
    <n v="2"/>
  </r>
  <r>
    <x v="43"/>
    <x v="0"/>
    <s v=""/>
    <s v="2026"/>
    <s v="02"/>
    <s v="V"/>
    <s v="ZA03"/>
    <n v="4170"/>
    <n v="76561.41"/>
    <n v="18360.05"/>
    <n v="18292.77"/>
    <n v="1000"/>
    <n v="76561.41"/>
    <n v="0"/>
    <x v="10"/>
    <x v="43"/>
    <s v="Ya"/>
    <n v="200"/>
    <n v="21"/>
  </r>
  <r>
    <x v="43"/>
    <x v="1"/>
    <s v=""/>
    <s v="2026"/>
    <s v="02"/>
    <s v="V"/>
    <s v="ZA03"/>
    <n v="1097"/>
    <n v="20188.060000000001"/>
    <n v="18402.97"/>
    <n v="17806.89"/>
    <n v="1000"/>
    <n v="20188.060000000001"/>
    <n v="0"/>
    <x v="10"/>
    <x v="43"/>
    <s v="Ya"/>
    <n v="200"/>
    <n v="6"/>
  </r>
  <r>
    <x v="43"/>
    <x v="11"/>
    <s v=""/>
    <s v="2026"/>
    <s v="02"/>
    <s v="V"/>
    <s v="ZA03"/>
    <n v="0"/>
    <n v="0"/>
    <n v="17365.5"/>
    <n v="17365.5"/>
    <n v="1000"/>
    <n v="0"/>
    <n v="0"/>
    <x v="10"/>
    <x v="43"/>
    <s v="Ya"/>
    <n v="200"/>
    <n v="0"/>
  </r>
  <r>
    <x v="43"/>
    <x v="2"/>
    <s v=""/>
    <s v="2026"/>
    <s v="02"/>
    <s v="V"/>
    <s v="ZA03"/>
    <n v="1192"/>
    <n v="21435.82"/>
    <n v="17983.07"/>
    <n v="17826.16"/>
    <n v="1000"/>
    <n v="21435.82"/>
    <n v="0"/>
    <x v="10"/>
    <x v="43"/>
    <s v="Ya"/>
    <n v="200"/>
    <n v="6"/>
  </r>
  <r>
    <x v="43"/>
    <x v="3"/>
    <s v=""/>
    <s v="2026"/>
    <s v="02"/>
    <s v="V"/>
    <s v="ZA03"/>
    <n v="20748"/>
    <n v="371893.41"/>
    <n v="17924.3"/>
    <n v="17693.55"/>
    <n v="1000"/>
    <n v="371893.41"/>
    <n v="0"/>
    <x v="10"/>
    <x v="43"/>
    <s v="Ya"/>
    <n v="200"/>
    <n v="104"/>
  </r>
  <r>
    <x v="44"/>
    <x v="0"/>
    <s v=""/>
    <s v="2026"/>
    <s v="02"/>
    <s v="V"/>
    <s v="ZA03"/>
    <n v="3377"/>
    <n v="63690.92"/>
    <n v="18860.21"/>
    <n v="18176.39"/>
    <n v="1000"/>
    <n v="63690.92"/>
    <n v="0"/>
    <x v="10"/>
    <x v="44"/>
    <s v="Ya"/>
    <n v="200"/>
    <n v="17"/>
  </r>
  <r>
    <x v="44"/>
    <x v="1"/>
    <s v=""/>
    <s v="2026"/>
    <s v="02"/>
    <s v="V"/>
    <s v="ZA03"/>
    <n v="2151"/>
    <n v="40615.89"/>
    <n v="18882.330000000002"/>
    <n v="13984.94"/>
    <n v="1000"/>
    <n v="40615.89"/>
    <n v="0"/>
    <x v="10"/>
    <x v="44"/>
    <s v="Ya"/>
    <n v="200"/>
    <n v="11"/>
  </r>
  <r>
    <x v="44"/>
    <x v="11"/>
    <s v=""/>
    <s v="2026"/>
    <s v="02"/>
    <s v="V"/>
    <s v="ZA03"/>
    <n v="10706"/>
    <n v="190245.17"/>
    <n v="17769.96"/>
    <n v="17184.95"/>
    <n v="1000"/>
    <n v="190245.17"/>
    <n v="0"/>
    <x v="10"/>
    <x v="44"/>
    <s v="Ya"/>
    <n v="200"/>
    <n v="54"/>
  </r>
  <r>
    <x v="44"/>
    <x v="2"/>
    <s v=""/>
    <s v="2026"/>
    <s v="02"/>
    <s v="V"/>
    <s v="ZA03"/>
    <n v="1210"/>
    <n v="22259.62"/>
    <n v="18396.38"/>
    <n v="17651"/>
    <n v="1000"/>
    <n v="22259.62"/>
    <n v="0"/>
    <x v="10"/>
    <x v="44"/>
    <s v="Ya"/>
    <n v="200"/>
    <n v="7"/>
  </r>
  <r>
    <x v="44"/>
    <x v="3"/>
    <s v=""/>
    <s v="2026"/>
    <s v="02"/>
    <s v="V"/>
    <s v="ZA03"/>
    <n v="22754"/>
    <n v="416397.3"/>
    <n v="18299.96"/>
    <n v="17509.59"/>
    <n v="1000"/>
    <n v="416397.3"/>
    <n v="0"/>
    <x v="10"/>
    <x v="44"/>
    <s v="Ya"/>
    <n v="200"/>
    <n v="114"/>
  </r>
  <r>
    <x v="45"/>
    <x v="0"/>
    <s v=""/>
    <s v="2026"/>
    <s v="02"/>
    <s v="V"/>
    <s v="ZA03"/>
    <n v="748"/>
    <n v="9874.7800000000007"/>
    <n v="13201.58"/>
    <n v="12592.22"/>
    <n v="1000"/>
    <n v="9874.7800000000007"/>
    <n v="0"/>
    <x v="7"/>
    <x v="45"/>
    <s v="Ya"/>
    <n v="187"/>
    <n v="4"/>
  </r>
  <r>
    <x v="46"/>
    <x v="3"/>
    <s v=""/>
    <s v="2026"/>
    <s v="02"/>
    <s v="V"/>
    <s v="ZA03"/>
    <n v="131"/>
    <n v="2325.5700000000002"/>
    <n v="17752.439999999999"/>
    <n v="18134.09"/>
    <n v="1000"/>
    <n v="2325.5700000000002"/>
    <n v="0"/>
    <x v="10"/>
    <x v="46"/>
    <s v="Ya"/>
    <n v="30"/>
    <n v="5"/>
  </r>
  <r>
    <x v="47"/>
    <x v="0"/>
    <s v=""/>
    <s v="2026"/>
    <s v="02"/>
    <s v="V"/>
    <s v="ZA03"/>
    <n v="425"/>
    <n v="13370.4"/>
    <n v="31459.759999999998"/>
    <n v="29187.13"/>
    <n v="1000"/>
    <n v="13370.4"/>
    <n v="0"/>
    <x v="0"/>
    <x v="47"/>
    <s v="BJ"/>
    <n v="125"/>
    <n v="4"/>
  </r>
  <r>
    <x v="48"/>
    <x v="0"/>
    <s v=""/>
    <s v="2026"/>
    <s v="02"/>
    <s v="V"/>
    <s v="ZA03"/>
    <n v="767"/>
    <n v="14749.77"/>
    <n v="19230.47"/>
    <n v="18662.3"/>
    <n v="1000"/>
    <n v="14749.77"/>
    <n v="0"/>
    <x v="10"/>
    <x v="48"/>
    <s v="Ya"/>
    <n v="200"/>
    <n v="4"/>
  </r>
  <r>
    <x v="48"/>
    <x v="1"/>
    <s v=""/>
    <s v="2026"/>
    <s v="02"/>
    <s v="V"/>
    <s v="ZA03"/>
    <n v="240"/>
    <n v="4644.91"/>
    <n v="19353.79"/>
    <n v="18214.91"/>
    <n v="1000"/>
    <n v="4644.91"/>
    <n v="0"/>
    <x v="10"/>
    <x v="48"/>
    <s v="Ya"/>
    <n v="200"/>
    <n v="2"/>
  </r>
  <r>
    <x v="48"/>
    <x v="11"/>
    <s v=""/>
    <s v="2026"/>
    <s v="02"/>
    <s v="V"/>
    <s v="ZA03"/>
    <n v="211"/>
    <n v="3804.33"/>
    <n v="18030"/>
    <n v="17464.68"/>
    <n v="1000"/>
    <n v="3804.33"/>
    <n v="0"/>
    <x v="10"/>
    <x v="48"/>
    <s v="Ya"/>
    <n v="200"/>
    <n v="2"/>
  </r>
  <r>
    <x v="48"/>
    <x v="2"/>
    <s v=""/>
    <s v="2026"/>
    <s v="02"/>
    <s v="V"/>
    <s v="ZA03"/>
    <n v="180"/>
    <n v="3378"/>
    <n v="18766.669999999998"/>
    <n v="18059.23"/>
    <n v="1000"/>
    <n v="3378"/>
    <n v="0"/>
    <x v="10"/>
    <x v="48"/>
    <s v="Ya"/>
    <n v="200"/>
    <n v="1"/>
  </r>
  <r>
    <x v="48"/>
    <x v="3"/>
    <s v=""/>
    <s v="2026"/>
    <s v="02"/>
    <s v="V"/>
    <s v="ZA03"/>
    <n v="3764"/>
    <n v="70098.63"/>
    <n v="18623.439999999999"/>
    <n v="17991.740000000002"/>
    <n v="1000"/>
    <n v="70098.63"/>
    <n v="0"/>
    <x v="10"/>
    <x v="48"/>
    <s v="Ya"/>
    <n v="200"/>
    <n v="19"/>
  </r>
  <r>
    <x v="49"/>
    <x v="0"/>
    <s v=""/>
    <s v="2026"/>
    <s v="02"/>
    <s v="V"/>
    <s v="ZA03"/>
    <n v="14400"/>
    <n v="108372.31"/>
    <n v="7525.85"/>
    <n v="6282.09"/>
    <n v="1000"/>
    <n v="108372.31"/>
    <n v="0"/>
    <x v="11"/>
    <x v="49"/>
    <s v="YS"/>
    <n v="480"/>
    <n v="30"/>
  </r>
  <r>
    <x v="49"/>
    <x v="1"/>
    <s v=""/>
    <s v="2026"/>
    <s v="02"/>
    <s v="S"/>
    <s v="ZA03"/>
    <n v="0"/>
    <n v="0"/>
    <n v="6389.61"/>
    <n v="6389.61"/>
    <n v="1000"/>
    <n v="0"/>
    <n v="0"/>
    <x v="11"/>
    <x v="49"/>
    <s v="YS"/>
    <n v="480"/>
    <n v="0"/>
  </r>
  <r>
    <x v="49"/>
    <x v="6"/>
    <s v=""/>
    <s v="2026"/>
    <s v="02"/>
    <s v="V"/>
    <s v="ZA03"/>
    <n v="26880"/>
    <n v="193797.75"/>
    <n v="7209.74"/>
    <n v="6389.61"/>
    <n v="1000"/>
    <n v="193797.75"/>
    <n v="0"/>
    <x v="11"/>
    <x v="49"/>
    <s v="YS"/>
    <n v="480"/>
    <n v="56"/>
  </r>
  <r>
    <x v="49"/>
    <x v="12"/>
    <s v=""/>
    <s v="2026"/>
    <s v="02"/>
    <s v="V"/>
    <s v="ZA03"/>
    <n v="194808"/>
    <n v="1165902.47"/>
    <n v="5984.88"/>
    <n v="6066.24"/>
    <n v="1000"/>
    <n v="1165902.47"/>
    <n v="0"/>
    <x v="11"/>
    <x v="49"/>
    <s v="YS"/>
    <n v="480"/>
    <n v="406"/>
  </r>
  <r>
    <x v="49"/>
    <x v="2"/>
    <s v=""/>
    <s v="2026"/>
    <s v="02"/>
    <s v="V"/>
    <s v="ZA03"/>
    <n v="14400"/>
    <n v="105112.76"/>
    <n v="7299.5"/>
    <n v="6282.09"/>
    <n v="1000"/>
    <n v="105112.76"/>
    <n v="0"/>
    <x v="11"/>
    <x v="49"/>
    <s v="YS"/>
    <n v="480"/>
    <n v="30"/>
  </r>
  <r>
    <x v="49"/>
    <x v="13"/>
    <s v=""/>
    <s v="2026"/>
    <s v="02"/>
    <s v="V"/>
    <s v="ZA03"/>
    <n v="4"/>
    <n v="28.6"/>
    <n v="7150"/>
    <n v="6282.09"/>
    <n v="1000"/>
    <n v="28.6"/>
    <n v="0"/>
    <x v="11"/>
    <x v="49"/>
    <s v="YS"/>
    <n v="480"/>
    <n v="1"/>
  </r>
  <r>
    <x v="49"/>
    <x v="3"/>
    <s v=""/>
    <s v="2026"/>
    <s v="02"/>
    <s v="V"/>
    <s v="ZA03"/>
    <n v="79005"/>
    <n v="566155.6"/>
    <n v="7166.07"/>
    <n v="6282.09"/>
    <n v="1000"/>
    <n v="566155.6"/>
    <n v="0"/>
    <x v="11"/>
    <x v="49"/>
    <s v="YS"/>
    <n v="480"/>
    <n v="165"/>
  </r>
  <r>
    <x v="50"/>
    <x v="12"/>
    <s v=""/>
    <s v="2026"/>
    <s v="02"/>
    <s v="V"/>
    <s v="ZA03"/>
    <n v="780"/>
    <n v="4057.83"/>
    <n v="5202.3500000000004"/>
    <n v="5238.26"/>
    <n v="1000"/>
    <n v="4057.83"/>
    <n v="0"/>
    <x v="11"/>
    <x v="50"/>
    <s v="YS"/>
    <n v="480"/>
    <n v="2"/>
  </r>
  <r>
    <x v="51"/>
    <x v="0"/>
    <s v=""/>
    <s v="2026"/>
    <s v="02"/>
    <s v="V"/>
    <s v="ZA03"/>
    <n v="8525"/>
    <n v="111095.27"/>
    <n v="13031.7"/>
    <n v="13202.96"/>
    <n v="1000"/>
    <n v="111095.27"/>
    <n v="0"/>
    <x v="12"/>
    <x v="51"/>
    <s v="KL"/>
    <n v="189"/>
    <n v="46"/>
  </r>
  <r>
    <x v="51"/>
    <x v="1"/>
    <s v=""/>
    <s v="2026"/>
    <s v="02"/>
    <s v="V"/>
    <s v="ZA03"/>
    <n v="3315"/>
    <n v="42309.43"/>
    <n v="12763.03"/>
    <n v="13202.96"/>
    <n v="1000"/>
    <n v="42309.43"/>
    <n v="0"/>
    <x v="12"/>
    <x v="51"/>
    <s v="KL"/>
    <n v="189"/>
    <n v="18"/>
  </r>
  <r>
    <x v="51"/>
    <x v="12"/>
    <s v=""/>
    <s v="2026"/>
    <s v="02"/>
    <s v="V"/>
    <s v="ZA03"/>
    <n v="3075"/>
    <n v="37053.75"/>
    <n v="12050"/>
    <n v="12212.39"/>
    <n v="1000"/>
    <n v="37053.75"/>
    <n v="0"/>
    <x v="12"/>
    <x v="51"/>
    <s v="KL"/>
    <n v="189"/>
    <n v="17"/>
  </r>
  <r>
    <x v="51"/>
    <x v="2"/>
    <s v=""/>
    <s v="2026"/>
    <s v="02"/>
    <s v="V"/>
    <s v="ZA03"/>
    <n v="3969"/>
    <n v="49749.46"/>
    <n v="12534.51"/>
    <n v="12838.86"/>
    <n v="1000"/>
    <n v="49749.46"/>
    <n v="0"/>
    <x v="12"/>
    <x v="51"/>
    <s v="KL"/>
    <n v="189"/>
    <n v="21"/>
  </r>
  <r>
    <x v="51"/>
    <x v="3"/>
    <s v=""/>
    <s v="2026"/>
    <s v="02"/>
    <s v="V"/>
    <s v="ZA03"/>
    <n v="8717"/>
    <n v="111276.87"/>
    <n v="12765.5"/>
    <n v="12788.08"/>
    <n v="1000"/>
    <n v="111276.87"/>
    <n v="0"/>
    <x v="12"/>
    <x v="51"/>
    <s v="KL"/>
    <n v="189"/>
    <n v="47"/>
  </r>
  <r>
    <x v="52"/>
    <x v="5"/>
    <s v=""/>
    <s v="2026"/>
    <s v="02"/>
    <s v="S"/>
    <s v="ZA03"/>
    <n v="0"/>
    <n v="0"/>
    <n v="14203.17"/>
    <n v="14029.77"/>
    <n v="1000"/>
    <n v="0"/>
    <n v="0"/>
    <x v="3"/>
    <x v="52"/>
    <s v="MG"/>
    <n v="176"/>
    <n v="0"/>
  </r>
  <r>
    <x v="52"/>
    <x v="0"/>
    <s v=""/>
    <s v="2026"/>
    <s v="02"/>
    <s v="V"/>
    <s v="ZA03"/>
    <n v="26724"/>
    <n v="367266.33"/>
    <n v="13742.94"/>
    <n v="14791.67"/>
    <n v="1000"/>
    <n v="367266.33"/>
    <n v="0"/>
    <x v="3"/>
    <x v="52"/>
    <s v="MG"/>
    <n v="176"/>
    <n v="152"/>
  </r>
  <r>
    <x v="52"/>
    <x v="1"/>
    <s v=""/>
    <s v="2026"/>
    <s v="02"/>
    <s v="V"/>
    <s v="ZA03"/>
    <n v="16281"/>
    <n v="227825.51"/>
    <n v="13993.34"/>
    <n v="14029.77"/>
    <n v="1000"/>
    <n v="227825.51"/>
    <n v="0"/>
    <x v="3"/>
    <x v="52"/>
    <s v="MG"/>
    <n v="176"/>
    <n v="93"/>
  </r>
  <r>
    <x v="52"/>
    <x v="6"/>
    <s v=""/>
    <s v="2026"/>
    <s v="02"/>
    <s v="V"/>
    <s v="ZA03"/>
    <n v="10560"/>
    <n v="139396.76999999999"/>
    <n v="13200.45"/>
    <n v="14029.77"/>
    <n v="1000"/>
    <n v="139396.76999999999"/>
    <n v="0"/>
    <x v="3"/>
    <x v="52"/>
    <s v="MG"/>
    <n v="176"/>
    <n v="60"/>
  </r>
  <r>
    <x v="52"/>
    <x v="2"/>
    <s v=""/>
    <s v="2026"/>
    <s v="02"/>
    <s v="V"/>
    <s v="ZA03"/>
    <n v="4920"/>
    <n v="63284.15"/>
    <n v="12862.63"/>
    <n v="14048.57"/>
    <n v="1000"/>
    <n v="63284.15"/>
    <n v="0"/>
    <x v="3"/>
    <x v="52"/>
    <s v="MG"/>
    <n v="176"/>
    <n v="28"/>
  </r>
  <r>
    <x v="52"/>
    <x v="8"/>
    <s v=""/>
    <s v="2026"/>
    <s v="02"/>
    <s v="V"/>
    <s v="ZA03"/>
    <n v="0"/>
    <n v="0"/>
    <n v="12627.15"/>
    <n v="14029.77"/>
    <n v="1000"/>
    <n v="0"/>
    <n v="0"/>
    <x v="3"/>
    <x v="52"/>
    <s v="MG"/>
    <n v="176"/>
    <n v="0"/>
  </r>
  <r>
    <x v="52"/>
    <x v="13"/>
    <s v=""/>
    <s v="2026"/>
    <s v="02"/>
    <s v="V"/>
    <s v="ZA03"/>
    <n v="41882.5"/>
    <n v="556108.43000000005"/>
    <n v="13277.82"/>
    <n v="14029.77"/>
    <n v="1000"/>
    <n v="556108.43000000005"/>
    <n v="0"/>
    <x v="3"/>
    <x v="52"/>
    <s v="MG"/>
    <n v="176"/>
    <n v="238"/>
  </r>
  <r>
    <x v="52"/>
    <x v="3"/>
    <s v=""/>
    <s v="2026"/>
    <s v="02"/>
    <s v="V"/>
    <s v="ZA03"/>
    <n v="53898"/>
    <n v="715404.67"/>
    <n v="13273.31"/>
    <n v="14241.79"/>
    <n v="1000"/>
    <n v="715404.67"/>
    <n v="0"/>
    <x v="3"/>
    <x v="52"/>
    <s v="MG"/>
    <n v="176"/>
    <n v="307"/>
  </r>
  <r>
    <x v="53"/>
    <x v="5"/>
    <s v=""/>
    <s v="2026"/>
    <s v="02"/>
    <s v="V"/>
    <s v="ZA03"/>
    <n v="63000"/>
    <n v="813514.23999999999"/>
    <n v="12912.92"/>
    <n v="12741.39"/>
    <n v="1000"/>
    <n v="813514.23999999999"/>
    <n v="0"/>
    <x v="3"/>
    <x v="53"/>
    <s v="MG"/>
    <n v="210"/>
    <n v="300"/>
  </r>
  <r>
    <x v="53"/>
    <x v="0"/>
    <s v=""/>
    <s v="2026"/>
    <s v="02"/>
    <s v="V"/>
    <s v="ZA03"/>
    <n v="28641"/>
    <n v="404907.18"/>
    <n v="14137.33"/>
    <n v="13225"/>
    <n v="1000"/>
    <n v="404907.18"/>
    <n v="0"/>
    <x v="3"/>
    <x v="53"/>
    <s v="MG"/>
    <n v="210"/>
    <n v="137"/>
  </r>
  <r>
    <x v="53"/>
    <x v="1"/>
    <s v=""/>
    <s v="2026"/>
    <s v="02"/>
    <s v="V"/>
    <s v="ZA03"/>
    <n v="14232"/>
    <n v="204082.44"/>
    <n v="14339.69"/>
    <n v="12741.39"/>
    <n v="1000"/>
    <n v="204082.44"/>
    <n v="0"/>
    <x v="3"/>
    <x v="53"/>
    <s v="MG"/>
    <n v="210"/>
    <n v="68"/>
  </r>
  <r>
    <x v="53"/>
    <x v="2"/>
    <s v=""/>
    <s v="2026"/>
    <s v="02"/>
    <s v="V"/>
    <s v="ZA03"/>
    <n v="132794"/>
    <n v="1628766.44"/>
    <n v="12265.36"/>
    <n v="12571.09"/>
    <n v="1000"/>
    <n v="1628766.44"/>
    <n v="0"/>
    <x v="3"/>
    <x v="53"/>
    <s v="MG"/>
    <n v="210"/>
    <n v="633"/>
  </r>
  <r>
    <x v="53"/>
    <x v="8"/>
    <s v=""/>
    <s v="2026"/>
    <s v="02"/>
    <s v="V"/>
    <s v="ZA03"/>
    <n v="1806"/>
    <n v="21623.75"/>
    <n v="11973.28"/>
    <n v="12560.89"/>
    <n v="1000"/>
    <n v="21623.75"/>
    <n v="0"/>
    <x v="3"/>
    <x v="53"/>
    <s v="MG"/>
    <n v="210"/>
    <n v="9"/>
  </r>
  <r>
    <x v="53"/>
    <x v="13"/>
    <s v=""/>
    <s v="2026"/>
    <s v="02"/>
    <s v="V"/>
    <s v="ZA03"/>
    <n v="10906"/>
    <n v="150479.35999999999"/>
    <n v="13797.85"/>
    <n v="12571.09"/>
    <n v="1000"/>
    <n v="150479.35999999999"/>
    <n v="0"/>
    <x v="3"/>
    <x v="53"/>
    <s v="MG"/>
    <n v="210"/>
    <n v="52"/>
  </r>
  <r>
    <x v="53"/>
    <x v="3"/>
    <s v=""/>
    <s v="2026"/>
    <s v="02"/>
    <s v="V"/>
    <s v="ZA03"/>
    <n v="22549"/>
    <n v="310177.28999999998"/>
    <n v="13755.7"/>
    <n v="12741.39"/>
    <n v="1000"/>
    <n v="310177.28999999998"/>
    <n v="0"/>
    <x v="3"/>
    <x v="53"/>
    <s v="MG"/>
    <n v="210"/>
    <n v="108"/>
  </r>
  <r>
    <x v="54"/>
    <x v="5"/>
    <s v=""/>
    <s v="2026"/>
    <s v="02"/>
    <s v="V"/>
    <s v="ZA03"/>
    <n v="5148"/>
    <n v="98687.360000000001"/>
    <n v="19170.04"/>
    <n v="18203.97"/>
    <n v="1000"/>
    <n v="98687.360000000001"/>
    <n v="0"/>
    <x v="3"/>
    <x v="54"/>
    <s v="MG"/>
    <n v="180"/>
    <n v="29"/>
  </r>
  <r>
    <x v="54"/>
    <x v="0"/>
    <s v=""/>
    <s v="2026"/>
    <s v="02"/>
    <s v="V"/>
    <s v="ZA03"/>
    <n v="1456"/>
    <n v="29560.55"/>
    <n v="20302.580000000002"/>
    <n v="18813.09"/>
    <n v="1000"/>
    <n v="29560.55"/>
    <n v="0"/>
    <x v="3"/>
    <x v="54"/>
    <s v="MG"/>
    <n v="180"/>
    <n v="9"/>
  </r>
  <r>
    <x v="54"/>
    <x v="1"/>
    <s v=""/>
    <s v="2026"/>
    <s v="02"/>
    <s v="V"/>
    <s v="ZA03"/>
    <n v="2262"/>
    <n v="45457.2"/>
    <n v="20096.02"/>
    <n v="18203.97"/>
    <n v="1000"/>
    <n v="45457.2"/>
    <n v="0"/>
    <x v="3"/>
    <x v="54"/>
    <s v="MG"/>
    <n v="180"/>
    <n v="13"/>
  </r>
  <r>
    <x v="54"/>
    <x v="2"/>
    <s v=""/>
    <s v="2026"/>
    <s v="02"/>
    <s v="V"/>
    <s v="ZA03"/>
    <n v="1488"/>
    <n v="28791.96"/>
    <n v="19349.439999999999"/>
    <n v="18106.59"/>
    <n v="1000"/>
    <n v="28791.96"/>
    <n v="0"/>
    <x v="3"/>
    <x v="54"/>
    <s v="MG"/>
    <n v="180"/>
    <n v="9"/>
  </r>
  <r>
    <x v="54"/>
    <x v="8"/>
    <s v=""/>
    <s v="2026"/>
    <s v="02"/>
    <s v="S"/>
    <s v="ZA03"/>
    <n v="0"/>
    <n v="0"/>
    <n v="18784.91"/>
    <n v="18096.34"/>
    <n v="1000"/>
    <n v="0"/>
    <n v="0"/>
    <x v="3"/>
    <x v="54"/>
    <s v="MG"/>
    <n v="180"/>
    <n v="0"/>
  </r>
  <r>
    <x v="54"/>
    <x v="3"/>
    <s v=""/>
    <s v="2026"/>
    <s v="02"/>
    <s v="V"/>
    <s v="ZA03"/>
    <n v="1455"/>
    <n v="28259.83"/>
    <n v="19422.560000000001"/>
    <n v="18203.97"/>
    <n v="1000"/>
    <n v="28259.83"/>
    <n v="0"/>
    <x v="3"/>
    <x v="54"/>
    <s v="MG"/>
    <n v="180"/>
    <n v="9"/>
  </r>
  <r>
    <x v="55"/>
    <x v="5"/>
    <s v=""/>
    <s v="2026"/>
    <s v="02"/>
    <s v="V"/>
    <s v="ZA03"/>
    <n v="46835"/>
    <n v="308965.96999999997"/>
    <n v="6596.9"/>
    <n v="6490.11"/>
    <n v="1000"/>
    <n v="308965.96999999997"/>
    <n v="0"/>
    <x v="3"/>
    <x v="55"/>
    <s v="MG"/>
    <n v="493"/>
    <n v="95"/>
  </r>
  <r>
    <x v="55"/>
    <x v="0"/>
    <s v=""/>
    <s v="2026"/>
    <s v="02"/>
    <s v="V"/>
    <s v="ZA03"/>
    <n v="21224"/>
    <n v="144885.74"/>
    <n v="6826.5"/>
    <n v="6682.3"/>
    <n v="1000"/>
    <n v="144885.74"/>
    <n v="0"/>
    <x v="3"/>
    <x v="55"/>
    <s v="MG"/>
    <n v="493"/>
    <n v="44"/>
  </r>
  <r>
    <x v="55"/>
    <x v="1"/>
    <s v=""/>
    <s v="2026"/>
    <s v="02"/>
    <s v="V"/>
    <s v="ZA03"/>
    <n v="12415"/>
    <n v="86372.83"/>
    <n v="6957.13"/>
    <n v="6490.11"/>
    <n v="1000"/>
    <n v="86372.83"/>
    <n v="0"/>
    <x v="3"/>
    <x v="55"/>
    <s v="MG"/>
    <n v="493"/>
    <n v="26"/>
  </r>
  <r>
    <x v="55"/>
    <x v="6"/>
    <s v=""/>
    <s v="2026"/>
    <s v="02"/>
    <s v="V"/>
    <s v="ZA03"/>
    <n v="17088"/>
    <n v="115734.49"/>
    <n v="6772.85"/>
    <n v="6490.11"/>
    <n v="1000"/>
    <n v="115734.49"/>
    <n v="0"/>
    <x v="3"/>
    <x v="55"/>
    <s v="MG"/>
    <n v="493"/>
    <n v="35"/>
  </r>
  <r>
    <x v="55"/>
    <x v="2"/>
    <s v=""/>
    <s v="2026"/>
    <s v="02"/>
    <s v="V"/>
    <s v="ZA03"/>
    <n v="15503"/>
    <n v="98710.92"/>
    <n v="6367.21"/>
    <n v="6422.09"/>
    <n v="1000"/>
    <n v="98710.92"/>
    <n v="0"/>
    <x v="3"/>
    <x v="55"/>
    <s v="MG"/>
    <n v="493"/>
    <n v="32"/>
  </r>
  <r>
    <x v="55"/>
    <x v="8"/>
    <s v=""/>
    <s v="2026"/>
    <s v="02"/>
    <s v="V"/>
    <s v="ZA03"/>
    <n v="0"/>
    <n v="0"/>
    <n v="6344.33"/>
    <n v="6417.2"/>
    <n v="1000"/>
    <n v="0"/>
    <n v="0"/>
    <x v="3"/>
    <x v="55"/>
    <s v="MG"/>
    <n v="493"/>
    <n v="0"/>
  </r>
  <r>
    <x v="55"/>
    <x v="3"/>
    <s v=""/>
    <s v="2026"/>
    <s v="02"/>
    <s v="V"/>
    <s v="ZA03"/>
    <n v="20543"/>
    <n v="136887.38"/>
    <n v="6663.46"/>
    <n v="6490.11"/>
    <n v="1000"/>
    <n v="136887.38"/>
    <n v="0"/>
    <x v="3"/>
    <x v="55"/>
    <s v="MG"/>
    <n v="493"/>
    <n v="42"/>
  </r>
  <r>
    <x v="56"/>
    <x v="5"/>
    <s v=""/>
    <s v="2026"/>
    <s v="02"/>
    <s v="V"/>
    <s v="ZA03"/>
    <n v="19500"/>
    <n v="239044.24"/>
    <n v="12258.68"/>
    <n v="10399.69"/>
    <n v="1000"/>
    <n v="239044.24"/>
    <n v="0"/>
    <x v="5"/>
    <x v="56"/>
    <s v="PS"/>
    <n v="130"/>
    <n v="150"/>
  </r>
  <r>
    <x v="56"/>
    <x v="0"/>
    <s v=""/>
    <s v="2026"/>
    <s v="02"/>
    <s v="V"/>
    <s v="ZA03"/>
    <n v="18662"/>
    <n v="251697.14"/>
    <n v="13487.15"/>
    <n v="11240.78"/>
    <n v="1000"/>
    <n v="251697.14"/>
    <n v="0"/>
    <x v="5"/>
    <x v="56"/>
    <s v="PS"/>
    <n v="130"/>
    <n v="144"/>
  </r>
  <r>
    <x v="56"/>
    <x v="1"/>
    <s v=""/>
    <s v="2026"/>
    <s v="02"/>
    <s v="V"/>
    <s v="ZA03"/>
    <n v="6182"/>
    <n v="80327.23"/>
    <n v="12993.73"/>
    <n v="11240.78"/>
    <n v="1000"/>
    <n v="80327.23"/>
    <n v="0"/>
    <x v="5"/>
    <x v="56"/>
    <s v="PS"/>
    <n v="130"/>
    <n v="48"/>
  </r>
  <r>
    <x v="56"/>
    <x v="2"/>
    <s v=""/>
    <s v="2026"/>
    <s v="02"/>
    <s v="V"/>
    <s v="ZA03"/>
    <n v="37484"/>
    <n v="448963.84000000003"/>
    <n v="11977.48"/>
    <n v="10192"/>
    <n v="1000"/>
    <n v="448963.84000000003"/>
    <n v="0"/>
    <x v="5"/>
    <x v="56"/>
    <s v="PS"/>
    <n v="130"/>
    <n v="289"/>
  </r>
  <r>
    <x v="56"/>
    <x v="8"/>
    <s v=""/>
    <s v="2026"/>
    <s v="02"/>
    <s v="V"/>
    <s v="ZA03"/>
    <n v="0"/>
    <n v="0"/>
    <n v="11097.09"/>
    <n v="10175.14"/>
    <n v="1000"/>
    <n v="0"/>
    <n v="0"/>
    <x v="5"/>
    <x v="56"/>
    <s v="PS"/>
    <n v="130"/>
    <n v="0"/>
  </r>
  <r>
    <x v="56"/>
    <x v="3"/>
    <s v=""/>
    <s v="2026"/>
    <s v="02"/>
    <s v="V"/>
    <s v="ZA03"/>
    <n v="13525"/>
    <n v="168716.53"/>
    <n v="12474.42"/>
    <n v="10399.69"/>
    <n v="1000"/>
    <n v="168716.53"/>
    <n v="0"/>
    <x v="5"/>
    <x v="56"/>
    <s v="PS"/>
    <n v="130"/>
    <n v="105"/>
  </r>
  <r>
    <x v="57"/>
    <x v="5"/>
    <s v=""/>
    <s v="2026"/>
    <s v="02"/>
    <s v="V"/>
    <s v="ZA03"/>
    <n v="17290"/>
    <n v="194695.39"/>
    <n v="11260.58"/>
    <n v="10357.92"/>
    <n v="1000"/>
    <n v="194695.39"/>
    <n v="0"/>
    <x v="5"/>
    <x v="57"/>
    <s v="PS"/>
    <n v="130"/>
    <n v="133"/>
  </r>
  <r>
    <x v="57"/>
    <x v="0"/>
    <s v=""/>
    <s v="2026"/>
    <s v="02"/>
    <s v="V"/>
    <s v="ZA03"/>
    <n v="7898"/>
    <n v="110580.26"/>
    <n v="14001.05"/>
    <n v="11219.23"/>
    <n v="1000"/>
    <n v="110580.26"/>
    <n v="0"/>
    <x v="5"/>
    <x v="57"/>
    <s v="PS"/>
    <n v="130"/>
    <n v="61"/>
  </r>
  <r>
    <x v="57"/>
    <x v="1"/>
    <s v=""/>
    <s v="2026"/>
    <s v="02"/>
    <s v="V"/>
    <s v="ZA03"/>
    <n v="12789"/>
    <n v="183438.54"/>
    <n v="14343.46"/>
    <n v="10357.92"/>
    <n v="1000"/>
    <n v="183438.54"/>
    <n v="0"/>
    <x v="5"/>
    <x v="57"/>
    <s v="PS"/>
    <n v="130"/>
    <n v="99"/>
  </r>
  <r>
    <x v="57"/>
    <x v="6"/>
    <s v=""/>
    <s v="2026"/>
    <s v="02"/>
    <s v="V"/>
    <s v="ZA03"/>
    <n v="8059"/>
    <n v="118081.74"/>
    <n v="14652.16"/>
    <n v="10357.92"/>
    <n v="1000"/>
    <n v="118081.74"/>
    <n v="0"/>
    <x v="5"/>
    <x v="57"/>
    <s v="PS"/>
    <n v="130"/>
    <n v="62"/>
  </r>
  <r>
    <x v="57"/>
    <x v="2"/>
    <s v=""/>
    <s v="2026"/>
    <s v="02"/>
    <s v="V"/>
    <s v="ZA03"/>
    <n v="5278"/>
    <n v="78992.52"/>
    <n v="14966.37"/>
    <n v="10147.16"/>
    <n v="1000"/>
    <n v="78992.52"/>
    <n v="0"/>
    <x v="5"/>
    <x v="57"/>
    <s v="PS"/>
    <n v="130"/>
    <n v="41"/>
  </r>
  <r>
    <x v="57"/>
    <x v="8"/>
    <s v=""/>
    <s v="2026"/>
    <s v="02"/>
    <s v="V"/>
    <s v="ZA03"/>
    <n v="0"/>
    <n v="0"/>
    <n v="15921.67"/>
    <n v="10110.39"/>
    <n v="1000"/>
    <n v="0"/>
    <n v="0"/>
    <x v="5"/>
    <x v="57"/>
    <s v="PS"/>
    <n v="130"/>
    <n v="0"/>
  </r>
  <r>
    <x v="57"/>
    <x v="3"/>
    <s v=""/>
    <s v="2026"/>
    <s v="02"/>
    <s v="V"/>
    <s v="ZA03"/>
    <n v="12936"/>
    <n v="189198.16"/>
    <n v="14625.71"/>
    <n v="10357.92"/>
    <n v="1000"/>
    <n v="189198.16"/>
    <n v="0"/>
    <x v="5"/>
    <x v="57"/>
    <s v="PS"/>
    <n v="130"/>
    <n v="100"/>
  </r>
  <r>
    <x v="58"/>
    <x v="5"/>
    <s v=""/>
    <s v="2026"/>
    <s v="02"/>
    <s v="V"/>
    <s v="ZA03"/>
    <n v="11760"/>
    <n v="59719.6"/>
    <n v="5078.2"/>
    <n v="5043.67"/>
    <n v="1000"/>
    <n v="59719.6"/>
    <n v="0"/>
    <x v="13"/>
    <x v="58"/>
    <s v="PS"/>
    <n v="210"/>
    <n v="56"/>
  </r>
  <r>
    <x v="58"/>
    <x v="0"/>
    <s v=""/>
    <s v="2026"/>
    <s v="02"/>
    <s v="V"/>
    <s v="ZA03"/>
    <n v="182749"/>
    <n v="955007.11"/>
    <n v="5225.79"/>
    <n v="4985.88"/>
    <n v="1000"/>
    <n v="955007.11"/>
    <n v="0"/>
    <x v="13"/>
    <x v="58"/>
    <s v="PS"/>
    <n v="210"/>
    <n v="871"/>
  </r>
  <r>
    <x v="58"/>
    <x v="1"/>
    <s v=""/>
    <s v="2026"/>
    <s v="02"/>
    <s v="V"/>
    <s v="ZA03"/>
    <n v="23851"/>
    <n v="135708.59"/>
    <n v="5689.85"/>
    <n v="5043.67"/>
    <n v="1000"/>
    <n v="135708.59"/>
    <n v="0"/>
    <x v="13"/>
    <x v="58"/>
    <s v="PS"/>
    <n v="210"/>
    <n v="114"/>
  </r>
  <r>
    <x v="58"/>
    <x v="6"/>
    <s v=""/>
    <s v="2026"/>
    <s v="02"/>
    <s v="V"/>
    <s v="ZA03"/>
    <n v="159277"/>
    <n v="809933.54"/>
    <n v="5085.0600000000004"/>
    <n v="5043.67"/>
    <n v="1000"/>
    <n v="809933.54"/>
    <n v="0"/>
    <x v="13"/>
    <x v="58"/>
    <s v="PS"/>
    <n v="210"/>
    <n v="759"/>
  </r>
  <r>
    <x v="58"/>
    <x v="2"/>
    <s v=""/>
    <s v="2026"/>
    <s v="02"/>
    <s v="V"/>
    <s v="ZA03"/>
    <n v="20382"/>
    <n v="108270.8"/>
    <n v="5312.08"/>
    <n v="5043.67"/>
    <n v="1000"/>
    <n v="108270.8"/>
    <n v="0"/>
    <x v="13"/>
    <x v="58"/>
    <s v="PS"/>
    <n v="210"/>
    <n v="98"/>
  </r>
  <r>
    <x v="58"/>
    <x v="3"/>
    <s v=""/>
    <s v="2026"/>
    <s v="02"/>
    <s v="V"/>
    <s v="ZA03"/>
    <n v="90619"/>
    <n v="473439.24"/>
    <n v="5224.5"/>
    <n v="5043.67"/>
    <n v="1000"/>
    <n v="473439.24"/>
    <n v="0"/>
    <x v="13"/>
    <x v="58"/>
    <s v="PS"/>
    <n v="210"/>
    <n v="432"/>
  </r>
  <r>
    <x v="59"/>
    <x v="0"/>
    <s v=""/>
    <s v="2026"/>
    <s v="02"/>
    <s v="V"/>
    <s v="ZA03"/>
    <n v="102786"/>
    <n v="481814.78"/>
    <n v="4687.55"/>
    <n v="4723.4799999999996"/>
    <n v="1000"/>
    <n v="481814.78"/>
    <n v="0"/>
    <x v="13"/>
    <x v="59"/>
    <s v="PS"/>
    <n v="210"/>
    <n v="490"/>
  </r>
  <r>
    <x v="59"/>
    <x v="1"/>
    <s v=""/>
    <s v="2026"/>
    <s v="02"/>
    <s v="V"/>
    <s v="ZA03"/>
    <n v="11367"/>
    <n v="61527.63"/>
    <n v="5412.83"/>
    <n v="4655.49"/>
    <n v="1000"/>
    <n v="61527.63"/>
    <n v="0"/>
    <x v="13"/>
    <x v="59"/>
    <s v="PS"/>
    <n v="210"/>
    <n v="55"/>
  </r>
  <r>
    <x v="59"/>
    <x v="6"/>
    <s v=""/>
    <s v="2026"/>
    <s v="02"/>
    <s v="S"/>
    <s v="ZA03"/>
    <n v="0"/>
    <n v="0"/>
    <n v="0"/>
    <n v="4655.49"/>
    <n v="1000"/>
    <n v="0"/>
    <n v="0"/>
    <x v="13"/>
    <x v="59"/>
    <s v="PS"/>
    <n v="210"/>
    <n v="0"/>
  </r>
  <r>
    <x v="59"/>
    <x v="2"/>
    <s v=""/>
    <s v="2026"/>
    <s v="02"/>
    <s v="V"/>
    <s v="ZA03"/>
    <n v="13114"/>
    <n v="64022.86"/>
    <n v="4882.0200000000004"/>
    <n v="4655.49"/>
    <n v="1000"/>
    <n v="64022.86"/>
    <n v="0"/>
    <x v="13"/>
    <x v="59"/>
    <s v="PS"/>
    <n v="210"/>
    <n v="63"/>
  </r>
  <r>
    <x v="59"/>
    <x v="3"/>
    <s v=""/>
    <s v="2026"/>
    <s v="02"/>
    <s v="V"/>
    <s v="ZA03"/>
    <n v="104558"/>
    <n v="487152.57"/>
    <n v="4659.16"/>
    <n v="4655.49"/>
    <n v="1000"/>
    <n v="487152.57"/>
    <n v="0"/>
    <x v="13"/>
    <x v="59"/>
    <s v="PS"/>
    <n v="210"/>
    <n v="498"/>
  </r>
  <r>
    <x v="60"/>
    <x v="0"/>
    <s v=""/>
    <s v="2026"/>
    <s v="02"/>
    <s v="V"/>
    <s v="ZA03"/>
    <n v="6691"/>
    <n v="104736.17"/>
    <n v="15653.29"/>
    <n v="14469.96"/>
    <n v="1000"/>
    <n v="104736.17"/>
    <n v="0"/>
    <x v="6"/>
    <x v="60"/>
    <s v="BR"/>
    <n v="176"/>
    <n v="39"/>
  </r>
  <r>
    <x v="60"/>
    <x v="1"/>
    <s v=""/>
    <s v="2026"/>
    <s v="02"/>
    <s v="V"/>
    <s v="ZA03"/>
    <n v="4920"/>
    <n v="75848.320000000007"/>
    <n v="15416.33"/>
    <n v="13861.04"/>
    <n v="1000"/>
    <n v="75848.320000000007"/>
    <n v="0"/>
    <x v="6"/>
    <x v="60"/>
    <s v="BR"/>
    <n v="176"/>
    <n v="28"/>
  </r>
  <r>
    <x v="60"/>
    <x v="2"/>
    <s v=""/>
    <s v="2026"/>
    <s v="02"/>
    <s v="V"/>
    <s v="ZA03"/>
    <n v="10927"/>
    <n v="167528.01999999999"/>
    <n v="15331.57"/>
    <n v="13613.02"/>
    <n v="1000"/>
    <n v="167528.01999999999"/>
    <n v="0"/>
    <x v="6"/>
    <x v="60"/>
    <s v="BR"/>
    <n v="176"/>
    <n v="63"/>
  </r>
  <r>
    <x v="60"/>
    <x v="8"/>
    <s v=""/>
    <s v="2026"/>
    <s v="02"/>
    <s v="V"/>
    <s v="ZA03"/>
    <n v="1"/>
    <n v="16.21"/>
    <n v="16210"/>
    <n v="13548.87"/>
    <n v="1000"/>
    <n v="16.21"/>
    <n v="0"/>
    <x v="6"/>
    <x v="60"/>
    <s v="BR"/>
    <n v="176"/>
    <n v="1"/>
  </r>
  <r>
    <x v="60"/>
    <x v="3"/>
    <s v=""/>
    <s v="2026"/>
    <s v="02"/>
    <s v="V"/>
    <s v="ZA03"/>
    <n v="8422"/>
    <n v="124337.65"/>
    <n v="14763.44"/>
    <n v="13861.04"/>
    <n v="1000"/>
    <n v="124337.65"/>
    <n v="0"/>
    <x v="6"/>
    <x v="60"/>
    <s v="BR"/>
    <n v="176"/>
    <n v="48"/>
  </r>
  <r>
    <x v="61"/>
    <x v="7"/>
    <s v=""/>
    <s v="2026"/>
    <s v="02"/>
    <s v="V"/>
    <s v="ZA03"/>
    <n v="1329"/>
    <n v="16627.55"/>
    <n v="12511.32"/>
    <n v="12518.79"/>
    <n v="1000"/>
    <n v="16627.55"/>
    <n v="0"/>
    <x v="6"/>
    <x v="61"/>
    <s v="BR"/>
    <n v="176"/>
    <n v="8"/>
  </r>
  <r>
    <x v="61"/>
    <x v="0"/>
    <s v=""/>
    <s v="2026"/>
    <s v="02"/>
    <s v="V"/>
    <s v="ZA03"/>
    <n v="6657"/>
    <n v="90550.44"/>
    <n v="13602.29"/>
    <n v="13312.27"/>
    <n v="1000"/>
    <n v="90550.44"/>
    <n v="0"/>
    <x v="6"/>
    <x v="61"/>
    <s v="BR"/>
    <n v="176"/>
    <n v="38"/>
  </r>
  <r>
    <x v="61"/>
    <x v="1"/>
    <s v=""/>
    <s v="2026"/>
    <s v="02"/>
    <s v="V"/>
    <s v="ZA03"/>
    <n v="349"/>
    <n v="4867.04"/>
    <n v="13945.67"/>
    <n v="12518.79"/>
    <n v="1000"/>
    <n v="4867.04"/>
    <n v="0"/>
    <x v="6"/>
    <x v="61"/>
    <s v="BR"/>
    <n v="176"/>
    <n v="2"/>
  </r>
  <r>
    <x v="61"/>
    <x v="2"/>
    <s v=""/>
    <s v="2026"/>
    <s v="02"/>
    <s v="V"/>
    <s v="ZA03"/>
    <n v="660"/>
    <n v="8649.61"/>
    <n v="13105.47"/>
    <n v="12661.09"/>
    <n v="1000"/>
    <n v="8649.61"/>
    <n v="0"/>
    <x v="6"/>
    <x v="61"/>
    <s v="BR"/>
    <n v="176"/>
    <n v="4"/>
  </r>
  <r>
    <x v="61"/>
    <x v="3"/>
    <s v=""/>
    <s v="2026"/>
    <s v="02"/>
    <s v="V"/>
    <s v="ZA03"/>
    <n v="71768"/>
    <n v="919199.69"/>
    <n v="12807.93"/>
    <n v="12518.79"/>
    <n v="1000"/>
    <n v="919199.69"/>
    <n v="0"/>
    <x v="6"/>
    <x v="61"/>
    <s v="BR"/>
    <n v="176"/>
    <n v="408"/>
  </r>
  <r>
    <x v="62"/>
    <x v="7"/>
    <s v=""/>
    <s v="2026"/>
    <s v="02"/>
    <s v="V"/>
    <s v="ZA03"/>
    <n v="10312"/>
    <n v="125235.95"/>
    <n v="12144.68"/>
    <n v="12372.32"/>
    <n v="1000"/>
    <n v="125235.95"/>
    <n v="0"/>
    <x v="6"/>
    <x v="62"/>
    <s v="BR"/>
    <n v="176"/>
    <n v="59"/>
  </r>
  <r>
    <x v="62"/>
    <x v="0"/>
    <s v=""/>
    <s v="2026"/>
    <s v="02"/>
    <s v="V"/>
    <s v="ZA03"/>
    <n v="9574"/>
    <n v="129339.27"/>
    <n v="13509.43"/>
    <n v="13090.99"/>
    <n v="1000"/>
    <n v="129339.27"/>
    <n v="0"/>
    <x v="6"/>
    <x v="62"/>
    <s v="BR"/>
    <n v="176"/>
    <n v="55"/>
  </r>
  <r>
    <x v="62"/>
    <x v="1"/>
    <s v=""/>
    <s v="2026"/>
    <s v="02"/>
    <s v="V"/>
    <s v="ZA03"/>
    <n v="7434"/>
    <n v="103073.56"/>
    <n v="13865.15"/>
    <n v="12372.32"/>
    <n v="1000"/>
    <n v="103073.56"/>
    <n v="0"/>
    <x v="6"/>
    <x v="62"/>
    <s v="BR"/>
    <n v="176"/>
    <n v="43"/>
  </r>
  <r>
    <x v="62"/>
    <x v="2"/>
    <s v=""/>
    <s v="2026"/>
    <s v="02"/>
    <s v="V"/>
    <s v="ZA03"/>
    <n v="5233"/>
    <n v="67672.14"/>
    <n v="12931.81"/>
    <n v="12565.27"/>
    <n v="1000"/>
    <n v="67672.14"/>
    <n v="0"/>
    <x v="6"/>
    <x v="62"/>
    <s v="BR"/>
    <n v="176"/>
    <n v="30"/>
  </r>
  <r>
    <x v="62"/>
    <x v="3"/>
    <s v=""/>
    <s v="2026"/>
    <s v="02"/>
    <s v="V"/>
    <s v="ZA03"/>
    <n v="44351"/>
    <n v="566244.78"/>
    <n v="12767.35"/>
    <n v="12374.67"/>
    <n v="1000"/>
    <n v="566244.78"/>
    <n v="0"/>
    <x v="6"/>
    <x v="62"/>
    <s v="BR"/>
    <n v="176"/>
    <n v="252"/>
  </r>
  <r>
    <x v="63"/>
    <x v="2"/>
    <s v=""/>
    <s v="2026"/>
    <s v="02"/>
    <s v="V"/>
    <s v="ZA03"/>
    <n v="10"/>
    <n v="607.38"/>
    <n v="60738"/>
    <n v="58861.36"/>
    <n v="1000"/>
    <n v="607.38"/>
    <n v="0"/>
    <x v="14"/>
    <x v="63"/>
    <s v="BJ"/>
    <n v="50"/>
    <n v="1"/>
  </r>
  <r>
    <x v="64"/>
    <x v="5"/>
    <s v=""/>
    <s v="2026"/>
    <s v="02"/>
    <s v="V"/>
    <s v="ZA03"/>
    <n v="1560"/>
    <n v="14075.97"/>
    <n v="9023.06"/>
    <n v="8140.41"/>
    <n v="1000"/>
    <n v="14075.97"/>
    <n v="0"/>
    <x v="3"/>
    <x v="64"/>
    <s v="Ya"/>
    <n v="195"/>
    <n v="8"/>
  </r>
  <r>
    <x v="64"/>
    <x v="0"/>
    <s v=""/>
    <s v="2026"/>
    <s v="02"/>
    <s v="V"/>
    <s v="ZA03"/>
    <n v="15875"/>
    <n v="160573.06"/>
    <n v="10114.84"/>
    <n v="8642.25"/>
    <n v="1000"/>
    <n v="160573.06"/>
    <n v="0"/>
    <x v="3"/>
    <x v="64"/>
    <s v="Ya"/>
    <n v="195"/>
    <n v="82"/>
  </r>
  <r>
    <x v="64"/>
    <x v="1"/>
    <s v=""/>
    <s v="2026"/>
    <s v="02"/>
    <s v="V"/>
    <s v="ZA03"/>
    <n v="8358"/>
    <n v="108203.22"/>
    <n v="12946.07"/>
    <n v="11261.96"/>
    <n v="1000"/>
    <n v="108203.22"/>
    <n v="0"/>
    <x v="3"/>
    <x v="64"/>
    <s v="Ya"/>
    <n v="195"/>
    <n v="43"/>
  </r>
  <r>
    <x v="64"/>
    <x v="6"/>
    <s v=""/>
    <s v="2026"/>
    <s v="02"/>
    <s v="V"/>
    <s v="ZA03"/>
    <n v="25207"/>
    <n v="244807.48"/>
    <n v="9711.8799999999992"/>
    <n v="8140.41"/>
    <n v="1000"/>
    <n v="244807.48"/>
    <n v="0"/>
    <x v="3"/>
    <x v="64"/>
    <s v="Ya"/>
    <n v="195"/>
    <n v="130"/>
  </r>
  <r>
    <x v="64"/>
    <x v="2"/>
    <s v=""/>
    <s v="2026"/>
    <s v="02"/>
    <s v="V"/>
    <s v="ZA03"/>
    <n v="904"/>
    <n v="8553.2199999999993"/>
    <n v="9461.5300000000007"/>
    <n v="8140.41"/>
    <n v="1000"/>
    <n v="8553.2199999999993"/>
    <n v="0"/>
    <x v="3"/>
    <x v="64"/>
    <s v="Ya"/>
    <n v="195"/>
    <n v="5"/>
  </r>
  <r>
    <x v="64"/>
    <x v="3"/>
    <s v=""/>
    <s v="2026"/>
    <s v="02"/>
    <s v="V"/>
    <s v="ZA03"/>
    <n v="9323"/>
    <n v="89597.87"/>
    <n v="9610.41"/>
    <n v="8238.36"/>
    <n v="1000"/>
    <n v="89597.87"/>
    <n v="0"/>
    <x v="3"/>
    <x v="64"/>
    <s v="Ya"/>
    <n v="195"/>
    <n v="48"/>
  </r>
  <r>
    <x v="65"/>
    <x v="0"/>
    <s v=""/>
    <s v="2026"/>
    <s v="02"/>
    <s v="V"/>
    <s v="ZA03"/>
    <n v="240"/>
    <n v="2723.54"/>
    <n v="11348.08"/>
    <n v="11051.53"/>
    <n v="1000"/>
    <n v="2723.54"/>
    <n v="0"/>
    <x v="1"/>
    <x v="65"/>
    <s v="BJ"/>
    <n v="240"/>
    <n v="1"/>
  </r>
  <r>
    <x v="66"/>
    <x v="4"/>
    <s v=""/>
    <s v="2026"/>
    <s v="02"/>
    <s v="V"/>
    <s v="ZA03"/>
    <n v="0"/>
    <n v="0"/>
    <n v="10258.16"/>
    <n v="11114.79"/>
    <n v="1000"/>
    <n v="0"/>
    <n v="0"/>
    <x v="1"/>
    <x v="66"/>
    <s v="BJ"/>
    <n v="240"/>
    <n v="0"/>
  </r>
  <r>
    <x v="67"/>
    <x v="5"/>
    <s v=""/>
    <s v="2026"/>
    <s v="02"/>
    <s v="S"/>
    <s v="ZA03"/>
    <n v="0"/>
    <n v="0"/>
    <n v="6953.9"/>
    <n v="7019.46"/>
    <n v="1000"/>
    <n v="0"/>
    <n v="0"/>
    <x v="13"/>
    <x v="67"/>
    <s v="PS"/>
    <n v="195"/>
    <n v="0"/>
  </r>
  <r>
    <x v="67"/>
    <x v="0"/>
    <s v=""/>
    <s v="2026"/>
    <s v="02"/>
    <s v="V"/>
    <s v="ZA03"/>
    <n v="125398"/>
    <n v="840602.68"/>
    <n v="6703.48"/>
    <n v="7206.51"/>
    <n v="1000"/>
    <n v="840602.68"/>
    <n v="0"/>
    <x v="13"/>
    <x v="67"/>
    <s v="PS"/>
    <n v="195"/>
    <n v="644"/>
  </r>
  <r>
    <x v="67"/>
    <x v="1"/>
    <s v=""/>
    <s v="2026"/>
    <s v="02"/>
    <s v="V"/>
    <s v="ZA03"/>
    <n v="44615"/>
    <n v="343117.19"/>
    <n v="7690.62"/>
    <n v="7019.46"/>
    <n v="1000"/>
    <n v="343117.19"/>
    <n v="0"/>
    <x v="13"/>
    <x v="67"/>
    <s v="PS"/>
    <n v="195"/>
    <n v="229"/>
  </r>
  <r>
    <x v="67"/>
    <x v="6"/>
    <s v=""/>
    <s v="2026"/>
    <s v="02"/>
    <s v="V"/>
    <s v="ZA03"/>
    <n v="139352"/>
    <n v="966024.41"/>
    <n v="6932.26"/>
    <n v="7019.46"/>
    <n v="1000"/>
    <n v="966024.41"/>
    <n v="0"/>
    <x v="13"/>
    <x v="67"/>
    <s v="PS"/>
    <n v="195"/>
    <n v="715"/>
  </r>
  <r>
    <x v="67"/>
    <x v="2"/>
    <s v=""/>
    <s v="2026"/>
    <s v="02"/>
    <s v="V"/>
    <s v="ZA03"/>
    <n v="6807"/>
    <n v="47825.66"/>
    <n v="7025.95"/>
    <n v="7019.46"/>
    <n v="1000"/>
    <n v="47825.66"/>
    <n v="0"/>
    <x v="13"/>
    <x v="67"/>
    <s v="PS"/>
    <n v="195"/>
    <n v="35"/>
  </r>
  <r>
    <x v="67"/>
    <x v="3"/>
    <s v=""/>
    <s v="2026"/>
    <s v="02"/>
    <s v="V"/>
    <s v="ZA03"/>
    <n v="110286"/>
    <n v="745630.78"/>
    <n v="6760.88"/>
    <n v="7019.46"/>
    <n v="1000"/>
    <n v="745630.78"/>
    <n v="0"/>
    <x v="13"/>
    <x v="67"/>
    <s v="PS"/>
    <n v="195"/>
    <n v="566"/>
  </r>
  <r>
    <x v="68"/>
    <x v="5"/>
    <s v=""/>
    <s v="2026"/>
    <s v="02"/>
    <s v="V"/>
    <s v="ZA03"/>
    <n v="94016"/>
    <n v="535411.15"/>
    <n v="5694.89"/>
    <n v="5423.34"/>
    <n v="1000"/>
    <n v="535411.15"/>
    <n v="0"/>
    <x v="13"/>
    <x v="68"/>
    <s v="PS"/>
    <n v="187"/>
    <n v="503"/>
  </r>
  <r>
    <x v="68"/>
    <x v="0"/>
    <s v=""/>
    <s v="2026"/>
    <s v="02"/>
    <s v="V"/>
    <s v="ZA03"/>
    <n v="77"/>
    <n v="449.93"/>
    <n v="5843.25"/>
    <n v="5518.67"/>
    <n v="1000"/>
    <n v="449.93"/>
    <n v="0"/>
    <x v="13"/>
    <x v="68"/>
    <s v="PS"/>
    <n v="187"/>
    <n v="1"/>
  </r>
  <r>
    <x v="68"/>
    <x v="1"/>
    <s v=""/>
    <s v="2026"/>
    <s v="02"/>
    <s v="V"/>
    <s v="ZA03"/>
    <n v="4975"/>
    <n v="30271.1"/>
    <n v="6084.64"/>
    <n v="5423.34"/>
    <n v="1000"/>
    <n v="30271.1"/>
    <n v="0"/>
    <x v="13"/>
    <x v="68"/>
    <s v="PS"/>
    <n v="187"/>
    <n v="27"/>
  </r>
  <r>
    <x v="68"/>
    <x v="2"/>
    <s v=""/>
    <s v="2026"/>
    <s v="02"/>
    <s v="V"/>
    <s v="ZA03"/>
    <n v="376"/>
    <n v="2089.15"/>
    <n v="5556.25"/>
    <n v="5423.34"/>
    <n v="1000"/>
    <n v="2089.15"/>
    <n v="0"/>
    <x v="13"/>
    <x v="68"/>
    <s v="PS"/>
    <n v="187"/>
    <n v="3"/>
  </r>
  <r>
    <x v="68"/>
    <x v="3"/>
    <s v=""/>
    <s v="2026"/>
    <s v="02"/>
    <s v="V"/>
    <s v="ZA03"/>
    <n v="90841"/>
    <n v="486594.5"/>
    <n v="5356.55"/>
    <n v="5423.34"/>
    <n v="1000"/>
    <n v="486594.5"/>
    <n v="0"/>
    <x v="13"/>
    <x v="68"/>
    <s v="PS"/>
    <n v="187"/>
    <n v="486"/>
  </r>
  <r>
    <x v="69"/>
    <x v="5"/>
    <s v=""/>
    <s v="2026"/>
    <s v="02"/>
    <s v="V"/>
    <s v="ZA03"/>
    <n v="4845"/>
    <n v="60647.71"/>
    <n v="12517.59"/>
    <n v="13379.97"/>
    <n v="1000"/>
    <n v="60647.71"/>
    <n v="0"/>
    <x v="15"/>
    <x v="69"/>
    <s v="TA"/>
    <n v="255"/>
    <n v="19"/>
  </r>
  <r>
    <x v="69"/>
    <x v="0"/>
    <s v=""/>
    <s v="2026"/>
    <s v="02"/>
    <s v="V"/>
    <s v="ZA03"/>
    <n v="14640"/>
    <n v="192367.68"/>
    <n v="13139.87"/>
    <n v="13854.36"/>
    <n v="1000"/>
    <n v="192367.68"/>
    <n v="0"/>
    <x v="15"/>
    <x v="69"/>
    <s v="TA"/>
    <n v="255"/>
    <n v="58"/>
  </r>
  <r>
    <x v="69"/>
    <x v="1"/>
    <s v=""/>
    <s v="2026"/>
    <s v="02"/>
    <s v="V"/>
    <s v="ZA03"/>
    <n v="2521"/>
    <n v="34227.980000000003"/>
    <n v="13577.14"/>
    <n v="13834.06"/>
    <n v="1000"/>
    <n v="34227.980000000003"/>
    <n v="0"/>
    <x v="15"/>
    <x v="69"/>
    <s v="TA"/>
    <n v="255"/>
    <n v="10"/>
  </r>
  <r>
    <x v="69"/>
    <x v="2"/>
    <s v=""/>
    <s v="2026"/>
    <s v="02"/>
    <s v="V"/>
    <s v="ZA03"/>
    <n v="3945"/>
    <n v="49818.47"/>
    <n v="12628.26"/>
    <n v="13231.19"/>
    <n v="1000"/>
    <n v="49818.47"/>
    <n v="0"/>
    <x v="15"/>
    <x v="69"/>
    <s v="TA"/>
    <n v="255"/>
    <n v="16"/>
  </r>
  <r>
    <x v="69"/>
    <x v="8"/>
    <s v=""/>
    <s v="2026"/>
    <s v="02"/>
    <s v="V"/>
    <s v="ZA03"/>
    <n v="0"/>
    <n v="0"/>
    <n v="12580.33"/>
    <n v="13151.69"/>
    <n v="1000"/>
    <n v="0"/>
    <n v="0"/>
    <x v="15"/>
    <x v="69"/>
    <s v="TA"/>
    <n v="255"/>
    <n v="0"/>
  </r>
  <r>
    <x v="69"/>
    <x v="3"/>
    <s v=""/>
    <s v="2026"/>
    <s v="02"/>
    <s v="V"/>
    <s v="ZA03"/>
    <n v="7011"/>
    <n v="89504.38"/>
    <n v="12766.28"/>
    <n v="13379.97"/>
    <n v="1000"/>
    <n v="89504.38"/>
    <n v="0"/>
    <x v="15"/>
    <x v="69"/>
    <s v="TA"/>
    <n v="255"/>
    <n v="28"/>
  </r>
  <r>
    <x v="70"/>
    <x v="5"/>
    <s v=""/>
    <s v="2026"/>
    <s v="02"/>
    <s v="V"/>
    <s v="ZA03"/>
    <n v="25492"/>
    <n v="162190.12"/>
    <n v="6362.39"/>
    <n v="7057.88"/>
    <n v="1000"/>
    <n v="162190.12"/>
    <n v="0"/>
    <x v="15"/>
    <x v="70"/>
    <s v="TA"/>
    <n v="255"/>
    <n v="100"/>
  </r>
  <r>
    <x v="70"/>
    <x v="0"/>
    <s v=""/>
    <s v="2026"/>
    <s v="02"/>
    <s v="V"/>
    <s v="ZA03"/>
    <n v="5477"/>
    <n v="36881.980000000003"/>
    <n v="6733.97"/>
    <n v="7610.91"/>
    <n v="1000"/>
    <n v="36881.980000000003"/>
    <n v="0"/>
    <x v="15"/>
    <x v="70"/>
    <s v="TA"/>
    <n v="255"/>
    <n v="22"/>
  </r>
  <r>
    <x v="70"/>
    <x v="1"/>
    <s v=""/>
    <s v="2026"/>
    <s v="02"/>
    <s v="V"/>
    <s v="ZA03"/>
    <n v="2568"/>
    <n v="17903.39"/>
    <n v="6971.73"/>
    <n v="7057.88"/>
    <n v="1000"/>
    <n v="17903.39"/>
    <n v="0"/>
    <x v="15"/>
    <x v="70"/>
    <s v="TA"/>
    <n v="255"/>
    <n v="11"/>
  </r>
  <r>
    <x v="70"/>
    <x v="2"/>
    <s v=""/>
    <s v="2026"/>
    <s v="02"/>
    <s v="V"/>
    <s v="ZA03"/>
    <n v="4035"/>
    <n v="25761.91"/>
    <n v="6384.61"/>
    <n v="6974.29"/>
    <n v="1000"/>
    <n v="25761.91"/>
    <n v="0"/>
    <x v="15"/>
    <x v="70"/>
    <s v="TA"/>
    <n v="255"/>
    <n v="16"/>
  </r>
  <r>
    <x v="70"/>
    <x v="3"/>
    <s v=""/>
    <s v="2026"/>
    <s v="02"/>
    <s v="V"/>
    <s v="ZA03"/>
    <n v="9386"/>
    <n v="58662.77"/>
    <n v="6250.03"/>
    <n v="7057.88"/>
    <n v="1000"/>
    <n v="58662.77"/>
    <n v="0"/>
    <x v="15"/>
    <x v="70"/>
    <s v="TA"/>
    <n v="255"/>
    <n v="37"/>
  </r>
  <r>
    <x v="71"/>
    <x v="5"/>
    <s v=""/>
    <s v="2026"/>
    <s v="02"/>
    <s v="V"/>
    <s v="ZA03"/>
    <n v="5559"/>
    <n v="50164.27"/>
    <n v="9023.9699999999993"/>
    <n v="9568.65"/>
    <n v="1000"/>
    <n v="50164.27"/>
    <n v="0"/>
    <x v="15"/>
    <x v="71"/>
    <s v="TA"/>
    <n v="255"/>
    <n v="22"/>
  </r>
  <r>
    <x v="71"/>
    <x v="0"/>
    <s v=""/>
    <s v="2026"/>
    <s v="02"/>
    <s v="V"/>
    <s v="ZA03"/>
    <n v="9120"/>
    <n v="87277.08"/>
    <n v="9569.86"/>
    <n v="10151.58"/>
    <n v="1000"/>
    <n v="87277.08"/>
    <n v="0"/>
    <x v="15"/>
    <x v="71"/>
    <s v="TA"/>
    <n v="255"/>
    <n v="36"/>
  </r>
  <r>
    <x v="71"/>
    <x v="1"/>
    <s v=""/>
    <s v="2026"/>
    <s v="02"/>
    <s v="V"/>
    <s v="ZA03"/>
    <n v="5998"/>
    <n v="56954.5"/>
    <n v="9495.58"/>
    <n v="9568.65"/>
    <n v="1000"/>
    <n v="56954.5"/>
    <n v="0"/>
    <x v="15"/>
    <x v="71"/>
    <s v="TA"/>
    <n v="255"/>
    <n v="24"/>
  </r>
  <r>
    <x v="71"/>
    <x v="2"/>
    <s v=""/>
    <s v="2026"/>
    <s v="02"/>
    <s v="V"/>
    <s v="ZA03"/>
    <n v="71200"/>
    <n v="652770.5"/>
    <n v="9168.1299999999992"/>
    <n v="9403.92"/>
    <n v="1000"/>
    <n v="652770.5"/>
    <n v="0"/>
    <x v="15"/>
    <x v="71"/>
    <s v="TA"/>
    <n v="255"/>
    <n v="280"/>
  </r>
  <r>
    <x v="71"/>
    <x v="8"/>
    <s v=""/>
    <s v="2026"/>
    <s v="02"/>
    <s v="V"/>
    <s v="ZA03"/>
    <n v="0"/>
    <n v="0"/>
    <n v="9171.27"/>
    <n v="9402.01"/>
    <n v="1000"/>
    <n v="0"/>
    <n v="0"/>
    <x v="15"/>
    <x v="71"/>
    <s v="TA"/>
    <n v="255"/>
    <n v="0"/>
  </r>
  <r>
    <x v="71"/>
    <x v="3"/>
    <s v=""/>
    <s v="2026"/>
    <s v="02"/>
    <s v="V"/>
    <s v="ZA03"/>
    <n v="8956"/>
    <n v="82458.570000000007"/>
    <n v="9207.08"/>
    <n v="9568.65"/>
    <n v="1000"/>
    <n v="82458.570000000007"/>
    <n v="0"/>
    <x v="15"/>
    <x v="71"/>
    <s v="TA"/>
    <n v="255"/>
    <n v="36"/>
  </r>
  <r>
    <x v="72"/>
    <x v="0"/>
    <s v=""/>
    <s v="2026"/>
    <s v="02"/>
    <s v="V"/>
    <s v="ZA03"/>
    <n v="1093"/>
    <n v="12597.86"/>
    <n v="11525.95"/>
    <n v="12855.52"/>
    <n v="1000"/>
    <n v="12597.86"/>
    <n v="0"/>
    <x v="15"/>
    <x v="72"/>
    <s v="TA"/>
    <n v="255"/>
    <n v="5"/>
  </r>
  <r>
    <x v="72"/>
    <x v="1"/>
    <s v=""/>
    <s v="2026"/>
    <s v="02"/>
    <s v="V"/>
    <s v="ZA03"/>
    <n v="2359"/>
    <n v="27594.77"/>
    <n v="11697.66"/>
    <n v="12322.8"/>
    <n v="1000"/>
    <n v="27594.77"/>
    <n v="0"/>
    <x v="15"/>
    <x v="72"/>
    <s v="TA"/>
    <n v="255"/>
    <n v="10"/>
  </r>
  <r>
    <x v="72"/>
    <x v="2"/>
    <s v=""/>
    <s v="2026"/>
    <s v="02"/>
    <s v="V"/>
    <s v="ZA03"/>
    <n v="7334"/>
    <n v="80542.13"/>
    <n v="10982.02"/>
    <n v="12694.15"/>
    <n v="1000"/>
    <n v="80542.13"/>
    <n v="0"/>
    <x v="15"/>
    <x v="72"/>
    <s v="TA"/>
    <n v="255"/>
    <n v="29"/>
  </r>
  <r>
    <x v="72"/>
    <x v="3"/>
    <s v=""/>
    <s v="2026"/>
    <s v="02"/>
    <s v="V"/>
    <s v="ZA03"/>
    <n v="8943"/>
    <n v="99954.66"/>
    <n v="11176.86"/>
    <n v="12460.76"/>
    <n v="1000"/>
    <n v="99954.66"/>
    <n v="0"/>
    <x v="15"/>
    <x v="72"/>
    <s v="TA"/>
    <n v="255"/>
    <n v="36"/>
  </r>
  <r>
    <x v="73"/>
    <x v="0"/>
    <s v=""/>
    <s v="2026"/>
    <s v="02"/>
    <s v="V"/>
    <s v="ZA03"/>
    <n v="1603"/>
    <n v="18840.21"/>
    <n v="11753.09"/>
    <n v="13453.01"/>
    <n v="1000"/>
    <n v="18840.21"/>
    <n v="0"/>
    <x v="15"/>
    <x v="73"/>
    <s v="TA"/>
    <n v="255"/>
    <n v="7"/>
  </r>
  <r>
    <x v="73"/>
    <x v="1"/>
    <s v=""/>
    <s v="2026"/>
    <s v="02"/>
    <s v="V"/>
    <s v="ZA03"/>
    <n v="1979"/>
    <n v="23732.09"/>
    <n v="11991.96"/>
    <n v="12855.76"/>
    <n v="1000"/>
    <n v="23732.09"/>
    <n v="0"/>
    <x v="15"/>
    <x v="73"/>
    <s v="TA"/>
    <n v="255"/>
    <n v="8"/>
  </r>
  <r>
    <x v="73"/>
    <x v="2"/>
    <s v=""/>
    <s v="2026"/>
    <s v="02"/>
    <s v="V"/>
    <s v="ZA03"/>
    <n v="12628"/>
    <n v="138329.43"/>
    <n v="10954.18"/>
    <n v="12858.66"/>
    <n v="1000"/>
    <n v="138329.43"/>
    <n v="0"/>
    <x v="15"/>
    <x v="73"/>
    <s v="TA"/>
    <n v="255"/>
    <n v="50"/>
  </r>
  <r>
    <x v="73"/>
    <x v="8"/>
    <s v=""/>
    <s v="2026"/>
    <s v="02"/>
    <s v="V"/>
    <s v="ZA03"/>
    <n v="0"/>
    <n v="0"/>
    <n v="10932.88"/>
    <n v="12855.76"/>
    <n v="1000"/>
    <n v="0"/>
    <n v="0"/>
    <x v="15"/>
    <x v="73"/>
    <s v="TA"/>
    <n v="255"/>
    <n v="0"/>
  </r>
  <r>
    <x v="73"/>
    <x v="3"/>
    <s v=""/>
    <s v="2026"/>
    <s v="02"/>
    <s v="V"/>
    <s v="ZA03"/>
    <n v="1950"/>
    <n v="21609.200000000001"/>
    <n v="11081.64"/>
    <n v="12921.22"/>
    <n v="1000"/>
    <n v="21609.200000000001"/>
    <n v="0"/>
    <x v="15"/>
    <x v="73"/>
    <s v="TA"/>
    <n v="255"/>
    <n v="8"/>
  </r>
  <r>
    <x v="74"/>
    <x v="0"/>
    <s v=""/>
    <s v="2026"/>
    <s v="02"/>
    <s v="V"/>
    <s v="ZA03"/>
    <n v="7320"/>
    <n v="102614.95"/>
    <n v="14018.44"/>
    <n v="13837.61"/>
    <n v="1000"/>
    <n v="102614.95"/>
    <n v="0"/>
    <x v="15"/>
    <x v="74"/>
    <s v="TA"/>
    <n v="255"/>
    <n v="29"/>
  </r>
  <r>
    <x v="74"/>
    <x v="1"/>
    <s v=""/>
    <s v="2026"/>
    <s v="02"/>
    <s v="V"/>
    <s v="ZA03"/>
    <n v="2040"/>
    <n v="28922.560000000001"/>
    <n v="14177.73"/>
    <n v="13177.47"/>
    <n v="1000"/>
    <n v="28922.560000000001"/>
    <n v="0"/>
    <x v="15"/>
    <x v="74"/>
    <s v="TA"/>
    <n v="255"/>
    <n v="8"/>
  </r>
  <r>
    <x v="74"/>
    <x v="2"/>
    <s v=""/>
    <s v="2026"/>
    <s v="02"/>
    <s v="V"/>
    <s v="ZA03"/>
    <n v="5164"/>
    <n v="69597.02"/>
    <n v="13477.35"/>
    <n v="13177.47"/>
    <n v="1000"/>
    <n v="69597.02"/>
    <n v="0"/>
    <x v="15"/>
    <x v="74"/>
    <s v="TA"/>
    <n v="255"/>
    <n v="21"/>
  </r>
  <r>
    <x v="74"/>
    <x v="8"/>
    <s v=""/>
    <s v="2026"/>
    <s v="02"/>
    <s v="V"/>
    <s v="ZA03"/>
    <n v="1"/>
    <n v="13.25"/>
    <n v="13250"/>
    <n v="13177.47"/>
    <n v="1000"/>
    <n v="13.25"/>
    <n v="0"/>
    <x v="15"/>
    <x v="74"/>
    <s v="TA"/>
    <n v="255"/>
    <n v="1"/>
  </r>
  <r>
    <x v="74"/>
    <x v="3"/>
    <s v=""/>
    <s v="2026"/>
    <s v="02"/>
    <s v="V"/>
    <s v="ZA03"/>
    <n v="8950"/>
    <n v="121603.93"/>
    <n v="13587.03"/>
    <n v="13256.68"/>
    <n v="1000"/>
    <n v="121603.93"/>
    <n v="0"/>
    <x v="15"/>
    <x v="74"/>
    <s v="TA"/>
    <n v="255"/>
    <n v="36"/>
  </r>
  <r>
    <x v="75"/>
    <x v="0"/>
    <s v=""/>
    <s v="2026"/>
    <s v="02"/>
    <s v="V"/>
    <s v="ZA03"/>
    <n v="74"/>
    <n v="1118.1300000000001"/>
    <n v="15109.86"/>
    <n v="13544.46"/>
    <n v="1000"/>
    <n v="1118.1300000000001"/>
    <n v="0"/>
    <x v="15"/>
    <x v="75"/>
    <s v="TA"/>
    <n v="255"/>
    <n v="1"/>
  </r>
  <r>
    <x v="75"/>
    <x v="1"/>
    <s v=""/>
    <s v="2026"/>
    <s v="02"/>
    <s v="V"/>
    <s v="ZA03"/>
    <n v="450"/>
    <n v="6411.56"/>
    <n v="14247.91"/>
    <n v="12923.73"/>
    <n v="1000"/>
    <n v="6411.56"/>
    <n v="0"/>
    <x v="15"/>
    <x v="75"/>
    <s v="TA"/>
    <n v="255"/>
    <n v="2"/>
  </r>
  <r>
    <x v="75"/>
    <x v="2"/>
    <s v=""/>
    <s v="2026"/>
    <s v="02"/>
    <s v="V"/>
    <s v="ZA03"/>
    <n v="1"/>
    <n v="14.77"/>
    <n v="14770"/>
    <n v="12933.18"/>
    <n v="1000"/>
    <n v="14.77"/>
    <n v="0"/>
    <x v="15"/>
    <x v="75"/>
    <s v="TA"/>
    <n v="255"/>
    <n v="1"/>
  </r>
  <r>
    <x v="75"/>
    <x v="3"/>
    <s v=""/>
    <s v="2026"/>
    <s v="02"/>
    <s v="V"/>
    <s v="ZA03"/>
    <n v="915"/>
    <n v="13433.47"/>
    <n v="14681.39"/>
    <n v="13109.59"/>
    <n v="1000"/>
    <n v="13433.47"/>
    <n v="0"/>
    <x v="15"/>
    <x v="75"/>
    <s v="TA"/>
    <n v="255"/>
    <n v="4"/>
  </r>
  <r>
    <x v="76"/>
    <x v="5"/>
    <s v=""/>
    <s v="2026"/>
    <s v="02"/>
    <s v="S"/>
    <s v="ZA03"/>
    <n v="0"/>
    <n v="0"/>
    <n v="12757.73"/>
    <n v="14869.48"/>
    <n v="1000"/>
    <n v="0"/>
    <n v="0"/>
    <x v="15"/>
    <x v="76"/>
    <s v="TA"/>
    <n v="255"/>
    <n v="0"/>
  </r>
  <r>
    <x v="76"/>
    <x v="0"/>
    <s v=""/>
    <s v="2026"/>
    <s v="02"/>
    <s v="V"/>
    <s v="ZA03"/>
    <n v="1680"/>
    <n v="23866.720000000001"/>
    <n v="14206.38"/>
    <n v="15338.78"/>
    <n v="1000"/>
    <n v="23866.720000000001"/>
    <n v="0"/>
    <x v="15"/>
    <x v="76"/>
    <s v="TA"/>
    <n v="255"/>
    <n v="7"/>
  </r>
  <r>
    <x v="76"/>
    <x v="1"/>
    <s v=""/>
    <s v="2026"/>
    <s v="02"/>
    <s v="V"/>
    <s v="ZA03"/>
    <n v="1136"/>
    <n v="16158.49"/>
    <n v="14224.02"/>
    <n v="14869.48"/>
    <n v="1000"/>
    <n v="16158.49"/>
    <n v="0"/>
    <x v="15"/>
    <x v="76"/>
    <s v="TA"/>
    <n v="255"/>
    <n v="5"/>
  </r>
  <r>
    <x v="76"/>
    <x v="6"/>
    <s v=""/>
    <s v="2026"/>
    <s v="02"/>
    <s v="V"/>
    <s v="ZA03"/>
    <n v="255"/>
    <n v="3215.25"/>
    <n v="12608.82"/>
    <n v="14802.48"/>
    <n v="1000"/>
    <n v="3215.25"/>
    <n v="0"/>
    <x v="15"/>
    <x v="76"/>
    <s v="TA"/>
    <n v="255"/>
    <n v="1"/>
  </r>
  <r>
    <x v="76"/>
    <x v="2"/>
    <s v=""/>
    <s v="2026"/>
    <s v="02"/>
    <s v="V"/>
    <s v="ZA03"/>
    <n v="18008"/>
    <n v="248360.69"/>
    <n v="13791.69"/>
    <n v="14802.48"/>
    <n v="1000"/>
    <n v="248360.69"/>
    <n v="0"/>
    <x v="15"/>
    <x v="76"/>
    <s v="TA"/>
    <n v="255"/>
    <n v="71"/>
  </r>
  <r>
    <x v="76"/>
    <x v="3"/>
    <s v=""/>
    <s v="2026"/>
    <s v="02"/>
    <s v="V"/>
    <s v="ZA03"/>
    <n v="2403"/>
    <n v="32406.57"/>
    <n v="13485.88"/>
    <n v="14869.48"/>
    <n v="1000"/>
    <n v="32406.57"/>
    <n v="0"/>
    <x v="15"/>
    <x v="76"/>
    <s v="TA"/>
    <n v="255"/>
    <n v="10"/>
  </r>
  <r>
    <x v="77"/>
    <x v="5"/>
    <s v=""/>
    <s v="2026"/>
    <s v="02"/>
    <s v="V"/>
    <s v="ZA03"/>
    <n v="12371"/>
    <n v="204901.56"/>
    <n v="16563.060000000001"/>
    <n v="16574.57"/>
    <n v="1000"/>
    <n v="204901.56"/>
    <n v="0"/>
    <x v="16"/>
    <x v="77"/>
    <s v="KL"/>
    <n v="120"/>
    <n v="104"/>
  </r>
  <r>
    <x v="77"/>
    <x v="0"/>
    <s v=""/>
    <s v="2026"/>
    <s v="02"/>
    <s v="V"/>
    <s v="ZA03"/>
    <n v="1080"/>
    <n v="19388.439999999999"/>
    <n v="17952.259999999998"/>
    <n v="17226.560000000001"/>
    <n v="1000"/>
    <n v="19388.439999999999"/>
    <n v="0"/>
    <x v="16"/>
    <x v="77"/>
    <s v="KL"/>
    <n v="120"/>
    <n v="9"/>
  </r>
  <r>
    <x v="77"/>
    <x v="1"/>
    <s v=""/>
    <s v="2026"/>
    <s v="02"/>
    <s v="V"/>
    <s v="ZA03"/>
    <n v="1345"/>
    <n v="23333.360000000001"/>
    <n v="17348.22"/>
    <n v="16574.57"/>
    <n v="1000"/>
    <n v="23333.360000000001"/>
    <n v="0"/>
    <x v="16"/>
    <x v="77"/>
    <s v="KL"/>
    <n v="120"/>
    <n v="12"/>
  </r>
  <r>
    <x v="77"/>
    <x v="6"/>
    <s v=""/>
    <s v="2026"/>
    <s v="02"/>
    <s v="V"/>
    <s v="ZA03"/>
    <n v="39720"/>
    <n v="688143.79"/>
    <n v="17324.87"/>
    <n v="16574.57"/>
    <n v="1000"/>
    <n v="688143.79"/>
    <n v="0"/>
    <x v="16"/>
    <x v="77"/>
    <s v="KL"/>
    <n v="120"/>
    <n v="331"/>
  </r>
  <r>
    <x v="77"/>
    <x v="2"/>
    <s v=""/>
    <s v="2026"/>
    <s v="02"/>
    <s v="V"/>
    <s v="ZA03"/>
    <n v="2353"/>
    <n v="40611.93"/>
    <n v="17259.64"/>
    <n v="16574.57"/>
    <n v="1000"/>
    <n v="40611.93"/>
    <n v="0"/>
    <x v="16"/>
    <x v="77"/>
    <s v="KL"/>
    <n v="120"/>
    <n v="20"/>
  </r>
  <r>
    <x v="77"/>
    <x v="3"/>
    <s v=""/>
    <s v="2026"/>
    <s v="02"/>
    <s v="V"/>
    <s v="ZA03"/>
    <n v="4452"/>
    <n v="78198.039999999994"/>
    <n v="17564.7"/>
    <n v="16574.57"/>
    <n v="1000"/>
    <n v="78198.039999999994"/>
    <n v="0"/>
    <x v="16"/>
    <x v="77"/>
    <s v="KL"/>
    <n v="120"/>
    <n v="38"/>
  </r>
  <r>
    <x v="78"/>
    <x v="0"/>
    <s v=""/>
    <s v="2026"/>
    <s v="02"/>
    <s v="V"/>
    <s v="ZA03"/>
    <n v="1955"/>
    <n v="26250.03"/>
    <n v="13427.13"/>
    <n v="13712.5"/>
    <n v="1000"/>
    <n v="26250.03"/>
    <n v="0"/>
    <x v="15"/>
    <x v="78"/>
    <s v="TA"/>
    <n v="255"/>
    <n v="8"/>
  </r>
  <r>
    <x v="78"/>
    <x v="1"/>
    <s v=""/>
    <s v="2026"/>
    <s v="02"/>
    <s v="V"/>
    <s v="ZA03"/>
    <n v="3265"/>
    <n v="43644.93"/>
    <n v="13367.51"/>
    <n v="13254.41"/>
    <n v="1000"/>
    <n v="43644.93"/>
    <n v="0"/>
    <x v="15"/>
    <x v="78"/>
    <s v="TA"/>
    <n v="255"/>
    <n v="13"/>
  </r>
  <r>
    <x v="78"/>
    <x v="2"/>
    <s v=""/>
    <s v="2026"/>
    <s v="02"/>
    <s v="V"/>
    <s v="ZA03"/>
    <n v="1576"/>
    <n v="20349.27"/>
    <n v="12911.97"/>
    <n v="13173.28"/>
    <n v="1000"/>
    <n v="20349.27"/>
    <n v="0"/>
    <x v="15"/>
    <x v="78"/>
    <s v="TA"/>
    <n v="255"/>
    <n v="7"/>
  </r>
  <r>
    <x v="78"/>
    <x v="3"/>
    <s v=""/>
    <s v="2026"/>
    <s v="02"/>
    <s v="V"/>
    <s v="ZA03"/>
    <n v="21180"/>
    <n v="264876.48"/>
    <n v="12505.97"/>
    <n v="13254.41"/>
    <n v="1000"/>
    <n v="264876.48"/>
    <n v="0"/>
    <x v="15"/>
    <x v="78"/>
    <s v="TA"/>
    <n v="255"/>
    <n v="84"/>
  </r>
  <r>
    <x v="79"/>
    <x v="5"/>
    <s v=""/>
    <s v="2026"/>
    <s v="02"/>
    <s v="V"/>
    <s v="ZA03"/>
    <n v="25344"/>
    <n v="271371.90000000002"/>
    <n v="10707.54"/>
    <n v="11687.41"/>
    <n v="1000"/>
    <n v="271371.90000000002"/>
    <n v="0"/>
    <x v="6"/>
    <x v="79"/>
    <s v="BR"/>
    <n v="176"/>
    <n v="144"/>
  </r>
  <r>
    <x v="79"/>
    <x v="0"/>
    <s v=""/>
    <s v="2026"/>
    <s v="02"/>
    <s v="V"/>
    <s v="ZA03"/>
    <n v="10841"/>
    <n v="131668.98000000001"/>
    <n v="12145.46"/>
    <n v="12348.36"/>
    <n v="1000"/>
    <n v="131668.98000000001"/>
    <n v="0"/>
    <x v="6"/>
    <x v="79"/>
    <s v="BR"/>
    <n v="176"/>
    <n v="62"/>
  </r>
  <r>
    <x v="79"/>
    <x v="1"/>
    <s v=""/>
    <s v="2026"/>
    <s v="02"/>
    <s v="V"/>
    <s v="ZA03"/>
    <n v="6808"/>
    <n v="78922.759999999995"/>
    <n v="11592.65"/>
    <n v="11687.41"/>
    <n v="1000"/>
    <n v="78922.759999999995"/>
    <n v="0"/>
    <x v="6"/>
    <x v="79"/>
    <s v="BR"/>
    <n v="176"/>
    <n v="39"/>
  </r>
  <r>
    <x v="79"/>
    <x v="6"/>
    <s v=""/>
    <s v="2026"/>
    <s v="02"/>
    <s v="V"/>
    <s v="ZA03"/>
    <n v="16896"/>
    <n v="184488.23"/>
    <n v="10919.05"/>
    <n v="11687.41"/>
    <n v="1000"/>
    <n v="184488.23"/>
    <n v="0"/>
    <x v="6"/>
    <x v="79"/>
    <s v="BR"/>
    <n v="176"/>
    <n v="96"/>
  </r>
  <r>
    <x v="79"/>
    <x v="2"/>
    <s v=""/>
    <s v="2026"/>
    <s v="02"/>
    <s v="V"/>
    <s v="ZA03"/>
    <n v="4946"/>
    <n v="52353.81"/>
    <n v="10585.08"/>
    <n v="11476.6"/>
    <n v="1000"/>
    <n v="52353.81"/>
    <n v="0"/>
    <x v="6"/>
    <x v="79"/>
    <s v="BR"/>
    <n v="176"/>
    <n v="29"/>
  </r>
  <r>
    <x v="79"/>
    <x v="8"/>
    <s v=""/>
    <s v="2026"/>
    <s v="02"/>
    <s v="V"/>
    <s v="ZA03"/>
    <n v="0"/>
    <n v="0"/>
    <n v="10323.84"/>
    <n v="11467.66"/>
    <n v="1000"/>
    <n v="0"/>
    <n v="0"/>
    <x v="6"/>
    <x v="79"/>
    <s v="BR"/>
    <n v="176"/>
    <n v="0"/>
  </r>
  <r>
    <x v="79"/>
    <x v="3"/>
    <s v=""/>
    <s v="2026"/>
    <s v="02"/>
    <s v="V"/>
    <s v="ZA03"/>
    <n v="20320"/>
    <n v="227434.93"/>
    <n v="11192.66"/>
    <n v="11687.41"/>
    <n v="1000"/>
    <n v="227434.93"/>
    <n v="0"/>
    <x v="6"/>
    <x v="79"/>
    <s v="BR"/>
    <n v="176"/>
    <n v="116"/>
  </r>
  <r>
    <x v="80"/>
    <x v="1"/>
    <s v=""/>
    <s v="2026"/>
    <s v="02"/>
    <s v="V"/>
    <s v="ZA03"/>
    <n v="3066"/>
    <n v="20069.849999999999"/>
    <n v="6545.94"/>
    <n v="6726.46"/>
    <n v="1000"/>
    <n v="20069.849999999999"/>
    <n v="0"/>
    <x v="11"/>
    <x v="80"/>
    <s v="Ya"/>
    <n v="480"/>
    <n v="7"/>
  </r>
  <r>
    <x v="80"/>
    <x v="12"/>
    <s v=""/>
    <s v="2026"/>
    <s v="02"/>
    <s v="V"/>
    <s v="ZA03"/>
    <n v="412753"/>
    <n v="2549847.12"/>
    <n v="6177.66"/>
    <n v="6472.93"/>
    <n v="1000"/>
    <n v="2549847.12"/>
    <n v="0"/>
    <x v="11"/>
    <x v="80"/>
    <s v="Ya"/>
    <n v="480"/>
    <n v="860"/>
  </r>
  <r>
    <x v="80"/>
    <x v="2"/>
    <s v=""/>
    <s v="2026"/>
    <s v="02"/>
    <s v="S"/>
    <s v="ZA03"/>
    <n v="0"/>
    <n v="0"/>
    <n v="0"/>
    <n v="6703.25"/>
    <n v="1000"/>
    <n v="0"/>
    <n v="0"/>
    <x v="11"/>
    <x v="80"/>
    <s v="Ya"/>
    <n v="480"/>
    <n v="0"/>
  </r>
  <r>
    <x v="81"/>
    <x v="5"/>
    <s v=""/>
    <s v="2026"/>
    <s v="02"/>
    <s v="V"/>
    <s v="ZA03"/>
    <n v="1100"/>
    <n v="14888.63"/>
    <n v="13535.12"/>
    <n v="13108.73"/>
    <n v="1000"/>
    <n v="14888.63"/>
    <n v="0"/>
    <x v="2"/>
    <x v="81"/>
    <s v="GH"/>
    <n v="110"/>
    <n v="10"/>
  </r>
  <r>
    <x v="81"/>
    <x v="0"/>
    <s v=""/>
    <s v="2026"/>
    <s v="02"/>
    <s v="V"/>
    <s v="ZA03"/>
    <n v="8526"/>
    <n v="116504.83"/>
    <n v="13664.65"/>
    <n v="13108.73"/>
    <n v="1000"/>
    <n v="116504.83"/>
    <n v="0"/>
    <x v="2"/>
    <x v="81"/>
    <s v="GH"/>
    <n v="110"/>
    <n v="78"/>
  </r>
  <r>
    <x v="81"/>
    <x v="1"/>
    <s v=""/>
    <s v="2026"/>
    <s v="02"/>
    <s v="V"/>
    <s v="ZA03"/>
    <n v="3327"/>
    <n v="47599.21"/>
    <n v="14306.95"/>
    <n v="13108.73"/>
    <n v="1000"/>
    <n v="47599.21"/>
    <n v="0"/>
    <x v="2"/>
    <x v="81"/>
    <s v="GH"/>
    <n v="110"/>
    <n v="31"/>
  </r>
  <r>
    <x v="81"/>
    <x v="6"/>
    <s v=""/>
    <s v="2026"/>
    <s v="02"/>
    <s v="V"/>
    <s v="ZA03"/>
    <n v="36406"/>
    <n v="485535.51"/>
    <n v="13336.69"/>
    <n v="13108.73"/>
    <n v="1000"/>
    <n v="485535.51"/>
    <n v="0"/>
    <x v="2"/>
    <x v="81"/>
    <s v="GH"/>
    <n v="110"/>
    <n v="331"/>
  </r>
  <r>
    <x v="81"/>
    <x v="2"/>
    <s v=""/>
    <s v="2026"/>
    <s v="02"/>
    <s v="V"/>
    <s v="ZA03"/>
    <n v="914"/>
    <n v="12239.48"/>
    <n v="13391.12"/>
    <n v="13108.73"/>
    <n v="1000"/>
    <n v="12239.48"/>
    <n v="0"/>
    <x v="2"/>
    <x v="81"/>
    <s v="GH"/>
    <n v="110"/>
    <n v="9"/>
  </r>
  <r>
    <x v="81"/>
    <x v="3"/>
    <s v=""/>
    <s v="2026"/>
    <s v="02"/>
    <s v="V"/>
    <s v="ZA03"/>
    <n v="8949"/>
    <n v="120218"/>
    <n v="13433.68"/>
    <n v="13108.73"/>
    <n v="1000"/>
    <n v="120218"/>
    <n v="0"/>
    <x v="2"/>
    <x v="81"/>
    <s v="GH"/>
    <n v="110"/>
    <n v="82"/>
  </r>
  <r>
    <x v="82"/>
    <x v="0"/>
    <s v=""/>
    <s v="2026"/>
    <s v="02"/>
    <s v="V"/>
    <s v="ZA03"/>
    <n v="290"/>
    <n v="3777.61"/>
    <n v="13026.24"/>
    <n v="15376.73"/>
    <n v="1000"/>
    <n v="3777.61"/>
    <n v="0"/>
    <x v="4"/>
    <x v="82"/>
    <s v="KL"/>
    <n v="322"/>
    <n v="1"/>
  </r>
  <r>
    <x v="82"/>
    <x v="1"/>
    <s v=""/>
    <s v="2026"/>
    <s v="02"/>
    <s v="V"/>
    <s v="ZA03"/>
    <n v="443"/>
    <n v="5706.67"/>
    <n v="12881.87"/>
    <n v="15603.51"/>
    <n v="1000"/>
    <n v="5706.67"/>
    <n v="0"/>
    <x v="4"/>
    <x v="82"/>
    <s v="KL"/>
    <n v="322"/>
    <n v="2"/>
  </r>
  <r>
    <x v="82"/>
    <x v="2"/>
    <s v=""/>
    <s v="2026"/>
    <s v="02"/>
    <s v="V"/>
    <s v="ZA03"/>
    <n v="190"/>
    <n v="2431.56"/>
    <n v="12797.68"/>
    <n v="15606.41"/>
    <n v="1000"/>
    <n v="2431.56"/>
    <n v="0"/>
    <x v="4"/>
    <x v="82"/>
    <s v="KL"/>
    <n v="322"/>
    <n v="1"/>
  </r>
  <r>
    <x v="82"/>
    <x v="3"/>
    <s v=""/>
    <s v="2026"/>
    <s v="02"/>
    <s v="V"/>
    <s v="ZA03"/>
    <n v="23"/>
    <n v="295.54000000000002"/>
    <n v="12849.57"/>
    <n v="15603.51"/>
    <n v="1000"/>
    <n v="295.54000000000002"/>
    <n v="0"/>
    <x v="4"/>
    <x v="82"/>
    <s v="KL"/>
    <n v="322"/>
    <n v="1"/>
  </r>
  <r>
    <x v="83"/>
    <x v="0"/>
    <s v=""/>
    <s v="2026"/>
    <s v="02"/>
    <s v="V"/>
    <s v="ZA03"/>
    <n v="3486"/>
    <n v="45002.44"/>
    <n v="12909.48"/>
    <n v="13445.33"/>
    <n v="1000"/>
    <n v="45002.44"/>
    <n v="0"/>
    <x v="1"/>
    <x v="83"/>
    <s v="BJ"/>
    <n v="240"/>
    <n v="15"/>
  </r>
  <r>
    <x v="83"/>
    <x v="1"/>
    <s v=""/>
    <s v="2026"/>
    <s v="02"/>
    <s v="V"/>
    <s v="ZA03"/>
    <n v="3977"/>
    <n v="53294.5"/>
    <n v="13400.68"/>
    <n v="13446.84"/>
    <n v="1000"/>
    <n v="53294.5"/>
    <n v="0"/>
    <x v="1"/>
    <x v="83"/>
    <s v="BJ"/>
    <n v="240"/>
    <n v="17"/>
  </r>
  <r>
    <x v="83"/>
    <x v="2"/>
    <s v=""/>
    <s v="2026"/>
    <s v="02"/>
    <s v="V"/>
    <s v="ZA03"/>
    <n v="355"/>
    <n v="4604.51"/>
    <n v="12970.45"/>
    <n v="13346.11"/>
    <n v="1000"/>
    <n v="4604.51"/>
    <n v="0"/>
    <x v="1"/>
    <x v="83"/>
    <s v="BJ"/>
    <n v="240"/>
    <n v="2"/>
  </r>
  <r>
    <x v="83"/>
    <x v="3"/>
    <s v=""/>
    <s v="2026"/>
    <s v="02"/>
    <s v="V"/>
    <s v="ZA03"/>
    <n v="2308"/>
    <n v="30035.119999999999"/>
    <n v="13013.48"/>
    <n v="13446.84"/>
    <n v="1000"/>
    <n v="30035.119999999999"/>
    <n v="0"/>
    <x v="1"/>
    <x v="83"/>
    <s v="BJ"/>
    <n v="240"/>
    <n v="10"/>
  </r>
  <r>
    <x v="84"/>
    <x v="1"/>
    <s v=""/>
    <s v="2026"/>
    <s v="02"/>
    <s v="V"/>
    <s v="ZA03"/>
    <n v="13652"/>
    <n v="178116.26"/>
    <n v="13046.9"/>
    <n v="12593.33"/>
    <n v="1000"/>
    <n v="178116.26"/>
    <n v="0"/>
    <x v="7"/>
    <x v="84"/>
    <s v="Ya"/>
    <n v="187"/>
    <n v="74"/>
  </r>
  <r>
    <x v="84"/>
    <x v="9"/>
    <s v=""/>
    <s v="2026"/>
    <s v="02"/>
    <s v="V"/>
    <s v="ZA03"/>
    <n v="0"/>
    <n v="0"/>
    <n v="12369.73"/>
    <n v="12369.73"/>
    <n v="1000"/>
    <n v="0"/>
    <n v="0"/>
    <x v="7"/>
    <x v="84"/>
    <s v="Ya"/>
    <n v="187"/>
    <n v="0"/>
  </r>
  <r>
    <x v="84"/>
    <x v="3"/>
    <s v=""/>
    <s v="2026"/>
    <s v="02"/>
    <s v="V"/>
    <s v="ZA03"/>
    <n v="0"/>
    <n v="0"/>
    <n v="12542.12"/>
    <n v="12593.33"/>
    <n v="1000"/>
    <n v="0"/>
    <n v="0"/>
    <x v="7"/>
    <x v="84"/>
    <s v="Ya"/>
    <n v="187"/>
    <n v="0"/>
  </r>
  <r>
    <x v="85"/>
    <x v="1"/>
    <s v=""/>
    <s v="2026"/>
    <s v="02"/>
    <s v="V"/>
    <s v="ZA03"/>
    <n v="278"/>
    <n v="3942.96"/>
    <n v="14183.31"/>
    <n v="14475.44"/>
    <n v="1000"/>
    <n v="3942.96"/>
    <n v="0"/>
    <x v="7"/>
    <x v="85"/>
    <s v="Ya"/>
    <n v="187"/>
    <n v="2"/>
  </r>
  <r>
    <x v="85"/>
    <x v="9"/>
    <s v=""/>
    <s v="2026"/>
    <s v="02"/>
    <s v="V"/>
    <s v="ZA03"/>
    <n v="0"/>
    <n v="0"/>
    <n v="10925.78"/>
    <n v="10925.78"/>
    <n v="1000"/>
    <n v="0"/>
    <n v="0"/>
    <x v="7"/>
    <x v="85"/>
    <s v="Ya"/>
    <n v="187"/>
    <n v="0"/>
  </r>
  <r>
    <x v="85"/>
    <x v="2"/>
    <s v=""/>
    <s v="2026"/>
    <s v="02"/>
    <s v="V"/>
    <s v="ZA03"/>
    <n v="1751"/>
    <n v="24355.48"/>
    <n v="13909.47"/>
    <n v="14138.97"/>
    <n v="1000"/>
    <n v="24355.48"/>
    <n v="0"/>
    <x v="7"/>
    <x v="85"/>
    <s v="Ya"/>
    <n v="187"/>
    <n v="10"/>
  </r>
  <r>
    <x v="86"/>
    <x v="0"/>
    <s v=""/>
    <s v="2026"/>
    <s v="02"/>
    <s v="V"/>
    <s v="ZA03"/>
    <n v="2510"/>
    <n v="46371.15"/>
    <n v="18474.560000000001"/>
    <n v="18334.939999999999"/>
    <n v="1000"/>
    <n v="46371.15"/>
    <n v="0"/>
    <x v="10"/>
    <x v="86"/>
    <s v="Ya"/>
    <n v="200"/>
    <n v="13"/>
  </r>
  <r>
    <x v="86"/>
    <x v="1"/>
    <s v=""/>
    <s v="2026"/>
    <s v="02"/>
    <s v="V"/>
    <s v="ZA03"/>
    <n v="3294"/>
    <n v="57943.519999999997"/>
    <n v="17590.63"/>
    <n v="18016.77"/>
    <n v="1000"/>
    <n v="57943.519999999997"/>
    <n v="0"/>
    <x v="10"/>
    <x v="86"/>
    <s v="Ya"/>
    <n v="200"/>
    <n v="17"/>
  </r>
  <r>
    <x v="86"/>
    <x v="11"/>
    <s v=""/>
    <s v="2026"/>
    <s v="02"/>
    <s v="V"/>
    <s v="ZA03"/>
    <n v="0"/>
    <n v="0"/>
    <n v="17940"/>
    <n v="17349.13"/>
    <n v="1000"/>
    <n v="0"/>
    <n v="0"/>
    <x v="10"/>
    <x v="86"/>
    <s v="Ya"/>
    <n v="200"/>
    <n v="0"/>
  </r>
  <r>
    <x v="86"/>
    <x v="2"/>
    <s v=""/>
    <s v="2026"/>
    <s v="02"/>
    <s v="V"/>
    <s v="ZA03"/>
    <n v="563"/>
    <n v="10074.32"/>
    <n v="17894"/>
    <n v="17861.22"/>
    <n v="1000"/>
    <n v="10074.32"/>
    <n v="0"/>
    <x v="10"/>
    <x v="86"/>
    <s v="Ya"/>
    <n v="200"/>
    <n v="3"/>
  </r>
  <r>
    <x v="86"/>
    <x v="3"/>
    <s v=""/>
    <s v="2026"/>
    <s v="02"/>
    <s v="V"/>
    <s v="ZA03"/>
    <n v="6228"/>
    <n v="112231.27"/>
    <n v="18020.439999999999"/>
    <n v="17711.84"/>
    <n v="1000"/>
    <n v="112231.27"/>
    <n v="0"/>
    <x v="10"/>
    <x v="86"/>
    <s v="Ya"/>
    <n v="200"/>
    <n v="32"/>
  </r>
  <r>
    <x v="87"/>
    <x v="0"/>
    <s v=""/>
    <s v="2026"/>
    <s v="02"/>
    <s v="V"/>
    <s v="ZA03"/>
    <n v="14927"/>
    <n v="171612.79"/>
    <n v="11496.8"/>
    <n v="10910.29"/>
    <n v="1000"/>
    <n v="171612.79"/>
    <n v="0"/>
    <x v="6"/>
    <x v="87"/>
    <s v="BR"/>
    <n v="176"/>
    <n v="85"/>
  </r>
  <r>
    <x v="87"/>
    <x v="1"/>
    <s v=""/>
    <s v="2026"/>
    <s v="02"/>
    <s v="V"/>
    <s v="ZA03"/>
    <n v="5808"/>
    <n v="64304.69"/>
    <n v="11071.74"/>
    <n v="10459.01"/>
    <n v="1000"/>
    <n v="64304.69"/>
    <n v="0"/>
    <x v="6"/>
    <x v="87"/>
    <s v="BR"/>
    <n v="176"/>
    <n v="33"/>
  </r>
  <r>
    <x v="87"/>
    <x v="2"/>
    <s v=""/>
    <s v="2026"/>
    <s v="02"/>
    <s v="V"/>
    <s v="ZA03"/>
    <n v="5165"/>
    <n v="54266.78"/>
    <n v="10506.64"/>
    <n v="10072.56"/>
    <n v="1000"/>
    <n v="54266.78"/>
    <n v="0"/>
    <x v="6"/>
    <x v="87"/>
    <s v="BR"/>
    <n v="176"/>
    <n v="30"/>
  </r>
  <r>
    <x v="87"/>
    <x v="3"/>
    <s v=""/>
    <s v="2026"/>
    <s v="02"/>
    <s v="V"/>
    <s v="ZA03"/>
    <n v="13765"/>
    <n v="150601.03"/>
    <n v="10940.87"/>
    <n v="10459.01"/>
    <n v="1000"/>
    <n v="150601.03"/>
    <n v="0"/>
    <x v="6"/>
    <x v="87"/>
    <s v="BR"/>
    <n v="176"/>
    <n v="79"/>
  </r>
  <r>
    <x v="88"/>
    <x v="5"/>
    <s v=""/>
    <s v="2026"/>
    <s v="02"/>
    <s v="V"/>
    <s v="ZA03"/>
    <n v="352"/>
    <n v="3200.26"/>
    <n v="9091.65"/>
    <n v="9326.17"/>
    <n v="1000"/>
    <n v="3200.26"/>
    <n v="0"/>
    <x v="6"/>
    <x v="88"/>
    <s v="BR"/>
    <n v="176"/>
    <n v="2"/>
  </r>
  <r>
    <x v="88"/>
    <x v="0"/>
    <s v=""/>
    <s v="2026"/>
    <s v="02"/>
    <s v="V"/>
    <s v="ZA03"/>
    <n v="10204"/>
    <n v="105237.85"/>
    <n v="10313.39"/>
    <n v="10264.07"/>
    <n v="1000"/>
    <n v="105237.85"/>
    <n v="0"/>
    <x v="6"/>
    <x v="88"/>
    <s v="BR"/>
    <n v="176"/>
    <n v="58"/>
  </r>
  <r>
    <x v="88"/>
    <x v="1"/>
    <s v=""/>
    <s v="2026"/>
    <s v="02"/>
    <s v="V"/>
    <s v="ZA03"/>
    <n v="8664"/>
    <n v="88459.41"/>
    <n v="10210"/>
    <n v="9614.5499999999993"/>
    <n v="1000"/>
    <n v="88459.41"/>
    <n v="0"/>
    <x v="6"/>
    <x v="88"/>
    <s v="BR"/>
    <n v="176"/>
    <n v="50"/>
  </r>
  <r>
    <x v="88"/>
    <x v="2"/>
    <s v=""/>
    <s v="2026"/>
    <s v="02"/>
    <s v="V"/>
    <s v="ZA03"/>
    <n v="8746"/>
    <n v="85933.34"/>
    <n v="9825.44"/>
    <n v="9359.26"/>
    <n v="1000"/>
    <n v="85933.34"/>
    <n v="0"/>
    <x v="6"/>
    <x v="88"/>
    <s v="BR"/>
    <n v="176"/>
    <n v="50"/>
  </r>
  <r>
    <x v="88"/>
    <x v="8"/>
    <s v=""/>
    <s v="2026"/>
    <s v="02"/>
    <s v="V"/>
    <s v="ZA03"/>
    <n v="8"/>
    <n v="73.17"/>
    <n v="9146.25"/>
    <n v="8643.74"/>
    <n v="1000"/>
    <n v="73.17"/>
    <n v="0"/>
    <x v="6"/>
    <x v="88"/>
    <s v="BR"/>
    <n v="176"/>
    <n v="1"/>
  </r>
  <r>
    <x v="88"/>
    <x v="3"/>
    <s v=""/>
    <s v="2026"/>
    <s v="02"/>
    <s v="V"/>
    <s v="ZA03"/>
    <n v="12380"/>
    <n v="120031.43"/>
    <n v="9695.59"/>
    <n v="9614.5499999999993"/>
    <n v="1000"/>
    <n v="120031.43"/>
    <n v="0"/>
    <x v="6"/>
    <x v="88"/>
    <s v="BR"/>
    <n v="176"/>
    <n v="71"/>
  </r>
  <r>
    <x v="89"/>
    <x v="0"/>
    <s v=""/>
    <s v="2026"/>
    <s v="02"/>
    <s v="V"/>
    <s v="ZA03"/>
    <n v="761"/>
    <n v="9814.24"/>
    <n v="12896.5"/>
    <n v="12939.32"/>
    <n v="1000"/>
    <n v="9814.24"/>
    <n v="0"/>
    <x v="12"/>
    <x v="89"/>
    <s v="KL"/>
    <n v="132"/>
    <n v="6"/>
  </r>
  <r>
    <x v="89"/>
    <x v="1"/>
    <s v=""/>
    <s v="2026"/>
    <s v="02"/>
    <s v="V"/>
    <s v="ZA03"/>
    <n v="1616"/>
    <n v="21369.34"/>
    <n v="13223.6"/>
    <n v="12002.96"/>
    <n v="1000"/>
    <n v="21369.34"/>
    <n v="0"/>
    <x v="12"/>
    <x v="89"/>
    <s v="KL"/>
    <n v="132"/>
    <n v="13"/>
  </r>
  <r>
    <x v="89"/>
    <x v="6"/>
    <s v=""/>
    <s v="2026"/>
    <s v="02"/>
    <s v="V"/>
    <s v="ZA03"/>
    <n v="15840"/>
    <n v="192102.97"/>
    <n v="12127.71"/>
    <n v="12939.32"/>
    <n v="1000"/>
    <n v="192102.97"/>
    <n v="0"/>
    <x v="12"/>
    <x v="89"/>
    <s v="KL"/>
    <n v="132"/>
    <n v="120"/>
  </r>
  <r>
    <x v="89"/>
    <x v="2"/>
    <s v=""/>
    <s v="2026"/>
    <s v="02"/>
    <s v="V"/>
    <s v="ZA03"/>
    <n v="636"/>
    <n v="7753.84"/>
    <n v="12191.57"/>
    <n v="12267.12"/>
    <n v="1000"/>
    <n v="7753.84"/>
    <n v="0"/>
    <x v="12"/>
    <x v="89"/>
    <s v="KL"/>
    <n v="132"/>
    <n v="5"/>
  </r>
  <r>
    <x v="89"/>
    <x v="3"/>
    <s v=""/>
    <s v="2026"/>
    <s v="02"/>
    <s v="V"/>
    <s v="ZA03"/>
    <n v="18548"/>
    <n v="221253.9"/>
    <n v="11928.72"/>
    <n v="12002.96"/>
    <n v="1000"/>
    <n v="221253.9"/>
    <n v="0"/>
    <x v="12"/>
    <x v="89"/>
    <s v="KL"/>
    <n v="132"/>
    <n v="141"/>
  </r>
  <r>
    <x v="90"/>
    <x v="0"/>
    <s v=""/>
    <s v="2026"/>
    <s v="02"/>
    <s v="V"/>
    <s v="ZA03"/>
    <n v="17522"/>
    <n v="198795.49"/>
    <n v="11345.48"/>
    <n v="9587.06"/>
    <n v="1000"/>
    <n v="198795.49"/>
    <n v="0"/>
    <x v="3"/>
    <x v="90"/>
    <s v="BR"/>
    <n v="143"/>
    <n v="123"/>
  </r>
  <r>
    <x v="90"/>
    <x v="1"/>
    <s v=""/>
    <s v="2026"/>
    <s v="02"/>
    <s v="V"/>
    <s v="ZA03"/>
    <n v="6565"/>
    <n v="76132.289999999994"/>
    <n v="11596.69"/>
    <n v="8912.9500000000007"/>
    <n v="1000"/>
    <n v="76132.289999999994"/>
    <n v="0"/>
    <x v="3"/>
    <x v="90"/>
    <s v="BR"/>
    <n v="143"/>
    <n v="46"/>
  </r>
  <r>
    <x v="90"/>
    <x v="6"/>
    <s v=""/>
    <s v="2026"/>
    <s v="02"/>
    <s v="V"/>
    <s v="ZA03"/>
    <n v="15186"/>
    <n v="161793.10999999999"/>
    <n v="10654.1"/>
    <n v="8672.06"/>
    <n v="1000"/>
    <n v="161793.10999999999"/>
    <n v="0"/>
    <x v="3"/>
    <x v="90"/>
    <s v="BR"/>
    <n v="143"/>
    <n v="107"/>
  </r>
  <r>
    <x v="90"/>
    <x v="2"/>
    <s v=""/>
    <s v="2026"/>
    <s v="02"/>
    <s v="V"/>
    <s v="ZA03"/>
    <n v="13618"/>
    <n v="142175.64000000001"/>
    <n v="10440.27"/>
    <n v="8681.74"/>
    <n v="1000"/>
    <n v="142175.64000000001"/>
    <n v="0"/>
    <x v="3"/>
    <x v="90"/>
    <s v="BR"/>
    <n v="143"/>
    <n v="96"/>
  </r>
  <r>
    <x v="90"/>
    <x v="8"/>
    <s v=""/>
    <s v="2026"/>
    <s v="02"/>
    <s v="V"/>
    <s v="ZA03"/>
    <n v="0"/>
    <n v="0"/>
    <n v="10238.02"/>
    <n v="8672.06"/>
    <n v="1000"/>
    <n v="0"/>
    <n v="0"/>
    <x v="3"/>
    <x v="90"/>
    <s v="BR"/>
    <n v="143"/>
    <n v="0"/>
  </r>
  <r>
    <x v="90"/>
    <x v="3"/>
    <s v=""/>
    <s v="2026"/>
    <s v="02"/>
    <s v="V"/>
    <s v="ZA03"/>
    <n v="8674"/>
    <n v="93173.3"/>
    <n v="10741.68"/>
    <n v="8912.9500000000007"/>
    <n v="1000"/>
    <n v="93173.3"/>
    <n v="0"/>
    <x v="3"/>
    <x v="90"/>
    <s v="BR"/>
    <n v="143"/>
    <n v="61"/>
  </r>
  <r>
    <x v="91"/>
    <x v="0"/>
    <s v=""/>
    <s v="2026"/>
    <s v="02"/>
    <s v="V"/>
    <s v="ZA03"/>
    <n v="1424"/>
    <n v="26156.59"/>
    <n v="18368.39"/>
    <n v="18341.14"/>
    <n v="1000"/>
    <n v="26156.59"/>
    <n v="0"/>
    <x v="3"/>
    <x v="91"/>
    <s v="MG"/>
    <n v="176"/>
    <n v="9"/>
  </r>
  <r>
    <x v="91"/>
    <x v="1"/>
    <s v=""/>
    <s v="2026"/>
    <s v="02"/>
    <s v="V"/>
    <s v="ZA03"/>
    <n v="144"/>
    <n v="2498.65"/>
    <n v="17351.740000000002"/>
    <n v="17546.68"/>
    <n v="1000"/>
    <n v="2498.65"/>
    <n v="0"/>
    <x v="3"/>
    <x v="91"/>
    <s v="MG"/>
    <n v="176"/>
    <n v="1"/>
  </r>
  <r>
    <x v="91"/>
    <x v="2"/>
    <s v=""/>
    <s v="2026"/>
    <s v="02"/>
    <s v="V"/>
    <s v="ZA03"/>
    <n v="10831"/>
    <n v="190755.71"/>
    <n v="17612.009999999998"/>
    <n v="17546.68"/>
    <n v="1000"/>
    <n v="190755.71"/>
    <n v="0"/>
    <x v="3"/>
    <x v="91"/>
    <s v="MG"/>
    <n v="176"/>
    <n v="62"/>
  </r>
  <r>
    <x v="91"/>
    <x v="3"/>
    <s v=""/>
    <s v="2026"/>
    <s v="02"/>
    <s v="V"/>
    <s v="ZA03"/>
    <n v="4679"/>
    <n v="83641.63"/>
    <n v="17875.96"/>
    <n v="17937.89"/>
    <n v="1000"/>
    <n v="83641.63"/>
    <n v="0"/>
    <x v="3"/>
    <x v="91"/>
    <s v="MG"/>
    <n v="176"/>
    <n v="27"/>
  </r>
  <r>
    <x v="92"/>
    <x v="5"/>
    <s v=""/>
    <s v="2026"/>
    <s v="02"/>
    <s v="V"/>
    <s v="ZA03"/>
    <n v="24990"/>
    <n v="355173.08"/>
    <n v="14212.61"/>
    <n v="14597.84"/>
    <n v="1000"/>
    <n v="355173.08"/>
    <n v="0"/>
    <x v="3"/>
    <x v="92"/>
    <s v="MG"/>
    <n v="210"/>
    <n v="119"/>
  </r>
  <r>
    <x v="92"/>
    <x v="0"/>
    <s v=""/>
    <s v="2026"/>
    <s v="02"/>
    <s v="V"/>
    <s v="ZA03"/>
    <n v="24015"/>
    <n v="361647.95"/>
    <n v="15059.25"/>
    <n v="15270.87"/>
    <n v="1000"/>
    <n v="361647.95"/>
    <n v="0"/>
    <x v="3"/>
    <x v="92"/>
    <s v="MG"/>
    <n v="210"/>
    <n v="115"/>
  </r>
  <r>
    <x v="92"/>
    <x v="1"/>
    <s v=""/>
    <s v="2026"/>
    <s v="02"/>
    <s v="V"/>
    <s v="ZA03"/>
    <n v="10214"/>
    <n v="154938.68"/>
    <n v="15169.25"/>
    <n v="14597.84"/>
    <n v="1000"/>
    <n v="154938.68"/>
    <n v="0"/>
    <x v="3"/>
    <x v="92"/>
    <s v="MG"/>
    <n v="210"/>
    <n v="49"/>
  </r>
  <r>
    <x v="92"/>
    <x v="6"/>
    <s v=""/>
    <s v="2026"/>
    <s v="02"/>
    <s v="V"/>
    <s v="ZA03"/>
    <n v="3924"/>
    <n v="56188.14"/>
    <n v="14319.1"/>
    <n v="14597.84"/>
    <n v="1000"/>
    <n v="56188.14"/>
    <n v="0"/>
    <x v="3"/>
    <x v="92"/>
    <s v="MG"/>
    <n v="210"/>
    <n v="19"/>
  </r>
  <r>
    <x v="92"/>
    <x v="2"/>
    <s v=""/>
    <s v="2026"/>
    <s v="02"/>
    <s v="V"/>
    <s v="ZA03"/>
    <n v="12051"/>
    <n v="170057.42"/>
    <n v="14111.48"/>
    <n v="14625.84"/>
    <n v="1000"/>
    <n v="170057.42"/>
    <n v="0"/>
    <x v="3"/>
    <x v="92"/>
    <s v="MG"/>
    <n v="210"/>
    <n v="58"/>
  </r>
  <r>
    <x v="92"/>
    <x v="8"/>
    <s v=""/>
    <s v="2026"/>
    <s v="02"/>
    <s v="V"/>
    <s v="ZA03"/>
    <n v="0"/>
    <n v="0"/>
    <n v="13658.89"/>
    <n v="14597.84"/>
    <n v="1000"/>
    <n v="0"/>
    <n v="0"/>
    <x v="3"/>
    <x v="92"/>
    <s v="MG"/>
    <n v="210"/>
    <n v="0"/>
  </r>
  <r>
    <x v="92"/>
    <x v="3"/>
    <s v=""/>
    <s v="2026"/>
    <s v="02"/>
    <s v="V"/>
    <s v="ZA03"/>
    <n v="12563"/>
    <n v="182466.79"/>
    <n v="14524.14"/>
    <n v="14779.35"/>
    <n v="1000"/>
    <n v="182466.79"/>
    <n v="0"/>
    <x v="3"/>
    <x v="92"/>
    <s v="MG"/>
    <n v="210"/>
    <n v="60"/>
  </r>
  <r>
    <x v="93"/>
    <x v="5"/>
    <s v=""/>
    <s v="2026"/>
    <s v="02"/>
    <s v="V"/>
    <s v="ZA03"/>
    <n v="24990"/>
    <n v="324510.90999999997"/>
    <n v="12985.63"/>
    <n v="13312.24"/>
    <n v="1000"/>
    <n v="324510.90999999997"/>
    <n v="0"/>
    <x v="3"/>
    <x v="93"/>
    <s v="MG"/>
    <n v="210"/>
    <n v="119"/>
  </r>
  <r>
    <x v="93"/>
    <x v="0"/>
    <s v=""/>
    <s v="2026"/>
    <s v="02"/>
    <s v="V"/>
    <s v="ZA03"/>
    <n v="5917"/>
    <n v="81787.45"/>
    <n v="13822.45"/>
    <n v="13962.87"/>
    <n v="1000"/>
    <n v="81787.45"/>
    <n v="0"/>
    <x v="3"/>
    <x v="93"/>
    <s v="MG"/>
    <n v="210"/>
    <n v="29"/>
  </r>
  <r>
    <x v="93"/>
    <x v="1"/>
    <s v=""/>
    <s v="2026"/>
    <s v="02"/>
    <s v="V"/>
    <s v="ZA03"/>
    <n v="2632"/>
    <n v="38086.339999999997"/>
    <n v="14470.49"/>
    <n v="13312.24"/>
    <n v="1000"/>
    <n v="38086.339999999997"/>
    <n v="0"/>
    <x v="3"/>
    <x v="93"/>
    <s v="MG"/>
    <n v="210"/>
    <n v="13"/>
  </r>
  <r>
    <x v="93"/>
    <x v="2"/>
    <s v=""/>
    <s v="2026"/>
    <s v="02"/>
    <s v="V"/>
    <s v="ZA03"/>
    <n v="44708"/>
    <n v="573693.53"/>
    <n v="12832.01"/>
    <n v="13330.12"/>
    <n v="1000"/>
    <n v="573693.53"/>
    <n v="0"/>
    <x v="3"/>
    <x v="93"/>
    <s v="MG"/>
    <n v="210"/>
    <n v="213"/>
  </r>
  <r>
    <x v="93"/>
    <x v="8"/>
    <s v=""/>
    <s v="2026"/>
    <s v="02"/>
    <s v="V"/>
    <s v="ZA03"/>
    <n v="548"/>
    <n v="6915.29"/>
    <n v="12619.14"/>
    <n v="13312.24"/>
    <n v="1000"/>
    <n v="6915.29"/>
    <n v="0"/>
    <x v="3"/>
    <x v="93"/>
    <s v="MG"/>
    <n v="210"/>
    <n v="3"/>
  </r>
  <r>
    <x v="93"/>
    <x v="3"/>
    <s v=""/>
    <s v="2026"/>
    <s v="02"/>
    <s v="V"/>
    <s v="ZA03"/>
    <n v="9909"/>
    <n v="134679.64000000001"/>
    <n v="13591.65"/>
    <n v="13386.01"/>
    <n v="1000"/>
    <n v="134679.64000000001"/>
    <n v="0"/>
    <x v="3"/>
    <x v="93"/>
    <s v="MG"/>
    <n v="210"/>
    <n v="48"/>
  </r>
  <r>
    <x v="94"/>
    <x v="5"/>
    <s v=""/>
    <s v="2026"/>
    <s v="02"/>
    <s v="V"/>
    <s v="ZA03"/>
    <n v="5280"/>
    <n v="61687.25"/>
    <n v="11683.19"/>
    <n v="12940.55"/>
    <n v="1000"/>
    <n v="61687.25"/>
    <n v="0"/>
    <x v="17"/>
    <x v="94"/>
    <s v="BJ"/>
    <n v="240"/>
    <n v="22"/>
  </r>
  <r>
    <x v="94"/>
    <x v="0"/>
    <s v=""/>
    <s v="2026"/>
    <s v="02"/>
    <s v="V"/>
    <s v="ZA03"/>
    <n v="3666"/>
    <n v="44579.12"/>
    <n v="12160.15"/>
    <n v="12940.55"/>
    <n v="1000"/>
    <n v="44579.12"/>
    <n v="0"/>
    <x v="17"/>
    <x v="94"/>
    <s v="BJ"/>
    <n v="240"/>
    <n v="16"/>
  </r>
  <r>
    <x v="94"/>
    <x v="1"/>
    <s v=""/>
    <s v="2026"/>
    <s v="02"/>
    <s v="V"/>
    <s v="ZA03"/>
    <n v="5543"/>
    <n v="68116.81"/>
    <n v="12288.8"/>
    <n v="12492.16"/>
    <n v="1000"/>
    <n v="68116.81"/>
    <n v="0"/>
    <x v="17"/>
    <x v="94"/>
    <s v="BJ"/>
    <n v="240"/>
    <n v="24"/>
  </r>
  <r>
    <x v="94"/>
    <x v="6"/>
    <s v=""/>
    <s v="2026"/>
    <s v="02"/>
    <s v="V"/>
    <s v="ZA03"/>
    <n v="6480"/>
    <n v="76301.740000000005"/>
    <n v="11774.96"/>
    <n v="12940.55"/>
    <n v="1000"/>
    <n v="76301.740000000005"/>
    <n v="0"/>
    <x v="17"/>
    <x v="94"/>
    <s v="BJ"/>
    <n v="240"/>
    <n v="27"/>
  </r>
  <r>
    <x v="94"/>
    <x v="2"/>
    <s v=""/>
    <s v="2026"/>
    <s v="02"/>
    <s v="V"/>
    <s v="ZA03"/>
    <n v="46338"/>
    <n v="524482.77"/>
    <n v="11318.63"/>
    <n v="12518.53"/>
    <n v="1000"/>
    <n v="524482.77"/>
    <n v="0"/>
    <x v="17"/>
    <x v="94"/>
    <s v="BJ"/>
    <n v="240"/>
    <n v="194"/>
  </r>
  <r>
    <x v="94"/>
    <x v="8"/>
    <s v=""/>
    <s v="2026"/>
    <s v="02"/>
    <s v="V"/>
    <s v="ZA03"/>
    <n v="17"/>
    <n v="188.27"/>
    <n v="11074.71"/>
    <n v="12359.23"/>
    <n v="1000"/>
    <n v="188.27"/>
    <n v="0"/>
    <x v="17"/>
    <x v="94"/>
    <s v="BJ"/>
    <n v="240"/>
    <n v="1"/>
  </r>
  <r>
    <x v="94"/>
    <x v="3"/>
    <s v=""/>
    <s v="2026"/>
    <s v="02"/>
    <s v="V"/>
    <s v="ZA03"/>
    <n v="9770"/>
    <n v="114775.67"/>
    <n v="11747.77"/>
    <n v="12492.16"/>
    <n v="1000"/>
    <n v="114775.67"/>
    <n v="0"/>
    <x v="17"/>
    <x v="94"/>
    <s v="BJ"/>
    <n v="240"/>
    <n v="41"/>
  </r>
  <r>
    <x v="95"/>
    <x v="5"/>
    <s v=""/>
    <s v="2026"/>
    <s v="02"/>
    <s v="V"/>
    <s v="ZA03"/>
    <n v="0"/>
    <n v="0"/>
    <n v="12939.54"/>
    <n v="12777.98"/>
    <n v="1000"/>
    <n v="0"/>
    <n v="0"/>
    <x v="17"/>
    <x v="95"/>
    <s v="BJ"/>
    <n v="240"/>
    <n v="0"/>
  </r>
  <r>
    <x v="95"/>
    <x v="0"/>
    <s v=""/>
    <s v="2026"/>
    <s v="02"/>
    <s v="V"/>
    <s v="ZA03"/>
    <n v="3606"/>
    <n v="48501.05"/>
    <n v="13450.1"/>
    <n v="13455.23"/>
    <n v="1000"/>
    <n v="48501.05"/>
    <n v="0"/>
    <x v="17"/>
    <x v="95"/>
    <s v="BJ"/>
    <n v="240"/>
    <n v="16"/>
  </r>
  <r>
    <x v="95"/>
    <x v="1"/>
    <s v=""/>
    <s v="2026"/>
    <s v="02"/>
    <s v="V"/>
    <s v="ZA03"/>
    <n v="3738"/>
    <n v="51948.74"/>
    <n v="13897.47"/>
    <n v="12777.98"/>
    <n v="1000"/>
    <n v="51948.74"/>
    <n v="0"/>
    <x v="17"/>
    <x v="95"/>
    <s v="BJ"/>
    <n v="240"/>
    <n v="16"/>
  </r>
  <r>
    <x v="95"/>
    <x v="6"/>
    <s v=""/>
    <s v="2026"/>
    <s v="02"/>
    <s v="V"/>
    <s v="ZA03"/>
    <n v="21838"/>
    <n v="289086.82"/>
    <n v="13237.79"/>
    <n v="12777.98"/>
    <n v="1000"/>
    <n v="289086.82"/>
    <n v="0"/>
    <x v="17"/>
    <x v="95"/>
    <s v="BJ"/>
    <n v="240"/>
    <n v="91"/>
  </r>
  <r>
    <x v="95"/>
    <x v="2"/>
    <s v=""/>
    <s v="2026"/>
    <s v="02"/>
    <s v="V"/>
    <s v="ZA03"/>
    <n v="27194"/>
    <n v="336490.39"/>
    <n v="12373.7"/>
    <n v="12831.1"/>
    <n v="1000"/>
    <n v="336490.39"/>
    <n v="0"/>
    <x v="17"/>
    <x v="95"/>
    <s v="BJ"/>
    <n v="240"/>
    <n v="114"/>
  </r>
  <r>
    <x v="95"/>
    <x v="8"/>
    <s v=""/>
    <s v="2026"/>
    <s v="02"/>
    <s v="V"/>
    <s v="ZA03"/>
    <n v="477"/>
    <n v="5748.69"/>
    <n v="12051.76"/>
    <n v="12777.98"/>
    <n v="1000"/>
    <n v="5748.69"/>
    <n v="0"/>
    <x v="17"/>
    <x v="95"/>
    <s v="BJ"/>
    <n v="240"/>
    <n v="2"/>
  </r>
  <r>
    <x v="95"/>
    <x v="3"/>
    <s v=""/>
    <s v="2026"/>
    <s v="02"/>
    <s v="V"/>
    <s v="ZA03"/>
    <n v="6987"/>
    <n v="90933.68"/>
    <n v="13014.7"/>
    <n v="12937.38"/>
    <n v="1000"/>
    <n v="90933.68"/>
    <n v="0"/>
    <x v="17"/>
    <x v="95"/>
    <s v="BJ"/>
    <n v="240"/>
    <n v="30"/>
  </r>
  <r>
    <x v="96"/>
    <x v="5"/>
    <s v=""/>
    <s v="2026"/>
    <s v="02"/>
    <s v="V"/>
    <s v="ZA03"/>
    <n v="21600"/>
    <n v="279490.12"/>
    <n v="12939.36"/>
    <n v="12551.37"/>
    <n v="1000"/>
    <n v="279490.12"/>
    <n v="0"/>
    <x v="17"/>
    <x v="96"/>
    <s v="BJ"/>
    <n v="240"/>
    <n v="90"/>
  </r>
  <r>
    <x v="96"/>
    <x v="0"/>
    <s v=""/>
    <s v="2026"/>
    <s v="02"/>
    <s v="V"/>
    <s v="ZA03"/>
    <n v="2637"/>
    <n v="36286.81"/>
    <n v="13760.64"/>
    <n v="13145.33"/>
    <n v="1000"/>
    <n v="36286.81"/>
    <n v="0"/>
    <x v="17"/>
    <x v="96"/>
    <s v="BJ"/>
    <n v="240"/>
    <n v="11"/>
  </r>
  <r>
    <x v="96"/>
    <x v="1"/>
    <s v=""/>
    <s v="2026"/>
    <s v="02"/>
    <s v="V"/>
    <s v="ZA03"/>
    <n v="11063"/>
    <n v="148895.26"/>
    <n v="13458.85"/>
    <n v="12551.37"/>
    <n v="1000"/>
    <n v="148895.26"/>
    <n v="0"/>
    <x v="17"/>
    <x v="96"/>
    <s v="BJ"/>
    <n v="240"/>
    <n v="47"/>
  </r>
  <r>
    <x v="96"/>
    <x v="2"/>
    <s v=""/>
    <s v="2026"/>
    <s v="02"/>
    <s v="V"/>
    <s v="ZA03"/>
    <n v="6375"/>
    <n v="83919.01"/>
    <n v="13163.77"/>
    <n v="12597.52"/>
    <n v="1000"/>
    <n v="83919.01"/>
    <n v="0"/>
    <x v="17"/>
    <x v="96"/>
    <s v="BJ"/>
    <n v="240"/>
    <n v="27"/>
  </r>
  <r>
    <x v="96"/>
    <x v="3"/>
    <s v=""/>
    <s v="2026"/>
    <s v="02"/>
    <s v="V"/>
    <s v="ZA03"/>
    <n v="6895"/>
    <n v="88163.02"/>
    <n v="12786.51"/>
    <n v="12689.49"/>
    <n v="1000"/>
    <n v="88163.02"/>
    <n v="0"/>
    <x v="17"/>
    <x v="96"/>
    <s v="BJ"/>
    <n v="240"/>
    <n v="29"/>
  </r>
  <r>
    <x v="97"/>
    <x v="5"/>
    <s v=""/>
    <s v="2026"/>
    <s v="02"/>
    <s v="V"/>
    <s v="ZA03"/>
    <n v="19408"/>
    <n v="246061.42"/>
    <n v="12678.35"/>
    <n v="12695.67"/>
    <n v="1000"/>
    <n v="246061.42"/>
    <n v="0"/>
    <x v="17"/>
    <x v="97"/>
    <s v="BJ"/>
    <n v="240"/>
    <n v="81"/>
  </r>
  <r>
    <x v="97"/>
    <x v="0"/>
    <s v=""/>
    <s v="2026"/>
    <s v="02"/>
    <s v="V"/>
    <s v="ZA03"/>
    <n v="8941"/>
    <n v="117404.32"/>
    <n v="13131.01"/>
    <n v="13302.57"/>
    <n v="1000"/>
    <n v="117404.32"/>
    <n v="0"/>
    <x v="17"/>
    <x v="97"/>
    <s v="BJ"/>
    <n v="240"/>
    <n v="38"/>
  </r>
  <r>
    <x v="97"/>
    <x v="1"/>
    <s v=""/>
    <s v="2026"/>
    <s v="02"/>
    <s v="V"/>
    <s v="ZA03"/>
    <n v="5191"/>
    <n v="68167.06"/>
    <n v="13131.78"/>
    <n v="12695.67"/>
    <n v="1000"/>
    <n v="68167.06"/>
    <n v="0"/>
    <x v="17"/>
    <x v="97"/>
    <s v="BJ"/>
    <n v="240"/>
    <n v="22"/>
  </r>
  <r>
    <x v="97"/>
    <x v="2"/>
    <s v=""/>
    <s v="2026"/>
    <s v="02"/>
    <s v="V"/>
    <s v="ZA03"/>
    <n v="5958"/>
    <n v="76583.039999999994"/>
    <n v="12853.82"/>
    <n v="12711.56"/>
    <n v="1000"/>
    <n v="76583.039999999994"/>
    <n v="0"/>
    <x v="17"/>
    <x v="97"/>
    <s v="BJ"/>
    <n v="240"/>
    <n v="25"/>
  </r>
  <r>
    <x v="97"/>
    <x v="8"/>
    <s v=""/>
    <s v="2026"/>
    <s v="02"/>
    <s v="V"/>
    <s v="ZA03"/>
    <n v="23"/>
    <n v="285.41000000000003"/>
    <n v="12409.13"/>
    <n v="12695.67"/>
    <n v="1000"/>
    <n v="285.41000000000003"/>
    <n v="0"/>
    <x v="17"/>
    <x v="97"/>
    <s v="BJ"/>
    <n v="240"/>
    <n v="1"/>
  </r>
  <r>
    <x v="97"/>
    <x v="3"/>
    <s v=""/>
    <s v="2026"/>
    <s v="02"/>
    <s v="V"/>
    <s v="ZA03"/>
    <n v="3934"/>
    <n v="50156.76"/>
    <n v="12749.56"/>
    <n v="12881.16"/>
    <n v="1000"/>
    <n v="50156.76"/>
    <n v="0"/>
    <x v="17"/>
    <x v="97"/>
    <s v="BJ"/>
    <n v="240"/>
    <n v="17"/>
  </r>
  <r>
    <x v="98"/>
    <x v="0"/>
    <s v=""/>
    <s v="2026"/>
    <s v="02"/>
    <s v="V"/>
    <s v="ZA03"/>
    <n v="16515"/>
    <n v="157495.97"/>
    <n v="9536.5400000000009"/>
    <n v="7684.56"/>
    <n v="1000"/>
    <n v="157495.97"/>
    <n v="0"/>
    <x v="3"/>
    <x v="98"/>
    <s v="MG"/>
    <n v="493"/>
    <n v="34"/>
  </r>
  <r>
    <x v="98"/>
    <x v="1"/>
    <s v=""/>
    <s v="2026"/>
    <s v="02"/>
    <s v="V"/>
    <s v="ZA03"/>
    <n v="8205"/>
    <n v="79111.16"/>
    <n v="9641.82"/>
    <n v="7410.73"/>
    <n v="1000"/>
    <n v="79111.16"/>
    <n v="0"/>
    <x v="3"/>
    <x v="98"/>
    <s v="MG"/>
    <n v="493"/>
    <n v="17"/>
  </r>
  <r>
    <x v="98"/>
    <x v="2"/>
    <s v=""/>
    <s v="2026"/>
    <s v="02"/>
    <s v="V"/>
    <s v="ZA03"/>
    <n v="1556"/>
    <n v="15040.3"/>
    <n v="9666"/>
    <n v="7423.93"/>
    <n v="1000"/>
    <n v="15040.3"/>
    <n v="0"/>
    <x v="3"/>
    <x v="98"/>
    <s v="MG"/>
    <n v="493"/>
    <n v="4"/>
  </r>
  <r>
    <x v="98"/>
    <x v="3"/>
    <s v=""/>
    <s v="2026"/>
    <s v="02"/>
    <s v="V"/>
    <s v="ZA03"/>
    <n v="5156"/>
    <n v="48828.7"/>
    <n v="9470.27"/>
    <n v="7435.17"/>
    <n v="1000"/>
    <n v="48828.7"/>
    <n v="0"/>
    <x v="3"/>
    <x v="98"/>
    <s v="MG"/>
    <n v="493"/>
    <n v="11"/>
  </r>
  <r>
    <x v="99"/>
    <x v="7"/>
    <s v=""/>
    <s v="2026"/>
    <s v="02"/>
    <s v="S"/>
    <s v="ZA03"/>
    <n v="0"/>
    <n v="0"/>
    <n v="17461.25"/>
    <n v="16179.4"/>
    <n v="1000"/>
    <n v="0"/>
    <n v="0"/>
    <x v="8"/>
    <x v="99"/>
    <s v="BR"/>
    <n v="154"/>
    <n v="0"/>
  </r>
  <r>
    <x v="99"/>
    <x v="0"/>
    <s v=""/>
    <s v="2026"/>
    <s v="02"/>
    <s v="V"/>
    <s v="ZA03"/>
    <n v="4644"/>
    <n v="75496.820000000007"/>
    <n v="16256.85"/>
    <n v="16956.27"/>
    <n v="1000"/>
    <n v="75496.820000000007"/>
    <n v="0"/>
    <x v="8"/>
    <x v="99"/>
    <s v="BR"/>
    <n v="154"/>
    <n v="31"/>
  </r>
  <r>
    <x v="99"/>
    <x v="1"/>
    <s v=""/>
    <s v="2026"/>
    <s v="02"/>
    <s v="V"/>
    <s v="ZA03"/>
    <n v="1672"/>
    <n v="25698.94"/>
    <n v="15370.18"/>
    <n v="16179.4"/>
    <n v="1000"/>
    <n v="25698.94"/>
    <n v="0"/>
    <x v="8"/>
    <x v="99"/>
    <s v="BR"/>
    <n v="154"/>
    <n v="11"/>
  </r>
  <r>
    <x v="99"/>
    <x v="2"/>
    <s v=""/>
    <s v="2026"/>
    <s v="02"/>
    <s v="V"/>
    <s v="ZA03"/>
    <n v="2401"/>
    <n v="38381.85"/>
    <n v="15985.78"/>
    <n v="14180.59"/>
    <n v="1000"/>
    <n v="38381.85"/>
    <n v="0"/>
    <x v="8"/>
    <x v="99"/>
    <s v="BR"/>
    <n v="154"/>
    <n v="16"/>
  </r>
  <r>
    <x v="99"/>
    <x v="3"/>
    <s v=""/>
    <s v="2026"/>
    <s v="02"/>
    <s v="V"/>
    <s v="ZA03"/>
    <n v="4348"/>
    <n v="68996.34"/>
    <n v="15868.52"/>
    <n v="16179.4"/>
    <n v="1000"/>
    <n v="68996.34"/>
    <n v="0"/>
    <x v="8"/>
    <x v="99"/>
    <s v="BR"/>
    <n v="154"/>
    <n v="29"/>
  </r>
  <r>
    <x v="100"/>
    <x v="5"/>
    <s v=""/>
    <s v="2026"/>
    <s v="02"/>
    <s v="V"/>
    <s v="ZA03"/>
    <n v="25150"/>
    <n v="163440.85"/>
    <n v="6498.64"/>
    <n v="6226.06"/>
    <n v="1000"/>
    <n v="163440.85"/>
    <n v="0"/>
    <x v="13"/>
    <x v="100"/>
    <s v="PS"/>
    <n v="195"/>
    <n v="129"/>
  </r>
  <r>
    <x v="100"/>
    <x v="0"/>
    <s v=""/>
    <s v="2026"/>
    <s v="02"/>
    <s v="V"/>
    <s v="ZA03"/>
    <n v="60356"/>
    <n v="391864.81"/>
    <n v="6492.56"/>
    <n v="6375.01"/>
    <n v="1000"/>
    <n v="391864.81"/>
    <n v="0"/>
    <x v="13"/>
    <x v="100"/>
    <s v="PS"/>
    <n v="195"/>
    <n v="310"/>
  </r>
  <r>
    <x v="100"/>
    <x v="1"/>
    <s v=""/>
    <s v="2026"/>
    <s v="02"/>
    <s v="V"/>
    <s v="ZA03"/>
    <n v="679"/>
    <n v="5013.97"/>
    <n v="7384.34"/>
    <n v="6226.06"/>
    <n v="1000"/>
    <n v="5013.97"/>
    <n v="0"/>
    <x v="13"/>
    <x v="100"/>
    <s v="PS"/>
    <n v="195"/>
    <n v="4"/>
  </r>
  <r>
    <x v="100"/>
    <x v="6"/>
    <s v=""/>
    <s v="2026"/>
    <s v="02"/>
    <s v="V"/>
    <s v="ZA03"/>
    <n v="38400"/>
    <n v="247312"/>
    <n v="6440.42"/>
    <n v="6226.06"/>
    <n v="1000"/>
    <n v="247312"/>
    <n v="0"/>
    <x v="13"/>
    <x v="100"/>
    <s v="PS"/>
    <n v="195"/>
    <n v="197"/>
  </r>
  <r>
    <x v="100"/>
    <x v="2"/>
    <s v=""/>
    <s v="2026"/>
    <s v="02"/>
    <s v="V"/>
    <s v="ZA03"/>
    <n v="2450"/>
    <n v="16507.099999999999"/>
    <n v="6737.59"/>
    <n v="6226.06"/>
    <n v="1000"/>
    <n v="16507.099999999999"/>
    <n v="0"/>
    <x v="13"/>
    <x v="100"/>
    <s v="PS"/>
    <n v="195"/>
    <n v="13"/>
  </r>
  <r>
    <x v="100"/>
    <x v="3"/>
    <s v=""/>
    <s v="2026"/>
    <s v="02"/>
    <s v="V"/>
    <s v="ZA03"/>
    <n v="48792"/>
    <n v="312522.34000000003"/>
    <n v="6405.2"/>
    <n v="6226.06"/>
    <n v="1000"/>
    <n v="312522.34000000003"/>
    <n v="0"/>
    <x v="13"/>
    <x v="100"/>
    <s v="PS"/>
    <n v="195"/>
    <n v="251"/>
  </r>
  <r>
    <x v="101"/>
    <x v="5"/>
    <s v=""/>
    <s v="2026"/>
    <s v="02"/>
    <s v="V"/>
    <s v="ZA03"/>
    <n v="14735"/>
    <n v="90378.48"/>
    <n v="6133.59"/>
    <n v="6387.2"/>
    <n v="1000"/>
    <n v="90378.48"/>
    <n v="0"/>
    <x v="13"/>
    <x v="101"/>
    <s v="PS"/>
    <n v="195"/>
    <n v="76"/>
  </r>
  <r>
    <x v="101"/>
    <x v="0"/>
    <s v=""/>
    <s v="2026"/>
    <s v="02"/>
    <s v="V"/>
    <s v="ZA03"/>
    <n v="41440"/>
    <n v="287827.09000000003"/>
    <n v="6945.63"/>
    <n v="6357.47"/>
    <n v="1000"/>
    <n v="287827.09000000003"/>
    <n v="0"/>
    <x v="13"/>
    <x v="101"/>
    <s v="PS"/>
    <n v="195"/>
    <n v="213"/>
  </r>
  <r>
    <x v="101"/>
    <x v="1"/>
    <s v=""/>
    <s v="2026"/>
    <s v="02"/>
    <s v="V"/>
    <s v="ZA03"/>
    <n v="1464"/>
    <n v="9875.66"/>
    <n v="6745.67"/>
    <n v="6387.2"/>
    <n v="1000"/>
    <n v="9875.66"/>
    <n v="0"/>
    <x v="13"/>
    <x v="101"/>
    <s v="PS"/>
    <n v="195"/>
    <n v="8"/>
  </r>
  <r>
    <x v="101"/>
    <x v="6"/>
    <s v=""/>
    <s v="2026"/>
    <s v="02"/>
    <s v="V"/>
    <s v="ZA03"/>
    <n v="41338"/>
    <n v="253292.89"/>
    <n v="6127.36"/>
    <n v="6387.2"/>
    <n v="1000"/>
    <n v="253292.89"/>
    <n v="0"/>
    <x v="13"/>
    <x v="101"/>
    <s v="PS"/>
    <n v="195"/>
    <n v="212"/>
  </r>
  <r>
    <x v="101"/>
    <x v="2"/>
    <s v=""/>
    <s v="2026"/>
    <s v="02"/>
    <s v="V"/>
    <s v="ZA03"/>
    <n v="3684"/>
    <n v="22098.49"/>
    <n v="5998.5"/>
    <n v="6387.2"/>
    <n v="1000"/>
    <n v="22098.49"/>
    <n v="0"/>
    <x v="13"/>
    <x v="101"/>
    <s v="PS"/>
    <n v="195"/>
    <n v="19"/>
  </r>
  <r>
    <x v="101"/>
    <x v="3"/>
    <s v=""/>
    <s v="2026"/>
    <s v="02"/>
    <s v="V"/>
    <s v="ZA03"/>
    <n v="6458"/>
    <n v="38911.79"/>
    <n v="6025.36"/>
    <n v="6387.2"/>
    <n v="1000"/>
    <n v="38911.79"/>
    <n v="0"/>
    <x v="13"/>
    <x v="101"/>
    <s v="PS"/>
    <n v="195"/>
    <n v="34"/>
  </r>
  <r>
    <x v="102"/>
    <x v="0"/>
    <s v=""/>
    <s v="2026"/>
    <s v="02"/>
    <s v="V"/>
    <s v="ZA03"/>
    <n v="7879"/>
    <n v="46889.52"/>
    <n v="5951.2"/>
    <n v="5959.97"/>
    <n v="1000"/>
    <n v="46889.52"/>
    <n v="0"/>
    <x v="13"/>
    <x v="102"/>
    <s v="PS"/>
    <n v="195"/>
    <n v="41"/>
  </r>
  <r>
    <x v="102"/>
    <x v="1"/>
    <s v=""/>
    <s v="2026"/>
    <s v="02"/>
    <s v="V"/>
    <s v="ZA03"/>
    <n v="1231"/>
    <n v="8533.43"/>
    <n v="6932.11"/>
    <n v="6019.07"/>
    <n v="1000"/>
    <n v="8533.43"/>
    <n v="0"/>
    <x v="13"/>
    <x v="102"/>
    <s v="PS"/>
    <n v="195"/>
    <n v="7"/>
  </r>
  <r>
    <x v="102"/>
    <x v="2"/>
    <s v=""/>
    <s v="2026"/>
    <s v="02"/>
    <s v="V"/>
    <s v="ZA03"/>
    <n v="285"/>
    <n v="1767.8"/>
    <n v="6202.81"/>
    <n v="6019.07"/>
    <n v="1000"/>
    <n v="1767.8"/>
    <n v="0"/>
    <x v="13"/>
    <x v="102"/>
    <s v="PS"/>
    <n v="195"/>
    <n v="2"/>
  </r>
  <r>
    <x v="102"/>
    <x v="3"/>
    <s v=""/>
    <s v="2026"/>
    <s v="02"/>
    <s v="V"/>
    <s v="ZA03"/>
    <n v="1458"/>
    <n v="8728.7900000000009"/>
    <n v="5986.82"/>
    <n v="6019.07"/>
    <n v="1000"/>
    <n v="8728.7900000000009"/>
    <n v="0"/>
    <x v="13"/>
    <x v="102"/>
    <s v="PS"/>
    <n v="195"/>
    <n v="8"/>
  </r>
  <r>
    <x v="103"/>
    <x v="0"/>
    <s v=""/>
    <s v="2026"/>
    <s v="02"/>
    <s v="V"/>
    <s v="ZA03"/>
    <n v="2739"/>
    <n v="28520.080000000002"/>
    <n v="10412.59"/>
    <n v="10079.450000000001"/>
    <n v="1000"/>
    <n v="28520.080000000002"/>
    <n v="0"/>
    <x v="6"/>
    <x v="103"/>
    <s v="BR"/>
    <n v="176"/>
    <n v="16"/>
  </r>
  <r>
    <x v="103"/>
    <x v="1"/>
    <s v=""/>
    <s v="2026"/>
    <s v="02"/>
    <s v="V"/>
    <s v="ZA03"/>
    <n v="2343"/>
    <n v="22050.77"/>
    <n v="9411.34"/>
    <n v="9144.2000000000007"/>
    <n v="1000"/>
    <n v="22050.77"/>
    <n v="0"/>
    <x v="6"/>
    <x v="103"/>
    <s v="BR"/>
    <n v="176"/>
    <n v="14"/>
  </r>
  <r>
    <x v="103"/>
    <x v="2"/>
    <s v=""/>
    <s v="2026"/>
    <s v="02"/>
    <s v="V"/>
    <s v="ZA03"/>
    <n v="2321"/>
    <n v="22337.84"/>
    <n v="9624.23"/>
    <n v="9144.2000000000007"/>
    <n v="1000"/>
    <n v="22337.84"/>
    <n v="0"/>
    <x v="6"/>
    <x v="103"/>
    <s v="BR"/>
    <n v="176"/>
    <n v="14"/>
  </r>
  <r>
    <x v="103"/>
    <x v="3"/>
    <s v=""/>
    <s v="2026"/>
    <s v="02"/>
    <s v="V"/>
    <s v="ZA03"/>
    <n v="3897"/>
    <n v="37352.589999999997"/>
    <n v="9584.9599999999991"/>
    <n v="9372.68"/>
    <n v="1000"/>
    <n v="37352.589999999997"/>
    <n v="0"/>
    <x v="6"/>
    <x v="103"/>
    <s v="BR"/>
    <n v="176"/>
    <n v="23"/>
  </r>
  <r>
    <x v="104"/>
    <x v="2"/>
    <s v=""/>
    <s v="2026"/>
    <s v="02"/>
    <s v="V"/>
    <s v="ZA03"/>
    <n v="225"/>
    <n v="2819.71"/>
    <n v="12532.04"/>
    <n v="16369.72"/>
    <n v="1000"/>
    <n v="2819.71"/>
    <n v="0"/>
    <x v="8"/>
    <x v="104"/>
    <s v="GH"/>
    <n v="120"/>
    <n v="2"/>
  </r>
  <r>
    <x v="105"/>
    <x v="0"/>
    <s v=""/>
    <s v="2026"/>
    <s v="02"/>
    <s v="V"/>
    <s v="ZA03"/>
    <n v="0"/>
    <n v="0"/>
    <n v="9342"/>
    <n v="9968.56"/>
    <n v="1000"/>
    <n v="0"/>
    <n v="0"/>
    <x v="12"/>
    <x v="105"/>
    <s v="KL"/>
    <n v="224"/>
    <n v="0"/>
  </r>
  <r>
    <x v="105"/>
    <x v="14"/>
    <s v=""/>
    <s v="2026"/>
    <s v="02"/>
    <s v="S"/>
    <s v="ZA03"/>
    <n v="0"/>
    <n v="0"/>
    <n v="0"/>
    <n v="0"/>
    <n v="1000"/>
    <n v="0"/>
    <n v="0"/>
    <x v="12"/>
    <x v="105"/>
    <s v="KL"/>
    <n v="224"/>
    <n v="0"/>
  </r>
  <r>
    <x v="106"/>
    <x v="1"/>
    <s v=""/>
    <s v="2026"/>
    <s v="02"/>
    <s v="V"/>
    <s v="ZA03"/>
    <n v="48"/>
    <n v="2019.37"/>
    <n v="42070.21"/>
    <n v="40085.4"/>
    <n v="1000"/>
    <n v="2019.37"/>
    <n v="0"/>
    <x v="18"/>
    <x v="106"/>
    <s v="BJ"/>
    <n v="60"/>
    <n v="1"/>
  </r>
  <r>
    <x v="107"/>
    <x v="3"/>
    <s v=""/>
    <s v="2026"/>
    <s v="02"/>
    <s v="V"/>
    <s v="ZA03"/>
    <n v="0"/>
    <n v="0"/>
    <n v="9209.7099999999991"/>
    <n v="8194.7199999999993"/>
    <n v="1000"/>
    <n v="0"/>
    <n v="0"/>
    <x v="2"/>
    <x v="107"/>
    <s v="Ho"/>
    <n v="135"/>
    <n v="0"/>
  </r>
  <r>
    <x v="108"/>
    <x v="3"/>
    <s v=""/>
    <s v="2026"/>
    <s v="02"/>
    <s v="V"/>
    <s v="ZA03"/>
    <n v="0"/>
    <n v="0"/>
    <n v="9468.83"/>
    <n v="7595.81"/>
    <n v="1000"/>
    <n v="0"/>
    <n v="0"/>
    <x v="2"/>
    <x v="108"/>
    <s v="Ho"/>
    <n v="135"/>
    <n v="0"/>
  </r>
  <r>
    <x v="109"/>
    <x v="0"/>
    <s v=""/>
    <s v="2026"/>
    <s v="02"/>
    <s v="V"/>
    <s v="ZA03"/>
    <n v="2310"/>
    <n v="21189.72"/>
    <n v="9173.0400000000009"/>
    <n v="9583.2000000000007"/>
    <n v="1000"/>
    <n v="21189.72"/>
    <n v="0"/>
    <x v="2"/>
    <x v="109"/>
    <s v="Ho"/>
    <n v="135"/>
    <n v="18"/>
  </r>
  <r>
    <x v="109"/>
    <x v="1"/>
    <s v=""/>
    <s v="2026"/>
    <s v="02"/>
    <s v="V"/>
    <s v="ZA03"/>
    <n v="2217"/>
    <n v="20803.59"/>
    <n v="9383.67"/>
    <n v="7640.93"/>
    <n v="1000"/>
    <n v="20803.59"/>
    <n v="0"/>
    <x v="2"/>
    <x v="109"/>
    <s v="Ho"/>
    <n v="135"/>
    <n v="17"/>
  </r>
  <r>
    <x v="109"/>
    <x v="2"/>
    <s v=""/>
    <s v="2026"/>
    <s v="02"/>
    <s v="V"/>
    <s v="ZA03"/>
    <n v="2441"/>
    <n v="22318.26"/>
    <n v="9143.08"/>
    <n v="7640.93"/>
    <n v="1000"/>
    <n v="22318.26"/>
    <n v="0"/>
    <x v="2"/>
    <x v="109"/>
    <s v="Ho"/>
    <n v="135"/>
    <n v="19"/>
  </r>
  <r>
    <x v="109"/>
    <x v="3"/>
    <s v=""/>
    <s v="2026"/>
    <s v="02"/>
    <s v="V"/>
    <s v="ZA03"/>
    <n v="32312"/>
    <n v="297291.63"/>
    <n v="9200.66"/>
    <n v="7640.93"/>
    <n v="1000"/>
    <n v="297291.63"/>
    <n v="0"/>
    <x v="2"/>
    <x v="109"/>
    <s v="Ho"/>
    <n v="135"/>
    <n v="240"/>
  </r>
  <r>
    <x v="110"/>
    <x v="0"/>
    <s v=""/>
    <s v="2026"/>
    <s v="02"/>
    <s v="V"/>
    <s v="ZA03"/>
    <n v="1920"/>
    <n v="17770.34"/>
    <n v="9255.39"/>
    <n v="9412.34"/>
    <n v="1000"/>
    <n v="17770.34"/>
    <n v="0"/>
    <x v="2"/>
    <x v="110"/>
    <s v="Ho"/>
    <n v="135"/>
    <n v="15"/>
  </r>
  <r>
    <x v="110"/>
    <x v="1"/>
    <s v=""/>
    <s v="2026"/>
    <s v="02"/>
    <s v="V"/>
    <s v="ZA03"/>
    <n v="2415"/>
    <n v="22912"/>
    <n v="9487.3700000000008"/>
    <n v="7977.38"/>
    <n v="1000"/>
    <n v="22912"/>
    <n v="0"/>
    <x v="2"/>
    <x v="110"/>
    <s v="Ho"/>
    <n v="135"/>
    <n v="18"/>
  </r>
  <r>
    <x v="110"/>
    <x v="2"/>
    <s v=""/>
    <s v="2026"/>
    <s v="02"/>
    <s v="V"/>
    <s v="ZA03"/>
    <n v="2128"/>
    <n v="19114.46"/>
    <n v="8982.36"/>
    <n v="7977.38"/>
    <n v="1000"/>
    <n v="19114.46"/>
    <n v="0"/>
    <x v="2"/>
    <x v="110"/>
    <s v="Ho"/>
    <n v="135"/>
    <n v="16"/>
  </r>
  <r>
    <x v="110"/>
    <x v="3"/>
    <s v=""/>
    <s v="2026"/>
    <s v="02"/>
    <s v="V"/>
    <s v="ZA03"/>
    <n v="23792"/>
    <n v="213434.92"/>
    <n v="8970.8700000000008"/>
    <n v="7977.38"/>
    <n v="1000"/>
    <n v="213434.92"/>
    <n v="0"/>
    <x v="2"/>
    <x v="110"/>
    <s v="Ho"/>
    <n v="135"/>
    <n v="177"/>
  </r>
  <r>
    <x v="111"/>
    <x v="0"/>
    <s v=""/>
    <s v="2026"/>
    <s v="02"/>
    <s v="V"/>
    <s v="ZA03"/>
    <n v="268"/>
    <n v="2345.0100000000002"/>
    <n v="8750.0400000000009"/>
    <n v="9705.4699999999993"/>
    <n v="1000"/>
    <n v="2345.0100000000002"/>
    <n v="0"/>
    <x v="2"/>
    <x v="111"/>
    <s v="Ho"/>
    <n v="135"/>
    <n v="2"/>
  </r>
  <r>
    <x v="111"/>
    <x v="1"/>
    <s v=""/>
    <s v="2026"/>
    <s v="02"/>
    <s v="V"/>
    <s v="ZA03"/>
    <n v="960"/>
    <n v="8745.36"/>
    <n v="9109.75"/>
    <n v="8078.69"/>
    <n v="1000"/>
    <n v="8745.36"/>
    <n v="0"/>
    <x v="2"/>
    <x v="111"/>
    <s v="Ho"/>
    <n v="135"/>
    <n v="8"/>
  </r>
  <r>
    <x v="111"/>
    <x v="2"/>
    <s v=""/>
    <s v="2026"/>
    <s v="02"/>
    <s v="V"/>
    <s v="ZA03"/>
    <n v="726"/>
    <n v="6068.71"/>
    <n v="8359.1"/>
    <n v="8078.69"/>
    <n v="1000"/>
    <n v="6068.71"/>
    <n v="0"/>
    <x v="2"/>
    <x v="111"/>
    <s v="Ho"/>
    <n v="135"/>
    <n v="6"/>
  </r>
  <r>
    <x v="111"/>
    <x v="3"/>
    <s v=""/>
    <s v="2026"/>
    <s v="02"/>
    <s v="V"/>
    <s v="ZA03"/>
    <n v="6360"/>
    <n v="51045.62"/>
    <n v="8026.04"/>
    <n v="8078.69"/>
    <n v="1000"/>
    <n v="51045.62"/>
    <n v="0"/>
    <x v="2"/>
    <x v="111"/>
    <s v="Ho"/>
    <n v="135"/>
    <n v="48"/>
  </r>
  <r>
    <x v="112"/>
    <x v="0"/>
    <s v=""/>
    <s v="2026"/>
    <s v="02"/>
    <s v="V"/>
    <s v="ZA03"/>
    <n v="15402"/>
    <n v="137380.14000000001"/>
    <n v="8919.6299999999992"/>
    <n v="9076.57"/>
    <n v="1000"/>
    <n v="137380.14000000001"/>
    <n v="0"/>
    <x v="14"/>
    <x v="112"/>
    <s v="BJ"/>
    <n v="468"/>
    <n v="33"/>
  </r>
  <r>
    <x v="112"/>
    <x v="1"/>
    <s v=""/>
    <s v="2026"/>
    <s v="02"/>
    <s v="V"/>
    <s v="ZA03"/>
    <n v="8933"/>
    <n v="79856.05"/>
    <n v="8939.44"/>
    <n v="8556.77"/>
    <n v="1000"/>
    <n v="79856.05"/>
    <n v="0"/>
    <x v="14"/>
    <x v="112"/>
    <s v="BJ"/>
    <n v="468"/>
    <n v="20"/>
  </r>
  <r>
    <x v="112"/>
    <x v="6"/>
    <s v=""/>
    <s v="2026"/>
    <s v="02"/>
    <s v="V"/>
    <s v="ZA03"/>
    <n v="33917"/>
    <n v="295946.53999999998"/>
    <n v="8725.61"/>
    <n v="8832.86"/>
    <n v="1000"/>
    <n v="295946.53999999998"/>
    <n v="0"/>
    <x v="14"/>
    <x v="112"/>
    <s v="BJ"/>
    <n v="468"/>
    <n v="73"/>
  </r>
  <r>
    <x v="112"/>
    <x v="12"/>
    <s v=""/>
    <s v="2026"/>
    <s v="02"/>
    <s v="V"/>
    <s v="ZA03"/>
    <n v="7000"/>
    <n v="56713.35"/>
    <n v="8101.91"/>
    <n v="8556.77"/>
    <n v="1000"/>
    <n v="56713.35"/>
    <n v="0"/>
    <x v="14"/>
    <x v="112"/>
    <s v="BJ"/>
    <n v="468"/>
    <n v="15"/>
  </r>
  <r>
    <x v="112"/>
    <x v="2"/>
    <s v=""/>
    <s v="2026"/>
    <s v="02"/>
    <s v="V"/>
    <s v="ZA03"/>
    <n v="3559"/>
    <n v="31665.41"/>
    <n v="8897.2800000000007"/>
    <n v="8889.77"/>
    <n v="1000"/>
    <n v="31665.41"/>
    <n v="0"/>
    <x v="14"/>
    <x v="112"/>
    <s v="BJ"/>
    <n v="468"/>
    <n v="8"/>
  </r>
  <r>
    <x v="112"/>
    <x v="3"/>
    <s v=""/>
    <s v="2026"/>
    <s v="02"/>
    <s v="V"/>
    <s v="ZA03"/>
    <n v="7257"/>
    <n v="63692.5"/>
    <n v="8776.7000000000007"/>
    <n v="8832.86"/>
    <n v="1000"/>
    <n v="63692.5"/>
    <n v="0"/>
    <x v="14"/>
    <x v="112"/>
    <s v="BJ"/>
    <n v="468"/>
    <n v="16"/>
  </r>
  <r>
    <x v="113"/>
    <x v="0"/>
    <s v=""/>
    <s v="2026"/>
    <s v="02"/>
    <s v="V"/>
    <s v="ZA03"/>
    <n v="27171"/>
    <n v="237942.64"/>
    <n v="8757.23"/>
    <n v="8846.64"/>
    <n v="1000"/>
    <n v="237942.64"/>
    <n v="0"/>
    <x v="14"/>
    <x v="113"/>
    <s v="BJ"/>
    <n v="468"/>
    <n v="59"/>
  </r>
  <r>
    <x v="113"/>
    <x v="1"/>
    <s v=""/>
    <s v="2026"/>
    <s v="02"/>
    <s v="V"/>
    <s v="ZA03"/>
    <n v="21925"/>
    <n v="189054.09"/>
    <n v="8622.76"/>
    <n v="8726"/>
    <n v="1000"/>
    <n v="189054.09"/>
    <n v="0"/>
    <x v="14"/>
    <x v="113"/>
    <s v="BJ"/>
    <n v="468"/>
    <n v="47"/>
  </r>
  <r>
    <x v="113"/>
    <x v="6"/>
    <s v=""/>
    <s v="2026"/>
    <s v="02"/>
    <s v="V"/>
    <s v="ZA03"/>
    <n v="23626"/>
    <n v="204080.04"/>
    <n v="8637.94"/>
    <n v="8726"/>
    <n v="1000"/>
    <n v="204080.04"/>
    <n v="0"/>
    <x v="14"/>
    <x v="113"/>
    <s v="BJ"/>
    <n v="468"/>
    <n v="51"/>
  </r>
  <r>
    <x v="113"/>
    <x v="12"/>
    <s v=""/>
    <s v="2026"/>
    <s v="02"/>
    <s v="V"/>
    <s v="ZA03"/>
    <n v="11832"/>
    <n v="98653.440000000002"/>
    <n v="8337.85"/>
    <n v="8468.27"/>
    <n v="1000"/>
    <n v="98653.440000000002"/>
    <n v="0"/>
    <x v="14"/>
    <x v="113"/>
    <s v="BJ"/>
    <n v="468"/>
    <n v="26"/>
  </r>
  <r>
    <x v="113"/>
    <x v="2"/>
    <s v=""/>
    <s v="2026"/>
    <s v="02"/>
    <s v="V"/>
    <s v="ZA03"/>
    <n v="5545"/>
    <n v="48207.48"/>
    <n v="8693.86"/>
    <n v="8744.2000000000007"/>
    <n v="1000"/>
    <n v="48207.48"/>
    <n v="0"/>
    <x v="14"/>
    <x v="113"/>
    <s v="BJ"/>
    <n v="468"/>
    <n v="12"/>
  </r>
  <r>
    <x v="113"/>
    <x v="3"/>
    <s v=""/>
    <s v="2026"/>
    <s v="02"/>
    <s v="V"/>
    <s v="ZA03"/>
    <n v="7734"/>
    <n v="66701.22"/>
    <n v="8624.41"/>
    <n v="8726"/>
    <n v="1000"/>
    <n v="66701.22"/>
    <n v="0"/>
    <x v="14"/>
    <x v="113"/>
    <s v="BJ"/>
    <n v="468"/>
    <n v="17"/>
  </r>
  <r>
    <x v="114"/>
    <x v="0"/>
    <s v=""/>
    <s v="2026"/>
    <s v="02"/>
    <s v="V"/>
    <s v="ZA03"/>
    <n v="9248"/>
    <n v="80641.820000000007"/>
    <n v="8719.92"/>
    <n v="8964.64"/>
    <n v="1000"/>
    <n v="80641.820000000007"/>
    <n v="0"/>
    <x v="14"/>
    <x v="114"/>
    <s v="BJ"/>
    <n v="468"/>
    <n v="20"/>
  </r>
  <r>
    <x v="114"/>
    <x v="1"/>
    <s v=""/>
    <s v="2026"/>
    <s v="02"/>
    <s v="V"/>
    <s v="ZA03"/>
    <n v="10817"/>
    <n v="93338.69"/>
    <n v="8628.89"/>
    <n v="9105.2900000000009"/>
    <n v="1000"/>
    <n v="93338.69"/>
    <n v="0"/>
    <x v="14"/>
    <x v="114"/>
    <s v="BJ"/>
    <n v="468"/>
    <n v="24"/>
  </r>
  <r>
    <x v="114"/>
    <x v="6"/>
    <s v=""/>
    <s v="2026"/>
    <s v="02"/>
    <s v="V"/>
    <s v="ZA03"/>
    <n v="27734"/>
    <n v="240002.81"/>
    <n v="8653.74"/>
    <n v="8825.5400000000009"/>
    <n v="1000"/>
    <n v="240002.81"/>
    <n v="0"/>
    <x v="14"/>
    <x v="114"/>
    <s v="BJ"/>
    <n v="468"/>
    <n v="60"/>
  </r>
  <r>
    <x v="114"/>
    <x v="12"/>
    <s v=""/>
    <s v="2026"/>
    <s v="02"/>
    <s v="V"/>
    <s v="ZA03"/>
    <n v="0"/>
    <n v="0"/>
    <n v="7936.8"/>
    <n v="8583.84"/>
    <n v="1000"/>
    <n v="0"/>
    <n v="0"/>
    <x v="14"/>
    <x v="114"/>
    <s v="BJ"/>
    <n v="468"/>
    <n v="0"/>
  </r>
  <r>
    <x v="114"/>
    <x v="2"/>
    <s v=""/>
    <s v="2026"/>
    <s v="02"/>
    <s v="V"/>
    <s v="ZA03"/>
    <n v="6155"/>
    <n v="52884.31"/>
    <n v="8592.09"/>
    <n v="8862.94"/>
    <n v="1000"/>
    <n v="52884.31"/>
    <n v="0"/>
    <x v="14"/>
    <x v="114"/>
    <s v="BJ"/>
    <n v="468"/>
    <n v="14"/>
  </r>
  <r>
    <x v="114"/>
    <x v="3"/>
    <s v=""/>
    <s v="2026"/>
    <s v="02"/>
    <s v="V"/>
    <s v="ZA03"/>
    <n v="11337"/>
    <n v="97449.89"/>
    <n v="8595.74"/>
    <n v="8825.5400000000009"/>
    <n v="1000"/>
    <n v="97449.89"/>
    <n v="0"/>
    <x v="14"/>
    <x v="114"/>
    <s v="BJ"/>
    <n v="468"/>
    <n v="25"/>
  </r>
  <r>
    <x v="115"/>
    <x v="0"/>
    <s v=""/>
    <s v="2026"/>
    <s v="02"/>
    <s v="V"/>
    <s v="ZA03"/>
    <n v="38093"/>
    <n v="336775.81"/>
    <n v="8840.8799999999992"/>
    <n v="9028.07"/>
    <n v="1000"/>
    <n v="336775.81"/>
    <n v="0"/>
    <x v="14"/>
    <x v="115"/>
    <s v="BJ"/>
    <n v="468"/>
    <n v="82"/>
  </r>
  <r>
    <x v="115"/>
    <x v="1"/>
    <s v=""/>
    <s v="2026"/>
    <s v="02"/>
    <s v="V"/>
    <s v="ZA03"/>
    <n v="32285"/>
    <n v="278026.02"/>
    <n v="8611.6200000000008"/>
    <n v="9156.84"/>
    <n v="1000"/>
    <n v="278026.02"/>
    <n v="0"/>
    <x v="14"/>
    <x v="115"/>
    <s v="BJ"/>
    <n v="468"/>
    <n v="69"/>
  </r>
  <r>
    <x v="115"/>
    <x v="6"/>
    <s v=""/>
    <s v="2026"/>
    <s v="02"/>
    <s v="V"/>
    <s v="ZA03"/>
    <n v="35490"/>
    <n v="308427.7"/>
    <n v="8690.5499999999993"/>
    <n v="8889.15"/>
    <n v="1000"/>
    <n v="308427.7"/>
    <n v="0"/>
    <x v="14"/>
    <x v="115"/>
    <s v="BJ"/>
    <n v="468"/>
    <n v="76"/>
  </r>
  <r>
    <x v="115"/>
    <x v="12"/>
    <s v=""/>
    <s v="2026"/>
    <s v="02"/>
    <s v="V"/>
    <s v="ZA03"/>
    <n v="0"/>
    <n v="0"/>
    <n v="8199.44"/>
    <n v="8652.6"/>
    <n v="1000"/>
    <n v="0"/>
    <n v="0"/>
    <x v="14"/>
    <x v="115"/>
    <s v="BJ"/>
    <n v="468"/>
    <n v="0"/>
  </r>
  <r>
    <x v="115"/>
    <x v="2"/>
    <s v=""/>
    <s v="2026"/>
    <s v="02"/>
    <s v="V"/>
    <s v="ZA03"/>
    <n v="21014"/>
    <n v="180809.88"/>
    <n v="8604.26"/>
    <n v="8899.84"/>
    <n v="1000"/>
    <n v="180809.88"/>
    <n v="0"/>
    <x v="14"/>
    <x v="115"/>
    <s v="BJ"/>
    <n v="468"/>
    <n v="45"/>
  </r>
  <r>
    <x v="115"/>
    <x v="3"/>
    <s v=""/>
    <s v="2026"/>
    <s v="02"/>
    <s v="V"/>
    <s v="ZA03"/>
    <n v="16735"/>
    <n v="144656.09"/>
    <n v="8643.93"/>
    <n v="8889.15"/>
    <n v="1000"/>
    <n v="144656.09"/>
    <n v="0"/>
    <x v="14"/>
    <x v="115"/>
    <s v="BJ"/>
    <n v="468"/>
    <n v="36"/>
  </r>
  <r>
    <x v="116"/>
    <x v="5"/>
    <s v=""/>
    <s v="2026"/>
    <s v="02"/>
    <s v="V"/>
    <s v="ZA03"/>
    <n v="28665"/>
    <n v="174017.92000000001"/>
    <n v="6070.75"/>
    <n v="6232.98"/>
    <n v="1000"/>
    <n v="174017.92000000001"/>
    <n v="0"/>
    <x v="13"/>
    <x v="116"/>
    <s v="PS"/>
    <n v="195"/>
    <n v="147"/>
  </r>
  <r>
    <x v="116"/>
    <x v="0"/>
    <s v=""/>
    <s v="2026"/>
    <s v="02"/>
    <s v="V"/>
    <s v="ZA03"/>
    <n v="54196"/>
    <n v="354397.77"/>
    <n v="6539.19"/>
    <n v="6137.93"/>
    <n v="1000"/>
    <n v="354397.77"/>
    <n v="0"/>
    <x v="13"/>
    <x v="116"/>
    <s v="PS"/>
    <n v="195"/>
    <n v="278"/>
  </r>
  <r>
    <x v="116"/>
    <x v="1"/>
    <s v=""/>
    <s v="2026"/>
    <s v="02"/>
    <s v="V"/>
    <s v="ZA03"/>
    <n v="8520"/>
    <n v="60618.16"/>
    <n v="7114.81"/>
    <n v="6232.98"/>
    <n v="1000"/>
    <n v="60618.16"/>
    <n v="0"/>
    <x v="13"/>
    <x v="116"/>
    <s v="PS"/>
    <n v="195"/>
    <n v="44"/>
  </r>
  <r>
    <x v="116"/>
    <x v="6"/>
    <s v=""/>
    <s v="2026"/>
    <s v="02"/>
    <s v="V"/>
    <s v="ZA03"/>
    <n v="225421"/>
    <n v="1381036.77"/>
    <n v="6126.48"/>
    <n v="6232.98"/>
    <n v="1000"/>
    <n v="1381036.77"/>
    <n v="0"/>
    <x v="13"/>
    <x v="116"/>
    <s v="PS"/>
    <n v="195"/>
    <n v="1157"/>
  </r>
  <r>
    <x v="116"/>
    <x v="2"/>
    <s v=""/>
    <s v="2026"/>
    <s v="02"/>
    <s v="V"/>
    <s v="ZA03"/>
    <n v="17130"/>
    <n v="113218.23"/>
    <n v="6609.35"/>
    <n v="6232.98"/>
    <n v="1000"/>
    <n v="113218.23"/>
    <n v="0"/>
    <x v="13"/>
    <x v="116"/>
    <s v="PS"/>
    <n v="195"/>
    <n v="88"/>
  </r>
  <r>
    <x v="116"/>
    <x v="3"/>
    <s v=""/>
    <s v="2026"/>
    <s v="02"/>
    <s v="V"/>
    <s v="ZA03"/>
    <n v="59141"/>
    <n v="376662.42"/>
    <n v="6368.89"/>
    <n v="6232.98"/>
    <n v="1000"/>
    <n v="376662.42"/>
    <n v="0"/>
    <x v="13"/>
    <x v="116"/>
    <s v="PS"/>
    <n v="195"/>
    <n v="304"/>
  </r>
  <r>
    <x v="117"/>
    <x v="5"/>
    <s v=""/>
    <s v="2026"/>
    <s v="02"/>
    <s v="V"/>
    <s v="ZA03"/>
    <n v="20627"/>
    <n v="141289.57999999999"/>
    <n v="6849.74"/>
    <n v="6651.5"/>
    <n v="1000"/>
    <n v="141289.57999999999"/>
    <n v="0"/>
    <x v="13"/>
    <x v="117"/>
    <s v="PS"/>
    <n v="195"/>
    <n v="106"/>
  </r>
  <r>
    <x v="117"/>
    <x v="0"/>
    <s v=""/>
    <s v="2026"/>
    <s v="02"/>
    <s v="V"/>
    <s v="ZA03"/>
    <n v="31312"/>
    <n v="226294.26"/>
    <n v="7227.08"/>
    <n v="6896.9"/>
    <n v="1000"/>
    <n v="226294.26"/>
    <n v="0"/>
    <x v="13"/>
    <x v="117"/>
    <s v="PS"/>
    <n v="195"/>
    <n v="161"/>
  </r>
  <r>
    <x v="117"/>
    <x v="1"/>
    <s v=""/>
    <s v="2026"/>
    <s v="02"/>
    <s v="V"/>
    <s v="ZA03"/>
    <n v="23069"/>
    <n v="172828.15"/>
    <n v="7491.79"/>
    <n v="6651.5"/>
    <n v="1000"/>
    <n v="172828.15"/>
    <n v="0"/>
    <x v="13"/>
    <x v="117"/>
    <s v="PS"/>
    <n v="195"/>
    <n v="119"/>
  </r>
  <r>
    <x v="117"/>
    <x v="6"/>
    <s v=""/>
    <s v="2026"/>
    <s v="02"/>
    <s v="V"/>
    <s v="ZA03"/>
    <n v="154161"/>
    <n v="1036705.12"/>
    <n v="6724.82"/>
    <n v="6651.5"/>
    <n v="1000"/>
    <n v="1036705.12"/>
    <n v="0"/>
    <x v="13"/>
    <x v="117"/>
    <s v="PS"/>
    <n v="195"/>
    <n v="791"/>
  </r>
  <r>
    <x v="117"/>
    <x v="2"/>
    <s v=""/>
    <s v="2026"/>
    <s v="02"/>
    <s v="V"/>
    <s v="ZA03"/>
    <n v="4349"/>
    <n v="30255.439999999999"/>
    <n v="6956.87"/>
    <n v="6651.5"/>
    <n v="1000"/>
    <n v="30255.439999999999"/>
    <n v="0"/>
    <x v="13"/>
    <x v="117"/>
    <s v="PS"/>
    <n v="195"/>
    <n v="23"/>
  </r>
  <r>
    <x v="117"/>
    <x v="3"/>
    <s v=""/>
    <s v="2026"/>
    <s v="02"/>
    <s v="V"/>
    <s v="ZA03"/>
    <n v="4232"/>
    <n v="28803.67"/>
    <n v="6806.16"/>
    <n v="6651.5"/>
    <n v="1000"/>
    <n v="28803.67"/>
    <n v="0"/>
    <x v="13"/>
    <x v="117"/>
    <s v="PS"/>
    <n v="195"/>
    <n v="22"/>
  </r>
  <r>
    <x v="118"/>
    <x v="0"/>
    <s v=""/>
    <s v="2026"/>
    <s v="02"/>
    <s v="V"/>
    <s v="ZA03"/>
    <n v="43"/>
    <n v="1710.74"/>
    <n v="39784.65"/>
    <n v="33194.730000000003"/>
    <n v="1000"/>
    <n v="1710.74"/>
    <n v="0"/>
    <x v="0"/>
    <x v="118"/>
    <s v="BJ"/>
    <n v="125"/>
    <n v="1"/>
  </r>
  <r>
    <x v="118"/>
    <x v="1"/>
    <s v=""/>
    <s v="2026"/>
    <s v="02"/>
    <s v="V"/>
    <s v="ZA03"/>
    <n v="73"/>
    <n v="2941.38"/>
    <n v="40292.879999999997"/>
    <n v="32212.68"/>
    <n v="1000"/>
    <n v="2941.38"/>
    <n v="0"/>
    <x v="0"/>
    <x v="118"/>
    <s v="BJ"/>
    <n v="125"/>
    <n v="1"/>
  </r>
  <r>
    <x v="118"/>
    <x v="2"/>
    <s v=""/>
    <s v="2026"/>
    <s v="02"/>
    <s v="V"/>
    <s v="ZA03"/>
    <n v="59"/>
    <n v="2347.29"/>
    <n v="39784.58"/>
    <n v="33264.03"/>
    <n v="1000"/>
    <n v="2347.29"/>
    <n v="0"/>
    <x v="0"/>
    <x v="118"/>
    <s v="BJ"/>
    <n v="125"/>
    <n v="1"/>
  </r>
  <r>
    <x v="118"/>
    <x v="3"/>
    <s v=""/>
    <s v="2026"/>
    <s v="02"/>
    <s v="V"/>
    <s v="ZA03"/>
    <n v="90"/>
    <n v="3590.39"/>
    <n v="39893.22"/>
    <n v="32212.68"/>
    <n v="1000"/>
    <n v="3590.39"/>
    <n v="0"/>
    <x v="0"/>
    <x v="118"/>
    <s v="BJ"/>
    <n v="125"/>
    <n v="1"/>
  </r>
  <r>
    <x v="119"/>
    <x v="0"/>
    <s v=""/>
    <s v="2026"/>
    <s v="02"/>
    <s v="V"/>
    <s v="ZA03"/>
    <n v="12595"/>
    <n v="146736.78"/>
    <n v="11650.4"/>
    <n v="11215.78"/>
    <n v="1000"/>
    <n v="146736.78"/>
    <n v="0"/>
    <x v="6"/>
    <x v="119"/>
    <s v="BR"/>
    <n v="176"/>
    <n v="72"/>
  </r>
  <r>
    <x v="119"/>
    <x v="1"/>
    <s v=""/>
    <s v="2026"/>
    <s v="02"/>
    <s v="V"/>
    <s v="ZA03"/>
    <n v="4785"/>
    <n v="56472.49"/>
    <n v="11801.98"/>
    <n v="10331.700000000001"/>
    <n v="1000"/>
    <n v="56472.49"/>
    <n v="0"/>
    <x v="6"/>
    <x v="119"/>
    <s v="BR"/>
    <n v="176"/>
    <n v="28"/>
  </r>
  <r>
    <x v="119"/>
    <x v="2"/>
    <s v=""/>
    <s v="2026"/>
    <s v="02"/>
    <s v="V"/>
    <s v="ZA03"/>
    <n v="35059"/>
    <n v="371051.17"/>
    <n v="10583.62"/>
    <n v="10331.700000000001"/>
    <n v="1000"/>
    <n v="371051.17"/>
    <n v="0"/>
    <x v="6"/>
    <x v="119"/>
    <s v="BR"/>
    <n v="176"/>
    <n v="200"/>
  </r>
  <r>
    <x v="119"/>
    <x v="8"/>
    <s v=""/>
    <s v="2026"/>
    <s v="02"/>
    <s v="V"/>
    <s v="ZA03"/>
    <n v="0"/>
    <n v="0"/>
    <n v="10229.68"/>
    <n v="10331.700000000001"/>
    <n v="1000"/>
    <n v="0"/>
    <n v="0"/>
    <x v="6"/>
    <x v="119"/>
    <s v="BR"/>
    <n v="176"/>
    <n v="0"/>
  </r>
  <r>
    <x v="119"/>
    <x v="3"/>
    <s v=""/>
    <s v="2026"/>
    <s v="02"/>
    <s v="V"/>
    <s v="ZA03"/>
    <n v="21315"/>
    <n v="233708.61"/>
    <n v="10964.51"/>
    <n v="10501.05"/>
    <n v="1000"/>
    <n v="233708.61"/>
    <n v="0"/>
    <x v="6"/>
    <x v="119"/>
    <s v="BR"/>
    <n v="176"/>
    <n v="122"/>
  </r>
  <r>
    <x v="120"/>
    <x v="7"/>
    <s v=""/>
    <s v="2026"/>
    <s v="02"/>
    <s v="V"/>
    <s v="ZA03"/>
    <n v="844"/>
    <n v="10998.64"/>
    <n v="13031.56"/>
    <n v="13396.02"/>
    <n v="1000"/>
    <n v="10998.64"/>
    <n v="0"/>
    <x v="5"/>
    <x v="120"/>
    <s v="PS"/>
    <n v="130"/>
    <n v="7"/>
  </r>
  <r>
    <x v="120"/>
    <x v="0"/>
    <s v=""/>
    <s v="2026"/>
    <s v="02"/>
    <s v="V"/>
    <s v="ZA03"/>
    <n v="12702"/>
    <n v="160504.72"/>
    <n v="12636.18"/>
    <n v="14554.15"/>
    <n v="1000"/>
    <n v="160504.72"/>
    <n v="0"/>
    <x v="5"/>
    <x v="120"/>
    <s v="PS"/>
    <n v="130"/>
    <n v="98"/>
  </r>
  <r>
    <x v="120"/>
    <x v="1"/>
    <s v=""/>
    <s v="2026"/>
    <s v="02"/>
    <s v="V"/>
    <s v="ZA03"/>
    <n v="5953"/>
    <n v="75763.19"/>
    <n v="12726.89"/>
    <n v="14554.15"/>
    <n v="1000"/>
    <n v="75763.19"/>
    <n v="0"/>
    <x v="5"/>
    <x v="120"/>
    <s v="PS"/>
    <n v="130"/>
    <n v="46"/>
  </r>
  <r>
    <x v="120"/>
    <x v="2"/>
    <s v=""/>
    <s v="2026"/>
    <s v="02"/>
    <s v="V"/>
    <s v="ZA03"/>
    <n v="3070"/>
    <n v="36573.4"/>
    <n v="11913.16"/>
    <n v="13737.14"/>
    <n v="1000"/>
    <n v="36573.4"/>
    <n v="0"/>
    <x v="5"/>
    <x v="120"/>
    <s v="PS"/>
    <n v="130"/>
    <n v="24"/>
  </r>
  <r>
    <x v="120"/>
    <x v="3"/>
    <s v=""/>
    <s v="2026"/>
    <s v="02"/>
    <s v="V"/>
    <s v="ZA03"/>
    <n v="32209"/>
    <n v="383411.9"/>
    <n v="11903.87"/>
    <n v="13396.02"/>
    <n v="1000"/>
    <n v="383411.9"/>
    <n v="0"/>
    <x v="5"/>
    <x v="120"/>
    <s v="PS"/>
    <n v="130"/>
    <n v="248"/>
  </r>
  <r>
    <x v="121"/>
    <x v="7"/>
    <s v=""/>
    <s v="2026"/>
    <s v="02"/>
    <s v="V"/>
    <s v="ZA03"/>
    <n v="0"/>
    <n v="0"/>
    <n v="13105.72"/>
    <n v="13182.67"/>
    <n v="1000"/>
    <n v="0"/>
    <n v="0"/>
    <x v="5"/>
    <x v="121"/>
    <s v="PS"/>
    <n v="130"/>
    <n v="0"/>
  </r>
  <r>
    <x v="121"/>
    <x v="0"/>
    <s v=""/>
    <s v="2026"/>
    <s v="02"/>
    <s v="V"/>
    <s v="ZA03"/>
    <n v="8542"/>
    <n v="137700.32999999999"/>
    <n v="16120.39"/>
    <n v="14384.4"/>
    <n v="1000"/>
    <n v="137700.32999999999"/>
    <n v="0"/>
    <x v="5"/>
    <x v="121"/>
    <s v="PS"/>
    <n v="130"/>
    <n v="66"/>
  </r>
  <r>
    <x v="121"/>
    <x v="1"/>
    <s v=""/>
    <s v="2026"/>
    <s v="02"/>
    <s v="V"/>
    <s v="ZA03"/>
    <n v="6278"/>
    <n v="102496.8"/>
    <n v="16326.35"/>
    <n v="14384.4"/>
    <n v="1000"/>
    <n v="102496.8"/>
    <n v="0"/>
    <x v="5"/>
    <x v="121"/>
    <s v="PS"/>
    <n v="130"/>
    <n v="49"/>
  </r>
  <r>
    <x v="121"/>
    <x v="2"/>
    <s v=""/>
    <s v="2026"/>
    <s v="02"/>
    <s v="V"/>
    <s v="ZA03"/>
    <n v="4632"/>
    <n v="71227.78"/>
    <n v="15377.33"/>
    <n v="13422.98"/>
    <n v="1000"/>
    <n v="71227.78"/>
    <n v="0"/>
    <x v="5"/>
    <x v="121"/>
    <s v="PS"/>
    <n v="130"/>
    <n v="36"/>
  </r>
  <r>
    <x v="121"/>
    <x v="3"/>
    <s v=""/>
    <s v="2026"/>
    <s v="02"/>
    <s v="V"/>
    <s v="ZA03"/>
    <n v="27262"/>
    <n v="406711.27"/>
    <n v="14918.61"/>
    <n v="13182.67"/>
    <n v="1000"/>
    <n v="406711.27"/>
    <n v="0"/>
    <x v="5"/>
    <x v="121"/>
    <s v="PS"/>
    <n v="130"/>
    <n v="210"/>
  </r>
  <r>
    <x v="122"/>
    <x v="0"/>
    <s v=""/>
    <s v="2026"/>
    <s v="02"/>
    <s v="V"/>
    <s v="ZA03"/>
    <n v="10961"/>
    <n v="104628.18"/>
    <n v="9545.5"/>
    <n v="9786.9599999999991"/>
    <n v="1000"/>
    <n v="104628.18"/>
    <n v="0"/>
    <x v="5"/>
    <x v="18"/>
    <s v="PS"/>
    <n v="130"/>
    <n v="85"/>
  </r>
  <r>
    <x v="122"/>
    <x v="1"/>
    <s v=""/>
    <s v="2026"/>
    <s v="02"/>
    <s v="V"/>
    <s v="ZA03"/>
    <n v="5100"/>
    <n v="54507.98"/>
    <n v="10687.84"/>
    <n v="9613.2199999999993"/>
    <n v="1000"/>
    <n v="54507.98"/>
    <n v="0"/>
    <x v="5"/>
    <x v="18"/>
    <s v="PS"/>
    <n v="130"/>
    <n v="40"/>
  </r>
  <r>
    <x v="122"/>
    <x v="2"/>
    <s v=""/>
    <s v="2026"/>
    <s v="02"/>
    <s v="V"/>
    <s v="ZA03"/>
    <n v="2084"/>
    <n v="20575.84"/>
    <n v="9873.24"/>
    <n v="9613.2199999999993"/>
    <n v="1000"/>
    <n v="20575.84"/>
    <n v="0"/>
    <x v="5"/>
    <x v="18"/>
    <s v="PS"/>
    <n v="130"/>
    <n v="17"/>
  </r>
  <r>
    <x v="122"/>
    <x v="3"/>
    <s v=""/>
    <s v="2026"/>
    <s v="02"/>
    <s v="V"/>
    <s v="ZA03"/>
    <n v="646"/>
    <n v="6381.63"/>
    <n v="9878.68"/>
    <n v="9613.2199999999993"/>
    <n v="1000"/>
    <n v="6381.63"/>
    <n v="0"/>
    <x v="5"/>
    <x v="18"/>
    <s v="PS"/>
    <n v="130"/>
    <n v="5"/>
  </r>
  <r>
    <x v="123"/>
    <x v="0"/>
    <s v=""/>
    <s v="2026"/>
    <s v="02"/>
    <s v="V"/>
    <s v="ZA03"/>
    <n v="2920"/>
    <n v="15763.79"/>
    <n v="5398.56"/>
    <n v="5423.52"/>
    <n v="1000"/>
    <n v="15763.79"/>
    <n v="0"/>
    <x v="13"/>
    <x v="122"/>
    <s v="PS"/>
    <n v="210"/>
    <n v="14"/>
  </r>
  <r>
    <x v="123"/>
    <x v="1"/>
    <s v=""/>
    <s v="2026"/>
    <s v="02"/>
    <s v="V"/>
    <s v="ZA03"/>
    <n v="1680"/>
    <n v="10165.1"/>
    <n v="6050.65"/>
    <n v="5423.52"/>
    <n v="1000"/>
    <n v="10165.1"/>
    <n v="0"/>
    <x v="13"/>
    <x v="122"/>
    <s v="PS"/>
    <n v="210"/>
    <n v="8"/>
  </r>
  <r>
    <x v="123"/>
    <x v="2"/>
    <s v=""/>
    <s v="2026"/>
    <s v="02"/>
    <s v="V"/>
    <s v="ZA03"/>
    <n v="807"/>
    <n v="4571.87"/>
    <n v="5665.27"/>
    <n v="5537.58"/>
    <n v="1000"/>
    <n v="4571.87"/>
    <n v="0"/>
    <x v="13"/>
    <x v="122"/>
    <s v="PS"/>
    <n v="210"/>
    <n v="4"/>
  </r>
  <r>
    <x v="123"/>
    <x v="3"/>
    <s v=""/>
    <s v="2026"/>
    <s v="02"/>
    <s v="V"/>
    <s v="ZA03"/>
    <n v="9240"/>
    <n v="50274.3"/>
    <n v="5440.94"/>
    <n v="5537.58"/>
    <n v="1000"/>
    <n v="50274.3"/>
    <n v="0"/>
    <x v="13"/>
    <x v="122"/>
    <s v="PS"/>
    <n v="210"/>
    <n v="44"/>
  </r>
  <r>
    <x v="124"/>
    <x v="0"/>
    <s v=""/>
    <s v="2026"/>
    <s v="02"/>
    <s v="V"/>
    <s v="ZA03"/>
    <n v="14015"/>
    <n v="122988.28"/>
    <n v="8775.4699999999993"/>
    <n v="8859.56"/>
    <n v="1000"/>
    <n v="122988.28"/>
    <n v="0"/>
    <x v="17"/>
    <x v="123"/>
    <s v="BR"/>
    <n v="240"/>
    <n v="59"/>
  </r>
  <r>
    <x v="124"/>
    <x v="1"/>
    <s v=""/>
    <s v="2026"/>
    <s v="02"/>
    <s v="V"/>
    <s v="ZA03"/>
    <n v="13138"/>
    <n v="119718.75"/>
    <n v="9112.4"/>
    <n v="9217.01"/>
    <n v="1000"/>
    <n v="119718.75"/>
    <n v="0"/>
    <x v="17"/>
    <x v="123"/>
    <s v="BR"/>
    <n v="240"/>
    <n v="55"/>
  </r>
  <r>
    <x v="124"/>
    <x v="15"/>
    <s v=""/>
    <s v="2026"/>
    <s v="02"/>
    <s v="V"/>
    <s v="ZA03"/>
    <n v="0"/>
    <n v="0"/>
    <n v="8740.48"/>
    <n v="8850.65"/>
    <n v="1000"/>
    <n v="0"/>
    <n v="0"/>
    <x v="17"/>
    <x v="123"/>
    <s v="BR"/>
    <n v="240"/>
    <n v="0"/>
  </r>
  <r>
    <x v="124"/>
    <x v="2"/>
    <s v=""/>
    <s v="2026"/>
    <s v="02"/>
    <s v="V"/>
    <s v="ZA03"/>
    <n v="703"/>
    <n v="6232.59"/>
    <n v="8865.7000000000007"/>
    <n v="9062.86"/>
    <n v="1000"/>
    <n v="6232.59"/>
    <n v="0"/>
    <x v="17"/>
    <x v="123"/>
    <s v="BR"/>
    <n v="240"/>
    <n v="3"/>
  </r>
  <r>
    <x v="124"/>
    <x v="3"/>
    <s v=""/>
    <s v="2026"/>
    <s v="02"/>
    <s v="V"/>
    <s v="ZA03"/>
    <n v="8674"/>
    <n v="77160.62"/>
    <n v="8895.6200000000008"/>
    <n v="9217.01"/>
    <n v="1000"/>
    <n v="77160.62"/>
    <n v="0"/>
    <x v="17"/>
    <x v="123"/>
    <s v="BR"/>
    <n v="240"/>
    <n v="37"/>
  </r>
  <r>
    <x v="125"/>
    <x v="0"/>
    <s v=""/>
    <s v="2026"/>
    <s v="02"/>
    <s v="V"/>
    <s v="ZA03"/>
    <n v="4864"/>
    <n v="60712.959999999999"/>
    <n v="12482.11"/>
    <n v="11772.76"/>
    <n v="1000"/>
    <n v="60712.959999999999"/>
    <n v="0"/>
    <x v="3"/>
    <x v="124"/>
    <s v="MG"/>
    <n v="210"/>
    <n v="24"/>
  </r>
  <r>
    <x v="125"/>
    <x v="1"/>
    <s v=""/>
    <s v="2026"/>
    <s v="02"/>
    <s v="V"/>
    <s v="ZA03"/>
    <n v="3414"/>
    <n v="43783.81"/>
    <n v="12824.78"/>
    <n v="11173.7"/>
    <n v="1000"/>
    <n v="43783.81"/>
    <n v="0"/>
    <x v="3"/>
    <x v="124"/>
    <s v="MG"/>
    <n v="210"/>
    <n v="17"/>
  </r>
  <r>
    <x v="125"/>
    <x v="2"/>
    <s v=""/>
    <s v="2026"/>
    <s v="02"/>
    <s v="V"/>
    <s v="ZA03"/>
    <n v="36345"/>
    <n v="382908.68"/>
    <n v="10535.39"/>
    <n v="11173.69"/>
    <n v="1000"/>
    <n v="382908.68"/>
    <n v="0"/>
    <x v="3"/>
    <x v="124"/>
    <s v="MG"/>
    <n v="210"/>
    <n v="174"/>
  </r>
  <r>
    <x v="125"/>
    <x v="8"/>
    <s v=""/>
    <s v="2026"/>
    <s v="02"/>
    <s v="V"/>
    <s v="ZA03"/>
    <n v="1805"/>
    <n v="18846.18"/>
    <n v="10441.1"/>
    <n v="11173.7"/>
    <n v="1000"/>
    <n v="18846.18"/>
    <n v="0"/>
    <x v="3"/>
    <x v="124"/>
    <s v="MG"/>
    <n v="210"/>
    <n v="9"/>
  </r>
  <r>
    <x v="125"/>
    <x v="3"/>
    <s v=""/>
    <s v="2026"/>
    <s v="02"/>
    <s v="V"/>
    <s v="ZA03"/>
    <n v="1050"/>
    <n v="12176.54"/>
    <n v="11596.7"/>
    <n v="11417.36"/>
    <n v="1000"/>
    <n v="12176.54"/>
    <n v="0"/>
    <x v="3"/>
    <x v="124"/>
    <s v="MG"/>
    <n v="210"/>
    <n v="5"/>
  </r>
  <r>
    <x v="126"/>
    <x v="7"/>
    <s v=""/>
    <s v="2026"/>
    <s v="02"/>
    <s v="V"/>
    <s v="ZA03"/>
    <n v="570"/>
    <n v="9016.84"/>
    <n v="15819.02"/>
    <n v="15024.99"/>
    <n v="1000"/>
    <n v="9016.84"/>
    <n v="0"/>
    <x v="8"/>
    <x v="125"/>
    <s v="GH"/>
    <n v="154"/>
    <n v="4"/>
  </r>
  <r>
    <x v="126"/>
    <x v="0"/>
    <s v=""/>
    <s v="2026"/>
    <s v="02"/>
    <s v="V"/>
    <s v="ZA03"/>
    <n v="3599"/>
    <n v="70333.13"/>
    <n v="19542.41"/>
    <n v="15878.44"/>
    <n v="1000"/>
    <n v="70333.13"/>
    <n v="0"/>
    <x v="8"/>
    <x v="125"/>
    <s v="GH"/>
    <n v="154"/>
    <n v="24"/>
  </r>
  <r>
    <x v="126"/>
    <x v="1"/>
    <s v=""/>
    <s v="2026"/>
    <s v="02"/>
    <s v="V"/>
    <s v="ZA03"/>
    <n v="1778"/>
    <n v="36408.370000000003"/>
    <n v="20477.150000000001"/>
    <n v="15878.44"/>
    <n v="1000"/>
    <n v="36408.370000000003"/>
    <n v="0"/>
    <x v="8"/>
    <x v="125"/>
    <s v="GH"/>
    <n v="154"/>
    <n v="12"/>
  </r>
  <r>
    <x v="126"/>
    <x v="2"/>
    <s v=""/>
    <s v="2026"/>
    <s v="02"/>
    <s v="V"/>
    <s v="ZA03"/>
    <n v="715"/>
    <n v="13642.85"/>
    <n v="19080.91"/>
    <n v="15325.44"/>
    <n v="1000"/>
    <n v="13642.85"/>
    <n v="0"/>
    <x v="8"/>
    <x v="125"/>
    <s v="GH"/>
    <n v="154"/>
    <n v="5"/>
  </r>
  <r>
    <x v="126"/>
    <x v="3"/>
    <s v=""/>
    <s v="2026"/>
    <s v="02"/>
    <s v="V"/>
    <s v="ZA03"/>
    <n v="16726"/>
    <n v="295385.59000000003"/>
    <n v="17660.259999999998"/>
    <n v="15024.99"/>
    <n v="1000"/>
    <n v="295385.59000000003"/>
    <n v="0"/>
    <x v="8"/>
    <x v="125"/>
    <s v="GH"/>
    <n v="154"/>
    <n v="109"/>
  </r>
  <r>
    <x v="127"/>
    <x v="7"/>
    <s v=""/>
    <s v="2026"/>
    <s v="02"/>
    <s v="V"/>
    <s v="ZA03"/>
    <n v="0"/>
    <n v="0"/>
    <n v="13576.84"/>
    <n v="15866.89"/>
    <n v="1000"/>
    <n v="0"/>
    <n v="0"/>
    <x v="8"/>
    <x v="126"/>
    <s v="GH"/>
    <n v="154"/>
    <n v="0"/>
  </r>
  <r>
    <x v="127"/>
    <x v="0"/>
    <s v=""/>
    <s v="2026"/>
    <s v="02"/>
    <s v="V"/>
    <s v="ZA03"/>
    <n v="1614"/>
    <n v="23672.47"/>
    <n v="14666.96"/>
    <n v="14460.17"/>
    <n v="1000"/>
    <n v="23672.47"/>
    <n v="0"/>
    <x v="8"/>
    <x v="126"/>
    <s v="GH"/>
    <n v="154"/>
    <n v="11"/>
  </r>
  <r>
    <x v="127"/>
    <x v="1"/>
    <s v=""/>
    <s v="2026"/>
    <s v="02"/>
    <s v="V"/>
    <s v="ZA03"/>
    <n v="208"/>
    <n v="3094.55"/>
    <n v="14877.64"/>
    <n v="14460.17"/>
    <n v="1000"/>
    <n v="3094.55"/>
    <n v="0"/>
    <x v="8"/>
    <x v="126"/>
    <s v="GH"/>
    <n v="154"/>
    <n v="2"/>
  </r>
  <r>
    <x v="127"/>
    <x v="2"/>
    <s v=""/>
    <s v="2026"/>
    <s v="02"/>
    <s v="V"/>
    <s v="ZA03"/>
    <n v="578"/>
    <n v="8049.81"/>
    <n v="13927.01"/>
    <n v="13777.96"/>
    <n v="1000"/>
    <n v="8049.81"/>
    <n v="0"/>
    <x v="8"/>
    <x v="126"/>
    <s v="GH"/>
    <n v="154"/>
    <n v="4"/>
  </r>
  <r>
    <x v="127"/>
    <x v="3"/>
    <s v=""/>
    <s v="2026"/>
    <s v="02"/>
    <s v="V"/>
    <s v="ZA03"/>
    <n v="15878"/>
    <n v="215803.69"/>
    <n v="13591.36"/>
    <n v="13601.9"/>
    <n v="1000"/>
    <n v="215803.69"/>
    <n v="0"/>
    <x v="8"/>
    <x v="126"/>
    <s v="GH"/>
    <n v="154"/>
    <n v="104"/>
  </r>
  <r>
    <x v="128"/>
    <x v="7"/>
    <s v=""/>
    <s v="2026"/>
    <s v="02"/>
    <s v="V"/>
    <s v="ZA03"/>
    <n v="450"/>
    <n v="5462.25"/>
    <n v="12138.33"/>
    <n v="14788.01"/>
    <n v="1000"/>
    <n v="5462.25"/>
    <n v="0"/>
    <x v="8"/>
    <x v="127"/>
    <s v="GH"/>
    <n v="225"/>
    <n v="2"/>
  </r>
  <r>
    <x v="128"/>
    <x v="3"/>
    <s v=""/>
    <s v="2026"/>
    <s v="02"/>
    <s v="V"/>
    <s v="ZA03"/>
    <n v="39207"/>
    <n v="550317.32999999996"/>
    <n v="14036.2"/>
    <n v="15334.54"/>
    <n v="1000"/>
    <n v="550317.32999999996"/>
    <n v="0"/>
    <x v="8"/>
    <x v="127"/>
    <s v="GH"/>
    <n v="225"/>
    <n v="175"/>
  </r>
  <r>
    <x v="129"/>
    <x v="7"/>
    <s v=""/>
    <s v="2026"/>
    <s v="02"/>
    <s v="V"/>
    <s v="ZA03"/>
    <n v="1125"/>
    <n v="11954.48"/>
    <n v="10626.2"/>
    <n v="10802.89"/>
    <n v="1000"/>
    <n v="11954.48"/>
    <n v="0"/>
    <x v="8"/>
    <x v="128"/>
    <s v="GH"/>
    <n v="225"/>
    <n v="5"/>
  </r>
  <r>
    <x v="129"/>
    <x v="0"/>
    <s v=""/>
    <s v="2026"/>
    <s v="02"/>
    <s v="V"/>
    <s v="ZA03"/>
    <n v="3094"/>
    <n v="34116.81"/>
    <n v="11026.76"/>
    <n v="11447.28"/>
    <n v="1000"/>
    <n v="34116.81"/>
    <n v="0"/>
    <x v="8"/>
    <x v="128"/>
    <s v="GH"/>
    <n v="225"/>
    <n v="14"/>
  </r>
  <r>
    <x v="129"/>
    <x v="1"/>
    <s v=""/>
    <s v="2026"/>
    <s v="02"/>
    <s v="V"/>
    <s v="ZA03"/>
    <n v="675"/>
    <n v="7557.5"/>
    <n v="11196.3"/>
    <n v="11447.28"/>
    <n v="1000"/>
    <n v="7557.5"/>
    <n v="0"/>
    <x v="8"/>
    <x v="128"/>
    <s v="GH"/>
    <n v="225"/>
    <n v="3"/>
  </r>
  <r>
    <x v="129"/>
    <x v="2"/>
    <s v=""/>
    <s v="2026"/>
    <s v="02"/>
    <s v="V"/>
    <s v="ZA03"/>
    <n v="1174"/>
    <n v="12519.68"/>
    <n v="10664.12"/>
    <n v="10943.07"/>
    <n v="1000"/>
    <n v="12519.68"/>
    <n v="0"/>
    <x v="8"/>
    <x v="128"/>
    <s v="GH"/>
    <n v="225"/>
    <n v="6"/>
  </r>
  <r>
    <x v="129"/>
    <x v="3"/>
    <s v=""/>
    <s v="2026"/>
    <s v="02"/>
    <s v="V"/>
    <s v="ZA03"/>
    <n v="33585"/>
    <n v="354545.93"/>
    <n v="10556.68"/>
    <n v="10802.89"/>
    <n v="1000"/>
    <n v="354545.93"/>
    <n v="0"/>
    <x v="8"/>
    <x v="128"/>
    <s v="GH"/>
    <n v="225"/>
    <n v="150"/>
  </r>
  <r>
    <x v="130"/>
    <x v="0"/>
    <s v=""/>
    <s v="2026"/>
    <s v="02"/>
    <s v="V"/>
    <s v="ZA03"/>
    <n v="4365"/>
    <n v="46731.66"/>
    <n v="10705.99"/>
    <n v="10322.33"/>
    <n v="1000"/>
    <n v="46731.66"/>
    <n v="0"/>
    <x v="8"/>
    <x v="129"/>
    <s v="BR"/>
    <n v="225"/>
    <n v="20"/>
  </r>
  <r>
    <x v="130"/>
    <x v="1"/>
    <s v=""/>
    <s v="2026"/>
    <s v="02"/>
    <s v="V"/>
    <s v="ZA03"/>
    <n v="5493"/>
    <n v="61362.22"/>
    <n v="11170.98"/>
    <n v="10322.33"/>
    <n v="1000"/>
    <n v="61362.22"/>
    <n v="0"/>
    <x v="8"/>
    <x v="129"/>
    <s v="BR"/>
    <n v="225"/>
    <n v="25"/>
  </r>
  <r>
    <x v="130"/>
    <x v="2"/>
    <s v=""/>
    <s v="2026"/>
    <s v="02"/>
    <s v="V"/>
    <s v="ZA03"/>
    <n v="1827"/>
    <n v="18263.72"/>
    <n v="9996.56"/>
    <n v="9946.3799999999992"/>
    <n v="1000"/>
    <n v="18263.72"/>
    <n v="0"/>
    <x v="8"/>
    <x v="129"/>
    <s v="BR"/>
    <n v="225"/>
    <n v="9"/>
  </r>
  <r>
    <x v="130"/>
    <x v="3"/>
    <s v=""/>
    <s v="2026"/>
    <s v="02"/>
    <s v="V"/>
    <s v="ZA03"/>
    <n v="31364"/>
    <n v="370997.51"/>
    <n v="11828.77"/>
    <n v="9862.09"/>
    <n v="1000"/>
    <n v="370997.51"/>
    <n v="0"/>
    <x v="8"/>
    <x v="129"/>
    <s v="BR"/>
    <n v="225"/>
    <n v="140"/>
  </r>
  <r>
    <x v="131"/>
    <x v="0"/>
    <s v=""/>
    <s v="2026"/>
    <s v="02"/>
    <s v="V"/>
    <s v="ZA03"/>
    <n v="3094"/>
    <n v="90910.93"/>
    <n v="29382.98"/>
    <n v="30970.82"/>
    <n v="1000"/>
    <n v="90910.93"/>
    <n v="0"/>
    <x v="0"/>
    <x v="130"/>
    <s v="BJ"/>
    <n v="125"/>
    <n v="25"/>
  </r>
  <r>
    <x v="131"/>
    <x v="1"/>
    <s v=""/>
    <s v="2026"/>
    <s v="02"/>
    <s v="V"/>
    <s v="ZA03"/>
    <n v="316"/>
    <n v="10133.43"/>
    <n v="32067.82"/>
    <n v="30255.02"/>
    <n v="1000"/>
    <n v="10133.43"/>
    <n v="0"/>
    <x v="0"/>
    <x v="130"/>
    <s v="BJ"/>
    <n v="125"/>
    <n v="3"/>
  </r>
  <r>
    <x v="131"/>
    <x v="2"/>
    <s v=""/>
    <s v="2026"/>
    <s v="02"/>
    <s v="V"/>
    <s v="ZA03"/>
    <n v="172"/>
    <n v="5270.98"/>
    <n v="30645.23"/>
    <n v="30396.94"/>
    <n v="1000"/>
    <n v="5270.98"/>
    <n v="0"/>
    <x v="0"/>
    <x v="130"/>
    <s v="BJ"/>
    <n v="125"/>
    <n v="2"/>
  </r>
  <r>
    <x v="131"/>
    <x v="3"/>
    <s v=""/>
    <s v="2026"/>
    <s v="02"/>
    <s v="V"/>
    <s v="ZA03"/>
    <n v="1384"/>
    <n v="42040.13"/>
    <n v="30375.82"/>
    <n v="30255.02"/>
    <n v="1000"/>
    <n v="42040.13"/>
    <n v="0"/>
    <x v="0"/>
    <x v="130"/>
    <s v="BJ"/>
    <n v="125"/>
    <n v="12"/>
  </r>
  <r>
    <x v="131"/>
    <x v="4"/>
    <s v=""/>
    <s v="2026"/>
    <s v="02"/>
    <s v="V"/>
    <s v="ZA03"/>
    <n v="0"/>
    <n v="0"/>
    <n v="28284.21"/>
    <n v="28775.24"/>
    <n v="1000"/>
    <n v="0"/>
    <n v="0"/>
    <x v="0"/>
    <x v="130"/>
    <s v="BJ"/>
    <n v="125"/>
    <n v="0"/>
  </r>
  <r>
    <x v="132"/>
    <x v="0"/>
    <s v=""/>
    <s v="2026"/>
    <s v="02"/>
    <s v="V"/>
    <s v="ZA03"/>
    <n v="2016"/>
    <n v="47396.94"/>
    <n v="23510.39"/>
    <n v="28280.6"/>
    <n v="1000"/>
    <n v="47396.94"/>
    <n v="0"/>
    <x v="0"/>
    <x v="131"/>
    <s v="BJ"/>
    <n v="125"/>
    <n v="17"/>
  </r>
  <r>
    <x v="132"/>
    <x v="1"/>
    <s v=""/>
    <s v="2026"/>
    <s v="02"/>
    <s v="V"/>
    <s v="ZA03"/>
    <n v="549"/>
    <n v="13829.77"/>
    <n v="25190.84"/>
    <n v="28647.56"/>
    <n v="1000"/>
    <n v="13829.77"/>
    <n v="0"/>
    <x v="0"/>
    <x v="131"/>
    <s v="BJ"/>
    <n v="125"/>
    <n v="5"/>
  </r>
  <r>
    <x v="132"/>
    <x v="2"/>
    <s v=""/>
    <s v="2026"/>
    <s v="02"/>
    <s v="V"/>
    <s v="ZA03"/>
    <n v="644"/>
    <n v="15641.01"/>
    <n v="24287.279999999999"/>
    <n v="28162.3"/>
    <n v="1000"/>
    <n v="15641.01"/>
    <n v="0"/>
    <x v="0"/>
    <x v="131"/>
    <s v="BJ"/>
    <n v="125"/>
    <n v="6"/>
  </r>
  <r>
    <x v="132"/>
    <x v="3"/>
    <s v=""/>
    <s v="2026"/>
    <s v="02"/>
    <s v="V"/>
    <s v="ZA03"/>
    <n v="736"/>
    <n v="18256.669999999998"/>
    <n v="24805.26"/>
    <n v="28647.56"/>
    <n v="1000"/>
    <n v="18256.669999999998"/>
    <n v="0"/>
    <x v="0"/>
    <x v="131"/>
    <s v="BJ"/>
    <n v="125"/>
    <n v="6"/>
  </r>
  <r>
    <x v="132"/>
    <x v="4"/>
    <s v=""/>
    <s v="2026"/>
    <s v="02"/>
    <s v="V"/>
    <s v="ZA03"/>
    <n v="0"/>
    <n v="0"/>
    <n v="22770.34"/>
    <n v="27073.69"/>
    <n v="1000"/>
    <n v="0"/>
    <n v="0"/>
    <x v="0"/>
    <x v="131"/>
    <s v="BJ"/>
    <n v="125"/>
    <n v="0"/>
  </r>
  <r>
    <x v="133"/>
    <x v="0"/>
    <s v=""/>
    <s v="2026"/>
    <s v="02"/>
    <s v="V"/>
    <s v="ZA03"/>
    <n v="689"/>
    <n v="25641.66"/>
    <n v="37215.760000000002"/>
    <n v="31826.61"/>
    <n v="1000"/>
    <n v="25641.66"/>
    <n v="0"/>
    <x v="0"/>
    <x v="132"/>
    <s v="BJ"/>
    <n v="125"/>
    <n v="6"/>
  </r>
  <r>
    <x v="133"/>
    <x v="1"/>
    <s v=""/>
    <s v="2026"/>
    <s v="02"/>
    <s v="V"/>
    <s v="ZA03"/>
    <n v="131"/>
    <n v="4924.25"/>
    <n v="37589.69"/>
    <n v="31826.61"/>
    <n v="1000"/>
    <n v="4924.25"/>
    <n v="0"/>
    <x v="0"/>
    <x v="132"/>
    <s v="BJ"/>
    <n v="125"/>
    <n v="2"/>
  </r>
  <r>
    <x v="133"/>
    <x v="2"/>
    <s v=""/>
    <s v="2026"/>
    <s v="02"/>
    <s v="V"/>
    <s v="ZA03"/>
    <n v="213"/>
    <n v="7873.51"/>
    <n v="36964.839999999997"/>
    <n v="31639.439999999999"/>
    <n v="1000"/>
    <n v="7873.51"/>
    <n v="0"/>
    <x v="0"/>
    <x v="132"/>
    <s v="BJ"/>
    <n v="125"/>
    <n v="2"/>
  </r>
  <r>
    <x v="133"/>
    <x v="3"/>
    <s v=""/>
    <s v="2026"/>
    <s v="02"/>
    <s v="V"/>
    <s v="ZA03"/>
    <n v="487"/>
    <n v="18221.88"/>
    <n v="37416.589999999997"/>
    <n v="31736.39"/>
    <n v="1000"/>
    <n v="18221.88"/>
    <n v="0"/>
    <x v="0"/>
    <x v="132"/>
    <s v="BJ"/>
    <n v="125"/>
    <n v="4"/>
  </r>
  <r>
    <x v="134"/>
    <x v="0"/>
    <s v=""/>
    <s v="2026"/>
    <s v="02"/>
    <s v="V"/>
    <s v="ZA03"/>
    <n v="855"/>
    <n v="57873.89"/>
    <n v="67688.759999999995"/>
    <n v="67894.38"/>
    <n v="1000"/>
    <n v="57873.89"/>
    <n v="0"/>
    <x v="14"/>
    <x v="133"/>
    <s v="BJ"/>
    <n v="50"/>
    <n v="18"/>
  </r>
  <r>
    <x v="134"/>
    <x v="1"/>
    <s v=""/>
    <s v="2026"/>
    <s v="02"/>
    <s v="S"/>
    <s v="ZA03"/>
    <n v="0"/>
    <n v="0"/>
    <n v="67336.73"/>
    <n v="66583.490000000005"/>
    <n v="1000"/>
    <n v="0"/>
    <n v="0"/>
    <x v="14"/>
    <x v="133"/>
    <s v="BJ"/>
    <n v="50"/>
    <n v="0"/>
  </r>
  <r>
    <x v="134"/>
    <x v="12"/>
    <s v=""/>
    <s v="2026"/>
    <s v="02"/>
    <s v="V"/>
    <s v="ZA03"/>
    <n v="0"/>
    <n v="0"/>
    <n v="64710"/>
    <n v="64509.34"/>
    <n v="1000"/>
    <n v="0"/>
    <n v="0"/>
    <x v="14"/>
    <x v="133"/>
    <s v="BJ"/>
    <n v="50"/>
    <n v="0"/>
  </r>
  <r>
    <x v="134"/>
    <x v="2"/>
    <s v=""/>
    <s v="2026"/>
    <s v="02"/>
    <s v="V"/>
    <s v="ZA03"/>
    <n v="69"/>
    <n v="4493.63"/>
    <n v="65125.07"/>
    <n v="66894.679999999993"/>
    <n v="1000"/>
    <n v="4493.63"/>
    <n v="0"/>
    <x v="14"/>
    <x v="133"/>
    <s v="BJ"/>
    <n v="50"/>
    <n v="2"/>
  </r>
  <r>
    <x v="134"/>
    <x v="3"/>
    <s v=""/>
    <s v="2026"/>
    <s v="02"/>
    <s v="V"/>
    <s v="ZA03"/>
    <n v="1180"/>
    <n v="76381.289999999994"/>
    <n v="64729.91"/>
    <n v="66583.490000000005"/>
    <n v="1000"/>
    <n v="76381.289999999994"/>
    <n v="0"/>
    <x v="14"/>
    <x v="133"/>
    <s v="BJ"/>
    <n v="50"/>
    <n v="24"/>
  </r>
  <r>
    <x v="135"/>
    <x v="0"/>
    <s v=""/>
    <s v="2026"/>
    <s v="02"/>
    <s v="V"/>
    <s v="ZA03"/>
    <n v="13341"/>
    <n v="217266.08"/>
    <n v="16285.59"/>
    <n v="16249.85"/>
    <n v="1000"/>
    <n v="217266.08"/>
    <n v="0"/>
    <x v="14"/>
    <x v="134"/>
    <s v="BJ"/>
    <n v="180"/>
    <n v="75"/>
  </r>
  <r>
    <x v="135"/>
    <x v="1"/>
    <s v=""/>
    <s v="2026"/>
    <s v="02"/>
    <s v="V"/>
    <s v="ZA03"/>
    <n v="3993"/>
    <n v="63827.27"/>
    <n v="15984.79"/>
    <n v="15948.41"/>
    <n v="1000"/>
    <n v="63827.27"/>
    <n v="0"/>
    <x v="14"/>
    <x v="134"/>
    <s v="BJ"/>
    <n v="180"/>
    <n v="23"/>
  </r>
  <r>
    <x v="135"/>
    <x v="12"/>
    <s v=""/>
    <s v="2026"/>
    <s v="02"/>
    <s v="V"/>
    <s v="ZA03"/>
    <n v="7898"/>
    <n v="120763.43"/>
    <n v="15290.38"/>
    <n v="15245.37"/>
    <n v="1000"/>
    <n v="120763.43"/>
    <n v="0"/>
    <x v="14"/>
    <x v="134"/>
    <s v="BJ"/>
    <n v="180"/>
    <n v="44"/>
  </r>
  <r>
    <x v="135"/>
    <x v="2"/>
    <s v=""/>
    <s v="2026"/>
    <s v="02"/>
    <s v="V"/>
    <s v="ZA03"/>
    <n v="5195"/>
    <n v="82170.44"/>
    <n v="15817.22"/>
    <n v="16020.76"/>
    <n v="1000"/>
    <n v="82170.44"/>
    <n v="0"/>
    <x v="14"/>
    <x v="134"/>
    <s v="BJ"/>
    <n v="180"/>
    <n v="29"/>
  </r>
  <r>
    <x v="135"/>
    <x v="3"/>
    <s v=""/>
    <s v="2026"/>
    <s v="02"/>
    <s v="V"/>
    <s v="ZA03"/>
    <n v="11802"/>
    <n v="188477.13"/>
    <n v="15969.93"/>
    <n v="15948.41"/>
    <n v="1000"/>
    <n v="188477.13"/>
    <n v="0"/>
    <x v="14"/>
    <x v="134"/>
    <s v="BJ"/>
    <n v="180"/>
    <n v="66"/>
  </r>
  <r>
    <x v="136"/>
    <x v="0"/>
    <s v=""/>
    <s v="2026"/>
    <s v="02"/>
    <s v="V"/>
    <s v="ZA03"/>
    <n v="3976"/>
    <n v="65953.75"/>
    <n v="16587.97"/>
    <n v="16847.07"/>
    <n v="1000"/>
    <n v="65953.75"/>
    <n v="0"/>
    <x v="14"/>
    <x v="135"/>
    <s v="BJ"/>
    <n v="234"/>
    <n v="17"/>
  </r>
  <r>
    <x v="136"/>
    <x v="1"/>
    <s v=""/>
    <s v="2026"/>
    <s v="02"/>
    <s v="V"/>
    <s v="ZA03"/>
    <n v="5430"/>
    <n v="88048.07"/>
    <n v="16215.11"/>
    <n v="16093.12"/>
    <n v="1000"/>
    <n v="88048.07"/>
    <n v="0"/>
    <x v="14"/>
    <x v="135"/>
    <s v="BJ"/>
    <n v="234"/>
    <n v="24"/>
  </r>
  <r>
    <x v="136"/>
    <x v="12"/>
    <s v=""/>
    <s v="2026"/>
    <s v="02"/>
    <s v="V"/>
    <s v="ZA03"/>
    <n v="0"/>
    <n v="0"/>
    <n v="15493.37"/>
    <n v="15503.79"/>
    <n v="1000"/>
    <n v="0"/>
    <n v="0"/>
    <x v="14"/>
    <x v="135"/>
    <s v="BJ"/>
    <n v="234"/>
    <n v="0"/>
  </r>
  <r>
    <x v="136"/>
    <x v="2"/>
    <s v=""/>
    <s v="2026"/>
    <s v="02"/>
    <s v="V"/>
    <s v="ZA03"/>
    <n v="3273"/>
    <n v="52127.68"/>
    <n v="15926.58"/>
    <n v="16283.28"/>
    <n v="1000"/>
    <n v="52127.68"/>
    <n v="0"/>
    <x v="14"/>
    <x v="135"/>
    <s v="BJ"/>
    <n v="234"/>
    <n v="14"/>
  </r>
  <r>
    <x v="136"/>
    <x v="3"/>
    <s v=""/>
    <s v="2026"/>
    <s v="02"/>
    <s v="V"/>
    <s v="ZA03"/>
    <n v="26716"/>
    <n v="427106.15"/>
    <n v="15986.9"/>
    <n v="16093.12"/>
    <n v="1000"/>
    <n v="427106.15"/>
    <n v="0"/>
    <x v="14"/>
    <x v="135"/>
    <s v="BJ"/>
    <n v="234"/>
    <n v="115"/>
  </r>
  <r>
    <x v="137"/>
    <x v="0"/>
    <s v=""/>
    <s v="2026"/>
    <s v="02"/>
    <s v="V"/>
    <s v="ZA03"/>
    <n v="124"/>
    <n v="8221.49"/>
    <n v="66302.34"/>
    <n v="67736.19"/>
    <n v="1000"/>
    <n v="8221.49"/>
    <n v="0"/>
    <x v="14"/>
    <x v="136"/>
    <s v="BJ"/>
    <n v="50"/>
    <n v="3"/>
  </r>
  <r>
    <x v="137"/>
    <x v="1"/>
    <s v=""/>
    <s v="2026"/>
    <s v="02"/>
    <s v="V"/>
    <s v="ZA03"/>
    <n v="391"/>
    <n v="25804.28"/>
    <n v="65995.600000000006"/>
    <n v="65791.83"/>
    <n v="1000"/>
    <n v="25804.28"/>
    <n v="0"/>
    <x v="14"/>
    <x v="136"/>
    <s v="BJ"/>
    <n v="50"/>
    <n v="8"/>
  </r>
  <r>
    <x v="137"/>
    <x v="12"/>
    <s v=""/>
    <s v="2026"/>
    <s v="02"/>
    <s v="S"/>
    <s v="ZA03"/>
    <n v="0"/>
    <n v="0"/>
    <n v="63250"/>
    <n v="63686.43"/>
    <n v="1000"/>
    <n v="0"/>
    <n v="0"/>
    <x v="14"/>
    <x v="136"/>
    <s v="BJ"/>
    <n v="50"/>
    <n v="0"/>
  </r>
  <r>
    <x v="137"/>
    <x v="2"/>
    <s v=""/>
    <s v="2026"/>
    <s v="02"/>
    <s v="V"/>
    <s v="ZA03"/>
    <n v="122"/>
    <n v="7979.47"/>
    <n v="65405.49"/>
    <n v="65940.070000000007"/>
    <n v="1000"/>
    <n v="7979.47"/>
    <n v="0"/>
    <x v="14"/>
    <x v="136"/>
    <s v="BJ"/>
    <n v="50"/>
    <n v="3"/>
  </r>
  <r>
    <x v="137"/>
    <x v="3"/>
    <s v=""/>
    <s v="2026"/>
    <s v="02"/>
    <s v="V"/>
    <s v="ZA03"/>
    <n v="513"/>
    <n v="33044.1"/>
    <n v="64413.45"/>
    <n v="65791.83"/>
    <n v="1000"/>
    <n v="33044.1"/>
    <n v="0"/>
    <x v="14"/>
    <x v="136"/>
    <s v="BJ"/>
    <n v="50"/>
    <n v="11"/>
  </r>
  <r>
    <x v="138"/>
    <x v="0"/>
    <s v=""/>
    <s v="2026"/>
    <s v="02"/>
    <s v="V"/>
    <s v="ZA03"/>
    <n v="141"/>
    <n v="2769.3"/>
    <n v="19640.43"/>
    <n v="17081.23"/>
    <n v="1000"/>
    <n v="2769.3"/>
    <n v="0"/>
    <x v="3"/>
    <x v="137"/>
    <s v="MG"/>
    <n v="176"/>
    <n v="1"/>
  </r>
  <r>
    <x v="139"/>
    <x v="1"/>
    <s v=""/>
    <s v="2026"/>
    <s v="02"/>
    <s v="V"/>
    <s v="ZA03"/>
    <n v="1629"/>
    <n v="25764.87"/>
    <n v="15816.37"/>
    <n v="16456.54"/>
    <n v="1000"/>
    <n v="25764.87"/>
    <n v="0"/>
    <x v="3"/>
    <x v="138"/>
    <s v="MG"/>
    <n v="176"/>
    <n v="10"/>
  </r>
  <r>
    <x v="139"/>
    <x v="2"/>
    <s v=""/>
    <s v="2026"/>
    <s v="02"/>
    <s v="V"/>
    <s v="ZA03"/>
    <n v="463"/>
    <n v="7346.16"/>
    <n v="15866.44"/>
    <n v="16378.01"/>
    <n v="1000"/>
    <n v="7346.16"/>
    <n v="0"/>
    <x v="3"/>
    <x v="138"/>
    <s v="MG"/>
    <n v="176"/>
    <n v="3"/>
  </r>
  <r>
    <x v="139"/>
    <x v="3"/>
    <s v=""/>
    <s v="2026"/>
    <s v="02"/>
    <s v="V"/>
    <s v="ZA03"/>
    <n v="1764"/>
    <n v="26936.06"/>
    <n v="15269.88"/>
    <n v="16456.54"/>
    <n v="1000"/>
    <n v="26936.06"/>
    <n v="0"/>
    <x v="3"/>
    <x v="138"/>
    <s v="MG"/>
    <n v="176"/>
    <n v="11"/>
  </r>
  <r>
    <x v="140"/>
    <x v="0"/>
    <s v=""/>
    <s v="2026"/>
    <s v="02"/>
    <s v="V"/>
    <s v="ZA03"/>
    <n v="125"/>
    <n v="3679.8"/>
    <n v="29438.400000000001"/>
    <n v="30608.05"/>
    <n v="1000"/>
    <n v="3679.8"/>
    <n v="0"/>
    <x v="0"/>
    <x v="139"/>
    <s v="BJ"/>
    <n v="125"/>
    <n v="1"/>
  </r>
  <r>
    <x v="141"/>
    <x v="0"/>
    <s v=""/>
    <s v="2026"/>
    <s v="02"/>
    <s v="V"/>
    <s v="ZA03"/>
    <n v="0"/>
    <n v="0"/>
    <n v="38402.81"/>
    <n v="38402.81"/>
    <n v="1000"/>
    <n v="0"/>
    <n v="0"/>
    <x v="0"/>
    <x v="140"/>
    <s v="BJ"/>
    <n v="125"/>
    <n v="0"/>
  </r>
  <r>
    <x v="142"/>
    <x v="0"/>
    <s v=""/>
    <s v="2026"/>
    <s v="02"/>
    <s v="V"/>
    <s v="ZA03"/>
    <n v="125"/>
    <n v="4101.75"/>
    <n v="32814"/>
    <n v="33278.980000000003"/>
    <n v="1000"/>
    <n v="4101.75"/>
    <n v="0"/>
    <x v="0"/>
    <x v="141"/>
    <s v="BJ"/>
    <n v="125"/>
    <n v="1"/>
  </r>
  <r>
    <x v="143"/>
    <x v="1"/>
    <s v=""/>
    <s v="2026"/>
    <s v="02"/>
    <s v="V"/>
    <s v="ZA03"/>
    <n v="0"/>
    <n v="0"/>
    <n v="9606.0300000000007"/>
    <n v="9611.92"/>
    <n v="1000"/>
    <n v="0"/>
    <n v="0"/>
    <x v="19"/>
    <x v="142"/>
    <s v="GH"/>
    <n v="216"/>
    <n v="0"/>
  </r>
  <r>
    <x v="143"/>
    <x v="2"/>
    <s v=""/>
    <s v="2026"/>
    <s v="02"/>
    <s v="V"/>
    <s v="ZA03"/>
    <n v="0"/>
    <n v="0"/>
    <n v="9745"/>
    <n v="9384.7999999999993"/>
    <n v="1000"/>
    <n v="0"/>
    <n v="0"/>
    <x v="19"/>
    <x v="142"/>
    <s v="GH"/>
    <n v="216"/>
    <n v="0"/>
  </r>
  <r>
    <x v="143"/>
    <x v="3"/>
    <s v=""/>
    <s v="2026"/>
    <s v="02"/>
    <s v="V"/>
    <s v="ZA03"/>
    <n v="4256"/>
    <n v="40562.28"/>
    <n v="9530.61"/>
    <n v="9379.82"/>
    <n v="1000"/>
    <n v="40562.28"/>
    <n v="0"/>
    <x v="19"/>
    <x v="142"/>
    <s v="GH"/>
    <n v="216"/>
    <n v="20"/>
  </r>
  <r>
    <x v="144"/>
    <x v="0"/>
    <s v=""/>
    <s v="2026"/>
    <s v="02"/>
    <s v="V"/>
    <s v="ZA03"/>
    <n v="1024"/>
    <n v="9802.0300000000007"/>
    <n v="9572.2900000000009"/>
    <n v="9620.01"/>
    <n v="1000"/>
    <n v="9802.0300000000007"/>
    <n v="0"/>
    <x v="18"/>
    <x v="143"/>
    <s v="MG"/>
    <n v="296"/>
    <n v="4"/>
  </r>
  <r>
    <x v="144"/>
    <x v="1"/>
    <s v=""/>
    <s v="2026"/>
    <s v="02"/>
    <s v="V"/>
    <s v="ZA03"/>
    <n v="6393"/>
    <n v="61383.16"/>
    <n v="9601.6200000000008"/>
    <n v="9214.6"/>
    <n v="1000"/>
    <n v="61383.16"/>
    <n v="0"/>
    <x v="18"/>
    <x v="143"/>
    <s v="MG"/>
    <n v="296"/>
    <n v="22"/>
  </r>
  <r>
    <x v="144"/>
    <x v="6"/>
    <s v=""/>
    <s v="2026"/>
    <s v="02"/>
    <s v="S"/>
    <s v="ZA03"/>
    <n v="0"/>
    <n v="0"/>
    <n v="0"/>
    <n v="9466.4"/>
    <n v="1000"/>
    <n v="0"/>
    <n v="0"/>
    <x v="18"/>
    <x v="143"/>
    <s v="MG"/>
    <n v="296"/>
    <n v="0"/>
  </r>
  <r>
    <x v="144"/>
    <x v="2"/>
    <s v=""/>
    <s v="2026"/>
    <s v="02"/>
    <s v="V"/>
    <s v="ZA03"/>
    <n v="2969"/>
    <n v="27371.48"/>
    <n v="9219.09"/>
    <n v="9324.51"/>
    <n v="1000"/>
    <n v="27371.48"/>
    <n v="0"/>
    <x v="18"/>
    <x v="143"/>
    <s v="MG"/>
    <n v="296"/>
    <n v="11"/>
  </r>
  <r>
    <x v="144"/>
    <x v="13"/>
    <s v=""/>
    <s v="2026"/>
    <s v="02"/>
    <s v="V"/>
    <s v="ZA03"/>
    <n v="11"/>
    <n v="102.71"/>
    <n v="9337.27"/>
    <n v="9077.09"/>
    <n v="1000"/>
    <n v="102.71"/>
    <n v="0"/>
    <x v="18"/>
    <x v="143"/>
    <s v="MG"/>
    <n v="296"/>
    <n v="1"/>
  </r>
  <r>
    <x v="144"/>
    <x v="3"/>
    <s v=""/>
    <s v="2026"/>
    <s v="02"/>
    <s v="V"/>
    <s v="ZA03"/>
    <n v="51259"/>
    <n v="477157.67"/>
    <n v="9308.76"/>
    <n v="9214.6"/>
    <n v="1000"/>
    <n v="477157.67"/>
    <n v="0"/>
    <x v="18"/>
    <x v="143"/>
    <s v="MG"/>
    <n v="296"/>
    <n v="174"/>
  </r>
  <r>
    <x v="145"/>
    <x v="0"/>
    <s v=""/>
    <s v="2026"/>
    <s v="02"/>
    <s v="V"/>
    <s v="ZA03"/>
    <n v="127157"/>
    <n v="1271717.03"/>
    <n v="10001.16"/>
    <n v="9645.48"/>
    <n v="1000"/>
    <n v="1271717.03"/>
    <n v="0"/>
    <x v="5"/>
    <x v="144"/>
    <s v="PS"/>
    <n v="130"/>
    <n v="979"/>
  </r>
  <r>
    <x v="145"/>
    <x v="1"/>
    <s v=""/>
    <s v="2026"/>
    <s v="02"/>
    <s v="V"/>
    <s v="ZA03"/>
    <n v="8423"/>
    <n v="93448.6"/>
    <n v="11094.46"/>
    <n v="9645.48"/>
    <n v="1000"/>
    <n v="93448.6"/>
    <n v="0"/>
    <x v="5"/>
    <x v="144"/>
    <s v="PS"/>
    <n v="130"/>
    <n v="65"/>
  </r>
  <r>
    <x v="145"/>
    <x v="6"/>
    <s v=""/>
    <s v="2026"/>
    <s v="02"/>
    <s v="S"/>
    <s v="ZA03"/>
    <n v="0"/>
    <n v="0"/>
    <n v="0"/>
    <n v="9645.48"/>
    <n v="1000"/>
    <n v="0"/>
    <n v="0"/>
    <x v="5"/>
    <x v="144"/>
    <s v="PS"/>
    <n v="130"/>
    <n v="0"/>
  </r>
  <r>
    <x v="145"/>
    <x v="2"/>
    <s v=""/>
    <s v="2026"/>
    <s v="02"/>
    <s v="V"/>
    <s v="ZA03"/>
    <n v="8937"/>
    <n v="92469.85"/>
    <n v="10346.86"/>
    <n v="9645.48"/>
    <n v="1000"/>
    <n v="92469.85"/>
    <n v="0"/>
    <x v="5"/>
    <x v="144"/>
    <s v="PS"/>
    <n v="130"/>
    <n v="69"/>
  </r>
  <r>
    <x v="145"/>
    <x v="3"/>
    <s v=""/>
    <s v="2026"/>
    <s v="02"/>
    <s v="V"/>
    <s v="ZA03"/>
    <n v="53381"/>
    <n v="539329.28000000003"/>
    <n v="10103.39"/>
    <n v="9645.48"/>
    <n v="1000"/>
    <n v="539329.28000000003"/>
    <n v="0"/>
    <x v="5"/>
    <x v="144"/>
    <s v="PS"/>
    <n v="130"/>
    <n v="411"/>
  </r>
  <r>
    <x v="146"/>
    <x v="0"/>
    <s v=""/>
    <s v="2026"/>
    <s v="02"/>
    <s v="V"/>
    <s v="ZA03"/>
    <n v="1443"/>
    <n v="91724.33"/>
    <n v="63565.02"/>
    <n v="58970.48"/>
    <n v="1000"/>
    <n v="91724.33"/>
    <n v="0"/>
    <x v="18"/>
    <x v="145"/>
    <s v="MG"/>
    <n v="30"/>
    <n v="49"/>
  </r>
  <r>
    <x v="146"/>
    <x v="1"/>
    <s v=""/>
    <s v="2026"/>
    <s v="02"/>
    <s v="V"/>
    <s v="ZA03"/>
    <n v="834"/>
    <n v="55292.35"/>
    <n v="66297.78"/>
    <n v="55233.41"/>
    <n v="1000"/>
    <n v="55292.35"/>
    <n v="0"/>
    <x v="18"/>
    <x v="145"/>
    <s v="MG"/>
    <n v="30"/>
    <n v="28"/>
  </r>
  <r>
    <x v="146"/>
    <x v="2"/>
    <s v=""/>
    <s v="2026"/>
    <s v="02"/>
    <s v="S"/>
    <s v="ZA03"/>
    <n v="0"/>
    <n v="0"/>
    <n v="59298.66"/>
    <n v="57251.56"/>
    <n v="1000"/>
    <n v="0"/>
    <n v="0"/>
    <x v="18"/>
    <x v="145"/>
    <s v="MG"/>
    <n v="30"/>
    <n v="0"/>
  </r>
  <r>
    <x v="146"/>
    <x v="13"/>
    <s v=""/>
    <s v="2026"/>
    <s v="02"/>
    <s v="V"/>
    <s v="ZA03"/>
    <n v="0"/>
    <n v="0"/>
    <n v="58001.61"/>
    <n v="54501.919999999998"/>
    <n v="1000"/>
    <n v="0"/>
    <n v="0"/>
    <x v="18"/>
    <x v="145"/>
    <s v="MG"/>
    <n v="30"/>
    <n v="0"/>
  </r>
  <r>
    <x v="146"/>
    <x v="3"/>
    <s v=""/>
    <s v="2026"/>
    <s v="02"/>
    <s v="V"/>
    <s v="ZA03"/>
    <n v="13304"/>
    <n v="788423.6"/>
    <n v="59262.15"/>
    <n v="55233.41"/>
    <n v="1000"/>
    <n v="788423.6"/>
    <n v="0"/>
    <x v="18"/>
    <x v="145"/>
    <s v="MG"/>
    <n v="30"/>
    <n v="444"/>
  </r>
  <r>
    <x v="147"/>
    <x v="0"/>
    <s v=""/>
    <s v="2026"/>
    <s v="02"/>
    <s v="V"/>
    <s v="ZA03"/>
    <n v="39914"/>
    <n v="684315.51"/>
    <n v="17144.75"/>
    <n v="18452.71"/>
    <n v="1000"/>
    <n v="684315.51"/>
    <n v="0"/>
    <x v="2"/>
    <x v="146"/>
    <s v="Sw"/>
    <n v="120"/>
    <n v="333"/>
  </r>
  <r>
    <x v="147"/>
    <x v="1"/>
    <s v=""/>
    <s v="2026"/>
    <s v="02"/>
    <s v="V"/>
    <s v="ZA03"/>
    <n v="4846"/>
    <n v="89254.02"/>
    <n v="18418.080000000002"/>
    <n v="17805.77"/>
    <n v="1000"/>
    <n v="89254.02"/>
    <n v="0"/>
    <x v="2"/>
    <x v="146"/>
    <s v="Sw"/>
    <n v="120"/>
    <n v="41"/>
  </r>
  <r>
    <x v="147"/>
    <x v="2"/>
    <s v=""/>
    <s v="2026"/>
    <s v="02"/>
    <s v="V"/>
    <s v="ZA03"/>
    <n v="3948"/>
    <n v="69866.539999999994"/>
    <n v="17696.689999999999"/>
    <n v="17755.71"/>
    <n v="1000"/>
    <n v="69866.539999999994"/>
    <n v="0"/>
    <x v="2"/>
    <x v="146"/>
    <s v="Sw"/>
    <n v="120"/>
    <n v="33"/>
  </r>
  <r>
    <x v="147"/>
    <x v="3"/>
    <s v=""/>
    <s v="2026"/>
    <s v="02"/>
    <s v="V"/>
    <s v="ZA03"/>
    <n v="5276"/>
    <n v="93685.35"/>
    <n v="17756.89"/>
    <n v="17805.77"/>
    <n v="1000"/>
    <n v="93685.35"/>
    <n v="0"/>
    <x v="2"/>
    <x v="146"/>
    <s v="Sw"/>
    <n v="120"/>
    <n v="44"/>
  </r>
  <r>
    <x v="148"/>
    <x v="0"/>
    <s v=""/>
    <s v="2026"/>
    <s v="02"/>
    <s v="V"/>
    <s v="ZA03"/>
    <n v="8244"/>
    <n v="141157.51"/>
    <n v="17122.45"/>
    <n v="18405.900000000001"/>
    <n v="1000"/>
    <n v="141157.51"/>
    <n v="0"/>
    <x v="2"/>
    <x v="147"/>
    <s v="Sw"/>
    <n v="120"/>
    <n v="69"/>
  </r>
  <r>
    <x v="148"/>
    <x v="1"/>
    <s v=""/>
    <s v="2026"/>
    <s v="02"/>
    <s v="V"/>
    <s v="ZA03"/>
    <n v="999"/>
    <n v="18456.07"/>
    <n v="18474.54"/>
    <n v="17758.849999999999"/>
    <n v="1000"/>
    <n v="18456.07"/>
    <n v="0"/>
    <x v="2"/>
    <x v="147"/>
    <s v="Sw"/>
    <n v="120"/>
    <n v="9"/>
  </r>
  <r>
    <x v="148"/>
    <x v="2"/>
    <s v=""/>
    <s v="2026"/>
    <s v="02"/>
    <s v="V"/>
    <s v="ZA03"/>
    <n v="1080"/>
    <n v="19038.11"/>
    <n v="17627.88"/>
    <n v="17677.93"/>
    <n v="1000"/>
    <n v="19038.11"/>
    <n v="0"/>
    <x v="2"/>
    <x v="147"/>
    <s v="Sw"/>
    <n v="120"/>
    <n v="9"/>
  </r>
  <r>
    <x v="148"/>
    <x v="3"/>
    <s v=""/>
    <s v="2026"/>
    <s v="02"/>
    <s v="V"/>
    <s v="ZA03"/>
    <n v="1196"/>
    <n v="21176.66"/>
    <n v="17706.240000000002"/>
    <n v="17758.849999999999"/>
    <n v="1000"/>
    <n v="21176.66"/>
    <n v="0"/>
    <x v="2"/>
    <x v="147"/>
    <s v="Sw"/>
    <n v="120"/>
    <n v="10"/>
  </r>
  <r>
    <x v="149"/>
    <x v="0"/>
    <s v=""/>
    <s v="2026"/>
    <s v="02"/>
    <s v="V"/>
    <s v="ZA03"/>
    <n v="4306"/>
    <n v="93681.88"/>
    <n v="21756.13"/>
    <n v="23132.81"/>
    <n v="1000"/>
    <n v="93681.88"/>
    <n v="0"/>
    <x v="2"/>
    <x v="148"/>
    <s v="Sw"/>
    <n v="120"/>
    <n v="36"/>
  </r>
  <r>
    <x v="149"/>
    <x v="1"/>
    <s v=""/>
    <s v="2026"/>
    <s v="02"/>
    <s v="V"/>
    <s v="ZA03"/>
    <n v="374"/>
    <n v="8625.1299999999992"/>
    <n v="23061.84"/>
    <n v="22314.62"/>
    <n v="1000"/>
    <n v="8625.1299999999992"/>
    <n v="0"/>
    <x v="2"/>
    <x v="148"/>
    <s v="Sw"/>
    <n v="120"/>
    <n v="4"/>
  </r>
  <r>
    <x v="149"/>
    <x v="2"/>
    <s v=""/>
    <s v="2026"/>
    <s v="02"/>
    <s v="V"/>
    <s v="ZA03"/>
    <n v="349"/>
    <n v="7804.72"/>
    <n v="22363.09"/>
    <n v="22413.61"/>
    <n v="1000"/>
    <n v="7804.72"/>
    <n v="0"/>
    <x v="2"/>
    <x v="148"/>
    <s v="Sw"/>
    <n v="120"/>
    <n v="3"/>
  </r>
  <r>
    <x v="149"/>
    <x v="3"/>
    <s v=""/>
    <s v="2026"/>
    <s v="02"/>
    <s v="V"/>
    <s v="ZA03"/>
    <n v="479"/>
    <n v="10662.54"/>
    <n v="22260"/>
    <n v="22314.62"/>
    <n v="1000"/>
    <n v="10662.54"/>
    <n v="0"/>
    <x v="2"/>
    <x v="148"/>
    <s v="Sw"/>
    <n v="120"/>
    <n v="4"/>
  </r>
  <r>
    <x v="150"/>
    <x v="1"/>
    <s v=""/>
    <s v="2026"/>
    <s v="02"/>
    <s v="V"/>
    <s v="ZA03"/>
    <n v="261"/>
    <n v="6037.56"/>
    <n v="23132.41"/>
    <n v="22440.61"/>
    <n v="1000"/>
    <n v="6037.56"/>
    <n v="0"/>
    <x v="2"/>
    <x v="149"/>
    <s v="Sw"/>
    <n v="120"/>
    <n v="3"/>
  </r>
  <r>
    <x v="150"/>
    <x v="2"/>
    <s v=""/>
    <s v="2026"/>
    <s v="02"/>
    <s v="V"/>
    <s v="ZA03"/>
    <n v="1184"/>
    <n v="26438.799999999999"/>
    <n v="22330.07"/>
    <n v="22433.15"/>
    <n v="1000"/>
    <n v="26438.799999999999"/>
    <n v="0"/>
    <x v="2"/>
    <x v="149"/>
    <s v="Sw"/>
    <n v="120"/>
    <n v="10"/>
  </r>
  <r>
    <x v="150"/>
    <x v="3"/>
    <s v=""/>
    <s v="2026"/>
    <s v="02"/>
    <s v="V"/>
    <s v="ZA03"/>
    <n v="1486"/>
    <n v="33226.6"/>
    <n v="22359.759999999998"/>
    <n v="22440.61"/>
    <n v="1000"/>
    <n v="33226.6"/>
    <n v="0"/>
    <x v="2"/>
    <x v="149"/>
    <s v="Sw"/>
    <n v="120"/>
    <n v="13"/>
  </r>
  <r>
    <x v="151"/>
    <x v="0"/>
    <s v=""/>
    <s v="2026"/>
    <s v="02"/>
    <s v="V"/>
    <s v="ZA03"/>
    <n v="15044"/>
    <n v="228116.18"/>
    <n v="15163.27"/>
    <n v="17068.28"/>
    <n v="1000"/>
    <n v="228116.18"/>
    <n v="0"/>
    <x v="12"/>
    <x v="150"/>
    <s v="KL"/>
    <n v="264"/>
    <n v="57"/>
  </r>
  <r>
    <x v="151"/>
    <x v="1"/>
    <s v=""/>
    <s v="2026"/>
    <s v="02"/>
    <s v="V"/>
    <s v="ZA03"/>
    <n v="492"/>
    <n v="7630.96"/>
    <n v="15510.08"/>
    <n v="16757.439999999999"/>
    <n v="1000"/>
    <n v="7630.96"/>
    <n v="0"/>
    <x v="12"/>
    <x v="150"/>
    <s v="KL"/>
    <n v="264"/>
    <n v="2"/>
  </r>
  <r>
    <x v="151"/>
    <x v="2"/>
    <s v=""/>
    <s v="2026"/>
    <s v="02"/>
    <s v="V"/>
    <s v="ZA03"/>
    <n v="688"/>
    <n v="10456.6"/>
    <n v="15198.55"/>
    <n v="17385.16"/>
    <n v="1000"/>
    <n v="10456.6"/>
    <n v="0"/>
    <x v="12"/>
    <x v="150"/>
    <s v="KL"/>
    <n v="264"/>
    <n v="3"/>
  </r>
  <r>
    <x v="151"/>
    <x v="3"/>
    <s v=""/>
    <s v="2026"/>
    <s v="02"/>
    <s v="V"/>
    <s v="ZA03"/>
    <n v="4672"/>
    <n v="70162.81"/>
    <n v="15017.72"/>
    <n v="17318.77"/>
    <n v="1000"/>
    <n v="70162.81"/>
    <n v="0"/>
    <x v="12"/>
    <x v="150"/>
    <s v="KL"/>
    <n v="264"/>
    <n v="18"/>
  </r>
  <r>
    <x v="152"/>
    <x v="0"/>
    <s v=""/>
    <s v="2026"/>
    <s v="02"/>
    <s v="V"/>
    <s v="ZA03"/>
    <n v="48718"/>
    <n v="1106803.5900000001"/>
    <n v="22718.58"/>
    <n v="16616.73"/>
    <n v="1000"/>
    <n v="1106803.5900000001"/>
    <n v="0"/>
    <x v="12"/>
    <x v="151"/>
    <s v="KL"/>
    <n v="300"/>
    <n v="163"/>
  </r>
  <r>
    <x v="152"/>
    <x v="1"/>
    <s v=""/>
    <s v="2026"/>
    <s v="02"/>
    <s v="V"/>
    <s v="ZA03"/>
    <n v="3905"/>
    <n v="78638.929999999993"/>
    <n v="20138.009999999998"/>
    <n v="16414.080000000002"/>
    <n v="1000"/>
    <n v="78638.929999999993"/>
    <n v="0"/>
    <x v="12"/>
    <x v="151"/>
    <s v="KL"/>
    <n v="300"/>
    <n v="14"/>
  </r>
  <r>
    <x v="152"/>
    <x v="2"/>
    <s v=""/>
    <s v="2026"/>
    <s v="02"/>
    <s v="V"/>
    <s v="ZA03"/>
    <n v="1399"/>
    <n v="28363.82"/>
    <n v="20274.349999999999"/>
    <n v="16825.55"/>
    <n v="1000"/>
    <n v="28363.82"/>
    <n v="0"/>
    <x v="12"/>
    <x v="151"/>
    <s v="KL"/>
    <n v="300"/>
    <n v="5"/>
  </r>
  <r>
    <x v="152"/>
    <x v="3"/>
    <s v=""/>
    <s v="2026"/>
    <s v="02"/>
    <s v="V"/>
    <s v="ZA03"/>
    <n v="4060"/>
    <n v="75302.02"/>
    <n v="18547.3"/>
    <n v="16792.419999999998"/>
    <n v="1000"/>
    <n v="75302.02"/>
    <n v="0"/>
    <x v="12"/>
    <x v="151"/>
    <s v="KL"/>
    <n v="300"/>
    <n v="14"/>
  </r>
  <r>
    <x v="153"/>
    <x v="0"/>
    <s v=""/>
    <s v="2026"/>
    <s v="02"/>
    <s v="V"/>
    <s v="ZA03"/>
    <n v="16304"/>
    <n v="220683.18"/>
    <n v="13535.52"/>
    <n v="13659.77"/>
    <n v="1000"/>
    <n v="220683.18"/>
    <n v="0"/>
    <x v="12"/>
    <x v="152"/>
    <s v="BR"/>
    <n v="189"/>
    <n v="87"/>
  </r>
  <r>
    <x v="153"/>
    <x v="1"/>
    <s v=""/>
    <s v="2026"/>
    <s v="02"/>
    <s v="V"/>
    <s v="ZA03"/>
    <n v="13344"/>
    <n v="177624.9"/>
    <n v="13311.22"/>
    <n v="13659.77"/>
    <n v="1000"/>
    <n v="177624.9"/>
    <n v="0"/>
    <x v="12"/>
    <x v="152"/>
    <s v="BR"/>
    <n v="189"/>
    <n v="71"/>
  </r>
  <r>
    <x v="153"/>
    <x v="6"/>
    <s v=""/>
    <s v="2026"/>
    <s v="02"/>
    <s v="S"/>
    <s v="ZA03"/>
    <n v="0"/>
    <n v="0"/>
    <n v="0"/>
    <n v="13659.77"/>
    <n v="1000"/>
    <n v="0"/>
    <n v="0"/>
    <x v="12"/>
    <x v="152"/>
    <s v="BR"/>
    <n v="189"/>
    <n v="0"/>
  </r>
  <r>
    <x v="153"/>
    <x v="12"/>
    <s v=""/>
    <s v="2026"/>
    <s v="02"/>
    <s v="V"/>
    <s v="ZA03"/>
    <n v="0"/>
    <n v="0"/>
    <n v="12580"/>
    <n v="12680.23"/>
    <n v="1000"/>
    <n v="0"/>
    <n v="0"/>
    <x v="12"/>
    <x v="152"/>
    <s v="BR"/>
    <n v="189"/>
    <n v="0"/>
  </r>
  <r>
    <x v="153"/>
    <x v="2"/>
    <s v=""/>
    <s v="2026"/>
    <s v="02"/>
    <s v="V"/>
    <s v="ZA03"/>
    <n v="13383"/>
    <n v="176040.17"/>
    <n v="13154.01"/>
    <n v="13278.35"/>
    <n v="1000"/>
    <n v="176040.17"/>
    <n v="0"/>
    <x v="12"/>
    <x v="152"/>
    <s v="BR"/>
    <n v="189"/>
    <n v="71"/>
  </r>
  <r>
    <x v="153"/>
    <x v="3"/>
    <s v=""/>
    <s v="2026"/>
    <s v="02"/>
    <s v="V"/>
    <s v="ZA03"/>
    <n v="34998"/>
    <n v="464016.03"/>
    <n v="13258.36"/>
    <n v="13252.12"/>
    <n v="1000"/>
    <n v="464016.03"/>
    <n v="0"/>
    <x v="12"/>
    <x v="152"/>
    <s v="BR"/>
    <n v="189"/>
    <n v="186"/>
  </r>
  <r>
    <x v="154"/>
    <x v="0"/>
    <s v=""/>
    <s v="2026"/>
    <s v="02"/>
    <s v="V"/>
    <s v="ZA03"/>
    <n v="16180"/>
    <n v="382056.24"/>
    <n v="23612.87"/>
    <n v="22831.040000000001"/>
    <n v="1000"/>
    <n v="382056.24"/>
    <n v="0"/>
    <x v="12"/>
    <x v="153"/>
    <s v="KL"/>
    <n v="108"/>
    <n v="150"/>
  </r>
  <r>
    <x v="154"/>
    <x v="1"/>
    <s v=""/>
    <s v="2026"/>
    <s v="02"/>
    <s v="V"/>
    <s v="ZA03"/>
    <n v="13376"/>
    <n v="305243.99"/>
    <n v="22820.27"/>
    <n v="22831.040000000001"/>
    <n v="1000"/>
    <n v="305243.99"/>
    <n v="0"/>
    <x v="12"/>
    <x v="153"/>
    <s v="KL"/>
    <n v="108"/>
    <n v="124"/>
  </r>
  <r>
    <x v="154"/>
    <x v="12"/>
    <s v=""/>
    <s v="2026"/>
    <s v="02"/>
    <s v="V"/>
    <s v="ZA03"/>
    <n v="1913"/>
    <n v="38049.57"/>
    <n v="19890"/>
    <n v="21135.72"/>
    <n v="1000"/>
    <n v="38049.57"/>
    <n v="0"/>
    <x v="12"/>
    <x v="153"/>
    <s v="KL"/>
    <n v="108"/>
    <n v="18"/>
  </r>
  <r>
    <x v="154"/>
    <x v="2"/>
    <s v=""/>
    <s v="2026"/>
    <s v="02"/>
    <s v="V"/>
    <s v="ZA03"/>
    <n v="4707"/>
    <n v="106299.16"/>
    <n v="22583.21"/>
    <n v="24542.16"/>
    <n v="1000"/>
    <n v="106299.16"/>
    <n v="0"/>
    <x v="12"/>
    <x v="153"/>
    <s v="KL"/>
    <n v="108"/>
    <n v="44"/>
  </r>
  <r>
    <x v="154"/>
    <x v="3"/>
    <s v=""/>
    <s v="2026"/>
    <s v="02"/>
    <s v="V"/>
    <s v="ZA03"/>
    <n v="24280"/>
    <n v="542371.31999999995"/>
    <n v="22338.19"/>
    <n v="22831.040000000001"/>
    <n v="1000"/>
    <n v="542371.31999999995"/>
    <n v="0"/>
    <x v="12"/>
    <x v="153"/>
    <s v="KL"/>
    <n v="108"/>
    <n v="225"/>
  </r>
  <r>
    <x v="154"/>
    <x v="16"/>
    <s v=""/>
    <s v="2026"/>
    <s v="02"/>
    <s v="V"/>
    <s v="ZA03"/>
    <n v="13636"/>
    <n v="279822.77"/>
    <n v="20520.88"/>
    <n v="21318.69"/>
    <n v="1000"/>
    <n v="279822.77"/>
    <n v="0"/>
    <x v="12"/>
    <x v="153"/>
    <s v="KL"/>
    <n v="108"/>
    <n v="127"/>
  </r>
  <r>
    <x v="155"/>
    <x v="0"/>
    <s v=""/>
    <s v="2026"/>
    <s v="02"/>
    <s v="V"/>
    <s v="ZA03"/>
    <n v="1680"/>
    <n v="22820.7"/>
    <n v="13583.75"/>
    <n v="12663.73"/>
    <n v="1000"/>
    <n v="22820.7"/>
    <n v="0"/>
    <x v="1"/>
    <x v="154"/>
    <s v="BJ"/>
    <n v="240"/>
    <n v="7"/>
  </r>
  <r>
    <x v="155"/>
    <x v="1"/>
    <s v=""/>
    <s v="2026"/>
    <s v="02"/>
    <s v="V"/>
    <s v="ZA03"/>
    <n v="1962"/>
    <n v="27327.4"/>
    <n v="13928.34"/>
    <n v="12082.11"/>
    <n v="1000"/>
    <n v="27327.4"/>
    <n v="0"/>
    <x v="1"/>
    <x v="154"/>
    <s v="BJ"/>
    <n v="240"/>
    <n v="9"/>
  </r>
  <r>
    <x v="155"/>
    <x v="2"/>
    <s v=""/>
    <s v="2026"/>
    <s v="02"/>
    <s v="V"/>
    <s v="ZA03"/>
    <n v="1511"/>
    <n v="20348.3"/>
    <n v="13466.78"/>
    <n v="12557.9"/>
    <n v="1000"/>
    <n v="20348.3"/>
    <n v="0"/>
    <x v="1"/>
    <x v="154"/>
    <s v="BJ"/>
    <n v="240"/>
    <n v="7"/>
  </r>
  <r>
    <x v="155"/>
    <x v="3"/>
    <s v=""/>
    <s v="2026"/>
    <s v="02"/>
    <s v="V"/>
    <s v="ZA03"/>
    <n v="3581"/>
    <n v="47692.35"/>
    <n v="13318.17"/>
    <n v="12603.88"/>
    <n v="1000"/>
    <n v="47692.35"/>
    <n v="0"/>
    <x v="1"/>
    <x v="154"/>
    <s v="BJ"/>
    <n v="240"/>
    <n v="15"/>
  </r>
  <r>
    <x v="156"/>
    <x v="0"/>
    <s v=""/>
    <s v="2026"/>
    <s v="02"/>
    <s v="V"/>
    <s v="ZA03"/>
    <n v="10306"/>
    <n v="87089.03"/>
    <n v="8450.32"/>
    <n v="8647.27"/>
    <n v="1000"/>
    <n v="87089.03"/>
    <n v="0"/>
    <x v="17"/>
    <x v="155"/>
    <s v="BR"/>
    <n v="240"/>
    <n v="43"/>
  </r>
  <r>
    <x v="156"/>
    <x v="1"/>
    <s v=""/>
    <s v="2026"/>
    <s v="02"/>
    <s v="V"/>
    <s v="ZA03"/>
    <n v="2854"/>
    <n v="25801.67"/>
    <n v="9040.5300000000007"/>
    <n v="8443.7999999999993"/>
    <n v="1000"/>
    <n v="25801.67"/>
    <n v="0"/>
    <x v="17"/>
    <x v="155"/>
    <s v="BR"/>
    <n v="240"/>
    <n v="12"/>
  </r>
  <r>
    <x v="156"/>
    <x v="2"/>
    <s v=""/>
    <s v="2026"/>
    <s v="02"/>
    <s v="V"/>
    <s v="ZA03"/>
    <n v="2985"/>
    <n v="24347.88"/>
    <n v="8156.74"/>
    <n v="8674.36"/>
    <n v="1000"/>
    <n v="24347.88"/>
    <n v="0"/>
    <x v="17"/>
    <x v="155"/>
    <s v="BR"/>
    <n v="240"/>
    <n v="13"/>
  </r>
  <r>
    <x v="156"/>
    <x v="3"/>
    <s v=""/>
    <s v="2026"/>
    <s v="02"/>
    <s v="V"/>
    <s v="ZA03"/>
    <n v="29105"/>
    <n v="240038.35"/>
    <n v="8247.32"/>
    <n v="8443.7999999999993"/>
    <n v="1000"/>
    <n v="240038.35"/>
    <n v="0"/>
    <x v="17"/>
    <x v="155"/>
    <s v="BR"/>
    <n v="240"/>
    <n v="122"/>
  </r>
  <r>
    <x v="157"/>
    <x v="0"/>
    <s v=""/>
    <s v="2026"/>
    <s v="02"/>
    <s v="V"/>
    <s v="ZA03"/>
    <n v="1513"/>
    <n v="21537.07"/>
    <n v="14234.68"/>
    <n v="11403.6"/>
    <n v="1000"/>
    <n v="21537.07"/>
    <n v="0"/>
    <x v="3"/>
    <x v="156"/>
    <s v="MG"/>
    <n v="160"/>
    <n v="10"/>
  </r>
  <r>
    <x v="157"/>
    <x v="1"/>
    <s v=""/>
    <s v="2026"/>
    <s v="02"/>
    <s v="V"/>
    <s v="ZA03"/>
    <n v="1335"/>
    <n v="19548.310000000001"/>
    <n v="14642.93"/>
    <n v="10876.2"/>
    <n v="1000"/>
    <n v="19548.310000000001"/>
    <n v="0"/>
    <x v="3"/>
    <x v="156"/>
    <s v="MG"/>
    <n v="160"/>
    <n v="9"/>
  </r>
  <r>
    <x v="157"/>
    <x v="6"/>
    <s v=""/>
    <s v="2026"/>
    <s v="02"/>
    <s v="V"/>
    <s v="ZA03"/>
    <n v="23329"/>
    <n v="318043.69"/>
    <n v="13632.98"/>
    <n v="11403.6"/>
    <n v="1000"/>
    <n v="318043.69"/>
    <n v="0"/>
    <x v="3"/>
    <x v="156"/>
    <s v="MG"/>
    <n v="160"/>
    <n v="146"/>
  </r>
  <r>
    <x v="157"/>
    <x v="2"/>
    <s v=""/>
    <s v="2026"/>
    <s v="02"/>
    <s v="V"/>
    <s v="ZA03"/>
    <n v="4231"/>
    <n v="59602.7"/>
    <n v="14087.14"/>
    <n v="12701.6"/>
    <n v="1000"/>
    <n v="59602.7"/>
    <n v="0"/>
    <x v="3"/>
    <x v="156"/>
    <s v="MG"/>
    <n v="160"/>
    <n v="27"/>
  </r>
  <r>
    <x v="157"/>
    <x v="3"/>
    <s v=""/>
    <s v="2026"/>
    <s v="02"/>
    <s v="V"/>
    <s v="ZA03"/>
    <n v="0"/>
    <n v="0"/>
    <n v="13945.36"/>
    <n v="10876.2"/>
    <n v="1000"/>
    <n v="0"/>
    <n v="0"/>
    <x v="3"/>
    <x v="156"/>
    <s v="MG"/>
    <n v="160"/>
    <n v="0"/>
  </r>
  <r>
    <x v="158"/>
    <x v="0"/>
    <s v=""/>
    <s v="2026"/>
    <s v="02"/>
    <s v="V"/>
    <s v="ZA03"/>
    <n v="176"/>
    <n v="5574.25"/>
    <n v="31671.88"/>
    <n v="25684.81"/>
    <n v="1000"/>
    <n v="5574.25"/>
    <n v="0"/>
    <x v="0"/>
    <x v="157"/>
    <s v="BJ"/>
    <n v="125"/>
    <n v="2"/>
  </r>
  <r>
    <x v="158"/>
    <x v="1"/>
    <s v=""/>
    <s v="2026"/>
    <s v="02"/>
    <s v="V"/>
    <s v="ZA03"/>
    <n v="379"/>
    <n v="12064.46"/>
    <n v="31832.35"/>
    <n v="27646.02"/>
    <n v="1000"/>
    <n v="12064.46"/>
    <n v="0"/>
    <x v="0"/>
    <x v="157"/>
    <s v="BJ"/>
    <n v="125"/>
    <n v="4"/>
  </r>
  <r>
    <x v="158"/>
    <x v="2"/>
    <s v=""/>
    <s v="2026"/>
    <s v="02"/>
    <s v="V"/>
    <s v="ZA03"/>
    <n v="1086"/>
    <n v="34413.08"/>
    <n v="31687.919999999998"/>
    <n v="25481.95"/>
    <n v="1000"/>
    <n v="34413.08"/>
    <n v="0"/>
    <x v="0"/>
    <x v="157"/>
    <s v="BJ"/>
    <n v="125"/>
    <n v="9"/>
  </r>
  <r>
    <x v="158"/>
    <x v="3"/>
    <s v=""/>
    <s v="2026"/>
    <s v="02"/>
    <s v="V"/>
    <s v="ZA03"/>
    <n v="1205"/>
    <n v="37514.160000000003"/>
    <n v="31132.080000000002"/>
    <n v="25643.19"/>
    <n v="1000"/>
    <n v="37514.160000000003"/>
    <n v="0"/>
    <x v="0"/>
    <x v="157"/>
    <s v="BJ"/>
    <n v="125"/>
    <n v="10"/>
  </r>
  <r>
    <x v="159"/>
    <x v="0"/>
    <s v=""/>
    <s v="2026"/>
    <s v="02"/>
    <s v="V"/>
    <s v="ZA03"/>
    <n v="10488"/>
    <n v="133427.12"/>
    <n v="12721.88"/>
    <n v="12621.61"/>
    <n v="1000"/>
    <n v="133427.12"/>
    <n v="0"/>
    <x v="7"/>
    <x v="38"/>
    <s v="Ya"/>
    <n v="165"/>
    <n v="64"/>
  </r>
  <r>
    <x v="159"/>
    <x v="1"/>
    <s v=""/>
    <s v="2026"/>
    <s v="02"/>
    <s v="V"/>
    <s v="ZA03"/>
    <n v="5920"/>
    <n v="76324.12"/>
    <n v="12892.59"/>
    <n v="12975.75"/>
    <n v="1000"/>
    <n v="76324.12"/>
    <n v="0"/>
    <x v="7"/>
    <x v="38"/>
    <s v="Ya"/>
    <n v="165"/>
    <n v="36"/>
  </r>
  <r>
    <x v="159"/>
    <x v="9"/>
    <s v=""/>
    <s v="2026"/>
    <s v="02"/>
    <s v="V"/>
    <s v="ZA03"/>
    <n v="149"/>
    <n v="1776.08"/>
    <n v="11920"/>
    <n v="11948.55"/>
    <n v="1000"/>
    <n v="1776.08"/>
    <n v="0"/>
    <x v="7"/>
    <x v="38"/>
    <s v="Ya"/>
    <n v="165"/>
    <n v="1"/>
  </r>
  <r>
    <x v="159"/>
    <x v="2"/>
    <s v=""/>
    <s v="2026"/>
    <s v="02"/>
    <s v="V"/>
    <s v="ZA03"/>
    <n v="4135"/>
    <n v="51936.959999999999"/>
    <n v="12560.33"/>
    <n v="12169.51"/>
    <n v="1000"/>
    <n v="51936.959999999999"/>
    <n v="0"/>
    <x v="7"/>
    <x v="38"/>
    <s v="Ya"/>
    <n v="165"/>
    <n v="26"/>
  </r>
  <r>
    <x v="159"/>
    <x v="3"/>
    <s v=""/>
    <s v="2026"/>
    <s v="02"/>
    <s v="V"/>
    <s v="ZA03"/>
    <n v="13742"/>
    <n v="174292.81"/>
    <n v="12683.22"/>
    <n v="12302.39"/>
    <n v="1000"/>
    <n v="174292.81"/>
    <n v="0"/>
    <x v="7"/>
    <x v="38"/>
    <s v="Ya"/>
    <n v="165"/>
    <n v="84"/>
  </r>
  <r>
    <x v="160"/>
    <x v="0"/>
    <s v=""/>
    <s v="2026"/>
    <s v="02"/>
    <s v="V"/>
    <s v="ZA03"/>
    <n v="26506"/>
    <n v="331396.89"/>
    <n v="12502.71"/>
    <n v="12487.07"/>
    <n v="1000"/>
    <n v="331396.89"/>
    <n v="0"/>
    <x v="7"/>
    <x v="37"/>
    <s v="Ya"/>
    <n v="165"/>
    <n v="161"/>
  </r>
  <r>
    <x v="160"/>
    <x v="1"/>
    <s v=""/>
    <s v="2026"/>
    <s v="02"/>
    <s v="V"/>
    <s v="ZA03"/>
    <n v="7672"/>
    <n v="96807.5"/>
    <n v="12618.29"/>
    <n v="12948.9"/>
    <n v="1000"/>
    <n v="96807.5"/>
    <n v="0"/>
    <x v="7"/>
    <x v="37"/>
    <s v="Ya"/>
    <n v="165"/>
    <n v="47"/>
  </r>
  <r>
    <x v="160"/>
    <x v="9"/>
    <s v=""/>
    <s v="2026"/>
    <s v="02"/>
    <s v="V"/>
    <s v="ZA03"/>
    <n v="82"/>
    <n v="970.88"/>
    <n v="11840"/>
    <n v="11921.7"/>
    <n v="1000"/>
    <n v="970.88"/>
    <n v="0"/>
    <x v="7"/>
    <x v="37"/>
    <s v="Ya"/>
    <n v="165"/>
    <n v="1"/>
  </r>
  <r>
    <x v="160"/>
    <x v="2"/>
    <s v=""/>
    <s v="2026"/>
    <s v="02"/>
    <s v="V"/>
    <s v="ZA03"/>
    <n v="9398"/>
    <n v="115827.96"/>
    <n v="12324.75"/>
    <n v="12197.23"/>
    <n v="1000"/>
    <n v="115827.96"/>
    <n v="0"/>
    <x v="7"/>
    <x v="37"/>
    <s v="Ya"/>
    <n v="165"/>
    <n v="57"/>
  </r>
  <r>
    <x v="160"/>
    <x v="3"/>
    <s v=""/>
    <s v="2026"/>
    <s v="02"/>
    <s v="V"/>
    <s v="ZA03"/>
    <n v="39644"/>
    <n v="492716.66"/>
    <n v="12428.53"/>
    <n v="12327.96"/>
    <n v="1000"/>
    <n v="492716.66"/>
    <n v="0"/>
    <x v="7"/>
    <x v="37"/>
    <s v="Ya"/>
    <n v="165"/>
    <n v="241"/>
  </r>
  <r>
    <x v="161"/>
    <x v="0"/>
    <s v=""/>
    <s v="2026"/>
    <s v="02"/>
    <s v="V"/>
    <s v="ZA03"/>
    <n v="3596"/>
    <n v="47617.83"/>
    <n v="13241.89"/>
    <n v="13212.25"/>
    <n v="1000"/>
    <n v="47617.83"/>
    <n v="0"/>
    <x v="7"/>
    <x v="84"/>
    <s v="Ya"/>
    <n v="165"/>
    <n v="22"/>
  </r>
  <r>
    <x v="161"/>
    <x v="1"/>
    <s v=""/>
    <s v="2026"/>
    <s v="02"/>
    <s v="V"/>
    <s v="ZA03"/>
    <n v="851"/>
    <n v="11130.03"/>
    <n v="13078.77"/>
    <n v="13698.49"/>
    <n v="1000"/>
    <n v="11130.03"/>
    <n v="0"/>
    <x v="7"/>
    <x v="84"/>
    <s v="Ya"/>
    <n v="165"/>
    <n v="6"/>
  </r>
  <r>
    <x v="161"/>
    <x v="9"/>
    <s v=""/>
    <s v="2026"/>
    <s v="02"/>
    <s v="S"/>
    <s v="ZA03"/>
    <n v="0"/>
    <n v="0"/>
    <n v="12435.33"/>
    <n v="12636.6"/>
    <n v="1000"/>
    <n v="0"/>
    <n v="0"/>
    <x v="7"/>
    <x v="84"/>
    <s v="Ya"/>
    <n v="165"/>
    <n v="0"/>
  </r>
  <r>
    <x v="161"/>
    <x v="2"/>
    <s v=""/>
    <s v="2026"/>
    <s v="02"/>
    <s v="V"/>
    <s v="ZA03"/>
    <n v="2401"/>
    <n v="31999.67"/>
    <n v="13327.64"/>
    <n v="13046.79"/>
    <n v="1000"/>
    <n v="31999.67"/>
    <n v="0"/>
    <x v="7"/>
    <x v="84"/>
    <s v="Ya"/>
    <n v="165"/>
    <n v="15"/>
  </r>
  <r>
    <x v="161"/>
    <x v="3"/>
    <s v=""/>
    <s v="2026"/>
    <s v="02"/>
    <s v="V"/>
    <s v="ZA03"/>
    <n v="5666"/>
    <n v="73856.570000000007"/>
    <n v="13035.05"/>
    <n v="13045.99"/>
    <n v="1000"/>
    <n v="73856.570000000007"/>
    <n v="0"/>
    <x v="7"/>
    <x v="84"/>
    <s v="Ya"/>
    <n v="165"/>
    <n v="35"/>
  </r>
  <r>
    <x v="162"/>
    <x v="0"/>
    <s v=""/>
    <s v="2026"/>
    <s v="02"/>
    <s v="V"/>
    <s v="ZA03"/>
    <n v="1122"/>
    <n v="15048.96"/>
    <n v="13412.62"/>
    <n v="13577.89"/>
    <n v="1000"/>
    <n v="15048.96"/>
    <n v="0"/>
    <x v="7"/>
    <x v="45"/>
    <s v="Ya"/>
    <n v="165"/>
    <n v="7"/>
  </r>
  <r>
    <x v="162"/>
    <x v="1"/>
    <s v=""/>
    <s v="2026"/>
    <s v="02"/>
    <s v="V"/>
    <s v="ZA03"/>
    <n v="922"/>
    <n v="12463.51"/>
    <n v="13517.91"/>
    <n v="13760.9"/>
    <n v="1000"/>
    <n v="12463.51"/>
    <n v="0"/>
    <x v="7"/>
    <x v="45"/>
    <s v="Ya"/>
    <n v="165"/>
    <n v="6"/>
  </r>
  <r>
    <x v="162"/>
    <x v="9"/>
    <s v=""/>
    <s v="2026"/>
    <s v="02"/>
    <s v="V"/>
    <s v="ZA03"/>
    <n v="9688"/>
    <n v="124006.39999999999"/>
    <n v="12800"/>
    <n v="12671.24"/>
    <n v="1000"/>
    <n v="124006.39999999999"/>
    <n v="0"/>
    <x v="7"/>
    <x v="45"/>
    <s v="Ya"/>
    <n v="165"/>
    <n v="59"/>
  </r>
  <r>
    <x v="162"/>
    <x v="2"/>
    <s v=""/>
    <s v="2026"/>
    <s v="02"/>
    <s v="V"/>
    <s v="ZA03"/>
    <n v="548"/>
    <n v="7153.43"/>
    <n v="13053.7"/>
    <n v="13258.8"/>
    <n v="1000"/>
    <n v="7153.43"/>
    <n v="0"/>
    <x v="7"/>
    <x v="45"/>
    <s v="Ya"/>
    <n v="165"/>
    <n v="4"/>
  </r>
  <r>
    <x v="162"/>
    <x v="3"/>
    <s v=""/>
    <s v="2026"/>
    <s v="02"/>
    <s v="V"/>
    <s v="ZA03"/>
    <n v="201"/>
    <n v="2641.08"/>
    <n v="13139.7"/>
    <n v="12913.43"/>
    <n v="1000"/>
    <n v="2641.08"/>
    <n v="0"/>
    <x v="7"/>
    <x v="45"/>
    <s v="Ya"/>
    <n v="165"/>
    <n v="2"/>
  </r>
  <r>
    <x v="163"/>
    <x v="0"/>
    <s v=""/>
    <s v="2026"/>
    <s v="02"/>
    <s v="V"/>
    <s v="ZA03"/>
    <n v="8920"/>
    <n v="161394.41"/>
    <n v="18093.54"/>
    <n v="13679.42"/>
    <n v="1000"/>
    <n v="161394.41"/>
    <n v="0"/>
    <x v="7"/>
    <x v="158"/>
    <s v="Ya"/>
    <n v="165"/>
    <n v="55"/>
  </r>
  <r>
    <x v="163"/>
    <x v="1"/>
    <s v=""/>
    <s v="2026"/>
    <s v="02"/>
    <s v="V"/>
    <s v="ZA03"/>
    <n v="906"/>
    <n v="13189.66"/>
    <n v="14558.12"/>
    <n v="13197.48"/>
    <n v="1000"/>
    <n v="13189.66"/>
    <n v="0"/>
    <x v="7"/>
    <x v="158"/>
    <s v="Ya"/>
    <n v="165"/>
    <n v="6"/>
  </r>
  <r>
    <x v="163"/>
    <x v="2"/>
    <s v=""/>
    <s v="2026"/>
    <s v="02"/>
    <s v="V"/>
    <s v="ZA03"/>
    <n v="5081"/>
    <n v="92938.29"/>
    <n v="18291.34"/>
    <n v="12596.14"/>
    <n v="1000"/>
    <n v="92938.29"/>
    <n v="0"/>
    <x v="7"/>
    <x v="158"/>
    <s v="Ya"/>
    <n v="165"/>
    <n v="31"/>
  </r>
  <r>
    <x v="163"/>
    <x v="3"/>
    <s v=""/>
    <s v="2026"/>
    <s v="02"/>
    <s v="V"/>
    <s v="ZA03"/>
    <n v="9400"/>
    <n v="170265.60000000001"/>
    <n v="18113.36"/>
    <n v="12933.77"/>
    <n v="1000"/>
    <n v="170265.60000000001"/>
    <n v="0"/>
    <x v="7"/>
    <x v="158"/>
    <s v="Ya"/>
    <n v="165"/>
    <n v="57"/>
  </r>
  <r>
    <x v="164"/>
    <x v="0"/>
    <s v=""/>
    <s v="2026"/>
    <s v="02"/>
    <s v="V"/>
    <s v="ZA03"/>
    <n v="422"/>
    <n v="2678.68"/>
    <n v="6347.58"/>
    <n v="6567.03"/>
    <n v="1000"/>
    <n v="2678.68"/>
    <n v="0"/>
    <x v="13"/>
    <x v="159"/>
    <s v="PS"/>
    <n v="143"/>
    <n v="3"/>
  </r>
  <r>
    <x v="164"/>
    <x v="1"/>
    <s v=""/>
    <s v="2026"/>
    <s v="02"/>
    <s v="V"/>
    <s v="ZA03"/>
    <n v="5184"/>
    <n v="38546.699999999997"/>
    <n v="7435.71"/>
    <n v="6567.03"/>
    <n v="1000"/>
    <n v="38546.699999999997"/>
    <n v="0"/>
    <x v="13"/>
    <x v="159"/>
    <s v="PS"/>
    <n v="143"/>
    <n v="37"/>
  </r>
  <r>
    <x v="164"/>
    <x v="2"/>
    <s v=""/>
    <s v="2026"/>
    <s v="02"/>
    <s v="V"/>
    <s v="ZA03"/>
    <n v="1873"/>
    <n v="12414.16"/>
    <n v="6627.96"/>
    <n v="6567.03"/>
    <n v="1000"/>
    <n v="12414.16"/>
    <n v="0"/>
    <x v="13"/>
    <x v="159"/>
    <s v="PS"/>
    <n v="143"/>
    <n v="14"/>
  </r>
  <r>
    <x v="164"/>
    <x v="3"/>
    <s v=""/>
    <s v="2026"/>
    <s v="02"/>
    <s v="V"/>
    <s v="ZA03"/>
    <n v="17641"/>
    <n v="116077.06"/>
    <n v="6579.96"/>
    <n v="6614.93"/>
    <n v="1000"/>
    <n v="116077.06"/>
    <n v="0"/>
    <x v="13"/>
    <x v="159"/>
    <s v="PS"/>
    <n v="143"/>
    <n v="124"/>
  </r>
  <r>
    <x v="165"/>
    <x v="5"/>
    <s v=""/>
    <s v="2026"/>
    <s v="02"/>
    <s v="S"/>
    <s v="ZA03"/>
    <n v="0"/>
    <n v="0"/>
    <n v="0"/>
    <n v="14262.44"/>
    <n v="1000"/>
    <n v="0"/>
    <n v="0"/>
    <x v="9"/>
    <x v="160"/>
    <s v="Ya"/>
    <n v="96"/>
    <n v="0"/>
  </r>
  <r>
    <x v="165"/>
    <x v="0"/>
    <s v=""/>
    <s v="2026"/>
    <s v="02"/>
    <s v="V"/>
    <s v="ZA03"/>
    <n v="1357"/>
    <n v="19237.669999999998"/>
    <n v="14176.62"/>
    <n v="14262.44"/>
    <n v="1000"/>
    <n v="19237.669999999998"/>
    <n v="0"/>
    <x v="9"/>
    <x v="160"/>
    <s v="Ya"/>
    <n v="96"/>
    <n v="15"/>
  </r>
  <r>
    <x v="165"/>
    <x v="1"/>
    <s v=""/>
    <s v="2026"/>
    <s v="02"/>
    <s v="V"/>
    <s v="ZA03"/>
    <n v="10466"/>
    <n v="135822.62"/>
    <n v="12977.51"/>
    <n v="14262.44"/>
    <n v="1000"/>
    <n v="135822.62"/>
    <n v="0"/>
    <x v="9"/>
    <x v="160"/>
    <s v="Ya"/>
    <n v="96"/>
    <n v="110"/>
  </r>
  <r>
    <x v="165"/>
    <x v="2"/>
    <s v=""/>
    <s v="2026"/>
    <s v="02"/>
    <s v="V"/>
    <s v="ZA03"/>
    <n v="1060"/>
    <n v="14612.12"/>
    <n v="13785.02"/>
    <n v="13625.69"/>
    <n v="1000"/>
    <n v="14612.12"/>
    <n v="0"/>
    <x v="9"/>
    <x v="160"/>
    <s v="Ya"/>
    <n v="96"/>
    <n v="12"/>
  </r>
  <r>
    <x v="165"/>
    <x v="3"/>
    <s v=""/>
    <s v="2026"/>
    <s v="02"/>
    <s v="V"/>
    <s v="ZA03"/>
    <n v="45749"/>
    <n v="617342.71"/>
    <n v="13494.12"/>
    <n v="13521.06"/>
    <n v="1000"/>
    <n v="617342.71"/>
    <n v="0"/>
    <x v="9"/>
    <x v="160"/>
    <s v="Ya"/>
    <n v="96"/>
    <n v="477"/>
  </r>
  <r>
    <x v="165"/>
    <x v="16"/>
    <s v=""/>
    <s v="2026"/>
    <s v="02"/>
    <s v="V"/>
    <s v="ZA03"/>
    <n v="11453"/>
    <n v="140528.31"/>
    <n v="12270"/>
    <n v="12485.56"/>
    <n v="1000"/>
    <n v="140528.31"/>
    <n v="0"/>
    <x v="9"/>
    <x v="160"/>
    <s v="Ya"/>
    <n v="96"/>
    <n v="120"/>
  </r>
  <r>
    <x v="166"/>
    <x v="5"/>
    <s v=""/>
    <s v="2026"/>
    <s v="02"/>
    <s v="V"/>
    <s v="ZA03"/>
    <n v="19800"/>
    <n v="183240.04"/>
    <n v="9254.5499999999993"/>
    <n v="9113.8700000000008"/>
    <n v="1000"/>
    <n v="183240.04"/>
    <n v="0"/>
    <x v="7"/>
    <x v="28"/>
    <s v="Ya"/>
    <n v="165"/>
    <n v="120"/>
  </r>
  <r>
    <x v="166"/>
    <x v="0"/>
    <s v=""/>
    <s v="2026"/>
    <s v="02"/>
    <s v="V"/>
    <s v="ZA03"/>
    <n v="18535"/>
    <n v="194589.11"/>
    <n v="10498.47"/>
    <n v="9113.8700000000008"/>
    <n v="1000"/>
    <n v="194589.11"/>
    <n v="0"/>
    <x v="7"/>
    <x v="28"/>
    <s v="Ya"/>
    <n v="165"/>
    <n v="113"/>
  </r>
  <r>
    <x v="166"/>
    <x v="1"/>
    <s v=""/>
    <s v="2026"/>
    <s v="02"/>
    <s v="V"/>
    <s v="ZA03"/>
    <n v="6975"/>
    <n v="70444.22"/>
    <n v="10099.530000000001"/>
    <n v="9305.51"/>
    <n v="1000"/>
    <n v="70444.22"/>
    <n v="0"/>
    <x v="7"/>
    <x v="28"/>
    <s v="Ya"/>
    <n v="165"/>
    <n v="43"/>
  </r>
  <r>
    <x v="166"/>
    <x v="6"/>
    <s v=""/>
    <s v="2026"/>
    <s v="02"/>
    <s v="V"/>
    <s v="ZA03"/>
    <n v="39600"/>
    <n v="338991.23"/>
    <n v="8560.3799999999992"/>
    <n v="9113.8700000000008"/>
    <n v="1000"/>
    <n v="338991.23"/>
    <n v="0"/>
    <x v="7"/>
    <x v="28"/>
    <s v="Ya"/>
    <n v="165"/>
    <n v="240"/>
  </r>
  <r>
    <x v="166"/>
    <x v="17"/>
    <s v=""/>
    <s v="2026"/>
    <s v="02"/>
    <s v="V"/>
    <s v="ZA03"/>
    <n v="0"/>
    <n v="0"/>
    <n v="11153.46"/>
    <n v="11540.4"/>
    <n v="1000"/>
    <n v="0"/>
    <n v="0"/>
    <x v="7"/>
    <x v="28"/>
    <s v="Ya"/>
    <n v="165"/>
    <n v="0"/>
  </r>
  <r>
    <x v="166"/>
    <x v="2"/>
    <s v=""/>
    <s v="2026"/>
    <s v="02"/>
    <s v="V"/>
    <s v="ZA03"/>
    <n v="15395"/>
    <n v="129896.13"/>
    <n v="8437.5499999999993"/>
    <n v="8303.84"/>
    <n v="1000"/>
    <n v="129896.13"/>
    <n v="0"/>
    <x v="7"/>
    <x v="28"/>
    <s v="Ya"/>
    <n v="165"/>
    <n v="94"/>
  </r>
  <r>
    <x v="166"/>
    <x v="8"/>
    <s v=""/>
    <s v="2026"/>
    <s v="02"/>
    <s v="V"/>
    <s v="ZA03"/>
    <n v="26"/>
    <n v="212.83"/>
    <n v="8185.77"/>
    <n v="8303.84"/>
    <n v="1000"/>
    <n v="212.83"/>
    <n v="0"/>
    <x v="7"/>
    <x v="28"/>
    <s v="Ya"/>
    <n v="165"/>
    <n v="1"/>
  </r>
  <r>
    <x v="166"/>
    <x v="3"/>
    <s v=""/>
    <s v="2026"/>
    <s v="02"/>
    <s v="V"/>
    <s v="ZA03"/>
    <n v="25390"/>
    <n v="247128.19"/>
    <n v="9733.2900000000009"/>
    <n v="8707.73"/>
    <n v="1000"/>
    <n v="247128.19"/>
    <n v="0"/>
    <x v="7"/>
    <x v="28"/>
    <s v="Ya"/>
    <n v="165"/>
    <n v="154"/>
  </r>
  <r>
    <x v="167"/>
    <x v="0"/>
    <s v=""/>
    <s v="2026"/>
    <s v="02"/>
    <s v="V"/>
    <s v="ZA03"/>
    <n v="1462"/>
    <n v="19667.45"/>
    <n v="13452.43"/>
    <n v="12549.07"/>
    <n v="1000"/>
    <n v="19667.45"/>
    <n v="0"/>
    <x v="7"/>
    <x v="161"/>
    <s v="Ya"/>
    <n v="165"/>
    <n v="9"/>
  </r>
  <r>
    <x v="167"/>
    <x v="1"/>
    <s v=""/>
    <s v="2026"/>
    <s v="02"/>
    <s v="V"/>
    <s v="ZA03"/>
    <n v="862"/>
    <n v="11555.66"/>
    <n v="13405.64"/>
    <n v="13562.72"/>
    <n v="1000"/>
    <n v="11555.66"/>
    <n v="0"/>
    <x v="7"/>
    <x v="161"/>
    <s v="Ya"/>
    <n v="165"/>
    <n v="6"/>
  </r>
  <r>
    <x v="167"/>
    <x v="15"/>
    <s v=""/>
    <s v="2026"/>
    <s v="02"/>
    <s v="V"/>
    <s v="ZA03"/>
    <n v="371"/>
    <n v="4954.55"/>
    <n v="13354.58"/>
    <n v="13480.97"/>
    <n v="1000"/>
    <n v="4954.55"/>
    <n v="0"/>
    <x v="7"/>
    <x v="161"/>
    <s v="Ya"/>
    <n v="165"/>
    <n v="3"/>
  </r>
  <r>
    <x v="167"/>
    <x v="2"/>
    <s v=""/>
    <s v="2026"/>
    <s v="02"/>
    <s v="V"/>
    <s v="ZA03"/>
    <n v="0"/>
    <n v="0"/>
    <n v="13407.64"/>
    <n v="12545.59"/>
    <n v="1000"/>
    <n v="0"/>
    <n v="0"/>
    <x v="7"/>
    <x v="161"/>
    <s v="Ya"/>
    <n v="165"/>
    <n v="0"/>
  </r>
  <r>
    <x v="167"/>
    <x v="3"/>
    <s v=""/>
    <s v="2026"/>
    <s v="02"/>
    <s v="V"/>
    <s v="ZA03"/>
    <n v="0"/>
    <n v="0"/>
    <n v="13481"/>
    <n v="12649.54"/>
    <n v="1000"/>
    <n v="0"/>
    <n v="0"/>
    <x v="7"/>
    <x v="161"/>
    <s v="Ya"/>
    <n v="165"/>
    <n v="0"/>
  </r>
  <r>
    <x v="168"/>
    <x v="0"/>
    <s v=""/>
    <s v="2026"/>
    <s v="02"/>
    <s v="V"/>
    <s v="ZA03"/>
    <n v="11917"/>
    <n v="145363.73000000001"/>
    <n v="12198.01"/>
    <n v="12045.22"/>
    <n v="1000"/>
    <n v="145363.73000000001"/>
    <n v="0"/>
    <x v="7"/>
    <x v="35"/>
    <s v="Ya"/>
    <n v="165"/>
    <n v="73"/>
  </r>
  <r>
    <x v="168"/>
    <x v="1"/>
    <s v=""/>
    <s v="2026"/>
    <s v="02"/>
    <s v="V"/>
    <s v="ZA03"/>
    <n v="11227"/>
    <n v="137520.01999999999"/>
    <n v="12249.04"/>
    <n v="12667.02"/>
    <n v="1000"/>
    <n v="137520.01999999999"/>
    <n v="0"/>
    <x v="7"/>
    <x v="35"/>
    <s v="Ya"/>
    <n v="165"/>
    <n v="69"/>
  </r>
  <r>
    <x v="168"/>
    <x v="15"/>
    <s v=""/>
    <s v="2026"/>
    <s v="02"/>
    <s v="V"/>
    <s v="ZA03"/>
    <n v="0"/>
    <n v="0"/>
    <n v="12300"/>
    <n v="12384.87"/>
    <n v="1000"/>
    <n v="0"/>
    <n v="0"/>
    <x v="7"/>
    <x v="35"/>
    <s v="Ya"/>
    <n v="165"/>
    <n v="0"/>
  </r>
  <r>
    <x v="168"/>
    <x v="2"/>
    <s v=""/>
    <s v="2026"/>
    <s v="02"/>
    <s v="V"/>
    <s v="ZA03"/>
    <n v="2661"/>
    <n v="31920.65"/>
    <n v="11995.73"/>
    <n v="12133"/>
    <n v="1000"/>
    <n v="31920.65"/>
    <n v="0"/>
    <x v="7"/>
    <x v="35"/>
    <s v="Ya"/>
    <n v="165"/>
    <n v="17"/>
  </r>
  <r>
    <x v="168"/>
    <x v="3"/>
    <s v=""/>
    <s v="2026"/>
    <s v="02"/>
    <s v="V"/>
    <s v="ZA03"/>
    <n v="12502"/>
    <n v="151594.59"/>
    <n v="12125.63"/>
    <n v="11890.15"/>
    <n v="1000"/>
    <n v="151594.59"/>
    <n v="0"/>
    <x v="7"/>
    <x v="35"/>
    <s v="Ya"/>
    <n v="165"/>
    <n v="76"/>
  </r>
  <r>
    <x v="169"/>
    <x v="5"/>
    <s v=""/>
    <s v="2026"/>
    <s v="02"/>
    <s v="V"/>
    <s v="ZA03"/>
    <n v="53295"/>
    <n v="539476.97"/>
    <n v="10122.469999999999"/>
    <n v="10540.24"/>
    <n v="1000"/>
    <n v="539476.97"/>
    <n v="0"/>
    <x v="7"/>
    <x v="27"/>
    <s v="Ya"/>
    <n v="165"/>
    <n v="323"/>
  </r>
  <r>
    <x v="169"/>
    <x v="0"/>
    <s v=""/>
    <s v="2026"/>
    <s v="02"/>
    <s v="V"/>
    <s v="ZA03"/>
    <n v="24568"/>
    <n v="287555.31"/>
    <n v="11704.47"/>
    <n v="10540.24"/>
    <n v="1000"/>
    <n v="287555.31"/>
    <n v="0"/>
    <x v="7"/>
    <x v="27"/>
    <s v="Ya"/>
    <n v="165"/>
    <n v="149"/>
  </r>
  <r>
    <x v="169"/>
    <x v="1"/>
    <s v=""/>
    <s v="2026"/>
    <s v="02"/>
    <s v="V"/>
    <s v="ZA03"/>
    <n v="10538"/>
    <n v="119962.18"/>
    <n v="11383.77"/>
    <n v="11138.35"/>
    <n v="1000"/>
    <n v="119962.18"/>
    <n v="0"/>
    <x v="7"/>
    <x v="27"/>
    <s v="Ya"/>
    <n v="165"/>
    <n v="64"/>
  </r>
  <r>
    <x v="169"/>
    <x v="6"/>
    <s v=""/>
    <s v="2026"/>
    <s v="02"/>
    <s v="V"/>
    <s v="ZA03"/>
    <n v="29700"/>
    <n v="294804.71000000002"/>
    <n v="9926.08"/>
    <n v="10540.24"/>
    <n v="1000"/>
    <n v="294804.71000000002"/>
    <n v="0"/>
    <x v="7"/>
    <x v="27"/>
    <s v="Ya"/>
    <n v="165"/>
    <n v="180"/>
  </r>
  <r>
    <x v="169"/>
    <x v="15"/>
    <s v=""/>
    <s v="2026"/>
    <s v="02"/>
    <s v="V"/>
    <s v="ZA03"/>
    <n v="0"/>
    <n v="0"/>
    <n v="12640"/>
    <n v="12807.77"/>
    <n v="1000"/>
    <n v="0"/>
    <n v="0"/>
    <x v="7"/>
    <x v="27"/>
    <s v="Ya"/>
    <n v="165"/>
    <n v="0"/>
  </r>
  <r>
    <x v="169"/>
    <x v="2"/>
    <s v=""/>
    <s v="2026"/>
    <s v="02"/>
    <s v="V"/>
    <s v="ZA03"/>
    <n v="32519"/>
    <n v="317406.08000000002"/>
    <n v="9760.6299999999992"/>
    <n v="10540.24"/>
    <n v="1000"/>
    <n v="317406.08000000002"/>
    <n v="0"/>
    <x v="7"/>
    <x v="27"/>
    <s v="Ya"/>
    <n v="165"/>
    <n v="198"/>
  </r>
  <r>
    <x v="169"/>
    <x v="8"/>
    <s v=""/>
    <s v="2026"/>
    <s v="02"/>
    <s v="V"/>
    <s v="ZA03"/>
    <n v="994"/>
    <n v="9578.11"/>
    <n v="9635.93"/>
    <n v="10139.530000000001"/>
    <n v="1000"/>
    <n v="9578.11"/>
    <n v="0"/>
    <x v="7"/>
    <x v="27"/>
    <s v="Ya"/>
    <n v="165"/>
    <n v="7"/>
  </r>
  <r>
    <x v="169"/>
    <x v="3"/>
    <s v=""/>
    <s v="2026"/>
    <s v="02"/>
    <s v="V"/>
    <s v="ZA03"/>
    <n v="24172"/>
    <n v="270912.74"/>
    <n v="11207.71"/>
    <n v="10540.24"/>
    <n v="1000"/>
    <n v="270912.74"/>
    <n v="0"/>
    <x v="7"/>
    <x v="27"/>
    <s v="Ya"/>
    <n v="165"/>
    <n v="147"/>
  </r>
  <r>
    <x v="170"/>
    <x v="0"/>
    <s v=""/>
    <s v="2026"/>
    <s v="02"/>
    <s v="V"/>
    <s v="ZA03"/>
    <n v="12520"/>
    <n v="165361.93"/>
    <n v="13207.82"/>
    <n v="13702.82"/>
    <n v="1000"/>
    <n v="165361.93"/>
    <n v="0"/>
    <x v="7"/>
    <x v="162"/>
    <s v="Ya"/>
    <n v="165"/>
    <n v="76"/>
  </r>
  <r>
    <x v="170"/>
    <x v="1"/>
    <s v=""/>
    <s v="2026"/>
    <s v="02"/>
    <s v="V"/>
    <s v="ZA03"/>
    <n v="11601"/>
    <n v="165378.25"/>
    <n v="14255.52"/>
    <n v="13466.9"/>
    <n v="1000"/>
    <n v="165378.25"/>
    <n v="0"/>
    <x v="7"/>
    <x v="162"/>
    <s v="Ya"/>
    <n v="165"/>
    <n v="71"/>
  </r>
  <r>
    <x v="170"/>
    <x v="9"/>
    <s v=""/>
    <s v="2026"/>
    <s v="02"/>
    <s v="V"/>
    <s v="ZA03"/>
    <n v="10044"/>
    <n v="125349.3"/>
    <n v="12480.02"/>
    <n v="12405.01"/>
    <n v="1000"/>
    <n v="125349.3"/>
    <n v="0"/>
    <x v="7"/>
    <x v="162"/>
    <s v="Ya"/>
    <n v="165"/>
    <n v="61"/>
  </r>
  <r>
    <x v="170"/>
    <x v="15"/>
    <s v=""/>
    <s v="2026"/>
    <s v="02"/>
    <s v="V"/>
    <s v="ZA03"/>
    <n v="1"/>
    <n v="13.48"/>
    <n v="13480"/>
    <n v="13573.01"/>
    <n v="1000"/>
    <n v="13.48"/>
    <n v="0"/>
    <x v="7"/>
    <x v="162"/>
    <s v="Ya"/>
    <n v="165"/>
    <n v="1"/>
  </r>
  <r>
    <x v="170"/>
    <x v="2"/>
    <s v=""/>
    <s v="2026"/>
    <s v="02"/>
    <s v="V"/>
    <s v="ZA03"/>
    <n v="1712"/>
    <n v="22311.08"/>
    <n v="13032.17"/>
    <n v="13276.59"/>
    <n v="1000"/>
    <n v="22311.08"/>
    <n v="0"/>
    <x v="7"/>
    <x v="162"/>
    <s v="Ya"/>
    <n v="165"/>
    <n v="11"/>
  </r>
  <r>
    <x v="170"/>
    <x v="3"/>
    <s v=""/>
    <s v="2026"/>
    <s v="02"/>
    <s v="V"/>
    <s v="ZA03"/>
    <n v="20739"/>
    <n v="282784.11"/>
    <n v="13635.38"/>
    <n v="13209.12"/>
    <n v="1000"/>
    <n v="282784.11"/>
    <n v="0"/>
    <x v="7"/>
    <x v="162"/>
    <s v="Ya"/>
    <n v="165"/>
    <n v="126"/>
  </r>
  <r>
    <x v="171"/>
    <x v="5"/>
    <s v=""/>
    <s v="2026"/>
    <s v="02"/>
    <s v="V"/>
    <s v="ZA03"/>
    <n v="14850"/>
    <n v="133423.42000000001"/>
    <n v="8984.74"/>
    <n v="11821.51"/>
    <n v="1000"/>
    <n v="133423.42000000001"/>
    <n v="0"/>
    <x v="7"/>
    <x v="34"/>
    <s v="Ya"/>
    <n v="165"/>
    <n v="90"/>
  </r>
  <r>
    <x v="171"/>
    <x v="0"/>
    <s v=""/>
    <s v="2026"/>
    <s v="02"/>
    <s v="V"/>
    <s v="ZA03"/>
    <n v="20395"/>
    <n v="228579.51"/>
    <n v="11207.62"/>
    <n v="11821.51"/>
    <n v="1000"/>
    <n v="228579.51"/>
    <n v="0"/>
    <x v="7"/>
    <x v="34"/>
    <s v="Ya"/>
    <n v="165"/>
    <n v="124"/>
  </r>
  <r>
    <x v="171"/>
    <x v="1"/>
    <s v=""/>
    <s v="2026"/>
    <s v="02"/>
    <s v="V"/>
    <s v="ZA03"/>
    <n v="10040"/>
    <n v="115069.4"/>
    <n v="11461.1"/>
    <n v="12699.31"/>
    <n v="1000"/>
    <n v="115069.4"/>
    <n v="0"/>
    <x v="7"/>
    <x v="34"/>
    <s v="Ya"/>
    <n v="165"/>
    <n v="61"/>
  </r>
  <r>
    <x v="171"/>
    <x v="6"/>
    <s v=""/>
    <s v="2026"/>
    <s v="02"/>
    <s v="V"/>
    <s v="ZA03"/>
    <n v="38586"/>
    <n v="348494.57"/>
    <n v="9031.6299999999992"/>
    <n v="11821.51"/>
    <n v="1000"/>
    <n v="348494.57"/>
    <n v="0"/>
    <x v="7"/>
    <x v="34"/>
    <s v="Ya"/>
    <n v="165"/>
    <n v="234"/>
  </r>
  <r>
    <x v="171"/>
    <x v="17"/>
    <s v=""/>
    <s v="2026"/>
    <s v="02"/>
    <s v="V"/>
    <s v="ZA03"/>
    <n v="0"/>
    <n v="0"/>
    <n v="11850"/>
    <n v="12166.04"/>
    <n v="1000"/>
    <n v="0"/>
    <n v="0"/>
    <x v="7"/>
    <x v="34"/>
    <s v="Ya"/>
    <n v="165"/>
    <n v="0"/>
  </r>
  <r>
    <x v="171"/>
    <x v="2"/>
    <s v=""/>
    <s v="2026"/>
    <s v="02"/>
    <s v="V"/>
    <s v="ZA03"/>
    <n v="227"/>
    <n v="1993.99"/>
    <n v="8784.1"/>
    <n v="11812.58"/>
    <n v="1000"/>
    <n v="1993.99"/>
    <n v="0"/>
    <x v="7"/>
    <x v="34"/>
    <s v="Ya"/>
    <n v="165"/>
    <n v="2"/>
  </r>
  <r>
    <x v="171"/>
    <x v="8"/>
    <s v=""/>
    <s v="2026"/>
    <s v="02"/>
    <s v="V"/>
    <s v="ZA03"/>
    <n v="0"/>
    <n v="0"/>
    <n v="7713.34"/>
    <n v="8912.2900000000009"/>
    <n v="1000"/>
    <n v="0"/>
    <n v="0"/>
    <x v="7"/>
    <x v="34"/>
    <s v="Ya"/>
    <n v="165"/>
    <n v="0"/>
  </r>
  <r>
    <x v="171"/>
    <x v="3"/>
    <s v=""/>
    <s v="2026"/>
    <s v="02"/>
    <s v="V"/>
    <s v="ZA03"/>
    <n v="13627"/>
    <n v="139363.14000000001"/>
    <n v="10226.99"/>
    <n v="11820.81"/>
    <n v="1000"/>
    <n v="139363.14000000001"/>
    <n v="0"/>
    <x v="7"/>
    <x v="34"/>
    <s v="Ya"/>
    <n v="165"/>
    <n v="83"/>
  </r>
  <r>
    <x v="172"/>
    <x v="5"/>
    <s v=""/>
    <s v="2026"/>
    <s v="02"/>
    <s v="V"/>
    <s v="ZA03"/>
    <n v="58905"/>
    <n v="543776.63"/>
    <n v="9231.42"/>
    <n v="11661.73"/>
    <n v="1000"/>
    <n v="543776.63"/>
    <n v="0"/>
    <x v="7"/>
    <x v="26"/>
    <s v="Ya"/>
    <n v="165"/>
    <n v="357"/>
  </r>
  <r>
    <x v="172"/>
    <x v="0"/>
    <s v=""/>
    <s v="2026"/>
    <s v="02"/>
    <s v="V"/>
    <s v="ZA03"/>
    <n v="28425"/>
    <n v="291238.40000000002"/>
    <n v="10245.85"/>
    <n v="11661.73"/>
    <n v="1000"/>
    <n v="291238.40000000002"/>
    <n v="0"/>
    <x v="7"/>
    <x v="26"/>
    <s v="Ya"/>
    <n v="165"/>
    <n v="173"/>
  </r>
  <r>
    <x v="172"/>
    <x v="1"/>
    <s v=""/>
    <s v="2026"/>
    <s v="02"/>
    <s v="V"/>
    <s v="ZA03"/>
    <n v="38110"/>
    <n v="391565.84"/>
    <n v="10274.620000000001"/>
    <n v="11731.58"/>
    <n v="1000"/>
    <n v="391565.84"/>
    <n v="0"/>
    <x v="7"/>
    <x v="26"/>
    <s v="Ya"/>
    <n v="165"/>
    <n v="231"/>
  </r>
  <r>
    <x v="172"/>
    <x v="6"/>
    <s v=""/>
    <s v="2026"/>
    <s v="02"/>
    <s v="V"/>
    <s v="ZA03"/>
    <n v="42900"/>
    <n v="384400.37"/>
    <n v="8960.3799999999992"/>
    <n v="11661.73"/>
    <n v="1000"/>
    <n v="384400.37"/>
    <n v="0"/>
    <x v="7"/>
    <x v="26"/>
    <s v="Ya"/>
    <n v="165"/>
    <n v="260"/>
  </r>
  <r>
    <x v="172"/>
    <x v="15"/>
    <s v=""/>
    <s v="2026"/>
    <s v="02"/>
    <s v="S"/>
    <s v="ZA03"/>
    <n v="0"/>
    <n v="0"/>
    <n v="12720"/>
    <n v="12807.77"/>
    <n v="1000"/>
    <n v="0"/>
    <n v="0"/>
    <x v="7"/>
    <x v="26"/>
    <s v="Ya"/>
    <n v="165"/>
    <n v="0"/>
  </r>
  <r>
    <x v="172"/>
    <x v="2"/>
    <s v=""/>
    <s v="2026"/>
    <s v="02"/>
    <s v="V"/>
    <s v="ZA03"/>
    <n v="37748"/>
    <n v="312288.23"/>
    <n v="8272.9699999999993"/>
    <n v="10856.65"/>
    <n v="1000"/>
    <n v="312288.23"/>
    <n v="0"/>
    <x v="7"/>
    <x v="26"/>
    <s v="Ya"/>
    <n v="165"/>
    <n v="229"/>
  </r>
  <r>
    <x v="172"/>
    <x v="8"/>
    <s v=""/>
    <s v="2026"/>
    <s v="02"/>
    <s v="V"/>
    <s v="ZA03"/>
    <n v="0"/>
    <n v="0"/>
    <n v="8118.26"/>
    <n v="8034.31"/>
    <n v="1000"/>
    <n v="0"/>
    <n v="0"/>
    <x v="7"/>
    <x v="26"/>
    <s v="Ya"/>
    <n v="165"/>
    <n v="0"/>
  </r>
  <r>
    <x v="172"/>
    <x v="13"/>
    <s v=""/>
    <s v="2026"/>
    <s v="02"/>
    <s v="V"/>
    <s v="ZA03"/>
    <n v="16889.528999999999"/>
    <n v="157611.9"/>
    <n v="9331.93"/>
    <n v="11661.73"/>
    <n v="1000"/>
    <n v="157611.9"/>
    <n v="0"/>
    <x v="7"/>
    <x v="26"/>
    <s v="Ya"/>
    <n v="165"/>
    <n v="103"/>
  </r>
  <r>
    <x v="172"/>
    <x v="3"/>
    <s v=""/>
    <s v="2026"/>
    <s v="02"/>
    <s v="V"/>
    <s v="ZA03"/>
    <n v="136186"/>
    <n v="1225263.43"/>
    <n v="8996.99"/>
    <n v="11350.16"/>
    <n v="1000"/>
    <n v="1225263.43"/>
    <n v="0"/>
    <x v="7"/>
    <x v="26"/>
    <s v="Ya"/>
    <n v="165"/>
    <n v="826"/>
  </r>
  <r>
    <x v="173"/>
    <x v="5"/>
    <s v=""/>
    <s v="2026"/>
    <s v="02"/>
    <s v="S"/>
    <s v="ZA03"/>
    <n v="0"/>
    <n v="0"/>
    <n v="0"/>
    <n v="12053.06"/>
    <n v="1000"/>
    <n v="0"/>
    <n v="0"/>
    <x v="7"/>
    <x v="163"/>
    <s v="Ya"/>
    <n v="165"/>
    <n v="0"/>
  </r>
  <r>
    <x v="173"/>
    <x v="0"/>
    <s v=""/>
    <s v="2026"/>
    <s v="02"/>
    <s v="V"/>
    <s v="ZA03"/>
    <n v="50017"/>
    <n v="655573.84"/>
    <n v="13107.02"/>
    <n v="12053.06"/>
    <n v="1000"/>
    <n v="655573.84"/>
    <n v="0"/>
    <x v="7"/>
    <x v="163"/>
    <s v="Ya"/>
    <n v="165"/>
    <n v="304"/>
  </r>
  <r>
    <x v="173"/>
    <x v="1"/>
    <s v=""/>
    <s v="2026"/>
    <s v="02"/>
    <s v="V"/>
    <s v="ZA03"/>
    <n v="25947"/>
    <n v="338559.46"/>
    <n v="13048.12"/>
    <n v="12919.54"/>
    <n v="1000"/>
    <n v="338559.46"/>
    <n v="0"/>
    <x v="7"/>
    <x v="163"/>
    <s v="Ya"/>
    <n v="165"/>
    <n v="158"/>
  </r>
  <r>
    <x v="173"/>
    <x v="9"/>
    <s v=""/>
    <s v="2026"/>
    <s v="02"/>
    <s v="V"/>
    <s v="ZA03"/>
    <n v="22871"/>
    <n v="278147.74"/>
    <n v="12161.59"/>
    <n v="11892.34"/>
    <n v="1000"/>
    <n v="278147.74"/>
    <n v="0"/>
    <x v="7"/>
    <x v="163"/>
    <s v="Ya"/>
    <n v="165"/>
    <n v="139"/>
  </r>
  <r>
    <x v="173"/>
    <x v="15"/>
    <s v=""/>
    <s v="2026"/>
    <s v="02"/>
    <s v="V"/>
    <s v="ZA03"/>
    <n v="7117"/>
    <n v="95652.479999999996"/>
    <n v="13440"/>
    <n v="13300.19"/>
    <n v="1000"/>
    <n v="95652.479999999996"/>
    <n v="0"/>
    <x v="7"/>
    <x v="163"/>
    <s v="Ya"/>
    <n v="165"/>
    <n v="44"/>
  </r>
  <r>
    <x v="173"/>
    <x v="2"/>
    <s v=""/>
    <s v="2026"/>
    <s v="02"/>
    <s v="V"/>
    <s v="ZA03"/>
    <n v="20133"/>
    <n v="258973.37"/>
    <n v="12863.13"/>
    <n v="12008.25"/>
    <n v="1000"/>
    <n v="258973.37"/>
    <n v="0"/>
    <x v="7"/>
    <x v="163"/>
    <s v="Ya"/>
    <n v="165"/>
    <n v="123"/>
  </r>
  <r>
    <x v="173"/>
    <x v="3"/>
    <s v=""/>
    <s v="2026"/>
    <s v="02"/>
    <s v="V"/>
    <s v="ZA03"/>
    <n v="64415"/>
    <n v="836813.85"/>
    <n v="12990.98"/>
    <n v="12015.27"/>
    <n v="1000"/>
    <n v="836813.85"/>
    <n v="0"/>
    <x v="7"/>
    <x v="163"/>
    <s v="Ya"/>
    <n v="165"/>
    <n v="391"/>
  </r>
  <r>
    <x v="174"/>
    <x v="0"/>
    <s v=""/>
    <s v="2026"/>
    <s v="02"/>
    <s v="S"/>
    <s v="ZA03"/>
    <n v="0"/>
    <n v="0"/>
    <n v="0"/>
    <n v="13743.14"/>
    <n v="1000"/>
    <n v="0"/>
    <n v="0"/>
    <x v="9"/>
    <x v="164"/>
    <s v="Ya"/>
    <n v="180"/>
    <n v="0"/>
  </r>
  <r>
    <x v="174"/>
    <x v="1"/>
    <s v=""/>
    <s v="2026"/>
    <s v="02"/>
    <s v="V"/>
    <s v="ZA03"/>
    <n v="1800"/>
    <n v="24337.05"/>
    <n v="13520.58"/>
    <n v="13743.14"/>
    <n v="1000"/>
    <n v="24337.05"/>
    <n v="0"/>
    <x v="9"/>
    <x v="164"/>
    <s v="Ya"/>
    <n v="180"/>
    <n v="10"/>
  </r>
  <r>
    <x v="174"/>
    <x v="2"/>
    <s v=""/>
    <s v="2026"/>
    <s v="02"/>
    <s v="S"/>
    <s v="ZA03"/>
    <n v="0"/>
    <n v="0"/>
    <n v="0"/>
    <n v="13743.14"/>
    <n v="1000"/>
    <n v="0"/>
    <n v="0"/>
    <x v="9"/>
    <x v="164"/>
    <s v="Ya"/>
    <n v="180"/>
    <n v="0"/>
  </r>
  <r>
    <x v="174"/>
    <x v="3"/>
    <s v=""/>
    <s v="2026"/>
    <s v="02"/>
    <s v="V"/>
    <s v="ZA03"/>
    <n v="4729"/>
    <n v="68258.42"/>
    <n v="14434.01"/>
    <n v="13743.14"/>
    <n v="1000"/>
    <n v="68258.42"/>
    <n v="0"/>
    <x v="9"/>
    <x v="164"/>
    <s v="Ya"/>
    <n v="180"/>
    <n v="27"/>
  </r>
  <r>
    <x v="175"/>
    <x v="0"/>
    <s v=""/>
    <s v="2026"/>
    <s v="02"/>
    <s v="V"/>
    <s v="ZA03"/>
    <n v="720"/>
    <n v="10345.52"/>
    <n v="14368.78"/>
    <n v="13013.23"/>
    <n v="1000"/>
    <n v="10345.52"/>
    <n v="0"/>
    <x v="9"/>
    <x v="165"/>
    <s v="Ya"/>
    <n v="180"/>
    <n v="4"/>
  </r>
  <r>
    <x v="175"/>
    <x v="1"/>
    <s v=""/>
    <s v="2026"/>
    <s v="02"/>
    <s v="V"/>
    <s v="ZA03"/>
    <n v="2700"/>
    <n v="39058.080000000002"/>
    <n v="14465.96"/>
    <n v="13013.23"/>
    <n v="1000"/>
    <n v="39058.080000000002"/>
    <n v="0"/>
    <x v="9"/>
    <x v="165"/>
    <s v="Ya"/>
    <n v="180"/>
    <n v="15"/>
  </r>
  <r>
    <x v="175"/>
    <x v="2"/>
    <s v=""/>
    <s v="2026"/>
    <s v="02"/>
    <s v="V"/>
    <s v="ZA03"/>
    <n v="900"/>
    <n v="12473.95"/>
    <n v="13859.94"/>
    <n v="13013.23"/>
    <n v="1000"/>
    <n v="12473.95"/>
    <n v="0"/>
    <x v="9"/>
    <x v="165"/>
    <s v="Ya"/>
    <n v="180"/>
    <n v="5"/>
  </r>
  <r>
    <x v="175"/>
    <x v="3"/>
    <s v=""/>
    <s v="2026"/>
    <s v="02"/>
    <s v="V"/>
    <s v="ZA03"/>
    <n v="6201"/>
    <n v="85007.76"/>
    <n v="13708.72"/>
    <n v="13013.23"/>
    <n v="1000"/>
    <n v="85007.76"/>
    <n v="0"/>
    <x v="9"/>
    <x v="165"/>
    <s v="Ya"/>
    <n v="180"/>
    <n v="35"/>
  </r>
  <r>
    <x v="176"/>
    <x v="0"/>
    <s v=""/>
    <s v="2026"/>
    <s v="02"/>
    <s v="V"/>
    <s v="ZA03"/>
    <n v="15664"/>
    <n v="140766.04"/>
    <n v="8986.6"/>
    <n v="7228.09"/>
    <n v="1000"/>
    <n v="140766.04"/>
    <n v="0"/>
    <x v="20"/>
    <x v="166"/>
    <s v="GH"/>
    <n v="240"/>
    <n v="66"/>
  </r>
  <r>
    <x v="176"/>
    <x v="1"/>
    <s v=""/>
    <s v="2026"/>
    <s v="02"/>
    <s v="V"/>
    <s v="ZA03"/>
    <n v="19268"/>
    <n v="160257.78"/>
    <n v="8317.2999999999993"/>
    <n v="6387.97"/>
    <n v="1000"/>
    <n v="160257.78"/>
    <n v="0"/>
    <x v="20"/>
    <x v="166"/>
    <s v="GH"/>
    <n v="240"/>
    <n v="81"/>
  </r>
  <r>
    <x v="176"/>
    <x v="17"/>
    <s v=""/>
    <s v="2026"/>
    <s v="02"/>
    <s v="V"/>
    <s v="ZA03"/>
    <n v="0"/>
    <n v="0"/>
    <n v="7877.95"/>
    <n v="6064.64"/>
    <n v="1000"/>
    <n v="0"/>
    <n v="0"/>
    <x v="20"/>
    <x v="166"/>
    <s v="GH"/>
    <n v="240"/>
    <n v="0"/>
  </r>
  <r>
    <x v="176"/>
    <x v="2"/>
    <s v=""/>
    <s v="2026"/>
    <s v="02"/>
    <s v="V"/>
    <s v="ZA03"/>
    <n v="8630"/>
    <n v="78230.289999999994"/>
    <n v="9064.92"/>
    <n v="6694.58"/>
    <n v="1000"/>
    <n v="78230.289999999994"/>
    <n v="0"/>
    <x v="20"/>
    <x v="166"/>
    <s v="GH"/>
    <n v="240"/>
    <n v="36"/>
  </r>
  <r>
    <x v="176"/>
    <x v="3"/>
    <s v=""/>
    <s v="2026"/>
    <s v="02"/>
    <s v="V"/>
    <s v="ZA03"/>
    <n v="14636"/>
    <n v="131217.29"/>
    <n v="8965.3799999999992"/>
    <n v="6723.8"/>
    <n v="1000"/>
    <n v="131217.29"/>
    <n v="0"/>
    <x v="20"/>
    <x v="166"/>
    <s v="GH"/>
    <n v="240"/>
    <n v="61"/>
  </r>
  <r>
    <x v="177"/>
    <x v="0"/>
    <s v=""/>
    <s v="2026"/>
    <s v="02"/>
    <s v="V"/>
    <s v="ZA03"/>
    <n v="80"/>
    <n v="693.31"/>
    <n v="8666.3799999999992"/>
    <n v="7782.86"/>
    <n v="1000"/>
    <n v="693.31"/>
    <n v="0"/>
    <x v="20"/>
    <x v="167"/>
    <s v="GH"/>
    <n v="240"/>
    <n v="1"/>
  </r>
  <r>
    <x v="177"/>
    <x v="1"/>
    <s v=""/>
    <s v="2026"/>
    <s v="02"/>
    <s v="V"/>
    <s v="ZA03"/>
    <n v="4054"/>
    <n v="32946.480000000003"/>
    <n v="8126.91"/>
    <n v="7030.36"/>
    <n v="1000"/>
    <n v="32946.480000000003"/>
    <n v="0"/>
    <x v="20"/>
    <x v="167"/>
    <s v="GH"/>
    <n v="240"/>
    <n v="17"/>
  </r>
  <r>
    <x v="177"/>
    <x v="17"/>
    <s v=""/>
    <s v="2026"/>
    <s v="02"/>
    <s v="V"/>
    <s v="ZA03"/>
    <n v="720"/>
    <n v="5751.31"/>
    <n v="7987.93"/>
    <n v="6700.61"/>
    <n v="1000"/>
    <n v="5751.31"/>
    <n v="0"/>
    <x v="20"/>
    <x v="167"/>
    <s v="GH"/>
    <n v="240"/>
    <n v="3"/>
  </r>
  <r>
    <x v="177"/>
    <x v="2"/>
    <s v=""/>
    <s v="2026"/>
    <s v="02"/>
    <s v="V"/>
    <s v="ZA03"/>
    <n v="5660"/>
    <n v="49085.8"/>
    <n v="8672.4"/>
    <n v="7321.44"/>
    <n v="1000"/>
    <n v="49085.8"/>
    <n v="0"/>
    <x v="20"/>
    <x v="167"/>
    <s v="GH"/>
    <n v="240"/>
    <n v="24"/>
  </r>
  <r>
    <x v="177"/>
    <x v="3"/>
    <s v=""/>
    <s v="2026"/>
    <s v="02"/>
    <s v="V"/>
    <s v="ZA03"/>
    <n v="1963"/>
    <n v="17046.11"/>
    <n v="8683.7000000000007"/>
    <n v="7417.63"/>
    <n v="1000"/>
    <n v="17046.11"/>
    <n v="0"/>
    <x v="20"/>
    <x v="167"/>
    <s v="GH"/>
    <n v="240"/>
    <n v="9"/>
  </r>
  <r>
    <x v="178"/>
    <x v="0"/>
    <s v=""/>
    <s v="2026"/>
    <s v="02"/>
    <s v="S"/>
    <s v="ZA03"/>
    <n v="0"/>
    <n v="0"/>
    <n v="0"/>
    <n v="8769.26"/>
    <n v="1000"/>
    <n v="0"/>
    <n v="0"/>
    <x v="15"/>
    <x v="168"/>
    <s v="TA"/>
    <n v="240"/>
    <n v="0"/>
  </r>
  <r>
    <x v="178"/>
    <x v="2"/>
    <s v=""/>
    <s v="2026"/>
    <s v="02"/>
    <s v="S"/>
    <s v="ZA03"/>
    <n v="0"/>
    <n v="0"/>
    <n v="8558.19"/>
    <n v="8769.26"/>
    <n v="1000"/>
    <n v="0"/>
    <n v="0"/>
    <x v="15"/>
    <x v="168"/>
    <s v="TA"/>
    <n v="240"/>
    <n v="0"/>
  </r>
  <r>
    <x v="178"/>
    <x v="8"/>
    <s v=""/>
    <s v="2026"/>
    <s v="02"/>
    <s v="V"/>
    <s v="ZA03"/>
    <n v="841"/>
    <n v="7197.46"/>
    <n v="8558.2199999999993"/>
    <n v="8442.82"/>
    <n v="1000"/>
    <n v="7197.46"/>
    <n v="0"/>
    <x v="15"/>
    <x v="168"/>
    <s v="TA"/>
    <n v="240"/>
    <n v="4"/>
  </r>
  <r>
    <x v="178"/>
    <x v="3"/>
    <s v=""/>
    <s v="2026"/>
    <s v="02"/>
    <s v="V"/>
    <s v="ZA03"/>
    <n v="367"/>
    <n v="3185.69"/>
    <n v="8680.35"/>
    <n v="8769.26"/>
    <n v="1000"/>
    <n v="3185.69"/>
    <n v="0"/>
    <x v="15"/>
    <x v="168"/>
    <s v="TA"/>
    <n v="240"/>
    <n v="2"/>
  </r>
  <r>
    <x v="179"/>
    <x v="2"/>
    <s v=""/>
    <s v="2026"/>
    <s v="02"/>
    <s v="V"/>
    <s v="ZA03"/>
    <n v="15"/>
    <n v="195.11"/>
    <n v="13007.33"/>
    <n v="10133.09"/>
    <n v="1000"/>
    <n v="195.11"/>
    <n v="0"/>
    <x v="15"/>
    <x v="169"/>
    <s v="TA"/>
    <n v="240"/>
    <n v="1"/>
  </r>
  <r>
    <x v="180"/>
    <x v="0"/>
    <s v=""/>
    <s v="2026"/>
    <s v="02"/>
    <s v="V"/>
    <s v="ZA03"/>
    <n v="4344"/>
    <n v="45504.88"/>
    <n v="10475.34"/>
    <n v="10558.17"/>
    <n v="1000"/>
    <n v="45504.88"/>
    <n v="0"/>
    <x v="21"/>
    <x v="170"/>
    <s v="Ya"/>
    <n v="240"/>
    <n v="19"/>
  </r>
  <r>
    <x v="180"/>
    <x v="1"/>
    <s v=""/>
    <s v="2026"/>
    <s v="02"/>
    <s v="V"/>
    <s v="ZA03"/>
    <n v="1414"/>
    <n v="14790.61"/>
    <n v="10460.120000000001"/>
    <n v="11459.15"/>
    <n v="1000"/>
    <n v="14790.61"/>
    <n v="0"/>
    <x v="21"/>
    <x v="170"/>
    <s v="Ya"/>
    <n v="240"/>
    <n v="6"/>
  </r>
  <r>
    <x v="180"/>
    <x v="15"/>
    <s v=""/>
    <s v="2026"/>
    <s v="02"/>
    <s v="V"/>
    <s v="ZA03"/>
    <n v="48561"/>
    <n v="503572.83"/>
    <n v="10369.9"/>
    <n v="10545.6"/>
    <n v="1000"/>
    <n v="503572.83"/>
    <n v="0"/>
    <x v="21"/>
    <x v="170"/>
    <s v="Ya"/>
    <n v="240"/>
    <n v="203"/>
  </r>
  <r>
    <x v="180"/>
    <x v="2"/>
    <s v=""/>
    <s v="2026"/>
    <s v="02"/>
    <s v="V"/>
    <s v="ZA03"/>
    <n v="8912"/>
    <n v="93003.82"/>
    <n v="10435.799999999999"/>
    <n v="10560.55"/>
    <n v="1000"/>
    <n v="93003.82"/>
    <n v="0"/>
    <x v="21"/>
    <x v="170"/>
    <s v="Ya"/>
    <n v="240"/>
    <n v="38"/>
  </r>
  <r>
    <x v="180"/>
    <x v="3"/>
    <s v=""/>
    <s v="2026"/>
    <s v="02"/>
    <s v="V"/>
    <s v="ZA03"/>
    <n v="12466"/>
    <n v="130845.92"/>
    <n v="10496.22"/>
    <n v="10558.29"/>
    <n v="1000"/>
    <n v="130845.92"/>
    <n v="0"/>
    <x v="21"/>
    <x v="170"/>
    <s v="Ya"/>
    <n v="240"/>
    <n v="52"/>
  </r>
  <r>
    <x v="181"/>
    <x v="0"/>
    <s v=""/>
    <s v="2026"/>
    <s v="02"/>
    <s v="V"/>
    <s v="ZA03"/>
    <n v="13089"/>
    <n v="143159.84"/>
    <n v="10937.42"/>
    <n v="10945.41"/>
    <n v="1000"/>
    <n v="143159.84"/>
    <n v="0"/>
    <x v="21"/>
    <x v="171"/>
    <s v="Ya"/>
    <n v="240"/>
    <n v="55"/>
  </r>
  <r>
    <x v="181"/>
    <x v="1"/>
    <s v=""/>
    <s v="2026"/>
    <s v="02"/>
    <s v="V"/>
    <s v="ZA03"/>
    <n v="11622"/>
    <n v="125723.76"/>
    <n v="10817.74"/>
    <n v="11881.44"/>
    <n v="1000"/>
    <n v="125723.76"/>
    <n v="0"/>
    <x v="21"/>
    <x v="171"/>
    <s v="Ya"/>
    <n v="240"/>
    <n v="49"/>
  </r>
  <r>
    <x v="181"/>
    <x v="15"/>
    <s v=""/>
    <s v="2026"/>
    <s v="02"/>
    <s v="V"/>
    <s v="ZA03"/>
    <n v="12027"/>
    <n v="130006.72"/>
    <n v="10809.57"/>
    <n v="10934.93"/>
    <n v="1000"/>
    <n v="130006.72"/>
    <n v="0"/>
    <x v="21"/>
    <x v="171"/>
    <s v="Ya"/>
    <n v="240"/>
    <n v="51"/>
  </r>
  <r>
    <x v="181"/>
    <x v="2"/>
    <s v=""/>
    <s v="2026"/>
    <s v="02"/>
    <s v="V"/>
    <s v="ZA03"/>
    <n v="5871"/>
    <n v="63968.33"/>
    <n v="10895.64"/>
    <n v="10949.19"/>
    <n v="1000"/>
    <n v="63968.33"/>
    <n v="0"/>
    <x v="21"/>
    <x v="171"/>
    <s v="Ya"/>
    <n v="240"/>
    <n v="25"/>
  </r>
  <r>
    <x v="181"/>
    <x v="3"/>
    <s v=""/>
    <s v="2026"/>
    <s v="02"/>
    <s v="V"/>
    <s v="ZA03"/>
    <n v="18693"/>
    <n v="203232.5"/>
    <n v="10872.12"/>
    <n v="10945.03"/>
    <n v="1000"/>
    <n v="203232.5"/>
    <n v="0"/>
    <x v="21"/>
    <x v="171"/>
    <s v="Ya"/>
    <n v="240"/>
    <n v="78"/>
  </r>
  <r>
    <x v="182"/>
    <x v="0"/>
    <s v=""/>
    <s v="2026"/>
    <s v="02"/>
    <s v="V"/>
    <s v="ZA03"/>
    <n v="28570"/>
    <n v="245493.1"/>
    <n v="8592.69"/>
    <n v="10228.27"/>
    <n v="1000"/>
    <n v="245493.1"/>
    <n v="0"/>
    <x v="21"/>
    <x v="172"/>
    <s v="Ya"/>
    <n v="240"/>
    <n v="120"/>
  </r>
  <r>
    <x v="182"/>
    <x v="1"/>
    <s v=""/>
    <s v="2026"/>
    <s v="02"/>
    <s v="V"/>
    <s v="ZA03"/>
    <n v="10665"/>
    <n v="96848.11"/>
    <n v="9080.93"/>
    <n v="11102.46"/>
    <n v="1000"/>
    <n v="96848.11"/>
    <n v="0"/>
    <x v="21"/>
    <x v="172"/>
    <s v="Ya"/>
    <n v="240"/>
    <n v="45"/>
  </r>
  <r>
    <x v="182"/>
    <x v="15"/>
    <s v=""/>
    <s v="2026"/>
    <s v="02"/>
    <s v="V"/>
    <s v="ZA03"/>
    <n v="62924"/>
    <n v="633644.68000000005"/>
    <n v="10070"/>
    <n v="10216.68"/>
    <n v="1000"/>
    <n v="633644.68000000005"/>
    <n v="0"/>
    <x v="21"/>
    <x v="172"/>
    <s v="Ya"/>
    <n v="240"/>
    <n v="263"/>
  </r>
  <r>
    <x v="182"/>
    <x v="2"/>
    <s v=""/>
    <s v="2026"/>
    <s v="02"/>
    <s v="V"/>
    <s v="ZA03"/>
    <n v="27054"/>
    <n v="207736.09"/>
    <n v="7678.57"/>
    <n v="10238.11"/>
    <n v="1000"/>
    <n v="207736.09"/>
    <n v="0"/>
    <x v="21"/>
    <x v="172"/>
    <s v="Ya"/>
    <n v="240"/>
    <n v="113"/>
  </r>
  <r>
    <x v="182"/>
    <x v="8"/>
    <s v=""/>
    <s v="2026"/>
    <s v="02"/>
    <s v="V"/>
    <s v="ZA03"/>
    <n v="20"/>
    <n v="141.47999999999999"/>
    <n v="7074"/>
    <n v="6644.1"/>
    <n v="1000"/>
    <n v="141.47999999999999"/>
    <n v="0"/>
    <x v="21"/>
    <x v="172"/>
    <s v="Ya"/>
    <n v="240"/>
    <n v="1"/>
  </r>
  <r>
    <x v="182"/>
    <x v="3"/>
    <s v=""/>
    <s v="2026"/>
    <s v="02"/>
    <s v="V"/>
    <s v="ZA03"/>
    <n v="32393"/>
    <n v="281010.07"/>
    <n v="8675.02"/>
    <n v="10232.049999999999"/>
    <n v="1000"/>
    <n v="281010.07"/>
    <n v="0"/>
    <x v="21"/>
    <x v="172"/>
    <s v="Ya"/>
    <n v="240"/>
    <n v="135"/>
  </r>
  <r>
    <x v="183"/>
    <x v="0"/>
    <s v=""/>
    <s v="2026"/>
    <s v="02"/>
    <s v="V"/>
    <s v="ZA03"/>
    <n v="16792"/>
    <n v="237625.53"/>
    <n v="14151.12"/>
    <n v="14550.22"/>
    <n v="1000"/>
    <n v="237625.53"/>
    <n v="0"/>
    <x v="7"/>
    <x v="85"/>
    <s v="Ya"/>
    <n v="165"/>
    <n v="102"/>
  </r>
  <r>
    <x v="183"/>
    <x v="1"/>
    <s v=""/>
    <s v="2026"/>
    <s v="02"/>
    <s v="V"/>
    <s v="ZA03"/>
    <n v="9589"/>
    <n v="138326.60999999999"/>
    <n v="14425.55"/>
    <n v="14923.9"/>
    <n v="1000"/>
    <n v="138326.60999999999"/>
    <n v="0"/>
    <x v="7"/>
    <x v="85"/>
    <s v="Ya"/>
    <n v="165"/>
    <n v="59"/>
  </r>
  <r>
    <x v="183"/>
    <x v="9"/>
    <s v=""/>
    <s v="2026"/>
    <s v="02"/>
    <s v="V"/>
    <s v="ZA03"/>
    <n v="15"/>
    <n v="200.4"/>
    <n v="13360"/>
    <n v="13771.78"/>
    <n v="1000"/>
    <n v="200.4"/>
    <n v="0"/>
    <x v="7"/>
    <x v="85"/>
    <s v="Ya"/>
    <n v="165"/>
    <n v="1"/>
  </r>
  <r>
    <x v="183"/>
    <x v="2"/>
    <s v=""/>
    <s v="2026"/>
    <s v="02"/>
    <s v="V"/>
    <s v="ZA03"/>
    <n v="8849"/>
    <n v="117401.64"/>
    <n v="13267.22"/>
    <n v="14245.09"/>
    <n v="1000"/>
    <n v="117401.64"/>
    <n v="0"/>
    <x v="7"/>
    <x v="85"/>
    <s v="Ya"/>
    <n v="165"/>
    <n v="54"/>
  </r>
  <r>
    <x v="183"/>
    <x v="8"/>
    <s v=""/>
    <s v="2026"/>
    <s v="02"/>
    <s v="V"/>
    <s v="ZA03"/>
    <n v="660"/>
    <n v="6591.52"/>
    <n v="9987.15"/>
    <n v="9961.89"/>
    <n v="1000"/>
    <n v="6591.52"/>
    <n v="0"/>
    <x v="7"/>
    <x v="85"/>
    <s v="Ya"/>
    <n v="165"/>
    <n v="4"/>
  </r>
  <r>
    <x v="183"/>
    <x v="3"/>
    <s v=""/>
    <s v="2026"/>
    <s v="02"/>
    <s v="V"/>
    <s v="ZA03"/>
    <n v="16889"/>
    <n v="234018.79"/>
    <n v="13856.28"/>
    <n v="14312.96"/>
    <n v="1000"/>
    <n v="234018.79"/>
    <n v="0"/>
    <x v="7"/>
    <x v="85"/>
    <s v="Ya"/>
    <n v="165"/>
    <n v="103"/>
  </r>
  <r>
    <x v="184"/>
    <x v="0"/>
    <s v=""/>
    <s v="2026"/>
    <s v="02"/>
    <s v="V"/>
    <s v="ZA03"/>
    <n v="19755"/>
    <n v="275627.37"/>
    <n v="13952.28"/>
    <n v="14133.06"/>
    <n v="1000"/>
    <n v="275627.37"/>
    <n v="0"/>
    <x v="7"/>
    <x v="32"/>
    <s v="Ya"/>
    <n v="165"/>
    <n v="120"/>
  </r>
  <r>
    <x v="184"/>
    <x v="1"/>
    <s v=""/>
    <s v="2026"/>
    <s v="02"/>
    <s v="V"/>
    <s v="ZA03"/>
    <n v="5321"/>
    <n v="73178.06"/>
    <n v="13752.69"/>
    <n v="14261.28"/>
    <n v="1000"/>
    <n v="73178.06"/>
    <n v="0"/>
    <x v="7"/>
    <x v="32"/>
    <s v="Ya"/>
    <n v="165"/>
    <n v="33"/>
  </r>
  <r>
    <x v="184"/>
    <x v="17"/>
    <s v=""/>
    <s v="2026"/>
    <s v="02"/>
    <s v="V"/>
    <s v="ZA03"/>
    <n v="22830"/>
    <n v="287972.14"/>
    <n v="12613.76"/>
    <n v="12521.44"/>
    <n v="1000"/>
    <n v="287972.14"/>
    <n v="0"/>
    <x v="7"/>
    <x v="32"/>
    <s v="Ya"/>
    <n v="165"/>
    <n v="139"/>
  </r>
  <r>
    <x v="184"/>
    <x v="2"/>
    <s v=""/>
    <s v="2026"/>
    <s v="02"/>
    <s v="V"/>
    <s v="ZA03"/>
    <n v="6089"/>
    <n v="84082.19"/>
    <n v="13808.87"/>
    <n v="14062.46"/>
    <n v="1000"/>
    <n v="84082.19"/>
    <n v="0"/>
    <x v="7"/>
    <x v="32"/>
    <s v="Ya"/>
    <n v="165"/>
    <n v="37"/>
  </r>
  <r>
    <x v="184"/>
    <x v="3"/>
    <s v=""/>
    <s v="2026"/>
    <s v="02"/>
    <s v="V"/>
    <s v="ZA03"/>
    <n v="24479"/>
    <n v="341562.84"/>
    <n v="13953.3"/>
    <n v="13925.31"/>
    <n v="1000"/>
    <n v="341562.84"/>
    <n v="0"/>
    <x v="7"/>
    <x v="32"/>
    <s v="Ya"/>
    <n v="165"/>
    <n v="149"/>
  </r>
  <r>
    <x v="185"/>
    <x v="0"/>
    <s v=""/>
    <s v="2026"/>
    <s v="02"/>
    <s v="V"/>
    <s v="ZA03"/>
    <n v="48815"/>
    <n v="656985.93000000005"/>
    <n v="13458.69"/>
    <n v="12850.04"/>
    <n v="1000"/>
    <n v="656985.93000000005"/>
    <n v="0"/>
    <x v="7"/>
    <x v="39"/>
    <s v="Ya"/>
    <n v="165"/>
    <n v="296"/>
  </r>
  <r>
    <x v="185"/>
    <x v="1"/>
    <s v=""/>
    <s v="2026"/>
    <s v="02"/>
    <s v="V"/>
    <s v="ZA03"/>
    <n v="27139"/>
    <n v="344763.92"/>
    <n v="12703.63"/>
    <n v="13222.28"/>
    <n v="1000"/>
    <n v="344763.92"/>
    <n v="0"/>
    <x v="7"/>
    <x v="39"/>
    <s v="Ya"/>
    <n v="165"/>
    <n v="165"/>
  </r>
  <r>
    <x v="185"/>
    <x v="9"/>
    <s v=""/>
    <s v="2026"/>
    <s v="02"/>
    <s v="V"/>
    <s v="ZA03"/>
    <n v="0"/>
    <n v="0"/>
    <n v="12160"/>
    <n v="12181.21"/>
    <n v="1000"/>
    <n v="0"/>
    <n v="0"/>
    <x v="7"/>
    <x v="39"/>
    <s v="Ya"/>
    <n v="165"/>
    <n v="0"/>
  </r>
  <r>
    <x v="185"/>
    <x v="17"/>
    <s v=""/>
    <s v="2026"/>
    <s v="02"/>
    <s v="V"/>
    <s v="ZA03"/>
    <n v="3"/>
    <n v="35.799999999999997"/>
    <n v="11933.33"/>
    <n v="11618.81"/>
    <n v="1000"/>
    <n v="35.799999999999997"/>
    <n v="0"/>
    <x v="7"/>
    <x v="39"/>
    <s v="Ya"/>
    <n v="165"/>
    <n v="1"/>
  </r>
  <r>
    <x v="185"/>
    <x v="2"/>
    <s v=""/>
    <s v="2026"/>
    <s v="02"/>
    <s v="V"/>
    <s v="ZA03"/>
    <n v="22505"/>
    <n v="294523.46000000002"/>
    <n v="13087.02"/>
    <n v="12688.27"/>
    <n v="1000"/>
    <n v="294523.46000000002"/>
    <n v="0"/>
    <x v="7"/>
    <x v="39"/>
    <s v="Ya"/>
    <n v="165"/>
    <n v="137"/>
  </r>
  <r>
    <x v="185"/>
    <x v="3"/>
    <s v=""/>
    <s v="2026"/>
    <s v="02"/>
    <s v="V"/>
    <s v="ZA03"/>
    <n v="74882"/>
    <n v="991418.32"/>
    <n v="13239.74"/>
    <n v="12892.4"/>
    <n v="1000"/>
    <n v="991418.32"/>
    <n v="0"/>
    <x v="7"/>
    <x v="39"/>
    <s v="Ya"/>
    <n v="165"/>
    <n v="454"/>
  </r>
  <r>
    <x v="186"/>
    <x v="5"/>
    <s v=""/>
    <s v="2026"/>
    <s v="02"/>
    <s v="V"/>
    <s v="ZA03"/>
    <n v="34485"/>
    <n v="370410.28"/>
    <n v="10741.2"/>
    <n v="13223.99"/>
    <n v="1000"/>
    <n v="370410.28"/>
    <n v="0"/>
    <x v="7"/>
    <x v="33"/>
    <s v="Ya"/>
    <n v="165"/>
    <n v="209"/>
  </r>
  <r>
    <x v="186"/>
    <x v="0"/>
    <s v=""/>
    <s v="2026"/>
    <s v="02"/>
    <s v="V"/>
    <s v="ZA03"/>
    <n v="38739"/>
    <n v="493214.25"/>
    <n v="12731.72"/>
    <n v="13223.99"/>
    <n v="1000"/>
    <n v="493214.25"/>
    <n v="0"/>
    <x v="7"/>
    <x v="33"/>
    <s v="Ya"/>
    <n v="165"/>
    <n v="235"/>
  </r>
  <r>
    <x v="186"/>
    <x v="1"/>
    <s v=""/>
    <s v="2026"/>
    <s v="02"/>
    <s v="V"/>
    <s v="ZA03"/>
    <n v="9075"/>
    <n v="109260.72"/>
    <n v="12039.75"/>
    <n v="13890.49"/>
    <n v="1000"/>
    <n v="109260.72"/>
    <n v="0"/>
    <x v="7"/>
    <x v="33"/>
    <s v="Ya"/>
    <n v="165"/>
    <n v="55"/>
  </r>
  <r>
    <x v="186"/>
    <x v="6"/>
    <s v=""/>
    <s v="2026"/>
    <s v="02"/>
    <s v="V"/>
    <s v="ZA03"/>
    <n v="34650"/>
    <n v="407486.66"/>
    <n v="11760.08"/>
    <n v="13223.99"/>
    <n v="1000"/>
    <n v="407486.66"/>
    <n v="0"/>
    <x v="7"/>
    <x v="33"/>
    <s v="Ya"/>
    <n v="165"/>
    <n v="210"/>
  </r>
  <r>
    <x v="186"/>
    <x v="9"/>
    <s v=""/>
    <s v="2026"/>
    <s v="02"/>
    <s v="V"/>
    <s v="ZA03"/>
    <n v="131"/>
    <n v="1666.34"/>
    <n v="12720.15"/>
    <n v="12807.77"/>
    <n v="1000"/>
    <n v="1666.34"/>
    <n v="0"/>
    <x v="7"/>
    <x v="33"/>
    <s v="Ya"/>
    <n v="165"/>
    <n v="1"/>
  </r>
  <r>
    <x v="186"/>
    <x v="15"/>
    <s v=""/>
    <s v="2026"/>
    <s v="02"/>
    <s v="V"/>
    <s v="ZA03"/>
    <n v="1"/>
    <n v="13.65"/>
    <n v="13650"/>
    <n v="13424.88"/>
    <n v="1000"/>
    <n v="13.65"/>
    <n v="0"/>
    <x v="7"/>
    <x v="33"/>
    <s v="Ya"/>
    <n v="165"/>
    <n v="1"/>
  </r>
  <r>
    <x v="186"/>
    <x v="2"/>
    <s v=""/>
    <s v="2026"/>
    <s v="02"/>
    <s v="V"/>
    <s v="ZA03"/>
    <n v="10225"/>
    <n v="107533.39"/>
    <n v="10516.71"/>
    <n v="13019.58"/>
    <n v="1000"/>
    <n v="107533.39"/>
    <n v="0"/>
    <x v="7"/>
    <x v="33"/>
    <s v="Ya"/>
    <n v="165"/>
    <n v="62"/>
  </r>
  <r>
    <x v="186"/>
    <x v="8"/>
    <s v=""/>
    <s v="2026"/>
    <s v="02"/>
    <s v="V"/>
    <s v="ZA03"/>
    <n v="8"/>
    <n v="81.11"/>
    <n v="10138.75"/>
    <n v="9840.3700000000008"/>
    <n v="1000"/>
    <n v="81.11"/>
    <n v="0"/>
    <x v="7"/>
    <x v="33"/>
    <s v="Ya"/>
    <n v="165"/>
    <n v="1"/>
  </r>
  <r>
    <x v="186"/>
    <x v="3"/>
    <s v=""/>
    <s v="2026"/>
    <s v="02"/>
    <s v="V"/>
    <s v="ZA03"/>
    <n v="29500"/>
    <n v="355794.63"/>
    <n v="12060.83"/>
    <n v="13012.37"/>
    <n v="1000"/>
    <n v="355794.63"/>
    <n v="0"/>
    <x v="7"/>
    <x v="33"/>
    <s v="Ya"/>
    <n v="165"/>
    <n v="179"/>
  </r>
  <r>
    <x v="187"/>
    <x v="5"/>
    <s v=""/>
    <s v="2026"/>
    <s v="02"/>
    <s v="S"/>
    <s v="ZA03"/>
    <n v="0"/>
    <n v="0"/>
    <n v="0"/>
    <n v="13590.19"/>
    <n v="1000"/>
    <n v="0"/>
    <n v="0"/>
    <x v="7"/>
    <x v="30"/>
    <s v="Ya"/>
    <n v="165"/>
    <n v="0"/>
  </r>
  <r>
    <x v="187"/>
    <x v="0"/>
    <s v=""/>
    <s v="2026"/>
    <s v="02"/>
    <s v="V"/>
    <s v="ZA03"/>
    <n v="8934"/>
    <n v="124272.5"/>
    <n v="13910.06"/>
    <n v="13590.19"/>
    <n v="1000"/>
    <n v="124272.5"/>
    <n v="0"/>
    <x v="7"/>
    <x v="30"/>
    <s v="Ya"/>
    <n v="165"/>
    <n v="55"/>
  </r>
  <r>
    <x v="187"/>
    <x v="1"/>
    <s v=""/>
    <s v="2026"/>
    <s v="02"/>
    <s v="V"/>
    <s v="ZA03"/>
    <n v="3171"/>
    <n v="40769.230000000003"/>
    <n v="12856.9"/>
    <n v="13386.35"/>
    <n v="1000"/>
    <n v="40769.230000000003"/>
    <n v="0"/>
    <x v="7"/>
    <x v="30"/>
    <s v="Ya"/>
    <n v="165"/>
    <n v="20"/>
  </r>
  <r>
    <x v="187"/>
    <x v="17"/>
    <s v=""/>
    <s v="2026"/>
    <s v="02"/>
    <s v="V"/>
    <s v="ZA03"/>
    <n v="0"/>
    <n v="0"/>
    <n v="12247.31"/>
    <n v="13131.99"/>
    <n v="1000"/>
    <n v="0"/>
    <n v="0"/>
    <x v="7"/>
    <x v="30"/>
    <s v="Ya"/>
    <n v="165"/>
    <n v="0"/>
  </r>
  <r>
    <x v="187"/>
    <x v="2"/>
    <s v=""/>
    <s v="2026"/>
    <s v="02"/>
    <s v="V"/>
    <s v="ZA03"/>
    <n v="25055"/>
    <n v="315768.71000000002"/>
    <n v="12603.02"/>
    <n v="12762.98"/>
    <n v="1000"/>
    <n v="315768.71000000002"/>
    <n v="0"/>
    <x v="7"/>
    <x v="30"/>
    <s v="Ya"/>
    <n v="165"/>
    <n v="152"/>
  </r>
  <r>
    <x v="187"/>
    <x v="8"/>
    <s v=""/>
    <s v="2026"/>
    <s v="02"/>
    <s v="V"/>
    <s v="ZA03"/>
    <n v="0"/>
    <n v="0"/>
    <n v="12420.44"/>
    <n v="11601.24"/>
    <n v="1000"/>
    <n v="0"/>
    <n v="0"/>
    <x v="7"/>
    <x v="30"/>
    <s v="Ya"/>
    <n v="165"/>
    <n v="0"/>
  </r>
  <r>
    <x v="187"/>
    <x v="3"/>
    <s v=""/>
    <s v="2026"/>
    <s v="02"/>
    <s v="V"/>
    <s v="ZA03"/>
    <n v="2582"/>
    <n v="33968.21"/>
    <n v="13155.77"/>
    <n v="13227.03"/>
    <n v="1000"/>
    <n v="33968.21"/>
    <n v="0"/>
    <x v="7"/>
    <x v="30"/>
    <s v="Ya"/>
    <n v="165"/>
    <n v="16"/>
  </r>
  <r>
    <x v="188"/>
    <x v="0"/>
    <s v=""/>
    <s v="2026"/>
    <s v="02"/>
    <s v="V"/>
    <s v="ZA03"/>
    <n v="24004"/>
    <n v="336110.96"/>
    <n v="14002.29"/>
    <n v="13596.51"/>
    <n v="1000"/>
    <n v="336110.96"/>
    <n v="0"/>
    <x v="7"/>
    <x v="31"/>
    <s v="Ya"/>
    <n v="165"/>
    <n v="146"/>
  </r>
  <r>
    <x v="188"/>
    <x v="1"/>
    <s v=""/>
    <s v="2026"/>
    <s v="02"/>
    <s v="V"/>
    <s v="ZA03"/>
    <n v="3923"/>
    <n v="51282.42"/>
    <n v="13072.25"/>
    <n v="13911.31"/>
    <n v="1000"/>
    <n v="51282.42"/>
    <n v="0"/>
    <x v="7"/>
    <x v="31"/>
    <s v="Ya"/>
    <n v="165"/>
    <n v="24"/>
  </r>
  <r>
    <x v="188"/>
    <x v="15"/>
    <s v=""/>
    <s v="2026"/>
    <s v="02"/>
    <s v="V"/>
    <s v="ZA03"/>
    <n v="0"/>
    <n v="0"/>
    <n v="13430"/>
    <n v="13525.18"/>
    <n v="1000"/>
    <n v="0"/>
    <n v="0"/>
    <x v="7"/>
    <x v="31"/>
    <s v="Ya"/>
    <n v="165"/>
    <n v="0"/>
  </r>
  <r>
    <x v="188"/>
    <x v="17"/>
    <s v=""/>
    <s v="2026"/>
    <s v="02"/>
    <s v="V"/>
    <s v="ZA03"/>
    <n v="221"/>
    <n v="2733.77"/>
    <n v="12370"/>
    <n v="12317.33"/>
    <n v="1000"/>
    <n v="2733.77"/>
    <n v="0"/>
    <x v="7"/>
    <x v="31"/>
    <s v="Ya"/>
    <n v="165"/>
    <n v="2"/>
  </r>
  <r>
    <x v="188"/>
    <x v="2"/>
    <s v=""/>
    <s v="2026"/>
    <s v="02"/>
    <s v="V"/>
    <s v="ZA03"/>
    <n v="3389"/>
    <n v="44962.58"/>
    <n v="13267.21"/>
    <n v="13247.07"/>
    <n v="1000"/>
    <n v="44962.58"/>
    <n v="0"/>
    <x v="7"/>
    <x v="31"/>
    <s v="Ya"/>
    <n v="165"/>
    <n v="21"/>
  </r>
  <r>
    <x v="188"/>
    <x v="3"/>
    <s v=""/>
    <s v="2026"/>
    <s v="02"/>
    <s v="V"/>
    <s v="ZA03"/>
    <n v="20916"/>
    <n v="284252.24"/>
    <n v="13590.18"/>
    <n v="13570.03"/>
    <n v="1000"/>
    <n v="284252.24"/>
    <n v="0"/>
    <x v="7"/>
    <x v="31"/>
    <s v="Ya"/>
    <n v="165"/>
    <n v="127"/>
  </r>
  <r>
    <x v="189"/>
    <x v="0"/>
    <s v=""/>
    <s v="2026"/>
    <s v="02"/>
    <s v="V"/>
    <s v="ZA03"/>
    <n v="18132"/>
    <n v="250948.04"/>
    <n v="13840.06"/>
    <n v="13582.08"/>
    <n v="1000"/>
    <n v="250948.04"/>
    <n v="0"/>
    <x v="7"/>
    <x v="29"/>
    <s v="Ya"/>
    <n v="165"/>
    <n v="110"/>
  </r>
  <r>
    <x v="189"/>
    <x v="1"/>
    <s v=""/>
    <s v="2026"/>
    <s v="02"/>
    <s v="V"/>
    <s v="ZA03"/>
    <n v="14952"/>
    <n v="195475.61"/>
    <n v="13073.54"/>
    <n v="13559.19"/>
    <n v="1000"/>
    <n v="195475.61"/>
    <n v="0"/>
    <x v="7"/>
    <x v="29"/>
    <s v="Ya"/>
    <n v="165"/>
    <n v="91"/>
  </r>
  <r>
    <x v="189"/>
    <x v="17"/>
    <s v=""/>
    <s v="2026"/>
    <s v="02"/>
    <s v="V"/>
    <s v="ZA03"/>
    <n v="15660"/>
    <n v="193792.71"/>
    <n v="12375.01"/>
    <n v="12016.19"/>
    <n v="1000"/>
    <n v="193792.71"/>
    <n v="0"/>
    <x v="7"/>
    <x v="29"/>
    <s v="Ya"/>
    <n v="165"/>
    <n v="95"/>
  </r>
  <r>
    <x v="189"/>
    <x v="2"/>
    <s v=""/>
    <s v="2026"/>
    <s v="02"/>
    <s v="V"/>
    <s v="ZA03"/>
    <n v="1680"/>
    <n v="22887.5"/>
    <n v="13623.51"/>
    <n v="13206.71"/>
    <n v="1000"/>
    <n v="22887.5"/>
    <n v="0"/>
    <x v="7"/>
    <x v="29"/>
    <s v="Ya"/>
    <n v="165"/>
    <n v="11"/>
  </r>
  <r>
    <x v="189"/>
    <x v="3"/>
    <s v=""/>
    <s v="2026"/>
    <s v="02"/>
    <s v="V"/>
    <s v="ZA03"/>
    <n v="16092"/>
    <n v="222036"/>
    <n v="13797.91"/>
    <n v="13469.33"/>
    <n v="1000"/>
    <n v="222036"/>
    <n v="0"/>
    <x v="7"/>
    <x v="29"/>
    <s v="Ya"/>
    <n v="165"/>
    <n v="98"/>
  </r>
  <r>
    <x v="190"/>
    <x v="0"/>
    <s v=""/>
    <s v="2026"/>
    <s v="02"/>
    <s v="V"/>
    <s v="ZA03"/>
    <n v="14964"/>
    <n v="272305.96999999997"/>
    <n v="18197.41"/>
    <n v="18314.38"/>
    <n v="1000"/>
    <n v="272305.96999999997"/>
    <n v="0"/>
    <x v="22"/>
    <x v="173"/>
    <s v="GH"/>
    <n v="130"/>
    <n v="116"/>
  </r>
  <r>
    <x v="190"/>
    <x v="1"/>
    <s v=""/>
    <s v="2026"/>
    <s v="02"/>
    <s v="V"/>
    <s v="ZA03"/>
    <n v="7296"/>
    <n v="131440.67000000001"/>
    <n v="18015.439999999999"/>
    <n v="18364.73"/>
    <n v="1000"/>
    <n v="131440.67000000001"/>
    <n v="0"/>
    <x v="22"/>
    <x v="173"/>
    <s v="GH"/>
    <n v="130"/>
    <n v="57"/>
  </r>
  <r>
    <x v="190"/>
    <x v="12"/>
    <s v=""/>
    <s v="2026"/>
    <s v="02"/>
    <s v="V"/>
    <s v="ZA03"/>
    <n v="3461"/>
    <n v="57104.14"/>
    <n v="16499.32"/>
    <n v="17685.12"/>
    <n v="1000"/>
    <n v="57104.14"/>
    <n v="0"/>
    <x v="22"/>
    <x v="173"/>
    <s v="GH"/>
    <n v="130"/>
    <n v="27"/>
  </r>
  <r>
    <x v="190"/>
    <x v="2"/>
    <s v=""/>
    <s v="2026"/>
    <s v="02"/>
    <s v="V"/>
    <s v="ZA03"/>
    <n v="5782"/>
    <n v="102267.38"/>
    <n v="17687.2"/>
    <n v="17685.12"/>
    <n v="1000"/>
    <n v="102267.38"/>
    <n v="0"/>
    <x v="22"/>
    <x v="173"/>
    <s v="GH"/>
    <n v="130"/>
    <n v="45"/>
  </r>
  <r>
    <x v="190"/>
    <x v="3"/>
    <s v=""/>
    <s v="2026"/>
    <s v="02"/>
    <s v="V"/>
    <s v="ZA03"/>
    <n v="17526"/>
    <n v="312850.93"/>
    <n v="17850.669999999998"/>
    <n v="17685.12"/>
    <n v="1000"/>
    <n v="312850.93"/>
    <n v="0"/>
    <x v="22"/>
    <x v="173"/>
    <s v="GH"/>
    <n v="130"/>
    <n v="135"/>
  </r>
  <r>
    <x v="191"/>
    <x v="7"/>
    <s v=""/>
    <s v="2026"/>
    <s v="02"/>
    <s v="V"/>
    <s v="ZA03"/>
    <n v="165"/>
    <n v="2113.33"/>
    <n v="12808.06"/>
    <n v="4342.55"/>
    <n v="1000"/>
    <n v="2113.33"/>
    <n v="0"/>
    <x v="6"/>
    <x v="174"/>
    <s v="BR"/>
    <n v="176"/>
    <n v="1"/>
  </r>
  <r>
    <x v="191"/>
    <x v="0"/>
    <s v=""/>
    <s v="2026"/>
    <s v="02"/>
    <s v="V"/>
    <s v="ZA03"/>
    <n v="4504"/>
    <n v="62872.800000000003"/>
    <n v="13959.33"/>
    <n v="4624.42"/>
    <n v="1000"/>
    <n v="62872.800000000003"/>
    <n v="0"/>
    <x v="6"/>
    <x v="174"/>
    <s v="BR"/>
    <n v="176"/>
    <n v="26"/>
  </r>
  <r>
    <x v="191"/>
    <x v="1"/>
    <s v=""/>
    <s v="2026"/>
    <s v="02"/>
    <s v="V"/>
    <s v="ZA03"/>
    <n v="4327"/>
    <n v="60891.92"/>
    <n v="14072.55"/>
    <n v="4624.42"/>
    <n v="1000"/>
    <n v="60891.92"/>
    <n v="0"/>
    <x v="6"/>
    <x v="174"/>
    <s v="BR"/>
    <n v="176"/>
    <n v="25"/>
  </r>
  <r>
    <x v="191"/>
    <x v="2"/>
    <s v=""/>
    <s v="2026"/>
    <s v="02"/>
    <s v="V"/>
    <s v="ZA03"/>
    <n v="2004"/>
    <n v="26846.13"/>
    <n v="13396.27"/>
    <n v="4624.42"/>
    <n v="1000"/>
    <n v="26846.13"/>
    <n v="0"/>
    <x v="6"/>
    <x v="174"/>
    <s v="BR"/>
    <n v="176"/>
    <n v="12"/>
  </r>
  <r>
    <x v="191"/>
    <x v="3"/>
    <s v=""/>
    <s v="2026"/>
    <s v="02"/>
    <s v="V"/>
    <s v="ZA03"/>
    <n v="63571"/>
    <n v="830490.3"/>
    <n v="13063.98"/>
    <n v="4624.42"/>
    <n v="1000"/>
    <n v="830490.3"/>
    <n v="0"/>
    <x v="6"/>
    <x v="174"/>
    <s v="BR"/>
    <n v="176"/>
    <n v="362"/>
  </r>
  <r>
    <x v="192"/>
    <x v="7"/>
    <s v=""/>
    <s v="2026"/>
    <s v="02"/>
    <s v="V"/>
    <s v="ZA03"/>
    <n v="352"/>
    <n v="4467.7700000000004"/>
    <n v="12692.53"/>
    <n v="4343.87"/>
    <n v="1000"/>
    <n v="4467.7700000000004"/>
    <n v="0"/>
    <x v="6"/>
    <x v="175"/>
    <s v="BR"/>
    <n v="176"/>
    <n v="2"/>
  </r>
  <r>
    <x v="192"/>
    <x v="0"/>
    <s v=""/>
    <s v="2026"/>
    <s v="02"/>
    <s v="V"/>
    <s v="ZA03"/>
    <n v="1925"/>
    <n v="26445.68"/>
    <n v="13738.02"/>
    <n v="4625.82"/>
    <n v="1000"/>
    <n v="26445.68"/>
    <n v="0"/>
    <x v="6"/>
    <x v="175"/>
    <s v="BR"/>
    <n v="176"/>
    <n v="11"/>
  </r>
  <r>
    <x v="192"/>
    <x v="1"/>
    <s v=""/>
    <s v="2026"/>
    <s v="02"/>
    <s v="V"/>
    <s v="ZA03"/>
    <n v="637"/>
    <n v="8831.67"/>
    <n v="13864.47"/>
    <n v="4625.82"/>
    <n v="1000"/>
    <n v="8831.67"/>
    <n v="0"/>
    <x v="6"/>
    <x v="175"/>
    <s v="BR"/>
    <n v="176"/>
    <n v="4"/>
  </r>
  <r>
    <x v="192"/>
    <x v="2"/>
    <s v=""/>
    <s v="2026"/>
    <s v="02"/>
    <s v="V"/>
    <s v="ZA03"/>
    <n v="553"/>
    <n v="7311.6"/>
    <n v="13221.7"/>
    <n v="4625.82"/>
    <n v="1000"/>
    <n v="7311.6"/>
    <n v="0"/>
    <x v="6"/>
    <x v="175"/>
    <s v="BR"/>
    <n v="176"/>
    <n v="4"/>
  </r>
  <r>
    <x v="192"/>
    <x v="3"/>
    <s v=""/>
    <s v="2026"/>
    <s v="02"/>
    <s v="V"/>
    <s v="ZA03"/>
    <n v="42130"/>
    <n v="540342.18999999994"/>
    <n v="12825.59"/>
    <n v="4625.82"/>
    <n v="1000"/>
    <n v="540342.18999999994"/>
    <n v="0"/>
    <x v="6"/>
    <x v="175"/>
    <s v="BR"/>
    <n v="176"/>
    <n v="240"/>
  </r>
  <r>
    <x v="193"/>
    <x v="7"/>
    <s v=""/>
    <s v="2026"/>
    <s v="02"/>
    <s v="V"/>
    <s v="ZA03"/>
    <n v="287"/>
    <n v="3970.52"/>
    <n v="13834.56"/>
    <n v="4344.3500000000004"/>
    <n v="1000"/>
    <n v="3970.52"/>
    <n v="0"/>
    <x v="6"/>
    <x v="176"/>
    <s v="BR"/>
    <n v="176"/>
    <n v="2"/>
  </r>
  <r>
    <x v="193"/>
    <x v="0"/>
    <s v=""/>
    <s v="2026"/>
    <s v="02"/>
    <s v="V"/>
    <s v="ZA03"/>
    <n v="2497"/>
    <n v="36354.1"/>
    <n v="14559.11"/>
    <n v="4721.25"/>
    <n v="1000"/>
    <n v="36354.1"/>
    <n v="0"/>
    <x v="6"/>
    <x v="176"/>
    <s v="BR"/>
    <n v="176"/>
    <n v="15"/>
  </r>
  <r>
    <x v="193"/>
    <x v="1"/>
    <s v=""/>
    <s v="2026"/>
    <s v="02"/>
    <s v="V"/>
    <s v="ZA03"/>
    <n v="684"/>
    <n v="10213.120000000001"/>
    <n v="14931.46"/>
    <n v="4721.25"/>
    <n v="1000"/>
    <n v="10213.120000000001"/>
    <n v="0"/>
    <x v="6"/>
    <x v="176"/>
    <s v="BR"/>
    <n v="176"/>
    <n v="4"/>
  </r>
  <r>
    <x v="193"/>
    <x v="2"/>
    <s v=""/>
    <s v="2026"/>
    <s v="02"/>
    <s v="V"/>
    <s v="ZA03"/>
    <n v="1017"/>
    <n v="14330.72"/>
    <n v="14091.17"/>
    <n v="4721.25"/>
    <n v="1000"/>
    <n v="14330.72"/>
    <n v="0"/>
    <x v="6"/>
    <x v="176"/>
    <s v="BR"/>
    <n v="176"/>
    <n v="6"/>
  </r>
  <r>
    <x v="193"/>
    <x v="3"/>
    <s v=""/>
    <s v="2026"/>
    <s v="02"/>
    <s v="V"/>
    <s v="ZA03"/>
    <n v="39211"/>
    <n v="542125.29"/>
    <n v="13825.85"/>
    <n v="4721.25"/>
    <n v="1000"/>
    <n v="542125.29"/>
    <n v="0"/>
    <x v="6"/>
    <x v="176"/>
    <s v="BR"/>
    <n v="176"/>
    <n v="223"/>
  </r>
  <r>
    <x v="194"/>
    <x v="7"/>
    <s v=""/>
    <s v="2026"/>
    <s v="02"/>
    <s v="V"/>
    <s v="ZA03"/>
    <n v="633"/>
    <n v="7770.96"/>
    <n v="12276.4"/>
    <n v="4342.99"/>
    <n v="1000"/>
    <n v="7770.96"/>
    <n v="0"/>
    <x v="6"/>
    <x v="177"/>
    <s v="BR"/>
    <n v="176"/>
    <n v="4"/>
  </r>
  <r>
    <x v="194"/>
    <x v="0"/>
    <s v=""/>
    <s v="2026"/>
    <s v="02"/>
    <s v="V"/>
    <s v="ZA03"/>
    <n v="9625"/>
    <n v="129640.73"/>
    <n v="13469.17"/>
    <n v="4624.88"/>
    <n v="1000"/>
    <n v="129640.73"/>
    <n v="0"/>
    <x v="6"/>
    <x v="177"/>
    <s v="BR"/>
    <n v="176"/>
    <n v="55"/>
  </r>
  <r>
    <x v="194"/>
    <x v="1"/>
    <s v=""/>
    <s v="2026"/>
    <s v="02"/>
    <s v="V"/>
    <s v="ZA03"/>
    <n v="4223"/>
    <n v="58466.63"/>
    <n v="13844.81"/>
    <n v="4624.88"/>
    <n v="1000"/>
    <n v="58466.63"/>
    <n v="0"/>
    <x v="6"/>
    <x v="177"/>
    <s v="BR"/>
    <n v="176"/>
    <n v="24"/>
  </r>
  <r>
    <x v="194"/>
    <x v="2"/>
    <s v=""/>
    <s v="2026"/>
    <s v="02"/>
    <s v="V"/>
    <s v="ZA03"/>
    <n v="6471"/>
    <n v="83013.41"/>
    <n v="12828.53"/>
    <n v="4624.88"/>
    <n v="1000"/>
    <n v="83013.41"/>
    <n v="0"/>
    <x v="6"/>
    <x v="177"/>
    <s v="BR"/>
    <n v="176"/>
    <n v="37"/>
  </r>
  <r>
    <x v="194"/>
    <x v="3"/>
    <s v=""/>
    <s v="2026"/>
    <s v="02"/>
    <s v="V"/>
    <s v="ZA03"/>
    <n v="46394"/>
    <n v="585635.93000000005"/>
    <n v="12623.1"/>
    <n v="4624.88"/>
    <n v="1000"/>
    <n v="585635.93000000005"/>
    <n v="0"/>
    <x v="6"/>
    <x v="177"/>
    <s v="BR"/>
    <n v="176"/>
    <n v="264"/>
  </r>
  <r>
    <x v="195"/>
    <x v="0"/>
    <s v=""/>
    <s v="2026"/>
    <s v="02"/>
    <s v="V"/>
    <s v="ZA03"/>
    <n v="1206"/>
    <n v="23058.57"/>
    <n v="19119.88"/>
    <n v="18821.23"/>
    <n v="1000"/>
    <n v="23058.57"/>
    <n v="0"/>
    <x v="20"/>
    <x v="178"/>
    <s v="GH"/>
    <n v="130"/>
    <n v="10"/>
  </r>
  <r>
    <x v="195"/>
    <x v="1"/>
    <s v=""/>
    <s v="2026"/>
    <s v="02"/>
    <s v="V"/>
    <s v="ZA03"/>
    <n v="1957"/>
    <n v="37089.26"/>
    <n v="18952.099999999999"/>
    <n v="18871.68"/>
    <n v="1000"/>
    <n v="37089.26"/>
    <n v="0"/>
    <x v="20"/>
    <x v="178"/>
    <s v="GH"/>
    <n v="130"/>
    <n v="16"/>
  </r>
  <r>
    <x v="195"/>
    <x v="12"/>
    <s v=""/>
    <s v="2026"/>
    <s v="02"/>
    <s v="V"/>
    <s v="ZA03"/>
    <n v="0"/>
    <n v="0"/>
    <n v="17313.099999999999"/>
    <n v="18174.55"/>
    <n v="1000"/>
    <n v="0"/>
    <n v="0"/>
    <x v="20"/>
    <x v="178"/>
    <s v="GH"/>
    <n v="130"/>
    <n v="0"/>
  </r>
  <r>
    <x v="195"/>
    <x v="2"/>
    <s v=""/>
    <s v="2026"/>
    <s v="02"/>
    <s v="V"/>
    <s v="ZA03"/>
    <n v="651"/>
    <n v="12257.2"/>
    <n v="18828.259999999998"/>
    <n v="18821.23"/>
    <n v="1000"/>
    <n v="12257.2"/>
    <n v="0"/>
    <x v="20"/>
    <x v="178"/>
    <s v="GH"/>
    <n v="130"/>
    <n v="6"/>
  </r>
  <r>
    <x v="195"/>
    <x v="3"/>
    <s v=""/>
    <s v="2026"/>
    <s v="02"/>
    <s v="V"/>
    <s v="ZA03"/>
    <n v="2928"/>
    <n v="56231.28"/>
    <n v="19204.669999999998"/>
    <n v="18821.23"/>
    <n v="1000"/>
    <n v="56231.28"/>
    <n v="0"/>
    <x v="20"/>
    <x v="178"/>
    <s v="GH"/>
    <n v="130"/>
    <n v="23"/>
  </r>
  <r>
    <x v="196"/>
    <x v="0"/>
    <s v=""/>
    <s v="2026"/>
    <s v="02"/>
    <s v="V"/>
    <s v="ZA03"/>
    <n v="15991"/>
    <n v="123394.42"/>
    <n v="7716.49"/>
    <n v="10813.82"/>
    <n v="1000"/>
    <n v="123394.42"/>
    <n v="0"/>
    <x v="22"/>
    <x v="179"/>
    <s v="GH"/>
    <n v="392"/>
    <n v="41"/>
  </r>
  <r>
    <x v="196"/>
    <x v="1"/>
    <s v=""/>
    <s v="2026"/>
    <s v="02"/>
    <s v="V"/>
    <s v="ZA03"/>
    <n v="2352"/>
    <n v="17955.87"/>
    <n v="7634.3"/>
    <n v="11028.14"/>
    <n v="1000"/>
    <n v="17955.87"/>
    <n v="0"/>
    <x v="22"/>
    <x v="179"/>
    <s v="GH"/>
    <n v="392"/>
    <n v="6"/>
  </r>
  <r>
    <x v="196"/>
    <x v="12"/>
    <s v=""/>
    <s v="2026"/>
    <s v="02"/>
    <s v="V"/>
    <s v="ZA03"/>
    <n v="0"/>
    <n v="0"/>
    <n v="7070.27"/>
    <n v="10420"/>
    <n v="1000"/>
    <n v="0"/>
    <n v="0"/>
    <x v="22"/>
    <x v="179"/>
    <s v="GH"/>
    <n v="392"/>
    <n v="0"/>
  </r>
  <r>
    <x v="196"/>
    <x v="2"/>
    <s v=""/>
    <s v="2026"/>
    <s v="02"/>
    <s v="V"/>
    <s v="ZA03"/>
    <n v="3920"/>
    <n v="29109.25"/>
    <n v="7425.83"/>
    <n v="10813.82"/>
    <n v="1000"/>
    <n v="29109.25"/>
    <n v="0"/>
    <x v="22"/>
    <x v="179"/>
    <s v="GH"/>
    <n v="392"/>
    <n v="10"/>
  </r>
  <r>
    <x v="196"/>
    <x v="18"/>
    <s v=""/>
    <s v="2026"/>
    <s v="02"/>
    <s v="S"/>
    <s v="ZA03"/>
    <n v="0"/>
    <n v="0"/>
    <n v="0"/>
    <n v="10813.82"/>
    <n v="1000"/>
    <n v="0"/>
    <n v="0"/>
    <x v="22"/>
    <x v="179"/>
    <s v="GH"/>
    <n v="392"/>
    <n v="0"/>
  </r>
  <r>
    <x v="196"/>
    <x v="3"/>
    <s v=""/>
    <s v="2026"/>
    <s v="02"/>
    <s v="V"/>
    <s v="ZA03"/>
    <n v="8232"/>
    <n v="62957.25"/>
    <n v="7647.87"/>
    <n v="10813.82"/>
    <n v="1000"/>
    <n v="62957.25"/>
    <n v="0"/>
    <x v="22"/>
    <x v="179"/>
    <s v="GH"/>
    <n v="392"/>
    <n v="21"/>
  </r>
  <r>
    <x v="197"/>
    <x v="5"/>
    <s v=""/>
    <s v="2026"/>
    <s v="02"/>
    <s v="S"/>
    <s v="ZA03"/>
    <n v="0"/>
    <n v="0"/>
    <n v="0"/>
    <n v="12028.86"/>
    <n v="1000"/>
    <n v="0"/>
    <n v="0"/>
    <x v="3"/>
    <x v="180"/>
    <s v="BR"/>
    <n v="143"/>
    <n v="0"/>
  </r>
  <r>
    <x v="197"/>
    <x v="0"/>
    <s v=""/>
    <s v="2026"/>
    <s v="02"/>
    <s v="V"/>
    <s v="ZA03"/>
    <n v="5367"/>
    <n v="75842.080000000002"/>
    <n v="14131.19"/>
    <n v="12028.86"/>
    <n v="1000"/>
    <n v="75842.080000000002"/>
    <n v="0"/>
    <x v="3"/>
    <x v="180"/>
    <s v="BR"/>
    <n v="143"/>
    <n v="38"/>
  </r>
  <r>
    <x v="197"/>
    <x v="1"/>
    <s v=""/>
    <s v="2026"/>
    <s v="02"/>
    <s v="V"/>
    <s v="ZA03"/>
    <n v="13426"/>
    <n v="188590.22"/>
    <n v="14046.64"/>
    <n v="12028.86"/>
    <n v="1000"/>
    <n v="188590.22"/>
    <n v="0"/>
    <x v="3"/>
    <x v="180"/>
    <s v="BR"/>
    <n v="143"/>
    <n v="94"/>
  </r>
  <r>
    <x v="197"/>
    <x v="6"/>
    <s v=""/>
    <s v="2026"/>
    <s v="02"/>
    <s v="V"/>
    <s v="ZA03"/>
    <n v="12297"/>
    <n v="144874.17000000001"/>
    <n v="11781.26"/>
    <n v="12028.86"/>
    <n v="1000"/>
    <n v="144874.17000000001"/>
    <n v="0"/>
    <x v="3"/>
    <x v="180"/>
    <s v="BR"/>
    <n v="143"/>
    <n v="86"/>
  </r>
  <r>
    <x v="197"/>
    <x v="2"/>
    <s v=""/>
    <s v="2026"/>
    <s v="02"/>
    <s v="V"/>
    <s v="ZA03"/>
    <n v="48991"/>
    <n v="567438.12"/>
    <n v="11582.5"/>
    <n v="12028.86"/>
    <n v="1000"/>
    <n v="567438.12"/>
    <n v="0"/>
    <x v="3"/>
    <x v="180"/>
    <s v="BR"/>
    <n v="143"/>
    <n v="343"/>
  </r>
  <r>
    <x v="197"/>
    <x v="8"/>
    <s v=""/>
    <s v="2026"/>
    <s v="02"/>
    <s v="V"/>
    <s v="ZA03"/>
    <n v="286"/>
    <n v="3063.95"/>
    <n v="10713.11"/>
    <n v="11053.95"/>
    <n v="1000"/>
    <n v="3063.95"/>
    <n v="0"/>
    <x v="3"/>
    <x v="180"/>
    <s v="BR"/>
    <n v="143"/>
    <n v="2"/>
  </r>
  <r>
    <x v="197"/>
    <x v="3"/>
    <s v=""/>
    <s v="2026"/>
    <s v="02"/>
    <s v="V"/>
    <s v="ZA03"/>
    <n v="14163"/>
    <n v="189302.46"/>
    <n v="13365.99"/>
    <n v="12028.86"/>
    <n v="1000"/>
    <n v="189302.46"/>
    <n v="0"/>
    <x v="3"/>
    <x v="180"/>
    <s v="BR"/>
    <n v="143"/>
    <n v="100"/>
  </r>
  <r>
    <x v="198"/>
    <x v="0"/>
    <s v=""/>
    <s v="2026"/>
    <s v="02"/>
    <s v="V"/>
    <s v="ZA03"/>
    <n v="7634"/>
    <n v="73239.28"/>
    <n v="9593.83"/>
    <n v="9536.84"/>
    <n v="1000"/>
    <n v="73239.28"/>
    <n v="0"/>
    <x v="19"/>
    <x v="142"/>
    <s v="GH"/>
    <n v="324"/>
    <n v="24"/>
  </r>
  <r>
    <x v="198"/>
    <x v="1"/>
    <s v=""/>
    <s v="2026"/>
    <s v="02"/>
    <s v="V"/>
    <s v="ZA03"/>
    <n v="5596"/>
    <n v="54567"/>
    <n v="9751.07"/>
    <n v="9331.3700000000008"/>
    <n v="1000"/>
    <n v="54567"/>
    <n v="0"/>
    <x v="19"/>
    <x v="142"/>
    <s v="GH"/>
    <n v="324"/>
    <n v="18"/>
  </r>
  <r>
    <x v="198"/>
    <x v="6"/>
    <s v=""/>
    <s v="2026"/>
    <s v="02"/>
    <s v="S"/>
    <s v="ZA03"/>
    <n v="0"/>
    <n v="0"/>
    <n v="0"/>
    <n v="9536.84"/>
    <n v="1000"/>
    <n v="0"/>
    <n v="0"/>
    <x v="19"/>
    <x v="142"/>
    <s v="GH"/>
    <n v="324"/>
    <n v="0"/>
  </r>
  <r>
    <x v="198"/>
    <x v="2"/>
    <s v=""/>
    <s v="2026"/>
    <s v="02"/>
    <s v="V"/>
    <s v="ZA03"/>
    <n v="7958"/>
    <n v="74719.16"/>
    <n v="9389.19"/>
    <n v="9124.36"/>
    <n v="1000"/>
    <n v="74719.16"/>
    <n v="0"/>
    <x v="19"/>
    <x v="142"/>
    <s v="GH"/>
    <n v="324"/>
    <n v="25"/>
  </r>
  <r>
    <x v="198"/>
    <x v="3"/>
    <s v=""/>
    <s v="2026"/>
    <s v="02"/>
    <s v="V"/>
    <s v="ZA03"/>
    <n v="26809"/>
    <n v="248864.89"/>
    <n v="9282.89"/>
    <n v="9160.42"/>
    <n v="1000"/>
    <n v="248864.89"/>
    <n v="0"/>
    <x v="19"/>
    <x v="142"/>
    <s v="GH"/>
    <n v="324"/>
    <n v="83"/>
  </r>
  <r>
    <x v="198"/>
    <x v="19"/>
    <s v=""/>
    <s v="2026"/>
    <s v="02"/>
    <s v="V"/>
    <s v="ZA03"/>
    <n v="91147"/>
    <n v="823631.78"/>
    <n v="9036.2999999999993"/>
    <n v="8821.86"/>
    <n v="1000"/>
    <n v="823631.78"/>
    <n v="0"/>
    <x v="19"/>
    <x v="142"/>
    <s v="GH"/>
    <n v="324"/>
    <n v="282"/>
  </r>
  <r>
    <x v="199"/>
    <x v="0"/>
    <s v=""/>
    <s v="2026"/>
    <s v="02"/>
    <s v="V"/>
    <s v="ZA03"/>
    <n v="8238"/>
    <n v="55923.58"/>
    <n v="6788.49"/>
    <n v="6870.83"/>
    <n v="1000"/>
    <n v="55923.58"/>
    <n v="0"/>
    <x v="13"/>
    <x v="181"/>
    <s v="PS"/>
    <n v="195"/>
    <n v="43"/>
  </r>
  <r>
    <x v="199"/>
    <x v="1"/>
    <s v=""/>
    <s v="2026"/>
    <s v="02"/>
    <s v="V"/>
    <s v="ZA03"/>
    <n v="1470"/>
    <n v="11292.55"/>
    <n v="7682.01"/>
    <n v="6870.83"/>
    <n v="1000"/>
    <n v="11292.55"/>
    <n v="0"/>
    <x v="13"/>
    <x v="181"/>
    <s v="PS"/>
    <n v="195"/>
    <n v="8"/>
  </r>
  <r>
    <x v="199"/>
    <x v="2"/>
    <s v=""/>
    <s v="2026"/>
    <s v="02"/>
    <s v="V"/>
    <s v="ZA03"/>
    <n v="3821"/>
    <n v="26858.34"/>
    <n v="7029.14"/>
    <n v="6870.83"/>
    <n v="1000"/>
    <n v="26858.34"/>
    <n v="0"/>
    <x v="13"/>
    <x v="181"/>
    <s v="PS"/>
    <n v="195"/>
    <n v="20"/>
  </r>
  <r>
    <x v="199"/>
    <x v="3"/>
    <s v=""/>
    <s v="2026"/>
    <s v="02"/>
    <s v="V"/>
    <s v="ZA03"/>
    <n v="9416"/>
    <n v="64396.94"/>
    <n v="6839.1"/>
    <n v="6870.83"/>
    <n v="1000"/>
    <n v="64396.94"/>
    <n v="0"/>
    <x v="13"/>
    <x v="181"/>
    <s v="PS"/>
    <n v="195"/>
    <n v="49"/>
  </r>
  <r>
    <x v="200"/>
    <x v="0"/>
    <s v=""/>
    <s v="2026"/>
    <s v="02"/>
    <s v="V"/>
    <s v="ZA03"/>
    <n v="8437"/>
    <n v="97651.98"/>
    <n v="11574.25"/>
    <n v="11747.83"/>
    <n v="1000"/>
    <n v="97651.98"/>
    <n v="0"/>
    <x v="17"/>
    <x v="182"/>
    <s v="BJ"/>
    <n v="240"/>
    <n v="36"/>
  </r>
  <r>
    <x v="200"/>
    <x v="1"/>
    <s v=""/>
    <s v="2026"/>
    <s v="02"/>
    <s v="V"/>
    <s v="ZA03"/>
    <n v="4140"/>
    <n v="45542.91"/>
    <n v="11000.7"/>
    <n v="11747.83"/>
    <n v="1000"/>
    <n v="45542.91"/>
    <n v="0"/>
    <x v="17"/>
    <x v="182"/>
    <s v="BJ"/>
    <n v="240"/>
    <n v="18"/>
  </r>
  <r>
    <x v="200"/>
    <x v="2"/>
    <s v=""/>
    <s v="2026"/>
    <s v="02"/>
    <s v="V"/>
    <s v="ZA03"/>
    <n v="10791"/>
    <n v="123560.49"/>
    <n v="11450.33"/>
    <n v="11747.83"/>
    <n v="1000"/>
    <n v="123560.49"/>
    <n v="0"/>
    <x v="17"/>
    <x v="182"/>
    <s v="BJ"/>
    <n v="240"/>
    <n v="45"/>
  </r>
  <r>
    <x v="200"/>
    <x v="8"/>
    <s v=""/>
    <s v="2026"/>
    <s v="02"/>
    <s v="V"/>
    <s v="ZA03"/>
    <n v="0"/>
    <n v="0"/>
    <n v="11332.3"/>
    <n v="10746.88"/>
    <n v="1000"/>
    <n v="0"/>
    <n v="0"/>
    <x v="17"/>
    <x v="182"/>
    <s v="BJ"/>
    <n v="240"/>
    <n v="0"/>
  </r>
  <r>
    <x v="200"/>
    <x v="3"/>
    <s v=""/>
    <s v="2026"/>
    <s v="02"/>
    <s v="V"/>
    <s v="ZA03"/>
    <n v="7845"/>
    <n v="85477.36"/>
    <n v="10895.78"/>
    <n v="11747.83"/>
    <n v="1000"/>
    <n v="85477.36"/>
    <n v="0"/>
    <x v="17"/>
    <x v="182"/>
    <s v="BJ"/>
    <n v="240"/>
    <n v="33"/>
  </r>
  <r>
    <x v="201"/>
    <x v="0"/>
    <s v=""/>
    <s v="2026"/>
    <s v="02"/>
    <s v="V"/>
    <s v="ZA03"/>
    <n v="1046"/>
    <n v="13598.08"/>
    <n v="13000.08"/>
    <n v="13508.48"/>
    <n v="1000"/>
    <n v="13598.08"/>
    <n v="0"/>
    <x v="17"/>
    <x v="183"/>
    <s v="BJ"/>
    <n v="240"/>
    <n v="5"/>
  </r>
  <r>
    <x v="201"/>
    <x v="1"/>
    <s v=""/>
    <s v="2026"/>
    <s v="02"/>
    <s v="V"/>
    <s v="ZA03"/>
    <n v="1500"/>
    <n v="19231.87"/>
    <n v="12821.25"/>
    <n v="13508.48"/>
    <n v="1000"/>
    <n v="19231.87"/>
    <n v="0"/>
    <x v="17"/>
    <x v="183"/>
    <s v="BJ"/>
    <n v="240"/>
    <n v="7"/>
  </r>
  <r>
    <x v="201"/>
    <x v="6"/>
    <s v=""/>
    <s v="2026"/>
    <s v="02"/>
    <s v="V"/>
    <s v="ZA03"/>
    <n v="2160"/>
    <n v="25898.97"/>
    <n v="11990.26"/>
    <n v="13508.48"/>
    <n v="1000"/>
    <n v="25898.97"/>
    <n v="0"/>
    <x v="17"/>
    <x v="183"/>
    <s v="BJ"/>
    <n v="240"/>
    <n v="9"/>
  </r>
  <r>
    <x v="201"/>
    <x v="2"/>
    <s v=""/>
    <s v="2026"/>
    <s v="02"/>
    <s v="V"/>
    <s v="ZA03"/>
    <n v="16032"/>
    <n v="207328.95"/>
    <n v="12932.19"/>
    <n v="13508.48"/>
    <n v="1000"/>
    <n v="207328.95"/>
    <n v="0"/>
    <x v="17"/>
    <x v="183"/>
    <s v="BJ"/>
    <n v="240"/>
    <n v="67"/>
  </r>
  <r>
    <x v="201"/>
    <x v="8"/>
    <s v=""/>
    <s v="2026"/>
    <s v="02"/>
    <s v="V"/>
    <s v="ZA03"/>
    <n v="0"/>
    <n v="0"/>
    <n v="12931.67"/>
    <n v="12424.59"/>
    <n v="1000"/>
    <n v="0"/>
    <n v="0"/>
    <x v="17"/>
    <x v="183"/>
    <s v="BJ"/>
    <n v="240"/>
    <n v="0"/>
  </r>
  <r>
    <x v="201"/>
    <x v="3"/>
    <s v=""/>
    <s v="2026"/>
    <s v="02"/>
    <s v="V"/>
    <s v="ZA03"/>
    <n v="5665"/>
    <n v="68341.45"/>
    <n v="12063.8"/>
    <n v="13508.48"/>
    <n v="1000"/>
    <n v="68341.45"/>
    <n v="0"/>
    <x v="17"/>
    <x v="183"/>
    <s v="BJ"/>
    <n v="240"/>
    <n v="24"/>
  </r>
  <r>
    <x v="202"/>
    <x v="5"/>
    <s v=""/>
    <s v="2026"/>
    <s v="02"/>
    <s v="S"/>
    <s v="ZA03"/>
    <n v="0"/>
    <n v="0"/>
    <n v="0"/>
    <n v="11385.06"/>
    <n v="1000"/>
    <n v="0"/>
    <n v="0"/>
    <x v="17"/>
    <x v="184"/>
    <s v="BJ"/>
    <n v="240"/>
    <n v="0"/>
  </r>
  <r>
    <x v="202"/>
    <x v="0"/>
    <s v=""/>
    <s v="2026"/>
    <s v="02"/>
    <s v="V"/>
    <s v="ZA03"/>
    <n v="14014"/>
    <n v="165231.12"/>
    <n v="11790.43"/>
    <n v="11385.06"/>
    <n v="1000"/>
    <n v="165231.12"/>
    <n v="0"/>
    <x v="17"/>
    <x v="184"/>
    <s v="BJ"/>
    <n v="240"/>
    <n v="59"/>
  </r>
  <r>
    <x v="202"/>
    <x v="1"/>
    <s v=""/>
    <s v="2026"/>
    <s v="02"/>
    <s v="V"/>
    <s v="ZA03"/>
    <n v="4230"/>
    <n v="49302.32"/>
    <n v="11655.39"/>
    <n v="11385.06"/>
    <n v="1000"/>
    <n v="49302.32"/>
    <n v="0"/>
    <x v="17"/>
    <x v="184"/>
    <s v="BJ"/>
    <n v="240"/>
    <n v="18"/>
  </r>
  <r>
    <x v="202"/>
    <x v="6"/>
    <s v=""/>
    <s v="2026"/>
    <s v="02"/>
    <s v="V"/>
    <s v="ZA03"/>
    <n v="1440"/>
    <n v="15171.78"/>
    <n v="10535.96"/>
    <n v="11385.06"/>
    <n v="1000"/>
    <n v="15171.78"/>
    <n v="0"/>
    <x v="17"/>
    <x v="184"/>
    <s v="BJ"/>
    <n v="240"/>
    <n v="6"/>
  </r>
  <r>
    <x v="202"/>
    <x v="2"/>
    <s v=""/>
    <s v="2026"/>
    <s v="02"/>
    <s v="V"/>
    <s v="ZA03"/>
    <n v="3639"/>
    <n v="42535.44"/>
    <n v="11688.77"/>
    <n v="11385.06"/>
    <n v="1000"/>
    <n v="42535.44"/>
    <n v="0"/>
    <x v="17"/>
    <x v="184"/>
    <s v="BJ"/>
    <n v="240"/>
    <n v="16"/>
  </r>
  <r>
    <x v="202"/>
    <x v="8"/>
    <s v=""/>
    <s v="2026"/>
    <s v="02"/>
    <s v="V"/>
    <s v="ZA03"/>
    <n v="0"/>
    <n v="0"/>
    <n v="13721"/>
    <n v="10384.83"/>
    <n v="1000"/>
    <n v="0"/>
    <n v="0"/>
    <x v="17"/>
    <x v="184"/>
    <s v="BJ"/>
    <n v="240"/>
    <n v="0"/>
  </r>
  <r>
    <x v="202"/>
    <x v="3"/>
    <s v=""/>
    <s v="2026"/>
    <s v="02"/>
    <s v="V"/>
    <s v="ZA03"/>
    <n v="5108"/>
    <n v="56179.89"/>
    <n v="10998.41"/>
    <n v="11385.06"/>
    <n v="1000"/>
    <n v="56179.89"/>
    <n v="0"/>
    <x v="17"/>
    <x v="184"/>
    <s v="BJ"/>
    <n v="240"/>
    <n v="22"/>
  </r>
  <r>
    <x v="203"/>
    <x v="0"/>
    <s v=""/>
    <s v="2026"/>
    <s v="02"/>
    <s v="V"/>
    <s v="ZA03"/>
    <n v="9769"/>
    <n v="161954.45000000001"/>
    <n v="16578.41"/>
    <n v="16912.099999999999"/>
    <n v="1000"/>
    <n v="161954.45000000001"/>
    <n v="0"/>
    <x v="23"/>
    <x v="185"/>
    <s v="BJ"/>
    <n v="165"/>
    <n v="60"/>
  </r>
  <r>
    <x v="203"/>
    <x v="1"/>
    <s v=""/>
    <s v="2026"/>
    <s v="02"/>
    <s v="V"/>
    <s v="ZA03"/>
    <n v="8030"/>
    <n v="132719.06"/>
    <n v="16527.900000000001"/>
    <n v="17731.259999999998"/>
    <n v="1000"/>
    <n v="132719.06"/>
    <n v="0"/>
    <x v="23"/>
    <x v="185"/>
    <s v="BJ"/>
    <n v="165"/>
    <n v="49"/>
  </r>
  <r>
    <x v="203"/>
    <x v="15"/>
    <s v=""/>
    <s v="2026"/>
    <s v="02"/>
    <s v="V"/>
    <s v="ZA03"/>
    <n v="24778"/>
    <n v="414061.47"/>
    <n v="16710.849999999999"/>
    <n v="16331.02"/>
    <n v="1000"/>
    <n v="414061.47"/>
    <n v="0"/>
    <x v="23"/>
    <x v="185"/>
    <s v="BJ"/>
    <n v="165"/>
    <n v="151"/>
  </r>
  <r>
    <x v="203"/>
    <x v="2"/>
    <s v=""/>
    <s v="2026"/>
    <s v="02"/>
    <s v="V"/>
    <s v="ZA03"/>
    <n v="5971"/>
    <n v="97261.71"/>
    <n v="16289.02"/>
    <n v="16351.93"/>
    <n v="1000"/>
    <n v="97261.71"/>
    <n v="0"/>
    <x v="23"/>
    <x v="185"/>
    <s v="BJ"/>
    <n v="165"/>
    <n v="37"/>
  </r>
  <r>
    <x v="203"/>
    <x v="3"/>
    <s v=""/>
    <s v="2026"/>
    <s v="02"/>
    <s v="V"/>
    <s v="ZA03"/>
    <n v="15705"/>
    <n v="257740.79999999999"/>
    <n v="16411.38"/>
    <n v="16912.099999999999"/>
    <n v="1000"/>
    <n v="257740.79999999999"/>
    <n v="0"/>
    <x v="23"/>
    <x v="185"/>
    <s v="BJ"/>
    <n v="165"/>
    <n v="96"/>
  </r>
  <r>
    <x v="204"/>
    <x v="0"/>
    <s v=""/>
    <s v="2026"/>
    <s v="02"/>
    <s v="V"/>
    <s v="ZA03"/>
    <n v="7224"/>
    <n v="124993.82"/>
    <n v="17302.580000000002"/>
    <n v="16840.04"/>
    <n v="1000"/>
    <n v="124993.82"/>
    <n v="0"/>
    <x v="23"/>
    <x v="186"/>
    <s v="BJ"/>
    <n v="165"/>
    <n v="44"/>
  </r>
  <r>
    <x v="204"/>
    <x v="1"/>
    <s v=""/>
    <s v="2026"/>
    <s v="02"/>
    <s v="V"/>
    <s v="ZA03"/>
    <n v="3119"/>
    <n v="53839.37"/>
    <n v="17261.740000000002"/>
    <n v="17662.55"/>
    <n v="1000"/>
    <n v="53839.37"/>
    <n v="0"/>
    <x v="23"/>
    <x v="186"/>
    <s v="BJ"/>
    <n v="165"/>
    <n v="19"/>
  </r>
  <r>
    <x v="204"/>
    <x v="15"/>
    <s v=""/>
    <s v="2026"/>
    <s v="02"/>
    <s v="V"/>
    <s v="ZA03"/>
    <n v="0"/>
    <n v="0"/>
    <n v="18360"/>
    <n v="16261.44"/>
    <n v="1000"/>
    <n v="0"/>
    <n v="0"/>
    <x v="23"/>
    <x v="186"/>
    <s v="BJ"/>
    <n v="165"/>
    <n v="0"/>
  </r>
  <r>
    <x v="204"/>
    <x v="2"/>
    <s v=""/>
    <s v="2026"/>
    <s v="02"/>
    <s v="V"/>
    <s v="ZA03"/>
    <n v="6893"/>
    <n v="118888.68"/>
    <n v="17247.740000000002"/>
    <n v="16279.99"/>
    <n v="1000"/>
    <n v="118888.68"/>
    <n v="0"/>
    <x v="23"/>
    <x v="186"/>
    <s v="BJ"/>
    <n v="165"/>
    <n v="42"/>
  </r>
  <r>
    <x v="204"/>
    <x v="3"/>
    <s v=""/>
    <s v="2026"/>
    <s v="02"/>
    <s v="V"/>
    <s v="ZA03"/>
    <n v="9195"/>
    <n v="159610.26999999999"/>
    <n v="17358.38"/>
    <n v="16840.04"/>
    <n v="1000"/>
    <n v="159610.26999999999"/>
    <n v="0"/>
    <x v="23"/>
    <x v="186"/>
    <s v="BJ"/>
    <n v="165"/>
    <n v="56"/>
  </r>
  <r>
    <x v="205"/>
    <x v="0"/>
    <s v=""/>
    <s v="2026"/>
    <s v="02"/>
    <s v="V"/>
    <s v="ZA03"/>
    <n v="15653"/>
    <n v="262937.18"/>
    <n v="16797.88"/>
    <n v="16902.599999999999"/>
    <n v="1000"/>
    <n v="262937.18"/>
    <n v="0"/>
    <x v="23"/>
    <x v="187"/>
    <s v="BJ"/>
    <n v="165"/>
    <n v="95"/>
  </r>
  <r>
    <x v="205"/>
    <x v="1"/>
    <s v=""/>
    <s v="2026"/>
    <s v="02"/>
    <s v="V"/>
    <s v="ZA03"/>
    <n v="12166"/>
    <n v="203837.01"/>
    <n v="16754.64"/>
    <n v="17728.169999999998"/>
    <n v="1000"/>
    <n v="203837.01"/>
    <n v="0"/>
    <x v="23"/>
    <x v="187"/>
    <s v="BJ"/>
    <n v="165"/>
    <n v="74"/>
  </r>
  <r>
    <x v="205"/>
    <x v="15"/>
    <s v=""/>
    <s v="2026"/>
    <s v="02"/>
    <s v="V"/>
    <s v="ZA03"/>
    <n v="330"/>
    <n v="5519.32"/>
    <n v="16725.21"/>
    <n v="16321.85"/>
    <n v="1000"/>
    <n v="5519.32"/>
    <n v="0"/>
    <x v="23"/>
    <x v="187"/>
    <s v="BJ"/>
    <n v="165"/>
    <n v="2"/>
  </r>
  <r>
    <x v="205"/>
    <x v="2"/>
    <s v=""/>
    <s v="2026"/>
    <s v="02"/>
    <s v="V"/>
    <s v="ZA03"/>
    <n v="8453"/>
    <n v="141724.73000000001"/>
    <n v="16766.2"/>
    <n v="16784.330000000002"/>
    <n v="1000"/>
    <n v="141724.73000000001"/>
    <n v="0"/>
    <x v="23"/>
    <x v="187"/>
    <s v="BJ"/>
    <n v="165"/>
    <n v="52"/>
  </r>
  <r>
    <x v="205"/>
    <x v="3"/>
    <s v=""/>
    <s v="2026"/>
    <s v="02"/>
    <s v="V"/>
    <s v="ZA03"/>
    <n v="18259"/>
    <n v="305918.67"/>
    <n v="16754.400000000001"/>
    <n v="16902.599999999999"/>
    <n v="1000"/>
    <n v="305918.67"/>
    <n v="0"/>
    <x v="23"/>
    <x v="187"/>
    <s v="BJ"/>
    <n v="165"/>
    <n v="111"/>
  </r>
  <r>
    <x v="206"/>
    <x v="0"/>
    <s v=""/>
    <s v="2026"/>
    <s v="02"/>
    <s v="V"/>
    <s v="ZA03"/>
    <n v="4838"/>
    <n v="78004.91"/>
    <n v="16123.38"/>
    <n v="13826.66"/>
    <n v="1000"/>
    <n v="78004.91"/>
    <n v="0"/>
    <x v="17"/>
    <x v="188"/>
    <s v="BJ"/>
    <n v="240"/>
    <n v="21"/>
  </r>
  <r>
    <x v="206"/>
    <x v="2"/>
    <s v=""/>
    <s v="2026"/>
    <s v="02"/>
    <s v="V"/>
    <s v="ZA03"/>
    <n v="7473"/>
    <n v="116172.01"/>
    <n v="15545.57"/>
    <n v="13826.66"/>
    <n v="1000"/>
    <n v="116172.01"/>
    <n v="0"/>
    <x v="17"/>
    <x v="188"/>
    <s v="BJ"/>
    <n v="240"/>
    <n v="32"/>
  </r>
  <r>
    <x v="207"/>
    <x v="0"/>
    <s v=""/>
    <s v="2026"/>
    <s v="02"/>
    <s v="V"/>
    <s v="ZA03"/>
    <n v="7385"/>
    <n v="113050.56"/>
    <n v="15308.13"/>
    <n v="15786.89"/>
    <n v="1000"/>
    <n v="113050.56"/>
    <n v="0"/>
    <x v="23"/>
    <x v="189"/>
    <s v="BJ"/>
    <n v="165"/>
    <n v="45"/>
  </r>
  <r>
    <x v="207"/>
    <x v="1"/>
    <s v=""/>
    <s v="2026"/>
    <s v="02"/>
    <s v="V"/>
    <s v="ZA03"/>
    <n v="4088"/>
    <n v="62757.26"/>
    <n v="15351.58"/>
    <n v="16557.96"/>
    <n v="1000"/>
    <n v="62757.26"/>
    <n v="0"/>
    <x v="23"/>
    <x v="189"/>
    <s v="BJ"/>
    <n v="165"/>
    <n v="25"/>
  </r>
  <r>
    <x v="207"/>
    <x v="15"/>
    <s v=""/>
    <s v="2026"/>
    <s v="02"/>
    <s v="V"/>
    <s v="ZA03"/>
    <n v="24276"/>
    <n v="371173.02"/>
    <n v="15289.71"/>
    <n v="15244.47"/>
    <n v="1000"/>
    <n v="371173.02"/>
    <n v="0"/>
    <x v="23"/>
    <x v="189"/>
    <s v="BJ"/>
    <n v="165"/>
    <n v="148"/>
  </r>
  <r>
    <x v="207"/>
    <x v="2"/>
    <s v=""/>
    <s v="2026"/>
    <s v="02"/>
    <s v="V"/>
    <s v="ZA03"/>
    <n v="4110"/>
    <n v="63437.85"/>
    <n v="15435"/>
    <n v="15699.59"/>
    <n v="1000"/>
    <n v="63437.85"/>
    <n v="0"/>
    <x v="23"/>
    <x v="189"/>
    <s v="BJ"/>
    <n v="165"/>
    <n v="25"/>
  </r>
  <r>
    <x v="207"/>
    <x v="3"/>
    <s v=""/>
    <s v="2026"/>
    <s v="02"/>
    <s v="V"/>
    <s v="ZA03"/>
    <n v="16319"/>
    <n v="249605.29"/>
    <n v="15295.38"/>
    <n v="15786.89"/>
    <n v="1000"/>
    <n v="249605.29"/>
    <n v="0"/>
    <x v="23"/>
    <x v="189"/>
    <s v="BJ"/>
    <n v="165"/>
    <n v="99"/>
  </r>
  <r>
    <x v="208"/>
    <x v="0"/>
    <s v=""/>
    <s v="2026"/>
    <s v="02"/>
    <s v="V"/>
    <s v="ZA03"/>
    <n v="6869"/>
    <n v="123216.72"/>
    <n v="17938.09"/>
    <n v="18050.18"/>
    <n v="1000"/>
    <n v="123216.72"/>
    <n v="0"/>
    <x v="23"/>
    <x v="190"/>
    <s v="BJ"/>
    <n v="165"/>
    <n v="42"/>
  </r>
  <r>
    <x v="208"/>
    <x v="1"/>
    <s v=""/>
    <s v="2026"/>
    <s v="02"/>
    <s v="V"/>
    <s v="ZA03"/>
    <n v="5860"/>
    <n v="104122.37"/>
    <n v="17768.32"/>
    <n v="18942.16"/>
    <n v="1000"/>
    <n v="104122.37"/>
    <n v="0"/>
    <x v="23"/>
    <x v="190"/>
    <s v="BJ"/>
    <n v="165"/>
    <n v="36"/>
  </r>
  <r>
    <x v="208"/>
    <x v="15"/>
    <s v=""/>
    <s v="2026"/>
    <s v="02"/>
    <s v="V"/>
    <s v="ZA03"/>
    <n v="24342"/>
    <n v="434557.36"/>
    <n v="17852.16"/>
    <n v="17430"/>
    <n v="1000"/>
    <n v="434557.36"/>
    <n v="0"/>
    <x v="23"/>
    <x v="190"/>
    <s v="BJ"/>
    <n v="165"/>
    <n v="148"/>
  </r>
  <r>
    <x v="208"/>
    <x v="2"/>
    <s v=""/>
    <s v="2026"/>
    <s v="02"/>
    <s v="V"/>
    <s v="ZA03"/>
    <n v="3082"/>
    <n v="57915.97"/>
    <n v="18791.68"/>
    <n v="18050.18"/>
    <n v="1000"/>
    <n v="57915.97"/>
    <n v="0"/>
    <x v="23"/>
    <x v="190"/>
    <s v="BJ"/>
    <n v="165"/>
    <n v="19"/>
  </r>
  <r>
    <x v="208"/>
    <x v="3"/>
    <s v=""/>
    <s v="2026"/>
    <s v="02"/>
    <s v="V"/>
    <s v="ZA03"/>
    <n v="12390"/>
    <n v="222354.06"/>
    <n v="17946.25"/>
    <n v="18050.18"/>
    <n v="1000"/>
    <n v="222354.06"/>
    <n v="0"/>
    <x v="23"/>
    <x v="190"/>
    <s v="BJ"/>
    <n v="165"/>
    <n v="76"/>
  </r>
  <r>
    <x v="209"/>
    <x v="5"/>
    <s v=""/>
    <s v="2026"/>
    <s v="02"/>
    <s v="V"/>
    <s v="ZA03"/>
    <n v="3872"/>
    <n v="46389.49"/>
    <n v="11980.76"/>
    <n v="4081.82"/>
    <n v="1000"/>
    <n v="46389.49"/>
    <n v="0"/>
    <x v="6"/>
    <x v="191"/>
    <s v="BR"/>
    <n v="176"/>
    <n v="22"/>
  </r>
  <r>
    <x v="209"/>
    <x v="0"/>
    <s v=""/>
    <s v="2026"/>
    <s v="02"/>
    <s v="V"/>
    <s v="ZA03"/>
    <n v="848"/>
    <n v="10661.6"/>
    <n v="12572.64"/>
    <n v="4081.82"/>
    <n v="1000"/>
    <n v="10661.6"/>
    <n v="0"/>
    <x v="6"/>
    <x v="191"/>
    <s v="BR"/>
    <n v="176"/>
    <n v="5"/>
  </r>
  <r>
    <x v="209"/>
    <x v="1"/>
    <s v=""/>
    <s v="2026"/>
    <s v="02"/>
    <s v="V"/>
    <s v="ZA03"/>
    <n v="1919"/>
    <n v="24306.59"/>
    <n v="12666.28"/>
    <n v="4081.82"/>
    <n v="1000"/>
    <n v="24306.59"/>
    <n v="0"/>
    <x v="6"/>
    <x v="191"/>
    <s v="BR"/>
    <n v="176"/>
    <n v="11"/>
  </r>
  <r>
    <x v="209"/>
    <x v="6"/>
    <s v=""/>
    <s v="2026"/>
    <s v="02"/>
    <s v="V"/>
    <s v="ZA03"/>
    <n v="19360"/>
    <n v="225931"/>
    <n v="11669.99"/>
    <n v="4081.82"/>
    <n v="1000"/>
    <n v="225931"/>
    <n v="0"/>
    <x v="6"/>
    <x v="191"/>
    <s v="BR"/>
    <n v="176"/>
    <n v="110"/>
  </r>
  <r>
    <x v="209"/>
    <x v="2"/>
    <s v=""/>
    <s v="2026"/>
    <s v="02"/>
    <s v="V"/>
    <s v="ZA03"/>
    <n v="21213"/>
    <n v="243091.53"/>
    <n v="11459.55"/>
    <n v="4081.82"/>
    <n v="1000"/>
    <n v="243091.53"/>
    <n v="0"/>
    <x v="6"/>
    <x v="191"/>
    <s v="BR"/>
    <n v="176"/>
    <n v="121"/>
  </r>
  <r>
    <x v="209"/>
    <x v="8"/>
    <s v=""/>
    <s v="2026"/>
    <s v="02"/>
    <s v="V"/>
    <s v="ZA03"/>
    <n v="0"/>
    <n v="0"/>
    <n v="11111.99"/>
    <n v="3755.96"/>
    <n v="1000"/>
    <n v="0"/>
    <n v="0"/>
    <x v="6"/>
    <x v="191"/>
    <s v="BR"/>
    <n v="176"/>
    <n v="0"/>
  </r>
  <r>
    <x v="209"/>
    <x v="3"/>
    <s v=""/>
    <s v="2026"/>
    <s v="02"/>
    <s v="V"/>
    <s v="ZA03"/>
    <n v="9419"/>
    <n v="112536.61"/>
    <n v="11947.83"/>
    <n v="4081.82"/>
    <n v="1000"/>
    <n v="112536.61"/>
    <n v="0"/>
    <x v="6"/>
    <x v="191"/>
    <s v="BR"/>
    <n v="176"/>
    <n v="54"/>
  </r>
  <r>
    <x v="210"/>
    <x v="5"/>
    <s v=""/>
    <s v="2026"/>
    <s v="02"/>
    <s v="V"/>
    <s v="ZA03"/>
    <n v="56"/>
    <n v="679.02"/>
    <n v="12125.36"/>
    <n v="4081.92"/>
    <n v="1000"/>
    <n v="679.02"/>
    <n v="0"/>
    <x v="6"/>
    <x v="192"/>
    <s v="BR"/>
    <n v="176"/>
    <n v="1"/>
  </r>
  <r>
    <x v="210"/>
    <x v="0"/>
    <s v=""/>
    <s v="2026"/>
    <s v="02"/>
    <s v="V"/>
    <s v="ZA03"/>
    <n v="16136"/>
    <n v="205507.98"/>
    <n v="12735.99"/>
    <n v="4081.92"/>
    <n v="1000"/>
    <n v="205507.98"/>
    <n v="0"/>
    <x v="6"/>
    <x v="192"/>
    <s v="BR"/>
    <n v="176"/>
    <n v="92"/>
  </r>
  <r>
    <x v="210"/>
    <x v="1"/>
    <s v=""/>
    <s v="2026"/>
    <s v="02"/>
    <s v="V"/>
    <s v="ZA03"/>
    <n v="4986"/>
    <n v="64015.61"/>
    <n v="12839.07"/>
    <n v="4081.92"/>
    <n v="1000"/>
    <n v="64015.61"/>
    <n v="0"/>
    <x v="6"/>
    <x v="192"/>
    <s v="BR"/>
    <n v="176"/>
    <n v="29"/>
  </r>
  <r>
    <x v="210"/>
    <x v="2"/>
    <s v=""/>
    <s v="2026"/>
    <s v="02"/>
    <s v="V"/>
    <s v="ZA03"/>
    <n v="11505"/>
    <n v="133524.93"/>
    <n v="11605.82"/>
    <n v="4081.92"/>
    <n v="1000"/>
    <n v="133524.93"/>
    <n v="0"/>
    <x v="6"/>
    <x v="192"/>
    <s v="BR"/>
    <n v="176"/>
    <n v="66"/>
  </r>
  <r>
    <x v="210"/>
    <x v="8"/>
    <s v=""/>
    <s v="2026"/>
    <s v="02"/>
    <s v="V"/>
    <s v="ZA03"/>
    <n v="0"/>
    <n v="0"/>
    <n v="11038.17"/>
    <n v="3756.06"/>
    <n v="1000"/>
    <n v="0"/>
    <n v="0"/>
    <x v="6"/>
    <x v="192"/>
    <s v="BR"/>
    <n v="176"/>
    <n v="0"/>
  </r>
  <r>
    <x v="210"/>
    <x v="3"/>
    <s v=""/>
    <s v="2026"/>
    <s v="02"/>
    <s v="V"/>
    <s v="ZA03"/>
    <n v="18907"/>
    <n v="227509.29"/>
    <n v="12033.07"/>
    <n v="4081.92"/>
    <n v="1000"/>
    <n v="227509.29"/>
    <n v="0"/>
    <x v="6"/>
    <x v="192"/>
    <s v="BR"/>
    <n v="176"/>
    <n v="108"/>
  </r>
  <r>
    <x v="211"/>
    <x v="0"/>
    <s v=""/>
    <s v="2026"/>
    <s v="02"/>
    <s v="V"/>
    <s v="ZA03"/>
    <n v="1353"/>
    <n v="16433.75"/>
    <n v="12146.16"/>
    <n v="4082.35"/>
    <n v="1000"/>
    <n v="16433.75"/>
    <n v="0"/>
    <x v="6"/>
    <x v="193"/>
    <s v="BR"/>
    <n v="154"/>
    <n v="9"/>
  </r>
  <r>
    <x v="211"/>
    <x v="1"/>
    <s v=""/>
    <s v="2026"/>
    <s v="02"/>
    <s v="V"/>
    <s v="ZA03"/>
    <n v="462"/>
    <n v="5460.23"/>
    <n v="11818.68"/>
    <n v="4082.35"/>
    <n v="1000"/>
    <n v="5460.23"/>
    <n v="0"/>
    <x v="6"/>
    <x v="193"/>
    <s v="BR"/>
    <n v="154"/>
    <n v="3"/>
  </r>
  <r>
    <x v="211"/>
    <x v="2"/>
    <s v=""/>
    <s v="2026"/>
    <s v="02"/>
    <s v="V"/>
    <s v="ZA03"/>
    <n v="2181"/>
    <n v="23883.56"/>
    <n v="10950.74"/>
    <n v="4082.35"/>
    <n v="1000"/>
    <n v="23883.56"/>
    <n v="0"/>
    <x v="6"/>
    <x v="193"/>
    <s v="BR"/>
    <n v="154"/>
    <n v="15"/>
  </r>
  <r>
    <x v="211"/>
    <x v="3"/>
    <s v=""/>
    <s v="2026"/>
    <s v="02"/>
    <s v="V"/>
    <s v="ZA03"/>
    <n v="2154"/>
    <n v="24202.36"/>
    <n v="11236.01"/>
    <n v="4082.35"/>
    <n v="1000"/>
    <n v="24202.36"/>
    <n v="0"/>
    <x v="6"/>
    <x v="193"/>
    <s v="BR"/>
    <n v="154"/>
    <n v="14"/>
  </r>
  <r>
    <x v="212"/>
    <x v="0"/>
    <s v=""/>
    <s v="2026"/>
    <s v="02"/>
    <s v="V"/>
    <s v="ZA03"/>
    <n v="4834"/>
    <n v="57771.43"/>
    <n v="11951.06"/>
    <n v="13439.31"/>
    <n v="1000"/>
    <n v="57771.43"/>
    <n v="0"/>
    <x v="17"/>
    <x v="194"/>
    <s v="BJ"/>
    <n v="240"/>
    <n v="21"/>
  </r>
  <r>
    <x v="212"/>
    <x v="2"/>
    <s v=""/>
    <s v="2026"/>
    <s v="02"/>
    <s v="V"/>
    <s v="ZA03"/>
    <n v="11144"/>
    <n v="112451.8"/>
    <n v="10090.790000000001"/>
    <n v="13439.31"/>
    <n v="1000"/>
    <n v="112451.8"/>
    <n v="0"/>
    <x v="17"/>
    <x v="194"/>
    <s v="BJ"/>
    <n v="240"/>
    <n v="47"/>
  </r>
  <r>
    <x v="212"/>
    <x v="8"/>
    <s v=""/>
    <s v="2026"/>
    <s v="02"/>
    <s v="V"/>
    <s v="ZA03"/>
    <n v="0"/>
    <n v="0"/>
    <n v="9984.83"/>
    <n v="12329.79"/>
    <n v="1000"/>
    <n v="0"/>
    <n v="0"/>
    <x v="17"/>
    <x v="194"/>
    <s v="BJ"/>
    <n v="240"/>
    <n v="0"/>
  </r>
  <r>
    <x v="213"/>
    <x v="0"/>
    <s v=""/>
    <s v="2026"/>
    <s v="02"/>
    <s v="V"/>
    <s v="ZA03"/>
    <n v="1695"/>
    <n v="35070.46"/>
    <n v="20690.54"/>
    <n v="22157.43"/>
    <n v="1000"/>
    <n v="35070.46"/>
    <n v="0"/>
    <x v="24"/>
    <x v="195"/>
    <s v="BR"/>
    <n v="120"/>
    <n v="15"/>
  </r>
  <r>
    <x v="213"/>
    <x v="3"/>
    <s v=""/>
    <s v="2026"/>
    <s v="02"/>
    <s v="V"/>
    <s v="ZA03"/>
    <n v="3996"/>
    <n v="78361.710000000006"/>
    <n v="19610.04"/>
    <n v="19777.13"/>
    <n v="1000"/>
    <n v="78361.710000000006"/>
    <n v="0"/>
    <x v="24"/>
    <x v="195"/>
    <s v="BR"/>
    <n v="120"/>
    <n v="34"/>
  </r>
  <r>
    <x v="214"/>
    <x v="1"/>
    <s v=""/>
    <s v="2026"/>
    <s v="02"/>
    <s v="V"/>
    <s v="ZA03"/>
    <n v="120"/>
    <n v="2625.39"/>
    <n v="21878.25"/>
    <n v="21654.39"/>
    <n v="1000"/>
    <n v="2625.39"/>
    <n v="0"/>
    <x v="24"/>
    <x v="196"/>
    <s v="BR"/>
    <n v="120"/>
    <n v="1"/>
  </r>
  <r>
    <x v="214"/>
    <x v="3"/>
    <s v=""/>
    <s v="2026"/>
    <s v="02"/>
    <s v="V"/>
    <s v="ZA03"/>
    <n v="1199"/>
    <n v="24776.59"/>
    <n v="20664.38"/>
    <n v="20868.98"/>
    <n v="1000"/>
    <n v="24776.59"/>
    <n v="0"/>
    <x v="24"/>
    <x v="196"/>
    <s v="BR"/>
    <n v="120"/>
    <n v="10"/>
  </r>
  <r>
    <x v="214"/>
    <x v="20"/>
    <s v=""/>
    <s v="2026"/>
    <s v="02"/>
    <s v="S"/>
    <s v="ZA03"/>
    <n v="0"/>
    <n v="0"/>
    <n v="19800"/>
    <n v="19936.62"/>
    <n v="1000"/>
    <n v="0"/>
    <n v="0"/>
    <x v="24"/>
    <x v="196"/>
    <s v="BR"/>
    <n v="120"/>
    <n v="0"/>
  </r>
  <r>
    <x v="215"/>
    <x v="0"/>
    <s v=""/>
    <s v="2026"/>
    <s v="02"/>
    <s v="V"/>
    <s v="ZA03"/>
    <n v="8206"/>
    <n v="168021.63"/>
    <n v="20475.46"/>
    <n v="20671.46"/>
    <n v="1000"/>
    <n v="168021.63"/>
    <n v="0"/>
    <x v="24"/>
    <x v="197"/>
    <s v="BR"/>
    <n v="120"/>
    <n v="69"/>
  </r>
  <r>
    <x v="215"/>
    <x v="1"/>
    <s v=""/>
    <s v="2026"/>
    <s v="02"/>
    <s v="V"/>
    <s v="ZA03"/>
    <n v="360"/>
    <n v="7393.46"/>
    <n v="20537.39"/>
    <n v="20473.240000000002"/>
    <n v="1000"/>
    <n v="7393.46"/>
    <n v="0"/>
    <x v="24"/>
    <x v="197"/>
    <s v="BR"/>
    <n v="120"/>
    <n v="3"/>
  </r>
  <r>
    <x v="215"/>
    <x v="2"/>
    <s v=""/>
    <s v="2026"/>
    <s v="02"/>
    <s v="V"/>
    <s v="ZA03"/>
    <n v="143"/>
    <n v="2781.99"/>
    <n v="19454.48"/>
    <n v="19689.060000000001"/>
    <n v="1000"/>
    <n v="2781.99"/>
    <n v="0"/>
    <x v="24"/>
    <x v="197"/>
    <s v="BR"/>
    <n v="120"/>
    <n v="2"/>
  </r>
  <r>
    <x v="215"/>
    <x v="3"/>
    <s v=""/>
    <s v="2026"/>
    <s v="02"/>
    <s v="V"/>
    <s v="ZA03"/>
    <n v="22995"/>
    <n v="450310.79"/>
    <n v="19582.990000000002"/>
    <n v="19527.63"/>
    <n v="1000"/>
    <n v="450310.79"/>
    <n v="0"/>
    <x v="24"/>
    <x v="197"/>
    <s v="BR"/>
    <n v="120"/>
    <n v="192"/>
  </r>
  <r>
    <x v="215"/>
    <x v="20"/>
    <s v=""/>
    <s v="2026"/>
    <s v="02"/>
    <s v="V"/>
    <s v="ZA03"/>
    <n v="1019"/>
    <n v="19093.689999999999"/>
    <n v="18737.669999999998"/>
    <n v="18849.169999999998"/>
    <n v="1000"/>
    <n v="19093.689999999999"/>
    <n v="0"/>
    <x v="24"/>
    <x v="197"/>
    <s v="BR"/>
    <n v="120"/>
    <n v="9"/>
  </r>
  <r>
    <x v="216"/>
    <x v="0"/>
    <s v=""/>
    <s v="2026"/>
    <s v="02"/>
    <s v="V"/>
    <s v="ZA03"/>
    <n v="10350"/>
    <n v="253006.01"/>
    <n v="24445.03"/>
    <n v="24986.51"/>
    <n v="1000"/>
    <n v="253006.01"/>
    <n v="0"/>
    <x v="18"/>
    <x v="198"/>
    <s v="BJ"/>
    <n v="210"/>
    <n v="50"/>
  </r>
  <r>
    <x v="216"/>
    <x v="1"/>
    <s v=""/>
    <s v="2026"/>
    <s v="02"/>
    <s v="V"/>
    <s v="ZA03"/>
    <n v="4961"/>
    <n v="121733.52"/>
    <n v="24538.1"/>
    <n v="26558.66"/>
    <n v="1000"/>
    <n v="121733.52"/>
    <n v="0"/>
    <x v="18"/>
    <x v="198"/>
    <s v="BJ"/>
    <n v="210"/>
    <n v="24"/>
  </r>
  <r>
    <x v="216"/>
    <x v="2"/>
    <s v=""/>
    <s v="2026"/>
    <s v="02"/>
    <s v="V"/>
    <s v="ZA03"/>
    <n v="480"/>
    <n v="11922.89"/>
    <n v="24839.35"/>
    <n v="23262.76"/>
    <n v="1000"/>
    <n v="11922.89"/>
    <n v="0"/>
    <x v="18"/>
    <x v="198"/>
    <s v="BJ"/>
    <n v="210"/>
    <n v="3"/>
  </r>
  <r>
    <x v="216"/>
    <x v="13"/>
    <s v=""/>
    <s v="2026"/>
    <s v="02"/>
    <s v="V"/>
    <s v="ZA03"/>
    <n v="0"/>
    <n v="0"/>
    <n v="22671.75"/>
    <n v="22480.2"/>
    <n v="1000"/>
    <n v="0"/>
    <n v="0"/>
    <x v="18"/>
    <x v="198"/>
    <s v="BJ"/>
    <n v="210"/>
    <n v="0"/>
  </r>
  <r>
    <x v="216"/>
    <x v="3"/>
    <s v=""/>
    <s v="2026"/>
    <s v="02"/>
    <s v="V"/>
    <s v="ZA03"/>
    <n v="3600"/>
    <n v="83432.87"/>
    <n v="23175.8"/>
    <n v="23512.95"/>
    <n v="1000"/>
    <n v="83432.87"/>
    <n v="0"/>
    <x v="18"/>
    <x v="198"/>
    <s v="BJ"/>
    <n v="210"/>
    <n v="18"/>
  </r>
  <r>
    <x v="217"/>
    <x v="0"/>
    <s v=""/>
    <s v="2026"/>
    <s v="02"/>
    <s v="V"/>
    <s v="ZA03"/>
    <n v="7888"/>
    <n v="77899.06"/>
    <n v="9875.64"/>
    <n v="11161.99"/>
    <n v="1000"/>
    <n v="77899.06"/>
    <n v="0"/>
    <x v="21"/>
    <x v="199"/>
    <s v="Ya"/>
    <n v="240"/>
    <n v="33"/>
  </r>
  <r>
    <x v="217"/>
    <x v="1"/>
    <s v=""/>
    <s v="2026"/>
    <s v="02"/>
    <s v="V"/>
    <s v="ZA03"/>
    <n v="5442"/>
    <n v="58775.9"/>
    <n v="10800.42"/>
    <n v="12106.77"/>
    <n v="1000"/>
    <n v="58775.9"/>
    <n v="0"/>
    <x v="21"/>
    <x v="199"/>
    <s v="Ya"/>
    <n v="240"/>
    <n v="23"/>
  </r>
  <r>
    <x v="217"/>
    <x v="6"/>
    <s v=""/>
    <s v="2026"/>
    <s v="02"/>
    <s v="V"/>
    <s v="ZA03"/>
    <n v="14400"/>
    <n v="127504.67"/>
    <n v="8854.49"/>
    <n v="11161.99"/>
    <n v="1000"/>
    <n v="127504.67"/>
    <n v="0"/>
    <x v="21"/>
    <x v="199"/>
    <s v="Ya"/>
    <n v="240"/>
    <n v="60"/>
  </r>
  <r>
    <x v="217"/>
    <x v="15"/>
    <s v=""/>
    <s v="2026"/>
    <s v="02"/>
    <s v="V"/>
    <s v="ZA03"/>
    <n v="13758"/>
    <n v="149136.72"/>
    <n v="10840"/>
    <n v="11146.38"/>
    <n v="1000"/>
    <n v="149136.72"/>
    <n v="0"/>
    <x v="21"/>
    <x v="199"/>
    <s v="Ya"/>
    <n v="240"/>
    <n v="58"/>
  </r>
  <r>
    <x v="217"/>
    <x v="2"/>
    <s v=""/>
    <s v="2026"/>
    <s v="02"/>
    <s v="V"/>
    <s v="ZA03"/>
    <n v="48182"/>
    <n v="421135.91"/>
    <n v="8740.52"/>
    <n v="11218.73"/>
    <n v="1000"/>
    <n v="421135.91"/>
    <n v="0"/>
    <x v="21"/>
    <x v="199"/>
    <s v="Ya"/>
    <n v="240"/>
    <n v="201"/>
  </r>
  <r>
    <x v="217"/>
    <x v="8"/>
    <s v=""/>
    <s v="2026"/>
    <s v="02"/>
    <s v="V"/>
    <s v="ZA03"/>
    <n v="10"/>
    <n v="77.819999999999993"/>
    <n v="7782"/>
    <n v="7503.93"/>
    <n v="1000"/>
    <n v="77.819999999999993"/>
    <n v="0"/>
    <x v="21"/>
    <x v="199"/>
    <s v="Ya"/>
    <n v="240"/>
    <n v="1"/>
  </r>
  <r>
    <x v="217"/>
    <x v="3"/>
    <s v=""/>
    <s v="2026"/>
    <s v="02"/>
    <s v="V"/>
    <s v="ZA03"/>
    <n v="9977"/>
    <n v="96029.83"/>
    <n v="9625.1200000000008"/>
    <n v="11163.41"/>
    <n v="1000"/>
    <n v="96029.83"/>
    <n v="0"/>
    <x v="21"/>
    <x v="199"/>
    <s v="Ya"/>
    <n v="240"/>
    <n v="42"/>
  </r>
  <r>
    <x v="218"/>
    <x v="0"/>
    <s v=""/>
    <s v="2026"/>
    <s v="02"/>
    <s v="V"/>
    <s v="ZA03"/>
    <n v="2579"/>
    <n v="25116.959999999999"/>
    <n v="9739.0300000000007"/>
    <n v="9789.4599999999991"/>
    <n v="1000"/>
    <n v="25116.959999999999"/>
    <n v="0"/>
    <x v="21"/>
    <x v="200"/>
    <s v="Ya"/>
    <n v="240"/>
    <n v="11"/>
  </r>
  <r>
    <x v="218"/>
    <x v="1"/>
    <s v=""/>
    <s v="2026"/>
    <s v="02"/>
    <s v="V"/>
    <s v="ZA03"/>
    <n v="5295"/>
    <n v="51082.400000000001"/>
    <n v="9647.2900000000009"/>
    <n v="10626.34"/>
    <n v="1000"/>
    <n v="51082.400000000001"/>
    <n v="0"/>
    <x v="21"/>
    <x v="200"/>
    <s v="Ya"/>
    <n v="240"/>
    <n v="23"/>
  </r>
  <r>
    <x v="218"/>
    <x v="15"/>
    <s v=""/>
    <s v="2026"/>
    <s v="02"/>
    <s v="V"/>
    <s v="ZA03"/>
    <n v="1"/>
    <n v="9.6300000000000008"/>
    <n v="9630"/>
    <n v="9777"/>
    <n v="1000"/>
    <n v="9.6300000000000008"/>
    <n v="0"/>
    <x v="21"/>
    <x v="200"/>
    <s v="Ya"/>
    <n v="240"/>
    <n v="1"/>
  </r>
  <r>
    <x v="218"/>
    <x v="2"/>
    <s v=""/>
    <s v="2026"/>
    <s v="02"/>
    <s v="V"/>
    <s v="ZA03"/>
    <n v="5654"/>
    <n v="54798.92"/>
    <n v="9692.06"/>
    <n v="9790.85"/>
    <n v="1000"/>
    <n v="54798.92"/>
    <n v="0"/>
    <x v="21"/>
    <x v="200"/>
    <s v="Ya"/>
    <n v="240"/>
    <n v="24"/>
  </r>
  <r>
    <x v="218"/>
    <x v="3"/>
    <s v=""/>
    <s v="2026"/>
    <s v="02"/>
    <s v="V"/>
    <s v="ZA03"/>
    <n v="14292"/>
    <n v="139262.5"/>
    <n v="9744.09"/>
    <n v="9787.92"/>
    <n v="1000"/>
    <n v="139262.5"/>
    <n v="0"/>
    <x v="21"/>
    <x v="200"/>
    <s v="Ya"/>
    <n v="240"/>
    <n v="60"/>
  </r>
  <r>
    <x v="219"/>
    <x v="0"/>
    <s v=""/>
    <s v="2026"/>
    <s v="02"/>
    <s v="V"/>
    <s v="ZA03"/>
    <n v="8636"/>
    <n v="29173.99"/>
    <n v="3378.18"/>
    <n v="10788.23"/>
    <n v="1000"/>
    <n v="29173.99"/>
    <n v="0"/>
    <x v="18"/>
    <x v="201"/>
    <s v="BR"/>
    <n v="150"/>
    <n v="58"/>
  </r>
  <r>
    <x v="219"/>
    <x v="1"/>
    <s v=""/>
    <s v="2026"/>
    <s v="02"/>
    <s v="V"/>
    <s v="ZA03"/>
    <n v="33"/>
    <n v="115.65"/>
    <n v="3504.55"/>
    <n v="11228.87"/>
    <n v="1000"/>
    <n v="115.65"/>
    <n v="0"/>
    <x v="18"/>
    <x v="201"/>
    <s v="BR"/>
    <n v="150"/>
    <n v="1"/>
  </r>
  <r>
    <x v="219"/>
    <x v="2"/>
    <s v=""/>
    <s v="2026"/>
    <s v="02"/>
    <s v="V"/>
    <s v="ZA03"/>
    <n v="150"/>
    <n v="394.15"/>
    <n v="2627.67"/>
    <n v="10726.2"/>
    <n v="1000"/>
    <n v="394.15"/>
    <n v="0"/>
    <x v="18"/>
    <x v="201"/>
    <s v="BR"/>
    <n v="150"/>
    <n v="1"/>
  </r>
  <r>
    <x v="219"/>
    <x v="13"/>
    <s v=""/>
    <s v="2026"/>
    <s v="02"/>
    <s v="V"/>
    <s v="ZA03"/>
    <n v="0"/>
    <n v="0"/>
    <n v="7990.24"/>
    <n v="10363.75"/>
    <n v="1000"/>
    <n v="0"/>
    <n v="0"/>
    <x v="18"/>
    <x v="201"/>
    <s v="BR"/>
    <n v="150"/>
    <n v="0"/>
  </r>
  <r>
    <x v="219"/>
    <x v="3"/>
    <s v=""/>
    <s v="2026"/>
    <s v="02"/>
    <s v="V"/>
    <s v="ZA03"/>
    <n v="108086"/>
    <n v="652125.31000000006"/>
    <n v="6033.39"/>
    <n v="10726.2"/>
    <n v="1000"/>
    <n v="652125.31000000006"/>
    <n v="0"/>
    <x v="18"/>
    <x v="201"/>
    <s v="BR"/>
    <n v="150"/>
    <n v="721"/>
  </r>
  <r>
    <x v="220"/>
    <x v="0"/>
    <s v=""/>
    <s v="2026"/>
    <s v="02"/>
    <s v="V"/>
    <s v="ZA03"/>
    <n v="43605"/>
    <n v="592531.18000000005"/>
    <n v="13588.61"/>
    <n v="13876.79"/>
    <n v="1000"/>
    <n v="592531.18000000005"/>
    <n v="0"/>
    <x v="7"/>
    <x v="161"/>
    <s v="Ya"/>
    <n v="165"/>
    <n v="265"/>
  </r>
  <r>
    <x v="220"/>
    <x v="1"/>
    <s v=""/>
    <s v="2026"/>
    <s v="02"/>
    <s v="V"/>
    <s v="ZA03"/>
    <n v="26579"/>
    <n v="357999.09"/>
    <n v="13469.25"/>
    <n v="13910.19"/>
    <n v="1000"/>
    <n v="357999.09"/>
    <n v="0"/>
    <x v="7"/>
    <x v="161"/>
    <s v="Ya"/>
    <n v="165"/>
    <n v="162"/>
  </r>
  <r>
    <x v="220"/>
    <x v="15"/>
    <s v=""/>
    <s v="2026"/>
    <s v="02"/>
    <s v="V"/>
    <s v="ZA03"/>
    <n v="25039"/>
    <n v="341245.73"/>
    <n v="13628.57"/>
    <n v="13400"/>
    <n v="1000"/>
    <n v="341245.73"/>
    <n v="0"/>
    <x v="7"/>
    <x v="161"/>
    <s v="Ya"/>
    <n v="165"/>
    <n v="152"/>
  </r>
  <r>
    <x v="220"/>
    <x v="2"/>
    <s v=""/>
    <s v="2026"/>
    <s v="02"/>
    <s v="V"/>
    <s v="ZA03"/>
    <n v="9073"/>
    <n v="122710.43"/>
    <n v="13524.79"/>
    <n v="13876.79"/>
    <n v="1000"/>
    <n v="122710.43"/>
    <n v="0"/>
    <x v="7"/>
    <x v="161"/>
    <s v="Ya"/>
    <n v="165"/>
    <n v="55"/>
  </r>
  <r>
    <x v="220"/>
    <x v="3"/>
    <s v=""/>
    <s v="2026"/>
    <s v="02"/>
    <s v="V"/>
    <s v="ZA03"/>
    <n v="58232"/>
    <n v="789519.01"/>
    <n v="13558.16"/>
    <n v="13876.79"/>
    <n v="1000"/>
    <n v="789519.01"/>
    <n v="0"/>
    <x v="7"/>
    <x v="161"/>
    <s v="Ya"/>
    <n v="165"/>
    <n v="353"/>
  </r>
  <r>
    <x v="221"/>
    <x v="0"/>
    <s v=""/>
    <s v="2026"/>
    <s v="02"/>
    <s v="S"/>
    <s v="ZA03"/>
    <n v="0"/>
    <n v="0"/>
    <n v="0"/>
    <n v="10089.85"/>
    <n v="1000"/>
    <n v="0"/>
    <n v="0"/>
    <x v="15"/>
    <x v="202"/>
    <s v="TA"/>
    <n v="240"/>
    <n v="0"/>
  </r>
  <r>
    <x v="221"/>
    <x v="2"/>
    <s v=""/>
    <s v="2026"/>
    <s v="02"/>
    <s v="S"/>
    <s v="ZA03"/>
    <n v="0"/>
    <n v="0"/>
    <n v="8969.02"/>
    <n v="10089.85"/>
    <n v="1000"/>
    <n v="0"/>
    <n v="0"/>
    <x v="15"/>
    <x v="202"/>
    <s v="TA"/>
    <n v="240"/>
    <n v="0"/>
  </r>
  <r>
    <x v="221"/>
    <x v="8"/>
    <s v=""/>
    <s v="2026"/>
    <s v="02"/>
    <s v="S"/>
    <s v="ZA03"/>
    <n v="0"/>
    <n v="0"/>
    <n v="8969.0300000000007"/>
    <n v="9701.3799999999992"/>
    <n v="1000"/>
    <n v="0"/>
    <n v="0"/>
    <x v="15"/>
    <x v="202"/>
    <s v="TA"/>
    <n v="240"/>
    <n v="0"/>
  </r>
  <r>
    <x v="222"/>
    <x v="0"/>
    <s v=""/>
    <s v="2026"/>
    <s v="02"/>
    <s v="S"/>
    <s v="ZA03"/>
    <n v="0"/>
    <n v="0"/>
    <n v="0"/>
    <n v="9471.86"/>
    <n v="1000"/>
    <n v="0"/>
    <n v="0"/>
    <x v="15"/>
    <x v="203"/>
    <s v="TA"/>
    <n v="240"/>
    <n v="0"/>
  </r>
  <r>
    <x v="222"/>
    <x v="2"/>
    <s v=""/>
    <s v="2026"/>
    <s v="02"/>
    <s v="V"/>
    <s v="ZA03"/>
    <n v="268"/>
    <n v="2812.24"/>
    <n v="10493.43"/>
    <n v="9471.86"/>
    <n v="1000"/>
    <n v="2812.24"/>
    <n v="0"/>
    <x v="15"/>
    <x v="203"/>
    <s v="TA"/>
    <n v="240"/>
    <n v="2"/>
  </r>
  <r>
    <x v="223"/>
    <x v="0"/>
    <s v=""/>
    <s v="2026"/>
    <s v="02"/>
    <s v="V"/>
    <s v="ZA03"/>
    <n v="16800"/>
    <n v="110382.92"/>
    <n v="6570.41"/>
    <n v="6317.05"/>
    <n v="1000"/>
    <n v="110382.92"/>
    <n v="0"/>
    <x v="25"/>
    <x v="204"/>
    <s v="Ya"/>
    <n v="420"/>
    <n v="40"/>
  </r>
  <r>
    <x v="223"/>
    <x v="1"/>
    <s v=""/>
    <s v="2026"/>
    <s v="02"/>
    <s v="V"/>
    <s v="ZA03"/>
    <n v="3360"/>
    <n v="22154.71"/>
    <n v="6593.66"/>
    <n v="6332.25"/>
    <n v="1000"/>
    <n v="22154.71"/>
    <n v="0"/>
    <x v="25"/>
    <x v="204"/>
    <s v="Ya"/>
    <n v="420"/>
    <n v="8"/>
  </r>
  <r>
    <x v="223"/>
    <x v="2"/>
    <s v=""/>
    <s v="2026"/>
    <s v="02"/>
    <s v="V"/>
    <s v="ZA03"/>
    <n v="3360"/>
    <n v="21243.99"/>
    <n v="6322.62"/>
    <n v="6317.05"/>
    <n v="1000"/>
    <n v="21243.99"/>
    <n v="0"/>
    <x v="25"/>
    <x v="204"/>
    <s v="Ya"/>
    <n v="420"/>
    <n v="8"/>
  </r>
  <r>
    <x v="223"/>
    <x v="3"/>
    <s v=""/>
    <s v="2026"/>
    <s v="02"/>
    <s v="V"/>
    <s v="ZA03"/>
    <n v="26455"/>
    <n v="166073.07999999999"/>
    <n v="6277.57"/>
    <n v="6317.05"/>
    <n v="1000"/>
    <n v="166073.07999999999"/>
    <n v="0"/>
    <x v="25"/>
    <x v="204"/>
    <s v="Ya"/>
    <n v="420"/>
    <n v="63"/>
  </r>
  <r>
    <x v="223"/>
    <x v="20"/>
    <s v=""/>
    <s v="2026"/>
    <s v="02"/>
    <s v="V"/>
    <s v="ZA03"/>
    <n v="4360"/>
    <n v="26332.34"/>
    <n v="6039.53"/>
    <n v="6100"/>
    <n v="1000"/>
    <n v="26332.34"/>
    <n v="0"/>
    <x v="25"/>
    <x v="204"/>
    <s v="Ya"/>
    <n v="420"/>
    <n v="11"/>
  </r>
  <r>
    <x v="224"/>
    <x v="7"/>
    <s v=""/>
    <s v="2026"/>
    <s v="02"/>
    <s v="V"/>
    <s v="ZA03"/>
    <n v="262"/>
    <n v="3217.97"/>
    <n v="12282.33"/>
    <n v="11334.02"/>
    <n v="1000"/>
    <n v="3217.97"/>
    <n v="0"/>
    <x v="26"/>
    <x v="205"/>
    <s v="KL"/>
    <n v="210"/>
    <n v="2"/>
  </r>
  <r>
    <x v="225"/>
    <x v="5"/>
    <s v=""/>
    <s v="2026"/>
    <s v="02"/>
    <s v="V"/>
    <s v="ZA03"/>
    <n v="17595"/>
    <n v="111934.76"/>
    <n v="6361.74"/>
    <n v="5961.82"/>
    <n v="1000"/>
    <n v="111934.76"/>
    <n v="0"/>
    <x v="15"/>
    <x v="206"/>
    <s v="TA"/>
    <n v="255"/>
    <n v="69"/>
  </r>
  <r>
    <x v="225"/>
    <x v="0"/>
    <s v=""/>
    <s v="2026"/>
    <s v="02"/>
    <s v="V"/>
    <s v="ZA03"/>
    <n v="22755"/>
    <n v="156735.97"/>
    <n v="6887.98"/>
    <n v="5961.82"/>
    <n v="1000"/>
    <n v="156735.97"/>
    <n v="0"/>
    <x v="15"/>
    <x v="206"/>
    <s v="TA"/>
    <n v="255"/>
    <n v="90"/>
  </r>
  <r>
    <x v="225"/>
    <x v="1"/>
    <s v=""/>
    <s v="2026"/>
    <s v="02"/>
    <s v="V"/>
    <s v="ZA03"/>
    <n v="9195"/>
    <n v="65830.52"/>
    <n v="7159.38"/>
    <n v="5961.82"/>
    <n v="1000"/>
    <n v="65830.52"/>
    <n v="0"/>
    <x v="15"/>
    <x v="206"/>
    <s v="TA"/>
    <n v="255"/>
    <n v="37"/>
  </r>
  <r>
    <x v="225"/>
    <x v="2"/>
    <s v=""/>
    <s v="2026"/>
    <s v="02"/>
    <s v="V"/>
    <s v="ZA03"/>
    <n v="9345"/>
    <n v="57536.66"/>
    <n v="6156.95"/>
    <n v="5961.82"/>
    <n v="1000"/>
    <n v="57536.66"/>
    <n v="0"/>
    <x v="15"/>
    <x v="206"/>
    <s v="TA"/>
    <n v="255"/>
    <n v="37"/>
  </r>
  <r>
    <x v="225"/>
    <x v="8"/>
    <s v=""/>
    <s v="2026"/>
    <s v="02"/>
    <s v="V"/>
    <s v="ZA03"/>
    <n v="0"/>
    <n v="0"/>
    <n v="6096.32"/>
    <n v="5746.98"/>
    <n v="1000"/>
    <n v="0"/>
    <n v="0"/>
    <x v="15"/>
    <x v="206"/>
    <s v="TA"/>
    <n v="255"/>
    <n v="0"/>
  </r>
  <r>
    <x v="225"/>
    <x v="3"/>
    <s v=""/>
    <s v="2026"/>
    <s v="02"/>
    <s v="V"/>
    <s v="ZA03"/>
    <n v="33448"/>
    <n v="213595.17"/>
    <n v="6385.89"/>
    <n v="5961.82"/>
    <n v="1000"/>
    <n v="213595.17"/>
    <n v="0"/>
    <x v="15"/>
    <x v="206"/>
    <s v="TA"/>
    <n v="255"/>
    <n v="132"/>
  </r>
  <r>
    <x v="226"/>
    <x v="0"/>
    <s v=""/>
    <s v="2026"/>
    <s v="02"/>
    <s v="V"/>
    <s v="ZA03"/>
    <n v="9056"/>
    <n v="145256.76999999999"/>
    <n v="16039.84"/>
    <n v="11219.47"/>
    <n v="1000"/>
    <n v="145256.76999999999"/>
    <n v="0"/>
    <x v="15"/>
    <x v="207"/>
    <s v="TA"/>
    <n v="255"/>
    <n v="36"/>
  </r>
  <r>
    <x v="226"/>
    <x v="1"/>
    <s v=""/>
    <s v="2026"/>
    <s v="02"/>
    <s v="V"/>
    <s v="ZA03"/>
    <n v="4484"/>
    <n v="73462.37"/>
    <n v="16383.22"/>
    <n v="11219.47"/>
    <n v="1000"/>
    <n v="73462.37"/>
    <n v="0"/>
    <x v="15"/>
    <x v="207"/>
    <s v="TA"/>
    <n v="255"/>
    <n v="18"/>
  </r>
  <r>
    <x v="226"/>
    <x v="2"/>
    <s v=""/>
    <s v="2026"/>
    <s v="02"/>
    <s v="V"/>
    <s v="ZA03"/>
    <n v="3541"/>
    <n v="54749.69"/>
    <n v="15461.65"/>
    <n v="11219.47"/>
    <n v="1000"/>
    <n v="54749.69"/>
    <n v="0"/>
    <x v="15"/>
    <x v="207"/>
    <s v="TA"/>
    <n v="255"/>
    <n v="14"/>
  </r>
  <r>
    <x v="226"/>
    <x v="3"/>
    <s v=""/>
    <s v="2026"/>
    <s v="02"/>
    <s v="V"/>
    <s v="ZA03"/>
    <n v="24001"/>
    <n v="378942.99"/>
    <n v="15788.63"/>
    <n v="11219.47"/>
    <n v="1000"/>
    <n v="378942.99"/>
    <n v="0"/>
    <x v="15"/>
    <x v="207"/>
    <s v="TA"/>
    <n v="255"/>
    <n v="95"/>
  </r>
  <r>
    <x v="227"/>
    <x v="0"/>
    <s v=""/>
    <s v="2026"/>
    <s v="02"/>
    <s v="V"/>
    <s v="ZA03"/>
    <n v="5689"/>
    <n v="116552"/>
    <n v="20487.259999999998"/>
    <n v="23085.02"/>
    <n v="1000"/>
    <n v="116552"/>
    <n v="0"/>
    <x v="0"/>
    <x v="208"/>
    <s v="BJ"/>
    <n v="125"/>
    <n v="46"/>
  </r>
  <r>
    <x v="227"/>
    <x v="1"/>
    <s v=""/>
    <s v="2026"/>
    <s v="02"/>
    <s v="V"/>
    <s v="ZA03"/>
    <n v="225"/>
    <n v="4957.0600000000004"/>
    <n v="22031.38"/>
    <n v="23085.02"/>
    <n v="1000"/>
    <n v="4957.0600000000004"/>
    <n v="0"/>
    <x v="0"/>
    <x v="208"/>
    <s v="BJ"/>
    <n v="125"/>
    <n v="2"/>
  </r>
  <r>
    <x v="227"/>
    <x v="2"/>
    <s v=""/>
    <s v="2026"/>
    <s v="02"/>
    <s v="S"/>
    <s v="ZA03"/>
    <n v="0"/>
    <n v="0"/>
    <n v="0"/>
    <n v="22404.04"/>
    <n v="1000"/>
    <n v="0"/>
    <n v="0"/>
    <x v="0"/>
    <x v="208"/>
    <s v="BJ"/>
    <n v="125"/>
    <n v="0"/>
  </r>
  <r>
    <x v="227"/>
    <x v="3"/>
    <s v=""/>
    <s v="2026"/>
    <s v="02"/>
    <s v="V"/>
    <s v="ZA03"/>
    <n v="200"/>
    <n v="4195.5"/>
    <n v="20977.5"/>
    <n v="23085.02"/>
    <n v="1000"/>
    <n v="4195.5"/>
    <n v="0"/>
    <x v="0"/>
    <x v="208"/>
    <s v="BJ"/>
    <n v="125"/>
    <n v="2"/>
  </r>
  <r>
    <x v="227"/>
    <x v="4"/>
    <s v=""/>
    <s v="2026"/>
    <s v="02"/>
    <s v="V"/>
    <s v="ZA03"/>
    <n v="125"/>
    <n v="2454.59"/>
    <n v="19636.72"/>
    <n v="21812.01"/>
    <n v="1000"/>
    <n v="2454.59"/>
    <n v="0"/>
    <x v="0"/>
    <x v="208"/>
    <s v="BJ"/>
    <n v="125"/>
    <n v="1"/>
  </r>
  <r>
    <x v="228"/>
    <x v="0"/>
    <s v=""/>
    <s v="2026"/>
    <s v="02"/>
    <s v="V"/>
    <s v="ZA03"/>
    <n v="3656"/>
    <n v="252130.15"/>
    <n v="68963.39"/>
    <n v="34654.03"/>
    <n v="1000"/>
    <n v="252130.15"/>
    <n v="0"/>
    <x v="0"/>
    <x v="209"/>
    <s v="BJ"/>
    <n v="125"/>
    <n v="30"/>
  </r>
  <r>
    <x v="228"/>
    <x v="1"/>
    <s v=""/>
    <s v="2026"/>
    <s v="02"/>
    <s v="V"/>
    <s v="ZA03"/>
    <n v="489"/>
    <n v="35559.25"/>
    <n v="72718.3"/>
    <n v="34654.03"/>
    <n v="1000"/>
    <n v="35559.25"/>
    <n v="0"/>
    <x v="0"/>
    <x v="209"/>
    <s v="BJ"/>
    <n v="125"/>
    <n v="4"/>
  </r>
  <r>
    <x v="228"/>
    <x v="2"/>
    <s v=""/>
    <s v="2026"/>
    <s v="02"/>
    <s v="V"/>
    <s v="ZA03"/>
    <n v="603"/>
    <n v="41781.07"/>
    <n v="69288.67"/>
    <n v="37300.720000000001"/>
    <n v="1000"/>
    <n v="41781.07"/>
    <n v="0"/>
    <x v="0"/>
    <x v="209"/>
    <s v="BJ"/>
    <n v="125"/>
    <n v="5"/>
  </r>
  <r>
    <x v="228"/>
    <x v="3"/>
    <s v=""/>
    <s v="2026"/>
    <s v="02"/>
    <s v="V"/>
    <s v="ZA03"/>
    <n v="60"/>
    <n v="4170.45"/>
    <n v="69507.5"/>
    <n v="34654.03"/>
    <n v="1000"/>
    <n v="4170.45"/>
    <n v="0"/>
    <x v="0"/>
    <x v="209"/>
    <s v="BJ"/>
    <n v="125"/>
    <n v="1"/>
  </r>
  <r>
    <x v="229"/>
    <x v="0"/>
    <s v=""/>
    <s v="2026"/>
    <s v="02"/>
    <s v="V"/>
    <s v="ZA03"/>
    <n v="3960"/>
    <n v="22835.45"/>
    <n v="5766.53"/>
    <n v="4927.33"/>
    <n v="1000"/>
    <n v="22835.45"/>
    <n v="0"/>
    <x v="27"/>
    <x v="210"/>
    <s v="BR"/>
    <n v="240"/>
    <n v="17"/>
  </r>
  <r>
    <x v="229"/>
    <x v="1"/>
    <s v=""/>
    <s v="2026"/>
    <s v="02"/>
    <s v="V"/>
    <s v="ZA03"/>
    <n v="1398"/>
    <n v="8405.1"/>
    <n v="6012.23"/>
    <n v="4927.33"/>
    <n v="1000"/>
    <n v="8405.1"/>
    <n v="0"/>
    <x v="27"/>
    <x v="210"/>
    <s v="BR"/>
    <n v="240"/>
    <n v="6"/>
  </r>
  <r>
    <x v="229"/>
    <x v="2"/>
    <s v=""/>
    <s v="2026"/>
    <s v="02"/>
    <s v="V"/>
    <s v="ZA03"/>
    <n v="18388"/>
    <n v="96688.29"/>
    <n v="5258.23"/>
    <n v="4927.33"/>
    <n v="1000"/>
    <n v="96688.29"/>
    <n v="0"/>
    <x v="27"/>
    <x v="210"/>
    <s v="BR"/>
    <n v="240"/>
    <n v="77"/>
  </r>
  <r>
    <x v="229"/>
    <x v="8"/>
    <s v=""/>
    <s v="2026"/>
    <s v="02"/>
    <s v="V"/>
    <s v="ZA03"/>
    <n v="3"/>
    <n v="15.79"/>
    <n v="5263.33"/>
    <n v="4746.6099999999997"/>
    <n v="1000"/>
    <n v="15.79"/>
    <n v="0"/>
    <x v="27"/>
    <x v="210"/>
    <s v="BR"/>
    <n v="240"/>
    <n v="1"/>
  </r>
  <r>
    <x v="229"/>
    <x v="3"/>
    <s v=""/>
    <s v="2026"/>
    <s v="02"/>
    <s v="V"/>
    <s v="ZA03"/>
    <n v="7064"/>
    <n v="38208.019999999997"/>
    <n v="5408.84"/>
    <n v="4927.33"/>
    <n v="1000"/>
    <n v="38208.019999999997"/>
    <n v="0"/>
    <x v="27"/>
    <x v="210"/>
    <s v="BR"/>
    <n v="240"/>
    <n v="30"/>
  </r>
  <r>
    <x v="230"/>
    <x v="0"/>
    <s v=""/>
    <s v="2026"/>
    <s v="02"/>
    <s v="V"/>
    <s v="ZA03"/>
    <n v="12000"/>
    <n v="100743.45"/>
    <n v="8395.2900000000009"/>
    <n v="6836.8"/>
    <n v="1000"/>
    <n v="100743.45"/>
    <n v="0"/>
    <x v="27"/>
    <x v="211"/>
    <s v="BR"/>
    <n v="240"/>
    <n v="50"/>
  </r>
  <r>
    <x v="230"/>
    <x v="1"/>
    <s v=""/>
    <s v="2026"/>
    <s v="02"/>
    <s v="V"/>
    <s v="ZA03"/>
    <n v="6240"/>
    <n v="53947.32"/>
    <n v="8645.4"/>
    <n v="6836.8"/>
    <n v="1000"/>
    <n v="53947.32"/>
    <n v="0"/>
    <x v="27"/>
    <x v="211"/>
    <s v="BR"/>
    <n v="240"/>
    <n v="26"/>
  </r>
  <r>
    <x v="230"/>
    <x v="2"/>
    <s v=""/>
    <s v="2026"/>
    <s v="02"/>
    <s v="V"/>
    <s v="ZA03"/>
    <n v="4811"/>
    <n v="37539.949999999997"/>
    <n v="7802.94"/>
    <n v="6836.8"/>
    <n v="1000"/>
    <n v="37539.949999999997"/>
    <n v="0"/>
    <x v="27"/>
    <x v="211"/>
    <s v="BR"/>
    <n v="240"/>
    <n v="21"/>
  </r>
  <r>
    <x v="230"/>
    <x v="8"/>
    <s v=""/>
    <s v="2026"/>
    <s v="02"/>
    <s v="V"/>
    <s v="ZA03"/>
    <n v="0"/>
    <n v="0"/>
    <n v="7802.95"/>
    <n v="6586.05"/>
    <n v="1000"/>
    <n v="0"/>
    <n v="0"/>
    <x v="27"/>
    <x v="211"/>
    <s v="BR"/>
    <n v="240"/>
    <n v="0"/>
  </r>
  <r>
    <x v="230"/>
    <x v="3"/>
    <s v=""/>
    <s v="2026"/>
    <s v="02"/>
    <s v="V"/>
    <s v="ZA03"/>
    <n v="7559"/>
    <n v="60431.63"/>
    <n v="7994.66"/>
    <n v="6836.8"/>
    <n v="1000"/>
    <n v="60431.63"/>
    <n v="0"/>
    <x v="27"/>
    <x v="211"/>
    <s v="BR"/>
    <n v="240"/>
    <n v="32"/>
  </r>
  <r>
    <x v="231"/>
    <x v="0"/>
    <s v=""/>
    <s v="2026"/>
    <s v="02"/>
    <s v="V"/>
    <s v="ZA03"/>
    <n v="2880"/>
    <n v="18076.05"/>
    <n v="6276.41"/>
    <n v="5022.96"/>
    <n v="1000"/>
    <n v="18076.05"/>
    <n v="0"/>
    <x v="27"/>
    <x v="212"/>
    <s v="BR"/>
    <n v="240"/>
    <n v="12"/>
  </r>
  <r>
    <x v="231"/>
    <x v="1"/>
    <s v=""/>
    <s v="2026"/>
    <s v="02"/>
    <s v="V"/>
    <s v="ZA03"/>
    <n v="1680"/>
    <n v="11297.55"/>
    <n v="6724.73"/>
    <n v="5022.96"/>
    <n v="1000"/>
    <n v="11297.55"/>
    <n v="0"/>
    <x v="27"/>
    <x v="212"/>
    <s v="BR"/>
    <n v="240"/>
    <n v="7"/>
  </r>
  <r>
    <x v="231"/>
    <x v="2"/>
    <s v=""/>
    <s v="2026"/>
    <s v="02"/>
    <s v="V"/>
    <s v="ZA03"/>
    <n v="13059"/>
    <n v="72979.679999999993"/>
    <n v="5588.46"/>
    <n v="5022.96"/>
    <n v="1000"/>
    <n v="72979.679999999993"/>
    <n v="0"/>
    <x v="27"/>
    <x v="212"/>
    <s v="BR"/>
    <n v="240"/>
    <n v="55"/>
  </r>
  <r>
    <x v="231"/>
    <x v="8"/>
    <s v=""/>
    <s v="2026"/>
    <s v="02"/>
    <s v="V"/>
    <s v="ZA03"/>
    <n v="0"/>
    <n v="0"/>
    <n v="5588.44"/>
    <n v="4838.7299999999996"/>
    <n v="1000"/>
    <n v="0"/>
    <n v="0"/>
    <x v="27"/>
    <x v="212"/>
    <s v="BR"/>
    <n v="240"/>
    <n v="0"/>
  </r>
  <r>
    <x v="231"/>
    <x v="3"/>
    <s v=""/>
    <s v="2026"/>
    <s v="02"/>
    <s v="V"/>
    <s v="ZA03"/>
    <n v="3959"/>
    <n v="23172.33"/>
    <n v="5853.08"/>
    <n v="5022.96"/>
    <n v="1000"/>
    <n v="23172.33"/>
    <n v="0"/>
    <x v="27"/>
    <x v="212"/>
    <s v="BR"/>
    <n v="240"/>
    <n v="17"/>
  </r>
  <r>
    <x v="232"/>
    <x v="0"/>
    <s v=""/>
    <s v="2026"/>
    <s v="02"/>
    <s v="V"/>
    <s v="ZA03"/>
    <n v="1547"/>
    <n v="14120.82"/>
    <n v="9127.8700000000008"/>
    <n v="8244.65"/>
    <n v="1000"/>
    <n v="14120.82"/>
    <n v="0"/>
    <x v="20"/>
    <x v="213"/>
    <s v="GH"/>
    <n v="221"/>
    <n v="7"/>
  </r>
  <r>
    <x v="232"/>
    <x v="1"/>
    <s v=""/>
    <s v="2026"/>
    <s v="02"/>
    <s v="V"/>
    <s v="ZA03"/>
    <n v="6409"/>
    <n v="53342.2"/>
    <n v="8323.01"/>
    <n v="8244.65"/>
    <n v="1000"/>
    <n v="53342.2"/>
    <n v="0"/>
    <x v="20"/>
    <x v="213"/>
    <s v="GH"/>
    <n v="221"/>
    <n v="29"/>
  </r>
  <r>
    <x v="232"/>
    <x v="17"/>
    <s v=""/>
    <s v="2026"/>
    <s v="02"/>
    <s v="V"/>
    <s v="ZA03"/>
    <n v="1696"/>
    <n v="13500.16"/>
    <n v="7960"/>
    <n v="7790"/>
    <n v="1000"/>
    <n v="13500.16"/>
    <n v="0"/>
    <x v="20"/>
    <x v="213"/>
    <s v="GH"/>
    <n v="221"/>
    <n v="8"/>
  </r>
  <r>
    <x v="232"/>
    <x v="2"/>
    <s v=""/>
    <s v="2026"/>
    <s v="02"/>
    <s v="S"/>
    <s v="ZA03"/>
    <n v="0"/>
    <n v="0"/>
    <n v="0"/>
    <n v="8244.65"/>
    <n v="1000"/>
    <n v="0"/>
    <n v="0"/>
    <x v="20"/>
    <x v="213"/>
    <s v="GH"/>
    <n v="221"/>
    <n v="0"/>
  </r>
  <r>
    <x v="232"/>
    <x v="3"/>
    <s v=""/>
    <s v="2026"/>
    <s v="02"/>
    <s v="V"/>
    <s v="ZA03"/>
    <n v="4199"/>
    <n v="37588.410000000003"/>
    <n v="8951.75"/>
    <n v="8244.65"/>
    <n v="1000"/>
    <n v="37588.410000000003"/>
    <n v="0"/>
    <x v="20"/>
    <x v="213"/>
    <s v="GH"/>
    <n v="221"/>
    <n v="19"/>
  </r>
  <r>
    <x v="233"/>
    <x v="0"/>
    <s v=""/>
    <s v="2026"/>
    <s v="02"/>
    <s v="V"/>
    <s v="ZA03"/>
    <n v="14429"/>
    <n v="136723.91"/>
    <n v="9475.6299999999992"/>
    <n v="8265.81"/>
    <n v="1000"/>
    <n v="136723.91"/>
    <n v="0"/>
    <x v="20"/>
    <x v="214"/>
    <s v="GH"/>
    <n v="221"/>
    <n v="66"/>
  </r>
  <r>
    <x v="233"/>
    <x v="1"/>
    <s v=""/>
    <s v="2026"/>
    <s v="02"/>
    <s v="V"/>
    <s v="ZA03"/>
    <n v="12891"/>
    <n v="112920.12"/>
    <n v="8759.61"/>
    <n v="8265.81"/>
    <n v="1000"/>
    <n v="112920.12"/>
    <n v="0"/>
    <x v="20"/>
    <x v="214"/>
    <s v="GH"/>
    <n v="221"/>
    <n v="59"/>
  </r>
  <r>
    <x v="233"/>
    <x v="17"/>
    <s v=""/>
    <s v="2026"/>
    <s v="02"/>
    <s v="V"/>
    <s v="ZA03"/>
    <n v="0"/>
    <n v="0"/>
    <n v="8100"/>
    <n v="7810"/>
    <n v="1000"/>
    <n v="0"/>
    <n v="0"/>
    <x v="20"/>
    <x v="214"/>
    <s v="GH"/>
    <n v="221"/>
    <n v="0"/>
  </r>
  <r>
    <x v="233"/>
    <x v="2"/>
    <s v=""/>
    <s v="2026"/>
    <s v="02"/>
    <s v="V"/>
    <s v="ZA03"/>
    <n v="5083"/>
    <n v="48025.84"/>
    <n v="9448.33"/>
    <n v="8265.81"/>
    <n v="1000"/>
    <n v="48025.84"/>
    <n v="0"/>
    <x v="20"/>
    <x v="214"/>
    <s v="GH"/>
    <n v="221"/>
    <n v="23"/>
  </r>
  <r>
    <x v="233"/>
    <x v="3"/>
    <s v=""/>
    <s v="2026"/>
    <s v="02"/>
    <s v="V"/>
    <s v="ZA03"/>
    <n v="21676"/>
    <n v="194865.2"/>
    <n v="8989.91"/>
    <n v="8265.81"/>
    <n v="1000"/>
    <n v="194865.2"/>
    <n v="0"/>
    <x v="20"/>
    <x v="214"/>
    <s v="GH"/>
    <n v="221"/>
    <n v="99"/>
  </r>
  <r>
    <x v="234"/>
    <x v="7"/>
    <s v=""/>
    <s v="2026"/>
    <s v="02"/>
    <s v="V"/>
    <s v="ZA03"/>
    <n v="0"/>
    <n v="0"/>
    <n v="9590.25"/>
    <n v="11041.91"/>
    <n v="1000"/>
    <n v="0"/>
    <n v="0"/>
    <x v="5"/>
    <x v="215"/>
    <s v="PS"/>
    <n v="200"/>
    <n v="0"/>
  </r>
  <r>
    <x v="234"/>
    <x v="0"/>
    <s v=""/>
    <s v="2026"/>
    <s v="02"/>
    <s v="V"/>
    <s v="ZA03"/>
    <n v="11400"/>
    <n v="117911.86"/>
    <n v="10343.15"/>
    <n v="11462.32"/>
    <n v="1000"/>
    <n v="117911.86"/>
    <n v="0"/>
    <x v="5"/>
    <x v="215"/>
    <s v="PS"/>
    <n v="200"/>
    <n v="57"/>
  </r>
  <r>
    <x v="234"/>
    <x v="1"/>
    <s v=""/>
    <s v="2026"/>
    <s v="02"/>
    <s v="V"/>
    <s v="ZA03"/>
    <n v="4000"/>
    <n v="40855.51"/>
    <n v="10213.879999999999"/>
    <n v="11462.32"/>
    <n v="1000"/>
    <n v="40855.51"/>
    <n v="0"/>
    <x v="5"/>
    <x v="215"/>
    <s v="PS"/>
    <n v="200"/>
    <n v="20"/>
  </r>
  <r>
    <x v="234"/>
    <x v="2"/>
    <s v=""/>
    <s v="2026"/>
    <s v="02"/>
    <s v="V"/>
    <s v="ZA03"/>
    <n v="4000"/>
    <n v="38698.49"/>
    <n v="9674.6200000000008"/>
    <n v="11462.32"/>
    <n v="1000"/>
    <n v="38698.49"/>
    <n v="0"/>
    <x v="5"/>
    <x v="215"/>
    <s v="PS"/>
    <n v="200"/>
    <n v="20"/>
  </r>
  <r>
    <x v="234"/>
    <x v="3"/>
    <s v=""/>
    <s v="2026"/>
    <s v="02"/>
    <s v="V"/>
    <s v="ZA03"/>
    <n v="41821"/>
    <n v="401073.55"/>
    <n v="9590.24"/>
    <n v="11462.32"/>
    <n v="1000"/>
    <n v="401073.55"/>
    <n v="0"/>
    <x v="5"/>
    <x v="215"/>
    <s v="PS"/>
    <n v="200"/>
    <n v="210"/>
  </r>
  <r>
    <x v="235"/>
    <x v="0"/>
    <s v=""/>
    <s v="2026"/>
    <s v="02"/>
    <s v="V"/>
    <s v="ZA03"/>
    <n v="4522"/>
    <n v="162139.79999999999"/>
    <n v="35855.769999999997"/>
    <n v="38860.07"/>
    <n v="1000"/>
    <n v="162139.79999999999"/>
    <n v="0"/>
    <x v="0"/>
    <x v="216"/>
    <s v="BJ"/>
    <n v="125"/>
    <n v="37"/>
  </r>
  <r>
    <x v="235"/>
    <x v="1"/>
    <s v=""/>
    <s v="2026"/>
    <s v="02"/>
    <s v="V"/>
    <s v="ZA03"/>
    <n v="778"/>
    <n v="29132.77"/>
    <n v="37445.72"/>
    <n v="38860.07"/>
    <n v="1000"/>
    <n v="29132.77"/>
    <n v="0"/>
    <x v="0"/>
    <x v="216"/>
    <s v="BJ"/>
    <n v="125"/>
    <n v="7"/>
  </r>
  <r>
    <x v="235"/>
    <x v="2"/>
    <s v=""/>
    <s v="2026"/>
    <s v="02"/>
    <s v="S"/>
    <s v="ZA03"/>
    <n v="0"/>
    <n v="0"/>
    <n v="0"/>
    <n v="41128.06"/>
    <n v="1000"/>
    <n v="0"/>
    <n v="0"/>
    <x v="0"/>
    <x v="216"/>
    <s v="BJ"/>
    <n v="125"/>
    <n v="0"/>
  </r>
  <r>
    <x v="235"/>
    <x v="3"/>
    <s v=""/>
    <s v="2026"/>
    <s v="02"/>
    <s v="V"/>
    <s v="ZA03"/>
    <n v="500"/>
    <n v="18114.419999999998"/>
    <n v="36228.839999999997"/>
    <n v="38860.07"/>
    <n v="1000"/>
    <n v="18114.419999999998"/>
    <n v="0"/>
    <x v="0"/>
    <x v="216"/>
    <s v="BJ"/>
    <n v="125"/>
    <n v="4"/>
  </r>
  <r>
    <x v="235"/>
    <x v="4"/>
    <s v=""/>
    <s v="2026"/>
    <s v="02"/>
    <s v="V"/>
    <s v="ZA03"/>
    <n v="0"/>
    <n v="0"/>
    <n v="35251.379999999997"/>
    <n v="36717.15"/>
    <n v="1000"/>
    <n v="0"/>
    <n v="0"/>
    <x v="0"/>
    <x v="216"/>
    <s v="BJ"/>
    <n v="125"/>
    <n v="0"/>
  </r>
  <r>
    <x v="236"/>
    <x v="0"/>
    <s v=""/>
    <s v="2026"/>
    <s v="02"/>
    <s v="V"/>
    <s v="ZA03"/>
    <n v="4620"/>
    <n v="107921.98"/>
    <n v="23359.74"/>
    <n v="24427.02"/>
    <n v="1000"/>
    <n v="107921.98"/>
    <n v="0"/>
    <x v="23"/>
    <x v="217"/>
    <s v="BJ"/>
    <n v="165"/>
    <n v="28"/>
  </r>
  <r>
    <x v="236"/>
    <x v="1"/>
    <s v=""/>
    <s v="2026"/>
    <s v="02"/>
    <s v="V"/>
    <s v="ZA03"/>
    <n v="3960"/>
    <n v="91396.800000000003"/>
    <n v="23080"/>
    <n v="24427.02"/>
    <n v="1000"/>
    <n v="91396.800000000003"/>
    <n v="0"/>
    <x v="23"/>
    <x v="217"/>
    <s v="BJ"/>
    <n v="165"/>
    <n v="24"/>
  </r>
  <r>
    <x v="236"/>
    <x v="15"/>
    <s v=""/>
    <s v="2026"/>
    <s v="02"/>
    <s v="V"/>
    <s v="ZA03"/>
    <n v="80"/>
    <n v="1846.4"/>
    <n v="23080"/>
    <n v="23080"/>
    <n v="1000"/>
    <n v="1846.4"/>
    <n v="0"/>
    <x v="23"/>
    <x v="217"/>
    <s v="BJ"/>
    <n v="165"/>
    <n v="1"/>
  </r>
  <r>
    <x v="236"/>
    <x v="2"/>
    <s v=""/>
    <s v="2026"/>
    <s v="02"/>
    <s v="V"/>
    <s v="ZA03"/>
    <n v="1980"/>
    <n v="45628.11"/>
    <n v="23044.5"/>
    <n v="24427.02"/>
    <n v="1000"/>
    <n v="45628.11"/>
    <n v="0"/>
    <x v="23"/>
    <x v="217"/>
    <s v="BJ"/>
    <n v="165"/>
    <n v="12"/>
  </r>
  <r>
    <x v="236"/>
    <x v="3"/>
    <s v=""/>
    <s v="2026"/>
    <s v="02"/>
    <s v="V"/>
    <s v="ZA03"/>
    <n v="4290"/>
    <n v="98860.92"/>
    <n v="23044.5"/>
    <n v="24427.02"/>
    <n v="1000"/>
    <n v="98860.92"/>
    <n v="0"/>
    <x v="23"/>
    <x v="217"/>
    <s v="BJ"/>
    <n v="165"/>
    <n v="26"/>
  </r>
  <r>
    <x v="237"/>
    <x v="13"/>
    <s v=""/>
    <s v="2026"/>
    <s v="02"/>
    <s v="V"/>
    <s v="ZA03"/>
    <n v="0"/>
    <n v="0"/>
    <n v="0"/>
    <n v="0"/>
    <n v="1000"/>
    <n v="0"/>
    <n v="0"/>
    <x v="2"/>
    <x v="218"/>
    <s v="PS"/>
    <n v="189"/>
    <n v="0"/>
  </r>
  <r>
    <x v="238"/>
    <x v="0"/>
    <s v=""/>
    <s v="2026"/>
    <s v="02"/>
    <s v="V"/>
    <s v="ZA03"/>
    <n v="60"/>
    <n v="2740.85"/>
    <n v="45680.83"/>
    <n v="40384.019999999997"/>
    <n v="1000"/>
    <n v="2740.85"/>
    <n v="0"/>
    <x v="0"/>
    <x v="219"/>
    <s v="BJ"/>
    <n v="125"/>
    <n v="1"/>
  </r>
  <r>
    <x v="239"/>
    <x v="0"/>
    <s v=""/>
    <s v="2026"/>
    <s v="02"/>
    <s v="V"/>
    <s v="ZA03"/>
    <n v="0"/>
    <n v="0"/>
    <n v="23378.91"/>
    <n v="24278.83"/>
    <n v="1000"/>
    <n v="0"/>
    <n v="0"/>
    <x v="0"/>
    <x v="220"/>
    <s v="BJ"/>
    <n v="125"/>
    <n v="0"/>
  </r>
  <r>
    <x v="240"/>
    <x v="0"/>
    <s v=""/>
    <s v="2026"/>
    <s v="02"/>
    <s v="V"/>
    <s v="ZA03"/>
    <n v="631"/>
    <n v="13869.99"/>
    <n v="21980.97"/>
    <n v="22079.33"/>
    <n v="1000"/>
    <n v="13869.99"/>
    <n v="0"/>
    <x v="0"/>
    <x v="221"/>
    <s v="BJ"/>
    <n v="125"/>
    <n v="6"/>
  </r>
  <r>
    <x v="240"/>
    <x v="1"/>
    <s v=""/>
    <s v="2026"/>
    <s v="02"/>
    <s v="V"/>
    <s v="ZA03"/>
    <n v="169"/>
    <n v="3968.82"/>
    <n v="23484.14"/>
    <n v="22079.33"/>
    <n v="1000"/>
    <n v="3968.82"/>
    <n v="0"/>
    <x v="0"/>
    <x v="221"/>
    <s v="BJ"/>
    <n v="125"/>
    <n v="2"/>
  </r>
  <r>
    <x v="240"/>
    <x v="2"/>
    <s v=""/>
    <s v="2026"/>
    <s v="02"/>
    <s v="V"/>
    <s v="ZA03"/>
    <n v="125"/>
    <n v="2763.16"/>
    <n v="22105.279999999999"/>
    <n v="21751.07"/>
    <n v="1000"/>
    <n v="2763.16"/>
    <n v="0"/>
    <x v="0"/>
    <x v="221"/>
    <s v="BJ"/>
    <n v="125"/>
    <n v="1"/>
  </r>
  <r>
    <x v="240"/>
    <x v="3"/>
    <s v=""/>
    <s v="2026"/>
    <s v="02"/>
    <s v="V"/>
    <s v="ZA03"/>
    <n v="1494"/>
    <n v="31840.15"/>
    <n v="21312.01"/>
    <n v="21430.79"/>
    <n v="1000"/>
    <n v="31840.15"/>
    <n v="0"/>
    <x v="0"/>
    <x v="221"/>
    <s v="BJ"/>
    <n v="125"/>
    <n v="12"/>
  </r>
  <r>
    <x v="241"/>
    <x v="0"/>
    <s v=""/>
    <s v="2026"/>
    <s v="02"/>
    <s v="V"/>
    <s v="ZA03"/>
    <n v="21"/>
    <n v="118.13"/>
    <n v="5625.24"/>
    <n v="5752.24"/>
    <n v="1000"/>
    <n v="118.13"/>
    <n v="0"/>
    <x v="2"/>
    <x v="222"/>
    <s v="PS"/>
    <n v="126"/>
    <n v="1"/>
  </r>
  <r>
    <x v="242"/>
    <x v="1"/>
    <s v=""/>
    <s v="2026"/>
    <s v="02"/>
    <s v="V"/>
    <s v="ZA03"/>
    <n v="258"/>
    <n v="4482.67"/>
    <n v="17374.689999999999"/>
    <n v="15129.3"/>
    <n v="1000"/>
    <n v="4482.67"/>
    <n v="0"/>
    <x v="1"/>
    <x v="223"/>
    <s v="BJ"/>
    <n v="240"/>
    <n v="2"/>
  </r>
  <r>
    <x v="242"/>
    <x v="2"/>
    <s v=""/>
    <s v="2026"/>
    <s v="02"/>
    <s v="V"/>
    <s v="ZA03"/>
    <n v="475"/>
    <n v="8719.1"/>
    <n v="18356"/>
    <n v="14225.68"/>
    <n v="1000"/>
    <n v="8719.1"/>
    <n v="0"/>
    <x v="1"/>
    <x v="223"/>
    <s v="BJ"/>
    <n v="240"/>
    <n v="2"/>
  </r>
  <r>
    <x v="242"/>
    <x v="3"/>
    <s v=""/>
    <s v="2026"/>
    <s v="02"/>
    <s v="V"/>
    <s v="ZA03"/>
    <n v="163"/>
    <n v="2948.79"/>
    <n v="18090.740000000002"/>
    <n v="13885.96"/>
    <n v="1000"/>
    <n v="2948.79"/>
    <n v="0"/>
    <x v="1"/>
    <x v="223"/>
    <s v="BJ"/>
    <n v="240"/>
    <n v="1"/>
  </r>
  <r>
    <x v="243"/>
    <x v="0"/>
    <s v=""/>
    <s v="2026"/>
    <s v="02"/>
    <s v="V"/>
    <s v="ZA03"/>
    <n v="240"/>
    <n v="3269.98"/>
    <n v="13624.92"/>
    <n v="10992.71"/>
    <n v="1000"/>
    <n v="3269.98"/>
    <n v="0"/>
    <x v="1"/>
    <x v="224"/>
    <s v="BJ"/>
    <n v="240"/>
    <n v="1"/>
  </r>
  <r>
    <x v="244"/>
    <x v="0"/>
    <s v=""/>
    <s v="2026"/>
    <s v="02"/>
    <s v="V"/>
    <s v="ZA03"/>
    <n v="19200"/>
    <n v="203703.15"/>
    <n v="10609.54"/>
    <n v="13016.4"/>
    <n v="1000"/>
    <n v="203703.15"/>
    <n v="0"/>
    <x v="1"/>
    <x v="225"/>
    <s v="BJ"/>
    <n v="240"/>
    <n v="80"/>
  </r>
  <r>
    <x v="244"/>
    <x v="1"/>
    <s v=""/>
    <s v="2026"/>
    <s v="02"/>
    <s v="V"/>
    <s v="ZA03"/>
    <n v="11728"/>
    <n v="152184.39000000001"/>
    <n v="12976.16"/>
    <n v="14148.37"/>
    <n v="1000"/>
    <n v="152184.39000000001"/>
    <n v="0"/>
    <x v="1"/>
    <x v="225"/>
    <s v="BJ"/>
    <n v="240"/>
    <n v="49"/>
  </r>
  <r>
    <x v="244"/>
    <x v="2"/>
    <s v=""/>
    <s v="2026"/>
    <s v="02"/>
    <s v="V"/>
    <s v="ZA03"/>
    <n v="6034"/>
    <n v="64578.239999999998"/>
    <n v="10702.39"/>
    <n v="13132.43"/>
    <n v="1000"/>
    <n v="64578.239999999998"/>
    <n v="0"/>
    <x v="1"/>
    <x v="225"/>
    <s v="BJ"/>
    <n v="240"/>
    <n v="26"/>
  </r>
  <r>
    <x v="244"/>
    <x v="3"/>
    <s v=""/>
    <s v="2026"/>
    <s v="02"/>
    <s v="V"/>
    <s v="ZA03"/>
    <n v="27481"/>
    <n v="298628.69"/>
    <n v="10866.73"/>
    <n v="13216.63"/>
    <n v="1000"/>
    <n v="298628.69"/>
    <n v="0"/>
    <x v="1"/>
    <x v="225"/>
    <s v="BJ"/>
    <n v="240"/>
    <n v="115"/>
  </r>
  <r>
    <x v="244"/>
    <x v="4"/>
    <s v=""/>
    <s v="2026"/>
    <s v="02"/>
    <s v="V"/>
    <s v="ZA03"/>
    <n v="13200"/>
    <n v="110296.3"/>
    <n v="8355.7800000000007"/>
    <n v="12682.63"/>
    <n v="1000"/>
    <n v="110296.3"/>
    <n v="0"/>
    <x v="1"/>
    <x v="225"/>
    <s v="BJ"/>
    <n v="240"/>
    <n v="55"/>
  </r>
  <r>
    <x v="245"/>
    <x v="0"/>
    <s v=""/>
    <s v="2026"/>
    <s v="02"/>
    <s v="V"/>
    <s v="ZA03"/>
    <n v="18938"/>
    <n v="272631.84000000003"/>
    <n v="14396.02"/>
    <n v="13886.01"/>
    <n v="1000"/>
    <n v="272631.84000000003"/>
    <n v="0"/>
    <x v="1"/>
    <x v="226"/>
    <s v="BJ"/>
    <n v="240"/>
    <n v="79"/>
  </r>
  <r>
    <x v="246"/>
    <x v="0"/>
    <s v=""/>
    <s v="2026"/>
    <s v="02"/>
    <s v="V"/>
    <s v="ZA03"/>
    <n v="0"/>
    <n v="0"/>
    <n v="15937"/>
    <n v="14275.56"/>
    <n v="1000"/>
    <n v="0"/>
    <n v="0"/>
    <x v="1"/>
    <x v="227"/>
    <s v="BJ"/>
    <n v="240"/>
    <n v="0"/>
  </r>
  <r>
    <x v="247"/>
    <x v="0"/>
    <s v=""/>
    <s v="2026"/>
    <s v="02"/>
    <s v="V"/>
    <s v="ZA03"/>
    <n v="352"/>
    <n v="4699.96"/>
    <n v="13352.16"/>
    <n v="12342.56"/>
    <n v="1000"/>
    <n v="4699.96"/>
    <n v="0"/>
    <x v="1"/>
    <x v="228"/>
    <s v="BJ"/>
    <n v="240"/>
    <n v="2"/>
  </r>
  <r>
    <x v="248"/>
    <x v="0"/>
    <s v=""/>
    <s v="2026"/>
    <s v="02"/>
    <s v="V"/>
    <s v="ZA03"/>
    <n v="8325"/>
    <n v="106276.47"/>
    <n v="12765.94"/>
    <n v="12799.91"/>
    <n v="1000"/>
    <n v="106276.47"/>
    <n v="0"/>
    <x v="1"/>
    <x v="229"/>
    <s v="BJ"/>
    <n v="240"/>
    <n v="35"/>
  </r>
  <r>
    <x v="248"/>
    <x v="1"/>
    <s v=""/>
    <s v="2026"/>
    <s v="02"/>
    <s v="V"/>
    <s v="ZA03"/>
    <n v="4529"/>
    <n v="62489.17"/>
    <n v="13797.56"/>
    <n v="14576.37"/>
    <n v="1000"/>
    <n v="62489.17"/>
    <n v="0"/>
    <x v="1"/>
    <x v="229"/>
    <s v="BJ"/>
    <n v="240"/>
    <n v="19"/>
  </r>
  <r>
    <x v="248"/>
    <x v="2"/>
    <s v=""/>
    <s v="2026"/>
    <s v="02"/>
    <s v="V"/>
    <s v="ZA03"/>
    <n v="3600"/>
    <n v="45078.34"/>
    <n v="12521.76"/>
    <n v="12789.08"/>
    <n v="1000"/>
    <n v="45078.34"/>
    <n v="0"/>
    <x v="1"/>
    <x v="229"/>
    <s v="BJ"/>
    <n v="240"/>
    <n v="15"/>
  </r>
  <r>
    <x v="248"/>
    <x v="3"/>
    <s v=""/>
    <s v="2026"/>
    <s v="02"/>
    <s v="V"/>
    <s v="ZA03"/>
    <n v="10800"/>
    <n v="137149.04"/>
    <n v="12698.99"/>
    <n v="12848.17"/>
    <n v="1000"/>
    <n v="137149.04"/>
    <n v="0"/>
    <x v="1"/>
    <x v="229"/>
    <s v="BJ"/>
    <n v="240"/>
    <n v="45"/>
  </r>
  <r>
    <x v="248"/>
    <x v="4"/>
    <s v=""/>
    <s v="2026"/>
    <s v="02"/>
    <s v="V"/>
    <s v="ZA03"/>
    <n v="11078"/>
    <n v="129980.7"/>
    <n v="11733.23"/>
    <n v="12264.07"/>
    <n v="1000"/>
    <n v="129980.7"/>
    <n v="0"/>
    <x v="1"/>
    <x v="229"/>
    <s v="BJ"/>
    <n v="240"/>
    <n v="47"/>
  </r>
  <r>
    <x v="249"/>
    <x v="0"/>
    <s v=""/>
    <s v="2026"/>
    <s v="02"/>
    <s v="V"/>
    <s v="ZA03"/>
    <n v="8640"/>
    <n v="88244.29"/>
    <n v="10213.459999999999"/>
    <n v="10142.209999999999"/>
    <n v="1000"/>
    <n v="88244.29"/>
    <n v="0"/>
    <x v="1"/>
    <x v="230"/>
    <s v="BJ"/>
    <n v="240"/>
    <n v="36"/>
  </r>
  <r>
    <x v="250"/>
    <x v="0"/>
    <s v=""/>
    <s v="2026"/>
    <s v="02"/>
    <s v="V"/>
    <s v="ZA03"/>
    <n v="200"/>
    <n v="4785.71"/>
    <n v="23928.55"/>
    <n v="22812.76"/>
    <n v="1000"/>
    <n v="4785.71"/>
    <n v="0"/>
    <x v="0"/>
    <x v="231"/>
    <s v="BJ"/>
    <n v="125"/>
    <n v="2"/>
  </r>
  <r>
    <x v="251"/>
    <x v="0"/>
    <s v=""/>
    <s v="2026"/>
    <s v="02"/>
    <s v="V"/>
    <s v="ZA03"/>
    <n v="200"/>
    <n v="3970.77"/>
    <n v="19853.849999999999"/>
    <n v="18186.96"/>
    <n v="1000"/>
    <n v="3970.77"/>
    <n v="0"/>
    <x v="0"/>
    <x v="232"/>
    <s v="BJ"/>
    <n v="125"/>
    <n v="2"/>
  </r>
  <r>
    <x v="252"/>
    <x v="0"/>
    <s v=""/>
    <s v="2026"/>
    <s v="02"/>
    <s v="V"/>
    <s v="ZA03"/>
    <n v="11535"/>
    <n v="145877.70000000001"/>
    <n v="12646.53"/>
    <n v="12390.88"/>
    <n v="1000"/>
    <n v="145877.70000000001"/>
    <n v="0"/>
    <x v="1"/>
    <x v="233"/>
    <s v="BJ"/>
    <n v="240"/>
    <n v="49"/>
  </r>
  <r>
    <x v="252"/>
    <x v="4"/>
    <s v=""/>
    <s v="2026"/>
    <s v="02"/>
    <s v="S"/>
    <s v="ZA03"/>
    <n v="0"/>
    <n v="0"/>
    <n v="12270.68"/>
    <n v="12057.63"/>
    <n v="1000"/>
    <n v="0"/>
    <n v="0"/>
    <x v="1"/>
    <x v="233"/>
    <s v="BJ"/>
    <n v="240"/>
    <n v="0"/>
  </r>
  <r>
    <x v="253"/>
    <x v="0"/>
    <s v=""/>
    <s v="2026"/>
    <s v="02"/>
    <s v="V"/>
    <s v="ZA03"/>
    <n v="7541"/>
    <n v="93213.43"/>
    <n v="12360.88"/>
    <n v="12343.51"/>
    <n v="1000"/>
    <n v="93213.43"/>
    <n v="0"/>
    <x v="1"/>
    <x v="234"/>
    <s v="BJ"/>
    <n v="240"/>
    <n v="32"/>
  </r>
  <r>
    <x v="253"/>
    <x v="1"/>
    <s v=""/>
    <s v="2026"/>
    <s v="02"/>
    <s v="V"/>
    <s v="ZA03"/>
    <n v="4431"/>
    <n v="58746.48"/>
    <n v="13258.06"/>
    <n v="12343.51"/>
    <n v="1000"/>
    <n v="58746.48"/>
    <n v="0"/>
    <x v="1"/>
    <x v="234"/>
    <s v="BJ"/>
    <n v="240"/>
    <n v="19"/>
  </r>
  <r>
    <x v="253"/>
    <x v="2"/>
    <s v=""/>
    <s v="2026"/>
    <s v="02"/>
    <s v="V"/>
    <s v="ZA03"/>
    <n v="3930"/>
    <n v="49715"/>
    <n v="12650.13"/>
    <n v="12319.77"/>
    <n v="1000"/>
    <n v="49715"/>
    <n v="0"/>
    <x v="1"/>
    <x v="234"/>
    <s v="BJ"/>
    <n v="240"/>
    <n v="17"/>
  </r>
  <r>
    <x v="253"/>
    <x v="3"/>
    <s v=""/>
    <s v="2026"/>
    <s v="02"/>
    <s v="V"/>
    <s v="ZA03"/>
    <n v="6724"/>
    <n v="86442.26"/>
    <n v="12855.78"/>
    <n v="12340.17"/>
    <n v="1000"/>
    <n v="86442.26"/>
    <n v="0"/>
    <x v="1"/>
    <x v="234"/>
    <s v="BJ"/>
    <n v="240"/>
    <n v="29"/>
  </r>
  <r>
    <x v="253"/>
    <x v="4"/>
    <s v=""/>
    <s v="2026"/>
    <s v="02"/>
    <s v="V"/>
    <s v="ZA03"/>
    <n v="1200"/>
    <n v="13325.22"/>
    <n v="11104.35"/>
    <n v="11722.16"/>
    <n v="1000"/>
    <n v="13325.22"/>
    <n v="0"/>
    <x v="1"/>
    <x v="234"/>
    <s v="BJ"/>
    <n v="240"/>
    <n v="5"/>
  </r>
  <r>
    <x v="254"/>
    <x v="0"/>
    <s v=""/>
    <s v="2026"/>
    <s v="02"/>
    <s v="V"/>
    <s v="ZA03"/>
    <n v="33667"/>
    <n v="411047.75"/>
    <n v="12209.22"/>
    <n v="12710.21"/>
    <n v="1000"/>
    <n v="411047.75"/>
    <n v="0"/>
    <x v="1"/>
    <x v="235"/>
    <s v="BJ"/>
    <n v="240"/>
    <n v="141"/>
  </r>
  <r>
    <x v="254"/>
    <x v="1"/>
    <s v=""/>
    <s v="2026"/>
    <s v="02"/>
    <s v="V"/>
    <s v="ZA03"/>
    <n v="16199"/>
    <n v="213030.06"/>
    <n v="13150.82"/>
    <n v="12710.21"/>
    <n v="1000"/>
    <n v="213030.06"/>
    <n v="0"/>
    <x v="1"/>
    <x v="235"/>
    <s v="BJ"/>
    <n v="240"/>
    <n v="68"/>
  </r>
  <r>
    <x v="254"/>
    <x v="6"/>
    <s v=""/>
    <s v="2026"/>
    <s v="02"/>
    <s v="V"/>
    <s v="ZA03"/>
    <n v="0"/>
    <n v="0"/>
    <n v="12082.13"/>
    <n v="12710.21"/>
    <n v="1000"/>
    <n v="0"/>
    <n v="0"/>
    <x v="1"/>
    <x v="235"/>
    <s v="BJ"/>
    <n v="240"/>
    <n v="0"/>
  </r>
  <r>
    <x v="254"/>
    <x v="2"/>
    <s v=""/>
    <s v="2026"/>
    <s v="02"/>
    <s v="V"/>
    <s v="ZA03"/>
    <n v="18661"/>
    <n v="225902.49"/>
    <n v="12105.59"/>
    <n v="12659.21"/>
    <n v="1000"/>
    <n v="225902.49"/>
    <n v="0"/>
    <x v="1"/>
    <x v="235"/>
    <s v="BJ"/>
    <n v="240"/>
    <n v="78"/>
  </r>
  <r>
    <x v="254"/>
    <x v="3"/>
    <s v=""/>
    <s v="2026"/>
    <s v="02"/>
    <s v="V"/>
    <s v="ZA03"/>
    <n v="29563"/>
    <n v="360411.63"/>
    <n v="12191.31"/>
    <n v="12782.72"/>
    <n v="1000"/>
    <n v="360411.63"/>
    <n v="0"/>
    <x v="1"/>
    <x v="235"/>
    <s v="BJ"/>
    <n v="240"/>
    <n v="124"/>
  </r>
  <r>
    <x v="254"/>
    <x v="21"/>
    <s v=""/>
    <s v="2026"/>
    <s v="02"/>
    <s v="V"/>
    <s v="ZA03"/>
    <n v="282"/>
    <n v="3139.52"/>
    <n v="11133.05"/>
    <n v="12170.88"/>
    <n v="1000"/>
    <n v="3139.52"/>
    <n v="0"/>
    <x v="1"/>
    <x v="235"/>
    <s v="BJ"/>
    <n v="240"/>
    <n v="2"/>
  </r>
  <r>
    <x v="254"/>
    <x v="4"/>
    <s v=""/>
    <s v="2026"/>
    <s v="02"/>
    <s v="V"/>
    <s v="ZA03"/>
    <n v="3378"/>
    <n v="38247.61"/>
    <n v="11322.56"/>
    <n v="12099.81"/>
    <n v="1000"/>
    <n v="38247.61"/>
    <n v="0"/>
    <x v="1"/>
    <x v="235"/>
    <s v="BJ"/>
    <n v="240"/>
    <n v="15"/>
  </r>
  <r>
    <x v="255"/>
    <x v="0"/>
    <s v=""/>
    <s v="2026"/>
    <s v="02"/>
    <s v="V"/>
    <s v="ZA03"/>
    <n v="0"/>
    <n v="0"/>
    <n v="12296.48"/>
    <n v="12309.41"/>
    <n v="1000"/>
    <n v="0"/>
    <n v="0"/>
    <x v="1"/>
    <x v="236"/>
    <s v="BJ"/>
    <n v="240"/>
    <n v="0"/>
  </r>
  <r>
    <x v="255"/>
    <x v="1"/>
    <s v=""/>
    <s v="2026"/>
    <s v="02"/>
    <s v="V"/>
    <s v="ZA03"/>
    <n v="227"/>
    <n v="2951.7"/>
    <n v="13003.08"/>
    <n v="13755.2"/>
    <n v="1000"/>
    <n v="2951.7"/>
    <n v="0"/>
    <x v="1"/>
    <x v="236"/>
    <s v="BJ"/>
    <n v="240"/>
    <n v="1"/>
  </r>
  <r>
    <x v="255"/>
    <x v="2"/>
    <s v=""/>
    <s v="2026"/>
    <s v="02"/>
    <s v="V"/>
    <s v="ZA03"/>
    <n v="4"/>
    <n v="48.52"/>
    <n v="12130"/>
    <n v="12441.87"/>
    <n v="1000"/>
    <n v="48.52"/>
    <n v="0"/>
    <x v="1"/>
    <x v="236"/>
    <s v="BJ"/>
    <n v="240"/>
    <n v="1"/>
  </r>
  <r>
    <x v="255"/>
    <x v="3"/>
    <s v=""/>
    <s v="2026"/>
    <s v="02"/>
    <s v="V"/>
    <s v="ZA03"/>
    <n v="839"/>
    <n v="10388.719999999999"/>
    <n v="12382.26"/>
    <n v="12459.44"/>
    <n v="1000"/>
    <n v="10388.719999999999"/>
    <n v="0"/>
    <x v="1"/>
    <x v="236"/>
    <s v="BJ"/>
    <n v="240"/>
    <n v="4"/>
  </r>
  <r>
    <x v="256"/>
    <x v="0"/>
    <s v=""/>
    <s v="2026"/>
    <s v="02"/>
    <s v="V"/>
    <s v="ZA03"/>
    <n v="13313"/>
    <n v="169987.44"/>
    <n v="12768.53"/>
    <n v="12404.69"/>
    <n v="1000"/>
    <n v="169987.44"/>
    <n v="0"/>
    <x v="1"/>
    <x v="237"/>
    <s v="BJ"/>
    <n v="240"/>
    <n v="56"/>
  </r>
  <r>
    <x v="256"/>
    <x v="1"/>
    <s v=""/>
    <s v="2026"/>
    <s v="02"/>
    <s v="V"/>
    <s v="ZA03"/>
    <n v="13360"/>
    <n v="183196.23"/>
    <n v="13712.29"/>
    <n v="12698.52"/>
    <n v="1000"/>
    <n v="183196.23"/>
    <n v="0"/>
    <x v="1"/>
    <x v="237"/>
    <s v="BJ"/>
    <n v="240"/>
    <n v="56"/>
  </r>
  <r>
    <x v="256"/>
    <x v="6"/>
    <s v=""/>
    <s v="2026"/>
    <s v="02"/>
    <s v="V"/>
    <s v="ZA03"/>
    <n v="2160"/>
    <n v="28208.89"/>
    <n v="13059.67"/>
    <n v="12404.69"/>
    <n v="1000"/>
    <n v="28208.89"/>
    <n v="0"/>
    <x v="1"/>
    <x v="237"/>
    <s v="BJ"/>
    <n v="240"/>
    <n v="9"/>
  </r>
  <r>
    <x v="256"/>
    <x v="2"/>
    <s v=""/>
    <s v="2026"/>
    <s v="02"/>
    <s v="V"/>
    <s v="ZA03"/>
    <n v="16450"/>
    <n v="208400.74"/>
    <n v="12668.74"/>
    <n v="12610.05"/>
    <n v="1000"/>
    <n v="208400.74"/>
    <n v="0"/>
    <x v="1"/>
    <x v="237"/>
    <s v="BJ"/>
    <n v="240"/>
    <n v="69"/>
  </r>
  <r>
    <x v="256"/>
    <x v="3"/>
    <s v=""/>
    <s v="2026"/>
    <s v="02"/>
    <s v="V"/>
    <s v="ZA03"/>
    <n v="32844"/>
    <n v="425476.01"/>
    <n v="12954.45"/>
    <n v="12698.52"/>
    <n v="1000"/>
    <n v="425476.01"/>
    <n v="0"/>
    <x v="1"/>
    <x v="237"/>
    <s v="BJ"/>
    <n v="240"/>
    <n v="137"/>
  </r>
  <r>
    <x v="256"/>
    <x v="21"/>
    <s v=""/>
    <s v="2026"/>
    <s v="02"/>
    <s v="V"/>
    <s v="ZA03"/>
    <n v="0"/>
    <n v="0"/>
    <n v="11009.14"/>
    <n v="12018.18"/>
    <n v="1000"/>
    <n v="0"/>
    <n v="0"/>
    <x v="1"/>
    <x v="237"/>
    <s v="BJ"/>
    <n v="240"/>
    <n v="0"/>
  </r>
  <r>
    <x v="256"/>
    <x v="4"/>
    <s v=""/>
    <s v="2026"/>
    <s v="02"/>
    <s v="V"/>
    <s v="ZA03"/>
    <n v="2035"/>
    <n v="23741.040000000001"/>
    <n v="11666.36"/>
    <n v="12168.19"/>
    <n v="1000"/>
    <n v="23741.040000000001"/>
    <n v="0"/>
    <x v="1"/>
    <x v="237"/>
    <s v="BJ"/>
    <n v="240"/>
    <n v="9"/>
  </r>
  <r>
    <x v="257"/>
    <x v="0"/>
    <s v=""/>
    <s v="2026"/>
    <s v="02"/>
    <s v="V"/>
    <s v="ZA03"/>
    <n v="0"/>
    <n v="0"/>
    <n v="13204.93"/>
    <n v="12726.21"/>
    <n v="1000"/>
    <n v="0"/>
    <n v="0"/>
    <x v="1"/>
    <x v="238"/>
    <s v="BJ"/>
    <n v="240"/>
    <n v="0"/>
  </r>
  <r>
    <x v="257"/>
    <x v="1"/>
    <s v=""/>
    <s v="2026"/>
    <s v="02"/>
    <s v="V"/>
    <s v="ZA03"/>
    <n v="0"/>
    <n v="0"/>
    <n v="13620.08"/>
    <n v="14426.27"/>
    <n v="1000"/>
    <n v="0"/>
    <n v="0"/>
    <x v="1"/>
    <x v="238"/>
    <s v="BJ"/>
    <n v="240"/>
    <n v="0"/>
  </r>
  <r>
    <x v="257"/>
    <x v="2"/>
    <s v=""/>
    <s v="2026"/>
    <s v="02"/>
    <s v="V"/>
    <s v="ZA03"/>
    <n v="241"/>
    <n v="3127"/>
    <n v="12975.1"/>
    <n v="12709.65"/>
    <n v="1000"/>
    <n v="3127"/>
    <n v="0"/>
    <x v="1"/>
    <x v="238"/>
    <s v="BJ"/>
    <n v="240"/>
    <n v="2"/>
  </r>
  <r>
    <x v="257"/>
    <x v="3"/>
    <s v=""/>
    <s v="2026"/>
    <s v="02"/>
    <s v="V"/>
    <s v="ZA03"/>
    <n v="244"/>
    <n v="3120.39"/>
    <n v="12788.48"/>
    <n v="12771.75"/>
    <n v="1000"/>
    <n v="3120.39"/>
    <n v="0"/>
    <x v="1"/>
    <x v="238"/>
    <s v="BJ"/>
    <n v="240"/>
    <n v="2"/>
  </r>
  <r>
    <x v="257"/>
    <x v="4"/>
    <s v=""/>
    <s v="2026"/>
    <s v="02"/>
    <s v="S"/>
    <s v="ZA03"/>
    <n v="0"/>
    <n v="0"/>
    <n v="12161.14"/>
    <n v="12111.05"/>
    <n v="1000"/>
    <n v="0"/>
    <n v="0"/>
    <x v="1"/>
    <x v="238"/>
    <s v="BJ"/>
    <n v="240"/>
    <n v="0"/>
  </r>
  <r>
    <x v="258"/>
    <x v="0"/>
    <s v=""/>
    <s v="2026"/>
    <s v="02"/>
    <s v="V"/>
    <s v="ZA03"/>
    <n v="7618"/>
    <n v="100408.63"/>
    <n v="13180.44"/>
    <n v="12181.22"/>
    <n v="1000"/>
    <n v="100408.63"/>
    <n v="0"/>
    <x v="1"/>
    <x v="239"/>
    <s v="BJ"/>
    <n v="240"/>
    <n v="32"/>
  </r>
  <r>
    <x v="258"/>
    <x v="21"/>
    <s v=""/>
    <s v="2026"/>
    <s v="02"/>
    <s v="S"/>
    <s v="ZA03"/>
    <n v="0"/>
    <n v="0"/>
    <n v="12278.96"/>
    <n v="12009.98"/>
    <n v="1000"/>
    <n v="0"/>
    <n v="0"/>
    <x v="1"/>
    <x v="239"/>
    <s v="BJ"/>
    <n v="240"/>
    <n v="0"/>
  </r>
  <r>
    <x v="258"/>
    <x v="4"/>
    <s v=""/>
    <s v="2026"/>
    <s v="02"/>
    <s v="S"/>
    <s v="ZA03"/>
    <n v="0"/>
    <n v="0"/>
    <n v="12786.81"/>
    <n v="11754.56"/>
    <n v="1000"/>
    <n v="0"/>
    <n v="0"/>
    <x v="1"/>
    <x v="239"/>
    <s v="BJ"/>
    <n v="240"/>
    <n v="0"/>
  </r>
  <r>
    <x v="259"/>
    <x v="0"/>
    <s v=""/>
    <s v="2026"/>
    <s v="02"/>
    <s v="V"/>
    <s v="ZA03"/>
    <n v="1050"/>
    <n v="70306.210000000006"/>
    <n v="66958.3"/>
    <n v="30352.48"/>
    <n v="1000"/>
    <n v="70306.210000000006"/>
    <n v="0"/>
    <x v="0"/>
    <x v="240"/>
    <s v="BJ"/>
    <n v="125"/>
    <n v="9"/>
  </r>
  <r>
    <x v="259"/>
    <x v="1"/>
    <s v=""/>
    <s v="2026"/>
    <s v="02"/>
    <s v="V"/>
    <s v="ZA03"/>
    <n v="283"/>
    <n v="9874.6"/>
    <n v="34892.58"/>
    <n v="29760.46"/>
    <n v="1000"/>
    <n v="9874.6"/>
    <n v="0"/>
    <x v="0"/>
    <x v="240"/>
    <s v="BJ"/>
    <n v="125"/>
    <n v="3"/>
  </r>
  <r>
    <x v="259"/>
    <x v="2"/>
    <s v=""/>
    <s v="2026"/>
    <s v="02"/>
    <s v="V"/>
    <s v="ZA03"/>
    <n v="562"/>
    <n v="33621.449999999997"/>
    <n v="59824.639999999999"/>
    <n v="29785.040000000001"/>
    <n v="1000"/>
    <n v="33621.449999999997"/>
    <n v="0"/>
    <x v="0"/>
    <x v="240"/>
    <s v="BJ"/>
    <n v="125"/>
    <n v="5"/>
  </r>
  <r>
    <x v="259"/>
    <x v="3"/>
    <s v=""/>
    <s v="2026"/>
    <s v="02"/>
    <s v="V"/>
    <s v="ZA03"/>
    <n v="1071"/>
    <n v="69872.92"/>
    <n v="65240.82"/>
    <n v="29760.46"/>
    <n v="1000"/>
    <n v="69872.92"/>
    <n v="0"/>
    <x v="0"/>
    <x v="240"/>
    <s v="BJ"/>
    <n v="125"/>
    <n v="9"/>
  </r>
  <r>
    <x v="260"/>
    <x v="0"/>
    <s v=""/>
    <s v="2026"/>
    <s v="02"/>
    <s v="V"/>
    <s v="ZA03"/>
    <n v="450"/>
    <n v="14913.22"/>
    <n v="33140.49"/>
    <n v="30730.98"/>
    <n v="1000"/>
    <n v="14913.22"/>
    <n v="0"/>
    <x v="0"/>
    <x v="241"/>
    <s v="BJ"/>
    <n v="125"/>
    <n v="4"/>
  </r>
  <r>
    <x v="260"/>
    <x v="1"/>
    <s v=""/>
    <s v="2026"/>
    <s v="02"/>
    <s v="V"/>
    <s v="ZA03"/>
    <n v="393"/>
    <n v="13317.05"/>
    <n v="33885.620000000003"/>
    <n v="29973.57"/>
    <n v="1000"/>
    <n v="13317.05"/>
    <n v="0"/>
    <x v="0"/>
    <x v="241"/>
    <s v="BJ"/>
    <n v="125"/>
    <n v="4"/>
  </r>
  <r>
    <x v="260"/>
    <x v="2"/>
    <s v=""/>
    <s v="2026"/>
    <s v="02"/>
    <s v="V"/>
    <s v="ZA03"/>
    <n v="229"/>
    <n v="7111.97"/>
    <n v="31056.639999999999"/>
    <n v="30341.45"/>
    <n v="1000"/>
    <n v="7111.97"/>
    <n v="0"/>
    <x v="0"/>
    <x v="241"/>
    <s v="BJ"/>
    <n v="125"/>
    <n v="2"/>
  </r>
  <r>
    <x v="260"/>
    <x v="3"/>
    <s v=""/>
    <s v="2026"/>
    <s v="02"/>
    <s v="V"/>
    <s v="ZA03"/>
    <n v="2874"/>
    <n v="94354.29"/>
    <n v="32830.300000000003"/>
    <n v="29973.57"/>
    <n v="1000"/>
    <n v="94354.29"/>
    <n v="0"/>
    <x v="0"/>
    <x v="241"/>
    <s v="BJ"/>
    <n v="125"/>
    <n v="23"/>
  </r>
  <r>
    <x v="261"/>
    <x v="0"/>
    <s v=""/>
    <s v="2026"/>
    <s v="02"/>
    <s v="V"/>
    <s v="ZA03"/>
    <n v="4045"/>
    <n v="118856.89"/>
    <n v="29383.66"/>
    <n v="31226.49"/>
    <n v="1000"/>
    <n v="118856.89"/>
    <n v="0"/>
    <x v="0"/>
    <x v="242"/>
    <s v="BJ"/>
    <n v="125"/>
    <n v="33"/>
  </r>
  <r>
    <x v="261"/>
    <x v="1"/>
    <s v=""/>
    <s v="2026"/>
    <s v="02"/>
    <s v="V"/>
    <s v="ZA03"/>
    <n v="720"/>
    <n v="24336.66"/>
    <n v="33800.92"/>
    <n v="31428.57"/>
    <n v="1000"/>
    <n v="24336.66"/>
    <n v="0"/>
    <x v="0"/>
    <x v="242"/>
    <s v="BJ"/>
    <n v="125"/>
    <n v="6"/>
  </r>
  <r>
    <x v="261"/>
    <x v="2"/>
    <s v=""/>
    <s v="2026"/>
    <s v="02"/>
    <s v="V"/>
    <s v="ZA03"/>
    <n v="563"/>
    <n v="17626.490000000002"/>
    <n v="31308.15"/>
    <n v="31620.28"/>
    <n v="1000"/>
    <n v="17626.490000000002"/>
    <n v="0"/>
    <x v="0"/>
    <x v="242"/>
    <s v="BJ"/>
    <n v="125"/>
    <n v="5"/>
  </r>
  <r>
    <x v="261"/>
    <x v="3"/>
    <s v=""/>
    <s v="2026"/>
    <s v="02"/>
    <s v="V"/>
    <s v="ZA03"/>
    <n v="2444"/>
    <n v="74293.850000000006"/>
    <n v="30398.47"/>
    <n v="31428.57"/>
    <n v="1000"/>
    <n v="74293.850000000006"/>
    <n v="0"/>
    <x v="0"/>
    <x v="242"/>
    <s v="BJ"/>
    <n v="125"/>
    <n v="20"/>
  </r>
  <r>
    <x v="261"/>
    <x v="4"/>
    <s v=""/>
    <s v="2026"/>
    <s v="02"/>
    <s v="V"/>
    <s v="ZA03"/>
    <n v="159"/>
    <n v="4222.93"/>
    <n v="26559.31"/>
    <n v="30352.22"/>
    <n v="1000"/>
    <n v="4222.93"/>
    <n v="0"/>
    <x v="0"/>
    <x v="242"/>
    <s v="BJ"/>
    <n v="125"/>
    <n v="2"/>
  </r>
  <r>
    <x v="262"/>
    <x v="0"/>
    <s v=""/>
    <s v="2026"/>
    <s v="02"/>
    <s v="V"/>
    <s v="ZA03"/>
    <n v="41928"/>
    <n v="505377.23"/>
    <n v="12053.45"/>
    <n v="13124.85"/>
    <n v="1000"/>
    <n v="505377.23"/>
    <n v="0"/>
    <x v="1"/>
    <x v="243"/>
    <s v="BJ"/>
    <n v="240"/>
    <n v="175"/>
  </r>
  <r>
    <x v="262"/>
    <x v="1"/>
    <s v=""/>
    <s v="2026"/>
    <s v="02"/>
    <s v="V"/>
    <s v="ZA03"/>
    <n v="20242"/>
    <n v="259402.43"/>
    <n v="12815.06"/>
    <n v="13228.89"/>
    <n v="1000"/>
    <n v="259402.43"/>
    <n v="0"/>
    <x v="1"/>
    <x v="243"/>
    <s v="BJ"/>
    <n v="240"/>
    <n v="85"/>
  </r>
  <r>
    <x v="262"/>
    <x v="2"/>
    <s v=""/>
    <s v="2026"/>
    <s v="02"/>
    <s v="V"/>
    <s v="ZA03"/>
    <n v="24034"/>
    <n v="287449.63"/>
    <n v="11960.12"/>
    <n v="13080.94"/>
    <n v="1000"/>
    <n v="287449.63"/>
    <n v="0"/>
    <x v="1"/>
    <x v="243"/>
    <s v="BJ"/>
    <n v="240"/>
    <n v="101"/>
  </r>
  <r>
    <x v="262"/>
    <x v="8"/>
    <s v=""/>
    <s v="2026"/>
    <s v="02"/>
    <s v="V"/>
    <s v="ZA03"/>
    <n v="8"/>
    <n v="97.18"/>
    <n v="12147.5"/>
    <n v="12449.7"/>
    <n v="1000"/>
    <n v="97.18"/>
    <n v="0"/>
    <x v="1"/>
    <x v="243"/>
    <s v="BJ"/>
    <n v="240"/>
    <n v="1"/>
  </r>
  <r>
    <x v="262"/>
    <x v="3"/>
    <s v=""/>
    <s v="2026"/>
    <s v="02"/>
    <s v="V"/>
    <s v="ZA03"/>
    <n v="54247"/>
    <n v="654127.56999999995"/>
    <n v="12058.32"/>
    <n v="13228.89"/>
    <n v="1000"/>
    <n v="654127.56999999995"/>
    <n v="0"/>
    <x v="1"/>
    <x v="243"/>
    <s v="BJ"/>
    <n v="240"/>
    <n v="227"/>
  </r>
  <r>
    <x v="262"/>
    <x v="21"/>
    <s v=""/>
    <s v="2026"/>
    <s v="02"/>
    <s v="V"/>
    <s v="ZA03"/>
    <n v="534"/>
    <n v="6246.08"/>
    <n v="11696.78"/>
    <n v="12309.87"/>
    <n v="1000"/>
    <n v="6246.08"/>
    <n v="0"/>
    <x v="1"/>
    <x v="243"/>
    <s v="BJ"/>
    <n v="240"/>
    <n v="3"/>
  </r>
  <r>
    <x v="262"/>
    <x v="4"/>
    <s v=""/>
    <s v="2026"/>
    <s v="02"/>
    <s v="S"/>
    <s v="ZA03"/>
    <n v="0"/>
    <n v="0"/>
    <n v="13141.02"/>
    <n v="12627.08"/>
    <n v="1000"/>
    <n v="0"/>
    <n v="0"/>
    <x v="1"/>
    <x v="243"/>
    <s v="BJ"/>
    <n v="240"/>
    <n v="0"/>
  </r>
  <r>
    <x v="263"/>
    <x v="0"/>
    <s v=""/>
    <s v="2026"/>
    <s v="02"/>
    <s v="V"/>
    <s v="ZA03"/>
    <n v="281"/>
    <n v="4784.66"/>
    <n v="17027.259999999998"/>
    <n v="13278.11"/>
    <n v="1000"/>
    <n v="4784.66"/>
    <n v="0"/>
    <x v="1"/>
    <x v="244"/>
    <s v="BJ"/>
    <n v="240"/>
    <n v="2"/>
  </r>
  <r>
    <x v="263"/>
    <x v="1"/>
    <s v=""/>
    <s v="2026"/>
    <s v="02"/>
    <s v="V"/>
    <s v="ZA03"/>
    <n v="1208"/>
    <n v="18042.259999999998"/>
    <n v="14935.65"/>
    <n v="14432.5"/>
    <n v="1000"/>
    <n v="18042.259999999998"/>
    <n v="0"/>
    <x v="1"/>
    <x v="244"/>
    <s v="BJ"/>
    <n v="240"/>
    <n v="6"/>
  </r>
  <r>
    <x v="263"/>
    <x v="2"/>
    <s v=""/>
    <s v="2026"/>
    <s v="02"/>
    <s v="V"/>
    <s v="ZA03"/>
    <n v="0"/>
    <n v="0"/>
    <n v="16428.919999999998"/>
    <n v="13238.84"/>
    <n v="1000"/>
    <n v="0"/>
    <n v="0"/>
    <x v="1"/>
    <x v="244"/>
    <s v="BJ"/>
    <n v="240"/>
    <n v="0"/>
  </r>
  <r>
    <x v="263"/>
    <x v="3"/>
    <s v=""/>
    <s v="2026"/>
    <s v="02"/>
    <s v="V"/>
    <s v="ZA03"/>
    <n v="30"/>
    <n v="482.81"/>
    <n v="16093.67"/>
    <n v="13291.2"/>
    <n v="1000"/>
    <n v="482.81"/>
    <n v="0"/>
    <x v="1"/>
    <x v="244"/>
    <s v="BJ"/>
    <n v="240"/>
    <n v="1"/>
  </r>
  <r>
    <x v="264"/>
    <x v="0"/>
    <s v=""/>
    <s v="2026"/>
    <s v="02"/>
    <s v="V"/>
    <s v="ZA03"/>
    <n v="11952"/>
    <n v="167974.21"/>
    <n v="14054.07"/>
    <n v="14302.76"/>
    <n v="1000"/>
    <n v="167974.21"/>
    <n v="0"/>
    <x v="1"/>
    <x v="245"/>
    <s v="BJ"/>
    <n v="240"/>
    <n v="50"/>
  </r>
  <r>
    <x v="264"/>
    <x v="1"/>
    <s v=""/>
    <s v="2026"/>
    <s v="02"/>
    <s v="V"/>
    <s v="ZA03"/>
    <n v="4620"/>
    <n v="68130.06"/>
    <n v="14746.77"/>
    <n v="16160.45"/>
    <n v="1000"/>
    <n v="68130.06"/>
    <n v="0"/>
    <x v="1"/>
    <x v="245"/>
    <s v="BJ"/>
    <n v="240"/>
    <n v="20"/>
  </r>
  <r>
    <x v="264"/>
    <x v="2"/>
    <s v=""/>
    <s v="2026"/>
    <s v="02"/>
    <s v="V"/>
    <s v="ZA03"/>
    <n v="4022"/>
    <n v="57228.91"/>
    <n v="14228.97"/>
    <n v="14166.06"/>
    <n v="1000"/>
    <n v="57228.91"/>
    <n v="0"/>
    <x v="1"/>
    <x v="245"/>
    <s v="BJ"/>
    <n v="240"/>
    <n v="17"/>
  </r>
  <r>
    <x v="264"/>
    <x v="3"/>
    <s v=""/>
    <s v="2026"/>
    <s v="02"/>
    <s v="V"/>
    <s v="ZA03"/>
    <n v="20240"/>
    <n v="289090.02"/>
    <n v="14283.1"/>
    <n v="14214.77"/>
    <n v="1000"/>
    <n v="289090.02"/>
    <n v="0"/>
    <x v="1"/>
    <x v="245"/>
    <s v="BJ"/>
    <n v="240"/>
    <n v="85"/>
  </r>
  <r>
    <x v="264"/>
    <x v="4"/>
    <s v=""/>
    <s v="2026"/>
    <s v="02"/>
    <s v="V"/>
    <s v="ZA03"/>
    <n v="83"/>
    <n v="1102.8900000000001"/>
    <n v="13287.83"/>
    <n v="13686.04"/>
    <n v="1000"/>
    <n v="1102.8900000000001"/>
    <n v="0"/>
    <x v="1"/>
    <x v="245"/>
    <s v="BJ"/>
    <n v="240"/>
    <n v="1"/>
  </r>
  <r>
    <x v="265"/>
    <x v="0"/>
    <s v=""/>
    <s v="2026"/>
    <s v="02"/>
    <s v="V"/>
    <s v="ZA03"/>
    <n v="17322"/>
    <n v="229612.17"/>
    <n v="13255.52"/>
    <n v="12531.35"/>
    <n v="1000"/>
    <n v="229612.17"/>
    <n v="0"/>
    <x v="1"/>
    <x v="246"/>
    <s v="BJ"/>
    <n v="240"/>
    <n v="73"/>
  </r>
  <r>
    <x v="265"/>
    <x v="1"/>
    <s v=""/>
    <s v="2026"/>
    <s v="02"/>
    <s v="V"/>
    <s v="ZA03"/>
    <n v="9235"/>
    <n v="142518.87"/>
    <n v="15432.47"/>
    <n v="14482.72"/>
    <n v="1000"/>
    <n v="142518.87"/>
    <n v="0"/>
    <x v="1"/>
    <x v="246"/>
    <s v="BJ"/>
    <n v="240"/>
    <n v="39"/>
  </r>
  <r>
    <x v="265"/>
    <x v="2"/>
    <s v=""/>
    <s v="2026"/>
    <s v="02"/>
    <s v="V"/>
    <s v="ZA03"/>
    <n v="8697"/>
    <n v="113154.57"/>
    <n v="13010.76"/>
    <n v="12730.37"/>
    <n v="1000"/>
    <n v="113154.57"/>
    <n v="0"/>
    <x v="1"/>
    <x v="246"/>
    <s v="BJ"/>
    <n v="240"/>
    <n v="37"/>
  </r>
  <r>
    <x v="265"/>
    <x v="3"/>
    <s v=""/>
    <s v="2026"/>
    <s v="02"/>
    <s v="V"/>
    <s v="ZA03"/>
    <n v="24036"/>
    <n v="316612.83"/>
    <n v="13172.44"/>
    <n v="12727.46"/>
    <n v="1000"/>
    <n v="316612.83"/>
    <n v="0"/>
    <x v="1"/>
    <x v="246"/>
    <s v="BJ"/>
    <n v="240"/>
    <n v="101"/>
  </r>
  <r>
    <x v="265"/>
    <x v="4"/>
    <s v=""/>
    <s v="2026"/>
    <s v="02"/>
    <s v="V"/>
    <s v="ZA03"/>
    <n v="12292"/>
    <n v="156162.74"/>
    <n v="12704.42"/>
    <n v="12198.56"/>
    <n v="1000"/>
    <n v="156162.74"/>
    <n v="0"/>
    <x v="1"/>
    <x v="246"/>
    <s v="BJ"/>
    <n v="240"/>
    <n v="52"/>
  </r>
  <r>
    <x v="266"/>
    <x v="7"/>
    <s v=""/>
    <s v="2026"/>
    <s v="02"/>
    <s v="V"/>
    <s v="ZA03"/>
    <n v="154"/>
    <n v="1516.25"/>
    <n v="9845.7800000000007"/>
    <n v="9692.2000000000007"/>
    <n v="1000"/>
    <n v="1516.25"/>
    <n v="0"/>
    <x v="6"/>
    <x v="247"/>
    <s v="BR"/>
    <n v="176"/>
    <n v="1"/>
  </r>
  <r>
    <x v="267"/>
    <x v="1"/>
    <s v=""/>
    <s v="2026"/>
    <s v="02"/>
    <s v="V"/>
    <s v="ZA03"/>
    <n v="1198"/>
    <n v="16851.740000000002"/>
    <n v="14066.56"/>
    <n v="10538.46"/>
    <n v="1000"/>
    <n v="16851.740000000002"/>
    <n v="0"/>
    <x v="2"/>
    <x v="248"/>
    <s v="MG"/>
    <n v="162"/>
    <n v="8"/>
  </r>
  <r>
    <x v="267"/>
    <x v="2"/>
    <s v=""/>
    <s v="2026"/>
    <s v="02"/>
    <s v="V"/>
    <s v="ZA03"/>
    <n v="8"/>
    <n v="100.57"/>
    <n v="12571.25"/>
    <n v="10538.46"/>
    <n v="1000"/>
    <n v="100.57"/>
    <n v="0"/>
    <x v="2"/>
    <x v="248"/>
    <s v="MG"/>
    <n v="162"/>
    <n v="1"/>
  </r>
  <r>
    <x v="268"/>
    <x v="0"/>
    <s v=""/>
    <s v="2026"/>
    <s v="02"/>
    <s v="V"/>
    <s v="ZA03"/>
    <n v="187"/>
    <n v="2295.5300000000002"/>
    <n v="12275.56"/>
    <n v="12214"/>
    <n v="1000"/>
    <n v="2295.5300000000002"/>
    <n v="0"/>
    <x v="1"/>
    <x v="249"/>
    <s v="BJ"/>
    <n v="240"/>
    <n v="1"/>
  </r>
  <r>
    <x v="268"/>
    <x v="1"/>
    <s v=""/>
    <s v="2026"/>
    <s v="02"/>
    <s v="V"/>
    <s v="ZA03"/>
    <n v="1927"/>
    <n v="24776.22"/>
    <n v="12857.41"/>
    <n v="14202.36"/>
    <n v="1000"/>
    <n v="24776.22"/>
    <n v="0"/>
    <x v="1"/>
    <x v="249"/>
    <s v="BJ"/>
    <n v="240"/>
    <n v="9"/>
  </r>
  <r>
    <x v="268"/>
    <x v="2"/>
    <s v=""/>
    <s v="2026"/>
    <s v="02"/>
    <s v="V"/>
    <s v="ZA03"/>
    <n v="240"/>
    <n v="2952.81"/>
    <n v="12303.38"/>
    <n v="12100.56"/>
    <n v="1000"/>
    <n v="2952.81"/>
    <n v="0"/>
    <x v="1"/>
    <x v="249"/>
    <s v="BJ"/>
    <n v="240"/>
    <n v="1"/>
  </r>
  <r>
    <x v="268"/>
    <x v="3"/>
    <s v=""/>
    <s v="2026"/>
    <s v="02"/>
    <s v="V"/>
    <s v="ZA03"/>
    <n v="0"/>
    <n v="0"/>
    <n v="12368.13"/>
    <n v="12145.99"/>
    <n v="1000"/>
    <n v="0"/>
    <n v="0"/>
    <x v="1"/>
    <x v="249"/>
    <s v="BJ"/>
    <n v="240"/>
    <n v="0"/>
  </r>
  <r>
    <x v="269"/>
    <x v="0"/>
    <s v=""/>
    <s v="2026"/>
    <s v="02"/>
    <s v="V"/>
    <s v="ZA03"/>
    <n v="0"/>
    <n v="0"/>
    <n v="12749.1"/>
    <n v="12407.41"/>
    <n v="1000"/>
    <n v="0"/>
    <n v="0"/>
    <x v="1"/>
    <x v="250"/>
    <s v="BJ"/>
    <n v="240"/>
    <n v="0"/>
  </r>
  <r>
    <x v="269"/>
    <x v="4"/>
    <s v=""/>
    <s v="2026"/>
    <s v="02"/>
    <s v="V"/>
    <s v="ZA03"/>
    <n v="184"/>
    <n v="2287.8000000000002"/>
    <n v="12433.7"/>
    <n v="12058.79"/>
    <n v="1000"/>
    <n v="2287.8000000000002"/>
    <n v="0"/>
    <x v="1"/>
    <x v="250"/>
    <s v="BJ"/>
    <n v="240"/>
    <n v="1"/>
  </r>
  <r>
    <x v="270"/>
    <x v="0"/>
    <s v=""/>
    <s v="2026"/>
    <s v="02"/>
    <s v="V"/>
    <s v="ZA03"/>
    <n v="50"/>
    <n v="1281.57"/>
    <n v="25631.4"/>
    <n v="25652.29"/>
    <n v="1000"/>
    <n v="1281.57"/>
    <n v="0"/>
    <x v="0"/>
    <x v="251"/>
    <s v="BJ"/>
    <n v="125"/>
    <n v="1"/>
  </r>
  <r>
    <x v="271"/>
    <x v="0"/>
    <s v=""/>
    <s v="2026"/>
    <s v="02"/>
    <s v="V"/>
    <s v="ZA03"/>
    <n v="150"/>
    <n v="2522.13"/>
    <n v="16814.2"/>
    <n v="26357.62"/>
    <n v="1000"/>
    <n v="2522.13"/>
    <n v="0"/>
    <x v="0"/>
    <x v="252"/>
    <s v="BJ"/>
    <n v="125"/>
    <n v="2"/>
  </r>
  <r>
    <x v="272"/>
    <x v="0"/>
    <s v=""/>
    <s v="2026"/>
    <s v="02"/>
    <s v="V"/>
    <s v="ZA03"/>
    <n v="7498"/>
    <n v="92338.1"/>
    <n v="12315.03"/>
    <n v="12653.29"/>
    <n v="1000"/>
    <n v="92338.1"/>
    <n v="0"/>
    <x v="1"/>
    <x v="253"/>
    <s v="BJ"/>
    <n v="240"/>
    <n v="32"/>
  </r>
  <r>
    <x v="272"/>
    <x v="1"/>
    <s v=""/>
    <s v="2026"/>
    <s v="02"/>
    <s v="V"/>
    <s v="ZA03"/>
    <n v="4780"/>
    <n v="63033.120000000003"/>
    <n v="13186.85"/>
    <n v="14071.76"/>
    <n v="1000"/>
    <n v="63033.120000000003"/>
    <n v="0"/>
    <x v="1"/>
    <x v="253"/>
    <s v="BJ"/>
    <n v="240"/>
    <n v="20"/>
  </r>
  <r>
    <x v="272"/>
    <x v="6"/>
    <s v=""/>
    <s v="2026"/>
    <s v="02"/>
    <s v="V"/>
    <s v="ZA03"/>
    <n v="3840"/>
    <n v="48198.36"/>
    <n v="12551.66"/>
    <n v="12537.36"/>
    <n v="1000"/>
    <n v="48198.36"/>
    <n v="0"/>
    <x v="1"/>
    <x v="253"/>
    <s v="BJ"/>
    <n v="240"/>
    <n v="16"/>
  </r>
  <r>
    <x v="272"/>
    <x v="2"/>
    <s v=""/>
    <s v="2026"/>
    <s v="02"/>
    <s v="V"/>
    <s v="ZA03"/>
    <n v="1803"/>
    <n v="22190.560000000001"/>
    <n v="12307.58"/>
    <n v="12518.9"/>
    <n v="1000"/>
    <n v="22190.560000000001"/>
    <n v="0"/>
    <x v="1"/>
    <x v="253"/>
    <s v="BJ"/>
    <n v="240"/>
    <n v="8"/>
  </r>
  <r>
    <x v="272"/>
    <x v="3"/>
    <s v=""/>
    <s v="2026"/>
    <s v="02"/>
    <s v="V"/>
    <s v="ZA03"/>
    <n v="5890"/>
    <n v="73363"/>
    <n v="12455.52"/>
    <n v="12537.36"/>
    <n v="1000"/>
    <n v="73363"/>
    <n v="0"/>
    <x v="1"/>
    <x v="253"/>
    <s v="BJ"/>
    <n v="240"/>
    <n v="25"/>
  </r>
  <r>
    <x v="273"/>
    <x v="0"/>
    <s v=""/>
    <s v="2026"/>
    <s v="02"/>
    <s v="V"/>
    <s v="ZA03"/>
    <n v="10523"/>
    <n v="165410.09"/>
    <n v="15718.91"/>
    <n v="15486.72"/>
    <n v="1000"/>
    <n v="165410.09"/>
    <n v="0"/>
    <x v="28"/>
    <x v="254"/>
    <s v="BJ"/>
    <n v="256"/>
    <n v="42"/>
  </r>
  <r>
    <x v="273"/>
    <x v="1"/>
    <s v=""/>
    <s v="2026"/>
    <s v="02"/>
    <s v="V"/>
    <s v="ZA03"/>
    <n v="3941"/>
    <n v="64645.68"/>
    <n v="16403.37"/>
    <n v="15486.72"/>
    <n v="1000"/>
    <n v="64645.68"/>
    <n v="0"/>
    <x v="28"/>
    <x v="254"/>
    <s v="BJ"/>
    <n v="256"/>
    <n v="16"/>
  </r>
  <r>
    <x v="273"/>
    <x v="2"/>
    <s v=""/>
    <s v="2026"/>
    <s v="02"/>
    <s v="V"/>
    <s v="ZA03"/>
    <n v="2025"/>
    <n v="32209.27"/>
    <n v="15905.81"/>
    <n v="15486.72"/>
    <n v="1000"/>
    <n v="32209.27"/>
    <n v="0"/>
    <x v="28"/>
    <x v="254"/>
    <s v="BJ"/>
    <n v="256"/>
    <n v="8"/>
  </r>
  <r>
    <x v="273"/>
    <x v="3"/>
    <s v=""/>
    <s v="2026"/>
    <s v="02"/>
    <s v="V"/>
    <s v="ZA03"/>
    <n v="6544"/>
    <n v="104108.06"/>
    <n v="15908.93"/>
    <n v="15486.72"/>
    <n v="1000"/>
    <n v="104108.06"/>
    <n v="0"/>
    <x v="28"/>
    <x v="254"/>
    <s v="BJ"/>
    <n v="256"/>
    <n v="26"/>
  </r>
  <r>
    <x v="274"/>
    <x v="7"/>
    <s v=""/>
    <s v="2026"/>
    <s v="02"/>
    <s v="V"/>
    <s v="ZA03"/>
    <n v="4211"/>
    <n v="87765.17"/>
    <n v="20841.88"/>
    <n v="22552.880000000001"/>
    <n v="1000"/>
    <n v="87765.17"/>
    <n v="0"/>
    <x v="29"/>
    <x v="255"/>
    <s v="KL"/>
    <n v="132"/>
    <n v="32"/>
  </r>
  <r>
    <x v="274"/>
    <x v="5"/>
    <s v=""/>
    <s v="2026"/>
    <s v="02"/>
    <s v="S"/>
    <s v="ZA03"/>
    <n v="0"/>
    <n v="0"/>
    <n v="0"/>
    <n v="22142.14"/>
    <n v="1000"/>
    <n v="0"/>
    <n v="0"/>
    <x v="29"/>
    <x v="255"/>
    <s v="KL"/>
    <n v="132"/>
    <n v="0"/>
  </r>
  <r>
    <x v="274"/>
    <x v="0"/>
    <s v=""/>
    <s v="2026"/>
    <s v="02"/>
    <s v="V"/>
    <s v="ZA03"/>
    <n v="9992"/>
    <n v="229082.61"/>
    <n v="22926.6"/>
    <n v="23559.919999999998"/>
    <n v="1000"/>
    <n v="229082.61"/>
    <n v="0"/>
    <x v="29"/>
    <x v="255"/>
    <s v="KL"/>
    <n v="132"/>
    <n v="76"/>
  </r>
  <r>
    <x v="274"/>
    <x v="1"/>
    <s v=""/>
    <s v="2026"/>
    <s v="02"/>
    <s v="V"/>
    <s v="ZA03"/>
    <n v="4595"/>
    <n v="106257.27"/>
    <n v="23124.54"/>
    <n v="22552.880000000001"/>
    <n v="1000"/>
    <n v="106257.27"/>
    <n v="0"/>
    <x v="29"/>
    <x v="255"/>
    <s v="KL"/>
    <n v="132"/>
    <n v="35"/>
  </r>
  <r>
    <x v="274"/>
    <x v="6"/>
    <s v=""/>
    <s v="2026"/>
    <s v="02"/>
    <s v="S"/>
    <s v="ZA03"/>
    <n v="0"/>
    <n v="0"/>
    <n v="21598.639999999999"/>
    <n v="22142.14"/>
    <n v="1000"/>
    <n v="0"/>
    <n v="0"/>
    <x v="29"/>
    <x v="255"/>
    <s v="KL"/>
    <n v="132"/>
    <n v="0"/>
  </r>
  <r>
    <x v="274"/>
    <x v="2"/>
    <s v=""/>
    <s v="2026"/>
    <s v="02"/>
    <s v="V"/>
    <s v="ZA03"/>
    <n v="5525"/>
    <n v="122389.5"/>
    <n v="22151.95"/>
    <n v="22846.12"/>
    <n v="1000"/>
    <n v="122389.5"/>
    <n v="0"/>
    <x v="29"/>
    <x v="255"/>
    <s v="KL"/>
    <n v="132"/>
    <n v="42"/>
  </r>
  <r>
    <x v="274"/>
    <x v="3"/>
    <s v=""/>
    <s v="2026"/>
    <s v="02"/>
    <s v="V"/>
    <s v="ZA03"/>
    <n v="162083"/>
    <n v="3529725.95"/>
    <n v="21777.27"/>
    <n v="22552.880000000001"/>
    <n v="1000"/>
    <n v="3529725.95"/>
    <n v="0"/>
    <x v="29"/>
    <x v="255"/>
    <s v="KL"/>
    <n v="132"/>
    <n v="1228"/>
  </r>
  <r>
    <x v="275"/>
    <x v="0"/>
    <s v=""/>
    <s v="2026"/>
    <s v="02"/>
    <s v="V"/>
    <s v="ZA03"/>
    <n v="5584"/>
    <n v="160148.06"/>
    <n v="28679.81"/>
    <n v="30119.42"/>
    <n v="1000"/>
    <n v="160148.06"/>
    <n v="0"/>
    <x v="0"/>
    <x v="256"/>
    <s v="BJ"/>
    <n v="125"/>
    <n v="45"/>
  </r>
  <r>
    <x v="275"/>
    <x v="1"/>
    <s v=""/>
    <s v="2026"/>
    <s v="02"/>
    <s v="V"/>
    <s v="ZA03"/>
    <n v="812"/>
    <n v="25163.81"/>
    <n v="30989.91"/>
    <n v="30117.599999999999"/>
    <n v="1000"/>
    <n v="25163.81"/>
    <n v="0"/>
    <x v="0"/>
    <x v="256"/>
    <s v="BJ"/>
    <n v="125"/>
    <n v="7"/>
  </r>
  <r>
    <x v="275"/>
    <x v="2"/>
    <s v=""/>
    <s v="2026"/>
    <s v="02"/>
    <s v="V"/>
    <s v="ZA03"/>
    <n v="607"/>
    <n v="17952.02"/>
    <n v="29574.99"/>
    <n v="30051.25"/>
    <n v="1000"/>
    <n v="17952.02"/>
    <n v="0"/>
    <x v="0"/>
    <x v="256"/>
    <s v="BJ"/>
    <n v="125"/>
    <n v="5"/>
  </r>
  <r>
    <x v="275"/>
    <x v="3"/>
    <s v=""/>
    <s v="2026"/>
    <s v="02"/>
    <s v="V"/>
    <s v="ZA03"/>
    <n v="4368"/>
    <n v="130042.07"/>
    <n v="29771.54"/>
    <n v="30117.599999999999"/>
    <n v="1000"/>
    <n v="130042.07"/>
    <n v="0"/>
    <x v="0"/>
    <x v="256"/>
    <s v="BJ"/>
    <n v="125"/>
    <n v="35"/>
  </r>
  <r>
    <x v="275"/>
    <x v="4"/>
    <s v=""/>
    <s v="2026"/>
    <s v="02"/>
    <s v="V"/>
    <s v="ZA03"/>
    <n v="0"/>
    <n v="0"/>
    <n v="27818.5"/>
    <n v="28935.68"/>
    <n v="1000"/>
    <n v="0"/>
    <n v="0"/>
    <x v="0"/>
    <x v="256"/>
    <s v="BJ"/>
    <n v="125"/>
    <n v="0"/>
  </r>
  <r>
    <x v="276"/>
    <x v="5"/>
    <s v=""/>
    <s v="2026"/>
    <s v="02"/>
    <s v="V"/>
    <s v="ZA03"/>
    <n v="11280"/>
    <n v="144141.92000000001"/>
    <n v="12778.54"/>
    <n v="14189.11"/>
    <n v="1000"/>
    <n v="144141.92000000001"/>
    <n v="0"/>
    <x v="17"/>
    <x v="257"/>
    <s v="BJ"/>
    <n v="240"/>
    <n v="47"/>
  </r>
  <r>
    <x v="276"/>
    <x v="0"/>
    <s v=""/>
    <s v="2026"/>
    <s v="02"/>
    <s v="V"/>
    <s v="ZA03"/>
    <n v="5409"/>
    <n v="74380.06"/>
    <n v="13751.17"/>
    <n v="13839.7"/>
    <n v="1000"/>
    <n v="74380.06"/>
    <n v="0"/>
    <x v="17"/>
    <x v="257"/>
    <s v="BJ"/>
    <n v="240"/>
    <n v="23"/>
  </r>
  <r>
    <x v="276"/>
    <x v="1"/>
    <s v=""/>
    <s v="2026"/>
    <s v="02"/>
    <s v="V"/>
    <s v="ZA03"/>
    <n v="1750"/>
    <n v="23629.74"/>
    <n v="13502.71"/>
    <n v="13213.31"/>
    <n v="1000"/>
    <n v="23629.74"/>
    <n v="0"/>
    <x v="17"/>
    <x v="257"/>
    <s v="BJ"/>
    <n v="240"/>
    <n v="8"/>
  </r>
  <r>
    <x v="276"/>
    <x v="2"/>
    <s v=""/>
    <s v="2026"/>
    <s v="02"/>
    <s v="V"/>
    <s v="ZA03"/>
    <n v="6028"/>
    <n v="75923.37"/>
    <n v="12595.12"/>
    <n v="13039.5"/>
    <n v="1000"/>
    <n v="75923.37"/>
    <n v="0"/>
    <x v="17"/>
    <x v="257"/>
    <s v="BJ"/>
    <n v="240"/>
    <n v="26"/>
  </r>
  <r>
    <x v="276"/>
    <x v="8"/>
    <s v=""/>
    <s v="2026"/>
    <s v="02"/>
    <s v="V"/>
    <s v="ZA03"/>
    <n v="1"/>
    <n v="12.93"/>
    <n v="12930"/>
    <n v="13039.33"/>
    <n v="1000"/>
    <n v="12.93"/>
    <n v="0"/>
    <x v="17"/>
    <x v="257"/>
    <s v="BJ"/>
    <n v="240"/>
    <n v="1"/>
  </r>
  <r>
    <x v="276"/>
    <x v="3"/>
    <s v=""/>
    <s v="2026"/>
    <s v="02"/>
    <s v="V"/>
    <s v="ZA03"/>
    <n v="7653"/>
    <n v="99381.21"/>
    <n v="12985.92"/>
    <n v="13213.31"/>
    <n v="1000"/>
    <n v="99381.21"/>
    <n v="0"/>
    <x v="17"/>
    <x v="257"/>
    <s v="BJ"/>
    <n v="240"/>
    <n v="32"/>
  </r>
  <r>
    <x v="277"/>
    <x v="5"/>
    <s v=""/>
    <s v="2026"/>
    <s v="02"/>
    <s v="V"/>
    <s v="ZA03"/>
    <n v="14400"/>
    <n v="184772.58"/>
    <n v="12831.43"/>
    <n v="13538.54"/>
    <n v="1000"/>
    <n v="184772.58"/>
    <n v="0"/>
    <x v="17"/>
    <x v="258"/>
    <s v="BJ"/>
    <n v="240"/>
    <n v="60"/>
  </r>
  <r>
    <x v="277"/>
    <x v="0"/>
    <s v=""/>
    <s v="2026"/>
    <s v="02"/>
    <s v="V"/>
    <s v="ZA03"/>
    <n v="2335"/>
    <n v="31245.61"/>
    <n v="13381.42"/>
    <n v="13538.54"/>
    <n v="1000"/>
    <n v="31245.61"/>
    <n v="0"/>
    <x v="17"/>
    <x v="258"/>
    <s v="BJ"/>
    <n v="240"/>
    <n v="10"/>
  </r>
  <r>
    <x v="277"/>
    <x v="1"/>
    <s v=""/>
    <s v="2026"/>
    <s v="02"/>
    <s v="V"/>
    <s v="ZA03"/>
    <n v="3218"/>
    <n v="43163.58"/>
    <n v="13413.17"/>
    <n v="13169.79"/>
    <n v="1000"/>
    <n v="43163.58"/>
    <n v="0"/>
    <x v="17"/>
    <x v="258"/>
    <s v="BJ"/>
    <n v="240"/>
    <n v="14"/>
  </r>
  <r>
    <x v="277"/>
    <x v="2"/>
    <s v=""/>
    <s v="2026"/>
    <s v="02"/>
    <s v="V"/>
    <s v="ZA03"/>
    <n v="1855"/>
    <n v="23977.08"/>
    <n v="12925.65"/>
    <n v="12974.28"/>
    <n v="1000"/>
    <n v="23977.08"/>
    <n v="0"/>
    <x v="17"/>
    <x v="258"/>
    <s v="BJ"/>
    <n v="240"/>
    <n v="8"/>
  </r>
  <r>
    <x v="277"/>
    <x v="8"/>
    <s v=""/>
    <s v="2026"/>
    <s v="02"/>
    <s v="V"/>
    <s v="ZA03"/>
    <n v="1"/>
    <n v="12.52"/>
    <n v="12520"/>
    <n v="12961.91"/>
    <n v="1000"/>
    <n v="12.52"/>
    <n v="0"/>
    <x v="17"/>
    <x v="258"/>
    <s v="BJ"/>
    <n v="240"/>
    <n v="1"/>
  </r>
  <r>
    <x v="277"/>
    <x v="3"/>
    <s v=""/>
    <s v="2026"/>
    <s v="02"/>
    <s v="V"/>
    <s v="ZA03"/>
    <n v="3299"/>
    <n v="42397.440000000002"/>
    <n v="12851.6"/>
    <n v="13169.79"/>
    <n v="1000"/>
    <n v="42397.440000000002"/>
    <n v="0"/>
    <x v="17"/>
    <x v="258"/>
    <s v="BJ"/>
    <n v="240"/>
    <n v="14"/>
  </r>
  <r>
    <x v="278"/>
    <x v="0"/>
    <s v=""/>
    <s v="2026"/>
    <s v="02"/>
    <s v="V"/>
    <s v="ZA03"/>
    <n v="8001"/>
    <n v="102231.44"/>
    <n v="12777.33"/>
    <n v="13369.62"/>
    <n v="1000"/>
    <n v="102231.44"/>
    <n v="0"/>
    <x v="17"/>
    <x v="259"/>
    <s v="BJ"/>
    <n v="240"/>
    <n v="34"/>
  </r>
  <r>
    <x v="278"/>
    <x v="1"/>
    <s v=""/>
    <s v="2026"/>
    <s v="02"/>
    <s v="V"/>
    <s v="ZA03"/>
    <n v="540"/>
    <n v="7061.01"/>
    <n v="13075.94"/>
    <n v="12903.91"/>
    <n v="1000"/>
    <n v="7061.01"/>
    <n v="0"/>
    <x v="17"/>
    <x v="259"/>
    <s v="BJ"/>
    <n v="240"/>
    <n v="3"/>
  </r>
  <r>
    <x v="278"/>
    <x v="2"/>
    <s v=""/>
    <s v="2026"/>
    <s v="02"/>
    <s v="V"/>
    <s v="ZA03"/>
    <n v="41934"/>
    <n v="509629.07"/>
    <n v="12153.12"/>
    <n v="12696.8"/>
    <n v="1000"/>
    <n v="509629.07"/>
    <n v="0"/>
    <x v="17"/>
    <x v="259"/>
    <s v="BJ"/>
    <n v="240"/>
    <n v="175"/>
  </r>
  <r>
    <x v="278"/>
    <x v="8"/>
    <s v=""/>
    <s v="2026"/>
    <s v="02"/>
    <s v="V"/>
    <s v="ZA03"/>
    <n v="3"/>
    <n v="35.26"/>
    <n v="11753.33"/>
    <n v="12679.83"/>
    <n v="1000"/>
    <n v="35.26"/>
    <n v="0"/>
    <x v="17"/>
    <x v="259"/>
    <s v="BJ"/>
    <n v="240"/>
    <n v="1"/>
  </r>
  <r>
    <x v="278"/>
    <x v="3"/>
    <s v=""/>
    <s v="2026"/>
    <s v="02"/>
    <s v="V"/>
    <s v="ZA03"/>
    <n v="10160"/>
    <n v="125770.42"/>
    <n v="12378.98"/>
    <n v="12903.91"/>
    <n v="1000"/>
    <n v="125770.42"/>
    <n v="0"/>
    <x v="17"/>
    <x v="259"/>
    <s v="BJ"/>
    <n v="240"/>
    <n v="43"/>
  </r>
  <r>
    <x v="279"/>
    <x v="5"/>
    <s v=""/>
    <s v="2026"/>
    <s v="02"/>
    <s v="V"/>
    <s v="ZA03"/>
    <n v="60"/>
    <n v="807.11"/>
    <n v="13451.83"/>
    <n v="13732.05"/>
    <n v="1000"/>
    <n v="807.11"/>
    <n v="0"/>
    <x v="17"/>
    <x v="260"/>
    <s v="BJ"/>
    <n v="240"/>
    <n v="1"/>
  </r>
  <r>
    <x v="279"/>
    <x v="0"/>
    <s v=""/>
    <s v="2026"/>
    <s v="02"/>
    <s v="V"/>
    <s v="ZA03"/>
    <n v="4749"/>
    <n v="66030.83"/>
    <n v="13904.15"/>
    <n v="13732.05"/>
    <n v="1000"/>
    <n v="66030.83"/>
    <n v="0"/>
    <x v="17"/>
    <x v="260"/>
    <s v="BJ"/>
    <n v="240"/>
    <n v="20"/>
  </r>
  <r>
    <x v="279"/>
    <x v="1"/>
    <s v=""/>
    <s v="2026"/>
    <s v="02"/>
    <s v="V"/>
    <s v="ZA03"/>
    <n v="1289"/>
    <n v="18505.02"/>
    <n v="14356.11"/>
    <n v="13108.14"/>
    <n v="1000"/>
    <n v="18505.02"/>
    <n v="0"/>
    <x v="17"/>
    <x v="260"/>
    <s v="BJ"/>
    <n v="240"/>
    <n v="6"/>
  </r>
  <r>
    <x v="279"/>
    <x v="6"/>
    <s v=""/>
    <s v="2026"/>
    <s v="02"/>
    <s v="V"/>
    <s v="ZA03"/>
    <n v="7440"/>
    <n v="99179.93"/>
    <n v="13330.64"/>
    <n v="14049.8"/>
    <n v="1000"/>
    <n v="99179.93"/>
    <n v="0"/>
    <x v="17"/>
    <x v="260"/>
    <s v="BJ"/>
    <n v="240"/>
    <n v="31"/>
  </r>
  <r>
    <x v="279"/>
    <x v="2"/>
    <s v=""/>
    <s v="2026"/>
    <s v="02"/>
    <s v="V"/>
    <s v="ZA03"/>
    <n v="2715"/>
    <n v="36505.08"/>
    <n v="13445.7"/>
    <n v="12987.79"/>
    <n v="1000"/>
    <n v="36505.08"/>
    <n v="0"/>
    <x v="17"/>
    <x v="260"/>
    <s v="BJ"/>
    <n v="240"/>
    <n v="12"/>
  </r>
  <r>
    <x v="279"/>
    <x v="3"/>
    <s v=""/>
    <s v="2026"/>
    <s v="02"/>
    <s v="V"/>
    <s v="ZA03"/>
    <n v="6501"/>
    <n v="87816.82"/>
    <n v="13508.2"/>
    <n v="13108.14"/>
    <n v="1000"/>
    <n v="87816.82"/>
    <n v="0"/>
    <x v="17"/>
    <x v="260"/>
    <s v="BJ"/>
    <n v="240"/>
    <n v="28"/>
  </r>
  <r>
    <x v="280"/>
    <x v="5"/>
    <s v=""/>
    <s v="2026"/>
    <s v="02"/>
    <s v="V"/>
    <s v="ZA03"/>
    <n v="4080"/>
    <n v="52124.63"/>
    <n v="12775.64"/>
    <n v="13925.19"/>
    <n v="1000"/>
    <n v="52124.63"/>
    <n v="0"/>
    <x v="17"/>
    <x v="261"/>
    <s v="BJ"/>
    <n v="240"/>
    <n v="17"/>
  </r>
  <r>
    <x v="280"/>
    <x v="0"/>
    <s v=""/>
    <s v="2026"/>
    <s v="02"/>
    <s v="V"/>
    <s v="ZA03"/>
    <n v="3315"/>
    <n v="47515.95"/>
    <n v="14333.62"/>
    <n v="13925.19"/>
    <n v="1000"/>
    <n v="47515.95"/>
    <n v="0"/>
    <x v="17"/>
    <x v="261"/>
    <s v="BJ"/>
    <n v="240"/>
    <n v="14"/>
  </r>
  <r>
    <x v="280"/>
    <x v="1"/>
    <s v=""/>
    <s v="2026"/>
    <s v="02"/>
    <s v="V"/>
    <s v="ZA03"/>
    <n v="1638"/>
    <n v="23408.92"/>
    <n v="14291.16"/>
    <n v="13339.37"/>
    <n v="1000"/>
    <n v="23408.92"/>
    <n v="0"/>
    <x v="17"/>
    <x v="261"/>
    <s v="BJ"/>
    <n v="240"/>
    <n v="7"/>
  </r>
  <r>
    <x v="280"/>
    <x v="2"/>
    <s v=""/>
    <s v="2026"/>
    <s v="02"/>
    <s v="V"/>
    <s v="ZA03"/>
    <n v="3270"/>
    <n v="46704.55"/>
    <n v="14282.74"/>
    <n v="13193.66"/>
    <n v="1000"/>
    <n v="46704.55"/>
    <n v="0"/>
    <x v="17"/>
    <x v="261"/>
    <s v="BJ"/>
    <n v="240"/>
    <n v="14"/>
  </r>
  <r>
    <x v="280"/>
    <x v="3"/>
    <s v=""/>
    <s v="2026"/>
    <s v="02"/>
    <s v="V"/>
    <s v="ZA03"/>
    <n v="3673"/>
    <n v="50263.22"/>
    <n v="13684.51"/>
    <n v="13339.37"/>
    <n v="1000"/>
    <n v="50263.22"/>
    <n v="0"/>
    <x v="17"/>
    <x v="261"/>
    <s v="BJ"/>
    <n v="240"/>
    <n v="16"/>
  </r>
  <r>
    <x v="281"/>
    <x v="1"/>
    <s v=""/>
    <s v="2026"/>
    <s v="02"/>
    <s v="V"/>
    <s v="ZA03"/>
    <n v="480"/>
    <n v="6781.37"/>
    <n v="14127.85"/>
    <n v="12891.36"/>
    <n v="1000"/>
    <n v="6781.37"/>
    <n v="0"/>
    <x v="17"/>
    <x v="262"/>
    <s v="BJ"/>
    <n v="240"/>
    <n v="2"/>
  </r>
  <r>
    <x v="282"/>
    <x v="1"/>
    <s v=""/>
    <s v="2026"/>
    <s v="02"/>
    <s v="V"/>
    <s v="ZA03"/>
    <n v="1653"/>
    <n v="21976.31"/>
    <n v="13294.8"/>
    <n v="14235.21"/>
    <n v="1000"/>
    <n v="21976.31"/>
    <n v="0"/>
    <x v="3"/>
    <x v="263"/>
    <s v="MG"/>
    <n v="176"/>
    <n v="10"/>
  </r>
  <r>
    <x v="283"/>
    <x v="0"/>
    <s v=""/>
    <s v="2026"/>
    <s v="02"/>
    <s v="V"/>
    <s v="ZA03"/>
    <n v="375"/>
    <n v="11195.09"/>
    <n v="29853.57"/>
    <n v="32361.57"/>
    <n v="1000"/>
    <n v="11195.09"/>
    <n v="0"/>
    <x v="0"/>
    <x v="264"/>
    <s v="BJ"/>
    <n v="125"/>
    <n v="3"/>
  </r>
  <r>
    <x v="284"/>
    <x v="2"/>
    <s v=""/>
    <s v="2026"/>
    <s v="02"/>
    <s v="V"/>
    <s v="ZA03"/>
    <n v="160"/>
    <n v="2137.1"/>
    <n v="13356.88"/>
    <n v="13226.09"/>
    <n v="1000"/>
    <n v="2137.1"/>
    <n v="0"/>
    <x v="3"/>
    <x v="265"/>
    <s v="MG"/>
    <n v="176"/>
    <n v="1"/>
  </r>
  <r>
    <x v="285"/>
    <x v="0"/>
    <s v=""/>
    <s v="2026"/>
    <s v="02"/>
    <s v="V"/>
    <s v="ZA03"/>
    <n v="2676"/>
    <n v="86277.31"/>
    <n v="32241.15"/>
    <n v="32538.74"/>
    <n v="1000"/>
    <n v="86277.31"/>
    <n v="0"/>
    <x v="0"/>
    <x v="266"/>
    <s v="BJ"/>
    <n v="125"/>
    <n v="22"/>
  </r>
  <r>
    <x v="285"/>
    <x v="1"/>
    <s v=""/>
    <s v="2026"/>
    <s v="02"/>
    <s v="V"/>
    <s v="ZA03"/>
    <n v="1240"/>
    <n v="42624.65"/>
    <n v="34374.720000000001"/>
    <n v="31764.36"/>
    <n v="1000"/>
    <n v="42624.65"/>
    <n v="0"/>
    <x v="0"/>
    <x v="266"/>
    <s v="BJ"/>
    <n v="125"/>
    <n v="10"/>
  </r>
  <r>
    <x v="285"/>
    <x v="2"/>
    <s v=""/>
    <s v="2026"/>
    <s v="02"/>
    <s v="V"/>
    <s v="ZA03"/>
    <n v="387"/>
    <n v="12613.58"/>
    <n v="32593.23"/>
    <n v="31823.74"/>
    <n v="1000"/>
    <n v="12613.58"/>
    <n v="0"/>
    <x v="0"/>
    <x v="266"/>
    <s v="BJ"/>
    <n v="125"/>
    <n v="4"/>
  </r>
  <r>
    <x v="285"/>
    <x v="3"/>
    <s v=""/>
    <s v="2026"/>
    <s v="02"/>
    <s v="V"/>
    <s v="ZA03"/>
    <n v="2096"/>
    <n v="68505.850000000006"/>
    <n v="32684.09"/>
    <n v="31764.36"/>
    <n v="1000"/>
    <n v="68505.850000000006"/>
    <n v="0"/>
    <x v="0"/>
    <x v="266"/>
    <s v="BJ"/>
    <n v="125"/>
    <n v="17"/>
  </r>
  <r>
    <x v="285"/>
    <x v="4"/>
    <s v=""/>
    <s v="2026"/>
    <s v="02"/>
    <s v="V"/>
    <s v="ZA03"/>
    <n v="0"/>
    <n v="0"/>
    <n v="31653.18"/>
    <n v="30716.05"/>
    <n v="1000"/>
    <n v="0"/>
    <n v="0"/>
    <x v="0"/>
    <x v="266"/>
    <s v="BJ"/>
    <n v="125"/>
    <n v="0"/>
  </r>
  <r>
    <x v="286"/>
    <x v="0"/>
    <s v=""/>
    <s v="2026"/>
    <s v="02"/>
    <s v="V"/>
    <s v="ZA03"/>
    <n v="150"/>
    <n v="5053.45"/>
    <n v="33689.67"/>
    <n v="35165.79"/>
    <n v="1000"/>
    <n v="5053.45"/>
    <n v="0"/>
    <x v="0"/>
    <x v="267"/>
    <s v="BJ"/>
    <n v="125"/>
    <n v="2"/>
  </r>
  <r>
    <x v="287"/>
    <x v="0"/>
    <s v=""/>
    <s v="2026"/>
    <s v="02"/>
    <s v="V"/>
    <s v="ZA03"/>
    <n v="4848"/>
    <n v="78289.87"/>
    <n v="16148.9"/>
    <n v="17401.96"/>
    <n v="1000"/>
    <n v="78289.87"/>
    <n v="0"/>
    <x v="3"/>
    <x v="268"/>
    <s v="MG"/>
    <n v="160"/>
    <n v="31"/>
  </r>
  <r>
    <x v="287"/>
    <x v="3"/>
    <s v=""/>
    <s v="2026"/>
    <s v="02"/>
    <s v="V"/>
    <s v="ZA03"/>
    <n v="206"/>
    <n v="3436.36"/>
    <n v="16681.36"/>
    <n v="22275.19"/>
    <n v="1000"/>
    <n v="3436.36"/>
    <n v="0"/>
    <x v="3"/>
    <x v="268"/>
    <s v="MG"/>
    <n v="160"/>
    <n v="2"/>
  </r>
  <r>
    <x v="288"/>
    <x v="0"/>
    <s v=""/>
    <s v="2026"/>
    <s v="02"/>
    <s v="V"/>
    <s v="ZA03"/>
    <n v="3555"/>
    <n v="23937.82"/>
    <n v="6733.56"/>
    <n v="6613.55"/>
    <n v="1000"/>
    <n v="23937.82"/>
    <n v="0"/>
    <x v="17"/>
    <x v="155"/>
    <s v="BR"/>
    <n v="240"/>
    <n v="15"/>
  </r>
  <r>
    <x v="288"/>
    <x v="1"/>
    <s v=""/>
    <s v="2026"/>
    <s v="02"/>
    <s v="V"/>
    <s v="ZA03"/>
    <n v="1700"/>
    <n v="11659.81"/>
    <n v="6858.71"/>
    <n v="6339.42"/>
    <n v="1000"/>
    <n v="11659.81"/>
    <n v="0"/>
    <x v="17"/>
    <x v="155"/>
    <s v="BR"/>
    <n v="240"/>
    <n v="8"/>
  </r>
  <r>
    <x v="288"/>
    <x v="2"/>
    <s v=""/>
    <s v="2026"/>
    <s v="02"/>
    <s v="V"/>
    <s v="ZA03"/>
    <n v="7190"/>
    <n v="44395.15"/>
    <n v="6174.57"/>
    <n v="6082.8"/>
    <n v="1000"/>
    <n v="44395.15"/>
    <n v="0"/>
    <x v="17"/>
    <x v="155"/>
    <s v="BR"/>
    <n v="240"/>
    <n v="30"/>
  </r>
  <r>
    <x v="288"/>
    <x v="3"/>
    <s v=""/>
    <s v="2026"/>
    <s v="02"/>
    <s v="V"/>
    <s v="ZA03"/>
    <n v="1469"/>
    <n v="9114.81"/>
    <n v="6204.77"/>
    <n v="6339.42"/>
    <n v="1000"/>
    <n v="9114.81"/>
    <n v="0"/>
    <x v="17"/>
    <x v="155"/>
    <s v="BR"/>
    <n v="240"/>
    <n v="7"/>
  </r>
  <r>
    <x v="289"/>
    <x v="1"/>
    <s v=""/>
    <s v="2026"/>
    <s v="02"/>
    <s v="V"/>
    <s v="ZA03"/>
    <n v="0"/>
    <n v="0"/>
    <n v="8322.5"/>
    <n v="7657.53"/>
    <n v="1000"/>
    <n v="0"/>
    <n v="0"/>
    <x v="17"/>
    <x v="269"/>
    <s v="BR"/>
    <n v="240"/>
    <n v="0"/>
  </r>
  <r>
    <x v="290"/>
    <x v="0"/>
    <s v=""/>
    <s v="2026"/>
    <s v="02"/>
    <s v="V"/>
    <s v="ZA03"/>
    <n v="2025"/>
    <n v="13788.63"/>
    <n v="6809.2"/>
    <n v="4468.03"/>
    <n v="1000"/>
    <n v="13788.63"/>
    <n v="0"/>
    <x v="17"/>
    <x v="270"/>
    <s v="BR"/>
    <n v="240"/>
    <n v="9"/>
  </r>
  <r>
    <x v="290"/>
    <x v="1"/>
    <s v=""/>
    <s v="2026"/>
    <s v="02"/>
    <s v="V"/>
    <s v="ZA03"/>
    <n v="2881"/>
    <n v="19619.46"/>
    <n v="6809.95"/>
    <n v="4178.32"/>
    <n v="1000"/>
    <n v="19619.46"/>
    <n v="0"/>
    <x v="17"/>
    <x v="270"/>
    <s v="BR"/>
    <n v="240"/>
    <n v="13"/>
  </r>
  <r>
    <x v="290"/>
    <x v="2"/>
    <s v=""/>
    <s v="2026"/>
    <s v="02"/>
    <s v="V"/>
    <s v="ZA03"/>
    <n v="12515"/>
    <n v="78480.87"/>
    <n v="6270.94"/>
    <n v="4080.39"/>
    <n v="1000"/>
    <n v="78480.87"/>
    <n v="0"/>
    <x v="17"/>
    <x v="270"/>
    <s v="BR"/>
    <n v="240"/>
    <n v="53"/>
  </r>
  <r>
    <x v="290"/>
    <x v="8"/>
    <s v=""/>
    <s v="2026"/>
    <s v="02"/>
    <s v="S"/>
    <s v="ZA03"/>
    <n v="0"/>
    <n v="0"/>
    <n v="6313.04"/>
    <n v="6044.26"/>
    <n v="1000"/>
    <n v="0"/>
    <n v="0"/>
    <x v="17"/>
    <x v="270"/>
    <s v="BR"/>
    <n v="240"/>
    <n v="0"/>
  </r>
  <r>
    <x v="290"/>
    <x v="3"/>
    <s v=""/>
    <s v="2026"/>
    <s v="02"/>
    <s v="V"/>
    <s v="ZA03"/>
    <n v="5293"/>
    <n v="32156.57"/>
    <n v="6075.3"/>
    <n v="4178.32"/>
    <n v="1000"/>
    <n v="32156.57"/>
    <n v="0"/>
    <x v="17"/>
    <x v="270"/>
    <s v="BR"/>
    <n v="240"/>
    <n v="23"/>
  </r>
  <r>
    <x v="291"/>
    <x v="1"/>
    <s v=""/>
    <s v="2026"/>
    <s v="02"/>
    <s v="V"/>
    <s v="ZA03"/>
    <n v="884"/>
    <n v="14200.02"/>
    <n v="16063.37"/>
    <n v="12299.98"/>
    <n v="1000"/>
    <n v="14200.02"/>
    <n v="0"/>
    <x v="1"/>
    <x v="271"/>
    <s v="BJ"/>
    <n v="240"/>
    <n v="4"/>
  </r>
  <r>
    <x v="292"/>
    <x v="3"/>
    <s v=""/>
    <s v="2026"/>
    <s v="02"/>
    <s v="S"/>
    <s v="ZA03"/>
    <n v="0"/>
    <n v="0"/>
    <n v="16066.61"/>
    <n v="11292.27"/>
    <n v="1000"/>
    <n v="0"/>
    <n v="0"/>
    <x v="1"/>
    <x v="272"/>
    <s v="BJ"/>
    <n v="240"/>
    <n v="0"/>
  </r>
  <r>
    <x v="292"/>
    <x v="4"/>
    <s v=""/>
    <s v="2026"/>
    <s v="02"/>
    <s v="S"/>
    <s v="ZA03"/>
    <n v="0"/>
    <n v="0"/>
    <n v="11770.29"/>
    <n v="10896.15"/>
    <n v="1000"/>
    <n v="0"/>
    <n v="0"/>
    <x v="1"/>
    <x v="272"/>
    <s v="BJ"/>
    <n v="240"/>
    <n v="0"/>
  </r>
  <r>
    <x v="293"/>
    <x v="3"/>
    <s v=""/>
    <s v="2026"/>
    <s v="02"/>
    <s v="S"/>
    <s v="ZA03"/>
    <n v="0"/>
    <n v="0"/>
    <n v="0"/>
    <n v="12278.06"/>
    <n v="1000"/>
    <n v="0"/>
    <n v="0"/>
    <x v="1"/>
    <x v="273"/>
    <s v="BJ"/>
    <n v="240"/>
    <n v="0"/>
  </r>
  <r>
    <x v="293"/>
    <x v="21"/>
    <s v=""/>
    <s v="2026"/>
    <s v="02"/>
    <s v="S"/>
    <s v="ZA03"/>
    <n v="0"/>
    <n v="0"/>
    <n v="11988.04"/>
    <n v="11858.76"/>
    <n v="1000"/>
    <n v="0"/>
    <n v="0"/>
    <x v="1"/>
    <x v="273"/>
    <s v="BJ"/>
    <n v="240"/>
    <n v="0"/>
  </r>
  <r>
    <x v="294"/>
    <x v="0"/>
    <s v=""/>
    <s v="2026"/>
    <s v="02"/>
    <s v="V"/>
    <s v="ZA03"/>
    <n v="28800"/>
    <n v="357156.78"/>
    <n v="12401.28"/>
    <n v="12769.73"/>
    <n v="1000"/>
    <n v="357156.78"/>
    <n v="0"/>
    <x v="17"/>
    <x v="274"/>
    <s v="BJ"/>
    <n v="240"/>
    <n v="120"/>
  </r>
  <r>
    <x v="294"/>
    <x v="1"/>
    <s v=""/>
    <s v="2026"/>
    <s v="02"/>
    <s v="V"/>
    <s v="ZA03"/>
    <n v="20163"/>
    <n v="255517.89"/>
    <n v="12672.61"/>
    <n v="12207.01"/>
    <n v="1000"/>
    <n v="255517.89"/>
    <n v="0"/>
    <x v="17"/>
    <x v="274"/>
    <s v="BJ"/>
    <n v="240"/>
    <n v="85"/>
  </r>
  <r>
    <x v="294"/>
    <x v="6"/>
    <s v=""/>
    <s v="2026"/>
    <s v="02"/>
    <s v="V"/>
    <s v="ZA03"/>
    <n v="0"/>
    <n v="0"/>
    <n v="11985.19"/>
    <n v="13458.43"/>
    <n v="1000"/>
    <n v="0"/>
    <n v="0"/>
    <x v="17"/>
    <x v="274"/>
    <s v="BJ"/>
    <n v="240"/>
    <n v="0"/>
  </r>
  <r>
    <x v="294"/>
    <x v="2"/>
    <s v=""/>
    <s v="2026"/>
    <s v="02"/>
    <s v="V"/>
    <s v="ZA03"/>
    <n v="8415"/>
    <n v="97663.92"/>
    <n v="11605.93"/>
    <n v="12101.41"/>
    <n v="1000"/>
    <n v="97663.92"/>
    <n v="0"/>
    <x v="17"/>
    <x v="274"/>
    <s v="BJ"/>
    <n v="240"/>
    <n v="36"/>
  </r>
  <r>
    <x v="294"/>
    <x v="8"/>
    <s v=""/>
    <s v="2026"/>
    <s v="02"/>
    <s v="V"/>
    <s v="ZA03"/>
    <n v="1"/>
    <n v="11.54"/>
    <n v="11540"/>
    <n v="12099.32"/>
    <n v="1000"/>
    <n v="11.54"/>
    <n v="0"/>
    <x v="17"/>
    <x v="274"/>
    <s v="BJ"/>
    <n v="240"/>
    <n v="1"/>
  </r>
  <r>
    <x v="294"/>
    <x v="3"/>
    <s v=""/>
    <s v="2026"/>
    <s v="02"/>
    <s v="V"/>
    <s v="ZA03"/>
    <n v="27895"/>
    <n v="335832.8"/>
    <n v="12039.18"/>
    <n v="12207.01"/>
    <n v="1000"/>
    <n v="335832.8"/>
    <n v="0"/>
    <x v="17"/>
    <x v="274"/>
    <s v="BJ"/>
    <n v="240"/>
    <n v="117"/>
  </r>
  <r>
    <x v="295"/>
    <x v="0"/>
    <s v=""/>
    <s v="2026"/>
    <s v="02"/>
    <s v="V"/>
    <s v="ZA03"/>
    <n v="1258"/>
    <n v="17814.240000000002"/>
    <n v="14160.76"/>
    <n v="13859.34"/>
    <n v="1000"/>
    <n v="17814.240000000002"/>
    <n v="0"/>
    <x v="17"/>
    <x v="275"/>
    <s v="BJ"/>
    <n v="240"/>
    <n v="6"/>
  </r>
  <r>
    <x v="295"/>
    <x v="1"/>
    <s v=""/>
    <s v="2026"/>
    <s v="02"/>
    <s v="V"/>
    <s v="ZA03"/>
    <n v="2548"/>
    <n v="34143"/>
    <n v="13399.92"/>
    <n v="13326.58"/>
    <n v="1000"/>
    <n v="34143"/>
    <n v="0"/>
    <x v="17"/>
    <x v="275"/>
    <s v="BJ"/>
    <n v="240"/>
    <n v="11"/>
  </r>
  <r>
    <x v="295"/>
    <x v="2"/>
    <s v=""/>
    <s v="2026"/>
    <s v="02"/>
    <s v="V"/>
    <s v="ZA03"/>
    <n v="541"/>
    <n v="7429.33"/>
    <n v="13732.59"/>
    <n v="13252.5"/>
    <n v="1000"/>
    <n v="7429.33"/>
    <n v="0"/>
    <x v="17"/>
    <x v="275"/>
    <s v="BJ"/>
    <n v="240"/>
    <n v="3"/>
  </r>
  <r>
    <x v="295"/>
    <x v="3"/>
    <s v=""/>
    <s v="2026"/>
    <s v="02"/>
    <s v="V"/>
    <s v="ZA03"/>
    <n v="618"/>
    <n v="8398.3700000000008"/>
    <n v="13589.6"/>
    <n v="13326.58"/>
    <n v="1000"/>
    <n v="8398.3700000000008"/>
    <n v="0"/>
    <x v="17"/>
    <x v="275"/>
    <s v="BJ"/>
    <n v="240"/>
    <n v="3"/>
  </r>
  <r>
    <x v="296"/>
    <x v="0"/>
    <s v=""/>
    <s v="2026"/>
    <s v="02"/>
    <s v="V"/>
    <s v="ZA03"/>
    <n v="5966"/>
    <n v="69727.009999999995"/>
    <n v="11687.4"/>
    <n v="12179.32"/>
    <n v="1000"/>
    <n v="69727.009999999995"/>
    <n v="0"/>
    <x v="17"/>
    <x v="276"/>
    <s v="BJ"/>
    <n v="240"/>
    <n v="25"/>
  </r>
  <r>
    <x v="296"/>
    <x v="1"/>
    <s v=""/>
    <s v="2026"/>
    <s v="02"/>
    <s v="V"/>
    <s v="ZA03"/>
    <n v="3589"/>
    <n v="45829.04"/>
    <n v="12769.31"/>
    <n v="11672.51"/>
    <n v="1000"/>
    <n v="45829.04"/>
    <n v="0"/>
    <x v="17"/>
    <x v="276"/>
    <s v="BJ"/>
    <n v="240"/>
    <n v="15"/>
  </r>
  <r>
    <x v="296"/>
    <x v="6"/>
    <s v=""/>
    <s v="2026"/>
    <s v="02"/>
    <s v="V"/>
    <s v="ZA03"/>
    <n v="2400"/>
    <n v="26228.799999999999"/>
    <n v="10928.67"/>
    <n v="13237.25"/>
    <n v="1000"/>
    <n v="26228.799999999999"/>
    <n v="0"/>
    <x v="17"/>
    <x v="276"/>
    <s v="BJ"/>
    <n v="240"/>
    <n v="10"/>
  </r>
  <r>
    <x v="296"/>
    <x v="2"/>
    <s v=""/>
    <s v="2026"/>
    <s v="02"/>
    <s v="V"/>
    <s v="ZA03"/>
    <n v="2168"/>
    <n v="25254.2"/>
    <n v="11648.62"/>
    <n v="11498.71"/>
    <n v="1000"/>
    <n v="25254.2"/>
    <n v="0"/>
    <x v="17"/>
    <x v="276"/>
    <s v="BJ"/>
    <n v="240"/>
    <n v="10"/>
  </r>
  <r>
    <x v="296"/>
    <x v="8"/>
    <s v=""/>
    <s v="2026"/>
    <s v="02"/>
    <s v="S"/>
    <s v="ZA03"/>
    <n v="0"/>
    <n v="0"/>
    <n v="12787.02"/>
    <n v="11496.4"/>
    <n v="1000"/>
    <n v="0"/>
    <n v="0"/>
    <x v="17"/>
    <x v="276"/>
    <s v="BJ"/>
    <n v="240"/>
    <n v="0"/>
  </r>
  <r>
    <x v="296"/>
    <x v="3"/>
    <s v=""/>
    <s v="2026"/>
    <s v="02"/>
    <s v="V"/>
    <s v="ZA03"/>
    <n v="3235"/>
    <n v="38929.11"/>
    <n v="12033.73"/>
    <n v="11672.51"/>
    <n v="1000"/>
    <n v="38929.11"/>
    <n v="0"/>
    <x v="17"/>
    <x v="276"/>
    <s v="BJ"/>
    <n v="240"/>
    <n v="14"/>
  </r>
  <r>
    <x v="297"/>
    <x v="0"/>
    <s v=""/>
    <s v="2026"/>
    <s v="02"/>
    <s v="V"/>
    <s v="ZA03"/>
    <n v="3840"/>
    <n v="68406.91"/>
    <n v="17814.3"/>
    <n v="17053.560000000001"/>
    <n v="1000"/>
    <n v="68406.91"/>
    <n v="0"/>
    <x v="28"/>
    <x v="277"/>
    <s v="BJ"/>
    <n v="256"/>
    <n v="15"/>
  </r>
  <r>
    <x v="297"/>
    <x v="1"/>
    <s v=""/>
    <s v="2026"/>
    <s v="02"/>
    <s v="V"/>
    <s v="ZA03"/>
    <n v="1063"/>
    <n v="19591.11"/>
    <n v="18430.02"/>
    <n v="17053.560000000001"/>
    <n v="1000"/>
    <n v="19591.11"/>
    <n v="0"/>
    <x v="28"/>
    <x v="277"/>
    <s v="BJ"/>
    <n v="256"/>
    <n v="5"/>
  </r>
  <r>
    <x v="297"/>
    <x v="2"/>
    <s v=""/>
    <s v="2026"/>
    <s v="02"/>
    <s v="V"/>
    <s v="ZA03"/>
    <n v="509"/>
    <n v="9034.7999999999993"/>
    <n v="17750.099999999999"/>
    <n v="17053.560000000001"/>
    <n v="1000"/>
    <n v="9034.7999999999993"/>
    <n v="0"/>
    <x v="28"/>
    <x v="277"/>
    <s v="BJ"/>
    <n v="256"/>
    <n v="2"/>
  </r>
  <r>
    <x v="297"/>
    <x v="3"/>
    <s v=""/>
    <s v="2026"/>
    <s v="02"/>
    <s v="V"/>
    <s v="ZA03"/>
    <n v="1653"/>
    <n v="29660.59"/>
    <n v="17943.490000000002"/>
    <n v="17053.560000000001"/>
    <n v="1000"/>
    <n v="29660.59"/>
    <n v="0"/>
    <x v="28"/>
    <x v="277"/>
    <s v="BJ"/>
    <n v="256"/>
    <n v="7"/>
  </r>
  <r>
    <x v="298"/>
    <x v="0"/>
    <s v=""/>
    <s v="2026"/>
    <s v="02"/>
    <s v="V"/>
    <s v="ZA03"/>
    <n v="2"/>
    <n v="38.08"/>
    <n v="19040"/>
    <n v="18778.3"/>
    <n v="1000"/>
    <n v="38.08"/>
    <n v="0"/>
    <x v="28"/>
    <x v="278"/>
    <s v="BJ"/>
    <n v="256"/>
    <n v="1"/>
  </r>
  <r>
    <x v="298"/>
    <x v="1"/>
    <s v=""/>
    <s v="2026"/>
    <s v="02"/>
    <s v="V"/>
    <s v="ZA03"/>
    <n v="1725"/>
    <n v="33647.33"/>
    <n v="19505.7"/>
    <n v="18778.3"/>
    <n v="1000"/>
    <n v="33647.33"/>
    <n v="0"/>
    <x v="28"/>
    <x v="278"/>
    <s v="BJ"/>
    <n v="256"/>
    <n v="7"/>
  </r>
  <r>
    <x v="298"/>
    <x v="2"/>
    <s v=""/>
    <s v="2026"/>
    <s v="02"/>
    <s v="V"/>
    <s v="ZA03"/>
    <n v="750"/>
    <n v="14357.16"/>
    <n v="19142.88"/>
    <n v="18778.3"/>
    <n v="1000"/>
    <n v="14357.16"/>
    <n v="0"/>
    <x v="28"/>
    <x v="278"/>
    <s v="BJ"/>
    <n v="256"/>
    <n v="3"/>
  </r>
  <r>
    <x v="298"/>
    <x v="3"/>
    <s v=""/>
    <s v="2026"/>
    <s v="02"/>
    <s v="V"/>
    <s v="ZA03"/>
    <n v="2698"/>
    <n v="51999.360000000001"/>
    <n v="19273.3"/>
    <n v="18778.3"/>
    <n v="1000"/>
    <n v="51999.360000000001"/>
    <n v="0"/>
    <x v="28"/>
    <x v="278"/>
    <s v="BJ"/>
    <n v="256"/>
    <n v="11"/>
  </r>
  <r>
    <x v="299"/>
    <x v="1"/>
    <s v=""/>
    <s v="2026"/>
    <s v="02"/>
    <s v="V"/>
    <s v="ZA03"/>
    <n v="847"/>
    <n v="11436.89"/>
    <n v="13502.82"/>
    <n v="13925.43"/>
    <n v="1000"/>
    <n v="11436.89"/>
    <n v="0"/>
    <x v="1"/>
    <x v="279"/>
    <s v="BJ"/>
    <n v="240"/>
    <n v="4"/>
  </r>
  <r>
    <x v="300"/>
    <x v="0"/>
    <s v=""/>
    <s v="2026"/>
    <s v="02"/>
    <s v="V"/>
    <s v="ZA03"/>
    <n v="110"/>
    <n v="2096.9499999999998"/>
    <n v="19063.18"/>
    <n v="13614.79"/>
    <n v="1000"/>
    <n v="2096.9499999999998"/>
    <n v="0"/>
    <x v="1"/>
    <x v="280"/>
    <s v="BJ"/>
    <n v="240"/>
    <n v="1"/>
  </r>
  <r>
    <x v="300"/>
    <x v="1"/>
    <s v=""/>
    <s v="2026"/>
    <s v="02"/>
    <s v="V"/>
    <s v="ZA03"/>
    <n v="307"/>
    <n v="5038.3500000000004"/>
    <n v="16411.560000000001"/>
    <n v="14677.97"/>
    <n v="1000"/>
    <n v="5038.3500000000004"/>
    <n v="0"/>
    <x v="1"/>
    <x v="280"/>
    <s v="BJ"/>
    <n v="240"/>
    <n v="2"/>
  </r>
  <r>
    <x v="300"/>
    <x v="2"/>
    <s v=""/>
    <s v="2026"/>
    <s v="02"/>
    <s v="V"/>
    <s v="ZA03"/>
    <n v="240"/>
    <n v="4451.55"/>
    <n v="18548.13"/>
    <n v="13467.8"/>
    <n v="1000"/>
    <n v="4451.55"/>
    <n v="0"/>
    <x v="1"/>
    <x v="280"/>
    <s v="BJ"/>
    <n v="240"/>
    <n v="1"/>
  </r>
  <r>
    <x v="300"/>
    <x v="8"/>
    <s v=""/>
    <s v="2026"/>
    <s v="02"/>
    <s v="V"/>
    <s v="ZA03"/>
    <n v="0"/>
    <n v="0"/>
    <n v="17845.64"/>
    <n v="12681.75"/>
    <n v="1000"/>
    <n v="0"/>
    <n v="0"/>
    <x v="1"/>
    <x v="280"/>
    <s v="BJ"/>
    <n v="240"/>
    <n v="0"/>
  </r>
  <r>
    <x v="300"/>
    <x v="3"/>
    <s v=""/>
    <s v="2026"/>
    <s v="02"/>
    <s v="V"/>
    <s v="ZA03"/>
    <n v="0"/>
    <n v="0"/>
    <n v="17481.25"/>
    <n v="13576.16"/>
    <n v="1000"/>
    <n v="0"/>
    <n v="0"/>
    <x v="1"/>
    <x v="280"/>
    <s v="BJ"/>
    <n v="240"/>
    <n v="0"/>
  </r>
  <r>
    <x v="301"/>
    <x v="0"/>
    <s v=""/>
    <s v="2026"/>
    <s v="02"/>
    <s v="V"/>
    <s v="ZA03"/>
    <n v="165"/>
    <n v="2441.9899999999998"/>
    <n v="14799.94"/>
    <n v="13679.13"/>
    <n v="1000"/>
    <n v="2441.9899999999998"/>
    <n v="0"/>
    <x v="15"/>
    <x v="281"/>
    <s v="TA"/>
    <n v="255"/>
    <n v="1"/>
  </r>
  <r>
    <x v="301"/>
    <x v="2"/>
    <s v=""/>
    <s v="2026"/>
    <s v="02"/>
    <s v="V"/>
    <s v="ZA03"/>
    <n v="255"/>
    <n v="3653.27"/>
    <n v="14326.55"/>
    <n v="13143.57"/>
    <n v="1000"/>
    <n v="3653.27"/>
    <n v="0"/>
    <x v="15"/>
    <x v="281"/>
    <s v="TA"/>
    <n v="255"/>
    <n v="1"/>
  </r>
  <r>
    <x v="301"/>
    <x v="8"/>
    <s v=""/>
    <s v="2026"/>
    <s v="02"/>
    <s v="V"/>
    <s v="ZA03"/>
    <n v="174"/>
    <n v="2492.81"/>
    <n v="14326.49"/>
    <n v="13134.87"/>
    <n v="1000"/>
    <n v="2492.81"/>
    <n v="0"/>
    <x v="15"/>
    <x v="281"/>
    <s v="TA"/>
    <n v="255"/>
    <n v="1"/>
  </r>
  <r>
    <x v="302"/>
    <x v="7"/>
    <s v=""/>
    <s v="2026"/>
    <s v="02"/>
    <s v="V"/>
    <s v="ZA03"/>
    <n v="49001"/>
    <n v="1045822.6"/>
    <n v="21342.880000000001"/>
    <n v="22060.39"/>
    <n v="1000"/>
    <n v="1045822.6"/>
    <n v="0"/>
    <x v="29"/>
    <x v="282"/>
    <s v="KL"/>
    <n v="132"/>
    <n v="372"/>
  </r>
  <r>
    <x v="302"/>
    <x v="5"/>
    <s v=""/>
    <s v="2026"/>
    <s v="02"/>
    <s v="V"/>
    <s v="ZA03"/>
    <n v="1321"/>
    <n v="28611.75"/>
    <n v="21659.16"/>
    <n v="22338.66"/>
    <n v="1000"/>
    <n v="28611.75"/>
    <n v="0"/>
    <x v="29"/>
    <x v="282"/>
    <s v="KL"/>
    <n v="132"/>
    <n v="11"/>
  </r>
  <r>
    <x v="302"/>
    <x v="0"/>
    <s v=""/>
    <s v="2026"/>
    <s v="02"/>
    <s v="V"/>
    <s v="ZA03"/>
    <n v="38647"/>
    <n v="902257.27"/>
    <n v="23346.11"/>
    <n v="22338.66"/>
    <n v="1000"/>
    <n v="902257.27"/>
    <n v="0"/>
    <x v="29"/>
    <x v="282"/>
    <s v="KL"/>
    <n v="132"/>
    <n v="293"/>
  </r>
  <r>
    <x v="302"/>
    <x v="1"/>
    <s v=""/>
    <s v="2026"/>
    <s v="02"/>
    <s v="V"/>
    <s v="ZA03"/>
    <n v="12905"/>
    <n v="305907.56"/>
    <n v="23704.58"/>
    <n v="22060.39"/>
    <n v="1000"/>
    <n v="305907.56"/>
    <n v="0"/>
    <x v="29"/>
    <x v="282"/>
    <s v="KL"/>
    <n v="132"/>
    <n v="98"/>
  </r>
  <r>
    <x v="302"/>
    <x v="6"/>
    <s v=""/>
    <s v="2026"/>
    <s v="02"/>
    <s v="V"/>
    <s v="ZA03"/>
    <n v="22176"/>
    <n v="496270.58"/>
    <n v="22378.720000000001"/>
    <n v="21112.83"/>
    <n v="1000"/>
    <n v="496270.58"/>
    <n v="0"/>
    <x v="29"/>
    <x v="282"/>
    <s v="KL"/>
    <n v="132"/>
    <n v="168"/>
  </r>
  <r>
    <x v="302"/>
    <x v="2"/>
    <s v=""/>
    <s v="2026"/>
    <s v="02"/>
    <s v="V"/>
    <s v="ZA03"/>
    <n v="7794"/>
    <n v="175515.79"/>
    <n v="22519.35"/>
    <n v="21221.200000000001"/>
    <n v="1000"/>
    <n v="175515.79"/>
    <n v="0"/>
    <x v="29"/>
    <x v="282"/>
    <s v="KL"/>
    <n v="132"/>
    <n v="60"/>
  </r>
  <r>
    <x v="302"/>
    <x v="8"/>
    <s v=""/>
    <s v="2026"/>
    <s v="02"/>
    <s v="V"/>
    <s v="ZA03"/>
    <n v="12"/>
    <n v="283.3"/>
    <n v="23608.33"/>
    <n v="21093.81"/>
    <n v="1000"/>
    <n v="283.3"/>
    <n v="0"/>
    <x v="29"/>
    <x v="282"/>
    <s v="KL"/>
    <n v="132"/>
    <n v="1"/>
  </r>
  <r>
    <x v="302"/>
    <x v="3"/>
    <s v=""/>
    <s v="2026"/>
    <s v="02"/>
    <s v="V"/>
    <s v="ZA03"/>
    <n v="359212"/>
    <n v="7946117.7999999998"/>
    <n v="22120.97"/>
    <n v="21112.83"/>
    <n v="1000"/>
    <n v="7946117.7999999998"/>
    <n v="0"/>
    <x v="29"/>
    <x v="282"/>
    <s v="KL"/>
    <n v="132"/>
    <n v="2722"/>
  </r>
  <r>
    <x v="303"/>
    <x v="2"/>
    <s v=""/>
    <s v="2026"/>
    <s v="02"/>
    <s v="V"/>
    <s v="ZA03"/>
    <n v="108"/>
    <n v="2007.23"/>
    <n v="18585.46"/>
    <n v="15124.08"/>
    <n v="1000"/>
    <n v="2007.23"/>
    <n v="0"/>
    <x v="12"/>
    <x v="283"/>
    <s v="KL"/>
    <n v="120"/>
    <n v="1"/>
  </r>
  <r>
    <x v="304"/>
    <x v="7"/>
    <s v=""/>
    <s v="2026"/>
    <s v="02"/>
    <s v="V"/>
    <s v="ZA03"/>
    <n v="13"/>
    <n v="252.93"/>
    <n v="19456.150000000001"/>
    <n v="21821.49"/>
    <n v="1000"/>
    <n v="252.93"/>
    <n v="0"/>
    <x v="29"/>
    <x v="284"/>
    <s v="KL"/>
    <n v="132"/>
    <n v="1"/>
  </r>
  <r>
    <x v="304"/>
    <x v="0"/>
    <s v=""/>
    <s v="2026"/>
    <s v="02"/>
    <s v="V"/>
    <s v="ZA03"/>
    <n v="8185"/>
    <n v="187438.47"/>
    <n v="22900.240000000002"/>
    <n v="22805.14"/>
    <n v="1000"/>
    <n v="187438.47"/>
    <n v="0"/>
    <x v="29"/>
    <x v="284"/>
    <s v="KL"/>
    <n v="132"/>
    <n v="63"/>
  </r>
  <r>
    <x v="304"/>
    <x v="1"/>
    <s v=""/>
    <s v="2026"/>
    <s v="02"/>
    <s v="V"/>
    <s v="ZA03"/>
    <n v="2966"/>
    <n v="69281.69"/>
    <n v="23358.63"/>
    <n v="21821.49"/>
    <n v="1000"/>
    <n v="69281.69"/>
    <n v="0"/>
    <x v="29"/>
    <x v="284"/>
    <s v="KL"/>
    <n v="132"/>
    <n v="23"/>
  </r>
  <r>
    <x v="304"/>
    <x v="2"/>
    <s v=""/>
    <s v="2026"/>
    <s v="02"/>
    <s v="V"/>
    <s v="ZA03"/>
    <n v="2204"/>
    <n v="48824.639999999999"/>
    <n v="22152.74"/>
    <n v="22102.29"/>
    <n v="1000"/>
    <n v="48824.639999999999"/>
    <n v="0"/>
    <x v="29"/>
    <x v="284"/>
    <s v="KL"/>
    <n v="132"/>
    <n v="17"/>
  </r>
  <r>
    <x v="304"/>
    <x v="3"/>
    <s v=""/>
    <s v="2026"/>
    <s v="02"/>
    <s v="V"/>
    <s v="ZA03"/>
    <n v="63267"/>
    <n v="1357887.45"/>
    <n v="21462.81"/>
    <n v="21821.49"/>
    <n v="1000"/>
    <n v="1357887.45"/>
    <n v="0"/>
    <x v="29"/>
    <x v="284"/>
    <s v="KL"/>
    <n v="132"/>
    <n v="480"/>
  </r>
  <r>
    <x v="305"/>
    <x v="7"/>
    <s v=""/>
    <s v="2026"/>
    <s v="02"/>
    <s v="V"/>
    <s v="ZA03"/>
    <n v="0"/>
    <n v="0"/>
    <n v="22057.96"/>
    <n v="23141.14"/>
    <n v="1000"/>
    <n v="0"/>
    <n v="0"/>
    <x v="29"/>
    <x v="285"/>
    <s v="KL"/>
    <n v="132"/>
    <n v="0"/>
  </r>
  <r>
    <x v="305"/>
    <x v="0"/>
    <s v=""/>
    <s v="2026"/>
    <s v="02"/>
    <s v="V"/>
    <s v="ZA03"/>
    <n v="4576"/>
    <n v="106998.09"/>
    <n v="23382.45"/>
    <n v="24338.01"/>
    <n v="1000"/>
    <n v="106998.09"/>
    <n v="0"/>
    <x v="29"/>
    <x v="285"/>
    <s v="KL"/>
    <n v="132"/>
    <n v="35"/>
  </r>
  <r>
    <x v="305"/>
    <x v="1"/>
    <s v=""/>
    <s v="2026"/>
    <s v="02"/>
    <s v="V"/>
    <s v="ZA03"/>
    <n v="183"/>
    <n v="4361.26"/>
    <n v="23832.02"/>
    <n v="23141.14"/>
    <n v="1000"/>
    <n v="4361.26"/>
    <n v="0"/>
    <x v="29"/>
    <x v="285"/>
    <s v="KL"/>
    <n v="132"/>
    <n v="2"/>
  </r>
  <r>
    <x v="305"/>
    <x v="2"/>
    <s v=""/>
    <s v="2026"/>
    <s v="02"/>
    <s v="V"/>
    <s v="ZA03"/>
    <n v="661"/>
    <n v="15017.09"/>
    <n v="22718.74"/>
    <n v="23440.5"/>
    <n v="1000"/>
    <n v="15017.09"/>
    <n v="0"/>
    <x v="29"/>
    <x v="285"/>
    <s v="KL"/>
    <n v="132"/>
    <n v="6"/>
  </r>
  <r>
    <x v="305"/>
    <x v="3"/>
    <s v=""/>
    <s v="2026"/>
    <s v="02"/>
    <s v="V"/>
    <s v="ZA03"/>
    <n v="44350"/>
    <n v="991142.09"/>
    <n v="22348.19"/>
    <n v="23147.62"/>
    <n v="1000"/>
    <n v="991142.09"/>
    <n v="0"/>
    <x v="29"/>
    <x v="285"/>
    <s v="KL"/>
    <n v="132"/>
    <n v="336"/>
  </r>
  <r>
    <x v="306"/>
    <x v="7"/>
    <s v=""/>
    <s v="2026"/>
    <s v="02"/>
    <s v="S"/>
    <s v="ZA03"/>
    <n v="0"/>
    <n v="0"/>
    <n v="23877.23"/>
    <n v="21208.29"/>
    <n v="1000"/>
    <n v="0"/>
    <n v="0"/>
    <x v="29"/>
    <x v="286"/>
    <s v="KL"/>
    <n v="132"/>
    <n v="0"/>
  </r>
  <r>
    <x v="306"/>
    <x v="0"/>
    <s v=""/>
    <s v="2026"/>
    <s v="02"/>
    <s v="V"/>
    <s v="ZA03"/>
    <n v="4601"/>
    <n v="110407.91"/>
    <n v="23996.5"/>
    <n v="22061.43"/>
    <n v="1000"/>
    <n v="110407.91"/>
    <n v="0"/>
    <x v="29"/>
    <x v="286"/>
    <s v="KL"/>
    <n v="132"/>
    <n v="35"/>
  </r>
  <r>
    <x v="306"/>
    <x v="1"/>
    <s v=""/>
    <s v="2026"/>
    <s v="02"/>
    <s v="V"/>
    <s v="ZA03"/>
    <n v="229"/>
    <n v="5505.54"/>
    <n v="24041.66"/>
    <n v="21208.29"/>
    <n v="1000"/>
    <n v="5505.54"/>
    <n v="0"/>
    <x v="29"/>
    <x v="286"/>
    <s v="KL"/>
    <n v="132"/>
    <n v="2"/>
  </r>
  <r>
    <x v="306"/>
    <x v="2"/>
    <s v=""/>
    <s v="2026"/>
    <s v="02"/>
    <s v="V"/>
    <s v="ZA03"/>
    <n v="1032"/>
    <n v="24105.86"/>
    <n v="23358.39"/>
    <n v="21365.47"/>
    <n v="1000"/>
    <n v="24105.86"/>
    <n v="0"/>
    <x v="29"/>
    <x v="286"/>
    <s v="KL"/>
    <n v="132"/>
    <n v="8"/>
  </r>
  <r>
    <x v="306"/>
    <x v="3"/>
    <s v=""/>
    <s v="2026"/>
    <s v="02"/>
    <s v="V"/>
    <s v="ZA03"/>
    <n v="13964"/>
    <n v="321344.45"/>
    <n v="23012.35"/>
    <n v="21209.41"/>
    <n v="1000"/>
    <n v="321344.45"/>
    <n v="0"/>
    <x v="29"/>
    <x v="286"/>
    <s v="KL"/>
    <n v="132"/>
    <n v="106"/>
  </r>
  <r>
    <x v="307"/>
    <x v="7"/>
    <s v=""/>
    <s v="2026"/>
    <s v="02"/>
    <s v="V"/>
    <s v="ZA03"/>
    <n v="924"/>
    <n v="21178.98"/>
    <n v="22920.97"/>
    <n v="16753.52"/>
    <n v="1000"/>
    <n v="21178.98"/>
    <n v="0"/>
    <x v="29"/>
    <x v="287"/>
    <s v="KL"/>
    <n v="132"/>
    <n v="7"/>
  </r>
  <r>
    <x v="307"/>
    <x v="0"/>
    <s v=""/>
    <s v="2026"/>
    <s v="02"/>
    <s v="V"/>
    <s v="ZA03"/>
    <n v="6155"/>
    <n v="147180.79"/>
    <n v="23912.39"/>
    <n v="17586.79"/>
    <n v="1000"/>
    <n v="147180.79"/>
    <n v="0"/>
    <x v="29"/>
    <x v="287"/>
    <s v="KL"/>
    <n v="132"/>
    <n v="47"/>
  </r>
  <r>
    <x v="307"/>
    <x v="1"/>
    <s v=""/>
    <s v="2026"/>
    <s v="02"/>
    <s v="V"/>
    <s v="ZA03"/>
    <n v="576"/>
    <n v="14049.73"/>
    <n v="24391.89"/>
    <n v="21804.55"/>
    <n v="1000"/>
    <n v="14049.73"/>
    <n v="0"/>
    <x v="29"/>
    <x v="287"/>
    <s v="KL"/>
    <n v="132"/>
    <n v="5"/>
  </r>
  <r>
    <x v="307"/>
    <x v="2"/>
    <s v=""/>
    <s v="2026"/>
    <s v="02"/>
    <s v="V"/>
    <s v="ZA03"/>
    <n v="505"/>
    <n v="11829.56"/>
    <n v="23424.87"/>
    <n v="16990.939999999999"/>
    <n v="1000"/>
    <n v="11829.56"/>
    <n v="0"/>
    <x v="29"/>
    <x v="287"/>
    <s v="KL"/>
    <n v="132"/>
    <n v="4"/>
  </r>
  <r>
    <x v="307"/>
    <x v="3"/>
    <s v=""/>
    <s v="2026"/>
    <s v="02"/>
    <s v="V"/>
    <s v="ZA03"/>
    <n v="30990"/>
    <n v="721479.45"/>
    <n v="23281.040000000001"/>
    <n v="16753.52"/>
    <n v="1000"/>
    <n v="721479.45"/>
    <n v="0"/>
    <x v="29"/>
    <x v="287"/>
    <s v="KL"/>
    <n v="132"/>
    <n v="235"/>
  </r>
  <r>
    <x v="308"/>
    <x v="0"/>
    <s v=""/>
    <s v="2026"/>
    <s v="02"/>
    <s v="V"/>
    <s v="ZA03"/>
    <n v="1517"/>
    <n v="16585.900000000001"/>
    <n v="10933.36"/>
    <n v="9834.67"/>
    <n v="1000"/>
    <n v="16585.900000000001"/>
    <n v="0"/>
    <x v="8"/>
    <x v="288"/>
    <s v="GH"/>
    <n v="225"/>
    <n v="7"/>
  </r>
  <r>
    <x v="308"/>
    <x v="1"/>
    <s v=""/>
    <s v="2026"/>
    <s v="02"/>
    <s v="V"/>
    <s v="ZA03"/>
    <n v="852"/>
    <n v="9751.35"/>
    <n v="11445.25"/>
    <n v="9409.64"/>
    <n v="1000"/>
    <n v="9751.35"/>
    <n v="0"/>
    <x v="8"/>
    <x v="288"/>
    <s v="GH"/>
    <n v="225"/>
    <n v="4"/>
  </r>
  <r>
    <x v="308"/>
    <x v="2"/>
    <s v=""/>
    <s v="2026"/>
    <s v="02"/>
    <s v="V"/>
    <s v="ZA03"/>
    <n v="249"/>
    <n v="2696.78"/>
    <n v="10830.44"/>
    <n v="9834.67"/>
    <n v="1000"/>
    <n v="2696.78"/>
    <n v="0"/>
    <x v="8"/>
    <x v="288"/>
    <s v="GH"/>
    <n v="225"/>
    <n v="2"/>
  </r>
  <r>
    <x v="308"/>
    <x v="3"/>
    <s v=""/>
    <s v="2026"/>
    <s v="02"/>
    <s v="V"/>
    <s v="ZA03"/>
    <n v="14333"/>
    <n v="161542.70000000001"/>
    <n v="11270.68"/>
    <n v="9834.67"/>
    <n v="1000"/>
    <n v="161542.70000000001"/>
    <n v="0"/>
    <x v="8"/>
    <x v="288"/>
    <s v="GH"/>
    <n v="225"/>
    <n v="64"/>
  </r>
  <r>
    <x v="309"/>
    <x v="2"/>
    <s v=""/>
    <s v="2026"/>
    <s v="02"/>
    <s v="V"/>
    <s v="ZA03"/>
    <n v="1"/>
    <n v="10.53"/>
    <n v="10530"/>
    <n v="12551.52"/>
    <n v="1000"/>
    <n v="10.53"/>
    <n v="0"/>
    <x v="15"/>
    <x v="289"/>
    <s v="TA"/>
    <n v="255"/>
    <n v="1"/>
  </r>
  <r>
    <x v="310"/>
    <x v="2"/>
    <s v=""/>
    <s v="2026"/>
    <s v="02"/>
    <s v="V"/>
    <s v="ZA03"/>
    <n v="7921"/>
    <n v="73075.17"/>
    <n v="9225.5"/>
    <n v="8026.55"/>
    <n v="1000"/>
    <n v="73075.17"/>
    <n v="0"/>
    <x v="15"/>
    <x v="290"/>
    <s v="TA"/>
    <n v="255"/>
    <n v="32"/>
  </r>
  <r>
    <x v="310"/>
    <x v="3"/>
    <s v=""/>
    <s v="2026"/>
    <s v="02"/>
    <s v="V"/>
    <s v="ZA03"/>
    <n v="7901"/>
    <n v="73608.67"/>
    <n v="9316.3700000000008"/>
    <n v="8146.27"/>
    <n v="1000"/>
    <n v="73608.67"/>
    <n v="0"/>
    <x v="15"/>
    <x v="290"/>
    <s v="TA"/>
    <n v="255"/>
    <n v="31"/>
  </r>
  <r>
    <x v="311"/>
    <x v="1"/>
    <s v=""/>
    <s v="2026"/>
    <s v="02"/>
    <s v="V"/>
    <s v="ZA03"/>
    <n v="135"/>
    <n v="1932.83"/>
    <n v="14317.26"/>
    <n v="13485.79"/>
    <n v="1000"/>
    <n v="1932.83"/>
    <n v="0"/>
    <x v="15"/>
    <x v="291"/>
    <s v="TA"/>
    <n v="255"/>
    <n v="1"/>
  </r>
  <r>
    <x v="312"/>
    <x v="0"/>
    <s v=""/>
    <s v="2026"/>
    <s v="02"/>
    <s v="V"/>
    <s v="ZA03"/>
    <n v="10"/>
    <n v="167.28"/>
    <n v="16728"/>
    <n v="15643.42"/>
    <n v="1000"/>
    <n v="167.28"/>
    <n v="0"/>
    <x v="15"/>
    <x v="292"/>
    <s v="TA"/>
    <n v="255"/>
    <n v="1"/>
  </r>
  <r>
    <x v="312"/>
    <x v="1"/>
    <s v=""/>
    <s v="2026"/>
    <s v="02"/>
    <s v="V"/>
    <s v="ZA03"/>
    <n v="615"/>
    <n v="9899.69"/>
    <n v="16097.06"/>
    <n v="15251.38"/>
    <n v="1000"/>
    <n v="9899.69"/>
    <n v="0"/>
    <x v="15"/>
    <x v="292"/>
    <s v="TA"/>
    <n v="255"/>
    <n v="3"/>
  </r>
  <r>
    <x v="312"/>
    <x v="2"/>
    <s v=""/>
    <s v="2026"/>
    <s v="02"/>
    <s v="V"/>
    <s v="ZA03"/>
    <n v="0"/>
    <n v="0"/>
    <n v="16170"/>
    <n v="15142.12"/>
    <n v="1000"/>
    <n v="0"/>
    <n v="0"/>
    <x v="15"/>
    <x v="292"/>
    <s v="TA"/>
    <n v="255"/>
    <n v="0"/>
  </r>
  <r>
    <x v="312"/>
    <x v="3"/>
    <s v=""/>
    <s v="2026"/>
    <s v="02"/>
    <s v="V"/>
    <s v="ZA03"/>
    <n v="0"/>
    <n v="0"/>
    <n v="16082.01"/>
    <n v="15251.38"/>
    <n v="1000"/>
    <n v="0"/>
    <n v="0"/>
    <x v="15"/>
    <x v="292"/>
    <s v="TA"/>
    <n v="255"/>
    <n v="0"/>
  </r>
  <r>
    <x v="313"/>
    <x v="2"/>
    <s v=""/>
    <s v="2026"/>
    <s v="02"/>
    <s v="V"/>
    <s v="ZA03"/>
    <n v="2"/>
    <n v="21.09"/>
    <n v="10545"/>
    <n v="8669.92"/>
    <n v="1000"/>
    <n v="21.09"/>
    <n v="0"/>
    <x v="15"/>
    <x v="293"/>
    <s v="TA"/>
    <n v="255"/>
    <n v="1"/>
  </r>
  <r>
    <x v="314"/>
    <x v="5"/>
    <s v=""/>
    <s v="2026"/>
    <s v="02"/>
    <s v="V"/>
    <s v="ZA03"/>
    <n v="0"/>
    <n v="0"/>
    <n v="12656.11"/>
    <n v="14580.15"/>
    <n v="1000"/>
    <n v="0"/>
    <n v="0"/>
    <x v="15"/>
    <x v="294"/>
    <s v="TA"/>
    <n v="255"/>
    <n v="0"/>
  </r>
  <r>
    <x v="314"/>
    <x v="2"/>
    <s v=""/>
    <s v="2026"/>
    <s v="02"/>
    <s v="V"/>
    <s v="ZA03"/>
    <n v="2805"/>
    <n v="35772.85"/>
    <n v="12753.24"/>
    <n v="14174.73"/>
    <n v="1000"/>
    <n v="35772.85"/>
    <n v="0"/>
    <x v="15"/>
    <x v="294"/>
    <s v="TA"/>
    <n v="255"/>
    <n v="11"/>
  </r>
  <r>
    <x v="315"/>
    <x v="5"/>
    <s v=""/>
    <s v="2026"/>
    <s v="02"/>
    <s v="V"/>
    <s v="ZA03"/>
    <n v="279"/>
    <n v="3902.93"/>
    <n v="13989"/>
    <n v="13859.29"/>
    <n v="1000"/>
    <n v="3902.93"/>
    <n v="0"/>
    <x v="15"/>
    <x v="295"/>
    <s v="TA"/>
    <n v="255"/>
    <n v="2"/>
  </r>
  <r>
    <x v="315"/>
    <x v="0"/>
    <s v=""/>
    <s v="2026"/>
    <s v="02"/>
    <s v="V"/>
    <s v="ZA03"/>
    <n v="695"/>
    <n v="9958.68"/>
    <n v="14329.04"/>
    <n v="13859.29"/>
    <n v="1000"/>
    <n v="9958.68"/>
    <n v="0"/>
    <x v="15"/>
    <x v="295"/>
    <s v="TA"/>
    <n v="255"/>
    <n v="3"/>
  </r>
  <r>
    <x v="315"/>
    <x v="1"/>
    <s v=""/>
    <s v="2026"/>
    <s v="02"/>
    <s v="V"/>
    <s v="ZA03"/>
    <n v="150"/>
    <n v="2163.13"/>
    <n v="14420.87"/>
    <n v="13859.29"/>
    <n v="1000"/>
    <n v="2163.13"/>
    <n v="0"/>
    <x v="15"/>
    <x v="295"/>
    <s v="TA"/>
    <n v="255"/>
    <n v="1"/>
  </r>
  <r>
    <x v="315"/>
    <x v="3"/>
    <s v=""/>
    <s v="2026"/>
    <s v="02"/>
    <s v="V"/>
    <s v="ZA03"/>
    <n v="60"/>
    <n v="830.35"/>
    <n v="13839.17"/>
    <n v="13259.07"/>
    <n v="1000"/>
    <n v="830.35"/>
    <n v="0"/>
    <x v="15"/>
    <x v="295"/>
    <s v="TA"/>
    <n v="255"/>
    <n v="1"/>
  </r>
  <r>
    <x v="316"/>
    <x v="5"/>
    <s v=""/>
    <s v="2026"/>
    <s v="02"/>
    <s v="V"/>
    <s v="ZA03"/>
    <n v="510"/>
    <n v="6075.08"/>
    <n v="11911.92"/>
    <n v="12851.81"/>
    <n v="1000"/>
    <n v="6075.08"/>
    <n v="0"/>
    <x v="15"/>
    <x v="296"/>
    <s v="TA"/>
    <n v="255"/>
    <n v="2"/>
  </r>
  <r>
    <x v="317"/>
    <x v="5"/>
    <s v=""/>
    <s v="2026"/>
    <s v="02"/>
    <s v="V"/>
    <s v="ZA03"/>
    <n v="21930"/>
    <n v="234973.82"/>
    <n v="10714.72"/>
    <n v="11075.94"/>
    <n v="1000"/>
    <n v="234973.82"/>
    <n v="0"/>
    <x v="15"/>
    <x v="297"/>
    <s v="TA"/>
    <n v="255"/>
    <n v="86"/>
  </r>
  <r>
    <x v="318"/>
    <x v="0"/>
    <s v=""/>
    <s v="2026"/>
    <s v="02"/>
    <s v="V"/>
    <s v="ZA03"/>
    <n v="679"/>
    <n v="8640.8799999999992"/>
    <n v="12725.89"/>
    <n v="12500.56"/>
    <n v="1000"/>
    <n v="8640.8799999999992"/>
    <n v="0"/>
    <x v="1"/>
    <x v="298"/>
    <s v="BJ"/>
    <n v="240"/>
    <n v="3"/>
  </r>
  <r>
    <x v="319"/>
    <x v="0"/>
    <s v=""/>
    <s v="2026"/>
    <s v="02"/>
    <s v="V"/>
    <s v="ZA03"/>
    <n v="40"/>
    <n v="477.12"/>
    <n v="11928"/>
    <n v="10854.76"/>
    <n v="1000"/>
    <n v="477.12"/>
    <n v="0"/>
    <x v="1"/>
    <x v="299"/>
    <s v="BJ"/>
    <n v="240"/>
    <n v="1"/>
  </r>
  <r>
    <x v="320"/>
    <x v="3"/>
    <s v=""/>
    <s v="2026"/>
    <s v="02"/>
    <s v="V"/>
    <s v="ZA03"/>
    <n v="0"/>
    <n v="0"/>
    <n v="12763.24"/>
    <n v="14530.71"/>
    <n v="1000"/>
    <n v="0"/>
    <n v="0"/>
    <x v="6"/>
    <x v="300"/>
    <s v="BR"/>
    <n v="176"/>
    <n v="0"/>
  </r>
  <r>
    <x v="321"/>
    <x v="7"/>
    <s v=""/>
    <s v="2026"/>
    <s v="02"/>
    <s v="V"/>
    <s v="ZA03"/>
    <n v="611"/>
    <n v="8271.52"/>
    <n v="13537.68"/>
    <n v="13732.68"/>
    <n v="1000"/>
    <n v="8271.52"/>
    <n v="0"/>
    <x v="6"/>
    <x v="301"/>
    <s v="BR"/>
    <n v="176"/>
    <n v="4"/>
  </r>
  <r>
    <x v="321"/>
    <x v="0"/>
    <s v=""/>
    <s v="2026"/>
    <s v="02"/>
    <s v="V"/>
    <s v="ZA03"/>
    <n v="11148"/>
    <n v="156098.21"/>
    <n v="14002.35"/>
    <n v="14502.57"/>
    <n v="1000"/>
    <n v="156098.21"/>
    <n v="0"/>
    <x v="6"/>
    <x v="301"/>
    <s v="BR"/>
    <n v="176"/>
    <n v="64"/>
  </r>
  <r>
    <x v="321"/>
    <x v="1"/>
    <s v=""/>
    <s v="2026"/>
    <s v="02"/>
    <s v="V"/>
    <s v="ZA03"/>
    <n v="5516"/>
    <n v="77599.179999999993"/>
    <n v="14068.02"/>
    <n v="14502.57"/>
    <n v="1000"/>
    <n v="77599.179999999993"/>
    <n v="0"/>
    <x v="6"/>
    <x v="301"/>
    <s v="BR"/>
    <n v="176"/>
    <n v="32"/>
  </r>
  <r>
    <x v="321"/>
    <x v="2"/>
    <s v=""/>
    <s v="2026"/>
    <s v="02"/>
    <s v="V"/>
    <s v="ZA03"/>
    <n v="5168"/>
    <n v="69616.759999999995"/>
    <n v="13470.74"/>
    <n v="14007.16"/>
    <n v="1000"/>
    <n v="69616.759999999995"/>
    <n v="0"/>
    <x v="6"/>
    <x v="301"/>
    <s v="BR"/>
    <n v="176"/>
    <n v="30"/>
  </r>
  <r>
    <x v="321"/>
    <x v="3"/>
    <s v=""/>
    <s v="2026"/>
    <s v="02"/>
    <s v="V"/>
    <s v="ZA03"/>
    <n v="103260"/>
    <n v="1382598.15"/>
    <n v="13389.48"/>
    <n v="13745.83"/>
    <n v="1000"/>
    <n v="1382598.15"/>
    <n v="0"/>
    <x v="6"/>
    <x v="301"/>
    <s v="BR"/>
    <n v="176"/>
    <n v="587"/>
  </r>
  <r>
    <x v="322"/>
    <x v="7"/>
    <s v=""/>
    <s v="2026"/>
    <s v="02"/>
    <s v="V"/>
    <s v="ZA03"/>
    <n v="5"/>
    <n v="46.81"/>
    <n v="9362"/>
    <n v="9391.65"/>
    <n v="1000"/>
    <n v="46.81"/>
    <n v="0"/>
    <x v="8"/>
    <x v="302"/>
    <s v="GH"/>
    <n v="225"/>
    <n v="1"/>
  </r>
  <r>
    <x v="322"/>
    <x v="0"/>
    <s v=""/>
    <s v="2026"/>
    <s v="02"/>
    <s v="V"/>
    <s v="ZA03"/>
    <n v="15198"/>
    <n v="155231.96"/>
    <n v="10213.969999999999"/>
    <n v="9953.5499999999993"/>
    <n v="1000"/>
    <n v="155231.96"/>
    <n v="0"/>
    <x v="8"/>
    <x v="302"/>
    <s v="GH"/>
    <n v="225"/>
    <n v="68"/>
  </r>
  <r>
    <x v="322"/>
    <x v="1"/>
    <s v=""/>
    <s v="2026"/>
    <s v="02"/>
    <s v="V"/>
    <s v="ZA03"/>
    <n v="7884"/>
    <n v="82002.92"/>
    <n v="10401.18"/>
    <n v="9953.5499999999993"/>
    <n v="1000"/>
    <n v="82002.92"/>
    <n v="0"/>
    <x v="8"/>
    <x v="302"/>
    <s v="GH"/>
    <n v="225"/>
    <n v="36"/>
  </r>
  <r>
    <x v="322"/>
    <x v="2"/>
    <s v=""/>
    <s v="2026"/>
    <s v="02"/>
    <s v="V"/>
    <s v="ZA03"/>
    <n v="4488"/>
    <n v="45159.1"/>
    <n v="10062.19"/>
    <n v="9559.43"/>
    <n v="1000"/>
    <n v="45159.1"/>
    <n v="0"/>
    <x v="8"/>
    <x v="302"/>
    <s v="GH"/>
    <n v="225"/>
    <n v="20"/>
  </r>
  <r>
    <x v="322"/>
    <x v="3"/>
    <s v=""/>
    <s v="2026"/>
    <s v="02"/>
    <s v="V"/>
    <s v="ZA03"/>
    <n v="65762"/>
    <n v="636552.99"/>
    <n v="9679.65"/>
    <n v="9409.08"/>
    <n v="1000"/>
    <n v="636552.99"/>
    <n v="0"/>
    <x v="8"/>
    <x v="302"/>
    <s v="GH"/>
    <n v="225"/>
    <n v="293"/>
  </r>
  <r>
    <x v="323"/>
    <x v="7"/>
    <s v=""/>
    <s v="2026"/>
    <s v="02"/>
    <s v="V"/>
    <s v="ZA03"/>
    <n v="770"/>
    <n v="11650.22"/>
    <n v="15130.16"/>
    <n v="13846.98"/>
    <n v="1000"/>
    <n v="11650.22"/>
    <n v="0"/>
    <x v="8"/>
    <x v="303"/>
    <s v="GH"/>
    <n v="154"/>
    <n v="5"/>
  </r>
  <r>
    <x v="323"/>
    <x v="0"/>
    <s v=""/>
    <s v="2026"/>
    <s v="02"/>
    <s v="V"/>
    <s v="ZA03"/>
    <n v="22714"/>
    <n v="363084.3"/>
    <n v="15985.04"/>
    <n v="12534.97"/>
    <n v="1000"/>
    <n v="363084.3"/>
    <n v="0"/>
    <x v="8"/>
    <x v="303"/>
    <s v="GH"/>
    <n v="154"/>
    <n v="148"/>
  </r>
  <r>
    <x v="323"/>
    <x v="1"/>
    <s v=""/>
    <s v="2026"/>
    <s v="02"/>
    <s v="V"/>
    <s v="ZA03"/>
    <n v="19067"/>
    <n v="316212.40999999997"/>
    <n v="16584.28"/>
    <n v="12534.97"/>
    <n v="1000"/>
    <n v="316212.40999999997"/>
    <n v="0"/>
    <x v="8"/>
    <x v="303"/>
    <s v="GH"/>
    <n v="154"/>
    <n v="124"/>
  </r>
  <r>
    <x v="323"/>
    <x v="6"/>
    <s v=""/>
    <s v="2026"/>
    <s v="02"/>
    <s v="V"/>
    <s v="ZA03"/>
    <n v="69"/>
    <n v="843.59"/>
    <n v="12226.01"/>
    <n v="12226.01"/>
    <n v="1000"/>
    <n v="843.59"/>
    <n v="0"/>
    <x v="8"/>
    <x v="303"/>
    <s v="GH"/>
    <n v="154"/>
    <n v="1"/>
  </r>
  <r>
    <x v="323"/>
    <x v="2"/>
    <s v=""/>
    <s v="2026"/>
    <s v="02"/>
    <s v="V"/>
    <s v="ZA03"/>
    <n v="14676"/>
    <n v="214028.46"/>
    <n v="14583.57"/>
    <n v="11770.2"/>
    <n v="1000"/>
    <n v="214028.46"/>
    <n v="0"/>
    <x v="8"/>
    <x v="303"/>
    <s v="GH"/>
    <n v="154"/>
    <n v="96"/>
  </r>
  <r>
    <x v="323"/>
    <x v="8"/>
    <s v=""/>
    <s v="2026"/>
    <s v="02"/>
    <s v="V"/>
    <s v="ZA03"/>
    <n v="8"/>
    <n v="97.7"/>
    <n v="12212.5"/>
    <n v="11742.15"/>
    <n v="1000"/>
    <n v="97.7"/>
    <n v="0"/>
    <x v="8"/>
    <x v="303"/>
    <s v="GH"/>
    <n v="154"/>
    <n v="1"/>
  </r>
  <r>
    <x v="323"/>
    <x v="3"/>
    <s v=""/>
    <s v="2026"/>
    <s v="02"/>
    <s v="V"/>
    <s v="ZA03"/>
    <n v="30194"/>
    <n v="468825.26"/>
    <n v="15527.1"/>
    <n v="11775.02"/>
    <n v="1000"/>
    <n v="468825.26"/>
    <n v="0"/>
    <x v="8"/>
    <x v="303"/>
    <s v="GH"/>
    <n v="154"/>
    <n v="197"/>
  </r>
  <r>
    <x v="324"/>
    <x v="0"/>
    <s v=""/>
    <s v="2026"/>
    <s v="02"/>
    <s v="V"/>
    <s v="ZA03"/>
    <n v="990"/>
    <n v="10357.799999999999"/>
    <n v="10462.42"/>
    <n v="11546"/>
    <n v="1000"/>
    <n v="10357.799999999999"/>
    <n v="0"/>
    <x v="8"/>
    <x v="304"/>
    <s v="GH"/>
    <n v="315"/>
    <n v="4"/>
  </r>
  <r>
    <x v="324"/>
    <x v="1"/>
    <s v=""/>
    <s v="2026"/>
    <s v="02"/>
    <s v="V"/>
    <s v="ZA03"/>
    <n v="345"/>
    <n v="3680.53"/>
    <n v="10668.2"/>
    <n v="11546"/>
    <n v="1000"/>
    <n v="3680.53"/>
    <n v="0"/>
    <x v="8"/>
    <x v="304"/>
    <s v="GH"/>
    <n v="315"/>
    <n v="2"/>
  </r>
  <r>
    <x v="324"/>
    <x v="2"/>
    <s v=""/>
    <s v="2026"/>
    <s v="02"/>
    <s v="V"/>
    <s v="ZA03"/>
    <n v="357"/>
    <n v="3698.23"/>
    <n v="10359.19"/>
    <n v="11195.79"/>
    <n v="1000"/>
    <n v="3698.23"/>
    <n v="0"/>
    <x v="8"/>
    <x v="304"/>
    <s v="GH"/>
    <n v="315"/>
    <n v="2"/>
  </r>
  <r>
    <x v="324"/>
    <x v="3"/>
    <s v=""/>
    <s v="2026"/>
    <s v="02"/>
    <s v="V"/>
    <s v="ZA03"/>
    <n v="2190"/>
    <n v="21726.82"/>
    <n v="9920.92"/>
    <n v="11050.51"/>
    <n v="1000"/>
    <n v="21726.82"/>
    <n v="0"/>
    <x v="8"/>
    <x v="304"/>
    <s v="GH"/>
    <n v="315"/>
    <n v="7"/>
  </r>
  <r>
    <x v="325"/>
    <x v="0"/>
    <s v=""/>
    <s v="2026"/>
    <s v="02"/>
    <s v="V"/>
    <s v="ZA03"/>
    <n v="2400"/>
    <n v="73973.23"/>
    <n v="30822.18"/>
    <n v="27769.13"/>
    <n v="1000"/>
    <n v="73973.23"/>
    <n v="0"/>
    <x v="29"/>
    <x v="305"/>
    <s v="KL"/>
    <n v="132"/>
    <n v="19"/>
  </r>
  <r>
    <x v="325"/>
    <x v="1"/>
    <s v=""/>
    <s v="2026"/>
    <s v="02"/>
    <s v="V"/>
    <s v="ZA03"/>
    <n v="898"/>
    <n v="25497.47"/>
    <n v="28393.62"/>
    <n v="27769.13"/>
    <n v="1000"/>
    <n v="25497.47"/>
    <n v="0"/>
    <x v="29"/>
    <x v="305"/>
    <s v="KL"/>
    <n v="132"/>
    <n v="7"/>
  </r>
  <r>
    <x v="325"/>
    <x v="2"/>
    <s v=""/>
    <s v="2026"/>
    <s v="02"/>
    <s v="V"/>
    <s v="ZA03"/>
    <n v="17237"/>
    <n v="491402.56"/>
    <n v="28508.59"/>
    <n v="26694.94"/>
    <n v="1000"/>
    <n v="491402.56"/>
    <n v="0"/>
    <x v="29"/>
    <x v="305"/>
    <s v="KL"/>
    <n v="132"/>
    <n v="131"/>
  </r>
  <r>
    <x v="325"/>
    <x v="8"/>
    <s v=""/>
    <s v="2026"/>
    <s v="02"/>
    <s v="V"/>
    <s v="ZA03"/>
    <n v="834"/>
    <n v="23149.03"/>
    <n v="27756.63"/>
    <n v="26694.62"/>
    <n v="1000"/>
    <n v="23149.03"/>
    <n v="0"/>
    <x v="29"/>
    <x v="305"/>
    <s v="KL"/>
    <n v="132"/>
    <n v="7"/>
  </r>
  <r>
    <x v="325"/>
    <x v="3"/>
    <s v=""/>
    <s v="2026"/>
    <s v="02"/>
    <s v="V"/>
    <s v="ZA03"/>
    <n v="3747"/>
    <n v="112821.86"/>
    <n v="30109.919999999998"/>
    <n v="26971.75"/>
    <n v="1000"/>
    <n v="112821.86"/>
    <n v="0"/>
    <x v="29"/>
    <x v="305"/>
    <s v="KL"/>
    <n v="132"/>
    <n v="29"/>
  </r>
  <r>
    <x v="326"/>
    <x v="1"/>
    <s v=""/>
    <s v="2026"/>
    <s v="02"/>
    <s v="V"/>
    <s v="ZA03"/>
    <n v="216"/>
    <n v="2498.79"/>
    <n v="11568.47"/>
    <n v="12784.37"/>
    <n v="1000"/>
    <n v="2498.79"/>
    <n v="0"/>
    <x v="6"/>
    <x v="306"/>
    <s v="BR"/>
    <n v="176"/>
    <n v="2"/>
  </r>
  <r>
    <x v="327"/>
    <x v="7"/>
    <s v=""/>
    <s v="2026"/>
    <s v="02"/>
    <s v="V"/>
    <s v="ZA03"/>
    <n v="698"/>
    <n v="9492.32"/>
    <n v="13599.31"/>
    <n v="13879.86"/>
    <n v="1000"/>
    <n v="9492.32"/>
    <n v="0"/>
    <x v="6"/>
    <x v="307"/>
    <s v="BR"/>
    <n v="176"/>
    <n v="4"/>
  </r>
  <r>
    <x v="327"/>
    <x v="0"/>
    <s v=""/>
    <s v="2026"/>
    <s v="02"/>
    <s v="V"/>
    <s v="ZA03"/>
    <n v="3892"/>
    <n v="56365.4"/>
    <n v="14482.37"/>
    <n v="14704.31"/>
    <n v="1000"/>
    <n v="56365.4"/>
    <n v="0"/>
    <x v="6"/>
    <x v="307"/>
    <s v="BR"/>
    <n v="176"/>
    <n v="23"/>
  </r>
  <r>
    <x v="327"/>
    <x v="1"/>
    <s v=""/>
    <s v="2026"/>
    <s v="02"/>
    <s v="V"/>
    <s v="ZA03"/>
    <n v="1408"/>
    <n v="20614.189999999999"/>
    <n v="14640.76"/>
    <n v="14704.31"/>
    <n v="1000"/>
    <n v="20614.189999999999"/>
    <n v="0"/>
    <x v="6"/>
    <x v="307"/>
    <s v="BR"/>
    <n v="176"/>
    <n v="8"/>
  </r>
  <r>
    <x v="327"/>
    <x v="2"/>
    <s v=""/>
    <s v="2026"/>
    <s v="02"/>
    <s v="V"/>
    <s v="ZA03"/>
    <n v="528"/>
    <n v="7327.26"/>
    <n v="13877.39"/>
    <n v="14121.67"/>
    <n v="1000"/>
    <n v="7327.26"/>
    <n v="0"/>
    <x v="6"/>
    <x v="307"/>
    <s v="BR"/>
    <n v="176"/>
    <n v="3"/>
  </r>
  <r>
    <x v="327"/>
    <x v="3"/>
    <s v=""/>
    <s v="2026"/>
    <s v="02"/>
    <s v="V"/>
    <s v="ZA03"/>
    <n v="53743"/>
    <n v="738110.07"/>
    <n v="13734.07"/>
    <n v="13955.58"/>
    <n v="1000"/>
    <n v="738110.07"/>
    <n v="0"/>
    <x v="6"/>
    <x v="307"/>
    <s v="BR"/>
    <n v="176"/>
    <n v="306"/>
  </r>
  <r>
    <x v="328"/>
    <x v="0"/>
    <s v=""/>
    <s v="2026"/>
    <s v="02"/>
    <s v="V"/>
    <s v="ZA03"/>
    <n v="125"/>
    <n v="3622.17"/>
    <n v="28977.360000000001"/>
    <n v="27210.76"/>
    <n v="1000"/>
    <n v="3622.17"/>
    <n v="0"/>
    <x v="0"/>
    <x v="308"/>
    <s v="BJ"/>
    <n v="125"/>
    <n v="1"/>
  </r>
  <r>
    <x v="329"/>
    <x v="7"/>
    <s v=""/>
    <s v="2026"/>
    <s v="02"/>
    <s v="S"/>
    <s v="ZA03"/>
    <n v="0"/>
    <n v="0"/>
    <n v="14581.62"/>
    <n v="14333.85"/>
    <n v="1000"/>
    <n v="0"/>
    <n v="0"/>
    <x v="6"/>
    <x v="309"/>
    <s v="BR"/>
    <n v="154"/>
    <n v="0"/>
  </r>
  <r>
    <x v="329"/>
    <x v="1"/>
    <s v=""/>
    <s v="2026"/>
    <s v="02"/>
    <s v="V"/>
    <s v="ZA03"/>
    <n v="77"/>
    <n v="1238.1400000000001"/>
    <n v="16079.74"/>
    <n v="13388.67"/>
    <n v="1000"/>
    <n v="1238.1400000000001"/>
    <n v="0"/>
    <x v="6"/>
    <x v="309"/>
    <s v="BR"/>
    <n v="154"/>
    <n v="1"/>
  </r>
  <r>
    <x v="329"/>
    <x v="3"/>
    <s v=""/>
    <s v="2026"/>
    <s v="02"/>
    <s v="V"/>
    <s v="ZA03"/>
    <n v="595"/>
    <n v="8751.31"/>
    <n v="14708.08"/>
    <n v="13094.39"/>
    <n v="1000"/>
    <n v="8751.31"/>
    <n v="0"/>
    <x v="6"/>
    <x v="309"/>
    <s v="BR"/>
    <n v="154"/>
    <n v="4"/>
  </r>
  <r>
    <x v="330"/>
    <x v="7"/>
    <s v=""/>
    <s v="2026"/>
    <s v="02"/>
    <s v="V"/>
    <s v="ZA03"/>
    <n v="5467"/>
    <n v="59015.63"/>
    <n v="10794.88"/>
    <n v="13191.83"/>
    <n v="1000"/>
    <n v="59015.63"/>
    <n v="0"/>
    <x v="6"/>
    <x v="310"/>
    <s v="BR"/>
    <n v="176"/>
    <n v="32"/>
  </r>
  <r>
    <x v="330"/>
    <x v="0"/>
    <s v=""/>
    <s v="2026"/>
    <s v="02"/>
    <s v="V"/>
    <s v="ZA03"/>
    <n v="25607"/>
    <n v="329364.68"/>
    <n v="12862.29"/>
    <n v="13973.94"/>
    <n v="1000"/>
    <n v="329364.68"/>
    <n v="0"/>
    <x v="6"/>
    <x v="310"/>
    <s v="BR"/>
    <n v="176"/>
    <n v="146"/>
  </r>
  <r>
    <x v="330"/>
    <x v="1"/>
    <s v=""/>
    <s v="2026"/>
    <s v="02"/>
    <s v="V"/>
    <s v="ZA03"/>
    <n v="7948"/>
    <n v="103609.64"/>
    <n v="13035.94"/>
    <n v="13973.94"/>
    <n v="1000"/>
    <n v="103609.64"/>
    <n v="0"/>
    <x v="6"/>
    <x v="310"/>
    <s v="BR"/>
    <n v="176"/>
    <n v="46"/>
  </r>
  <r>
    <x v="330"/>
    <x v="2"/>
    <s v=""/>
    <s v="2026"/>
    <s v="02"/>
    <s v="V"/>
    <s v="ZA03"/>
    <n v="7396"/>
    <n v="90771.42"/>
    <n v="12273.04"/>
    <n v="13274.42"/>
    <n v="1000"/>
    <n v="90771.42"/>
    <n v="0"/>
    <x v="6"/>
    <x v="310"/>
    <s v="BR"/>
    <n v="176"/>
    <n v="43"/>
  </r>
  <r>
    <x v="330"/>
    <x v="3"/>
    <s v=""/>
    <s v="2026"/>
    <s v="02"/>
    <s v="V"/>
    <s v="ZA03"/>
    <n v="40419"/>
    <n v="478845.59"/>
    <n v="11847.04"/>
    <n v="13193.51"/>
    <n v="1000"/>
    <n v="478845.59"/>
    <n v="0"/>
    <x v="6"/>
    <x v="310"/>
    <s v="BR"/>
    <n v="176"/>
    <n v="230"/>
  </r>
  <r>
    <x v="331"/>
    <x v="7"/>
    <s v=""/>
    <s v="2026"/>
    <s v="02"/>
    <s v="V"/>
    <s v="ZA03"/>
    <n v="4251"/>
    <n v="57233.72"/>
    <n v="13463.59"/>
    <n v="14869.23"/>
    <n v="1000"/>
    <n v="57233.72"/>
    <n v="0"/>
    <x v="6"/>
    <x v="311"/>
    <s v="BR"/>
    <n v="154"/>
    <n v="28"/>
  </r>
  <r>
    <x v="331"/>
    <x v="0"/>
    <s v=""/>
    <s v="2026"/>
    <s v="02"/>
    <s v="V"/>
    <s v="ZA03"/>
    <n v="924"/>
    <n v="14919.02"/>
    <n v="16146.13"/>
    <n v="15409.56"/>
    <n v="1000"/>
    <n v="14919.02"/>
    <n v="0"/>
    <x v="6"/>
    <x v="311"/>
    <s v="BR"/>
    <n v="154"/>
    <n v="6"/>
  </r>
  <r>
    <x v="331"/>
    <x v="1"/>
    <s v=""/>
    <s v="2026"/>
    <s v="02"/>
    <s v="V"/>
    <s v="ZA03"/>
    <n v="901"/>
    <n v="14106.65"/>
    <n v="15656.66"/>
    <n v="15409.56"/>
    <n v="1000"/>
    <n v="14106.65"/>
    <n v="0"/>
    <x v="6"/>
    <x v="311"/>
    <s v="BR"/>
    <n v="154"/>
    <n v="6"/>
  </r>
  <r>
    <x v="331"/>
    <x v="3"/>
    <s v=""/>
    <s v="2026"/>
    <s v="02"/>
    <s v="V"/>
    <s v="ZA03"/>
    <n v="2941"/>
    <n v="41243.39"/>
    <n v="14023.59"/>
    <n v="14869.23"/>
    <n v="1000"/>
    <n v="41243.39"/>
    <n v="0"/>
    <x v="6"/>
    <x v="311"/>
    <s v="BR"/>
    <n v="154"/>
    <n v="20"/>
  </r>
  <r>
    <x v="332"/>
    <x v="7"/>
    <s v=""/>
    <s v="2026"/>
    <s v="02"/>
    <s v="V"/>
    <s v="ZA03"/>
    <n v="2806"/>
    <n v="22605.64"/>
    <n v="8056.18"/>
    <n v="8474.52"/>
    <n v="1000"/>
    <n v="22605.64"/>
    <n v="0"/>
    <x v="6"/>
    <x v="312"/>
    <s v="BR"/>
    <n v="176"/>
    <n v="16"/>
  </r>
  <r>
    <x v="332"/>
    <x v="0"/>
    <s v=""/>
    <s v="2026"/>
    <s v="02"/>
    <s v="V"/>
    <s v="ZA03"/>
    <n v="20435"/>
    <n v="184017.15"/>
    <n v="9005"/>
    <n v="9413.4699999999993"/>
    <n v="1000"/>
    <n v="184017.15"/>
    <n v="0"/>
    <x v="6"/>
    <x v="312"/>
    <s v="BR"/>
    <n v="176"/>
    <n v="117"/>
  </r>
  <r>
    <x v="332"/>
    <x v="1"/>
    <s v=""/>
    <s v="2026"/>
    <s v="02"/>
    <s v="V"/>
    <s v="ZA03"/>
    <n v="3431"/>
    <n v="32483.59"/>
    <n v="9467.67"/>
    <n v="9413.4699999999993"/>
    <n v="1000"/>
    <n v="32483.59"/>
    <n v="0"/>
    <x v="6"/>
    <x v="312"/>
    <s v="BR"/>
    <n v="176"/>
    <n v="20"/>
  </r>
  <r>
    <x v="332"/>
    <x v="2"/>
    <s v=""/>
    <s v="2026"/>
    <s v="02"/>
    <s v="V"/>
    <s v="ZA03"/>
    <n v="11999"/>
    <n v="95585.11"/>
    <n v="7966.09"/>
    <n v="8649.61"/>
    <n v="1000"/>
    <n v="95585.11"/>
    <n v="0"/>
    <x v="6"/>
    <x v="312"/>
    <s v="BR"/>
    <n v="176"/>
    <n v="69"/>
  </r>
  <r>
    <x v="332"/>
    <x v="8"/>
    <s v=""/>
    <s v="2026"/>
    <s v="02"/>
    <s v="V"/>
    <s v="ZA03"/>
    <n v="0"/>
    <n v="0"/>
    <n v="7758.04"/>
    <n v="8355.7900000000009"/>
    <n v="1000"/>
    <n v="0"/>
    <n v="0"/>
    <x v="6"/>
    <x v="312"/>
    <s v="BR"/>
    <n v="176"/>
    <n v="0"/>
  </r>
  <r>
    <x v="332"/>
    <x v="3"/>
    <s v=""/>
    <s v="2026"/>
    <s v="02"/>
    <s v="V"/>
    <s v="ZA03"/>
    <n v="26198"/>
    <n v="217404.94"/>
    <n v="8298.5300000000007"/>
    <n v="8564.5400000000009"/>
    <n v="1000"/>
    <n v="217404.94"/>
    <n v="0"/>
    <x v="6"/>
    <x v="312"/>
    <s v="BR"/>
    <n v="176"/>
    <n v="149"/>
  </r>
  <r>
    <x v="333"/>
    <x v="7"/>
    <s v=""/>
    <s v="2026"/>
    <s v="02"/>
    <s v="V"/>
    <s v="ZA03"/>
    <n v="154"/>
    <n v="1803.15"/>
    <n v="11708.77"/>
    <n v="12988.52"/>
    <n v="1000"/>
    <n v="1803.15"/>
    <n v="0"/>
    <x v="6"/>
    <x v="313"/>
    <s v="BR"/>
    <n v="154"/>
    <n v="1"/>
  </r>
  <r>
    <x v="333"/>
    <x v="1"/>
    <s v=""/>
    <s v="2026"/>
    <s v="02"/>
    <s v="V"/>
    <s v="ZA03"/>
    <n v="341"/>
    <n v="4364.0600000000004"/>
    <n v="12797.83"/>
    <n v="11633.58"/>
    <n v="1000"/>
    <n v="4364.0600000000004"/>
    <n v="0"/>
    <x v="6"/>
    <x v="313"/>
    <s v="BR"/>
    <n v="154"/>
    <n v="3"/>
  </r>
  <r>
    <x v="333"/>
    <x v="3"/>
    <s v=""/>
    <s v="2026"/>
    <s v="02"/>
    <s v="V"/>
    <s v="ZA03"/>
    <n v="5195"/>
    <n v="60759.91"/>
    <n v="11695.84"/>
    <n v="11259.09"/>
    <n v="1000"/>
    <n v="60759.91"/>
    <n v="0"/>
    <x v="6"/>
    <x v="313"/>
    <s v="BR"/>
    <n v="154"/>
    <n v="34"/>
  </r>
  <r>
    <x v="334"/>
    <x v="7"/>
    <s v=""/>
    <s v="2026"/>
    <s v="02"/>
    <s v="V"/>
    <s v="ZA03"/>
    <n v="745"/>
    <n v="7913.23"/>
    <n v="10621.79"/>
    <n v="12616.84"/>
    <n v="1000"/>
    <n v="7913.23"/>
    <n v="0"/>
    <x v="6"/>
    <x v="314"/>
    <s v="BR"/>
    <n v="176"/>
    <n v="5"/>
  </r>
  <r>
    <x v="334"/>
    <x v="0"/>
    <s v=""/>
    <s v="2026"/>
    <s v="02"/>
    <s v="V"/>
    <s v="ZA03"/>
    <n v="12465"/>
    <n v="149709.93"/>
    <n v="12010.42"/>
    <n v="11902.08"/>
    <n v="1000"/>
    <n v="149709.93"/>
    <n v="0"/>
    <x v="6"/>
    <x v="314"/>
    <s v="BR"/>
    <n v="176"/>
    <n v="71"/>
  </r>
  <r>
    <x v="334"/>
    <x v="1"/>
    <s v=""/>
    <s v="2026"/>
    <s v="02"/>
    <s v="V"/>
    <s v="ZA03"/>
    <n v="5015"/>
    <n v="61101.75"/>
    <n v="12183.8"/>
    <n v="11902.08"/>
    <n v="1000"/>
    <n v="61101.75"/>
    <n v="0"/>
    <x v="6"/>
    <x v="314"/>
    <s v="BR"/>
    <n v="176"/>
    <n v="29"/>
  </r>
  <r>
    <x v="334"/>
    <x v="2"/>
    <s v=""/>
    <s v="2026"/>
    <s v="02"/>
    <s v="V"/>
    <s v="ZA03"/>
    <n v="6288"/>
    <n v="72668.789999999994"/>
    <n v="11556.74"/>
    <n v="11430.98"/>
    <n v="1000"/>
    <n v="72668.789999999994"/>
    <n v="0"/>
    <x v="6"/>
    <x v="314"/>
    <s v="BR"/>
    <n v="176"/>
    <n v="36"/>
  </r>
  <r>
    <x v="334"/>
    <x v="3"/>
    <s v=""/>
    <s v="2026"/>
    <s v="02"/>
    <s v="V"/>
    <s v="ZA03"/>
    <n v="30048"/>
    <n v="328995.94"/>
    <n v="10949.01"/>
    <n v="11297.97"/>
    <n v="1000"/>
    <n v="328995.94"/>
    <n v="0"/>
    <x v="6"/>
    <x v="314"/>
    <s v="BR"/>
    <n v="176"/>
    <n v="171"/>
  </r>
  <r>
    <x v="335"/>
    <x v="7"/>
    <s v=""/>
    <s v="2026"/>
    <s v="02"/>
    <s v="V"/>
    <s v="ZA03"/>
    <n v="0"/>
    <n v="0"/>
    <n v="9932.82"/>
    <n v="10569.08"/>
    <n v="1000"/>
    <n v="0"/>
    <n v="0"/>
    <x v="6"/>
    <x v="315"/>
    <s v="BR"/>
    <n v="176"/>
    <n v="0"/>
  </r>
  <r>
    <x v="335"/>
    <x v="0"/>
    <s v=""/>
    <s v="2026"/>
    <s v="02"/>
    <s v="V"/>
    <s v="ZA03"/>
    <n v="10417"/>
    <n v="110491.4"/>
    <n v="10606.83"/>
    <n v="10913.33"/>
    <n v="1000"/>
    <n v="110491.4"/>
    <n v="0"/>
    <x v="6"/>
    <x v="315"/>
    <s v="BR"/>
    <n v="176"/>
    <n v="60"/>
  </r>
  <r>
    <x v="335"/>
    <x v="1"/>
    <s v=""/>
    <s v="2026"/>
    <s v="02"/>
    <s v="V"/>
    <s v="ZA03"/>
    <n v="5778"/>
    <n v="61564.63"/>
    <n v="10655.01"/>
    <n v="10913.33"/>
    <n v="1000"/>
    <n v="61564.63"/>
    <n v="0"/>
    <x v="6"/>
    <x v="315"/>
    <s v="BR"/>
    <n v="176"/>
    <n v="33"/>
  </r>
  <r>
    <x v="335"/>
    <x v="2"/>
    <s v=""/>
    <s v="2026"/>
    <s v="02"/>
    <s v="V"/>
    <s v="ZA03"/>
    <n v="23608"/>
    <n v="233474.79"/>
    <n v="9889.65"/>
    <n v="9997.74"/>
    <n v="1000"/>
    <n v="233474.79"/>
    <n v="0"/>
    <x v="6"/>
    <x v="315"/>
    <s v="BR"/>
    <n v="176"/>
    <n v="135"/>
  </r>
  <r>
    <x v="335"/>
    <x v="8"/>
    <s v=""/>
    <s v="2026"/>
    <s v="02"/>
    <s v="V"/>
    <s v="ZA03"/>
    <n v="0"/>
    <n v="0"/>
    <n v="9881.51"/>
    <n v="9971.76"/>
    <n v="1000"/>
    <n v="0"/>
    <n v="0"/>
    <x v="6"/>
    <x v="315"/>
    <s v="BR"/>
    <n v="176"/>
    <n v="0"/>
  </r>
  <r>
    <x v="335"/>
    <x v="3"/>
    <s v=""/>
    <s v="2026"/>
    <s v="02"/>
    <s v="V"/>
    <s v="ZA03"/>
    <n v="37253"/>
    <n v="370707.35"/>
    <n v="9951.07"/>
    <n v="10143.85"/>
    <n v="1000"/>
    <n v="370707.35"/>
    <n v="0"/>
    <x v="6"/>
    <x v="315"/>
    <s v="BR"/>
    <n v="176"/>
    <n v="212"/>
  </r>
  <r>
    <x v="336"/>
    <x v="7"/>
    <s v=""/>
    <s v="2026"/>
    <s v="02"/>
    <s v="V"/>
    <s v="ZA03"/>
    <n v="763"/>
    <n v="7758.68"/>
    <n v="10168.65"/>
    <n v="9927.2000000000007"/>
    <n v="1000"/>
    <n v="7758.68"/>
    <n v="0"/>
    <x v="6"/>
    <x v="316"/>
    <s v="BR"/>
    <n v="176"/>
    <n v="5"/>
  </r>
  <r>
    <x v="336"/>
    <x v="0"/>
    <s v=""/>
    <s v="2026"/>
    <s v="02"/>
    <s v="V"/>
    <s v="ZA03"/>
    <n v="11219"/>
    <n v="116686.13"/>
    <n v="10400.76"/>
    <n v="10350.07"/>
    <n v="1000"/>
    <n v="116686.13"/>
    <n v="0"/>
    <x v="6"/>
    <x v="316"/>
    <s v="BR"/>
    <n v="176"/>
    <n v="64"/>
  </r>
  <r>
    <x v="336"/>
    <x v="1"/>
    <s v=""/>
    <s v="2026"/>
    <s v="02"/>
    <s v="V"/>
    <s v="ZA03"/>
    <n v="4876"/>
    <n v="49848.08"/>
    <n v="10223.15"/>
    <n v="10350.07"/>
    <n v="1000"/>
    <n v="49848.08"/>
    <n v="0"/>
    <x v="6"/>
    <x v="316"/>
    <s v="BR"/>
    <n v="176"/>
    <n v="28"/>
  </r>
  <r>
    <x v="336"/>
    <x v="2"/>
    <s v=""/>
    <s v="2026"/>
    <s v="02"/>
    <s v="V"/>
    <s v="ZA03"/>
    <n v="1093"/>
    <n v="10368.700000000001"/>
    <n v="9486.4599999999991"/>
    <n v="9450.5499999999993"/>
    <n v="1000"/>
    <n v="10368.700000000001"/>
    <n v="0"/>
    <x v="6"/>
    <x v="316"/>
    <s v="BR"/>
    <n v="176"/>
    <n v="7"/>
  </r>
  <r>
    <x v="336"/>
    <x v="8"/>
    <s v=""/>
    <s v="2026"/>
    <s v="02"/>
    <s v="S"/>
    <s v="ZA03"/>
    <n v="0"/>
    <n v="0"/>
    <n v="9318.75"/>
    <n v="9346.9"/>
    <n v="1000"/>
    <n v="0"/>
    <n v="0"/>
    <x v="6"/>
    <x v="316"/>
    <s v="BR"/>
    <n v="176"/>
    <n v="0"/>
  </r>
  <r>
    <x v="336"/>
    <x v="3"/>
    <s v=""/>
    <s v="2026"/>
    <s v="02"/>
    <s v="V"/>
    <s v="ZA03"/>
    <n v="14776"/>
    <n v="145330.64000000001"/>
    <n v="9835.59"/>
    <n v="9608.36"/>
    <n v="1000"/>
    <n v="145330.64000000001"/>
    <n v="0"/>
    <x v="6"/>
    <x v="316"/>
    <s v="BR"/>
    <n v="176"/>
    <n v="84"/>
  </r>
  <r>
    <x v="337"/>
    <x v="0"/>
    <s v=""/>
    <s v="2026"/>
    <s v="02"/>
    <s v="V"/>
    <s v="ZA03"/>
    <n v="3938"/>
    <n v="53658.43"/>
    <n v="13625.81"/>
    <n v="11993.07"/>
    <n v="1000"/>
    <n v="53658.43"/>
    <n v="0"/>
    <x v="6"/>
    <x v="317"/>
    <s v="BR"/>
    <n v="176"/>
    <n v="23"/>
  </r>
  <r>
    <x v="337"/>
    <x v="1"/>
    <s v=""/>
    <s v="2026"/>
    <s v="02"/>
    <s v="V"/>
    <s v="ZA03"/>
    <n v="4686"/>
    <n v="64329.56"/>
    <n v="13728.03"/>
    <n v="11993.07"/>
    <n v="1000"/>
    <n v="64329.56"/>
    <n v="0"/>
    <x v="6"/>
    <x v="317"/>
    <s v="BR"/>
    <n v="176"/>
    <n v="27"/>
  </r>
  <r>
    <x v="337"/>
    <x v="2"/>
    <s v=""/>
    <s v="2026"/>
    <s v="02"/>
    <s v="V"/>
    <s v="ZA03"/>
    <n v="716"/>
    <n v="8993.8700000000008"/>
    <n v="12561.27"/>
    <n v="11219.18"/>
    <n v="1000"/>
    <n v="8993.8700000000008"/>
    <n v="0"/>
    <x v="6"/>
    <x v="317"/>
    <s v="BR"/>
    <n v="176"/>
    <n v="5"/>
  </r>
  <r>
    <x v="337"/>
    <x v="8"/>
    <s v=""/>
    <s v="2026"/>
    <s v="02"/>
    <s v="V"/>
    <s v="ZA03"/>
    <n v="0"/>
    <n v="0"/>
    <n v="11175.33"/>
    <n v="11221.27"/>
    <n v="1000"/>
    <n v="0"/>
    <n v="0"/>
    <x v="6"/>
    <x v="317"/>
    <s v="BR"/>
    <n v="176"/>
    <n v="0"/>
  </r>
  <r>
    <x v="337"/>
    <x v="3"/>
    <s v=""/>
    <s v="2026"/>
    <s v="02"/>
    <s v="V"/>
    <s v="ZA03"/>
    <n v="12903"/>
    <n v="165716.74"/>
    <n v="12843.27"/>
    <n v="11413.43"/>
    <n v="1000"/>
    <n v="165716.74"/>
    <n v="0"/>
    <x v="6"/>
    <x v="317"/>
    <s v="BR"/>
    <n v="176"/>
    <n v="74"/>
  </r>
  <r>
    <x v="338"/>
    <x v="0"/>
    <s v=""/>
    <s v="2026"/>
    <s v="02"/>
    <s v="V"/>
    <s v="ZA03"/>
    <n v="14517"/>
    <n v="140170.63"/>
    <n v="9655.6200000000008"/>
    <n v="10685.44"/>
    <n v="1000"/>
    <n v="140170.63"/>
    <n v="0"/>
    <x v="6"/>
    <x v="318"/>
    <s v="BR"/>
    <n v="176"/>
    <n v="83"/>
  </r>
  <r>
    <x v="338"/>
    <x v="1"/>
    <s v=""/>
    <s v="2026"/>
    <s v="02"/>
    <s v="V"/>
    <s v="ZA03"/>
    <n v="10566"/>
    <n v="110673.38"/>
    <n v="10474.48"/>
    <n v="10685.44"/>
    <n v="1000"/>
    <n v="110673.38"/>
    <n v="0"/>
    <x v="6"/>
    <x v="318"/>
    <s v="BR"/>
    <n v="176"/>
    <n v="61"/>
  </r>
  <r>
    <x v="338"/>
    <x v="2"/>
    <s v=""/>
    <s v="2026"/>
    <s v="02"/>
    <s v="V"/>
    <s v="ZA03"/>
    <n v="8048"/>
    <n v="70068.66"/>
    <n v="8706.34"/>
    <n v="9766.77"/>
    <n v="1000"/>
    <n v="70068.66"/>
    <n v="0"/>
    <x v="6"/>
    <x v="318"/>
    <s v="BR"/>
    <n v="176"/>
    <n v="46"/>
  </r>
  <r>
    <x v="338"/>
    <x v="8"/>
    <s v=""/>
    <s v="2026"/>
    <s v="02"/>
    <s v="S"/>
    <s v="ZA03"/>
    <n v="0"/>
    <n v="0"/>
    <n v="8564.75"/>
    <n v="9754.9"/>
    <n v="1000"/>
    <n v="0"/>
    <n v="0"/>
    <x v="6"/>
    <x v="318"/>
    <s v="BR"/>
    <n v="176"/>
    <n v="0"/>
  </r>
  <r>
    <x v="338"/>
    <x v="3"/>
    <s v=""/>
    <s v="2026"/>
    <s v="02"/>
    <s v="V"/>
    <s v="ZA03"/>
    <n v="12603"/>
    <n v="115592.69"/>
    <n v="9171.84"/>
    <n v="9986.36"/>
    <n v="1000"/>
    <n v="115592.69"/>
    <n v="0"/>
    <x v="6"/>
    <x v="318"/>
    <s v="BR"/>
    <n v="176"/>
    <n v="72"/>
  </r>
  <r>
    <x v="339"/>
    <x v="0"/>
    <s v=""/>
    <s v="2026"/>
    <s v="02"/>
    <s v="V"/>
    <s v="ZA03"/>
    <n v="23074"/>
    <n v="219340.67"/>
    <n v="9505.9699999999993"/>
    <n v="8658.43"/>
    <n v="1000"/>
    <n v="219340.67"/>
    <n v="0"/>
    <x v="6"/>
    <x v="319"/>
    <s v="BR"/>
    <n v="176"/>
    <n v="132"/>
  </r>
  <r>
    <x v="339"/>
    <x v="1"/>
    <s v=""/>
    <s v="2026"/>
    <s v="02"/>
    <s v="V"/>
    <s v="ZA03"/>
    <n v="4582"/>
    <n v="45882.01"/>
    <n v="10013.530000000001"/>
    <n v="8658.43"/>
    <n v="1000"/>
    <n v="45882.01"/>
    <n v="0"/>
    <x v="6"/>
    <x v="319"/>
    <s v="BR"/>
    <n v="176"/>
    <n v="27"/>
  </r>
  <r>
    <x v="339"/>
    <x v="2"/>
    <s v=""/>
    <s v="2026"/>
    <s v="02"/>
    <s v="V"/>
    <s v="ZA03"/>
    <n v="29088"/>
    <n v="242429"/>
    <n v="8334.33"/>
    <n v="7920.15"/>
    <n v="1000"/>
    <n v="242429"/>
    <n v="0"/>
    <x v="6"/>
    <x v="319"/>
    <s v="BR"/>
    <n v="176"/>
    <n v="166"/>
  </r>
  <r>
    <x v="339"/>
    <x v="8"/>
    <s v=""/>
    <s v="2026"/>
    <s v="02"/>
    <s v="V"/>
    <s v="ZA03"/>
    <n v="14049"/>
    <n v="109824.54"/>
    <n v="7817.25"/>
    <n v="7873.23"/>
    <n v="1000"/>
    <n v="109824.54"/>
    <n v="0"/>
    <x v="6"/>
    <x v="319"/>
    <s v="BR"/>
    <n v="176"/>
    <n v="80"/>
  </r>
  <r>
    <x v="339"/>
    <x v="3"/>
    <s v=""/>
    <s v="2026"/>
    <s v="02"/>
    <s v="V"/>
    <s v="ZA03"/>
    <n v="23597"/>
    <n v="212577.57"/>
    <n v="9008.67"/>
    <n v="8130.36"/>
    <n v="1000"/>
    <n v="212577.57"/>
    <n v="0"/>
    <x v="6"/>
    <x v="319"/>
    <s v="BR"/>
    <n v="176"/>
    <n v="135"/>
  </r>
  <r>
    <x v="340"/>
    <x v="0"/>
    <s v=""/>
    <s v="2026"/>
    <s v="02"/>
    <s v="V"/>
    <s v="ZA03"/>
    <n v="0"/>
    <n v="0"/>
    <n v="9965.69"/>
    <n v="9563.7800000000007"/>
    <n v="1000"/>
    <n v="0"/>
    <n v="0"/>
    <x v="16"/>
    <x v="320"/>
    <s v="KL"/>
    <n v="220"/>
    <n v="0"/>
  </r>
  <r>
    <x v="340"/>
    <x v="1"/>
    <s v=""/>
    <s v="2026"/>
    <s v="02"/>
    <s v="V"/>
    <s v="ZA03"/>
    <n v="0"/>
    <n v="0"/>
    <n v="9450.08"/>
    <n v="9563.7800000000007"/>
    <n v="1000"/>
    <n v="0"/>
    <n v="0"/>
    <x v="16"/>
    <x v="320"/>
    <s v="KL"/>
    <n v="220"/>
    <n v="0"/>
  </r>
  <r>
    <x v="340"/>
    <x v="2"/>
    <s v=""/>
    <s v="2026"/>
    <s v="02"/>
    <s v="V"/>
    <s v="ZA03"/>
    <n v="1100"/>
    <n v="9594.06"/>
    <n v="8721.8700000000008"/>
    <n v="9563.7800000000007"/>
    <n v="1000"/>
    <n v="9594.06"/>
    <n v="0"/>
    <x v="16"/>
    <x v="320"/>
    <s v="KL"/>
    <n v="220"/>
    <n v="5"/>
  </r>
  <r>
    <x v="340"/>
    <x v="3"/>
    <s v=""/>
    <s v="2026"/>
    <s v="02"/>
    <s v="V"/>
    <s v="ZA03"/>
    <n v="0"/>
    <n v="0"/>
    <n v="10353.91"/>
    <n v="9563.7800000000007"/>
    <n v="1000"/>
    <n v="0"/>
    <n v="0"/>
    <x v="16"/>
    <x v="320"/>
    <s v="KL"/>
    <n v="220"/>
    <n v="0"/>
  </r>
  <r>
    <x v="341"/>
    <x v="7"/>
    <s v=""/>
    <s v="2026"/>
    <s v="02"/>
    <s v="V"/>
    <s v="ZA03"/>
    <n v="16765"/>
    <n v="156132.81"/>
    <n v="9313.02"/>
    <n v="10889.24"/>
    <n v="1000"/>
    <n v="156132.81"/>
    <n v="0"/>
    <x v="6"/>
    <x v="321"/>
    <s v="BR"/>
    <n v="176"/>
    <n v="96"/>
  </r>
  <r>
    <x v="341"/>
    <x v="5"/>
    <s v=""/>
    <s v="2026"/>
    <s v="02"/>
    <s v="V"/>
    <s v="ZA03"/>
    <n v="11793"/>
    <n v="116766"/>
    <n v="9901.2999999999993"/>
    <n v="12915.15"/>
    <n v="1000"/>
    <n v="116766"/>
    <n v="0"/>
    <x v="6"/>
    <x v="321"/>
    <s v="BR"/>
    <n v="176"/>
    <n v="68"/>
  </r>
  <r>
    <x v="341"/>
    <x v="0"/>
    <s v=""/>
    <s v="2026"/>
    <s v="02"/>
    <s v="V"/>
    <s v="ZA03"/>
    <n v="30843"/>
    <n v="328114.55"/>
    <n v="10638.22"/>
    <n v="11405.74"/>
    <n v="1000"/>
    <n v="328114.55"/>
    <n v="0"/>
    <x v="6"/>
    <x v="321"/>
    <s v="BR"/>
    <n v="176"/>
    <n v="176"/>
  </r>
  <r>
    <x v="341"/>
    <x v="1"/>
    <s v=""/>
    <s v="2026"/>
    <s v="02"/>
    <s v="V"/>
    <s v="ZA03"/>
    <n v="8201"/>
    <n v="89610.53"/>
    <n v="10926.78"/>
    <n v="11405.74"/>
    <n v="1000"/>
    <n v="89610.53"/>
    <n v="0"/>
    <x v="6"/>
    <x v="321"/>
    <s v="BR"/>
    <n v="176"/>
    <n v="47"/>
  </r>
  <r>
    <x v="341"/>
    <x v="6"/>
    <s v=""/>
    <s v="2026"/>
    <s v="02"/>
    <s v="V"/>
    <s v="ZA03"/>
    <n v="0"/>
    <n v="0"/>
    <n v="10538.85"/>
    <n v="12915.15"/>
    <n v="1000"/>
    <n v="0"/>
    <n v="0"/>
    <x v="6"/>
    <x v="321"/>
    <s v="BR"/>
    <n v="176"/>
    <n v="0"/>
  </r>
  <r>
    <x v="341"/>
    <x v="2"/>
    <s v=""/>
    <s v="2026"/>
    <s v="02"/>
    <s v="V"/>
    <s v="ZA03"/>
    <n v="19640"/>
    <n v="200226.75"/>
    <n v="10194.84"/>
    <n v="10825.08"/>
    <n v="1000"/>
    <n v="200226.75"/>
    <n v="0"/>
    <x v="6"/>
    <x v="321"/>
    <s v="BR"/>
    <n v="176"/>
    <n v="112"/>
  </r>
  <r>
    <x v="341"/>
    <x v="3"/>
    <s v=""/>
    <s v="2026"/>
    <s v="02"/>
    <s v="V"/>
    <s v="ZA03"/>
    <n v="130897"/>
    <n v="1265756.25"/>
    <n v="9669.86"/>
    <n v="10669.34"/>
    <n v="1000"/>
    <n v="1265756.25"/>
    <n v="0"/>
    <x v="6"/>
    <x v="321"/>
    <s v="BR"/>
    <n v="176"/>
    <n v="744"/>
  </r>
  <r>
    <x v="342"/>
    <x v="7"/>
    <s v=""/>
    <s v="2026"/>
    <s v="02"/>
    <s v="V"/>
    <s v="ZA03"/>
    <n v="44922"/>
    <n v="453678.96"/>
    <n v="10099.26"/>
    <n v="12298.7"/>
    <n v="1000"/>
    <n v="453678.96"/>
    <n v="0"/>
    <x v="6"/>
    <x v="322"/>
    <s v="BR"/>
    <n v="176"/>
    <n v="256"/>
  </r>
  <r>
    <x v="342"/>
    <x v="0"/>
    <s v=""/>
    <s v="2026"/>
    <s v="02"/>
    <s v="V"/>
    <s v="ZA03"/>
    <n v="18911"/>
    <n v="214423.16"/>
    <n v="11338.54"/>
    <n v="10890.32"/>
    <n v="1000"/>
    <n v="214423.16"/>
    <n v="0"/>
    <x v="6"/>
    <x v="322"/>
    <s v="BR"/>
    <n v="176"/>
    <n v="108"/>
  </r>
  <r>
    <x v="342"/>
    <x v="1"/>
    <s v=""/>
    <s v="2026"/>
    <s v="02"/>
    <s v="V"/>
    <s v="ZA03"/>
    <n v="20113"/>
    <n v="231603.39"/>
    <n v="11515.11"/>
    <n v="10890.32"/>
    <n v="1000"/>
    <n v="231603.39"/>
    <n v="0"/>
    <x v="6"/>
    <x v="322"/>
    <s v="BR"/>
    <n v="176"/>
    <n v="115"/>
  </r>
  <r>
    <x v="342"/>
    <x v="2"/>
    <s v=""/>
    <s v="2026"/>
    <s v="02"/>
    <s v="V"/>
    <s v="ZA03"/>
    <n v="7832"/>
    <n v="84758.78"/>
    <n v="10822.11"/>
    <n v="10347.56"/>
    <n v="1000"/>
    <n v="84758.78"/>
    <n v="0"/>
    <x v="6"/>
    <x v="322"/>
    <s v="BR"/>
    <n v="176"/>
    <n v="45"/>
  </r>
  <r>
    <x v="342"/>
    <x v="3"/>
    <s v=""/>
    <s v="2026"/>
    <s v="02"/>
    <s v="V"/>
    <s v="ZA03"/>
    <n v="83485"/>
    <n v="863138.47"/>
    <n v="10338.84"/>
    <n v="10238.1"/>
    <n v="1000"/>
    <n v="863138.47"/>
    <n v="0"/>
    <x v="6"/>
    <x v="322"/>
    <s v="BR"/>
    <n v="176"/>
    <n v="475"/>
  </r>
  <r>
    <x v="343"/>
    <x v="7"/>
    <s v=""/>
    <s v="2026"/>
    <s v="02"/>
    <s v="V"/>
    <s v="ZA03"/>
    <n v="7636"/>
    <n v="84714.25"/>
    <n v="11094.06"/>
    <n v="12286.68"/>
    <n v="1000"/>
    <n v="84714.25"/>
    <n v="0"/>
    <x v="6"/>
    <x v="323"/>
    <s v="BR"/>
    <n v="176"/>
    <n v="44"/>
  </r>
  <r>
    <x v="343"/>
    <x v="0"/>
    <s v=""/>
    <s v="2026"/>
    <s v="02"/>
    <s v="V"/>
    <s v="ZA03"/>
    <n v="29724"/>
    <n v="337314.4"/>
    <n v="11348.22"/>
    <n v="13343.19"/>
    <n v="1000"/>
    <n v="337314.4"/>
    <n v="0"/>
    <x v="6"/>
    <x v="323"/>
    <s v="BR"/>
    <n v="176"/>
    <n v="169"/>
  </r>
  <r>
    <x v="343"/>
    <x v="1"/>
    <s v=""/>
    <s v="2026"/>
    <s v="02"/>
    <s v="V"/>
    <s v="ZA03"/>
    <n v="10161"/>
    <n v="119768.11"/>
    <n v="11787.04"/>
    <n v="13343.19"/>
    <n v="1000"/>
    <n v="119768.11"/>
    <n v="0"/>
    <x v="6"/>
    <x v="323"/>
    <s v="BR"/>
    <n v="176"/>
    <n v="58"/>
  </r>
  <r>
    <x v="343"/>
    <x v="2"/>
    <s v=""/>
    <s v="2026"/>
    <s v="02"/>
    <s v="V"/>
    <s v="ZA03"/>
    <n v="17172"/>
    <n v="177052.36"/>
    <n v="10310.530000000001"/>
    <n v="12341.89"/>
    <n v="1000"/>
    <n v="177052.36"/>
    <n v="0"/>
    <x v="6"/>
    <x v="323"/>
    <s v="BR"/>
    <n v="176"/>
    <n v="98"/>
  </r>
  <r>
    <x v="343"/>
    <x v="8"/>
    <s v=""/>
    <s v="2026"/>
    <s v="02"/>
    <s v="V"/>
    <s v="ZA03"/>
    <n v="356"/>
    <n v="3663.51"/>
    <n v="10290.76"/>
    <n v="10556.47"/>
    <n v="1000"/>
    <n v="3663.51"/>
    <n v="0"/>
    <x v="6"/>
    <x v="323"/>
    <s v="BR"/>
    <n v="176"/>
    <n v="3"/>
  </r>
  <r>
    <x v="343"/>
    <x v="3"/>
    <s v=""/>
    <s v="2026"/>
    <s v="02"/>
    <s v="V"/>
    <s v="ZA03"/>
    <n v="59888"/>
    <n v="646026.69999999995"/>
    <n v="10787.25"/>
    <n v="12397.7"/>
    <n v="1000"/>
    <n v="646026.69999999995"/>
    <n v="0"/>
    <x v="6"/>
    <x v="323"/>
    <s v="BR"/>
    <n v="176"/>
    <n v="341"/>
  </r>
  <r>
    <x v="344"/>
    <x v="0"/>
    <s v=""/>
    <s v="2026"/>
    <s v="02"/>
    <s v="V"/>
    <s v="ZA03"/>
    <n v="1386"/>
    <n v="17388.5"/>
    <n v="12545.82"/>
    <n v="14329.99"/>
    <n v="1000"/>
    <n v="17388.5"/>
    <n v="0"/>
    <x v="6"/>
    <x v="324"/>
    <s v="BR"/>
    <n v="154"/>
    <n v="9"/>
  </r>
  <r>
    <x v="344"/>
    <x v="1"/>
    <s v=""/>
    <s v="2026"/>
    <s v="02"/>
    <s v="V"/>
    <s v="ZA03"/>
    <n v="1562"/>
    <n v="20126.91"/>
    <n v="12885.35"/>
    <n v="14329.99"/>
    <n v="1000"/>
    <n v="20126.91"/>
    <n v="0"/>
    <x v="6"/>
    <x v="324"/>
    <s v="BR"/>
    <n v="154"/>
    <n v="11"/>
  </r>
  <r>
    <x v="344"/>
    <x v="2"/>
    <s v=""/>
    <s v="2026"/>
    <s v="02"/>
    <s v="V"/>
    <s v="ZA03"/>
    <n v="16178"/>
    <n v="178915.07"/>
    <n v="11059.16"/>
    <n v="13809.6"/>
    <n v="1000"/>
    <n v="178915.07"/>
    <n v="0"/>
    <x v="6"/>
    <x v="324"/>
    <s v="BR"/>
    <n v="154"/>
    <n v="106"/>
  </r>
  <r>
    <x v="344"/>
    <x v="8"/>
    <s v=""/>
    <s v="2026"/>
    <s v="02"/>
    <s v="V"/>
    <s v="ZA03"/>
    <n v="21"/>
    <n v="232.02"/>
    <n v="11048.57"/>
    <n v="12099.22"/>
    <n v="1000"/>
    <n v="232.02"/>
    <n v="0"/>
    <x v="6"/>
    <x v="324"/>
    <s v="BR"/>
    <n v="154"/>
    <n v="1"/>
  </r>
  <r>
    <x v="344"/>
    <x v="3"/>
    <s v=""/>
    <s v="2026"/>
    <s v="02"/>
    <s v="V"/>
    <s v="ZA03"/>
    <n v="4664"/>
    <n v="52609.2"/>
    <n v="11279.85"/>
    <n v="14105.77"/>
    <n v="1000"/>
    <n v="52609.2"/>
    <n v="0"/>
    <x v="6"/>
    <x v="324"/>
    <s v="BR"/>
    <n v="154"/>
    <n v="31"/>
  </r>
  <r>
    <x v="345"/>
    <x v="0"/>
    <s v=""/>
    <s v="2026"/>
    <s v="02"/>
    <s v="V"/>
    <s v="ZA03"/>
    <n v="4799"/>
    <n v="55235.66"/>
    <n v="11509.83"/>
    <n v="13883.73"/>
    <n v="1000"/>
    <n v="55235.66"/>
    <n v="0"/>
    <x v="6"/>
    <x v="325"/>
    <s v="BR"/>
    <n v="154"/>
    <n v="32"/>
  </r>
  <r>
    <x v="345"/>
    <x v="1"/>
    <s v=""/>
    <s v="2026"/>
    <s v="02"/>
    <s v="V"/>
    <s v="ZA03"/>
    <n v="462"/>
    <n v="5169.57"/>
    <n v="11189.55"/>
    <n v="13883.73"/>
    <n v="1000"/>
    <n v="5169.57"/>
    <n v="0"/>
    <x v="6"/>
    <x v="325"/>
    <s v="BR"/>
    <n v="154"/>
    <n v="3"/>
  </r>
  <r>
    <x v="345"/>
    <x v="2"/>
    <s v=""/>
    <s v="2026"/>
    <s v="02"/>
    <s v="V"/>
    <s v="ZA03"/>
    <n v="10693"/>
    <n v="103078.88"/>
    <n v="9639.85"/>
    <n v="12647.24"/>
    <n v="1000"/>
    <n v="103078.88"/>
    <n v="0"/>
    <x v="6"/>
    <x v="325"/>
    <s v="BR"/>
    <n v="154"/>
    <n v="70"/>
  </r>
  <r>
    <x v="345"/>
    <x v="8"/>
    <s v=""/>
    <s v="2026"/>
    <s v="02"/>
    <s v="V"/>
    <s v="ZA03"/>
    <n v="2004"/>
    <n v="19318.77"/>
    <n v="9640.1"/>
    <n v="10784.38"/>
    <n v="1000"/>
    <n v="19318.77"/>
    <n v="0"/>
    <x v="6"/>
    <x v="325"/>
    <s v="BR"/>
    <n v="154"/>
    <n v="14"/>
  </r>
  <r>
    <x v="345"/>
    <x v="3"/>
    <s v=""/>
    <s v="2026"/>
    <s v="02"/>
    <s v="V"/>
    <s v="ZA03"/>
    <n v="6029"/>
    <n v="60105.98"/>
    <n v="9969.48"/>
    <n v="12893.75"/>
    <n v="1000"/>
    <n v="60105.98"/>
    <n v="0"/>
    <x v="6"/>
    <x v="325"/>
    <s v="BR"/>
    <n v="154"/>
    <n v="40"/>
  </r>
  <r>
    <x v="346"/>
    <x v="7"/>
    <s v=""/>
    <s v="2026"/>
    <s v="02"/>
    <s v="V"/>
    <s v="ZA03"/>
    <n v="3834"/>
    <n v="35696.410000000003"/>
    <n v="9310.49"/>
    <n v="10421.209999999999"/>
    <n v="1000"/>
    <n v="35696.410000000003"/>
    <n v="0"/>
    <x v="6"/>
    <x v="326"/>
    <s v="BR"/>
    <n v="176"/>
    <n v="22"/>
  </r>
  <r>
    <x v="346"/>
    <x v="0"/>
    <s v=""/>
    <s v="2026"/>
    <s v="02"/>
    <s v="V"/>
    <s v="ZA03"/>
    <n v="60538"/>
    <n v="565046.06000000006"/>
    <n v="9333.74"/>
    <n v="11446.74"/>
    <n v="1000"/>
    <n v="565046.06000000006"/>
    <n v="0"/>
    <x v="6"/>
    <x v="326"/>
    <s v="BR"/>
    <n v="176"/>
    <n v="344"/>
  </r>
  <r>
    <x v="346"/>
    <x v="1"/>
    <s v=""/>
    <s v="2026"/>
    <s v="02"/>
    <s v="V"/>
    <s v="ZA03"/>
    <n v="15225"/>
    <n v="148656.14000000001"/>
    <n v="9763.9500000000007"/>
    <n v="11446.74"/>
    <n v="1000"/>
    <n v="148656.14000000001"/>
    <n v="0"/>
    <x v="6"/>
    <x v="326"/>
    <s v="BR"/>
    <n v="176"/>
    <n v="87"/>
  </r>
  <r>
    <x v="346"/>
    <x v="2"/>
    <s v=""/>
    <s v="2026"/>
    <s v="02"/>
    <s v="V"/>
    <s v="ZA03"/>
    <n v="90642"/>
    <n v="745904.5"/>
    <n v="8229.1299999999992"/>
    <n v="10440.43"/>
    <n v="1000"/>
    <n v="745904.5"/>
    <n v="0"/>
    <x v="6"/>
    <x v="326"/>
    <s v="BR"/>
    <n v="176"/>
    <n v="516"/>
  </r>
  <r>
    <x v="346"/>
    <x v="8"/>
    <s v=""/>
    <s v="2026"/>
    <s v="02"/>
    <s v="V"/>
    <s v="ZA03"/>
    <n v="10617"/>
    <n v="84980.02"/>
    <n v="8004.15"/>
    <n v="9205.6299999999992"/>
    <n v="1000"/>
    <n v="84980.02"/>
    <n v="0"/>
    <x v="6"/>
    <x v="326"/>
    <s v="BR"/>
    <n v="176"/>
    <n v="61"/>
  </r>
  <r>
    <x v="346"/>
    <x v="3"/>
    <s v=""/>
    <s v="2026"/>
    <s v="02"/>
    <s v="V"/>
    <s v="ZA03"/>
    <n v="168549"/>
    <n v="1533876.8"/>
    <n v="9100.48"/>
    <n v="10579.28"/>
    <n v="1000"/>
    <n v="1533876.8"/>
    <n v="0"/>
    <x v="6"/>
    <x v="326"/>
    <s v="BR"/>
    <n v="176"/>
    <n v="958"/>
  </r>
  <r>
    <x v="347"/>
    <x v="0"/>
    <s v=""/>
    <s v="2026"/>
    <s v="02"/>
    <s v="V"/>
    <s v="ZA03"/>
    <n v="28417"/>
    <n v="288554.77"/>
    <n v="10154.299999999999"/>
    <n v="12931.7"/>
    <n v="1000"/>
    <n v="288554.77"/>
    <n v="0"/>
    <x v="6"/>
    <x v="327"/>
    <s v="BR"/>
    <n v="176"/>
    <n v="162"/>
  </r>
  <r>
    <x v="347"/>
    <x v="1"/>
    <s v=""/>
    <s v="2026"/>
    <s v="02"/>
    <s v="V"/>
    <s v="ZA03"/>
    <n v="11918"/>
    <n v="124111.67"/>
    <n v="10413.799999999999"/>
    <n v="12931.7"/>
    <n v="1000"/>
    <n v="124111.67"/>
    <n v="0"/>
    <x v="6"/>
    <x v="327"/>
    <s v="BR"/>
    <n v="176"/>
    <n v="68"/>
  </r>
  <r>
    <x v="347"/>
    <x v="2"/>
    <s v=""/>
    <s v="2026"/>
    <s v="02"/>
    <s v="V"/>
    <s v="ZA03"/>
    <n v="69582"/>
    <n v="643431.42000000004"/>
    <n v="9247.1"/>
    <n v="11928.3"/>
    <n v="1000"/>
    <n v="643431.42000000004"/>
    <n v="0"/>
    <x v="6"/>
    <x v="327"/>
    <s v="BR"/>
    <n v="176"/>
    <n v="396"/>
  </r>
  <r>
    <x v="347"/>
    <x v="8"/>
    <s v=""/>
    <s v="2026"/>
    <s v="02"/>
    <s v="V"/>
    <s v="ZA03"/>
    <n v="35"/>
    <n v="324.35000000000002"/>
    <n v="9267.14"/>
    <n v="10174.09"/>
    <n v="1000"/>
    <n v="324.35000000000002"/>
    <n v="0"/>
    <x v="6"/>
    <x v="327"/>
    <s v="BR"/>
    <n v="176"/>
    <n v="1"/>
  </r>
  <r>
    <x v="347"/>
    <x v="3"/>
    <s v=""/>
    <s v="2026"/>
    <s v="02"/>
    <s v="V"/>
    <s v="ZA03"/>
    <n v="35254"/>
    <n v="333875.56"/>
    <n v="9470.57"/>
    <n v="12215.62"/>
    <n v="1000"/>
    <n v="333875.56"/>
    <n v="0"/>
    <x v="6"/>
    <x v="327"/>
    <s v="BR"/>
    <n v="176"/>
    <n v="201"/>
  </r>
  <r>
    <x v="348"/>
    <x v="7"/>
    <s v=""/>
    <s v="2026"/>
    <s v="02"/>
    <s v="S"/>
    <s v="ZA03"/>
    <n v="0"/>
    <n v="0"/>
    <n v="14053.4"/>
    <n v="14786.21"/>
    <n v="1000"/>
    <n v="0"/>
    <n v="0"/>
    <x v="6"/>
    <x v="328"/>
    <s v="BR"/>
    <n v="154"/>
    <n v="0"/>
  </r>
  <r>
    <x v="348"/>
    <x v="1"/>
    <s v=""/>
    <s v="2026"/>
    <s v="02"/>
    <s v="V"/>
    <s v="ZA03"/>
    <n v="594"/>
    <n v="8068.95"/>
    <n v="13584.09"/>
    <n v="15348.9"/>
    <n v="1000"/>
    <n v="8068.95"/>
    <n v="0"/>
    <x v="6"/>
    <x v="328"/>
    <s v="BR"/>
    <n v="154"/>
    <n v="4"/>
  </r>
  <r>
    <x v="348"/>
    <x v="2"/>
    <s v=""/>
    <s v="2026"/>
    <s v="02"/>
    <s v="V"/>
    <s v="ZA03"/>
    <n v="995"/>
    <n v="11904.76"/>
    <n v="11964.58"/>
    <n v="14786.21"/>
    <n v="1000"/>
    <n v="11904.76"/>
    <n v="0"/>
    <x v="6"/>
    <x v="328"/>
    <s v="BR"/>
    <n v="154"/>
    <n v="7"/>
  </r>
  <r>
    <x v="348"/>
    <x v="8"/>
    <s v=""/>
    <s v="2026"/>
    <s v="02"/>
    <s v="V"/>
    <s v="ZA03"/>
    <n v="0"/>
    <n v="0"/>
    <n v="12016.84"/>
    <n v="12819.82"/>
    <n v="1000"/>
    <n v="0"/>
    <n v="0"/>
    <x v="6"/>
    <x v="328"/>
    <s v="BR"/>
    <n v="154"/>
    <n v="0"/>
  </r>
  <r>
    <x v="348"/>
    <x v="3"/>
    <s v=""/>
    <s v="2026"/>
    <s v="02"/>
    <s v="V"/>
    <s v="ZA03"/>
    <n v="3954"/>
    <n v="48400.45"/>
    <n v="12240.88"/>
    <n v="15015.25"/>
    <n v="1000"/>
    <n v="48400.45"/>
    <n v="0"/>
    <x v="6"/>
    <x v="328"/>
    <s v="BR"/>
    <n v="154"/>
    <n v="26"/>
  </r>
  <r>
    <x v="349"/>
    <x v="7"/>
    <s v=""/>
    <s v="2026"/>
    <s v="02"/>
    <s v="V"/>
    <s v="ZA03"/>
    <n v="0"/>
    <n v="0"/>
    <n v="25135.01"/>
    <n v="25969.1"/>
    <n v="1000"/>
    <n v="0"/>
    <n v="0"/>
    <x v="29"/>
    <x v="329"/>
    <s v="KL"/>
    <n v="132"/>
    <n v="0"/>
  </r>
  <r>
    <x v="349"/>
    <x v="0"/>
    <s v=""/>
    <s v="2026"/>
    <s v="02"/>
    <s v="V"/>
    <s v="ZA03"/>
    <n v="1955"/>
    <n v="57468.800000000003"/>
    <n v="29395.81"/>
    <n v="26260.82"/>
    <n v="1000"/>
    <n v="57468.800000000003"/>
    <n v="0"/>
    <x v="29"/>
    <x v="329"/>
    <s v="KL"/>
    <n v="132"/>
    <n v="15"/>
  </r>
  <r>
    <x v="349"/>
    <x v="1"/>
    <s v=""/>
    <s v="2026"/>
    <s v="02"/>
    <s v="V"/>
    <s v="ZA03"/>
    <n v="672"/>
    <n v="18990.25"/>
    <n v="28259.3"/>
    <n v="26260.82"/>
    <n v="1000"/>
    <n v="18990.25"/>
    <n v="0"/>
    <x v="29"/>
    <x v="329"/>
    <s v="KL"/>
    <n v="132"/>
    <n v="6"/>
  </r>
  <r>
    <x v="349"/>
    <x v="2"/>
    <s v=""/>
    <s v="2026"/>
    <s v="02"/>
    <s v="V"/>
    <s v="ZA03"/>
    <n v="973"/>
    <n v="23314.98"/>
    <n v="23961.95"/>
    <n v="25174.38"/>
    <n v="1000"/>
    <n v="23314.98"/>
    <n v="0"/>
    <x v="29"/>
    <x v="329"/>
    <s v="KL"/>
    <n v="132"/>
    <n v="8"/>
  </r>
  <r>
    <x v="349"/>
    <x v="8"/>
    <s v=""/>
    <s v="2026"/>
    <s v="02"/>
    <s v="V"/>
    <s v="ZA03"/>
    <n v="3"/>
    <n v="71.91"/>
    <n v="23970"/>
    <n v="25172.92"/>
    <n v="1000"/>
    <n v="71.91"/>
    <n v="0"/>
    <x v="29"/>
    <x v="329"/>
    <s v="KL"/>
    <n v="132"/>
    <n v="1"/>
  </r>
  <r>
    <x v="349"/>
    <x v="3"/>
    <s v=""/>
    <s v="2026"/>
    <s v="02"/>
    <s v="V"/>
    <s v="ZA03"/>
    <n v="24053"/>
    <n v="655923.38"/>
    <n v="27269.919999999998"/>
    <n v="25686.61"/>
    <n v="1000"/>
    <n v="655923.38"/>
    <n v="0"/>
    <x v="29"/>
    <x v="329"/>
    <s v="KL"/>
    <n v="132"/>
    <n v="183"/>
  </r>
  <r>
    <x v="350"/>
    <x v="7"/>
    <s v=""/>
    <s v="2026"/>
    <s v="02"/>
    <s v="V"/>
    <s v="ZA03"/>
    <n v="3689"/>
    <n v="78687.88"/>
    <n v="21330.41"/>
    <n v="22229.61"/>
    <n v="1000"/>
    <n v="78687.88"/>
    <n v="0"/>
    <x v="29"/>
    <x v="330"/>
    <s v="KL"/>
    <n v="132"/>
    <n v="28"/>
  </r>
  <r>
    <x v="350"/>
    <x v="0"/>
    <s v=""/>
    <s v="2026"/>
    <s v="02"/>
    <s v="V"/>
    <s v="ZA03"/>
    <n v="6868"/>
    <n v="203898.81"/>
    <n v="29688.240000000002"/>
    <n v="26131.74"/>
    <n v="1000"/>
    <n v="203898.81"/>
    <n v="0"/>
    <x v="29"/>
    <x v="330"/>
    <s v="KL"/>
    <n v="132"/>
    <n v="53"/>
  </r>
  <r>
    <x v="350"/>
    <x v="1"/>
    <s v=""/>
    <s v="2026"/>
    <s v="02"/>
    <s v="V"/>
    <s v="ZA03"/>
    <n v="6613"/>
    <n v="190258.36"/>
    <n v="28770.36"/>
    <n v="26131.74"/>
    <n v="1000"/>
    <n v="190258.36"/>
    <n v="0"/>
    <x v="29"/>
    <x v="330"/>
    <s v="KL"/>
    <n v="132"/>
    <n v="51"/>
  </r>
  <r>
    <x v="350"/>
    <x v="2"/>
    <s v=""/>
    <s v="2026"/>
    <s v="02"/>
    <s v="V"/>
    <s v="ZA03"/>
    <n v="5730"/>
    <n v="159417.82"/>
    <n v="27821.61"/>
    <n v="25065.39"/>
    <n v="1000"/>
    <n v="159417.82"/>
    <n v="0"/>
    <x v="29"/>
    <x v="330"/>
    <s v="KL"/>
    <n v="132"/>
    <n v="44"/>
  </r>
  <r>
    <x v="350"/>
    <x v="8"/>
    <s v=""/>
    <s v="2026"/>
    <s v="02"/>
    <s v="V"/>
    <s v="ZA03"/>
    <n v="8"/>
    <n v="206.1"/>
    <n v="25762.5"/>
    <n v="24928.23"/>
    <n v="1000"/>
    <n v="206.1"/>
    <n v="0"/>
    <x v="29"/>
    <x v="330"/>
    <s v="KL"/>
    <n v="132"/>
    <n v="1"/>
  </r>
  <r>
    <x v="350"/>
    <x v="3"/>
    <s v=""/>
    <s v="2026"/>
    <s v="02"/>
    <s v="V"/>
    <s v="ZA03"/>
    <n v="50190"/>
    <n v="1209271.29"/>
    <n v="24093.87"/>
    <n v="24976.38"/>
    <n v="1000"/>
    <n v="1209271.29"/>
    <n v="0"/>
    <x v="29"/>
    <x v="330"/>
    <s v="KL"/>
    <n v="132"/>
    <n v="381"/>
  </r>
  <r>
    <x v="351"/>
    <x v="5"/>
    <s v=""/>
    <s v="2026"/>
    <s v="02"/>
    <s v="V"/>
    <s v="ZA03"/>
    <n v="7905"/>
    <n v="75962.37"/>
    <n v="9609.41"/>
    <n v="9500.16"/>
    <n v="1000"/>
    <n v="75962.37"/>
    <n v="0"/>
    <x v="15"/>
    <x v="297"/>
    <s v="TA"/>
    <n v="255"/>
    <n v="31"/>
  </r>
  <r>
    <x v="351"/>
    <x v="0"/>
    <s v=""/>
    <s v="2026"/>
    <s v="02"/>
    <s v="V"/>
    <s v="ZA03"/>
    <n v="9577"/>
    <n v="97101.35"/>
    <n v="10139.02"/>
    <n v="9976.3799999999992"/>
    <n v="1000"/>
    <n v="97101.35"/>
    <n v="0"/>
    <x v="15"/>
    <x v="297"/>
    <s v="TA"/>
    <n v="255"/>
    <n v="38"/>
  </r>
  <r>
    <x v="351"/>
    <x v="1"/>
    <s v=""/>
    <s v="2026"/>
    <s v="02"/>
    <s v="V"/>
    <s v="ZA03"/>
    <n v="6884"/>
    <n v="70680.600000000006"/>
    <n v="10267.370000000001"/>
    <n v="9678.0300000000007"/>
    <n v="1000"/>
    <n v="70680.600000000006"/>
    <n v="0"/>
    <x v="15"/>
    <x v="297"/>
    <s v="TA"/>
    <n v="255"/>
    <n v="27"/>
  </r>
  <r>
    <x v="351"/>
    <x v="2"/>
    <s v=""/>
    <s v="2026"/>
    <s v="02"/>
    <s v="V"/>
    <s v="ZA03"/>
    <n v="344"/>
    <n v="3308.03"/>
    <n v="9616.3700000000008"/>
    <n v="9276.77"/>
    <n v="1000"/>
    <n v="3308.03"/>
    <n v="0"/>
    <x v="15"/>
    <x v="297"/>
    <s v="TA"/>
    <n v="255"/>
    <n v="2"/>
  </r>
  <r>
    <x v="351"/>
    <x v="8"/>
    <s v=""/>
    <s v="2026"/>
    <s v="02"/>
    <s v="S"/>
    <s v="ZA03"/>
    <n v="0"/>
    <n v="0"/>
    <n v="9371.01"/>
    <n v="9262.33"/>
    <n v="1000"/>
    <n v="0"/>
    <n v="0"/>
    <x v="15"/>
    <x v="297"/>
    <s v="TA"/>
    <n v="255"/>
    <n v="0"/>
  </r>
  <r>
    <x v="351"/>
    <x v="3"/>
    <s v=""/>
    <s v="2026"/>
    <s v="02"/>
    <s v="V"/>
    <s v="ZA03"/>
    <n v="7942"/>
    <n v="75313.600000000006"/>
    <n v="9482.9500000000007"/>
    <n v="9500.16"/>
    <n v="1000"/>
    <n v="75313.600000000006"/>
    <n v="0"/>
    <x v="15"/>
    <x v="297"/>
    <s v="TA"/>
    <n v="255"/>
    <n v="32"/>
  </r>
  <r>
    <x v="352"/>
    <x v="0"/>
    <s v=""/>
    <s v="2026"/>
    <s v="02"/>
    <s v="V"/>
    <s v="ZA03"/>
    <n v="3680"/>
    <n v="53002.82"/>
    <n v="14402.94"/>
    <n v="14043.63"/>
    <n v="1000"/>
    <n v="53002.82"/>
    <n v="0"/>
    <x v="15"/>
    <x v="331"/>
    <s v="TA"/>
    <n v="255"/>
    <n v="15"/>
  </r>
  <r>
    <x v="352"/>
    <x v="1"/>
    <s v=""/>
    <s v="2026"/>
    <s v="02"/>
    <s v="V"/>
    <s v="ZA03"/>
    <n v="2099"/>
    <n v="30322.59"/>
    <n v="14446.21"/>
    <n v="13479.24"/>
    <n v="1000"/>
    <n v="30322.59"/>
    <n v="0"/>
    <x v="15"/>
    <x v="331"/>
    <s v="TA"/>
    <n v="255"/>
    <n v="9"/>
  </r>
  <r>
    <x v="352"/>
    <x v="2"/>
    <s v=""/>
    <s v="2026"/>
    <s v="02"/>
    <s v="V"/>
    <s v="ZA03"/>
    <n v="4647"/>
    <n v="64483.25"/>
    <n v="13876.32"/>
    <n v="13479.24"/>
    <n v="1000"/>
    <n v="64483.25"/>
    <n v="0"/>
    <x v="15"/>
    <x v="331"/>
    <s v="TA"/>
    <n v="255"/>
    <n v="19"/>
  </r>
  <r>
    <x v="352"/>
    <x v="3"/>
    <s v=""/>
    <s v="2026"/>
    <s v="02"/>
    <s v="V"/>
    <s v="ZA03"/>
    <n v="12798"/>
    <n v="178125.91"/>
    <n v="13918.26"/>
    <n v="13652.12"/>
    <n v="1000"/>
    <n v="178125.91"/>
    <n v="0"/>
    <x v="15"/>
    <x v="331"/>
    <s v="TA"/>
    <n v="255"/>
    <n v="51"/>
  </r>
  <r>
    <x v="353"/>
    <x v="0"/>
    <s v=""/>
    <s v="2026"/>
    <s v="02"/>
    <s v="V"/>
    <s v="ZA03"/>
    <n v="106"/>
    <n v="1227.3800000000001"/>
    <n v="11579.06"/>
    <n v="9946.1"/>
    <n v="1000"/>
    <n v="1227.3800000000001"/>
    <n v="0"/>
    <x v="15"/>
    <x v="332"/>
    <s v="TA"/>
    <n v="255"/>
    <n v="1"/>
  </r>
  <r>
    <x v="353"/>
    <x v="1"/>
    <s v=""/>
    <s v="2026"/>
    <s v="02"/>
    <s v="V"/>
    <s v="ZA03"/>
    <n v="1760"/>
    <n v="21053.61"/>
    <n v="11962.28"/>
    <n v="9672.64"/>
    <n v="1000"/>
    <n v="21053.61"/>
    <n v="0"/>
    <x v="15"/>
    <x v="332"/>
    <s v="TA"/>
    <n v="255"/>
    <n v="7"/>
  </r>
  <r>
    <x v="353"/>
    <x v="2"/>
    <s v=""/>
    <s v="2026"/>
    <s v="02"/>
    <s v="V"/>
    <s v="ZA03"/>
    <n v="155"/>
    <n v="1707.34"/>
    <n v="11015.1"/>
    <n v="9411.17"/>
    <n v="1000"/>
    <n v="1707.34"/>
    <n v="0"/>
    <x v="15"/>
    <x v="332"/>
    <s v="TA"/>
    <n v="255"/>
    <n v="1"/>
  </r>
  <r>
    <x v="353"/>
    <x v="3"/>
    <s v=""/>
    <s v="2026"/>
    <s v="02"/>
    <s v="V"/>
    <s v="ZA03"/>
    <n v="5535"/>
    <n v="62836.62"/>
    <n v="11352.6"/>
    <n v="9672.64"/>
    <n v="1000"/>
    <n v="62836.62"/>
    <n v="0"/>
    <x v="15"/>
    <x v="332"/>
    <s v="TA"/>
    <n v="255"/>
    <n v="22"/>
  </r>
  <r>
    <x v="354"/>
    <x v="5"/>
    <s v=""/>
    <s v="2026"/>
    <s v="02"/>
    <s v="V"/>
    <s v="ZA03"/>
    <n v="11"/>
    <n v="127.01"/>
    <n v="11546.36"/>
    <n v="12167.11"/>
    <n v="1000"/>
    <n v="127.01"/>
    <n v="0"/>
    <x v="15"/>
    <x v="296"/>
    <s v="TA"/>
    <n v="255"/>
    <n v="1"/>
  </r>
  <r>
    <x v="354"/>
    <x v="0"/>
    <s v=""/>
    <s v="2026"/>
    <s v="02"/>
    <s v="V"/>
    <s v="ZA03"/>
    <n v="12215"/>
    <n v="148129.79"/>
    <n v="12126.88"/>
    <n v="12647.51"/>
    <n v="1000"/>
    <n v="148129.79"/>
    <n v="0"/>
    <x v="15"/>
    <x v="296"/>
    <s v="TA"/>
    <n v="255"/>
    <n v="48"/>
  </r>
  <r>
    <x v="354"/>
    <x v="1"/>
    <s v=""/>
    <s v="2026"/>
    <s v="02"/>
    <s v="V"/>
    <s v="ZA03"/>
    <n v="10590"/>
    <n v="128197.12"/>
    <n v="12105.49"/>
    <n v="12140.99"/>
    <n v="1000"/>
    <n v="128197.12"/>
    <n v="0"/>
    <x v="15"/>
    <x v="296"/>
    <s v="TA"/>
    <n v="255"/>
    <n v="42"/>
  </r>
  <r>
    <x v="354"/>
    <x v="2"/>
    <s v=""/>
    <s v="2026"/>
    <s v="02"/>
    <s v="V"/>
    <s v="ZA03"/>
    <n v="6594"/>
    <n v="76120.2"/>
    <n v="11543.86"/>
    <n v="12056.96"/>
    <n v="1000"/>
    <n v="76120.2"/>
    <n v="0"/>
    <x v="15"/>
    <x v="296"/>
    <s v="TA"/>
    <n v="255"/>
    <n v="26"/>
  </r>
  <r>
    <x v="354"/>
    <x v="8"/>
    <s v=""/>
    <s v="2026"/>
    <s v="02"/>
    <s v="V"/>
    <s v="ZA03"/>
    <n v="0"/>
    <n v="0"/>
    <n v="11536.67"/>
    <n v="12032.92"/>
    <n v="1000"/>
    <n v="0"/>
    <n v="0"/>
    <x v="15"/>
    <x v="296"/>
    <s v="TA"/>
    <n v="255"/>
    <n v="0"/>
  </r>
  <r>
    <x v="354"/>
    <x v="3"/>
    <s v=""/>
    <s v="2026"/>
    <s v="02"/>
    <s v="V"/>
    <s v="ZA03"/>
    <n v="15436"/>
    <n v="180761.72"/>
    <n v="11710.4"/>
    <n v="12167.11"/>
    <n v="1000"/>
    <n v="180761.72"/>
    <n v="0"/>
    <x v="15"/>
    <x v="296"/>
    <s v="TA"/>
    <n v="255"/>
    <n v="61"/>
  </r>
  <r>
    <x v="355"/>
    <x v="5"/>
    <s v=""/>
    <s v="2026"/>
    <s v="02"/>
    <s v="V"/>
    <s v="ZA03"/>
    <n v="0"/>
    <n v="0"/>
    <n v="13714"/>
    <n v="12501.62"/>
    <n v="1000"/>
    <n v="0"/>
    <n v="0"/>
    <x v="15"/>
    <x v="333"/>
    <s v="TA"/>
    <n v="255"/>
    <n v="0"/>
  </r>
  <r>
    <x v="355"/>
    <x v="0"/>
    <s v=""/>
    <s v="2026"/>
    <s v="02"/>
    <s v="V"/>
    <s v="ZA03"/>
    <n v="3780"/>
    <n v="50069.54"/>
    <n v="13245.91"/>
    <n v="12922.75"/>
    <n v="1000"/>
    <n v="50069.54"/>
    <n v="0"/>
    <x v="15"/>
    <x v="333"/>
    <s v="TA"/>
    <n v="255"/>
    <n v="15"/>
  </r>
  <r>
    <x v="355"/>
    <x v="1"/>
    <s v=""/>
    <s v="2026"/>
    <s v="02"/>
    <s v="V"/>
    <s v="ZA03"/>
    <n v="3825"/>
    <n v="52557.06"/>
    <n v="13740.41"/>
    <n v="12244.31"/>
    <n v="1000"/>
    <n v="52557.06"/>
    <n v="0"/>
    <x v="15"/>
    <x v="333"/>
    <s v="TA"/>
    <n v="255"/>
    <n v="15"/>
  </r>
  <r>
    <x v="355"/>
    <x v="2"/>
    <s v=""/>
    <s v="2026"/>
    <s v="02"/>
    <s v="V"/>
    <s v="ZA03"/>
    <n v="31416"/>
    <n v="381987.04"/>
    <n v="12159"/>
    <n v="12378.46"/>
    <n v="1000"/>
    <n v="381987.04"/>
    <n v="0"/>
    <x v="15"/>
    <x v="333"/>
    <s v="TA"/>
    <n v="255"/>
    <n v="124"/>
  </r>
  <r>
    <x v="355"/>
    <x v="8"/>
    <s v=""/>
    <s v="2026"/>
    <s v="02"/>
    <s v="V"/>
    <s v="ZA03"/>
    <n v="0"/>
    <n v="0"/>
    <n v="11906.21"/>
    <n v="12376.64"/>
    <n v="1000"/>
    <n v="0"/>
    <n v="0"/>
    <x v="15"/>
    <x v="333"/>
    <s v="TA"/>
    <n v="255"/>
    <n v="0"/>
  </r>
  <r>
    <x v="355"/>
    <x v="3"/>
    <s v=""/>
    <s v="2026"/>
    <s v="02"/>
    <s v="V"/>
    <s v="ZA03"/>
    <n v="12630"/>
    <n v="163015.76999999999"/>
    <n v="12907.03"/>
    <n v="12501.62"/>
    <n v="1000"/>
    <n v="163015.76999999999"/>
    <n v="0"/>
    <x v="15"/>
    <x v="333"/>
    <s v="TA"/>
    <n v="255"/>
    <n v="50"/>
  </r>
  <r>
    <x v="356"/>
    <x v="0"/>
    <s v=""/>
    <s v="2026"/>
    <s v="02"/>
    <s v="V"/>
    <s v="ZA03"/>
    <n v="391"/>
    <n v="5126.6000000000004"/>
    <n v="13111.51"/>
    <n v="12486.62"/>
    <n v="1000"/>
    <n v="5126.6000000000004"/>
    <n v="0"/>
    <x v="15"/>
    <x v="281"/>
    <s v="TA"/>
    <n v="255"/>
    <n v="2"/>
  </r>
  <r>
    <x v="356"/>
    <x v="1"/>
    <s v=""/>
    <s v="2026"/>
    <s v="02"/>
    <s v="V"/>
    <s v="ZA03"/>
    <n v="2250"/>
    <n v="29611.13"/>
    <n v="13160.5"/>
    <n v="12486.62"/>
    <n v="1000"/>
    <n v="29611.13"/>
    <n v="0"/>
    <x v="15"/>
    <x v="281"/>
    <s v="TA"/>
    <n v="255"/>
    <n v="9"/>
  </r>
  <r>
    <x v="356"/>
    <x v="2"/>
    <s v=""/>
    <s v="2026"/>
    <s v="02"/>
    <s v="V"/>
    <s v="ZA03"/>
    <n v="3457"/>
    <n v="43150.43"/>
    <n v="12482.05"/>
    <n v="12486.62"/>
    <n v="1000"/>
    <n v="43150.43"/>
    <n v="0"/>
    <x v="15"/>
    <x v="281"/>
    <s v="TA"/>
    <n v="255"/>
    <n v="14"/>
  </r>
  <r>
    <x v="356"/>
    <x v="3"/>
    <s v=""/>
    <s v="2026"/>
    <s v="02"/>
    <s v="V"/>
    <s v="ZA03"/>
    <n v="1275"/>
    <n v="16161.47"/>
    <n v="12675.66"/>
    <n v="12486.62"/>
    <n v="1000"/>
    <n v="16161.47"/>
    <n v="0"/>
    <x v="15"/>
    <x v="281"/>
    <s v="TA"/>
    <n v="255"/>
    <n v="5"/>
  </r>
  <r>
    <x v="357"/>
    <x v="5"/>
    <s v=""/>
    <s v="2026"/>
    <s v="02"/>
    <s v="S"/>
    <s v="ZA03"/>
    <n v="0"/>
    <n v="0"/>
    <n v="10126.33"/>
    <n v="10127.64"/>
    <n v="1000"/>
    <n v="0"/>
    <n v="0"/>
    <x v="15"/>
    <x v="334"/>
    <s v="TA"/>
    <n v="255"/>
    <n v="0"/>
  </r>
  <r>
    <x v="357"/>
    <x v="0"/>
    <s v=""/>
    <s v="2026"/>
    <s v="02"/>
    <s v="V"/>
    <s v="ZA03"/>
    <n v="2936"/>
    <n v="29960.73"/>
    <n v="10204.61"/>
    <n v="10533.12"/>
    <n v="1000"/>
    <n v="29960.73"/>
    <n v="0"/>
    <x v="15"/>
    <x v="334"/>
    <s v="TA"/>
    <n v="255"/>
    <n v="12"/>
  </r>
  <r>
    <x v="357"/>
    <x v="1"/>
    <s v=""/>
    <s v="2026"/>
    <s v="02"/>
    <s v="V"/>
    <s v="ZA03"/>
    <n v="1479"/>
    <n v="15248.68"/>
    <n v="10310.129999999999"/>
    <n v="10127.64"/>
    <n v="1000"/>
    <n v="15248.68"/>
    <n v="0"/>
    <x v="15"/>
    <x v="334"/>
    <s v="TA"/>
    <n v="255"/>
    <n v="6"/>
  </r>
  <r>
    <x v="357"/>
    <x v="2"/>
    <s v=""/>
    <s v="2026"/>
    <s v="02"/>
    <s v="V"/>
    <s v="ZA03"/>
    <n v="833"/>
    <n v="8000.78"/>
    <n v="9604.7800000000007"/>
    <n v="9930.94"/>
    <n v="1000"/>
    <n v="8000.78"/>
    <n v="0"/>
    <x v="15"/>
    <x v="334"/>
    <s v="TA"/>
    <n v="255"/>
    <n v="4"/>
  </r>
  <r>
    <x v="357"/>
    <x v="8"/>
    <s v=""/>
    <s v="2026"/>
    <s v="02"/>
    <s v="S"/>
    <s v="ZA03"/>
    <n v="0"/>
    <n v="0"/>
    <n v="9564.44"/>
    <n v="9918.98"/>
    <n v="1000"/>
    <n v="0"/>
    <n v="0"/>
    <x v="15"/>
    <x v="334"/>
    <s v="TA"/>
    <n v="255"/>
    <n v="0"/>
  </r>
  <r>
    <x v="357"/>
    <x v="3"/>
    <s v=""/>
    <s v="2026"/>
    <s v="02"/>
    <s v="V"/>
    <s v="ZA03"/>
    <n v="12300"/>
    <n v="118385.11"/>
    <n v="9624.81"/>
    <n v="10127.64"/>
    <n v="1000"/>
    <n v="118385.11"/>
    <n v="0"/>
    <x v="15"/>
    <x v="334"/>
    <s v="TA"/>
    <n v="255"/>
    <n v="49"/>
  </r>
  <r>
    <x v="358"/>
    <x v="0"/>
    <s v=""/>
    <s v="2026"/>
    <s v="02"/>
    <s v="V"/>
    <s v="ZA03"/>
    <n v="180"/>
    <n v="1998.99"/>
    <n v="11105.5"/>
    <n v="11226.53"/>
    <n v="1000"/>
    <n v="1998.99"/>
    <n v="0"/>
    <x v="15"/>
    <x v="335"/>
    <s v="TA"/>
    <n v="255"/>
    <n v="1"/>
  </r>
  <r>
    <x v="358"/>
    <x v="1"/>
    <s v=""/>
    <s v="2026"/>
    <s v="02"/>
    <s v="V"/>
    <s v="ZA03"/>
    <n v="1432"/>
    <n v="15905.81"/>
    <n v="11107.41"/>
    <n v="10835.5"/>
    <n v="1000"/>
    <n v="15905.81"/>
    <n v="0"/>
    <x v="15"/>
    <x v="335"/>
    <s v="TA"/>
    <n v="255"/>
    <n v="6"/>
  </r>
  <r>
    <x v="358"/>
    <x v="2"/>
    <s v=""/>
    <s v="2026"/>
    <s v="02"/>
    <s v="V"/>
    <s v="ZA03"/>
    <n v="255"/>
    <n v="2695.27"/>
    <n v="10569.69"/>
    <n v="10835.5"/>
    <n v="1000"/>
    <n v="2695.27"/>
    <n v="0"/>
    <x v="15"/>
    <x v="335"/>
    <s v="TA"/>
    <n v="255"/>
    <n v="1"/>
  </r>
  <r>
    <x v="358"/>
    <x v="3"/>
    <s v=""/>
    <s v="2026"/>
    <s v="02"/>
    <s v="V"/>
    <s v="ZA03"/>
    <n v="285"/>
    <n v="2961.01"/>
    <n v="10389.51"/>
    <n v="10963.29"/>
    <n v="1000"/>
    <n v="2961.01"/>
    <n v="0"/>
    <x v="15"/>
    <x v="335"/>
    <s v="TA"/>
    <n v="255"/>
    <n v="2"/>
  </r>
  <r>
    <x v="359"/>
    <x v="5"/>
    <s v=""/>
    <s v="2026"/>
    <s v="02"/>
    <s v="V"/>
    <s v="ZA03"/>
    <n v="2009"/>
    <n v="27963.15"/>
    <n v="13918.94"/>
    <n v="17104.38"/>
    <n v="1000"/>
    <n v="27963.15"/>
    <n v="0"/>
    <x v="15"/>
    <x v="336"/>
    <s v="TA"/>
    <n v="255"/>
    <n v="8"/>
  </r>
  <r>
    <x v="359"/>
    <x v="0"/>
    <s v=""/>
    <s v="2026"/>
    <s v="02"/>
    <s v="V"/>
    <s v="ZA03"/>
    <n v="4502"/>
    <n v="65536.03"/>
    <n v="14557.09"/>
    <n v="17503.080000000002"/>
    <n v="1000"/>
    <n v="65536.03"/>
    <n v="0"/>
    <x v="15"/>
    <x v="336"/>
    <s v="TA"/>
    <n v="255"/>
    <n v="18"/>
  </r>
  <r>
    <x v="359"/>
    <x v="1"/>
    <s v=""/>
    <s v="2026"/>
    <s v="02"/>
    <s v="V"/>
    <s v="ZA03"/>
    <n v="1220"/>
    <n v="17909.53"/>
    <n v="14679.94"/>
    <n v="15729.87"/>
    <n v="1000"/>
    <n v="17909.53"/>
    <n v="0"/>
    <x v="15"/>
    <x v="336"/>
    <s v="TA"/>
    <n v="255"/>
    <n v="5"/>
  </r>
  <r>
    <x v="359"/>
    <x v="2"/>
    <s v=""/>
    <s v="2026"/>
    <s v="02"/>
    <s v="V"/>
    <s v="ZA03"/>
    <n v="50230"/>
    <n v="781291.42"/>
    <n v="15554.28"/>
    <n v="16923.13"/>
    <n v="1000"/>
    <n v="781291.42"/>
    <n v="0"/>
    <x v="15"/>
    <x v="336"/>
    <s v="TA"/>
    <n v="255"/>
    <n v="197"/>
  </r>
  <r>
    <x v="359"/>
    <x v="8"/>
    <s v=""/>
    <s v="2026"/>
    <s v="02"/>
    <s v="V"/>
    <s v="ZA03"/>
    <n v="0"/>
    <n v="0"/>
    <n v="15670.74"/>
    <n v="16908.419999999998"/>
    <n v="1000"/>
    <n v="0"/>
    <n v="0"/>
    <x v="15"/>
    <x v="336"/>
    <s v="TA"/>
    <n v="255"/>
    <n v="0"/>
  </r>
  <r>
    <x v="359"/>
    <x v="3"/>
    <s v=""/>
    <s v="2026"/>
    <s v="02"/>
    <s v="V"/>
    <s v="ZA03"/>
    <n v="7781"/>
    <n v="107962.62"/>
    <n v="13875.16"/>
    <n v="17104.38"/>
    <n v="1000"/>
    <n v="107962.62"/>
    <n v="0"/>
    <x v="15"/>
    <x v="336"/>
    <s v="TA"/>
    <n v="255"/>
    <n v="31"/>
  </r>
  <r>
    <x v="360"/>
    <x v="0"/>
    <s v=""/>
    <s v="2026"/>
    <s v="02"/>
    <s v="V"/>
    <s v="ZA03"/>
    <n v="660"/>
    <n v="7946.54"/>
    <n v="12040.21"/>
    <n v="11123.51"/>
    <n v="1000"/>
    <n v="7946.54"/>
    <n v="0"/>
    <x v="15"/>
    <x v="295"/>
    <s v="TA"/>
    <n v="255"/>
    <n v="3"/>
  </r>
  <r>
    <x v="360"/>
    <x v="1"/>
    <s v=""/>
    <s v="2026"/>
    <s v="02"/>
    <s v="V"/>
    <s v="ZA03"/>
    <n v="1035"/>
    <n v="12478.31"/>
    <n v="12056.34"/>
    <n v="11123.51"/>
    <n v="1000"/>
    <n v="12478.31"/>
    <n v="0"/>
    <x v="15"/>
    <x v="295"/>
    <s v="TA"/>
    <n v="255"/>
    <n v="5"/>
  </r>
  <r>
    <x v="360"/>
    <x v="2"/>
    <s v=""/>
    <s v="2026"/>
    <s v="02"/>
    <s v="V"/>
    <s v="ZA03"/>
    <n v="270"/>
    <n v="3071.2"/>
    <n v="11374.81"/>
    <n v="11123.51"/>
    <n v="1000"/>
    <n v="3071.2"/>
    <n v="0"/>
    <x v="15"/>
    <x v="295"/>
    <s v="TA"/>
    <n v="255"/>
    <n v="2"/>
  </r>
  <r>
    <x v="360"/>
    <x v="3"/>
    <s v=""/>
    <s v="2026"/>
    <s v="02"/>
    <s v="V"/>
    <s v="ZA03"/>
    <n v="1035"/>
    <n v="11950.88"/>
    <n v="11546.74"/>
    <n v="11123.51"/>
    <n v="1000"/>
    <n v="11950.88"/>
    <n v="0"/>
    <x v="15"/>
    <x v="295"/>
    <s v="TA"/>
    <n v="255"/>
    <n v="5"/>
  </r>
  <r>
    <x v="361"/>
    <x v="5"/>
    <s v=""/>
    <s v="2026"/>
    <s v="02"/>
    <s v="V"/>
    <s v="ZA03"/>
    <n v="3825"/>
    <n v="43234.17"/>
    <n v="11303.05"/>
    <n v="12145.91"/>
    <n v="1000"/>
    <n v="43234.17"/>
    <n v="0"/>
    <x v="15"/>
    <x v="294"/>
    <s v="TA"/>
    <n v="255"/>
    <n v="15"/>
  </r>
  <r>
    <x v="361"/>
    <x v="0"/>
    <s v=""/>
    <s v="2026"/>
    <s v="02"/>
    <s v="V"/>
    <s v="ZA03"/>
    <n v="17010"/>
    <n v="200649.49"/>
    <n v="11795.97"/>
    <n v="12660.35"/>
    <n v="1000"/>
    <n v="200649.49"/>
    <n v="0"/>
    <x v="15"/>
    <x v="294"/>
    <s v="TA"/>
    <n v="255"/>
    <n v="67"/>
  </r>
  <r>
    <x v="361"/>
    <x v="1"/>
    <s v=""/>
    <s v="2026"/>
    <s v="02"/>
    <s v="V"/>
    <s v="ZA03"/>
    <n v="4695"/>
    <n v="56785.52"/>
    <n v="12094.89"/>
    <n v="12145.91"/>
    <n v="1000"/>
    <n v="56785.52"/>
    <n v="0"/>
    <x v="15"/>
    <x v="294"/>
    <s v="TA"/>
    <n v="255"/>
    <n v="19"/>
  </r>
  <r>
    <x v="361"/>
    <x v="6"/>
    <s v=""/>
    <s v="2026"/>
    <s v="02"/>
    <s v="V"/>
    <s v="ZA03"/>
    <n v="0"/>
    <n v="0"/>
    <n v="11499.02"/>
    <n v="12145.91"/>
    <n v="1000"/>
    <n v="0"/>
    <n v="0"/>
    <x v="15"/>
    <x v="294"/>
    <s v="TA"/>
    <n v="255"/>
    <n v="0"/>
  </r>
  <r>
    <x v="361"/>
    <x v="2"/>
    <s v=""/>
    <s v="2026"/>
    <s v="02"/>
    <s v="V"/>
    <s v="ZA03"/>
    <n v="9992"/>
    <n v="110061.71"/>
    <n v="11014.98"/>
    <n v="12113.85"/>
    <n v="1000"/>
    <n v="110061.71"/>
    <n v="0"/>
    <x v="15"/>
    <x v="294"/>
    <s v="TA"/>
    <n v="255"/>
    <n v="40"/>
  </r>
  <r>
    <x v="361"/>
    <x v="8"/>
    <s v=""/>
    <s v="2026"/>
    <s v="02"/>
    <s v="V"/>
    <s v="ZA03"/>
    <n v="0"/>
    <n v="0"/>
    <n v="11009.12"/>
    <n v="13809.79"/>
    <n v="1000"/>
    <n v="0"/>
    <n v="0"/>
    <x v="15"/>
    <x v="294"/>
    <s v="TA"/>
    <n v="255"/>
    <n v="0"/>
  </r>
  <r>
    <x v="361"/>
    <x v="3"/>
    <s v=""/>
    <s v="2026"/>
    <s v="02"/>
    <s v="V"/>
    <s v="ZA03"/>
    <n v="10064"/>
    <n v="114549.73"/>
    <n v="11382.13"/>
    <n v="12145.91"/>
    <n v="1000"/>
    <n v="114549.73"/>
    <n v="0"/>
    <x v="15"/>
    <x v="294"/>
    <s v="TA"/>
    <n v="255"/>
    <n v="40"/>
  </r>
  <r>
    <x v="362"/>
    <x v="0"/>
    <s v=""/>
    <s v="2026"/>
    <s v="02"/>
    <s v="V"/>
    <s v="ZA03"/>
    <n v="11361"/>
    <n v="136493.67000000001"/>
    <n v="12014.23"/>
    <n v="13196.29"/>
    <n v="1000"/>
    <n v="136493.67000000001"/>
    <n v="0"/>
    <x v="15"/>
    <x v="337"/>
    <s v="TA"/>
    <n v="255"/>
    <n v="45"/>
  </r>
  <r>
    <x v="362"/>
    <x v="1"/>
    <s v=""/>
    <s v="2026"/>
    <s v="02"/>
    <s v="V"/>
    <s v="ZA03"/>
    <n v="9842"/>
    <n v="121198.72"/>
    <n v="12314.44"/>
    <n v="12667.67"/>
    <n v="1000"/>
    <n v="121198.72"/>
    <n v="0"/>
    <x v="15"/>
    <x v="337"/>
    <s v="TA"/>
    <n v="255"/>
    <n v="39"/>
  </r>
  <r>
    <x v="362"/>
    <x v="2"/>
    <s v=""/>
    <s v="2026"/>
    <s v="02"/>
    <s v="V"/>
    <s v="ZA03"/>
    <n v="17330"/>
    <n v="199493.86"/>
    <n v="11511.47"/>
    <n v="12557.55"/>
    <n v="1000"/>
    <n v="199493.86"/>
    <n v="0"/>
    <x v="15"/>
    <x v="337"/>
    <s v="TA"/>
    <n v="255"/>
    <n v="68"/>
  </r>
  <r>
    <x v="362"/>
    <x v="8"/>
    <s v=""/>
    <s v="2026"/>
    <s v="02"/>
    <s v="V"/>
    <s v="ZA03"/>
    <n v="0"/>
    <n v="0"/>
    <n v="11487.48"/>
    <n v="12538.88"/>
    <n v="1000"/>
    <n v="0"/>
    <n v="0"/>
    <x v="15"/>
    <x v="337"/>
    <s v="TA"/>
    <n v="255"/>
    <n v="0"/>
  </r>
  <r>
    <x v="362"/>
    <x v="3"/>
    <s v=""/>
    <s v="2026"/>
    <s v="02"/>
    <s v="V"/>
    <s v="ZA03"/>
    <n v="18887"/>
    <n v="219293.66"/>
    <n v="11610.83"/>
    <n v="12667.67"/>
    <n v="1000"/>
    <n v="219293.66"/>
    <n v="0"/>
    <x v="15"/>
    <x v="337"/>
    <s v="TA"/>
    <n v="255"/>
    <n v="75"/>
  </r>
  <r>
    <x v="363"/>
    <x v="5"/>
    <s v=""/>
    <s v="2026"/>
    <s v="02"/>
    <s v="V"/>
    <s v="ZA03"/>
    <n v="5355"/>
    <n v="56558.23"/>
    <n v="10561.76"/>
    <n v="11542.75"/>
    <n v="1000"/>
    <n v="56558.23"/>
    <n v="0"/>
    <x v="15"/>
    <x v="338"/>
    <s v="TA"/>
    <n v="255"/>
    <n v="21"/>
  </r>
  <r>
    <x v="363"/>
    <x v="0"/>
    <s v=""/>
    <s v="2026"/>
    <s v="02"/>
    <s v="V"/>
    <s v="ZA03"/>
    <n v="5334"/>
    <n v="60004.21"/>
    <n v="11249.38"/>
    <n v="12007.99"/>
    <n v="1000"/>
    <n v="60004.21"/>
    <n v="0"/>
    <x v="15"/>
    <x v="338"/>
    <s v="TA"/>
    <n v="255"/>
    <n v="21"/>
  </r>
  <r>
    <x v="363"/>
    <x v="1"/>
    <s v=""/>
    <s v="2026"/>
    <s v="02"/>
    <s v="V"/>
    <s v="ZA03"/>
    <n v="2752"/>
    <n v="30606.87"/>
    <n v="11121.68"/>
    <n v="11542.75"/>
    <n v="1000"/>
    <n v="30606.87"/>
    <n v="0"/>
    <x v="15"/>
    <x v="338"/>
    <s v="TA"/>
    <n v="255"/>
    <n v="11"/>
  </r>
  <r>
    <x v="363"/>
    <x v="6"/>
    <s v=""/>
    <s v="2026"/>
    <s v="02"/>
    <s v="V"/>
    <s v="ZA03"/>
    <n v="0"/>
    <n v="0"/>
    <n v="11174.76"/>
    <n v="11542.75"/>
    <n v="1000"/>
    <n v="0"/>
    <n v="0"/>
    <x v="15"/>
    <x v="338"/>
    <s v="TA"/>
    <n v="255"/>
    <n v="0"/>
  </r>
  <r>
    <x v="363"/>
    <x v="2"/>
    <s v=""/>
    <s v="2026"/>
    <s v="02"/>
    <s v="V"/>
    <s v="ZA03"/>
    <n v="1035"/>
    <n v="10783.85"/>
    <n v="10419.18"/>
    <n v="11391.1"/>
    <n v="1000"/>
    <n v="10783.85"/>
    <n v="0"/>
    <x v="15"/>
    <x v="338"/>
    <s v="TA"/>
    <n v="255"/>
    <n v="5"/>
  </r>
  <r>
    <x v="363"/>
    <x v="8"/>
    <s v=""/>
    <s v="2026"/>
    <s v="02"/>
    <s v="V"/>
    <s v="ZA03"/>
    <n v="0"/>
    <n v="0"/>
    <n v="10317.67"/>
    <n v="11364.04"/>
    <n v="1000"/>
    <n v="0"/>
    <n v="0"/>
    <x v="15"/>
    <x v="338"/>
    <s v="TA"/>
    <n v="255"/>
    <n v="0"/>
  </r>
  <r>
    <x v="363"/>
    <x v="3"/>
    <s v=""/>
    <s v="2026"/>
    <s v="02"/>
    <s v="V"/>
    <s v="ZA03"/>
    <n v="9058"/>
    <n v="95754.42"/>
    <n v="10571.25"/>
    <n v="11542.75"/>
    <n v="1000"/>
    <n v="95754.42"/>
    <n v="0"/>
    <x v="15"/>
    <x v="338"/>
    <s v="TA"/>
    <n v="255"/>
    <n v="36"/>
  </r>
  <r>
    <x v="364"/>
    <x v="0"/>
    <s v=""/>
    <s v="2026"/>
    <s v="02"/>
    <s v="V"/>
    <s v="ZA03"/>
    <n v="21105"/>
    <n v="183738.37"/>
    <n v="8705.92"/>
    <n v="9251.1299999999992"/>
    <n v="1000"/>
    <n v="183738.37"/>
    <n v="0"/>
    <x v="15"/>
    <x v="293"/>
    <s v="TA"/>
    <n v="255"/>
    <n v="83"/>
  </r>
  <r>
    <x v="364"/>
    <x v="1"/>
    <s v=""/>
    <s v="2026"/>
    <s v="02"/>
    <s v="V"/>
    <s v="ZA03"/>
    <n v="13351"/>
    <n v="119882.5"/>
    <n v="8979.2900000000009"/>
    <n v="8658.39"/>
    <n v="1000"/>
    <n v="119882.5"/>
    <n v="0"/>
    <x v="15"/>
    <x v="293"/>
    <s v="TA"/>
    <n v="255"/>
    <n v="53"/>
  </r>
  <r>
    <x v="364"/>
    <x v="2"/>
    <s v=""/>
    <s v="2026"/>
    <s v="02"/>
    <s v="V"/>
    <s v="ZA03"/>
    <n v="32296"/>
    <n v="256903.21"/>
    <n v="7954.64"/>
    <n v="8658.39"/>
    <n v="1000"/>
    <n v="256903.21"/>
    <n v="0"/>
    <x v="15"/>
    <x v="293"/>
    <s v="TA"/>
    <n v="255"/>
    <n v="127"/>
  </r>
  <r>
    <x v="364"/>
    <x v="8"/>
    <s v=""/>
    <s v="2026"/>
    <s v="02"/>
    <s v="V"/>
    <s v="ZA03"/>
    <n v="0"/>
    <n v="0"/>
    <n v="7828.91"/>
    <n v="8622.9599999999991"/>
    <n v="1000"/>
    <n v="0"/>
    <n v="0"/>
    <x v="15"/>
    <x v="293"/>
    <s v="TA"/>
    <n v="255"/>
    <n v="0"/>
  </r>
  <r>
    <x v="364"/>
    <x v="3"/>
    <s v=""/>
    <s v="2026"/>
    <s v="02"/>
    <s v="V"/>
    <s v="ZA03"/>
    <n v="25690"/>
    <n v="211415.77"/>
    <n v="8229.5"/>
    <n v="8873.14"/>
    <n v="1000"/>
    <n v="211415.77"/>
    <n v="0"/>
    <x v="15"/>
    <x v="293"/>
    <s v="TA"/>
    <n v="255"/>
    <n v="101"/>
  </r>
  <r>
    <x v="365"/>
    <x v="5"/>
    <s v=""/>
    <s v="2026"/>
    <s v="02"/>
    <s v="S"/>
    <s v="ZA03"/>
    <n v="0"/>
    <n v="0"/>
    <n v="0"/>
    <n v="9078.9500000000007"/>
    <n v="1000"/>
    <n v="0"/>
    <n v="0"/>
    <x v="15"/>
    <x v="339"/>
    <s v="TA"/>
    <n v="255"/>
    <n v="0"/>
  </r>
  <r>
    <x v="365"/>
    <x v="0"/>
    <s v=""/>
    <s v="2026"/>
    <s v="02"/>
    <s v="V"/>
    <s v="ZA03"/>
    <n v="4710"/>
    <n v="45906.22"/>
    <n v="9746.5400000000009"/>
    <n v="9433"/>
    <n v="1000"/>
    <n v="45906.22"/>
    <n v="0"/>
    <x v="15"/>
    <x v="339"/>
    <s v="TA"/>
    <n v="255"/>
    <n v="19"/>
  </r>
  <r>
    <x v="365"/>
    <x v="1"/>
    <s v=""/>
    <s v="2026"/>
    <s v="02"/>
    <s v="V"/>
    <s v="ZA03"/>
    <n v="1947"/>
    <n v="20253.82"/>
    <n v="10402.58"/>
    <n v="9078.9500000000007"/>
    <n v="1000"/>
    <n v="20253.82"/>
    <n v="0"/>
    <x v="15"/>
    <x v="339"/>
    <s v="TA"/>
    <n v="255"/>
    <n v="8"/>
  </r>
  <r>
    <x v="365"/>
    <x v="2"/>
    <s v=""/>
    <s v="2026"/>
    <s v="02"/>
    <s v="V"/>
    <s v="ZA03"/>
    <n v="1797"/>
    <n v="16197.5"/>
    <n v="9013.6299999999992"/>
    <n v="8942.67"/>
    <n v="1000"/>
    <n v="16197.5"/>
    <n v="0"/>
    <x v="15"/>
    <x v="339"/>
    <s v="TA"/>
    <n v="255"/>
    <n v="8"/>
  </r>
  <r>
    <x v="365"/>
    <x v="8"/>
    <s v=""/>
    <s v="2026"/>
    <s v="02"/>
    <s v="V"/>
    <s v="ZA03"/>
    <n v="0"/>
    <n v="0"/>
    <n v="8985.7000000000007"/>
    <n v="8942.67"/>
    <n v="1000"/>
    <n v="0"/>
    <n v="0"/>
    <x v="15"/>
    <x v="339"/>
    <s v="TA"/>
    <n v="255"/>
    <n v="0"/>
  </r>
  <r>
    <x v="365"/>
    <x v="3"/>
    <s v=""/>
    <s v="2026"/>
    <s v="02"/>
    <s v="V"/>
    <s v="ZA03"/>
    <n v="7721"/>
    <n v="73154.3"/>
    <n v="9474.7199999999993"/>
    <n v="9078.9500000000007"/>
    <n v="1000"/>
    <n v="73154.3"/>
    <n v="0"/>
    <x v="15"/>
    <x v="339"/>
    <s v="TA"/>
    <n v="255"/>
    <n v="31"/>
  </r>
  <r>
    <x v="366"/>
    <x v="0"/>
    <s v=""/>
    <s v="2026"/>
    <s v="02"/>
    <s v="V"/>
    <s v="ZA03"/>
    <n v="7352"/>
    <n v="74120.45"/>
    <n v="10081.67"/>
    <n v="10815.77"/>
    <n v="1000"/>
    <n v="74120.45"/>
    <n v="0"/>
    <x v="15"/>
    <x v="340"/>
    <s v="TA"/>
    <n v="255"/>
    <n v="29"/>
  </r>
  <r>
    <x v="366"/>
    <x v="1"/>
    <s v=""/>
    <s v="2026"/>
    <s v="02"/>
    <s v="V"/>
    <s v="ZA03"/>
    <n v="3839"/>
    <n v="39425.800000000003"/>
    <n v="10269.81"/>
    <n v="10101.030000000001"/>
    <n v="1000"/>
    <n v="39425.800000000003"/>
    <n v="0"/>
    <x v="15"/>
    <x v="340"/>
    <s v="TA"/>
    <n v="255"/>
    <n v="16"/>
  </r>
  <r>
    <x v="366"/>
    <x v="2"/>
    <s v=""/>
    <s v="2026"/>
    <s v="02"/>
    <s v="V"/>
    <s v="ZA03"/>
    <n v="6284"/>
    <n v="59940.95"/>
    <n v="9538.66"/>
    <n v="10433.61"/>
    <n v="1000"/>
    <n v="59940.95"/>
    <n v="0"/>
    <x v="15"/>
    <x v="340"/>
    <s v="TA"/>
    <n v="255"/>
    <n v="25"/>
  </r>
  <r>
    <x v="366"/>
    <x v="8"/>
    <s v=""/>
    <s v="2026"/>
    <s v="02"/>
    <s v="V"/>
    <s v="ZA03"/>
    <n v="0"/>
    <n v="0"/>
    <n v="9508.5400000000009"/>
    <n v="10090.65"/>
    <n v="1000"/>
    <n v="0"/>
    <n v="0"/>
    <x v="15"/>
    <x v="340"/>
    <s v="TA"/>
    <n v="255"/>
    <n v="0"/>
  </r>
  <r>
    <x v="366"/>
    <x v="3"/>
    <s v=""/>
    <s v="2026"/>
    <s v="02"/>
    <s v="V"/>
    <s v="ZA03"/>
    <n v="15608"/>
    <n v="152068.5"/>
    <n v="9742.98"/>
    <n v="10433.61"/>
    <n v="1000"/>
    <n v="152068.5"/>
    <n v="0"/>
    <x v="15"/>
    <x v="340"/>
    <s v="TA"/>
    <n v="255"/>
    <n v="62"/>
  </r>
  <r>
    <x v="367"/>
    <x v="5"/>
    <s v=""/>
    <s v="2026"/>
    <s v="02"/>
    <s v="V"/>
    <s v="ZA03"/>
    <n v="0"/>
    <n v="0"/>
    <n v="12706.93"/>
    <n v="12625.5"/>
    <n v="1000"/>
    <n v="0"/>
    <n v="0"/>
    <x v="15"/>
    <x v="341"/>
    <s v="TA"/>
    <n v="255"/>
    <n v="0"/>
  </r>
  <r>
    <x v="367"/>
    <x v="0"/>
    <s v=""/>
    <s v="2026"/>
    <s v="02"/>
    <s v="V"/>
    <s v="ZA03"/>
    <n v="2940"/>
    <n v="38442.44"/>
    <n v="13075.66"/>
    <n v="13050.36"/>
    <n v="1000"/>
    <n v="38442.44"/>
    <n v="0"/>
    <x v="15"/>
    <x v="341"/>
    <s v="TA"/>
    <n v="255"/>
    <n v="12"/>
  </r>
  <r>
    <x v="367"/>
    <x v="1"/>
    <s v=""/>
    <s v="2026"/>
    <s v="02"/>
    <s v="V"/>
    <s v="ZA03"/>
    <n v="1869"/>
    <n v="24218.14"/>
    <n v="12957.81"/>
    <n v="12442.45"/>
    <n v="1000"/>
    <n v="24218.14"/>
    <n v="0"/>
    <x v="15"/>
    <x v="341"/>
    <s v="TA"/>
    <n v="255"/>
    <n v="8"/>
  </r>
  <r>
    <x v="367"/>
    <x v="2"/>
    <s v=""/>
    <s v="2026"/>
    <s v="02"/>
    <s v="V"/>
    <s v="ZA03"/>
    <n v="4182"/>
    <n v="51477.86"/>
    <n v="12309.39"/>
    <n v="12542.12"/>
    <n v="1000"/>
    <n v="51477.86"/>
    <n v="0"/>
    <x v="15"/>
    <x v="341"/>
    <s v="TA"/>
    <n v="255"/>
    <n v="17"/>
  </r>
  <r>
    <x v="367"/>
    <x v="8"/>
    <s v=""/>
    <s v="2026"/>
    <s v="02"/>
    <s v="S"/>
    <s v="ZA03"/>
    <n v="0"/>
    <n v="0"/>
    <n v="12336.41"/>
    <n v="12426.57"/>
    <n v="1000"/>
    <n v="0"/>
    <n v="0"/>
    <x v="15"/>
    <x v="341"/>
    <s v="TA"/>
    <n v="255"/>
    <n v="0"/>
  </r>
  <r>
    <x v="367"/>
    <x v="3"/>
    <s v=""/>
    <s v="2026"/>
    <s v="02"/>
    <s v="V"/>
    <s v="ZA03"/>
    <n v="15729"/>
    <n v="195064.73"/>
    <n v="12401.6"/>
    <n v="12625.5"/>
    <n v="1000"/>
    <n v="195064.73"/>
    <n v="0"/>
    <x v="15"/>
    <x v="341"/>
    <s v="TA"/>
    <n v="255"/>
    <n v="62"/>
  </r>
  <r>
    <x v="368"/>
    <x v="5"/>
    <s v=""/>
    <s v="2026"/>
    <s v="02"/>
    <s v="V"/>
    <s v="ZA03"/>
    <n v="12495"/>
    <n v="164802.65"/>
    <n v="13189.49"/>
    <n v="13594.03"/>
    <n v="1000"/>
    <n v="164802.65"/>
    <n v="0"/>
    <x v="15"/>
    <x v="342"/>
    <s v="TA"/>
    <n v="255"/>
    <n v="49"/>
  </r>
  <r>
    <x v="368"/>
    <x v="0"/>
    <s v=""/>
    <s v="2026"/>
    <s v="02"/>
    <s v="V"/>
    <s v="ZA03"/>
    <n v="7313"/>
    <n v="106187.66"/>
    <n v="14520.4"/>
    <n v="13978.21"/>
    <n v="1000"/>
    <n v="106187.66"/>
    <n v="0"/>
    <x v="15"/>
    <x v="342"/>
    <s v="TA"/>
    <n v="255"/>
    <n v="29"/>
  </r>
  <r>
    <x v="368"/>
    <x v="1"/>
    <s v=""/>
    <s v="2026"/>
    <s v="02"/>
    <s v="V"/>
    <s v="ZA03"/>
    <n v="8718"/>
    <n v="125845.25"/>
    <n v="14435.11"/>
    <n v="13594.03"/>
    <n v="1000"/>
    <n v="125845.25"/>
    <n v="0"/>
    <x v="15"/>
    <x v="342"/>
    <s v="TA"/>
    <n v="255"/>
    <n v="35"/>
  </r>
  <r>
    <x v="368"/>
    <x v="2"/>
    <s v=""/>
    <s v="2026"/>
    <s v="02"/>
    <s v="V"/>
    <s v="ZA03"/>
    <n v="9022"/>
    <n v="135883.04999999999"/>
    <n v="15061.3"/>
    <n v="13332.67"/>
    <n v="1000"/>
    <n v="135883.04999999999"/>
    <n v="0"/>
    <x v="15"/>
    <x v="342"/>
    <s v="TA"/>
    <n v="255"/>
    <n v="36"/>
  </r>
  <r>
    <x v="368"/>
    <x v="3"/>
    <s v=""/>
    <s v="2026"/>
    <s v="02"/>
    <s v="V"/>
    <s v="ZA03"/>
    <n v="23225"/>
    <n v="332986.59000000003"/>
    <n v="14337.42"/>
    <n v="13594.03"/>
    <n v="1000"/>
    <n v="332986.59000000003"/>
    <n v="0"/>
    <x v="15"/>
    <x v="342"/>
    <s v="TA"/>
    <n v="255"/>
    <n v="92"/>
  </r>
  <r>
    <x v="369"/>
    <x v="5"/>
    <s v=""/>
    <s v="2026"/>
    <s v="02"/>
    <s v="V"/>
    <s v="ZA03"/>
    <n v="7650"/>
    <n v="85852.34"/>
    <n v="11222.53"/>
    <n v="11642.32"/>
    <n v="1000"/>
    <n v="85852.34"/>
    <n v="0"/>
    <x v="15"/>
    <x v="343"/>
    <s v="TA"/>
    <n v="255"/>
    <n v="30"/>
  </r>
  <r>
    <x v="369"/>
    <x v="0"/>
    <s v=""/>
    <s v="2026"/>
    <s v="02"/>
    <s v="V"/>
    <s v="ZA03"/>
    <n v="17422"/>
    <n v="204147.19"/>
    <n v="11717.78"/>
    <n v="12064.42"/>
    <n v="1000"/>
    <n v="204147.19"/>
    <n v="0"/>
    <x v="15"/>
    <x v="343"/>
    <s v="TA"/>
    <n v="255"/>
    <n v="69"/>
  </r>
  <r>
    <x v="369"/>
    <x v="1"/>
    <s v=""/>
    <s v="2026"/>
    <s v="02"/>
    <s v="V"/>
    <s v="ZA03"/>
    <n v="9280"/>
    <n v="109028.68"/>
    <n v="11748.78"/>
    <n v="11642.32"/>
    <n v="1000"/>
    <n v="109028.68"/>
    <n v="0"/>
    <x v="15"/>
    <x v="343"/>
    <s v="TA"/>
    <n v="255"/>
    <n v="37"/>
  </r>
  <r>
    <x v="369"/>
    <x v="2"/>
    <s v=""/>
    <s v="2026"/>
    <s v="02"/>
    <s v="V"/>
    <s v="ZA03"/>
    <n v="8868"/>
    <n v="97240.39"/>
    <n v="10965.31"/>
    <n v="11513.54"/>
    <n v="1000"/>
    <n v="97240.39"/>
    <n v="0"/>
    <x v="15"/>
    <x v="343"/>
    <s v="TA"/>
    <n v="255"/>
    <n v="35"/>
  </r>
  <r>
    <x v="369"/>
    <x v="8"/>
    <s v=""/>
    <s v="2026"/>
    <s v="02"/>
    <s v="V"/>
    <s v="ZA03"/>
    <n v="0"/>
    <n v="0"/>
    <n v="10956.17"/>
    <n v="11512.24"/>
    <n v="1000"/>
    <n v="0"/>
    <n v="0"/>
    <x v="15"/>
    <x v="343"/>
    <s v="TA"/>
    <n v="255"/>
    <n v="0"/>
  </r>
  <r>
    <x v="369"/>
    <x v="3"/>
    <s v=""/>
    <s v="2026"/>
    <s v="02"/>
    <s v="V"/>
    <s v="ZA03"/>
    <n v="18989"/>
    <n v="212055.73"/>
    <n v="11167.29"/>
    <n v="11642.32"/>
    <n v="1000"/>
    <n v="212055.73"/>
    <n v="0"/>
    <x v="15"/>
    <x v="343"/>
    <s v="TA"/>
    <n v="255"/>
    <n v="75"/>
  </r>
  <r>
    <x v="370"/>
    <x v="5"/>
    <s v=""/>
    <s v="2026"/>
    <s v="02"/>
    <s v="V"/>
    <s v="ZA03"/>
    <n v="22950"/>
    <n v="278683.99"/>
    <n v="12143.09"/>
    <n v="13364.87"/>
    <n v="1000"/>
    <n v="278683.99"/>
    <n v="0"/>
    <x v="15"/>
    <x v="344"/>
    <s v="TA"/>
    <n v="255"/>
    <n v="90"/>
  </r>
  <r>
    <x v="370"/>
    <x v="0"/>
    <s v=""/>
    <s v="2026"/>
    <s v="02"/>
    <s v="V"/>
    <s v="ZA03"/>
    <n v="9784"/>
    <n v="122580.4"/>
    <n v="12528.66"/>
    <n v="13906.89"/>
    <n v="1000"/>
    <n v="122580.4"/>
    <n v="0"/>
    <x v="15"/>
    <x v="344"/>
    <s v="TA"/>
    <n v="255"/>
    <n v="39"/>
  </r>
  <r>
    <x v="370"/>
    <x v="1"/>
    <s v=""/>
    <s v="2026"/>
    <s v="02"/>
    <s v="V"/>
    <s v="ZA03"/>
    <n v="5929"/>
    <n v="75192.740000000005"/>
    <n v="12682.2"/>
    <n v="13364.87"/>
    <n v="1000"/>
    <n v="75192.740000000005"/>
    <n v="0"/>
    <x v="15"/>
    <x v="344"/>
    <s v="TA"/>
    <n v="255"/>
    <n v="24"/>
  </r>
  <r>
    <x v="370"/>
    <x v="6"/>
    <s v=""/>
    <s v="2026"/>
    <s v="02"/>
    <s v="V"/>
    <s v="ZA03"/>
    <n v="15300"/>
    <n v="188702.25"/>
    <n v="12333.48"/>
    <n v="13364.87"/>
    <n v="1000"/>
    <n v="188702.25"/>
    <n v="0"/>
    <x v="15"/>
    <x v="344"/>
    <s v="TA"/>
    <n v="255"/>
    <n v="60"/>
  </r>
  <r>
    <x v="370"/>
    <x v="2"/>
    <s v=""/>
    <s v="2026"/>
    <s v="02"/>
    <s v="V"/>
    <s v="ZA03"/>
    <n v="6989"/>
    <n v="82272.929999999993"/>
    <n v="11771.77"/>
    <n v="13158.9"/>
    <n v="1000"/>
    <n v="82272.929999999993"/>
    <n v="0"/>
    <x v="15"/>
    <x v="344"/>
    <s v="TA"/>
    <n v="255"/>
    <n v="28"/>
  </r>
  <r>
    <x v="370"/>
    <x v="8"/>
    <s v=""/>
    <s v="2026"/>
    <s v="02"/>
    <s v="V"/>
    <s v="ZA03"/>
    <n v="0"/>
    <n v="0"/>
    <n v="11533.27"/>
    <n v="13158.9"/>
    <n v="1000"/>
    <n v="0"/>
    <n v="0"/>
    <x v="15"/>
    <x v="344"/>
    <s v="TA"/>
    <n v="255"/>
    <n v="0"/>
  </r>
  <r>
    <x v="370"/>
    <x v="3"/>
    <s v=""/>
    <s v="2026"/>
    <s v="02"/>
    <s v="V"/>
    <s v="ZA03"/>
    <n v="16089"/>
    <n v="192153.36"/>
    <n v="11943.15"/>
    <n v="13364.87"/>
    <n v="1000"/>
    <n v="192153.36"/>
    <n v="0"/>
    <x v="15"/>
    <x v="344"/>
    <s v="TA"/>
    <n v="255"/>
    <n v="64"/>
  </r>
  <r>
    <x v="371"/>
    <x v="0"/>
    <s v=""/>
    <s v="2026"/>
    <s v="02"/>
    <s v="V"/>
    <s v="ZA03"/>
    <n v="450"/>
    <n v="6427.83"/>
    <n v="14284.07"/>
    <n v="14072.11"/>
    <n v="1000"/>
    <n v="6427.83"/>
    <n v="0"/>
    <x v="15"/>
    <x v="345"/>
    <s v="TA"/>
    <n v="255"/>
    <n v="2"/>
  </r>
  <r>
    <x v="371"/>
    <x v="1"/>
    <s v=""/>
    <s v="2026"/>
    <s v="02"/>
    <s v="V"/>
    <s v="ZA03"/>
    <n v="2145"/>
    <n v="30238.55"/>
    <n v="14097.23"/>
    <n v="13636.41"/>
    <n v="1000"/>
    <n v="30238.55"/>
    <n v="0"/>
    <x v="15"/>
    <x v="345"/>
    <s v="TA"/>
    <n v="255"/>
    <n v="9"/>
  </r>
  <r>
    <x v="371"/>
    <x v="6"/>
    <s v=""/>
    <s v="2026"/>
    <s v="02"/>
    <s v="V"/>
    <s v="ZA03"/>
    <n v="3051"/>
    <n v="41897.980000000003"/>
    <n v="13732.54"/>
    <n v="13636.41"/>
    <n v="1000"/>
    <n v="41897.980000000003"/>
    <n v="0"/>
    <x v="15"/>
    <x v="345"/>
    <s v="TA"/>
    <n v="255"/>
    <n v="12"/>
  </r>
  <r>
    <x v="371"/>
    <x v="2"/>
    <s v=""/>
    <s v="2026"/>
    <s v="02"/>
    <s v="V"/>
    <s v="ZA03"/>
    <n v="491"/>
    <n v="6789.99"/>
    <n v="13828.9"/>
    <n v="13995.7"/>
    <n v="1000"/>
    <n v="6789.99"/>
    <n v="0"/>
    <x v="15"/>
    <x v="345"/>
    <s v="TA"/>
    <n v="255"/>
    <n v="2"/>
  </r>
  <r>
    <x v="371"/>
    <x v="3"/>
    <s v=""/>
    <s v="2026"/>
    <s v="02"/>
    <s v="V"/>
    <s v="ZA03"/>
    <n v="63"/>
    <n v="875.9"/>
    <n v="13903.17"/>
    <n v="13636.41"/>
    <n v="1000"/>
    <n v="875.9"/>
    <n v="0"/>
    <x v="15"/>
    <x v="345"/>
    <s v="TA"/>
    <n v="255"/>
    <n v="1"/>
  </r>
  <r>
    <x v="372"/>
    <x v="0"/>
    <s v=""/>
    <s v="2026"/>
    <s v="02"/>
    <s v="V"/>
    <s v="ZA03"/>
    <n v="2730"/>
    <n v="37792.97"/>
    <n v="13843.58"/>
    <n v="13041.7"/>
    <n v="1000"/>
    <n v="37792.97"/>
    <n v="0"/>
    <x v="15"/>
    <x v="346"/>
    <s v="TA"/>
    <n v="255"/>
    <n v="11"/>
  </r>
  <r>
    <x v="372"/>
    <x v="1"/>
    <s v=""/>
    <s v="2026"/>
    <s v="02"/>
    <s v="V"/>
    <s v="ZA03"/>
    <n v="2265"/>
    <n v="31871.67"/>
    <n v="14071.38"/>
    <n v="12567.24"/>
    <n v="1000"/>
    <n v="31871.67"/>
    <n v="0"/>
    <x v="15"/>
    <x v="346"/>
    <s v="TA"/>
    <n v="255"/>
    <n v="9"/>
  </r>
  <r>
    <x v="372"/>
    <x v="2"/>
    <s v=""/>
    <s v="2026"/>
    <s v="02"/>
    <s v="V"/>
    <s v="ZA03"/>
    <n v="0"/>
    <n v="0"/>
    <n v="13164.55"/>
    <n v="12567.24"/>
    <n v="1000"/>
    <n v="0"/>
    <n v="0"/>
    <x v="15"/>
    <x v="346"/>
    <s v="TA"/>
    <n v="255"/>
    <n v="0"/>
  </r>
  <r>
    <x v="372"/>
    <x v="3"/>
    <s v=""/>
    <s v="2026"/>
    <s v="02"/>
    <s v="V"/>
    <s v="ZA03"/>
    <n v="8173"/>
    <n v="109424.05"/>
    <n v="13388.48"/>
    <n v="12809.75"/>
    <n v="1000"/>
    <n v="109424.05"/>
    <n v="0"/>
    <x v="15"/>
    <x v="346"/>
    <s v="TA"/>
    <n v="255"/>
    <n v="33"/>
  </r>
  <r>
    <x v="373"/>
    <x v="5"/>
    <s v=""/>
    <s v="2026"/>
    <s v="02"/>
    <s v="V"/>
    <s v="ZA03"/>
    <n v="22341"/>
    <n v="190851.87"/>
    <n v="8542.67"/>
    <n v="8855.7199999999993"/>
    <n v="1000"/>
    <n v="190851.87"/>
    <n v="0"/>
    <x v="15"/>
    <x v="347"/>
    <s v="TA"/>
    <n v="255"/>
    <n v="88"/>
  </r>
  <r>
    <x v="373"/>
    <x v="0"/>
    <s v=""/>
    <s v="2026"/>
    <s v="02"/>
    <s v="V"/>
    <s v="ZA03"/>
    <n v="18992"/>
    <n v="170254.02"/>
    <n v="8964.51"/>
    <n v="9391.83"/>
    <n v="1000"/>
    <n v="170254.02"/>
    <n v="0"/>
    <x v="15"/>
    <x v="347"/>
    <s v="TA"/>
    <n v="255"/>
    <n v="75"/>
  </r>
  <r>
    <x v="373"/>
    <x v="1"/>
    <s v=""/>
    <s v="2026"/>
    <s v="02"/>
    <s v="V"/>
    <s v="ZA03"/>
    <n v="29147"/>
    <n v="264392.89"/>
    <n v="9071.02"/>
    <n v="8855.7199999999993"/>
    <n v="1000"/>
    <n v="264392.89"/>
    <n v="0"/>
    <x v="15"/>
    <x v="347"/>
    <s v="TA"/>
    <n v="255"/>
    <n v="115"/>
  </r>
  <r>
    <x v="373"/>
    <x v="6"/>
    <s v=""/>
    <s v="2026"/>
    <s v="02"/>
    <s v="V"/>
    <s v="ZA03"/>
    <n v="19918"/>
    <n v="167395.49"/>
    <n v="8404.23"/>
    <n v="8855.7199999999993"/>
    <n v="1000"/>
    <n v="167395.49"/>
    <n v="0"/>
    <x v="15"/>
    <x v="347"/>
    <s v="TA"/>
    <n v="255"/>
    <n v="79"/>
  </r>
  <r>
    <x v="373"/>
    <x v="2"/>
    <s v=""/>
    <s v="2026"/>
    <s v="02"/>
    <s v="V"/>
    <s v="ZA03"/>
    <n v="6186"/>
    <n v="51346.78"/>
    <n v="8300.48"/>
    <n v="8736.94"/>
    <n v="1000"/>
    <n v="51346.78"/>
    <n v="0"/>
    <x v="15"/>
    <x v="347"/>
    <s v="TA"/>
    <n v="255"/>
    <n v="25"/>
  </r>
  <r>
    <x v="373"/>
    <x v="8"/>
    <s v=""/>
    <s v="2026"/>
    <s v="02"/>
    <s v="S"/>
    <s v="ZA03"/>
    <n v="0"/>
    <n v="0"/>
    <n v="8281.7900000000009"/>
    <n v="8714.2800000000007"/>
    <n v="1000"/>
    <n v="0"/>
    <n v="0"/>
    <x v="15"/>
    <x v="347"/>
    <s v="TA"/>
    <n v="255"/>
    <n v="0"/>
  </r>
  <r>
    <x v="373"/>
    <x v="3"/>
    <s v=""/>
    <s v="2026"/>
    <s v="02"/>
    <s v="V"/>
    <s v="ZA03"/>
    <n v="13244"/>
    <n v="111347.19"/>
    <n v="8407.3700000000008"/>
    <n v="8855.7199999999993"/>
    <n v="1000"/>
    <n v="111347.19"/>
    <n v="0"/>
    <x v="15"/>
    <x v="347"/>
    <s v="TA"/>
    <n v="255"/>
    <n v="52"/>
  </r>
  <r>
    <x v="374"/>
    <x v="0"/>
    <s v=""/>
    <s v="2026"/>
    <s v="02"/>
    <s v="V"/>
    <s v="ZA03"/>
    <n v="9930"/>
    <n v="109420.6"/>
    <n v="11019.19"/>
    <n v="13456.97"/>
    <n v="1000"/>
    <n v="109420.6"/>
    <n v="0"/>
    <x v="15"/>
    <x v="289"/>
    <s v="TA"/>
    <n v="255"/>
    <n v="39"/>
  </r>
  <r>
    <x v="374"/>
    <x v="1"/>
    <s v=""/>
    <s v="2026"/>
    <s v="02"/>
    <s v="V"/>
    <s v="ZA03"/>
    <n v="3328"/>
    <n v="37687.550000000003"/>
    <n v="11324.38"/>
    <n v="11342.45"/>
    <n v="1000"/>
    <n v="37687.550000000003"/>
    <n v="0"/>
    <x v="15"/>
    <x v="289"/>
    <s v="TA"/>
    <n v="255"/>
    <n v="14"/>
  </r>
  <r>
    <x v="374"/>
    <x v="2"/>
    <s v=""/>
    <s v="2026"/>
    <s v="02"/>
    <s v="V"/>
    <s v="ZA03"/>
    <n v="5470"/>
    <n v="56346.79"/>
    <n v="10301.06"/>
    <n v="11551.3"/>
    <n v="1000"/>
    <n v="56346.79"/>
    <n v="0"/>
    <x v="15"/>
    <x v="289"/>
    <s v="TA"/>
    <n v="255"/>
    <n v="22"/>
  </r>
  <r>
    <x v="374"/>
    <x v="8"/>
    <s v=""/>
    <s v="2026"/>
    <s v="02"/>
    <s v="V"/>
    <s v="ZA03"/>
    <n v="0"/>
    <n v="0"/>
    <n v="10257.51"/>
    <n v="12807.43"/>
    <n v="1000"/>
    <n v="0"/>
    <n v="0"/>
    <x v="15"/>
    <x v="289"/>
    <s v="TA"/>
    <n v="255"/>
    <n v="0"/>
  </r>
  <r>
    <x v="374"/>
    <x v="3"/>
    <s v=""/>
    <s v="2026"/>
    <s v="02"/>
    <s v="V"/>
    <s v="ZA03"/>
    <n v="7379"/>
    <n v="78045.73"/>
    <n v="10576.74"/>
    <n v="11342.45"/>
    <n v="1000"/>
    <n v="78045.73"/>
    <n v="0"/>
    <x v="15"/>
    <x v="289"/>
    <s v="TA"/>
    <n v="255"/>
    <n v="29"/>
  </r>
  <r>
    <x v="375"/>
    <x v="5"/>
    <s v=""/>
    <s v="2026"/>
    <s v="02"/>
    <s v="V"/>
    <s v="ZA03"/>
    <n v="25238"/>
    <n v="348092.43"/>
    <n v="13792.39"/>
    <n v="13723.73"/>
    <n v="1000"/>
    <n v="348092.43"/>
    <n v="0"/>
    <x v="15"/>
    <x v="348"/>
    <s v="TA"/>
    <n v="255"/>
    <n v="99"/>
  </r>
  <r>
    <x v="375"/>
    <x v="0"/>
    <s v=""/>
    <s v="2026"/>
    <s v="02"/>
    <s v="V"/>
    <s v="ZA03"/>
    <n v="17616"/>
    <n v="245147.73"/>
    <n v="13916.2"/>
    <n v="14151.91"/>
    <n v="1000"/>
    <n v="245147.73"/>
    <n v="0"/>
    <x v="15"/>
    <x v="348"/>
    <s v="TA"/>
    <n v="255"/>
    <n v="70"/>
  </r>
  <r>
    <x v="375"/>
    <x v="1"/>
    <s v=""/>
    <s v="2026"/>
    <s v="02"/>
    <s v="V"/>
    <s v="ZA03"/>
    <n v="14402"/>
    <n v="201410.08"/>
    <n v="13984.87"/>
    <n v="13498.09"/>
    <n v="1000"/>
    <n v="201410.08"/>
    <n v="0"/>
    <x v="15"/>
    <x v="348"/>
    <s v="TA"/>
    <n v="255"/>
    <n v="57"/>
  </r>
  <r>
    <x v="375"/>
    <x v="6"/>
    <s v=""/>
    <s v="2026"/>
    <s v="02"/>
    <s v="V"/>
    <s v="ZA03"/>
    <n v="12495"/>
    <n v="172771.98"/>
    <n v="13827.29"/>
    <n v="13723.73"/>
    <n v="1000"/>
    <n v="172771.98"/>
    <n v="0"/>
    <x v="15"/>
    <x v="348"/>
    <s v="TA"/>
    <n v="255"/>
    <n v="49"/>
  </r>
  <r>
    <x v="375"/>
    <x v="2"/>
    <s v=""/>
    <s v="2026"/>
    <s v="02"/>
    <s v="V"/>
    <s v="ZA03"/>
    <n v="12708"/>
    <n v="167970.22"/>
    <n v="13217.68"/>
    <n v="13585.29"/>
    <n v="1000"/>
    <n v="167970.22"/>
    <n v="0"/>
    <x v="15"/>
    <x v="348"/>
    <s v="TA"/>
    <n v="255"/>
    <n v="50"/>
  </r>
  <r>
    <x v="375"/>
    <x v="8"/>
    <s v=""/>
    <s v="2026"/>
    <s v="02"/>
    <s v="V"/>
    <s v="ZA03"/>
    <n v="6630"/>
    <n v="84961.52"/>
    <n v="12814.71"/>
    <n v="13564.15"/>
    <n v="1000"/>
    <n v="84961.52"/>
    <n v="0"/>
    <x v="15"/>
    <x v="348"/>
    <s v="TA"/>
    <n v="255"/>
    <n v="26"/>
  </r>
  <r>
    <x v="375"/>
    <x v="3"/>
    <s v=""/>
    <s v="2026"/>
    <s v="02"/>
    <s v="V"/>
    <s v="ZA03"/>
    <n v="20789"/>
    <n v="279801.11"/>
    <n v="13459.09"/>
    <n v="13723.73"/>
    <n v="1000"/>
    <n v="279801.11"/>
    <n v="0"/>
    <x v="15"/>
    <x v="348"/>
    <s v="TA"/>
    <n v="255"/>
    <n v="82"/>
  </r>
  <r>
    <x v="376"/>
    <x v="5"/>
    <s v=""/>
    <s v="2026"/>
    <s v="02"/>
    <s v="V"/>
    <s v="ZA03"/>
    <n v="510"/>
    <n v="6913.38"/>
    <n v="13555.65"/>
    <n v="13880.15"/>
    <n v="1000"/>
    <n v="6913.38"/>
    <n v="0"/>
    <x v="15"/>
    <x v="349"/>
    <s v="TA"/>
    <n v="255"/>
    <n v="2"/>
  </r>
  <r>
    <x v="376"/>
    <x v="0"/>
    <s v=""/>
    <s v="2026"/>
    <s v="02"/>
    <s v="V"/>
    <s v="ZA03"/>
    <n v="11938"/>
    <n v="169825.18"/>
    <n v="14225.6"/>
    <n v="14321.3"/>
    <n v="1000"/>
    <n v="169825.18"/>
    <n v="0"/>
    <x v="15"/>
    <x v="349"/>
    <s v="TA"/>
    <n v="255"/>
    <n v="47"/>
  </r>
  <r>
    <x v="376"/>
    <x v="1"/>
    <s v=""/>
    <s v="2026"/>
    <s v="02"/>
    <s v="V"/>
    <s v="ZA03"/>
    <n v="10979"/>
    <n v="152858.43"/>
    <n v="13922.8"/>
    <n v="13743.76"/>
    <n v="1000"/>
    <n v="152858.43"/>
    <n v="0"/>
    <x v="15"/>
    <x v="349"/>
    <s v="TA"/>
    <n v="255"/>
    <n v="44"/>
  </r>
  <r>
    <x v="376"/>
    <x v="6"/>
    <s v=""/>
    <s v="2026"/>
    <s v="02"/>
    <s v="V"/>
    <s v="ZA03"/>
    <n v="6629"/>
    <n v="87624.5"/>
    <n v="13218.36"/>
    <n v="13880.15"/>
    <n v="1000"/>
    <n v="87624.5"/>
    <n v="0"/>
    <x v="15"/>
    <x v="349"/>
    <s v="TA"/>
    <n v="255"/>
    <n v="26"/>
  </r>
  <r>
    <x v="376"/>
    <x v="2"/>
    <s v=""/>
    <s v="2026"/>
    <s v="02"/>
    <s v="V"/>
    <s v="ZA03"/>
    <n v="60716"/>
    <n v="793449.74"/>
    <n v="13068.21"/>
    <n v="13743.76"/>
    <n v="1000"/>
    <n v="793449.74"/>
    <n v="0"/>
    <x v="15"/>
    <x v="349"/>
    <s v="TA"/>
    <n v="255"/>
    <n v="239"/>
  </r>
  <r>
    <x v="376"/>
    <x v="8"/>
    <s v=""/>
    <s v="2026"/>
    <s v="02"/>
    <s v="V"/>
    <s v="ZA03"/>
    <n v="0"/>
    <n v="0"/>
    <n v="12720.8"/>
    <n v="13730.94"/>
    <n v="1000"/>
    <n v="0"/>
    <n v="0"/>
    <x v="15"/>
    <x v="349"/>
    <s v="TA"/>
    <n v="255"/>
    <n v="0"/>
  </r>
  <r>
    <x v="376"/>
    <x v="3"/>
    <s v=""/>
    <s v="2026"/>
    <s v="02"/>
    <s v="V"/>
    <s v="ZA03"/>
    <n v="27890"/>
    <n v="380708.59"/>
    <n v="13650.36"/>
    <n v="13880.15"/>
    <n v="1000"/>
    <n v="380708.59"/>
    <n v="0"/>
    <x v="15"/>
    <x v="349"/>
    <s v="TA"/>
    <n v="255"/>
    <n v="110"/>
  </r>
  <r>
    <x v="377"/>
    <x v="5"/>
    <s v=""/>
    <s v="2026"/>
    <s v="02"/>
    <s v="V"/>
    <s v="ZA03"/>
    <n v="24735"/>
    <n v="200503.05"/>
    <n v="8106.05"/>
    <n v="9297.39"/>
    <n v="1000"/>
    <n v="200503.05"/>
    <n v="0"/>
    <x v="15"/>
    <x v="290"/>
    <s v="TA"/>
    <n v="255"/>
    <n v="97"/>
  </r>
  <r>
    <x v="377"/>
    <x v="0"/>
    <s v=""/>
    <s v="2026"/>
    <s v="02"/>
    <s v="V"/>
    <s v="ZA03"/>
    <n v="8162"/>
    <n v="72875.210000000006"/>
    <n v="8928.6"/>
    <n v="9844.17"/>
    <n v="1000"/>
    <n v="72875.210000000006"/>
    <n v="0"/>
    <x v="15"/>
    <x v="290"/>
    <s v="TA"/>
    <n v="255"/>
    <n v="33"/>
  </r>
  <r>
    <x v="377"/>
    <x v="1"/>
    <s v=""/>
    <s v="2026"/>
    <s v="02"/>
    <s v="V"/>
    <s v="ZA03"/>
    <n v="9198"/>
    <n v="81618.14"/>
    <n v="8873.4699999999993"/>
    <n v="9275.2000000000007"/>
    <n v="1000"/>
    <n v="81618.14"/>
    <n v="0"/>
    <x v="15"/>
    <x v="290"/>
    <s v="TA"/>
    <n v="255"/>
    <n v="37"/>
  </r>
  <r>
    <x v="377"/>
    <x v="2"/>
    <s v=""/>
    <s v="2026"/>
    <s v="02"/>
    <s v="V"/>
    <s v="ZA03"/>
    <n v="78647"/>
    <n v="699126.73"/>
    <n v="8889.43"/>
    <n v="9160.4500000000007"/>
    <n v="1000"/>
    <n v="699126.73"/>
    <n v="0"/>
    <x v="15"/>
    <x v="290"/>
    <s v="TA"/>
    <n v="255"/>
    <n v="309"/>
  </r>
  <r>
    <x v="377"/>
    <x v="8"/>
    <s v=""/>
    <s v="2026"/>
    <s v="02"/>
    <s v="V"/>
    <s v="ZA03"/>
    <n v="2550"/>
    <n v="23195.52"/>
    <n v="9096.2800000000007"/>
    <n v="9142.4599999999991"/>
    <n v="1000"/>
    <n v="23195.52"/>
    <n v="0"/>
    <x v="15"/>
    <x v="290"/>
    <s v="TA"/>
    <n v="255"/>
    <n v="10"/>
  </r>
  <r>
    <x v="377"/>
    <x v="3"/>
    <s v=""/>
    <s v="2026"/>
    <s v="02"/>
    <s v="V"/>
    <s v="ZA03"/>
    <n v="13219"/>
    <n v="108917.86"/>
    <n v="8239.49"/>
    <n v="9297.39"/>
    <n v="1000"/>
    <n v="108917.86"/>
    <n v="0"/>
    <x v="15"/>
    <x v="290"/>
    <s v="TA"/>
    <n v="255"/>
    <n v="52"/>
  </r>
  <r>
    <x v="378"/>
    <x v="7"/>
    <s v=""/>
    <s v="2026"/>
    <s v="02"/>
    <s v="V"/>
    <s v="ZA03"/>
    <n v="0"/>
    <n v="0"/>
    <n v="13380.21"/>
    <n v="12827.99"/>
    <n v="1000"/>
    <n v="0"/>
    <n v="0"/>
    <x v="6"/>
    <x v="350"/>
    <s v="BR"/>
    <n v="176"/>
    <n v="0"/>
  </r>
  <r>
    <x v="378"/>
    <x v="0"/>
    <s v=""/>
    <s v="2026"/>
    <s v="02"/>
    <s v="V"/>
    <s v="ZA03"/>
    <n v="1683"/>
    <n v="22634.09"/>
    <n v="13448.66"/>
    <n v="12826.13"/>
    <n v="1000"/>
    <n v="22634.09"/>
    <n v="0"/>
    <x v="6"/>
    <x v="350"/>
    <s v="BR"/>
    <n v="176"/>
    <n v="10"/>
  </r>
  <r>
    <x v="378"/>
    <x v="1"/>
    <s v=""/>
    <s v="2026"/>
    <s v="02"/>
    <s v="V"/>
    <s v="ZA03"/>
    <n v="1650"/>
    <n v="22124.62"/>
    <n v="13408.86"/>
    <n v="12826.13"/>
    <n v="1000"/>
    <n v="22124.62"/>
    <n v="0"/>
    <x v="6"/>
    <x v="350"/>
    <s v="BR"/>
    <n v="176"/>
    <n v="10"/>
  </r>
  <r>
    <x v="378"/>
    <x v="2"/>
    <s v=""/>
    <s v="2026"/>
    <s v="02"/>
    <s v="V"/>
    <s v="ZA03"/>
    <n v="1270"/>
    <n v="16340.39"/>
    <n v="12866.45"/>
    <n v="12373.4"/>
    <n v="1000"/>
    <n v="16340.39"/>
    <n v="0"/>
    <x v="6"/>
    <x v="350"/>
    <s v="BR"/>
    <n v="176"/>
    <n v="8"/>
  </r>
  <r>
    <x v="378"/>
    <x v="3"/>
    <s v=""/>
    <s v="2026"/>
    <s v="02"/>
    <s v="V"/>
    <s v="ZA03"/>
    <n v="34376"/>
    <n v="449255.41"/>
    <n v="13068.87"/>
    <n v="12123.53"/>
    <n v="1000"/>
    <n v="449255.41"/>
    <n v="0"/>
    <x v="6"/>
    <x v="350"/>
    <s v="BR"/>
    <n v="176"/>
    <n v="196"/>
  </r>
  <r>
    <x v="379"/>
    <x v="7"/>
    <s v=""/>
    <s v="2026"/>
    <s v="02"/>
    <s v="V"/>
    <s v="ZA03"/>
    <n v="1303"/>
    <n v="13576.83"/>
    <n v="10419.67"/>
    <n v="11158.91"/>
    <n v="1000"/>
    <n v="13576.83"/>
    <n v="0"/>
    <x v="6"/>
    <x v="351"/>
    <s v="BR"/>
    <n v="154"/>
    <n v="9"/>
  </r>
  <r>
    <x v="379"/>
    <x v="1"/>
    <s v=""/>
    <s v="2026"/>
    <s v="02"/>
    <s v="V"/>
    <s v="ZA03"/>
    <n v="619"/>
    <n v="7071.17"/>
    <n v="11423.54"/>
    <n v="11567.09"/>
    <n v="1000"/>
    <n v="7071.17"/>
    <n v="0"/>
    <x v="6"/>
    <x v="351"/>
    <s v="BR"/>
    <n v="154"/>
    <n v="5"/>
  </r>
  <r>
    <x v="379"/>
    <x v="2"/>
    <s v=""/>
    <s v="2026"/>
    <s v="02"/>
    <s v="V"/>
    <s v="ZA03"/>
    <n v="0"/>
    <n v="0"/>
    <n v="9869.7199999999993"/>
    <n v="11567.09"/>
    <n v="1000"/>
    <n v="0"/>
    <n v="0"/>
    <x v="6"/>
    <x v="351"/>
    <s v="BR"/>
    <n v="154"/>
    <n v="0"/>
  </r>
  <r>
    <x v="379"/>
    <x v="3"/>
    <s v=""/>
    <s v="2026"/>
    <s v="02"/>
    <s v="V"/>
    <s v="ZA03"/>
    <n v="4861"/>
    <n v="50650.01"/>
    <n v="10419.67"/>
    <n v="11206.37"/>
    <n v="1000"/>
    <n v="50650.01"/>
    <n v="0"/>
    <x v="6"/>
    <x v="351"/>
    <s v="BR"/>
    <n v="154"/>
    <n v="32"/>
  </r>
  <r>
    <x v="380"/>
    <x v="7"/>
    <s v=""/>
    <s v="2026"/>
    <s v="02"/>
    <s v="V"/>
    <s v="ZA03"/>
    <n v="9530"/>
    <n v="88086.36"/>
    <n v="9243.06"/>
    <n v="10450.9"/>
    <n v="1000"/>
    <n v="88086.36"/>
    <n v="0"/>
    <x v="6"/>
    <x v="352"/>
    <s v="BR"/>
    <n v="176"/>
    <n v="55"/>
  </r>
  <r>
    <x v="380"/>
    <x v="0"/>
    <s v=""/>
    <s v="2026"/>
    <s v="02"/>
    <s v="V"/>
    <s v="ZA03"/>
    <n v="18538"/>
    <n v="187560.92"/>
    <n v="10117.65"/>
    <n v="10591.28"/>
    <n v="1000"/>
    <n v="187560.92"/>
    <n v="0"/>
    <x v="6"/>
    <x v="352"/>
    <s v="BR"/>
    <n v="176"/>
    <n v="106"/>
  </r>
  <r>
    <x v="380"/>
    <x v="1"/>
    <s v=""/>
    <s v="2026"/>
    <s v="02"/>
    <s v="V"/>
    <s v="ZA03"/>
    <n v="6138"/>
    <n v="63604.05"/>
    <n v="10362.34"/>
    <n v="10591.28"/>
    <n v="1000"/>
    <n v="63604.05"/>
    <n v="0"/>
    <x v="6"/>
    <x v="352"/>
    <s v="BR"/>
    <n v="176"/>
    <n v="35"/>
  </r>
  <r>
    <x v="380"/>
    <x v="2"/>
    <s v=""/>
    <s v="2026"/>
    <s v="02"/>
    <s v="V"/>
    <s v="ZA03"/>
    <n v="9950"/>
    <n v="95444.71"/>
    <n v="9592.43"/>
    <n v="9950.6200000000008"/>
    <n v="1000"/>
    <n v="95444.71"/>
    <n v="0"/>
    <x v="6"/>
    <x v="352"/>
    <s v="BR"/>
    <n v="176"/>
    <n v="57"/>
  </r>
  <r>
    <x v="380"/>
    <x v="3"/>
    <s v=""/>
    <s v="2026"/>
    <s v="02"/>
    <s v="V"/>
    <s v="ZA03"/>
    <n v="11086"/>
    <n v="102859.15"/>
    <n v="9278.2900000000009"/>
    <n v="9876.17"/>
    <n v="1000"/>
    <n v="102859.15"/>
    <n v="0"/>
    <x v="6"/>
    <x v="352"/>
    <s v="BR"/>
    <n v="176"/>
    <n v="63"/>
  </r>
  <r>
    <x v="381"/>
    <x v="1"/>
    <s v=""/>
    <s v="2026"/>
    <s v="02"/>
    <s v="V"/>
    <s v="ZA03"/>
    <n v="132"/>
    <n v="1988.24"/>
    <n v="15062.42"/>
    <n v="15317.05"/>
    <n v="1000"/>
    <n v="1988.24"/>
    <n v="0"/>
    <x v="6"/>
    <x v="353"/>
    <s v="BR"/>
    <n v="154"/>
    <n v="1"/>
  </r>
  <r>
    <x v="382"/>
    <x v="0"/>
    <s v=""/>
    <s v="2026"/>
    <s v="02"/>
    <s v="V"/>
    <s v="ZA03"/>
    <n v="73"/>
    <n v="875.3"/>
    <n v="11990.41"/>
    <n v="12455.94"/>
    <n v="1000"/>
    <n v="875.3"/>
    <n v="0"/>
    <x v="6"/>
    <x v="354"/>
    <s v="BR"/>
    <n v="176"/>
    <n v="1"/>
  </r>
  <r>
    <x v="382"/>
    <x v="1"/>
    <s v=""/>
    <s v="2026"/>
    <s v="02"/>
    <s v="V"/>
    <s v="ZA03"/>
    <n v="393"/>
    <n v="4688.32"/>
    <n v="11929.57"/>
    <n v="12455.94"/>
    <n v="1000"/>
    <n v="4688.32"/>
    <n v="0"/>
    <x v="6"/>
    <x v="354"/>
    <s v="BR"/>
    <n v="176"/>
    <n v="3"/>
  </r>
  <r>
    <x v="383"/>
    <x v="0"/>
    <s v=""/>
    <s v="2026"/>
    <s v="02"/>
    <s v="V"/>
    <s v="ZA03"/>
    <n v="0"/>
    <n v="0"/>
    <n v="10899.21"/>
    <n v="10955.26"/>
    <n v="1000"/>
    <n v="0"/>
    <n v="0"/>
    <x v="6"/>
    <x v="355"/>
    <s v="BR"/>
    <n v="176"/>
    <n v="0"/>
  </r>
  <r>
    <x v="383"/>
    <x v="1"/>
    <s v=""/>
    <s v="2026"/>
    <s v="02"/>
    <s v="V"/>
    <s v="ZA03"/>
    <n v="1105"/>
    <n v="11058.15"/>
    <n v="10007.379999999999"/>
    <n v="10955.26"/>
    <n v="1000"/>
    <n v="11058.15"/>
    <n v="0"/>
    <x v="6"/>
    <x v="355"/>
    <s v="BR"/>
    <n v="176"/>
    <n v="7"/>
  </r>
  <r>
    <x v="384"/>
    <x v="0"/>
    <s v=""/>
    <s v="2026"/>
    <s v="02"/>
    <s v="V"/>
    <s v="ZA03"/>
    <n v="154"/>
    <n v="1923.74"/>
    <n v="12491.82"/>
    <n v="12804.22"/>
    <n v="1000"/>
    <n v="1923.74"/>
    <n v="0"/>
    <x v="6"/>
    <x v="191"/>
    <s v="BR"/>
    <n v="176"/>
    <n v="1"/>
  </r>
  <r>
    <x v="385"/>
    <x v="0"/>
    <s v=""/>
    <s v="2026"/>
    <s v="02"/>
    <s v="V"/>
    <s v="ZA03"/>
    <n v="8353"/>
    <n v="103276.89"/>
    <n v="12364.05"/>
    <n v="12524.64"/>
    <n v="1000"/>
    <n v="103276.89"/>
    <n v="0"/>
    <x v="6"/>
    <x v="356"/>
    <s v="BR"/>
    <n v="176"/>
    <n v="48"/>
  </r>
  <r>
    <x v="385"/>
    <x v="1"/>
    <s v=""/>
    <s v="2026"/>
    <s v="02"/>
    <s v="V"/>
    <s v="ZA03"/>
    <n v="3548"/>
    <n v="43128.42"/>
    <n v="12155.7"/>
    <n v="12524.64"/>
    <n v="1000"/>
    <n v="43128.42"/>
    <n v="0"/>
    <x v="6"/>
    <x v="356"/>
    <s v="BR"/>
    <n v="176"/>
    <n v="21"/>
  </r>
  <r>
    <x v="385"/>
    <x v="2"/>
    <s v=""/>
    <s v="2026"/>
    <s v="02"/>
    <s v="V"/>
    <s v="ZA03"/>
    <n v="2418"/>
    <n v="28487.91"/>
    <n v="11781.6"/>
    <n v="11886.18"/>
    <n v="1000"/>
    <n v="28487.91"/>
    <n v="0"/>
    <x v="6"/>
    <x v="356"/>
    <s v="BR"/>
    <n v="176"/>
    <n v="14"/>
  </r>
  <r>
    <x v="385"/>
    <x v="8"/>
    <s v=""/>
    <s v="2026"/>
    <s v="02"/>
    <s v="S"/>
    <s v="ZA03"/>
    <n v="0"/>
    <n v="0"/>
    <n v="9512.41"/>
    <n v="11118.33"/>
    <n v="1000"/>
    <n v="0"/>
    <n v="0"/>
    <x v="6"/>
    <x v="356"/>
    <s v="BR"/>
    <n v="176"/>
    <n v="0"/>
  </r>
  <r>
    <x v="385"/>
    <x v="3"/>
    <s v=""/>
    <s v="2026"/>
    <s v="02"/>
    <s v="V"/>
    <s v="ZA03"/>
    <n v="3687"/>
    <n v="42977.42"/>
    <n v="11656.47"/>
    <n v="11734.93"/>
    <n v="1000"/>
    <n v="42977.42"/>
    <n v="0"/>
    <x v="6"/>
    <x v="356"/>
    <s v="BR"/>
    <n v="176"/>
    <n v="21"/>
  </r>
  <r>
    <x v="386"/>
    <x v="1"/>
    <s v=""/>
    <s v="2026"/>
    <s v="02"/>
    <s v="V"/>
    <s v="ZA03"/>
    <n v="1466"/>
    <n v="12843.41"/>
    <n v="8760.85"/>
    <n v="10780.09"/>
    <n v="1000"/>
    <n v="12843.41"/>
    <n v="0"/>
    <x v="6"/>
    <x v="357"/>
    <s v="BR"/>
    <n v="176"/>
    <n v="9"/>
  </r>
  <r>
    <x v="386"/>
    <x v="3"/>
    <s v=""/>
    <s v="2026"/>
    <s v="02"/>
    <s v="V"/>
    <s v="ZA03"/>
    <n v="1496"/>
    <n v="13115.95"/>
    <n v="8767.35"/>
    <n v="10350.26"/>
    <n v="1000"/>
    <n v="13115.95"/>
    <n v="0"/>
    <x v="6"/>
    <x v="357"/>
    <s v="BR"/>
    <n v="176"/>
    <n v="9"/>
  </r>
  <r>
    <x v="387"/>
    <x v="7"/>
    <s v=""/>
    <s v="2026"/>
    <s v="02"/>
    <s v="V"/>
    <s v="ZA03"/>
    <n v="682"/>
    <n v="7826.2"/>
    <n v="11475.37"/>
    <n v="11568.35"/>
    <n v="1000"/>
    <n v="7826.2"/>
    <n v="0"/>
    <x v="6"/>
    <x v="358"/>
    <s v="BR"/>
    <n v="176"/>
    <n v="4"/>
  </r>
  <r>
    <x v="387"/>
    <x v="0"/>
    <s v=""/>
    <s v="2026"/>
    <s v="02"/>
    <s v="V"/>
    <s v="ZA03"/>
    <n v="6431"/>
    <n v="78075.97"/>
    <n v="12140.56"/>
    <n v="11699.51"/>
    <n v="1000"/>
    <n v="78075.97"/>
    <n v="0"/>
    <x v="6"/>
    <x v="358"/>
    <s v="BR"/>
    <n v="176"/>
    <n v="37"/>
  </r>
  <r>
    <x v="387"/>
    <x v="1"/>
    <s v=""/>
    <s v="2026"/>
    <s v="02"/>
    <s v="V"/>
    <s v="ZA03"/>
    <n v="1016"/>
    <n v="12483.18"/>
    <n v="12286.59"/>
    <n v="11699.51"/>
    <n v="1000"/>
    <n v="12483.18"/>
    <n v="0"/>
    <x v="6"/>
    <x v="358"/>
    <s v="BR"/>
    <n v="176"/>
    <n v="6"/>
  </r>
  <r>
    <x v="387"/>
    <x v="2"/>
    <s v=""/>
    <s v="2026"/>
    <s v="02"/>
    <s v="V"/>
    <s v="ZA03"/>
    <n v="342"/>
    <n v="3969.39"/>
    <n v="11606.4"/>
    <n v="11092.2"/>
    <n v="1000"/>
    <n v="3969.39"/>
    <n v="0"/>
    <x v="6"/>
    <x v="358"/>
    <s v="BR"/>
    <n v="176"/>
    <n v="2"/>
  </r>
  <r>
    <x v="387"/>
    <x v="3"/>
    <s v=""/>
    <s v="2026"/>
    <s v="02"/>
    <s v="V"/>
    <s v="ZA03"/>
    <n v="1113"/>
    <n v="12683.7"/>
    <n v="11395.96"/>
    <n v="10956.39"/>
    <n v="1000"/>
    <n v="12683.7"/>
    <n v="0"/>
    <x v="6"/>
    <x v="358"/>
    <s v="BR"/>
    <n v="176"/>
    <n v="7"/>
  </r>
  <r>
    <x v="388"/>
    <x v="7"/>
    <s v=""/>
    <s v="2026"/>
    <s v="02"/>
    <s v="V"/>
    <s v="ZA03"/>
    <n v="0"/>
    <n v="0"/>
    <n v="10537.46"/>
    <n v="11302.89"/>
    <n v="1000"/>
    <n v="0"/>
    <n v="0"/>
    <x v="6"/>
    <x v="359"/>
    <s v="BR"/>
    <n v="176"/>
    <n v="0"/>
  </r>
  <r>
    <x v="388"/>
    <x v="0"/>
    <s v=""/>
    <s v="2026"/>
    <s v="02"/>
    <s v="V"/>
    <s v="ZA03"/>
    <n v="24120"/>
    <n v="283040.12"/>
    <n v="11734.67"/>
    <n v="12341.62"/>
    <n v="1000"/>
    <n v="283040.12"/>
    <n v="0"/>
    <x v="6"/>
    <x v="359"/>
    <s v="BR"/>
    <n v="176"/>
    <n v="138"/>
  </r>
  <r>
    <x v="388"/>
    <x v="1"/>
    <s v=""/>
    <s v="2026"/>
    <s v="02"/>
    <s v="V"/>
    <s v="ZA03"/>
    <n v="2343"/>
    <n v="27380.81"/>
    <n v="11686.22"/>
    <n v="12341.62"/>
    <n v="1000"/>
    <n v="27380.81"/>
    <n v="0"/>
    <x v="6"/>
    <x v="359"/>
    <s v="BR"/>
    <n v="176"/>
    <n v="14"/>
  </r>
  <r>
    <x v="388"/>
    <x v="2"/>
    <s v=""/>
    <s v="2026"/>
    <s v="02"/>
    <s v="V"/>
    <s v="ZA03"/>
    <n v="8343"/>
    <n v="88607.82"/>
    <n v="10620.62"/>
    <n v="11302.89"/>
    <n v="1000"/>
    <n v="88607.82"/>
    <n v="0"/>
    <x v="6"/>
    <x v="359"/>
    <s v="BR"/>
    <n v="176"/>
    <n v="48"/>
  </r>
  <r>
    <x v="388"/>
    <x v="8"/>
    <s v=""/>
    <s v="2026"/>
    <s v="02"/>
    <s v="V"/>
    <s v="ZA03"/>
    <n v="80"/>
    <n v="835.8"/>
    <n v="10447.5"/>
    <n v="10808.13"/>
    <n v="1000"/>
    <n v="835.8"/>
    <n v="0"/>
    <x v="6"/>
    <x v="359"/>
    <s v="BR"/>
    <n v="176"/>
    <n v="1"/>
  </r>
  <r>
    <x v="388"/>
    <x v="3"/>
    <s v=""/>
    <s v="2026"/>
    <s v="02"/>
    <s v="V"/>
    <s v="ZA03"/>
    <n v="32122"/>
    <n v="354766.01"/>
    <n v="11044.33"/>
    <n v="11420.7"/>
    <n v="1000"/>
    <n v="354766.01"/>
    <n v="0"/>
    <x v="6"/>
    <x v="359"/>
    <s v="BR"/>
    <n v="176"/>
    <n v="183"/>
  </r>
  <r>
    <x v="389"/>
    <x v="7"/>
    <s v=""/>
    <s v="2026"/>
    <s v="02"/>
    <s v="V"/>
    <s v="ZA03"/>
    <n v="0"/>
    <n v="0"/>
    <n v="12525.84"/>
    <n v="11572.97"/>
    <n v="1000"/>
    <n v="0"/>
    <n v="0"/>
    <x v="6"/>
    <x v="360"/>
    <s v="BR"/>
    <n v="176"/>
    <n v="0"/>
  </r>
  <r>
    <x v="389"/>
    <x v="0"/>
    <s v=""/>
    <s v="2026"/>
    <s v="02"/>
    <s v="V"/>
    <s v="ZA03"/>
    <n v="7503"/>
    <n v="95303.26"/>
    <n v="12702.02"/>
    <n v="12380.71"/>
    <n v="1000"/>
    <n v="95303.26"/>
    <n v="0"/>
    <x v="6"/>
    <x v="360"/>
    <s v="BR"/>
    <n v="176"/>
    <n v="43"/>
  </r>
  <r>
    <x v="389"/>
    <x v="1"/>
    <s v=""/>
    <s v="2026"/>
    <s v="02"/>
    <s v="V"/>
    <s v="ZA03"/>
    <n v="1276"/>
    <n v="16771.080000000002"/>
    <n v="13143.48"/>
    <n v="12380.71"/>
    <n v="1000"/>
    <n v="16771.080000000002"/>
    <n v="0"/>
    <x v="6"/>
    <x v="360"/>
    <s v="BR"/>
    <n v="176"/>
    <n v="8"/>
  </r>
  <r>
    <x v="389"/>
    <x v="2"/>
    <s v=""/>
    <s v="2026"/>
    <s v="02"/>
    <s v="V"/>
    <s v="ZA03"/>
    <n v="549"/>
    <n v="6522.59"/>
    <n v="11880.86"/>
    <n v="11798.84"/>
    <n v="1000"/>
    <n v="6522.59"/>
    <n v="0"/>
    <x v="6"/>
    <x v="360"/>
    <s v="BR"/>
    <n v="176"/>
    <n v="4"/>
  </r>
  <r>
    <x v="389"/>
    <x v="3"/>
    <s v=""/>
    <s v="2026"/>
    <s v="02"/>
    <s v="V"/>
    <s v="ZA03"/>
    <n v="14849"/>
    <n v="177580.48"/>
    <n v="11959.09"/>
    <n v="11643.05"/>
    <n v="1000"/>
    <n v="177580.48"/>
    <n v="0"/>
    <x v="6"/>
    <x v="360"/>
    <s v="BR"/>
    <n v="176"/>
    <n v="85"/>
  </r>
  <r>
    <x v="390"/>
    <x v="2"/>
    <s v=""/>
    <s v="2026"/>
    <s v="02"/>
    <s v="V"/>
    <s v="ZA03"/>
    <n v="893"/>
    <n v="8420.9599999999991"/>
    <n v="9429.9699999999993"/>
    <n v="8955.36"/>
    <n v="1000"/>
    <n v="8420.9599999999991"/>
    <n v="0"/>
    <x v="12"/>
    <x v="105"/>
    <s v="KL"/>
    <n v="352"/>
    <n v="3"/>
  </r>
  <r>
    <x v="391"/>
    <x v="0"/>
    <s v=""/>
    <s v="2026"/>
    <s v="02"/>
    <s v="V"/>
    <s v="ZA03"/>
    <n v="0"/>
    <n v="0"/>
    <n v="10315.030000000001"/>
    <n v="10496.62"/>
    <n v="1000"/>
    <n v="0"/>
    <n v="0"/>
    <x v="4"/>
    <x v="361"/>
    <s v="KL"/>
    <n v="322"/>
    <n v="0"/>
  </r>
  <r>
    <x v="391"/>
    <x v="1"/>
    <s v=""/>
    <s v="2026"/>
    <s v="02"/>
    <s v="V"/>
    <s v="ZA03"/>
    <n v="138"/>
    <n v="1437.3"/>
    <n v="10415.219999999999"/>
    <n v="10496.62"/>
    <n v="1000"/>
    <n v="1437.3"/>
    <n v="0"/>
    <x v="4"/>
    <x v="361"/>
    <s v="KL"/>
    <n v="322"/>
    <n v="1"/>
  </r>
  <r>
    <x v="391"/>
    <x v="2"/>
    <s v=""/>
    <s v="2026"/>
    <s v="02"/>
    <s v="V"/>
    <s v="ZA03"/>
    <n v="306"/>
    <n v="3059.15"/>
    <n v="9997.2199999999993"/>
    <n v="10577.39"/>
    <n v="1000"/>
    <n v="3059.15"/>
    <n v="0"/>
    <x v="4"/>
    <x v="361"/>
    <s v="KL"/>
    <n v="322"/>
    <n v="1"/>
  </r>
  <r>
    <x v="391"/>
    <x v="3"/>
    <s v=""/>
    <s v="2026"/>
    <s v="02"/>
    <s v="V"/>
    <s v="ZA03"/>
    <n v="0"/>
    <n v="0"/>
    <n v="9887.34"/>
    <n v="10516.81"/>
    <n v="1000"/>
    <n v="0"/>
    <n v="0"/>
    <x v="4"/>
    <x v="361"/>
    <s v="KL"/>
    <n v="322"/>
    <n v="0"/>
  </r>
  <r>
    <x v="392"/>
    <x v="7"/>
    <s v=""/>
    <s v="2026"/>
    <s v="02"/>
    <s v="V"/>
    <s v="ZA03"/>
    <n v="35"/>
    <n v="789.22"/>
    <n v="22549.14"/>
    <n v="23254.83"/>
    <n v="1000"/>
    <n v="789.22"/>
    <n v="0"/>
    <x v="29"/>
    <x v="362"/>
    <s v="KL"/>
    <n v="132"/>
    <n v="1"/>
  </r>
  <r>
    <x v="392"/>
    <x v="0"/>
    <s v=""/>
    <s v="2026"/>
    <s v="02"/>
    <s v="V"/>
    <s v="ZA03"/>
    <n v="8571"/>
    <n v="206558.82"/>
    <n v="24099.73"/>
    <n v="26125.39"/>
    <n v="1000"/>
    <n v="206558.82"/>
    <n v="0"/>
    <x v="29"/>
    <x v="362"/>
    <s v="KL"/>
    <n v="132"/>
    <n v="65"/>
  </r>
  <r>
    <x v="392"/>
    <x v="1"/>
    <s v=""/>
    <s v="2026"/>
    <s v="02"/>
    <s v="V"/>
    <s v="ZA03"/>
    <n v="1941"/>
    <n v="46797.07"/>
    <n v="24109.77"/>
    <n v="26125.39"/>
    <n v="1000"/>
    <n v="46797.07"/>
    <n v="0"/>
    <x v="29"/>
    <x v="362"/>
    <s v="KL"/>
    <n v="132"/>
    <n v="15"/>
  </r>
  <r>
    <x v="392"/>
    <x v="2"/>
    <s v=""/>
    <s v="2026"/>
    <s v="02"/>
    <s v="V"/>
    <s v="ZA03"/>
    <n v="956"/>
    <n v="22265.96"/>
    <n v="23290.75"/>
    <n v="24987.32"/>
    <n v="1000"/>
    <n v="22265.96"/>
    <n v="0"/>
    <x v="29"/>
    <x v="362"/>
    <s v="KL"/>
    <n v="132"/>
    <n v="8"/>
  </r>
  <r>
    <x v="392"/>
    <x v="3"/>
    <s v=""/>
    <s v="2026"/>
    <s v="02"/>
    <s v="V"/>
    <s v="ZA03"/>
    <n v="90023"/>
    <n v="2068965.4"/>
    <n v="22982.63"/>
    <n v="24859.51"/>
    <n v="1000"/>
    <n v="2068965.4"/>
    <n v="0"/>
    <x v="29"/>
    <x v="362"/>
    <s v="KL"/>
    <n v="132"/>
    <n v="682"/>
  </r>
  <r>
    <x v="393"/>
    <x v="0"/>
    <s v=""/>
    <s v="2026"/>
    <s v="02"/>
    <s v="V"/>
    <s v="ZA03"/>
    <n v="225"/>
    <n v="2989.06"/>
    <n v="13284.71"/>
    <n v="13073.41"/>
    <n v="1000"/>
    <n v="2989.06"/>
    <n v="0"/>
    <x v="15"/>
    <x v="337"/>
    <s v="TA"/>
    <n v="255"/>
    <n v="1"/>
  </r>
  <r>
    <x v="393"/>
    <x v="2"/>
    <s v=""/>
    <s v="2026"/>
    <s v="02"/>
    <s v="V"/>
    <s v="ZA03"/>
    <n v="255"/>
    <n v="3343.9"/>
    <n v="13113.33"/>
    <n v="12763.75"/>
    <n v="1000"/>
    <n v="3343.9"/>
    <n v="0"/>
    <x v="15"/>
    <x v="337"/>
    <s v="TA"/>
    <n v="255"/>
    <n v="1"/>
  </r>
  <r>
    <x v="394"/>
    <x v="0"/>
    <s v=""/>
    <s v="2026"/>
    <s v="02"/>
    <s v="V"/>
    <s v="ZA03"/>
    <n v="55"/>
    <n v="800.83"/>
    <n v="14560.55"/>
    <n v="14378.93"/>
    <n v="1000"/>
    <n v="800.83"/>
    <n v="0"/>
    <x v="15"/>
    <x v="349"/>
    <s v="TA"/>
    <n v="255"/>
    <n v="1"/>
  </r>
  <r>
    <x v="394"/>
    <x v="3"/>
    <s v=""/>
    <s v="2026"/>
    <s v="02"/>
    <s v="V"/>
    <s v="ZA03"/>
    <n v="2335"/>
    <n v="33028.25"/>
    <n v="14144.86"/>
    <n v="14203.97"/>
    <n v="1000"/>
    <n v="33028.25"/>
    <n v="0"/>
    <x v="15"/>
    <x v="349"/>
    <s v="TA"/>
    <n v="255"/>
    <n v="10"/>
  </r>
  <r>
    <x v="395"/>
    <x v="5"/>
    <s v=""/>
    <s v="2026"/>
    <s v="02"/>
    <s v="V"/>
    <s v="ZA03"/>
    <n v="16519"/>
    <n v="148336.89000000001"/>
    <n v="8979.77"/>
    <n v="10191.959999999999"/>
    <n v="1000"/>
    <n v="148336.89000000001"/>
    <n v="0"/>
    <x v="15"/>
    <x v="363"/>
    <s v="TA"/>
    <n v="255"/>
    <n v="65"/>
  </r>
  <r>
    <x v="395"/>
    <x v="0"/>
    <s v=""/>
    <s v="2026"/>
    <s v="02"/>
    <s v="V"/>
    <s v="ZA03"/>
    <n v="11407"/>
    <n v="109170.94"/>
    <n v="9570.52"/>
    <n v="10191.959999999999"/>
    <n v="1000"/>
    <n v="109170.94"/>
    <n v="0"/>
    <x v="15"/>
    <x v="363"/>
    <s v="TA"/>
    <n v="255"/>
    <n v="45"/>
  </r>
  <r>
    <x v="395"/>
    <x v="1"/>
    <s v=""/>
    <s v="2026"/>
    <s v="02"/>
    <s v="V"/>
    <s v="ZA03"/>
    <n v="14021"/>
    <n v="136768.01999999999"/>
    <n v="9754.51"/>
    <n v="10191.959999999999"/>
    <n v="1000"/>
    <n v="136768.01999999999"/>
    <n v="0"/>
    <x v="15"/>
    <x v="363"/>
    <s v="TA"/>
    <n v="255"/>
    <n v="55"/>
  </r>
  <r>
    <x v="395"/>
    <x v="6"/>
    <s v=""/>
    <s v="2026"/>
    <s v="02"/>
    <s v="V"/>
    <s v="ZA03"/>
    <n v="21163"/>
    <n v="191241.91"/>
    <n v="9036.6200000000008"/>
    <n v="9707.61"/>
    <n v="1000"/>
    <n v="191241.91"/>
    <n v="0"/>
    <x v="15"/>
    <x v="363"/>
    <s v="TA"/>
    <n v="255"/>
    <n v="83"/>
  </r>
  <r>
    <x v="395"/>
    <x v="2"/>
    <s v=""/>
    <s v="2026"/>
    <s v="02"/>
    <s v="V"/>
    <s v="ZA03"/>
    <n v="10225"/>
    <n v="90614.13"/>
    <n v="8862.02"/>
    <n v="9514.48"/>
    <n v="1000"/>
    <n v="90614.13"/>
    <n v="0"/>
    <x v="15"/>
    <x v="363"/>
    <s v="TA"/>
    <n v="255"/>
    <n v="41"/>
  </r>
  <r>
    <x v="395"/>
    <x v="8"/>
    <s v=""/>
    <s v="2026"/>
    <s v="02"/>
    <s v="V"/>
    <s v="ZA03"/>
    <n v="1814"/>
    <n v="15594.69"/>
    <n v="8596.85"/>
    <n v="9481.24"/>
    <n v="1000"/>
    <n v="15594.69"/>
    <n v="0"/>
    <x v="15"/>
    <x v="363"/>
    <s v="TA"/>
    <n v="255"/>
    <n v="8"/>
  </r>
  <r>
    <x v="395"/>
    <x v="3"/>
    <s v=""/>
    <s v="2026"/>
    <s v="02"/>
    <s v="V"/>
    <s v="ZA03"/>
    <n v="27017"/>
    <n v="245831.12"/>
    <n v="9099.1299999999992"/>
    <n v="9707.61"/>
    <n v="1000"/>
    <n v="245831.12"/>
    <n v="0"/>
    <x v="15"/>
    <x v="363"/>
    <s v="TA"/>
    <n v="255"/>
    <n v="106"/>
  </r>
  <r>
    <x v="396"/>
    <x v="7"/>
    <s v=""/>
    <s v="2026"/>
    <s v="02"/>
    <s v="V"/>
    <s v="ZA03"/>
    <n v="1089"/>
    <n v="9982.5"/>
    <n v="9166.67"/>
    <n v="9813.91"/>
    <n v="1000"/>
    <n v="9982.5"/>
    <n v="0"/>
    <x v="6"/>
    <x v="364"/>
    <s v="BR"/>
    <n v="176"/>
    <n v="7"/>
  </r>
  <r>
    <x v="396"/>
    <x v="0"/>
    <s v=""/>
    <s v="2026"/>
    <s v="02"/>
    <s v="V"/>
    <s v="ZA03"/>
    <n v="5469"/>
    <n v="56070.03"/>
    <n v="10252.34"/>
    <n v="10564.18"/>
    <n v="1000"/>
    <n v="56070.03"/>
    <n v="0"/>
    <x v="6"/>
    <x v="364"/>
    <s v="BR"/>
    <n v="176"/>
    <n v="32"/>
  </r>
  <r>
    <x v="396"/>
    <x v="1"/>
    <s v=""/>
    <s v="2026"/>
    <s v="02"/>
    <s v="V"/>
    <s v="ZA03"/>
    <n v="4614"/>
    <n v="48011.71"/>
    <n v="10405.66"/>
    <n v="10564.18"/>
    <n v="1000"/>
    <n v="48011.71"/>
    <n v="0"/>
    <x v="6"/>
    <x v="364"/>
    <s v="BR"/>
    <n v="176"/>
    <n v="27"/>
  </r>
  <r>
    <x v="396"/>
    <x v="2"/>
    <s v=""/>
    <s v="2026"/>
    <s v="02"/>
    <s v="V"/>
    <s v="ZA03"/>
    <n v="3575"/>
    <n v="35237.93"/>
    <n v="9856.76"/>
    <n v="9979.7000000000007"/>
    <n v="1000"/>
    <n v="35237.93"/>
    <n v="0"/>
    <x v="6"/>
    <x v="364"/>
    <s v="BR"/>
    <n v="176"/>
    <n v="21"/>
  </r>
  <r>
    <x v="396"/>
    <x v="3"/>
    <s v=""/>
    <s v="2026"/>
    <s v="02"/>
    <s v="V"/>
    <s v="ZA03"/>
    <n v="20048"/>
    <n v="190118.52"/>
    <n v="9483.17"/>
    <n v="9814.6"/>
    <n v="1000"/>
    <n v="190118.52"/>
    <n v="0"/>
    <x v="6"/>
    <x v="364"/>
    <s v="BR"/>
    <n v="176"/>
    <n v="114"/>
  </r>
  <r>
    <x v="397"/>
    <x v="0"/>
    <s v=""/>
    <s v="2026"/>
    <s v="02"/>
    <s v="V"/>
    <s v="ZA03"/>
    <n v="3576"/>
    <n v="52915.92"/>
    <n v="14797.52"/>
    <n v="13917.12"/>
    <n v="1000"/>
    <n v="52915.92"/>
    <n v="0"/>
    <x v="17"/>
    <x v="365"/>
    <s v="BJ"/>
    <n v="240"/>
    <n v="15"/>
  </r>
  <r>
    <x v="397"/>
    <x v="1"/>
    <s v=""/>
    <s v="2026"/>
    <s v="02"/>
    <s v="V"/>
    <s v="ZA03"/>
    <n v="1086"/>
    <n v="16176.5"/>
    <n v="14895.49"/>
    <n v="13917.12"/>
    <n v="1000"/>
    <n v="16176.5"/>
    <n v="0"/>
    <x v="17"/>
    <x v="365"/>
    <s v="BJ"/>
    <n v="240"/>
    <n v="5"/>
  </r>
  <r>
    <x v="397"/>
    <x v="2"/>
    <s v=""/>
    <s v="2026"/>
    <s v="02"/>
    <s v="V"/>
    <s v="ZA03"/>
    <n v="3415"/>
    <n v="48788.11"/>
    <n v="14286.42"/>
    <n v="13332.51"/>
    <n v="1000"/>
    <n v="48788.11"/>
    <n v="0"/>
    <x v="17"/>
    <x v="365"/>
    <s v="BJ"/>
    <n v="240"/>
    <n v="15"/>
  </r>
  <r>
    <x v="397"/>
    <x v="8"/>
    <s v=""/>
    <s v="2026"/>
    <s v="02"/>
    <s v="S"/>
    <s v="ZA03"/>
    <n v="0"/>
    <n v="0"/>
    <n v="13321.59"/>
    <n v="13319.76"/>
    <n v="1000"/>
    <n v="0"/>
    <n v="0"/>
    <x v="17"/>
    <x v="365"/>
    <s v="BJ"/>
    <n v="240"/>
    <n v="0"/>
  </r>
  <r>
    <x v="397"/>
    <x v="3"/>
    <s v=""/>
    <s v="2026"/>
    <s v="02"/>
    <s v="V"/>
    <s v="ZA03"/>
    <n v="4824"/>
    <n v="64606.720000000001"/>
    <n v="13392.77"/>
    <n v="13350.25"/>
    <n v="1000"/>
    <n v="64606.720000000001"/>
    <n v="0"/>
    <x v="17"/>
    <x v="365"/>
    <s v="BJ"/>
    <n v="240"/>
    <n v="21"/>
  </r>
  <r>
    <x v="398"/>
    <x v="0"/>
    <s v=""/>
    <s v="2026"/>
    <s v="02"/>
    <s v="V"/>
    <s v="ZA03"/>
    <n v="195"/>
    <n v="2690.81"/>
    <n v="13799.03"/>
    <n v="13133.29"/>
    <n v="1000"/>
    <n v="2690.81"/>
    <n v="0"/>
    <x v="1"/>
    <x v="366"/>
    <s v="BJ"/>
    <n v="240"/>
    <n v="1"/>
  </r>
  <r>
    <x v="398"/>
    <x v="1"/>
    <s v=""/>
    <s v="2026"/>
    <s v="02"/>
    <s v="V"/>
    <s v="ZA03"/>
    <n v="2877"/>
    <n v="40442.39"/>
    <n v="14057.14"/>
    <n v="14515.83"/>
    <n v="1000"/>
    <n v="40442.39"/>
    <n v="0"/>
    <x v="1"/>
    <x v="366"/>
    <s v="BJ"/>
    <n v="240"/>
    <n v="12"/>
  </r>
  <r>
    <x v="398"/>
    <x v="2"/>
    <s v=""/>
    <s v="2026"/>
    <s v="02"/>
    <s v="V"/>
    <s v="ZA03"/>
    <n v="198"/>
    <n v="2677.24"/>
    <n v="13521.41"/>
    <n v="13090.97"/>
    <n v="1000"/>
    <n v="2677.24"/>
    <n v="0"/>
    <x v="1"/>
    <x v="366"/>
    <s v="BJ"/>
    <n v="240"/>
    <n v="1"/>
  </r>
  <r>
    <x v="398"/>
    <x v="3"/>
    <s v=""/>
    <s v="2026"/>
    <s v="02"/>
    <s v="V"/>
    <s v="ZA03"/>
    <n v="1859"/>
    <n v="24932.11"/>
    <n v="13411.57"/>
    <n v="13132.88"/>
    <n v="1000"/>
    <n v="24932.11"/>
    <n v="0"/>
    <x v="1"/>
    <x v="366"/>
    <s v="BJ"/>
    <n v="240"/>
    <n v="8"/>
  </r>
  <r>
    <x v="398"/>
    <x v="4"/>
    <s v=""/>
    <s v="2026"/>
    <s v="02"/>
    <s v="S"/>
    <s v="ZA03"/>
    <n v="0"/>
    <n v="0"/>
    <n v="12561.52"/>
    <n v="12550.52"/>
    <n v="1000"/>
    <n v="0"/>
    <n v="0"/>
    <x v="1"/>
    <x v="366"/>
    <s v="BJ"/>
    <n v="240"/>
    <n v="0"/>
  </r>
  <r>
    <x v="399"/>
    <x v="7"/>
    <s v=""/>
    <s v="2026"/>
    <s v="02"/>
    <s v="V"/>
    <s v="ZA03"/>
    <n v="2700"/>
    <n v="69915.94"/>
    <n v="25894.79"/>
    <n v="10563.43"/>
    <n v="1000"/>
    <n v="69915.94"/>
    <n v="0"/>
    <x v="4"/>
    <x v="82"/>
    <s v="KL"/>
    <n v="345"/>
    <n v="8"/>
  </r>
  <r>
    <x v="399"/>
    <x v="0"/>
    <s v=""/>
    <s v="2026"/>
    <s v="02"/>
    <s v="V"/>
    <s v="ZA03"/>
    <n v="1034"/>
    <n v="17802.61"/>
    <n v="17217.22"/>
    <n v="10888.65"/>
    <n v="1000"/>
    <n v="17802.61"/>
    <n v="0"/>
    <x v="4"/>
    <x v="82"/>
    <s v="KL"/>
    <n v="345"/>
    <n v="3"/>
  </r>
  <r>
    <x v="399"/>
    <x v="1"/>
    <s v=""/>
    <s v="2026"/>
    <s v="02"/>
    <s v="V"/>
    <s v="ZA03"/>
    <n v="810"/>
    <n v="10167.51"/>
    <n v="12552.48"/>
    <n v="10888.65"/>
    <n v="1000"/>
    <n v="10167.51"/>
    <n v="0"/>
    <x v="4"/>
    <x v="82"/>
    <s v="KL"/>
    <n v="345"/>
    <n v="3"/>
  </r>
  <r>
    <x v="399"/>
    <x v="2"/>
    <s v=""/>
    <s v="2026"/>
    <s v="02"/>
    <s v="V"/>
    <s v="ZA03"/>
    <n v="858"/>
    <n v="11587.65"/>
    <n v="13505.42"/>
    <n v="10960.85"/>
    <n v="1000"/>
    <n v="11587.65"/>
    <n v="0"/>
    <x v="4"/>
    <x v="82"/>
    <s v="KL"/>
    <n v="345"/>
    <n v="3"/>
  </r>
  <r>
    <x v="399"/>
    <x v="3"/>
    <s v=""/>
    <s v="2026"/>
    <s v="02"/>
    <s v="V"/>
    <s v="ZA03"/>
    <n v="31466"/>
    <n v="531273.16"/>
    <n v="16884.04"/>
    <n v="10563.49"/>
    <n v="1000"/>
    <n v="531273.16"/>
    <n v="0"/>
    <x v="4"/>
    <x v="82"/>
    <s v="KL"/>
    <n v="345"/>
    <n v="92"/>
  </r>
  <r>
    <x v="400"/>
    <x v="0"/>
    <s v=""/>
    <s v="2026"/>
    <s v="02"/>
    <s v="V"/>
    <s v="ZA03"/>
    <n v="966"/>
    <n v="9360.89"/>
    <n v="9690.36"/>
    <n v="10141.44"/>
    <n v="1000"/>
    <n v="9360.89"/>
    <n v="0"/>
    <x v="4"/>
    <x v="367"/>
    <s v="GH"/>
    <n v="322"/>
    <n v="3"/>
  </r>
  <r>
    <x v="400"/>
    <x v="1"/>
    <s v=""/>
    <s v="2026"/>
    <s v="02"/>
    <s v="V"/>
    <s v="ZA03"/>
    <n v="322"/>
    <n v="3135.64"/>
    <n v="9738.01"/>
    <n v="10141.44"/>
    <n v="1000"/>
    <n v="3135.64"/>
    <n v="0"/>
    <x v="4"/>
    <x v="367"/>
    <s v="GH"/>
    <n v="322"/>
    <n v="1"/>
  </r>
  <r>
    <x v="400"/>
    <x v="2"/>
    <s v=""/>
    <s v="2026"/>
    <s v="02"/>
    <s v="V"/>
    <s v="ZA03"/>
    <n v="510"/>
    <n v="4810.6000000000004"/>
    <n v="9432.5499999999993"/>
    <n v="9955.85"/>
    <n v="1000"/>
    <n v="4810.6000000000004"/>
    <n v="0"/>
    <x v="4"/>
    <x v="367"/>
    <s v="GH"/>
    <n v="322"/>
    <n v="2"/>
  </r>
  <r>
    <x v="400"/>
    <x v="3"/>
    <s v=""/>
    <s v="2026"/>
    <s v="02"/>
    <s v="V"/>
    <s v="ZA03"/>
    <n v="4613"/>
    <n v="42888.01"/>
    <n v="9297.2099999999991"/>
    <n v="9845.57"/>
    <n v="1000"/>
    <n v="42888.01"/>
    <n v="0"/>
    <x v="4"/>
    <x v="367"/>
    <s v="GH"/>
    <n v="322"/>
    <n v="15"/>
  </r>
  <r>
    <x v="401"/>
    <x v="2"/>
    <s v=""/>
    <s v="2026"/>
    <s v="02"/>
    <s v="V"/>
    <s v="ZA03"/>
    <n v="15"/>
    <n v="249.57"/>
    <n v="16638"/>
    <n v="12905.05"/>
    <n v="1000"/>
    <n v="249.57"/>
    <n v="0"/>
    <x v="15"/>
    <x v="75"/>
    <s v="TA"/>
    <n v="255"/>
    <n v="1"/>
  </r>
  <r>
    <x v="402"/>
    <x v="1"/>
    <s v=""/>
    <s v="2026"/>
    <s v="02"/>
    <s v="V"/>
    <s v="ZA03"/>
    <n v="139"/>
    <n v="1764.54"/>
    <n v="12694.53"/>
    <n v="13901.67"/>
    <n v="1000"/>
    <n v="1764.54"/>
    <n v="0"/>
    <x v="15"/>
    <x v="74"/>
    <s v="TA"/>
    <n v="255"/>
    <n v="1"/>
  </r>
  <r>
    <x v="402"/>
    <x v="2"/>
    <s v=""/>
    <s v="2026"/>
    <s v="02"/>
    <s v="V"/>
    <s v="ZA03"/>
    <n v="138"/>
    <n v="1679.13"/>
    <n v="12167.61"/>
    <n v="13235.35"/>
    <n v="1000"/>
    <n v="1679.13"/>
    <n v="0"/>
    <x v="15"/>
    <x v="74"/>
    <s v="TA"/>
    <n v="255"/>
    <n v="1"/>
  </r>
  <r>
    <x v="402"/>
    <x v="8"/>
    <s v=""/>
    <s v="2026"/>
    <s v="02"/>
    <s v="V"/>
    <s v="ZA03"/>
    <n v="259"/>
    <n v="3151.42"/>
    <n v="12167.64"/>
    <n v="13174.23"/>
    <n v="1000"/>
    <n v="3151.42"/>
    <n v="0"/>
    <x v="15"/>
    <x v="74"/>
    <s v="TA"/>
    <n v="255"/>
    <n v="2"/>
  </r>
  <r>
    <x v="403"/>
    <x v="2"/>
    <s v=""/>
    <s v="2026"/>
    <s v="02"/>
    <s v="V"/>
    <s v="ZA03"/>
    <n v="64"/>
    <n v="714.5"/>
    <n v="11164.06"/>
    <n v="12540.55"/>
    <n v="1000"/>
    <n v="714.5"/>
    <n v="0"/>
    <x v="15"/>
    <x v="72"/>
    <s v="TA"/>
    <n v="255"/>
    <n v="1"/>
  </r>
  <r>
    <x v="404"/>
    <x v="2"/>
    <s v=""/>
    <s v="2026"/>
    <s v="02"/>
    <s v="V"/>
    <s v="ZA03"/>
    <n v="15"/>
    <n v="179.61"/>
    <n v="11974"/>
    <n v="12813.84"/>
    <n v="1000"/>
    <n v="179.61"/>
    <n v="0"/>
    <x v="15"/>
    <x v="73"/>
    <s v="TA"/>
    <n v="255"/>
    <n v="1"/>
  </r>
  <r>
    <x v="405"/>
    <x v="7"/>
    <s v=""/>
    <s v="2026"/>
    <s v="02"/>
    <s v="V"/>
    <s v="ZA03"/>
    <n v="0"/>
    <n v="0"/>
    <n v="15272.66"/>
    <n v="14964.9"/>
    <n v="1000"/>
    <n v="0"/>
    <n v="0"/>
    <x v="8"/>
    <x v="368"/>
    <s v="GO"/>
    <n v="154"/>
    <n v="0"/>
  </r>
  <r>
    <x v="405"/>
    <x v="0"/>
    <s v=""/>
    <s v="2026"/>
    <s v="02"/>
    <s v="V"/>
    <s v="ZA03"/>
    <n v="3220"/>
    <n v="51403.77"/>
    <n v="15963.9"/>
    <n v="15762.8"/>
    <n v="1000"/>
    <n v="51403.77"/>
    <n v="0"/>
    <x v="8"/>
    <x v="368"/>
    <s v="GO"/>
    <n v="154"/>
    <n v="21"/>
  </r>
  <r>
    <x v="405"/>
    <x v="1"/>
    <s v=""/>
    <s v="2026"/>
    <s v="02"/>
    <s v="V"/>
    <s v="ZA03"/>
    <n v="2366"/>
    <n v="38134.730000000003"/>
    <n v="16117.81"/>
    <n v="15762.8"/>
    <n v="1000"/>
    <n v="38134.730000000003"/>
    <n v="0"/>
    <x v="8"/>
    <x v="368"/>
    <s v="GO"/>
    <n v="154"/>
    <n v="16"/>
  </r>
  <r>
    <x v="405"/>
    <x v="2"/>
    <s v=""/>
    <s v="2026"/>
    <s v="02"/>
    <s v="V"/>
    <s v="ZA03"/>
    <n v="1562"/>
    <n v="24108.22"/>
    <n v="15434.2"/>
    <n v="15120.33"/>
    <n v="1000"/>
    <n v="24108.22"/>
    <n v="0"/>
    <x v="8"/>
    <x v="368"/>
    <s v="GO"/>
    <n v="154"/>
    <n v="11"/>
  </r>
  <r>
    <x v="405"/>
    <x v="3"/>
    <s v=""/>
    <s v="2026"/>
    <s v="02"/>
    <s v="V"/>
    <s v="ZA03"/>
    <n v="27299"/>
    <n v="416200.81"/>
    <n v="15246.01"/>
    <n v="14964.97"/>
    <n v="1000"/>
    <n v="416200.81"/>
    <n v="0"/>
    <x v="8"/>
    <x v="368"/>
    <s v="GO"/>
    <n v="154"/>
    <n v="178"/>
  </r>
  <r>
    <x v="406"/>
    <x v="0"/>
    <s v=""/>
    <s v="2026"/>
    <s v="02"/>
    <s v="V"/>
    <s v="ZA03"/>
    <n v="2100"/>
    <n v="55645.24"/>
    <n v="26497.73"/>
    <n v="22138.32"/>
    <n v="1000"/>
    <n v="55645.24"/>
    <n v="0"/>
    <x v="16"/>
    <x v="369"/>
    <s v="KL"/>
    <n v="108"/>
    <n v="20"/>
  </r>
  <r>
    <x v="406"/>
    <x v="1"/>
    <s v=""/>
    <s v="2026"/>
    <s v="02"/>
    <s v="V"/>
    <s v="ZA03"/>
    <n v="735"/>
    <n v="18722.310000000001"/>
    <n v="25472.53"/>
    <n v="22138.32"/>
    <n v="1000"/>
    <n v="18722.310000000001"/>
    <n v="0"/>
    <x v="16"/>
    <x v="369"/>
    <s v="KL"/>
    <n v="108"/>
    <n v="7"/>
  </r>
  <r>
    <x v="406"/>
    <x v="2"/>
    <s v=""/>
    <s v="2026"/>
    <s v="02"/>
    <s v="V"/>
    <s v="ZA03"/>
    <n v="1459"/>
    <n v="36912.35"/>
    <n v="25299.759999999998"/>
    <n v="22138.32"/>
    <n v="1000"/>
    <n v="36912.35"/>
    <n v="0"/>
    <x v="16"/>
    <x v="369"/>
    <s v="KL"/>
    <n v="108"/>
    <n v="14"/>
  </r>
  <r>
    <x v="406"/>
    <x v="3"/>
    <s v=""/>
    <s v="2026"/>
    <s v="02"/>
    <s v="V"/>
    <s v="ZA03"/>
    <n v="29410"/>
    <n v="758961.52"/>
    <n v="25806.240000000002"/>
    <n v="22138.32"/>
    <n v="1000"/>
    <n v="758961.52"/>
    <n v="0"/>
    <x v="16"/>
    <x v="369"/>
    <s v="KL"/>
    <n v="108"/>
    <n v="273"/>
  </r>
  <r>
    <x v="407"/>
    <x v="0"/>
    <s v=""/>
    <s v="2026"/>
    <s v="02"/>
    <s v="V"/>
    <s v="ZA03"/>
    <n v="189"/>
    <n v="3071.77"/>
    <n v="16252.73"/>
    <n v="16252.73"/>
    <n v="1000"/>
    <n v="3071.77"/>
    <n v="0"/>
    <x v="12"/>
    <x v="51"/>
    <s v="KL"/>
    <n v="189"/>
    <n v="1"/>
  </r>
  <r>
    <x v="408"/>
    <x v="0"/>
    <s v=""/>
    <s v="2026"/>
    <s v="02"/>
    <s v="V"/>
    <s v="ZA03"/>
    <n v="6270"/>
    <n v="61167.75"/>
    <n v="9755.6200000000008"/>
    <n v="8052.16"/>
    <n v="1000"/>
    <n v="61167.75"/>
    <n v="0"/>
    <x v="17"/>
    <x v="370"/>
    <s v="BR"/>
    <n v="240"/>
    <n v="27"/>
  </r>
  <r>
    <x v="408"/>
    <x v="1"/>
    <s v=""/>
    <s v="2026"/>
    <s v="02"/>
    <s v="V"/>
    <s v="ZA03"/>
    <n v="3120"/>
    <n v="30203.919999999998"/>
    <n v="9680.74"/>
    <n v="8052.16"/>
    <n v="1000"/>
    <n v="30203.919999999998"/>
    <n v="0"/>
    <x v="17"/>
    <x v="370"/>
    <s v="BR"/>
    <n v="240"/>
    <n v="13"/>
  </r>
  <r>
    <x v="408"/>
    <x v="2"/>
    <s v=""/>
    <s v="2026"/>
    <s v="02"/>
    <s v="V"/>
    <s v="ZA03"/>
    <n v="7475"/>
    <n v="71379.100000000006"/>
    <n v="9549.0400000000009"/>
    <n v="7542.77"/>
    <n v="1000"/>
    <n v="71379.100000000006"/>
    <n v="0"/>
    <x v="17"/>
    <x v="370"/>
    <s v="BR"/>
    <n v="240"/>
    <n v="32"/>
  </r>
  <r>
    <x v="408"/>
    <x v="3"/>
    <s v=""/>
    <s v="2026"/>
    <s v="02"/>
    <s v="V"/>
    <s v="ZA03"/>
    <n v="4140"/>
    <n v="39084.120000000003"/>
    <n v="9440.61"/>
    <n v="7600.63"/>
    <n v="1000"/>
    <n v="39084.120000000003"/>
    <n v="0"/>
    <x v="17"/>
    <x v="370"/>
    <s v="BR"/>
    <n v="240"/>
    <n v="18"/>
  </r>
  <r>
    <x v="409"/>
    <x v="5"/>
    <s v=""/>
    <s v="2026"/>
    <s v="02"/>
    <s v="V"/>
    <s v="ZA03"/>
    <n v="176"/>
    <n v="1826.07"/>
    <n v="10375.4"/>
    <n v="9182.8799999999992"/>
    <n v="1000"/>
    <n v="1826.07"/>
    <n v="0"/>
    <x v="3"/>
    <x v="371"/>
    <s v="TA"/>
    <n v="176"/>
    <n v="1"/>
  </r>
  <r>
    <x v="409"/>
    <x v="0"/>
    <s v=""/>
    <s v="2026"/>
    <s v="02"/>
    <s v="V"/>
    <s v="ZA03"/>
    <n v="1071"/>
    <n v="11618.99"/>
    <n v="10848.73"/>
    <n v="9439.41"/>
    <n v="1000"/>
    <n v="11618.99"/>
    <n v="0"/>
    <x v="3"/>
    <x v="371"/>
    <s v="TA"/>
    <n v="176"/>
    <n v="7"/>
  </r>
  <r>
    <x v="409"/>
    <x v="1"/>
    <s v=""/>
    <s v="2026"/>
    <s v="02"/>
    <s v="V"/>
    <s v="ZA03"/>
    <n v="3714"/>
    <n v="40115.339999999997"/>
    <n v="10801.11"/>
    <n v="9439.41"/>
    <n v="1000"/>
    <n v="40115.339999999997"/>
    <n v="0"/>
    <x v="3"/>
    <x v="371"/>
    <s v="TA"/>
    <n v="176"/>
    <n v="22"/>
  </r>
  <r>
    <x v="409"/>
    <x v="6"/>
    <s v=""/>
    <s v="2026"/>
    <s v="02"/>
    <s v="V"/>
    <s v="ZA03"/>
    <n v="880"/>
    <n v="9096.0400000000009"/>
    <n v="10336.41"/>
    <n v="9182.8799999999992"/>
    <n v="1000"/>
    <n v="9096.0400000000009"/>
    <n v="0"/>
    <x v="3"/>
    <x v="371"/>
    <s v="TA"/>
    <n v="176"/>
    <n v="5"/>
  </r>
  <r>
    <x v="409"/>
    <x v="2"/>
    <s v=""/>
    <s v="2026"/>
    <s v="02"/>
    <s v="V"/>
    <s v="ZA03"/>
    <n v="452"/>
    <n v="4643.1099999999997"/>
    <n v="10272.370000000001"/>
    <n v="8745.4500000000007"/>
    <n v="1000"/>
    <n v="4643.1099999999997"/>
    <n v="0"/>
    <x v="3"/>
    <x v="371"/>
    <s v="TA"/>
    <n v="176"/>
    <n v="3"/>
  </r>
  <r>
    <x v="409"/>
    <x v="3"/>
    <s v=""/>
    <s v="2026"/>
    <s v="02"/>
    <s v="V"/>
    <s v="ZA03"/>
    <n v="1359"/>
    <n v="14277.15"/>
    <n v="10505.63"/>
    <n v="8923.32"/>
    <n v="1000"/>
    <n v="14277.15"/>
    <n v="0"/>
    <x v="3"/>
    <x v="371"/>
    <s v="TA"/>
    <n v="176"/>
    <n v="8"/>
  </r>
  <r>
    <x v="410"/>
    <x v="5"/>
    <s v=""/>
    <s v="2026"/>
    <s v="02"/>
    <s v="V"/>
    <s v="ZA03"/>
    <n v="480"/>
    <n v="7460.48"/>
    <n v="15542.67"/>
    <n v="16054.67"/>
    <n v="1000"/>
    <n v="7460.48"/>
    <n v="0"/>
    <x v="16"/>
    <x v="372"/>
    <s v="KL"/>
    <n v="120"/>
    <n v="4"/>
  </r>
  <r>
    <x v="410"/>
    <x v="0"/>
    <s v=""/>
    <s v="2026"/>
    <s v="02"/>
    <s v="V"/>
    <s v="ZA03"/>
    <n v="421"/>
    <n v="7084.89"/>
    <n v="16828.72"/>
    <n v="16040.02"/>
    <n v="1000"/>
    <n v="7084.89"/>
    <n v="0"/>
    <x v="16"/>
    <x v="372"/>
    <s v="KL"/>
    <n v="120"/>
    <n v="4"/>
  </r>
  <r>
    <x v="410"/>
    <x v="1"/>
    <s v=""/>
    <s v="2026"/>
    <s v="02"/>
    <s v="V"/>
    <s v="ZA03"/>
    <n v="1044"/>
    <n v="18179.419999999998"/>
    <n v="17413.240000000002"/>
    <n v="16040.02"/>
    <n v="1000"/>
    <n v="18179.419999999998"/>
    <n v="0"/>
    <x v="16"/>
    <x v="372"/>
    <s v="KL"/>
    <n v="120"/>
    <n v="9"/>
  </r>
  <r>
    <x v="410"/>
    <x v="2"/>
    <s v=""/>
    <s v="2026"/>
    <s v="02"/>
    <s v="V"/>
    <s v="ZA03"/>
    <n v="2248"/>
    <n v="36190.370000000003"/>
    <n v="16098.92"/>
    <n v="16040.02"/>
    <n v="1000"/>
    <n v="36190.370000000003"/>
    <n v="0"/>
    <x v="16"/>
    <x v="372"/>
    <s v="KL"/>
    <n v="120"/>
    <n v="19"/>
  </r>
  <r>
    <x v="410"/>
    <x v="3"/>
    <s v=""/>
    <s v="2026"/>
    <s v="02"/>
    <s v="V"/>
    <s v="ZA03"/>
    <n v="424"/>
    <n v="6736.86"/>
    <n v="15888.82"/>
    <n v="16040.02"/>
    <n v="1000"/>
    <n v="6736.86"/>
    <n v="0"/>
    <x v="16"/>
    <x v="372"/>
    <s v="KL"/>
    <n v="120"/>
    <n v="4"/>
  </r>
  <r>
    <x v="411"/>
    <x v="5"/>
    <s v=""/>
    <s v="2026"/>
    <s v="02"/>
    <s v="V"/>
    <s v="ZA03"/>
    <n v="840"/>
    <n v="13005.48"/>
    <n v="15482.71"/>
    <n v="14612.12"/>
    <n v="1000"/>
    <n v="13005.48"/>
    <n v="0"/>
    <x v="16"/>
    <x v="373"/>
    <s v="KL"/>
    <n v="120"/>
    <n v="7"/>
  </r>
  <r>
    <x v="411"/>
    <x v="0"/>
    <s v=""/>
    <s v="2026"/>
    <s v="02"/>
    <s v="V"/>
    <s v="ZA03"/>
    <n v="14153"/>
    <n v="278800.78000000003"/>
    <n v="19699.060000000001"/>
    <n v="14612.12"/>
    <n v="1000"/>
    <n v="278800.78000000003"/>
    <n v="0"/>
    <x v="16"/>
    <x v="373"/>
    <s v="KL"/>
    <n v="120"/>
    <n v="118"/>
  </r>
  <r>
    <x v="411"/>
    <x v="1"/>
    <s v=""/>
    <s v="2026"/>
    <s v="02"/>
    <s v="V"/>
    <s v="ZA03"/>
    <n v="6337"/>
    <n v="97008.84"/>
    <n v="15308.32"/>
    <n v="14612.12"/>
    <n v="1000"/>
    <n v="97008.84"/>
    <n v="0"/>
    <x v="16"/>
    <x v="373"/>
    <s v="KL"/>
    <n v="120"/>
    <n v="53"/>
  </r>
  <r>
    <x v="411"/>
    <x v="6"/>
    <s v=""/>
    <s v="2026"/>
    <s v="02"/>
    <s v="V"/>
    <s v="ZA03"/>
    <n v="17040"/>
    <n v="244356.16"/>
    <n v="14340.15"/>
    <n v="14260.94"/>
    <n v="1000"/>
    <n v="244356.16"/>
    <n v="0"/>
    <x v="16"/>
    <x v="373"/>
    <s v="KL"/>
    <n v="120"/>
    <n v="142"/>
  </r>
  <r>
    <x v="411"/>
    <x v="2"/>
    <s v=""/>
    <s v="2026"/>
    <s v="02"/>
    <s v="V"/>
    <s v="ZA03"/>
    <n v="416"/>
    <n v="6135.32"/>
    <n v="14748.37"/>
    <n v="14612.12"/>
    <n v="1000"/>
    <n v="6135.32"/>
    <n v="0"/>
    <x v="16"/>
    <x v="373"/>
    <s v="KL"/>
    <n v="120"/>
    <n v="4"/>
  </r>
  <r>
    <x v="411"/>
    <x v="3"/>
    <s v=""/>
    <s v="2026"/>
    <s v="02"/>
    <s v="V"/>
    <s v="ZA03"/>
    <n v="9682"/>
    <n v="178496.97"/>
    <n v="18435.96"/>
    <n v="14612.12"/>
    <n v="1000"/>
    <n v="178496.97"/>
    <n v="0"/>
    <x v="16"/>
    <x v="373"/>
    <s v="KL"/>
    <n v="120"/>
    <n v="81"/>
  </r>
  <r>
    <x v="412"/>
    <x v="0"/>
    <s v=""/>
    <s v="2026"/>
    <s v="02"/>
    <s v="V"/>
    <s v="ZA03"/>
    <n v="10824"/>
    <n v="125932.43"/>
    <n v="11634.56"/>
    <n v="10709.85"/>
    <n v="1000"/>
    <n v="125932.43"/>
    <n v="0"/>
    <x v="6"/>
    <x v="374"/>
    <s v="BR"/>
    <n v="176"/>
    <n v="62"/>
  </r>
  <r>
    <x v="412"/>
    <x v="1"/>
    <s v=""/>
    <s v="2026"/>
    <s v="02"/>
    <s v="V"/>
    <s v="ZA03"/>
    <n v="2450"/>
    <n v="30220.52"/>
    <n v="12334.91"/>
    <n v="10709.85"/>
    <n v="1000"/>
    <n v="30220.52"/>
    <n v="0"/>
    <x v="6"/>
    <x v="374"/>
    <s v="BR"/>
    <n v="176"/>
    <n v="14"/>
  </r>
  <r>
    <x v="412"/>
    <x v="2"/>
    <s v=""/>
    <s v="2026"/>
    <s v="02"/>
    <s v="V"/>
    <s v="ZA03"/>
    <n v="9890"/>
    <n v="107194.31"/>
    <n v="10838.66"/>
    <n v="9969.09"/>
    <n v="1000"/>
    <n v="107194.31"/>
    <n v="0"/>
    <x v="6"/>
    <x v="374"/>
    <s v="BR"/>
    <n v="176"/>
    <n v="57"/>
  </r>
  <r>
    <x v="412"/>
    <x v="8"/>
    <s v=""/>
    <s v="2026"/>
    <s v="02"/>
    <s v="V"/>
    <s v="ZA03"/>
    <n v="1"/>
    <n v="9.75"/>
    <n v="9750"/>
    <n v="9856.2999999999993"/>
    <n v="1000"/>
    <n v="9.75"/>
    <n v="0"/>
    <x v="6"/>
    <x v="374"/>
    <s v="BR"/>
    <n v="176"/>
    <n v="1"/>
  </r>
  <r>
    <x v="412"/>
    <x v="3"/>
    <s v=""/>
    <s v="2026"/>
    <s v="02"/>
    <s v="V"/>
    <s v="ZA03"/>
    <n v="12848"/>
    <n v="143076.87"/>
    <n v="11136.12"/>
    <n v="10180.549999999999"/>
    <n v="1000"/>
    <n v="143076.87"/>
    <n v="0"/>
    <x v="6"/>
    <x v="374"/>
    <s v="BR"/>
    <n v="176"/>
    <n v="73"/>
  </r>
  <r>
    <x v="413"/>
    <x v="7"/>
    <s v=""/>
    <s v="2026"/>
    <s v="02"/>
    <s v="V"/>
    <s v="ZA03"/>
    <n v="398"/>
    <n v="3290.99"/>
    <n v="8268.82"/>
    <n v="9085.18"/>
    <n v="1000"/>
    <n v="3290.99"/>
    <n v="0"/>
    <x v="6"/>
    <x v="375"/>
    <s v="BR"/>
    <n v="176"/>
    <n v="3"/>
  </r>
  <r>
    <x v="413"/>
    <x v="5"/>
    <s v=""/>
    <s v="2026"/>
    <s v="02"/>
    <s v="V"/>
    <s v="ZA03"/>
    <n v="12672"/>
    <n v="110054.36"/>
    <n v="8684.85"/>
    <n v="10313.58"/>
    <n v="1000"/>
    <n v="110054.36"/>
    <n v="0"/>
    <x v="6"/>
    <x v="375"/>
    <s v="BR"/>
    <n v="176"/>
    <n v="72"/>
  </r>
  <r>
    <x v="413"/>
    <x v="0"/>
    <s v=""/>
    <s v="2026"/>
    <s v="02"/>
    <s v="V"/>
    <s v="ZA03"/>
    <n v="17427"/>
    <n v="162597.72"/>
    <n v="9330.2199999999993"/>
    <n v="9877.19"/>
    <n v="1000"/>
    <n v="162597.72"/>
    <n v="0"/>
    <x v="6"/>
    <x v="375"/>
    <s v="BR"/>
    <n v="176"/>
    <n v="100"/>
  </r>
  <r>
    <x v="413"/>
    <x v="1"/>
    <s v=""/>
    <s v="2026"/>
    <s v="02"/>
    <s v="V"/>
    <s v="ZA03"/>
    <n v="5764"/>
    <n v="55727.91"/>
    <n v="9668.27"/>
    <n v="9877.19"/>
    <n v="1000"/>
    <n v="55727.91"/>
    <n v="0"/>
    <x v="6"/>
    <x v="375"/>
    <s v="BR"/>
    <n v="176"/>
    <n v="33"/>
  </r>
  <r>
    <x v="413"/>
    <x v="6"/>
    <s v=""/>
    <s v="2026"/>
    <s v="02"/>
    <s v="V"/>
    <s v="ZA03"/>
    <n v="8448"/>
    <n v="73646.2"/>
    <n v="8717.59"/>
    <n v="10313.58"/>
    <n v="1000"/>
    <n v="73646.2"/>
    <n v="0"/>
    <x v="6"/>
    <x v="375"/>
    <s v="BR"/>
    <n v="176"/>
    <n v="48"/>
  </r>
  <r>
    <x v="413"/>
    <x v="2"/>
    <s v=""/>
    <s v="2026"/>
    <s v="02"/>
    <s v="V"/>
    <s v="ZA03"/>
    <n v="65859"/>
    <n v="561432.96"/>
    <n v="8524.77"/>
    <n v="9074.7800000000007"/>
    <n v="1000"/>
    <n v="561432.96"/>
    <n v="0"/>
    <x v="6"/>
    <x v="375"/>
    <s v="BR"/>
    <n v="176"/>
    <n v="375"/>
  </r>
  <r>
    <x v="413"/>
    <x v="8"/>
    <s v=""/>
    <s v="2026"/>
    <s v="02"/>
    <s v="V"/>
    <s v="ZA03"/>
    <n v="539"/>
    <n v="4514.12"/>
    <n v="8374.99"/>
    <n v="8982.56"/>
    <n v="1000"/>
    <n v="4514.12"/>
    <n v="0"/>
    <x v="6"/>
    <x v="375"/>
    <s v="BR"/>
    <n v="176"/>
    <n v="4"/>
  </r>
  <r>
    <x v="413"/>
    <x v="3"/>
    <s v=""/>
    <s v="2026"/>
    <s v="02"/>
    <s v="V"/>
    <s v="ZA03"/>
    <n v="32968"/>
    <n v="279365.12"/>
    <n v="8473.83"/>
    <n v="9084.8799999999992"/>
    <n v="1000"/>
    <n v="279365.12"/>
    <n v="0"/>
    <x v="6"/>
    <x v="375"/>
    <s v="BR"/>
    <n v="176"/>
    <n v="188"/>
  </r>
  <r>
    <x v="414"/>
    <x v="7"/>
    <s v=""/>
    <s v="2026"/>
    <s v="02"/>
    <s v="V"/>
    <s v="ZA03"/>
    <n v="176"/>
    <n v="1724.69"/>
    <n v="9799.3799999999992"/>
    <n v="10120.58"/>
    <n v="1000"/>
    <n v="1724.69"/>
    <n v="0"/>
    <x v="6"/>
    <x v="376"/>
    <s v="BR"/>
    <n v="176"/>
    <n v="1"/>
  </r>
  <r>
    <x v="414"/>
    <x v="0"/>
    <s v=""/>
    <s v="2026"/>
    <s v="02"/>
    <s v="V"/>
    <s v="ZA03"/>
    <n v="4055"/>
    <n v="42263.06"/>
    <n v="10422.459999999999"/>
    <n v="10595.85"/>
    <n v="1000"/>
    <n v="42263.06"/>
    <n v="0"/>
    <x v="6"/>
    <x v="376"/>
    <s v="BR"/>
    <n v="176"/>
    <n v="24"/>
  </r>
  <r>
    <x v="414"/>
    <x v="1"/>
    <s v=""/>
    <s v="2026"/>
    <s v="02"/>
    <s v="V"/>
    <s v="ZA03"/>
    <n v="2337"/>
    <n v="24717.62"/>
    <n v="10576.65"/>
    <n v="10595.85"/>
    <n v="1000"/>
    <n v="24717.62"/>
    <n v="0"/>
    <x v="6"/>
    <x v="376"/>
    <s v="BR"/>
    <n v="176"/>
    <n v="14"/>
  </r>
  <r>
    <x v="414"/>
    <x v="2"/>
    <s v=""/>
    <s v="2026"/>
    <s v="02"/>
    <s v="V"/>
    <s v="ZA03"/>
    <n v="35126"/>
    <n v="326551.84999999998"/>
    <n v="9296.59"/>
    <n v="9781.8700000000008"/>
    <n v="1000"/>
    <n v="326551.84999999998"/>
    <n v="0"/>
    <x v="6"/>
    <x v="376"/>
    <s v="BR"/>
    <n v="176"/>
    <n v="200"/>
  </r>
  <r>
    <x v="414"/>
    <x v="8"/>
    <s v=""/>
    <s v="2026"/>
    <s v="02"/>
    <s v="V"/>
    <s v="ZA03"/>
    <n v="3611"/>
    <n v="33085.14"/>
    <n v="9162.32"/>
    <n v="9716.93"/>
    <n v="1000"/>
    <n v="33085.14"/>
    <n v="0"/>
    <x v="6"/>
    <x v="376"/>
    <s v="BR"/>
    <n v="176"/>
    <n v="21"/>
  </r>
  <r>
    <x v="414"/>
    <x v="3"/>
    <s v=""/>
    <s v="2026"/>
    <s v="02"/>
    <s v="V"/>
    <s v="ZA03"/>
    <n v="24881"/>
    <n v="241357.8"/>
    <n v="9700.49"/>
    <n v="9837.1"/>
    <n v="1000"/>
    <n v="241357.8"/>
    <n v="0"/>
    <x v="6"/>
    <x v="376"/>
    <s v="BR"/>
    <n v="176"/>
    <n v="142"/>
  </r>
  <r>
    <x v="415"/>
    <x v="0"/>
    <s v=""/>
    <s v="2026"/>
    <s v="02"/>
    <s v="V"/>
    <s v="ZA03"/>
    <n v="176"/>
    <n v="1815.14"/>
    <n v="10313.299999999999"/>
    <n v="7870.94"/>
    <n v="1000"/>
    <n v="1815.14"/>
    <n v="0"/>
    <x v="6"/>
    <x v="377"/>
    <s v="BR"/>
    <n v="176"/>
    <n v="1"/>
  </r>
  <r>
    <x v="415"/>
    <x v="1"/>
    <s v=""/>
    <s v="2026"/>
    <s v="02"/>
    <s v="V"/>
    <s v="ZA03"/>
    <n v="3222"/>
    <n v="31921.279999999999"/>
    <n v="9907.2900000000009"/>
    <n v="7870.94"/>
    <n v="1000"/>
    <n v="31921.279999999999"/>
    <n v="0"/>
    <x v="6"/>
    <x v="377"/>
    <s v="BR"/>
    <n v="176"/>
    <n v="19"/>
  </r>
  <r>
    <x v="415"/>
    <x v="2"/>
    <s v=""/>
    <s v="2026"/>
    <s v="02"/>
    <s v="V"/>
    <s v="ZA03"/>
    <n v="21646"/>
    <n v="201300.51"/>
    <n v="9299.66"/>
    <n v="7083.22"/>
    <n v="1000"/>
    <n v="201300.51"/>
    <n v="0"/>
    <x v="6"/>
    <x v="377"/>
    <s v="BR"/>
    <n v="176"/>
    <n v="123"/>
  </r>
  <r>
    <x v="415"/>
    <x v="8"/>
    <s v=""/>
    <s v="2026"/>
    <s v="02"/>
    <s v="V"/>
    <s v="ZA03"/>
    <n v="28"/>
    <n v="260.39"/>
    <n v="9299.64"/>
    <n v="7060.33"/>
    <n v="1000"/>
    <n v="260.39"/>
    <n v="0"/>
    <x v="6"/>
    <x v="377"/>
    <s v="BR"/>
    <n v="176"/>
    <n v="1"/>
  </r>
  <r>
    <x v="415"/>
    <x v="3"/>
    <s v=""/>
    <s v="2026"/>
    <s v="02"/>
    <s v="V"/>
    <s v="ZA03"/>
    <n v="9253"/>
    <n v="86693.46"/>
    <n v="9369.23"/>
    <n v="7309.64"/>
    <n v="1000"/>
    <n v="86693.46"/>
    <n v="0"/>
    <x v="6"/>
    <x v="377"/>
    <s v="BR"/>
    <n v="176"/>
    <n v="53"/>
  </r>
  <r>
    <x v="416"/>
    <x v="5"/>
    <s v=""/>
    <s v="2026"/>
    <s v="02"/>
    <s v="V"/>
    <s v="ZA03"/>
    <n v="176"/>
    <n v="1993.75"/>
    <n v="11328.13"/>
    <n v="12939.93"/>
    <n v="1000"/>
    <n v="1993.75"/>
    <n v="0"/>
    <x v="6"/>
    <x v="192"/>
    <s v="BR"/>
    <n v="176"/>
    <n v="1"/>
  </r>
  <r>
    <x v="416"/>
    <x v="0"/>
    <s v=""/>
    <s v="2026"/>
    <s v="02"/>
    <s v="V"/>
    <s v="ZA03"/>
    <n v="0"/>
    <n v="0"/>
    <n v="12796.52"/>
    <n v="12796.52"/>
    <n v="1000"/>
    <n v="0"/>
    <n v="0"/>
    <x v="6"/>
    <x v="192"/>
    <s v="BR"/>
    <n v="176"/>
    <n v="0"/>
  </r>
  <r>
    <x v="416"/>
    <x v="8"/>
    <s v=""/>
    <s v="2026"/>
    <s v="02"/>
    <s v="V"/>
    <s v="ZA03"/>
    <n v="1875"/>
    <n v="22281.79"/>
    <n v="11883.62"/>
    <n v="11885.08"/>
    <n v="1000"/>
    <n v="22281.79"/>
    <n v="0"/>
    <x v="6"/>
    <x v="192"/>
    <s v="BR"/>
    <n v="176"/>
    <n v="11"/>
  </r>
  <r>
    <x v="417"/>
    <x v="5"/>
    <s v=""/>
    <s v="2026"/>
    <s v="02"/>
    <s v="V"/>
    <s v="ZA03"/>
    <n v="0"/>
    <n v="0"/>
    <n v="7078.5"/>
    <n v="8919.76"/>
    <n v="1000"/>
    <n v="0"/>
    <n v="0"/>
    <x v="6"/>
    <x v="378"/>
    <s v="BR"/>
    <n v="176"/>
    <n v="0"/>
  </r>
  <r>
    <x v="417"/>
    <x v="0"/>
    <s v=""/>
    <s v="2026"/>
    <s v="02"/>
    <s v="V"/>
    <s v="ZA03"/>
    <n v="14454"/>
    <n v="139397.43"/>
    <n v="9644.2099999999991"/>
    <n v="8938.9699999999993"/>
    <n v="1000"/>
    <n v="139397.43"/>
    <n v="0"/>
    <x v="6"/>
    <x v="378"/>
    <s v="BR"/>
    <n v="176"/>
    <n v="83"/>
  </r>
  <r>
    <x v="417"/>
    <x v="1"/>
    <s v=""/>
    <s v="2026"/>
    <s v="02"/>
    <s v="V"/>
    <s v="ZA03"/>
    <n v="20905"/>
    <n v="170328.09"/>
    <n v="8147.72"/>
    <n v="8938.9699999999993"/>
    <n v="1000"/>
    <n v="170328.09"/>
    <n v="0"/>
    <x v="6"/>
    <x v="378"/>
    <s v="BR"/>
    <n v="176"/>
    <n v="119"/>
  </r>
  <r>
    <x v="417"/>
    <x v="2"/>
    <s v=""/>
    <s v="2026"/>
    <s v="02"/>
    <s v="V"/>
    <s v="ZA03"/>
    <n v="34315"/>
    <n v="282536.71999999997"/>
    <n v="8233.6200000000008"/>
    <n v="8096.01"/>
    <n v="1000"/>
    <n v="282536.71999999997"/>
    <n v="0"/>
    <x v="6"/>
    <x v="378"/>
    <s v="BR"/>
    <n v="176"/>
    <n v="195"/>
  </r>
  <r>
    <x v="417"/>
    <x v="8"/>
    <s v=""/>
    <s v="2026"/>
    <s v="02"/>
    <s v="V"/>
    <s v="ZA03"/>
    <n v="2"/>
    <n v="16"/>
    <n v="8000"/>
    <n v="8089.42"/>
    <n v="1000"/>
    <n v="16"/>
    <n v="0"/>
    <x v="6"/>
    <x v="378"/>
    <s v="BR"/>
    <n v="176"/>
    <n v="1"/>
  </r>
  <r>
    <x v="417"/>
    <x v="3"/>
    <s v=""/>
    <s v="2026"/>
    <s v="02"/>
    <s v="V"/>
    <s v="ZA03"/>
    <n v="26167"/>
    <n v="220308.5"/>
    <n v="8419.33"/>
    <n v="8223.17"/>
    <n v="1000"/>
    <n v="220308.5"/>
    <n v="0"/>
    <x v="6"/>
    <x v="378"/>
    <s v="BR"/>
    <n v="176"/>
    <n v="149"/>
  </r>
  <r>
    <x v="418"/>
    <x v="2"/>
    <s v=""/>
    <s v="2026"/>
    <s v="02"/>
    <s v="V"/>
    <s v="ZA03"/>
    <n v="1358"/>
    <n v="8507.7199999999993"/>
    <n v="6264.89"/>
    <n v="6666.13"/>
    <n v="1000"/>
    <n v="8507.7199999999993"/>
    <n v="0"/>
    <x v="3"/>
    <x v="379"/>
    <s v="MG"/>
    <n v="493"/>
    <n v="3"/>
  </r>
  <r>
    <x v="419"/>
    <x v="0"/>
    <s v=""/>
    <s v="2026"/>
    <s v="02"/>
    <s v="V"/>
    <s v="ZA03"/>
    <n v="3150"/>
    <n v="42615.33"/>
    <n v="13528.68"/>
    <n v="13701.7"/>
    <n v="1000"/>
    <n v="42615.33"/>
    <n v="0"/>
    <x v="3"/>
    <x v="380"/>
    <s v="MG"/>
    <n v="210"/>
    <n v="15"/>
  </r>
  <r>
    <x v="419"/>
    <x v="1"/>
    <s v=""/>
    <s v="2026"/>
    <s v="02"/>
    <s v="V"/>
    <s v="ZA03"/>
    <n v="3150"/>
    <n v="42167.99"/>
    <n v="13386.66"/>
    <n v="13701.7"/>
    <n v="1000"/>
    <n v="42167.99"/>
    <n v="0"/>
    <x v="3"/>
    <x v="380"/>
    <s v="MG"/>
    <n v="210"/>
    <n v="15"/>
  </r>
  <r>
    <x v="419"/>
    <x v="2"/>
    <s v=""/>
    <s v="2026"/>
    <s v="02"/>
    <s v="V"/>
    <s v="ZA03"/>
    <n v="5310"/>
    <n v="67762.8"/>
    <n v="12761.36"/>
    <n v="13701.7"/>
    <n v="1000"/>
    <n v="67762.8"/>
    <n v="0"/>
    <x v="3"/>
    <x v="380"/>
    <s v="MG"/>
    <n v="210"/>
    <n v="26"/>
  </r>
  <r>
    <x v="419"/>
    <x v="3"/>
    <s v=""/>
    <s v="2026"/>
    <s v="02"/>
    <s v="V"/>
    <s v="ZA03"/>
    <n v="6300"/>
    <n v="80962.12"/>
    <n v="12851.13"/>
    <n v="13701.7"/>
    <n v="1000"/>
    <n v="80962.12"/>
    <n v="0"/>
    <x v="3"/>
    <x v="380"/>
    <s v="MG"/>
    <n v="210"/>
    <n v="30"/>
  </r>
  <r>
    <x v="420"/>
    <x v="8"/>
    <s v=""/>
    <s v="2026"/>
    <s v="02"/>
    <s v="V"/>
    <s v="ZA03"/>
    <n v="126"/>
    <n v="2219.66"/>
    <n v="17616.349999999999"/>
    <n v="15845.8"/>
    <n v="1000"/>
    <n v="2219.66"/>
    <n v="0"/>
    <x v="3"/>
    <x v="381"/>
    <s v="MG"/>
    <n v="210"/>
    <n v="1"/>
  </r>
  <r>
    <x v="421"/>
    <x v="2"/>
    <s v=""/>
    <s v="2026"/>
    <s v="02"/>
    <s v="V"/>
    <s v="ZA03"/>
    <n v="624"/>
    <n v="10087.290000000001"/>
    <n v="16165.53"/>
    <n v="17200.7"/>
    <n v="1000"/>
    <n v="10087.290000000001"/>
    <n v="0"/>
    <x v="3"/>
    <x v="382"/>
    <s v="MG"/>
    <n v="210"/>
    <n v="3"/>
  </r>
  <r>
    <x v="422"/>
    <x v="5"/>
    <s v=""/>
    <s v="2026"/>
    <s v="02"/>
    <s v="V"/>
    <s v="ZA03"/>
    <n v="4400"/>
    <n v="43162.34"/>
    <n v="9809.6200000000008"/>
    <n v="9508.7800000000007"/>
    <n v="1000"/>
    <n v="43162.34"/>
    <n v="0"/>
    <x v="16"/>
    <x v="383"/>
    <s v="KL"/>
    <n v="220"/>
    <n v="20"/>
  </r>
  <r>
    <x v="422"/>
    <x v="0"/>
    <s v=""/>
    <s v="2026"/>
    <s v="02"/>
    <s v="V"/>
    <s v="ZA03"/>
    <n v="3189"/>
    <n v="31103.69"/>
    <n v="9753.43"/>
    <n v="9508.7800000000007"/>
    <n v="1000"/>
    <n v="31103.69"/>
    <n v="0"/>
    <x v="16"/>
    <x v="383"/>
    <s v="KL"/>
    <n v="220"/>
    <n v="15"/>
  </r>
  <r>
    <x v="422"/>
    <x v="1"/>
    <s v=""/>
    <s v="2026"/>
    <s v="02"/>
    <s v="V"/>
    <s v="ZA03"/>
    <n v="3100"/>
    <n v="33233.01"/>
    <n v="10720.33"/>
    <n v="9508.7800000000007"/>
    <n v="1000"/>
    <n v="33233.01"/>
    <n v="0"/>
    <x v="16"/>
    <x v="383"/>
    <s v="KL"/>
    <n v="220"/>
    <n v="15"/>
  </r>
  <r>
    <x v="422"/>
    <x v="6"/>
    <s v=""/>
    <s v="2026"/>
    <s v="02"/>
    <s v="V"/>
    <s v="ZA03"/>
    <n v="2200"/>
    <n v="21601.23"/>
    <n v="9818.74"/>
    <n v="7661.14"/>
    <n v="1000"/>
    <n v="21601.23"/>
    <n v="0"/>
    <x v="16"/>
    <x v="383"/>
    <s v="KL"/>
    <n v="220"/>
    <n v="10"/>
  </r>
  <r>
    <x v="422"/>
    <x v="2"/>
    <s v=""/>
    <s v="2026"/>
    <s v="02"/>
    <s v="V"/>
    <s v="ZA03"/>
    <n v="781"/>
    <n v="7464.48"/>
    <n v="9557.59"/>
    <n v="9508.7800000000007"/>
    <n v="1000"/>
    <n v="7464.48"/>
    <n v="0"/>
    <x v="16"/>
    <x v="383"/>
    <s v="KL"/>
    <n v="220"/>
    <n v="4"/>
  </r>
  <r>
    <x v="422"/>
    <x v="3"/>
    <s v=""/>
    <s v="2026"/>
    <s v="02"/>
    <s v="V"/>
    <s v="ZA03"/>
    <n v="3471"/>
    <n v="37640.699999999997"/>
    <n v="10844.34"/>
    <n v="9508.7800000000007"/>
    <n v="1000"/>
    <n v="37640.699999999997"/>
    <n v="0"/>
    <x v="16"/>
    <x v="383"/>
    <s v="KL"/>
    <n v="220"/>
    <n v="16"/>
  </r>
  <r>
    <x v="423"/>
    <x v="1"/>
    <s v=""/>
    <s v="2026"/>
    <s v="02"/>
    <s v="V"/>
    <s v="ZA03"/>
    <n v="2"/>
    <n v="20.57"/>
    <n v="10285"/>
    <n v="8818.66"/>
    <n v="1000"/>
    <n v="20.57"/>
    <n v="0"/>
    <x v="6"/>
    <x v="384"/>
    <s v="BR"/>
    <n v="176"/>
    <n v="1"/>
  </r>
  <r>
    <x v="424"/>
    <x v="5"/>
    <s v=""/>
    <s v="2026"/>
    <s v="02"/>
    <s v="V"/>
    <s v="ZA03"/>
    <n v="15502"/>
    <n v="185034.05"/>
    <n v="11936.14"/>
    <n v="12437.47"/>
    <n v="1000"/>
    <n v="185034.05"/>
    <n v="0"/>
    <x v="6"/>
    <x v="385"/>
    <s v="BR"/>
    <n v="176"/>
    <n v="89"/>
  </r>
  <r>
    <x v="424"/>
    <x v="0"/>
    <s v=""/>
    <s v="2026"/>
    <s v="02"/>
    <s v="V"/>
    <s v="ZA03"/>
    <n v="1943"/>
    <n v="28657.37"/>
    <n v="14749.03"/>
    <n v="12737.5"/>
    <n v="1000"/>
    <n v="28657.37"/>
    <n v="0"/>
    <x v="6"/>
    <x v="385"/>
    <s v="BR"/>
    <n v="176"/>
    <n v="12"/>
  </r>
  <r>
    <x v="424"/>
    <x v="1"/>
    <s v=""/>
    <s v="2026"/>
    <s v="02"/>
    <s v="V"/>
    <s v="ZA03"/>
    <n v="3715"/>
    <n v="57146.080000000002"/>
    <n v="15382.52"/>
    <n v="12737.5"/>
    <n v="1000"/>
    <n v="57146.080000000002"/>
    <n v="0"/>
    <x v="6"/>
    <x v="385"/>
    <s v="BR"/>
    <n v="176"/>
    <n v="22"/>
  </r>
  <r>
    <x v="424"/>
    <x v="2"/>
    <s v=""/>
    <s v="2026"/>
    <s v="02"/>
    <s v="V"/>
    <s v="ZA03"/>
    <n v="445"/>
    <n v="6723.47"/>
    <n v="15108.92"/>
    <n v="12056.36"/>
    <n v="1000"/>
    <n v="6723.47"/>
    <n v="0"/>
    <x v="6"/>
    <x v="385"/>
    <s v="BR"/>
    <n v="176"/>
    <n v="3"/>
  </r>
  <r>
    <x v="424"/>
    <x v="8"/>
    <s v=""/>
    <s v="2026"/>
    <s v="02"/>
    <s v="V"/>
    <s v="ZA03"/>
    <n v="0"/>
    <n v="0"/>
    <n v="15100"/>
    <n v="12056.36"/>
    <n v="1000"/>
    <n v="0"/>
    <n v="0"/>
    <x v="6"/>
    <x v="385"/>
    <s v="BR"/>
    <n v="176"/>
    <n v="0"/>
  </r>
  <r>
    <x v="424"/>
    <x v="3"/>
    <s v=""/>
    <s v="2026"/>
    <s v="02"/>
    <s v="V"/>
    <s v="ZA03"/>
    <n v="12548"/>
    <n v="189816.46"/>
    <n v="15127.23"/>
    <n v="12437.47"/>
    <n v="1000"/>
    <n v="189816.46"/>
    <n v="0"/>
    <x v="6"/>
    <x v="385"/>
    <s v="BR"/>
    <n v="176"/>
    <n v="72"/>
  </r>
  <r>
    <x v="425"/>
    <x v="0"/>
    <s v=""/>
    <s v="2026"/>
    <s v="02"/>
    <s v="V"/>
    <s v="ZA03"/>
    <n v="5"/>
    <n v="70.2"/>
    <n v="14040"/>
    <n v="13844.24"/>
    <n v="1000"/>
    <n v="70.2"/>
    <n v="0"/>
    <x v="3"/>
    <x v="386"/>
    <s v="BR"/>
    <n v="143"/>
    <n v="1"/>
  </r>
  <r>
    <x v="425"/>
    <x v="3"/>
    <s v=""/>
    <s v="2026"/>
    <s v="02"/>
    <s v="V"/>
    <s v="ZA03"/>
    <n v="2389"/>
    <n v="32756.42"/>
    <n v="13711.35"/>
    <n v="13164.06"/>
    <n v="1000"/>
    <n v="32756.42"/>
    <n v="0"/>
    <x v="3"/>
    <x v="386"/>
    <s v="BR"/>
    <n v="143"/>
    <n v="17"/>
  </r>
  <r>
    <x v="426"/>
    <x v="6"/>
    <s v=""/>
    <s v="2026"/>
    <s v="02"/>
    <s v="V"/>
    <s v="ZA03"/>
    <n v="141"/>
    <n v="1769.08"/>
    <n v="12546.67"/>
    <n v="12750.81"/>
    <n v="1000"/>
    <n v="1769.08"/>
    <n v="0"/>
    <x v="3"/>
    <x v="387"/>
    <s v="BR"/>
    <n v="143"/>
    <n v="1"/>
  </r>
  <r>
    <x v="427"/>
    <x v="3"/>
    <s v=""/>
    <s v="2026"/>
    <s v="02"/>
    <s v="V"/>
    <s v="ZA03"/>
    <n v="111"/>
    <n v="1132.17"/>
    <n v="10199.73"/>
    <n v="9225.2099999999991"/>
    <n v="1000"/>
    <n v="1132.17"/>
    <n v="0"/>
    <x v="3"/>
    <x v="388"/>
    <s v="BR"/>
    <n v="143"/>
    <n v="1"/>
  </r>
  <r>
    <x v="428"/>
    <x v="7"/>
    <s v=""/>
    <s v="2026"/>
    <s v="02"/>
    <s v="V"/>
    <s v="ZA03"/>
    <n v="0"/>
    <n v="0"/>
    <n v="15247.18"/>
    <n v="14096.35"/>
    <n v="1000"/>
    <n v="0"/>
    <n v="0"/>
    <x v="6"/>
    <x v="389"/>
    <s v="BR"/>
    <n v="154"/>
    <n v="0"/>
  </r>
  <r>
    <x v="428"/>
    <x v="1"/>
    <s v=""/>
    <s v="2026"/>
    <s v="02"/>
    <s v="V"/>
    <s v="ZA03"/>
    <n v="440"/>
    <n v="6770.07"/>
    <n v="15386.52"/>
    <n v="14616.74"/>
    <n v="1000"/>
    <n v="6770.07"/>
    <n v="0"/>
    <x v="6"/>
    <x v="389"/>
    <s v="BR"/>
    <n v="154"/>
    <n v="3"/>
  </r>
  <r>
    <x v="428"/>
    <x v="3"/>
    <s v=""/>
    <s v="2026"/>
    <s v="02"/>
    <s v="V"/>
    <s v="ZA03"/>
    <n v="10442"/>
    <n v="154900.68"/>
    <n v="14834.39"/>
    <n v="14096.35"/>
    <n v="1000"/>
    <n v="154900.68"/>
    <n v="0"/>
    <x v="6"/>
    <x v="389"/>
    <s v="BR"/>
    <n v="154"/>
    <n v="68"/>
  </r>
  <r>
    <x v="429"/>
    <x v="0"/>
    <s v=""/>
    <s v="2026"/>
    <s v="02"/>
    <s v="V"/>
    <s v="ZA03"/>
    <n v="1812"/>
    <n v="49006.95"/>
    <n v="27045.78"/>
    <n v="29609.26"/>
    <n v="1000"/>
    <n v="49006.95"/>
    <n v="0"/>
    <x v="0"/>
    <x v="390"/>
    <s v="BJ"/>
    <n v="125"/>
    <n v="15"/>
  </r>
  <r>
    <x v="429"/>
    <x v="1"/>
    <s v=""/>
    <s v="2026"/>
    <s v="02"/>
    <s v="V"/>
    <s v="ZA03"/>
    <n v="765"/>
    <n v="22309.87"/>
    <n v="29163.23"/>
    <n v="29609.26"/>
    <n v="1000"/>
    <n v="22309.87"/>
    <n v="0"/>
    <x v="0"/>
    <x v="390"/>
    <s v="BJ"/>
    <n v="125"/>
    <n v="7"/>
  </r>
  <r>
    <x v="429"/>
    <x v="2"/>
    <s v=""/>
    <s v="2026"/>
    <s v="02"/>
    <s v="V"/>
    <s v="ZA03"/>
    <n v="550"/>
    <n v="15401.94"/>
    <n v="28003.53"/>
    <n v="29050.35"/>
    <n v="1000"/>
    <n v="15401.94"/>
    <n v="0"/>
    <x v="0"/>
    <x v="390"/>
    <s v="BJ"/>
    <n v="125"/>
    <n v="5"/>
  </r>
  <r>
    <x v="429"/>
    <x v="3"/>
    <s v=""/>
    <s v="2026"/>
    <s v="02"/>
    <s v="V"/>
    <s v="ZA03"/>
    <n v="2301"/>
    <n v="63933.77"/>
    <n v="27785.21"/>
    <n v="29311.02"/>
    <n v="1000"/>
    <n v="63933.77"/>
    <n v="0"/>
    <x v="0"/>
    <x v="390"/>
    <s v="BJ"/>
    <n v="125"/>
    <n v="19"/>
  </r>
  <r>
    <x v="429"/>
    <x v="4"/>
    <s v=""/>
    <s v="2026"/>
    <s v="02"/>
    <s v="V"/>
    <s v="ZA03"/>
    <n v="0"/>
    <n v="0"/>
    <n v="25414.75"/>
    <n v="28080.28"/>
    <n v="1000"/>
    <n v="0"/>
    <n v="0"/>
    <x v="0"/>
    <x v="390"/>
    <s v="BJ"/>
    <n v="125"/>
    <n v="0"/>
  </r>
  <r>
    <x v="430"/>
    <x v="0"/>
    <s v=""/>
    <s v="2026"/>
    <s v="02"/>
    <s v="V"/>
    <s v="ZA03"/>
    <n v="250"/>
    <n v="7102.29"/>
    <n v="28409.16"/>
    <n v="32077.18"/>
    <n v="1000"/>
    <n v="7102.29"/>
    <n v="0"/>
    <x v="0"/>
    <x v="391"/>
    <s v="BJ"/>
    <n v="125"/>
    <n v="2"/>
  </r>
  <r>
    <x v="431"/>
    <x v="5"/>
    <s v=""/>
    <s v="2026"/>
    <s v="02"/>
    <s v="V"/>
    <s v="ZA03"/>
    <n v="8"/>
    <n v="85.92"/>
    <n v="10740"/>
    <n v="10308.35"/>
    <n v="1000"/>
    <n v="85.92"/>
    <n v="0"/>
    <x v="2"/>
    <x v="392"/>
    <s v="Po"/>
    <n v="180"/>
    <n v="1"/>
  </r>
  <r>
    <x v="431"/>
    <x v="0"/>
    <s v=""/>
    <s v="2026"/>
    <s v="02"/>
    <s v="V"/>
    <s v="ZA03"/>
    <n v="340"/>
    <n v="3595.06"/>
    <n v="10573.71"/>
    <n v="10601.33"/>
    <n v="1000"/>
    <n v="3595.06"/>
    <n v="0"/>
    <x v="2"/>
    <x v="392"/>
    <s v="Po"/>
    <n v="180"/>
    <n v="2"/>
  </r>
  <r>
    <x v="432"/>
    <x v="7"/>
    <s v=""/>
    <s v="2026"/>
    <s v="02"/>
    <s v="V"/>
    <s v="ZA03"/>
    <n v="905"/>
    <n v="15532.19"/>
    <n v="17162.64"/>
    <n v="17659.04"/>
    <n v="1000"/>
    <n v="15532.19"/>
    <n v="0"/>
    <x v="5"/>
    <x v="393"/>
    <s v="PS"/>
    <n v="130"/>
    <n v="7"/>
  </r>
  <r>
    <x v="432"/>
    <x v="5"/>
    <s v=""/>
    <s v="2026"/>
    <s v="02"/>
    <s v="S"/>
    <s v="ZA03"/>
    <n v="0"/>
    <n v="0"/>
    <n v="15041.83"/>
    <n v="17659.04"/>
    <n v="1000"/>
    <n v="0"/>
    <n v="0"/>
    <x v="5"/>
    <x v="393"/>
    <s v="PS"/>
    <n v="130"/>
    <n v="0"/>
  </r>
  <r>
    <x v="432"/>
    <x v="0"/>
    <s v=""/>
    <s v="2026"/>
    <s v="02"/>
    <s v="V"/>
    <s v="ZA03"/>
    <n v="24209"/>
    <n v="427799.87"/>
    <n v="17671.11"/>
    <n v="18841.7"/>
    <n v="1000"/>
    <n v="427799.87"/>
    <n v="0"/>
    <x v="5"/>
    <x v="393"/>
    <s v="PS"/>
    <n v="130"/>
    <n v="187"/>
  </r>
  <r>
    <x v="432"/>
    <x v="1"/>
    <s v=""/>
    <s v="2026"/>
    <s v="02"/>
    <s v="V"/>
    <s v="ZA03"/>
    <n v="12147"/>
    <n v="198053.64"/>
    <n v="16304.74"/>
    <n v="18841.7"/>
    <n v="1000"/>
    <n v="198053.64"/>
    <n v="0"/>
    <x v="5"/>
    <x v="393"/>
    <s v="PS"/>
    <n v="130"/>
    <n v="94"/>
  </r>
  <r>
    <x v="432"/>
    <x v="2"/>
    <s v=""/>
    <s v="2026"/>
    <s v="02"/>
    <s v="V"/>
    <s v="ZA03"/>
    <n v="50075"/>
    <n v="829833.54"/>
    <n v="16571.810000000001"/>
    <n v="17659.04"/>
    <n v="1000"/>
    <n v="829833.54"/>
    <n v="0"/>
    <x v="5"/>
    <x v="393"/>
    <s v="PS"/>
    <n v="130"/>
    <n v="386"/>
  </r>
  <r>
    <x v="432"/>
    <x v="8"/>
    <s v=""/>
    <s v="2026"/>
    <s v="02"/>
    <s v="V"/>
    <s v="ZA03"/>
    <n v="32"/>
    <n v="495.41"/>
    <n v="15481.56"/>
    <n v="14468.32"/>
    <n v="1000"/>
    <n v="495.41"/>
    <n v="0"/>
    <x v="5"/>
    <x v="393"/>
    <s v="PS"/>
    <n v="130"/>
    <n v="1"/>
  </r>
  <r>
    <x v="432"/>
    <x v="3"/>
    <s v=""/>
    <s v="2026"/>
    <s v="02"/>
    <s v="V"/>
    <s v="ZA03"/>
    <n v="146650"/>
    <n v="2529362.73"/>
    <n v="17247.61"/>
    <n v="17735.16"/>
    <n v="1000"/>
    <n v="2529362.73"/>
    <n v="0"/>
    <x v="5"/>
    <x v="393"/>
    <s v="PS"/>
    <n v="130"/>
    <n v="1129"/>
  </r>
  <r>
    <x v="433"/>
    <x v="5"/>
    <s v=""/>
    <s v="2026"/>
    <s v="02"/>
    <s v="V"/>
    <s v="ZA03"/>
    <n v="5713"/>
    <n v="87659.8"/>
    <n v="15343.92"/>
    <n v="15148.54"/>
    <n v="1000"/>
    <n v="87659.8"/>
    <n v="0"/>
    <x v="16"/>
    <x v="394"/>
    <s v="KL"/>
    <n v="120"/>
    <n v="48"/>
  </r>
  <r>
    <x v="433"/>
    <x v="0"/>
    <s v=""/>
    <s v="2026"/>
    <s v="02"/>
    <s v="V"/>
    <s v="ZA03"/>
    <n v="6514"/>
    <n v="111182.82"/>
    <n v="17068.29"/>
    <n v="15603.38"/>
    <n v="1000"/>
    <n v="111182.82"/>
    <n v="0"/>
    <x v="16"/>
    <x v="394"/>
    <s v="KL"/>
    <n v="120"/>
    <n v="55"/>
  </r>
  <r>
    <x v="433"/>
    <x v="1"/>
    <s v=""/>
    <s v="2026"/>
    <s v="02"/>
    <s v="V"/>
    <s v="ZA03"/>
    <n v="12970"/>
    <n v="219871.46"/>
    <n v="16952.310000000001"/>
    <n v="15603.38"/>
    <n v="1000"/>
    <n v="219871.46"/>
    <n v="0"/>
    <x v="16"/>
    <x v="394"/>
    <s v="KL"/>
    <n v="120"/>
    <n v="109"/>
  </r>
  <r>
    <x v="433"/>
    <x v="6"/>
    <s v=""/>
    <s v="2026"/>
    <s v="02"/>
    <s v="V"/>
    <s v="ZA03"/>
    <n v="24120"/>
    <n v="380762.29"/>
    <n v="15786.16"/>
    <n v="15148.54"/>
    <n v="1000"/>
    <n v="380762.29"/>
    <n v="0"/>
    <x v="16"/>
    <x v="394"/>
    <s v="KL"/>
    <n v="120"/>
    <n v="201"/>
  </r>
  <r>
    <x v="433"/>
    <x v="2"/>
    <s v=""/>
    <s v="2026"/>
    <s v="02"/>
    <s v="V"/>
    <s v="ZA03"/>
    <n v="745"/>
    <n v="12190.76"/>
    <n v="16363.44"/>
    <n v="15603.38"/>
    <n v="1000"/>
    <n v="12190.76"/>
    <n v="0"/>
    <x v="16"/>
    <x v="394"/>
    <s v="KL"/>
    <n v="120"/>
    <n v="7"/>
  </r>
  <r>
    <x v="433"/>
    <x v="3"/>
    <s v=""/>
    <s v="2026"/>
    <s v="02"/>
    <s v="V"/>
    <s v="ZA03"/>
    <n v="25448"/>
    <n v="428386.44"/>
    <n v="16833.8"/>
    <n v="15638.24"/>
    <n v="1000"/>
    <n v="428386.44"/>
    <n v="0"/>
    <x v="16"/>
    <x v="394"/>
    <s v="KL"/>
    <n v="120"/>
    <n v="213"/>
  </r>
  <r>
    <x v="434"/>
    <x v="1"/>
    <s v=""/>
    <s v="2026"/>
    <s v="02"/>
    <s v="V"/>
    <s v="ZA03"/>
    <n v="0"/>
    <n v="0"/>
    <n v="21219.07"/>
    <n v="19743.91"/>
    <n v="1000"/>
    <n v="0"/>
    <n v="0"/>
    <x v="16"/>
    <x v="395"/>
    <s v="KL"/>
    <n v="120"/>
    <n v="0"/>
  </r>
  <r>
    <x v="434"/>
    <x v="2"/>
    <s v=""/>
    <s v="2026"/>
    <s v="02"/>
    <s v="V"/>
    <s v="ZA03"/>
    <n v="416"/>
    <n v="8494.4699999999993"/>
    <n v="20419.400000000001"/>
    <n v="19743.91"/>
    <n v="1000"/>
    <n v="8494.4699999999993"/>
    <n v="0"/>
    <x v="16"/>
    <x v="395"/>
    <s v="KL"/>
    <n v="120"/>
    <n v="4"/>
  </r>
  <r>
    <x v="435"/>
    <x v="3"/>
    <s v=""/>
    <s v="2026"/>
    <s v="02"/>
    <s v="V"/>
    <s v="ZA03"/>
    <n v="0"/>
    <n v="0"/>
    <n v="26378.400000000001"/>
    <n v="24815.43"/>
    <n v="1000"/>
    <n v="0"/>
    <n v="0"/>
    <x v="16"/>
    <x v="396"/>
    <s v="KL"/>
    <n v="108"/>
    <n v="0"/>
  </r>
  <r>
    <x v="436"/>
    <x v="0"/>
    <s v=""/>
    <s v="2026"/>
    <s v="02"/>
    <s v="V"/>
    <s v="ZA03"/>
    <n v="1440"/>
    <n v="36390.74"/>
    <n v="25271.35"/>
    <n v="19850.560000000001"/>
    <n v="1000"/>
    <n v="36390.74"/>
    <n v="0"/>
    <x v="24"/>
    <x v="195"/>
    <s v="BR"/>
    <n v="120"/>
    <n v="12"/>
  </r>
  <r>
    <x v="436"/>
    <x v="1"/>
    <s v=""/>
    <s v="2026"/>
    <s v="02"/>
    <s v="V"/>
    <s v="ZA03"/>
    <n v="1200"/>
    <n v="30883.75"/>
    <n v="25736.46"/>
    <n v="19850.560000000001"/>
    <n v="1000"/>
    <n v="30883.75"/>
    <n v="0"/>
    <x v="24"/>
    <x v="195"/>
    <s v="BR"/>
    <n v="120"/>
    <n v="10"/>
  </r>
  <r>
    <x v="436"/>
    <x v="2"/>
    <s v=""/>
    <s v="2026"/>
    <s v="02"/>
    <s v="V"/>
    <s v="ZA03"/>
    <n v="1315"/>
    <n v="31459.42"/>
    <n v="23923.51"/>
    <n v="19260.73"/>
    <n v="1000"/>
    <n v="31459.42"/>
    <n v="0"/>
    <x v="24"/>
    <x v="195"/>
    <s v="BR"/>
    <n v="120"/>
    <n v="11"/>
  </r>
  <r>
    <x v="436"/>
    <x v="3"/>
    <s v=""/>
    <s v="2026"/>
    <s v="02"/>
    <s v="V"/>
    <s v="ZA03"/>
    <n v="4610"/>
    <n v="112848.34"/>
    <n v="24479.03"/>
    <n v="19089.52"/>
    <n v="1000"/>
    <n v="112848.34"/>
    <n v="0"/>
    <x v="24"/>
    <x v="195"/>
    <s v="BR"/>
    <n v="120"/>
    <n v="39"/>
  </r>
  <r>
    <x v="436"/>
    <x v="14"/>
    <s v=""/>
    <s v="2026"/>
    <s v="02"/>
    <s v="V"/>
    <s v="ZA03"/>
    <n v="0"/>
    <n v="0"/>
    <n v="24000"/>
    <n v="18426.27"/>
    <n v="1000"/>
    <n v="0"/>
    <n v="0"/>
    <x v="24"/>
    <x v="195"/>
    <s v="BR"/>
    <n v="120"/>
    <n v="0"/>
  </r>
  <r>
    <x v="437"/>
    <x v="0"/>
    <s v=""/>
    <s v="2026"/>
    <s v="02"/>
    <s v="V"/>
    <s v="ZA03"/>
    <n v="14355"/>
    <n v="361545.26"/>
    <n v="25186.02"/>
    <n v="20151.060000000001"/>
    <n v="1000"/>
    <n v="361545.26"/>
    <n v="0"/>
    <x v="24"/>
    <x v="197"/>
    <s v="BR"/>
    <n v="120"/>
    <n v="120"/>
  </r>
  <r>
    <x v="437"/>
    <x v="1"/>
    <s v=""/>
    <s v="2026"/>
    <s v="02"/>
    <s v="V"/>
    <s v="ZA03"/>
    <n v="6071"/>
    <n v="149677.04"/>
    <n v="24654.43"/>
    <n v="20151.060000000001"/>
    <n v="1000"/>
    <n v="149677.04"/>
    <n v="0"/>
    <x v="24"/>
    <x v="197"/>
    <s v="BR"/>
    <n v="120"/>
    <n v="51"/>
  </r>
  <r>
    <x v="437"/>
    <x v="2"/>
    <s v=""/>
    <s v="2026"/>
    <s v="02"/>
    <s v="V"/>
    <s v="ZA03"/>
    <n v="2400"/>
    <n v="58529.29"/>
    <n v="24387.200000000001"/>
    <n v="19597.05"/>
    <n v="1000"/>
    <n v="58529.29"/>
    <n v="0"/>
    <x v="24"/>
    <x v="197"/>
    <s v="BR"/>
    <n v="120"/>
    <n v="20"/>
  </r>
  <r>
    <x v="437"/>
    <x v="3"/>
    <s v=""/>
    <s v="2026"/>
    <s v="02"/>
    <s v="V"/>
    <s v="ZA03"/>
    <n v="12321"/>
    <n v="303755.69"/>
    <n v="24653.49"/>
    <n v="19756.97"/>
    <n v="1000"/>
    <n v="303755.69"/>
    <n v="0"/>
    <x v="24"/>
    <x v="197"/>
    <s v="BR"/>
    <n v="120"/>
    <n v="103"/>
  </r>
  <r>
    <x v="437"/>
    <x v="14"/>
    <s v=""/>
    <s v="2026"/>
    <s v="02"/>
    <s v="V"/>
    <s v="ZA03"/>
    <n v="3092"/>
    <n v="74208"/>
    <n v="24000"/>
    <n v="18922.75"/>
    <n v="1000"/>
    <n v="74208"/>
    <n v="0"/>
    <x v="24"/>
    <x v="197"/>
    <s v="BR"/>
    <n v="120"/>
    <n v="26"/>
  </r>
  <r>
    <x v="438"/>
    <x v="0"/>
    <s v=""/>
    <s v="2026"/>
    <s v="02"/>
    <s v="V"/>
    <s v="ZA03"/>
    <n v="39792"/>
    <n v="523526.99"/>
    <n v="13156.59"/>
    <n v="14043.27"/>
    <n v="1000"/>
    <n v="523526.99"/>
    <n v="0"/>
    <x v="28"/>
    <x v="397"/>
    <s v="BJ"/>
    <n v="256"/>
    <n v="156"/>
  </r>
  <r>
    <x v="438"/>
    <x v="1"/>
    <s v=""/>
    <s v="2026"/>
    <s v="02"/>
    <s v="V"/>
    <s v="ZA03"/>
    <n v="4325"/>
    <n v="60112.66"/>
    <n v="13898.88"/>
    <n v="14043.27"/>
    <n v="1000"/>
    <n v="60112.66"/>
    <n v="0"/>
    <x v="28"/>
    <x v="397"/>
    <s v="BJ"/>
    <n v="256"/>
    <n v="17"/>
  </r>
  <r>
    <x v="438"/>
    <x v="2"/>
    <s v=""/>
    <s v="2026"/>
    <s v="02"/>
    <s v="V"/>
    <s v="ZA03"/>
    <n v="2428"/>
    <n v="32677.43"/>
    <n v="13458.58"/>
    <n v="14043.27"/>
    <n v="1000"/>
    <n v="32677.43"/>
    <n v="0"/>
    <x v="28"/>
    <x v="397"/>
    <s v="BJ"/>
    <n v="256"/>
    <n v="10"/>
  </r>
  <r>
    <x v="438"/>
    <x v="3"/>
    <s v=""/>
    <s v="2026"/>
    <s v="02"/>
    <s v="V"/>
    <s v="ZA03"/>
    <n v="8913"/>
    <n v="120048.25"/>
    <n v="13468.89"/>
    <n v="14043.27"/>
    <n v="1000"/>
    <n v="120048.25"/>
    <n v="0"/>
    <x v="28"/>
    <x v="397"/>
    <s v="BJ"/>
    <n v="256"/>
    <n v="35"/>
  </r>
  <r>
    <x v="439"/>
    <x v="0"/>
    <s v=""/>
    <s v="2026"/>
    <s v="02"/>
    <s v="V"/>
    <s v="ZA03"/>
    <n v="2239"/>
    <n v="31886.22"/>
    <n v="14241.28"/>
    <n v="14336.65"/>
    <n v="1000"/>
    <n v="31886.22"/>
    <n v="0"/>
    <x v="28"/>
    <x v="398"/>
    <s v="BJ"/>
    <n v="256"/>
    <n v="9"/>
  </r>
  <r>
    <x v="439"/>
    <x v="1"/>
    <s v=""/>
    <s v="2026"/>
    <s v="02"/>
    <s v="V"/>
    <s v="ZA03"/>
    <n v="3826"/>
    <n v="56935.61"/>
    <n v="14881.24"/>
    <n v="14336.65"/>
    <n v="1000"/>
    <n v="56935.61"/>
    <n v="0"/>
    <x v="28"/>
    <x v="398"/>
    <s v="BJ"/>
    <n v="256"/>
    <n v="15"/>
  </r>
  <r>
    <x v="439"/>
    <x v="2"/>
    <s v=""/>
    <s v="2026"/>
    <s v="02"/>
    <s v="V"/>
    <s v="ZA03"/>
    <n v="260"/>
    <n v="3755.71"/>
    <n v="14445.04"/>
    <n v="14336.65"/>
    <n v="1000"/>
    <n v="3755.71"/>
    <n v="0"/>
    <x v="28"/>
    <x v="398"/>
    <s v="BJ"/>
    <n v="256"/>
    <n v="2"/>
  </r>
  <r>
    <x v="439"/>
    <x v="3"/>
    <s v=""/>
    <s v="2026"/>
    <s v="02"/>
    <s v="V"/>
    <s v="ZA03"/>
    <n v="768"/>
    <n v="11135.16"/>
    <n v="14498.91"/>
    <n v="14336.65"/>
    <n v="1000"/>
    <n v="11135.16"/>
    <n v="0"/>
    <x v="28"/>
    <x v="398"/>
    <s v="BJ"/>
    <n v="256"/>
    <n v="3"/>
  </r>
  <r>
    <x v="440"/>
    <x v="2"/>
    <s v=""/>
    <s v="2026"/>
    <s v="02"/>
    <s v="V"/>
    <s v="ZA03"/>
    <n v="26"/>
    <n v="527.22"/>
    <n v="20277.689999999999"/>
    <n v="18497.740000000002"/>
    <n v="1000"/>
    <n v="527.22"/>
    <n v="0"/>
    <x v="3"/>
    <x v="399"/>
    <s v="MG"/>
    <n v="143"/>
    <n v="1"/>
  </r>
  <r>
    <x v="441"/>
    <x v="0"/>
    <s v=""/>
    <s v="2026"/>
    <s v="02"/>
    <s v="V"/>
    <s v="ZA03"/>
    <n v="6813"/>
    <n v="95820.01"/>
    <n v="14064.29"/>
    <n v="13744.47"/>
    <n v="1000"/>
    <n v="95820.01"/>
    <n v="0"/>
    <x v="3"/>
    <x v="400"/>
    <s v="MG"/>
    <n v="176"/>
    <n v="39"/>
  </r>
  <r>
    <x v="441"/>
    <x v="1"/>
    <s v=""/>
    <s v="2026"/>
    <s v="02"/>
    <s v="V"/>
    <s v="ZA03"/>
    <n v="906"/>
    <n v="12930.14"/>
    <n v="14271.68"/>
    <n v="13010.66"/>
    <n v="1000"/>
    <n v="12930.14"/>
    <n v="0"/>
    <x v="3"/>
    <x v="400"/>
    <s v="MG"/>
    <n v="176"/>
    <n v="6"/>
  </r>
  <r>
    <x v="441"/>
    <x v="2"/>
    <s v=""/>
    <s v="2026"/>
    <s v="02"/>
    <s v="V"/>
    <s v="ZA03"/>
    <n v="5776"/>
    <n v="77398.14"/>
    <n v="13399.95"/>
    <n v="12828.28"/>
    <n v="1000"/>
    <n v="77398.14"/>
    <n v="0"/>
    <x v="3"/>
    <x v="400"/>
    <s v="MG"/>
    <n v="176"/>
    <n v="33"/>
  </r>
  <r>
    <x v="441"/>
    <x v="8"/>
    <s v=""/>
    <s v="2026"/>
    <s v="02"/>
    <s v="S"/>
    <s v="ZA03"/>
    <n v="0"/>
    <n v="0"/>
    <n v="13421.72"/>
    <n v="12828.28"/>
    <n v="1000"/>
    <n v="0"/>
    <n v="0"/>
    <x v="3"/>
    <x v="400"/>
    <s v="MG"/>
    <n v="176"/>
    <n v="0"/>
  </r>
  <r>
    <x v="441"/>
    <x v="3"/>
    <s v=""/>
    <s v="2026"/>
    <s v="02"/>
    <s v="V"/>
    <s v="ZA03"/>
    <n v="6743"/>
    <n v="90048.31"/>
    <n v="13354.34"/>
    <n v="13010.66"/>
    <n v="1000"/>
    <n v="90048.31"/>
    <n v="0"/>
    <x v="3"/>
    <x v="400"/>
    <s v="MG"/>
    <n v="176"/>
    <n v="39"/>
  </r>
  <r>
    <x v="442"/>
    <x v="1"/>
    <s v=""/>
    <s v="2026"/>
    <s v="02"/>
    <s v="V"/>
    <s v="ZA03"/>
    <n v="3628"/>
    <n v="55047.19"/>
    <n v="15172.87"/>
    <n v="14900.44"/>
    <n v="1000"/>
    <n v="55047.19"/>
    <n v="0"/>
    <x v="15"/>
    <x v="345"/>
    <s v="TA"/>
    <n v="255"/>
    <n v="15"/>
  </r>
  <r>
    <x v="442"/>
    <x v="2"/>
    <s v=""/>
    <s v="2026"/>
    <s v="02"/>
    <s v="V"/>
    <s v="ZA03"/>
    <n v="821"/>
    <n v="12339.03"/>
    <n v="15029.27"/>
    <n v="14524.48"/>
    <n v="1000"/>
    <n v="12339.03"/>
    <n v="0"/>
    <x v="15"/>
    <x v="345"/>
    <s v="TA"/>
    <n v="255"/>
    <n v="4"/>
  </r>
  <r>
    <x v="442"/>
    <x v="3"/>
    <s v=""/>
    <s v="2026"/>
    <s v="02"/>
    <s v="V"/>
    <s v="ZA03"/>
    <n v="135"/>
    <n v="2057.0700000000002"/>
    <n v="15237.56"/>
    <n v="14561.87"/>
    <n v="1000"/>
    <n v="2057.0700000000002"/>
    <n v="0"/>
    <x v="15"/>
    <x v="345"/>
    <s v="TA"/>
    <n v="255"/>
    <n v="1"/>
  </r>
  <r>
    <x v="443"/>
    <x v="2"/>
    <s v=""/>
    <s v="2026"/>
    <s v="02"/>
    <s v="V"/>
    <s v="ZA03"/>
    <n v="255"/>
    <n v="2886.44"/>
    <n v="11319.37"/>
    <n v="8814.1200000000008"/>
    <n v="1000"/>
    <n v="2886.44"/>
    <n v="0"/>
    <x v="15"/>
    <x v="339"/>
    <s v="TA"/>
    <n v="255"/>
    <n v="1"/>
  </r>
  <r>
    <x v="444"/>
    <x v="5"/>
    <s v=""/>
    <s v="2026"/>
    <s v="02"/>
    <s v="V"/>
    <s v="ZA03"/>
    <n v="1"/>
    <n v="11.59"/>
    <n v="11590"/>
    <n v="11638.46"/>
    <n v="1000"/>
    <n v="11.59"/>
    <n v="0"/>
    <x v="15"/>
    <x v="340"/>
    <s v="TA"/>
    <n v="255"/>
    <n v="1"/>
  </r>
  <r>
    <x v="444"/>
    <x v="2"/>
    <s v=""/>
    <s v="2026"/>
    <s v="02"/>
    <s v="V"/>
    <s v="ZA03"/>
    <n v="90"/>
    <n v="1268.56"/>
    <n v="14095.11"/>
    <n v="10310.67"/>
    <n v="1000"/>
    <n v="1268.56"/>
    <n v="0"/>
    <x v="15"/>
    <x v="340"/>
    <s v="TA"/>
    <n v="255"/>
    <n v="1"/>
  </r>
  <r>
    <x v="445"/>
    <x v="7"/>
    <s v=""/>
    <s v="2026"/>
    <s v="02"/>
    <s v="S"/>
    <s v="ZA03"/>
    <n v="0"/>
    <n v="0"/>
    <n v="11665.2"/>
    <n v="10509.51"/>
    <n v="1000"/>
    <n v="0"/>
    <n v="0"/>
    <x v="8"/>
    <x v="401"/>
    <s v="GH"/>
    <n v="225"/>
    <n v="0"/>
  </r>
  <r>
    <x v="445"/>
    <x v="0"/>
    <s v=""/>
    <s v="2026"/>
    <s v="02"/>
    <s v="V"/>
    <s v="ZA03"/>
    <n v="1985"/>
    <n v="23294.69"/>
    <n v="11735.36"/>
    <n v="11141.47"/>
    <n v="1000"/>
    <n v="23294.69"/>
    <n v="0"/>
    <x v="8"/>
    <x v="401"/>
    <s v="GH"/>
    <n v="225"/>
    <n v="9"/>
  </r>
  <r>
    <x v="445"/>
    <x v="1"/>
    <s v=""/>
    <s v="2026"/>
    <s v="02"/>
    <s v="V"/>
    <s v="ZA03"/>
    <n v="1830"/>
    <n v="21985.52"/>
    <n v="12013.95"/>
    <n v="11141.47"/>
    <n v="1000"/>
    <n v="21985.52"/>
    <n v="0"/>
    <x v="8"/>
    <x v="401"/>
    <s v="GH"/>
    <n v="225"/>
    <n v="9"/>
  </r>
  <r>
    <x v="445"/>
    <x v="2"/>
    <s v=""/>
    <s v="2026"/>
    <s v="02"/>
    <s v="V"/>
    <s v="ZA03"/>
    <n v="1413"/>
    <n v="16054.21"/>
    <n v="11361.79"/>
    <n v="10634.51"/>
    <n v="1000"/>
    <n v="16054.21"/>
    <n v="0"/>
    <x v="8"/>
    <x v="401"/>
    <s v="GH"/>
    <n v="225"/>
    <n v="7"/>
  </r>
  <r>
    <x v="445"/>
    <x v="3"/>
    <s v=""/>
    <s v="2026"/>
    <s v="02"/>
    <s v="V"/>
    <s v="ZA03"/>
    <n v="16257"/>
    <n v="186113.85"/>
    <n v="11448.23"/>
    <n v="10529.62"/>
    <n v="1000"/>
    <n v="186113.85"/>
    <n v="0"/>
    <x v="8"/>
    <x v="401"/>
    <s v="GH"/>
    <n v="225"/>
    <n v="73"/>
  </r>
  <r>
    <x v="446"/>
    <x v="5"/>
    <s v=""/>
    <s v="2026"/>
    <s v="02"/>
    <s v="V"/>
    <s v="ZA03"/>
    <n v="1"/>
    <n v="8.68"/>
    <n v="8680"/>
    <n v="5720.74"/>
    <n v="1000"/>
    <n v="8.68"/>
    <n v="0"/>
    <x v="13"/>
    <x v="58"/>
    <s v="PS"/>
    <n v="210"/>
    <n v="1"/>
  </r>
  <r>
    <x v="446"/>
    <x v="1"/>
    <s v=""/>
    <s v="2026"/>
    <s v="02"/>
    <s v="V"/>
    <s v="ZA03"/>
    <n v="0"/>
    <n v="0"/>
    <n v="5720.74"/>
    <n v="5720.74"/>
    <n v="1000"/>
    <n v="0"/>
    <n v="0"/>
    <x v="13"/>
    <x v="58"/>
    <s v="PS"/>
    <n v="210"/>
    <n v="0"/>
  </r>
  <r>
    <x v="446"/>
    <x v="6"/>
    <s v=""/>
    <s v="2026"/>
    <s v="02"/>
    <s v="V"/>
    <s v="ZA03"/>
    <n v="389"/>
    <n v="1964.64"/>
    <n v="5050.49"/>
    <n v="5720.74"/>
    <n v="1000"/>
    <n v="1964.64"/>
    <n v="0"/>
    <x v="13"/>
    <x v="58"/>
    <s v="PS"/>
    <n v="210"/>
    <n v="2"/>
  </r>
  <r>
    <x v="447"/>
    <x v="2"/>
    <s v=""/>
    <s v="2026"/>
    <s v="02"/>
    <s v="V"/>
    <s v="ZA03"/>
    <n v="176"/>
    <n v="1580.92"/>
    <n v="8982.5"/>
    <n v="8748.51"/>
    <n v="1000"/>
    <n v="1580.92"/>
    <n v="0"/>
    <x v="3"/>
    <x v="402"/>
    <s v="TA"/>
    <n v="176"/>
    <n v="1"/>
  </r>
  <r>
    <x v="448"/>
    <x v="0"/>
    <s v=""/>
    <s v="2026"/>
    <s v="02"/>
    <s v="V"/>
    <s v="ZA03"/>
    <n v="560"/>
    <n v="6029.98"/>
    <n v="10767.82"/>
    <n v="9663.35"/>
    <n v="1000"/>
    <n v="6029.98"/>
    <n v="0"/>
    <x v="3"/>
    <x v="403"/>
    <s v="TA"/>
    <n v="176"/>
    <n v="4"/>
  </r>
  <r>
    <x v="448"/>
    <x v="1"/>
    <s v=""/>
    <s v="2026"/>
    <s v="02"/>
    <s v="V"/>
    <s v="ZA03"/>
    <n v="560"/>
    <n v="6124.79"/>
    <n v="10937.13"/>
    <n v="9663.35"/>
    <n v="1000"/>
    <n v="6124.79"/>
    <n v="0"/>
    <x v="3"/>
    <x v="403"/>
    <s v="TA"/>
    <n v="176"/>
    <n v="4"/>
  </r>
  <r>
    <x v="448"/>
    <x v="6"/>
    <s v=""/>
    <s v="2026"/>
    <s v="02"/>
    <s v="V"/>
    <s v="ZA03"/>
    <n v="6159"/>
    <n v="60243.5"/>
    <n v="9781.3799999999992"/>
    <n v="10176.09"/>
    <n v="1000"/>
    <n v="60243.5"/>
    <n v="0"/>
    <x v="3"/>
    <x v="403"/>
    <s v="TA"/>
    <n v="176"/>
    <n v="35"/>
  </r>
  <r>
    <x v="448"/>
    <x v="2"/>
    <s v=""/>
    <s v="2026"/>
    <s v="02"/>
    <s v="V"/>
    <s v="ZA03"/>
    <n v="0"/>
    <n v="0"/>
    <n v="9990.16"/>
    <n v="9262.06"/>
    <n v="1000"/>
    <n v="0"/>
    <n v="0"/>
    <x v="3"/>
    <x v="403"/>
    <s v="TA"/>
    <n v="176"/>
    <n v="0"/>
  </r>
  <r>
    <x v="448"/>
    <x v="3"/>
    <s v=""/>
    <s v="2026"/>
    <s v="02"/>
    <s v="V"/>
    <s v="ZA03"/>
    <n v="1180"/>
    <n v="11778.8"/>
    <n v="9982.0300000000007"/>
    <n v="9155.7099999999991"/>
    <n v="1000"/>
    <n v="11778.8"/>
    <n v="0"/>
    <x v="3"/>
    <x v="403"/>
    <s v="TA"/>
    <n v="176"/>
    <n v="7"/>
  </r>
  <r>
    <x v="449"/>
    <x v="3"/>
    <s v=""/>
    <s v="2026"/>
    <s v="02"/>
    <s v="V"/>
    <s v="ZA03"/>
    <n v="240"/>
    <n v="3283.93"/>
    <n v="13683.04"/>
    <n v="13255.6"/>
    <n v="1000"/>
    <n v="3283.93"/>
    <n v="0"/>
    <x v="1"/>
    <x v="234"/>
    <s v="BJ"/>
    <n v="240"/>
    <n v="1"/>
  </r>
  <r>
    <x v="450"/>
    <x v="3"/>
    <s v=""/>
    <s v="2026"/>
    <s v="02"/>
    <s v="V"/>
    <s v="ZA03"/>
    <n v="420"/>
    <n v="5615.57"/>
    <n v="13370.4"/>
    <n v="13868.93"/>
    <n v="1000"/>
    <n v="5615.57"/>
    <n v="0"/>
    <x v="1"/>
    <x v="404"/>
    <s v="BJ"/>
    <n v="240"/>
    <n v="2"/>
  </r>
  <r>
    <x v="451"/>
    <x v="0"/>
    <s v=""/>
    <s v="2026"/>
    <s v="02"/>
    <s v="V"/>
    <s v="ZA03"/>
    <n v="8"/>
    <n v="105.61"/>
    <n v="13201.25"/>
    <n v="14571.85"/>
    <n v="1000"/>
    <n v="105.61"/>
    <n v="0"/>
    <x v="1"/>
    <x v="405"/>
    <s v="BJ"/>
    <n v="240"/>
    <n v="1"/>
  </r>
  <r>
    <x v="452"/>
    <x v="0"/>
    <s v=""/>
    <s v="2026"/>
    <s v="02"/>
    <s v="V"/>
    <s v="ZA03"/>
    <n v="13644"/>
    <n v="178541.57"/>
    <n v="13085.72"/>
    <n v="9965.65"/>
    <n v="1000"/>
    <n v="178541.57"/>
    <n v="0"/>
    <x v="3"/>
    <x v="388"/>
    <s v="BR"/>
    <n v="143"/>
    <n v="96"/>
  </r>
  <r>
    <x v="452"/>
    <x v="1"/>
    <s v=""/>
    <s v="2026"/>
    <s v="02"/>
    <s v="V"/>
    <s v="ZA03"/>
    <n v="15810"/>
    <n v="194754.01"/>
    <n v="12318.41"/>
    <n v="9965.65"/>
    <n v="1000"/>
    <n v="194754.01"/>
    <n v="0"/>
    <x v="3"/>
    <x v="388"/>
    <s v="BR"/>
    <n v="143"/>
    <n v="111"/>
  </r>
  <r>
    <x v="452"/>
    <x v="2"/>
    <s v=""/>
    <s v="2026"/>
    <s v="02"/>
    <s v="V"/>
    <s v="ZA03"/>
    <n v="39824"/>
    <n v="481366.08"/>
    <n v="12087.34"/>
    <n v="9176.4"/>
    <n v="1000"/>
    <n v="481366.08"/>
    <n v="0"/>
    <x v="3"/>
    <x v="388"/>
    <s v="BR"/>
    <n v="143"/>
    <n v="279"/>
  </r>
  <r>
    <x v="452"/>
    <x v="8"/>
    <s v=""/>
    <s v="2026"/>
    <s v="02"/>
    <s v="V"/>
    <s v="ZA03"/>
    <n v="3"/>
    <n v="30.4"/>
    <n v="10133.33"/>
    <n v="9122.89"/>
    <n v="1000"/>
    <n v="30.4"/>
    <n v="0"/>
    <x v="3"/>
    <x v="388"/>
    <s v="BR"/>
    <n v="143"/>
    <n v="1"/>
  </r>
  <r>
    <x v="452"/>
    <x v="3"/>
    <s v=""/>
    <s v="2026"/>
    <s v="02"/>
    <s v="V"/>
    <s v="ZA03"/>
    <n v="13473"/>
    <n v="165346.35999999999"/>
    <n v="12272.42"/>
    <n v="9305.2000000000007"/>
    <n v="1000"/>
    <n v="165346.35999999999"/>
    <n v="0"/>
    <x v="3"/>
    <x v="388"/>
    <s v="BR"/>
    <n v="143"/>
    <n v="95"/>
  </r>
  <r>
    <x v="453"/>
    <x v="5"/>
    <s v=""/>
    <s v="2026"/>
    <s v="02"/>
    <s v="V"/>
    <s v="ZA03"/>
    <n v="40765"/>
    <n v="536028.71"/>
    <n v="13149.24"/>
    <n v="13238.46"/>
    <n v="1000"/>
    <n v="536028.71"/>
    <n v="0"/>
    <x v="3"/>
    <x v="387"/>
    <s v="BR"/>
    <n v="143"/>
    <n v="286"/>
  </r>
  <r>
    <x v="453"/>
    <x v="0"/>
    <s v=""/>
    <s v="2026"/>
    <s v="02"/>
    <s v="V"/>
    <s v="ZA03"/>
    <n v="12582"/>
    <n v="193240.74"/>
    <n v="15358.51"/>
    <n v="12784.55"/>
    <n v="1000"/>
    <n v="193240.74"/>
    <n v="0"/>
    <x v="3"/>
    <x v="387"/>
    <s v="BR"/>
    <n v="143"/>
    <n v="88"/>
  </r>
  <r>
    <x v="453"/>
    <x v="1"/>
    <s v=""/>
    <s v="2026"/>
    <s v="02"/>
    <s v="V"/>
    <s v="ZA03"/>
    <n v="6311"/>
    <n v="90853.55"/>
    <n v="14396.06"/>
    <n v="12784.55"/>
    <n v="1000"/>
    <n v="90853.55"/>
    <n v="0"/>
    <x v="3"/>
    <x v="387"/>
    <s v="BR"/>
    <n v="143"/>
    <n v="45"/>
  </r>
  <r>
    <x v="453"/>
    <x v="2"/>
    <s v=""/>
    <s v="2026"/>
    <s v="02"/>
    <s v="V"/>
    <s v="ZA03"/>
    <n v="39957"/>
    <n v="538856.93999999994"/>
    <n v="13485.92"/>
    <n v="11908.65"/>
    <n v="1000"/>
    <n v="538856.93999999994"/>
    <n v="0"/>
    <x v="3"/>
    <x v="387"/>
    <s v="BR"/>
    <n v="143"/>
    <n v="280"/>
  </r>
  <r>
    <x v="453"/>
    <x v="8"/>
    <s v=""/>
    <s v="2026"/>
    <s v="02"/>
    <s v="V"/>
    <s v="ZA03"/>
    <n v="222"/>
    <n v="2768.06"/>
    <n v="12468.74"/>
    <n v="11908.65"/>
    <n v="1000"/>
    <n v="2768.06"/>
    <n v="0"/>
    <x v="3"/>
    <x v="387"/>
    <s v="BR"/>
    <n v="143"/>
    <n v="2"/>
  </r>
  <r>
    <x v="453"/>
    <x v="13"/>
    <s v=""/>
    <s v="2026"/>
    <s v="02"/>
    <s v="V"/>
    <s v="ZA03"/>
    <n v="5971.7169999999996"/>
    <n v="88545.42"/>
    <n v="14827.46"/>
    <n v="12784.55"/>
    <n v="1000"/>
    <n v="88545.42"/>
    <n v="0"/>
    <x v="3"/>
    <x v="387"/>
    <s v="BR"/>
    <n v="143"/>
    <n v="42"/>
  </r>
  <r>
    <x v="453"/>
    <x v="3"/>
    <s v=""/>
    <s v="2026"/>
    <s v="02"/>
    <s v="V"/>
    <s v="ZA03"/>
    <n v="24324"/>
    <n v="349755.22"/>
    <n v="14379.02"/>
    <n v="12114.02"/>
    <n v="1000"/>
    <n v="349755.22"/>
    <n v="0"/>
    <x v="3"/>
    <x v="387"/>
    <s v="BR"/>
    <n v="143"/>
    <n v="171"/>
  </r>
  <r>
    <x v="454"/>
    <x v="5"/>
    <s v=""/>
    <s v="2026"/>
    <s v="02"/>
    <s v="V"/>
    <s v="ZA03"/>
    <n v="33462"/>
    <n v="454162.04"/>
    <n v="13572.47"/>
    <n v="13298.28"/>
    <n v="1000"/>
    <n v="454162.04"/>
    <n v="0"/>
    <x v="3"/>
    <x v="386"/>
    <s v="BR"/>
    <n v="143"/>
    <n v="234"/>
  </r>
  <r>
    <x v="454"/>
    <x v="0"/>
    <s v=""/>
    <s v="2026"/>
    <s v="02"/>
    <s v="V"/>
    <s v="ZA03"/>
    <n v="3016"/>
    <n v="45417.23"/>
    <n v="15058.76"/>
    <n v="13298.28"/>
    <n v="1000"/>
    <n v="45417.23"/>
    <n v="0"/>
    <x v="3"/>
    <x v="386"/>
    <s v="BR"/>
    <n v="143"/>
    <n v="22"/>
  </r>
  <r>
    <x v="454"/>
    <x v="1"/>
    <s v=""/>
    <s v="2026"/>
    <s v="02"/>
    <s v="V"/>
    <s v="ZA03"/>
    <n v="7594"/>
    <n v="104707.69"/>
    <n v="13788.21"/>
    <n v="13298.28"/>
    <n v="1000"/>
    <n v="104707.69"/>
    <n v="0"/>
    <x v="3"/>
    <x v="386"/>
    <s v="BR"/>
    <n v="143"/>
    <n v="54"/>
  </r>
  <r>
    <x v="454"/>
    <x v="2"/>
    <s v=""/>
    <s v="2026"/>
    <s v="02"/>
    <s v="V"/>
    <s v="ZA03"/>
    <n v="6566"/>
    <n v="96536.08"/>
    <n v="14702.42"/>
    <n v="12459.51"/>
    <n v="1000"/>
    <n v="96536.08"/>
    <n v="0"/>
    <x v="3"/>
    <x v="386"/>
    <s v="BR"/>
    <n v="143"/>
    <n v="46"/>
  </r>
  <r>
    <x v="454"/>
    <x v="8"/>
    <s v=""/>
    <s v="2026"/>
    <s v="02"/>
    <s v="V"/>
    <s v="ZA03"/>
    <n v="529"/>
    <n v="7571.47"/>
    <n v="14312.8"/>
    <n v="12459.49"/>
    <n v="1000"/>
    <n v="7571.47"/>
    <n v="0"/>
    <x v="3"/>
    <x v="386"/>
    <s v="BR"/>
    <n v="143"/>
    <n v="4"/>
  </r>
  <r>
    <x v="454"/>
    <x v="3"/>
    <s v=""/>
    <s v="2026"/>
    <s v="02"/>
    <s v="V"/>
    <s v="ZA03"/>
    <n v="10113"/>
    <n v="148839.89000000001"/>
    <n v="14717.68"/>
    <n v="12611.06"/>
    <n v="1000"/>
    <n v="148839.89000000001"/>
    <n v="0"/>
    <x v="3"/>
    <x v="386"/>
    <s v="BR"/>
    <n v="143"/>
    <n v="71"/>
  </r>
  <r>
    <x v="455"/>
    <x v="3"/>
    <s v=""/>
    <s v="2026"/>
    <s v="02"/>
    <s v="V"/>
    <s v="ZA03"/>
    <n v="1161"/>
    <n v="12116.01"/>
    <n v="10435.84"/>
    <n v="11087.61"/>
    <n v="1000"/>
    <n v="12116.01"/>
    <n v="0"/>
    <x v="5"/>
    <x v="18"/>
    <s v="PS"/>
    <n v="108"/>
    <n v="11"/>
  </r>
  <r>
    <x v="456"/>
    <x v="7"/>
    <s v=""/>
    <s v="2026"/>
    <s v="02"/>
    <s v="V"/>
    <s v="ZA03"/>
    <n v="2303"/>
    <n v="27228.82"/>
    <n v="11823.2"/>
    <n v="3035.86"/>
    <n v="1000"/>
    <n v="27228.82"/>
    <n v="0"/>
    <x v="5"/>
    <x v="18"/>
    <s v="PS"/>
    <n v="130"/>
    <n v="18"/>
  </r>
  <r>
    <x v="456"/>
    <x v="0"/>
    <s v=""/>
    <s v="2026"/>
    <s v="02"/>
    <s v="V"/>
    <s v="ZA03"/>
    <n v="5933"/>
    <n v="77646.33"/>
    <n v="13087.2"/>
    <n v="11614.19"/>
    <n v="1000"/>
    <n v="77646.33"/>
    <n v="0"/>
    <x v="5"/>
    <x v="18"/>
    <s v="PS"/>
    <n v="130"/>
    <n v="46"/>
  </r>
  <r>
    <x v="456"/>
    <x v="1"/>
    <s v=""/>
    <s v="2026"/>
    <s v="02"/>
    <s v="V"/>
    <s v="ZA03"/>
    <n v="7020"/>
    <n v="94380.94"/>
    <n v="13444.58"/>
    <n v="11614.19"/>
    <n v="1000"/>
    <n v="94380.94"/>
    <n v="0"/>
    <x v="5"/>
    <x v="18"/>
    <s v="PS"/>
    <n v="130"/>
    <n v="54"/>
  </r>
  <r>
    <x v="456"/>
    <x v="2"/>
    <s v=""/>
    <s v="2026"/>
    <s v="02"/>
    <s v="V"/>
    <s v="ZA03"/>
    <n v="5440"/>
    <n v="66134.740000000005"/>
    <n v="12157.12"/>
    <n v="10922.12"/>
    <n v="1000"/>
    <n v="66134.740000000005"/>
    <n v="0"/>
    <x v="5"/>
    <x v="18"/>
    <s v="PS"/>
    <n v="130"/>
    <n v="42"/>
  </r>
  <r>
    <x v="456"/>
    <x v="3"/>
    <s v=""/>
    <s v="2026"/>
    <s v="02"/>
    <s v="V"/>
    <s v="ZA03"/>
    <n v="259524"/>
    <n v="3115136.82"/>
    <n v="12003.27"/>
    <n v="10641.87"/>
    <n v="1000"/>
    <n v="3115136.82"/>
    <n v="0"/>
    <x v="5"/>
    <x v="18"/>
    <s v="PS"/>
    <n v="130"/>
    <n v="1997"/>
  </r>
  <r>
    <x v="457"/>
    <x v="7"/>
    <s v=""/>
    <s v="2026"/>
    <s v="02"/>
    <s v="S"/>
    <s v="ZA03"/>
    <n v="0"/>
    <n v="0"/>
    <n v="14717.16"/>
    <n v="13104.96"/>
    <n v="1000"/>
    <n v="0"/>
    <n v="0"/>
    <x v="5"/>
    <x v="144"/>
    <s v="PS"/>
    <n v="130"/>
    <n v="0"/>
  </r>
  <r>
    <x v="457"/>
    <x v="5"/>
    <s v=""/>
    <s v="2026"/>
    <s v="02"/>
    <s v="V"/>
    <s v="ZA03"/>
    <n v="15880"/>
    <n v="187268.53"/>
    <n v="11792.73"/>
    <n v="12707.82"/>
    <n v="1000"/>
    <n v="187268.53"/>
    <n v="0"/>
    <x v="5"/>
    <x v="144"/>
    <s v="PS"/>
    <n v="130"/>
    <n v="123"/>
  </r>
  <r>
    <x v="457"/>
    <x v="0"/>
    <s v=""/>
    <s v="2026"/>
    <s v="02"/>
    <s v="V"/>
    <s v="ZA03"/>
    <n v="0"/>
    <n v="0"/>
    <n v="12411.22"/>
    <n v="14261.12"/>
    <n v="1000"/>
    <n v="0"/>
    <n v="0"/>
    <x v="5"/>
    <x v="144"/>
    <s v="PS"/>
    <n v="130"/>
    <n v="0"/>
  </r>
  <r>
    <x v="457"/>
    <x v="1"/>
    <s v=""/>
    <s v="2026"/>
    <s v="02"/>
    <s v="V"/>
    <s v="ZA03"/>
    <n v="0"/>
    <n v="0"/>
    <n v="12899.86"/>
    <n v="14261.12"/>
    <n v="1000"/>
    <n v="0"/>
    <n v="0"/>
    <x v="5"/>
    <x v="144"/>
    <s v="PS"/>
    <n v="130"/>
    <n v="0"/>
  </r>
  <r>
    <x v="457"/>
    <x v="6"/>
    <s v=""/>
    <s v="2026"/>
    <s v="02"/>
    <s v="V"/>
    <s v="ZA03"/>
    <n v="33075"/>
    <n v="376782.33"/>
    <n v="11391.76"/>
    <n v="12707.82"/>
    <n v="1000"/>
    <n v="376782.33"/>
    <n v="0"/>
    <x v="5"/>
    <x v="144"/>
    <s v="PS"/>
    <n v="130"/>
    <n v="255"/>
  </r>
  <r>
    <x v="457"/>
    <x v="2"/>
    <s v=""/>
    <s v="2026"/>
    <s v="02"/>
    <s v="V"/>
    <s v="ZA03"/>
    <n v="188"/>
    <n v="2250.16"/>
    <n v="11968.94"/>
    <n v="13425.92"/>
    <n v="1000"/>
    <n v="2250.16"/>
    <n v="0"/>
    <x v="5"/>
    <x v="144"/>
    <s v="PS"/>
    <n v="130"/>
    <n v="2"/>
  </r>
  <r>
    <x v="457"/>
    <x v="3"/>
    <s v=""/>
    <s v="2026"/>
    <s v="02"/>
    <s v="V"/>
    <s v="ZA03"/>
    <n v="0"/>
    <n v="0"/>
    <n v="11880.44"/>
    <n v="13191.67"/>
    <n v="1000"/>
    <n v="0"/>
    <n v="0"/>
    <x v="5"/>
    <x v="144"/>
    <s v="PS"/>
    <n v="130"/>
    <n v="0"/>
  </r>
  <r>
    <x v="458"/>
    <x v="7"/>
    <s v=""/>
    <s v="2026"/>
    <s v="02"/>
    <s v="S"/>
    <s v="ZA03"/>
    <n v="0"/>
    <n v="0"/>
    <n v="12487.73"/>
    <n v="10557.66"/>
    <n v="1000"/>
    <n v="0"/>
    <n v="0"/>
    <x v="5"/>
    <x v="17"/>
    <s v="PS"/>
    <n v="130"/>
    <n v="0"/>
  </r>
  <r>
    <x v="458"/>
    <x v="0"/>
    <s v=""/>
    <s v="2026"/>
    <s v="02"/>
    <s v="V"/>
    <s v="ZA03"/>
    <n v="5031"/>
    <n v="55498.36"/>
    <n v="11031.28"/>
    <n v="11672.49"/>
    <n v="1000"/>
    <n v="55498.36"/>
    <n v="0"/>
    <x v="5"/>
    <x v="17"/>
    <s v="PS"/>
    <n v="130"/>
    <n v="39"/>
  </r>
  <r>
    <x v="458"/>
    <x v="1"/>
    <s v=""/>
    <s v="2026"/>
    <s v="02"/>
    <s v="V"/>
    <s v="ZA03"/>
    <n v="7756"/>
    <n v="89446.07"/>
    <n v="11532.5"/>
    <n v="11672.49"/>
    <n v="1000"/>
    <n v="89446.07"/>
    <n v="0"/>
    <x v="5"/>
    <x v="17"/>
    <s v="PS"/>
    <n v="130"/>
    <n v="60"/>
  </r>
  <r>
    <x v="458"/>
    <x v="2"/>
    <s v=""/>
    <s v="2026"/>
    <s v="02"/>
    <s v="V"/>
    <s v="ZA03"/>
    <n v="3510"/>
    <n v="36679.47"/>
    <n v="10449.99"/>
    <n v="10982.34"/>
    <n v="1000"/>
    <n v="36679.47"/>
    <n v="0"/>
    <x v="5"/>
    <x v="17"/>
    <s v="PS"/>
    <n v="130"/>
    <n v="27"/>
  </r>
  <r>
    <x v="458"/>
    <x v="3"/>
    <s v=""/>
    <s v="2026"/>
    <s v="02"/>
    <s v="V"/>
    <s v="ZA03"/>
    <n v="23608"/>
    <n v="255700.08"/>
    <n v="10831.08"/>
    <n v="10557.66"/>
    <n v="1000"/>
    <n v="255700.08"/>
    <n v="0"/>
    <x v="5"/>
    <x v="17"/>
    <s v="PS"/>
    <n v="130"/>
    <n v="182"/>
  </r>
  <r>
    <x v="459"/>
    <x v="0"/>
    <s v=""/>
    <s v="2026"/>
    <s v="02"/>
    <s v="V"/>
    <s v="ZA03"/>
    <n v="2280"/>
    <n v="24111.51"/>
    <n v="10575.22"/>
    <n v="9696.56"/>
    <n v="1000"/>
    <n v="24111.51"/>
    <n v="0"/>
    <x v="4"/>
    <x v="406"/>
    <s v="GH"/>
    <n v="184"/>
    <n v="13"/>
  </r>
  <r>
    <x v="459"/>
    <x v="1"/>
    <s v=""/>
    <s v="2026"/>
    <s v="02"/>
    <s v="V"/>
    <s v="ZA03"/>
    <n v="292"/>
    <n v="3210.55"/>
    <n v="10995.03"/>
    <n v="9696.56"/>
    <n v="1000"/>
    <n v="3210.55"/>
    <n v="0"/>
    <x v="4"/>
    <x v="406"/>
    <s v="GH"/>
    <n v="184"/>
    <n v="2"/>
  </r>
  <r>
    <x v="459"/>
    <x v="2"/>
    <s v=""/>
    <s v="2026"/>
    <s v="02"/>
    <s v="V"/>
    <s v="ZA03"/>
    <n v="928"/>
    <n v="10080.200000000001"/>
    <n v="10862.28"/>
    <n v="9696.56"/>
    <n v="1000"/>
    <n v="10080.200000000001"/>
    <n v="0"/>
    <x v="4"/>
    <x v="406"/>
    <s v="GH"/>
    <n v="184"/>
    <n v="6"/>
  </r>
  <r>
    <x v="459"/>
    <x v="3"/>
    <s v=""/>
    <s v="2026"/>
    <s v="02"/>
    <s v="V"/>
    <s v="ZA03"/>
    <n v="519"/>
    <n v="5585.66"/>
    <n v="10762.35"/>
    <n v="9696.56"/>
    <n v="1000"/>
    <n v="5585.66"/>
    <n v="0"/>
    <x v="4"/>
    <x v="406"/>
    <s v="GH"/>
    <n v="184"/>
    <n v="3"/>
  </r>
  <r>
    <x v="460"/>
    <x v="5"/>
    <s v=""/>
    <s v="2026"/>
    <s v="02"/>
    <s v="V"/>
    <s v="ZA03"/>
    <n v="3570"/>
    <n v="26446.58"/>
    <n v="7408.01"/>
    <n v="7598.45"/>
    <n v="1000"/>
    <n v="26446.58"/>
    <n v="0"/>
    <x v="15"/>
    <x v="407"/>
    <s v="TA"/>
    <n v="255"/>
    <n v="14"/>
  </r>
  <r>
    <x v="461"/>
    <x v="0"/>
    <s v=""/>
    <s v="2026"/>
    <s v="02"/>
    <s v="V"/>
    <s v="ZA03"/>
    <n v="66"/>
    <n v="777.55"/>
    <n v="11781.06"/>
    <n v="10530.09"/>
    <n v="1000"/>
    <n v="777.55"/>
    <n v="0"/>
    <x v="6"/>
    <x v="408"/>
    <s v="BR"/>
    <n v="176"/>
    <n v="1"/>
  </r>
  <r>
    <x v="462"/>
    <x v="0"/>
    <s v=""/>
    <s v="2026"/>
    <s v="02"/>
    <s v="V"/>
    <s v="ZA03"/>
    <n v="3328"/>
    <n v="74383.990000000005"/>
    <n v="22350.959999999999"/>
    <n v="20633.240000000002"/>
    <n v="1000"/>
    <n v="74383.990000000005"/>
    <n v="0"/>
    <x v="30"/>
    <x v="409"/>
    <s v="BJ"/>
    <n v="182"/>
    <n v="19"/>
  </r>
  <r>
    <x v="462"/>
    <x v="1"/>
    <s v=""/>
    <s v="2026"/>
    <s v="02"/>
    <s v="V"/>
    <s v="ZA03"/>
    <n v="10838"/>
    <n v="254691.46"/>
    <n v="23499.86"/>
    <n v="20309.560000000001"/>
    <n v="1000"/>
    <n v="254691.46"/>
    <n v="0"/>
    <x v="30"/>
    <x v="409"/>
    <s v="BJ"/>
    <n v="182"/>
    <n v="60"/>
  </r>
  <r>
    <x v="462"/>
    <x v="2"/>
    <s v=""/>
    <s v="2026"/>
    <s v="02"/>
    <s v="V"/>
    <s v="ZA03"/>
    <n v="5277"/>
    <n v="118035.21"/>
    <n v="22367.86"/>
    <n v="20914.21"/>
    <n v="1000"/>
    <n v="118035.21"/>
    <n v="0"/>
    <x v="30"/>
    <x v="409"/>
    <s v="BJ"/>
    <n v="182"/>
    <n v="29"/>
  </r>
  <r>
    <x v="462"/>
    <x v="3"/>
    <s v=""/>
    <s v="2026"/>
    <s v="02"/>
    <s v="V"/>
    <s v="ZA03"/>
    <n v="26211"/>
    <n v="588147.9"/>
    <n v="22438.97"/>
    <n v="20908.68"/>
    <n v="1000"/>
    <n v="588147.9"/>
    <n v="0"/>
    <x v="30"/>
    <x v="409"/>
    <s v="BJ"/>
    <n v="182"/>
    <n v="145"/>
  </r>
  <r>
    <x v="462"/>
    <x v="4"/>
    <s v=""/>
    <s v="2026"/>
    <s v="02"/>
    <s v="V"/>
    <s v="ZA03"/>
    <n v="182"/>
    <n v="3945.33"/>
    <n v="21677.64"/>
    <n v="20309.560000000001"/>
    <n v="1000"/>
    <n v="3945.33"/>
    <n v="0"/>
    <x v="30"/>
    <x v="409"/>
    <s v="BJ"/>
    <n v="182"/>
    <n v="1"/>
  </r>
  <r>
    <x v="463"/>
    <x v="0"/>
    <s v=""/>
    <s v="2026"/>
    <s v="02"/>
    <s v="V"/>
    <s v="ZA03"/>
    <n v="17773"/>
    <n v="190081.84"/>
    <n v="10694.98"/>
    <n v="11461.4"/>
    <n v="1000"/>
    <n v="190081.84"/>
    <n v="0"/>
    <x v="1"/>
    <x v="410"/>
    <s v="BJ"/>
    <n v="240"/>
    <n v="75"/>
  </r>
  <r>
    <x v="463"/>
    <x v="1"/>
    <s v=""/>
    <s v="2026"/>
    <s v="02"/>
    <s v="V"/>
    <s v="ZA03"/>
    <n v="6140"/>
    <n v="75224.820000000007"/>
    <n v="12251.6"/>
    <n v="12037.88"/>
    <n v="1000"/>
    <n v="75224.820000000007"/>
    <n v="0"/>
    <x v="1"/>
    <x v="410"/>
    <s v="BJ"/>
    <n v="240"/>
    <n v="26"/>
  </r>
  <r>
    <x v="463"/>
    <x v="2"/>
    <s v=""/>
    <s v="2026"/>
    <s v="02"/>
    <s v="V"/>
    <s v="ZA03"/>
    <n v="4441"/>
    <n v="49232.22"/>
    <n v="11085.84"/>
    <n v="11411.53"/>
    <n v="1000"/>
    <n v="49232.22"/>
    <n v="0"/>
    <x v="1"/>
    <x v="410"/>
    <s v="BJ"/>
    <n v="240"/>
    <n v="19"/>
  </r>
  <r>
    <x v="463"/>
    <x v="3"/>
    <s v=""/>
    <s v="2026"/>
    <s v="02"/>
    <s v="V"/>
    <s v="ZA03"/>
    <n v="24728"/>
    <n v="281351.19"/>
    <n v="11377.84"/>
    <n v="11458.69"/>
    <n v="1000"/>
    <n v="281351.19"/>
    <n v="0"/>
    <x v="1"/>
    <x v="410"/>
    <s v="BJ"/>
    <n v="240"/>
    <n v="104"/>
  </r>
  <r>
    <x v="463"/>
    <x v="4"/>
    <s v=""/>
    <s v="2026"/>
    <s v="02"/>
    <s v="V"/>
    <s v="ZA03"/>
    <n v="0"/>
    <n v="0"/>
    <n v="9948.43"/>
    <n v="10813.97"/>
    <n v="1000"/>
    <n v="0"/>
    <n v="0"/>
    <x v="1"/>
    <x v="410"/>
    <s v="BJ"/>
    <n v="240"/>
    <n v="0"/>
  </r>
  <r>
    <x v="464"/>
    <x v="0"/>
    <s v=""/>
    <s v="2026"/>
    <s v="02"/>
    <s v="V"/>
    <s v="ZA03"/>
    <n v="313"/>
    <n v="4293.9799999999996"/>
    <n v="13718.79"/>
    <n v="12979.02"/>
    <n v="1000"/>
    <n v="4293.9799999999996"/>
    <n v="0"/>
    <x v="1"/>
    <x v="411"/>
    <s v="BJ"/>
    <n v="240"/>
    <n v="2"/>
  </r>
  <r>
    <x v="464"/>
    <x v="1"/>
    <s v=""/>
    <s v="2026"/>
    <s v="02"/>
    <s v="V"/>
    <s v="ZA03"/>
    <n v="0"/>
    <n v="0"/>
    <n v="14145.67"/>
    <n v="14524.64"/>
    <n v="1000"/>
    <n v="0"/>
    <n v="0"/>
    <x v="1"/>
    <x v="411"/>
    <s v="BJ"/>
    <n v="240"/>
    <n v="0"/>
  </r>
  <r>
    <x v="464"/>
    <x v="2"/>
    <s v=""/>
    <s v="2026"/>
    <s v="02"/>
    <s v="V"/>
    <s v="ZA03"/>
    <n v="231"/>
    <n v="3069.22"/>
    <n v="13286.67"/>
    <n v="13043.17"/>
    <n v="1000"/>
    <n v="3069.22"/>
    <n v="0"/>
    <x v="1"/>
    <x v="411"/>
    <s v="BJ"/>
    <n v="240"/>
    <n v="1"/>
  </r>
  <r>
    <x v="464"/>
    <x v="3"/>
    <s v=""/>
    <s v="2026"/>
    <s v="02"/>
    <s v="V"/>
    <s v="ZA03"/>
    <n v="1079"/>
    <n v="14467.47"/>
    <n v="13408.22"/>
    <n v="12983.42"/>
    <n v="1000"/>
    <n v="14467.47"/>
    <n v="0"/>
    <x v="1"/>
    <x v="411"/>
    <s v="BJ"/>
    <n v="240"/>
    <n v="5"/>
  </r>
  <r>
    <x v="464"/>
    <x v="4"/>
    <s v=""/>
    <s v="2026"/>
    <s v="02"/>
    <s v="S"/>
    <s v="ZA03"/>
    <n v="0"/>
    <n v="0"/>
    <n v="12579.28"/>
    <n v="12434.74"/>
    <n v="1000"/>
    <n v="0"/>
    <n v="0"/>
    <x v="1"/>
    <x v="411"/>
    <s v="BJ"/>
    <n v="240"/>
    <n v="0"/>
  </r>
  <r>
    <x v="465"/>
    <x v="0"/>
    <s v=""/>
    <s v="2026"/>
    <s v="02"/>
    <s v="V"/>
    <s v="ZA03"/>
    <n v="9092"/>
    <n v="122189.87"/>
    <n v="13439.27"/>
    <n v="12979.71"/>
    <n v="1000"/>
    <n v="122189.87"/>
    <n v="0"/>
    <x v="1"/>
    <x v="412"/>
    <s v="BJ"/>
    <n v="240"/>
    <n v="38"/>
  </r>
  <r>
    <x v="465"/>
    <x v="1"/>
    <s v=""/>
    <s v="2026"/>
    <s v="02"/>
    <s v="V"/>
    <s v="ZA03"/>
    <n v="5445"/>
    <n v="74867.759999999995"/>
    <n v="13749.82"/>
    <n v="14338.89"/>
    <n v="1000"/>
    <n v="74867.759999999995"/>
    <n v="0"/>
    <x v="1"/>
    <x v="412"/>
    <s v="BJ"/>
    <n v="240"/>
    <n v="23"/>
  </r>
  <r>
    <x v="465"/>
    <x v="2"/>
    <s v=""/>
    <s v="2026"/>
    <s v="02"/>
    <s v="V"/>
    <s v="ZA03"/>
    <n v="3162"/>
    <n v="42911.57"/>
    <n v="13571.02"/>
    <n v="13110.94"/>
    <n v="1000"/>
    <n v="42911.57"/>
    <n v="0"/>
    <x v="1"/>
    <x v="412"/>
    <s v="BJ"/>
    <n v="240"/>
    <n v="14"/>
  </r>
  <r>
    <x v="465"/>
    <x v="3"/>
    <s v=""/>
    <s v="2026"/>
    <s v="02"/>
    <s v="V"/>
    <s v="ZA03"/>
    <n v="11939"/>
    <n v="159120.82"/>
    <n v="13327.82"/>
    <n v="13109.24"/>
    <n v="1000"/>
    <n v="159120.82"/>
    <n v="0"/>
    <x v="1"/>
    <x v="412"/>
    <s v="BJ"/>
    <n v="240"/>
    <n v="50"/>
  </r>
  <r>
    <x v="465"/>
    <x v="4"/>
    <s v=""/>
    <s v="2026"/>
    <s v="02"/>
    <s v="S"/>
    <s v="ZA03"/>
    <n v="0"/>
    <n v="0"/>
    <n v="13784.97"/>
    <n v="12544.48"/>
    <n v="1000"/>
    <n v="0"/>
    <n v="0"/>
    <x v="1"/>
    <x v="412"/>
    <s v="BJ"/>
    <n v="240"/>
    <n v="0"/>
  </r>
  <r>
    <x v="466"/>
    <x v="5"/>
    <s v=""/>
    <s v="2026"/>
    <s v="02"/>
    <s v="V"/>
    <s v="ZA03"/>
    <n v="8580"/>
    <n v="111179.96"/>
    <n v="12958.04"/>
    <n v="10455.709999999999"/>
    <n v="1000"/>
    <n v="111179.96"/>
    <n v="0"/>
    <x v="3"/>
    <x v="413"/>
    <s v="BR"/>
    <n v="143"/>
    <n v="60"/>
  </r>
  <r>
    <x v="466"/>
    <x v="0"/>
    <s v=""/>
    <s v="2026"/>
    <s v="02"/>
    <s v="V"/>
    <s v="ZA03"/>
    <n v="10426"/>
    <n v="138312.13"/>
    <n v="13266.08"/>
    <n v="10455.709999999999"/>
    <n v="1000"/>
    <n v="138312.13"/>
    <n v="0"/>
    <x v="3"/>
    <x v="413"/>
    <s v="BR"/>
    <n v="143"/>
    <n v="73"/>
  </r>
  <r>
    <x v="466"/>
    <x v="1"/>
    <s v=""/>
    <s v="2026"/>
    <s v="02"/>
    <s v="V"/>
    <s v="ZA03"/>
    <n v="9373"/>
    <n v="123877.52"/>
    <n v="13216.42"/>
    <n v="10455.709999999999"/>
    <n v="1000"/>
    <n v="123877.52"/>
    <n v="0"/>
    <x v="3"/>
    <x v="413"/>
    <s v="BR"/>
    <n v="143"/>
    <n v="66"/>
  </r>
  <r>
    <x v="466"/>
    <x v="6"/>
    <s v=""/>
    <s v="2026"/>
    <s v="02"/>
    <s v="V"/>
    <s v="ZA03"/>
    <n v="42754"/>
    <n v="549593.62"/>
    <n v="12854.79"/>
    <n v="10455.709999999999"/>
    <n v="1000"/>
    <n v="549593.62"/>
    <n v="0"/>
    <x v="3"/>
    <x v="413"/>
    <s v="BR"/>
    <n v="143"/>
    <n v="299"/>
  </r>
  <r>
    <x v="466"/>
    <x v="2"/>
    <s v=""/>
    <s v="2026"/>
    <s v="02"/>
    <s v="V"/>
    <s v="ZA03"/>
    <n v="12396"/>
    <n v="157914.98000000001"/>
    <n v="12739.19"/>
    <n v="9778.98"/>
    <n v="1000"/>
    <n v="157914.98000000001"/>
    <n v="0"/>
    <x v="3"/>
    <x v="413"/>
    <s v="BR"/>
    <n v="143"/>
    <n v="87"/>
  </r>
  <r>
    <x v="466"/>
    <x v="8"/>
    <s v=""/>
    <s v="2026"/>
    <s v="02"/>
    <s v="V"/>
    <s v="ZA03"/>
    <n v="0"/>
    <n v="0"/>
    <n v="13147.58"/>
    <n v="9700.19"/>
    <n v="1000"/>
    <n v="0"/>
    <n v="0"/>
    <x v="3"/>
    <x v="413"/>
    <s v="BR"/>
    <n v="143"/>
    <n v="0"/>
  </r>
  <r>
    <x v="466"/>
    <x v="3"/>
    <s v=""/>
    <s v="2026"/>
    <s v="02"/>
    <s v="V"/>
    <s v="ZA03"/>
    <n v="15628"/>
    <n v="197634.07"/>
    <n v="12646.15"/>
    <n v="10047.219999999999"/>
    <n v="1000"/>
    <n v="197634.07"/>
    <n v="0"/>
    <x v="3"/>
    <x v="413"/>
    <s v="BR"/>
    <n v="143"/>
    <n v="110"/>
  </r>
  <r>
    <x v="467"/>
    <x v="0"/>
    <s v=""/>
    <s v="2026"/>
    <s v="02"/>
    <s v="V"/>
    <s v="ZA03"/>
    <n v="340"/>
    <n v="7285.83"/>
    <n v="21428.91"/>
    <n v="21829.21"/>
    <n v="1000"/>
    <n v="7285.83"/>
    <n v="0"/>
    <x v="30"/>
    <x v="414"/>
    <s v="BJ"/>
    <n v="182"/>
    <n v="2"/>
  </r>
  <r>
    <x v="467"/>
    <x v="1"/>
    <s v=""/>
    <s v="2026"/>
    <s v="02"/>
    <s v="V"/>
    <s v="ZA03"/>
    <n v="5283"/>
    <n v="123617.88"/>
    <n v="23399.18"/>
    <n v="21959.75"/>
    <n v="1000"/>
    <n v="123617.88"/>
    <n v="0"/>
    <x v="30"/>
    <x v="414"/>
    <s v="BJ"/>
    <n v="182"/>
    <n v="30"/>
  </r>
  <r>
    <x v="467"/>
    <x v="2"/>
    <s v=""/>
    <s v="2026"/>
    <s v="02"/>
    <s v="V"/>
    <s v="ZA03"/>
    <n v="397"/>
    <n v="8720.5"/>
    <n v="21965.99"/>
    <n v="21884.880000000001"/>
    <n v="1000"/>
    <n v="8720.5"/>
    <n v="0"/>
    <x v="30"/>
    <x v="414"/>
    <s v="BJ"/>
    <n v="182"/>
    <n v="3"/>
  </r>
  <r>
    <x v="467"/>
    <x v="3"/>
    <s v=""/>
    <s v="2026"/>
    <s v="02"/>
    <s v="V"/>
    <s v="ZA03"/>
    <n v="3021"/>
    <n v="66883.06"/>
    <n v="22139.38"/>
    <n v="21959.75"/>
    <n v="1000"/>
    <n v="66883.06"/>
    <n v="0"/>
    <x v="30"/>
    <x v="414"/>
    <s v="BJ"/>
    <n v="182"/>
    <n v="17"/>
  </r>
  <r>
    <x v="467"/>
    <x v="4"/>
    <s v=""/>
    <s v="2026"/>
    <s v="02"/>
    <s v="V"/>
    <s v="ZA03"/>
    <n v="546"/>
    <n v="11822.92"/>
    <n v="21653.7"/>
    <n v="21181.96"/>
    <n v="1000"/>
    <n v="11822.92"/>
    <n v="0"/>
    <x v="30"/>
    <x v="414"/>
    <s v="BJ"/>
    <n v="182"/>
    <n v="3"/>
  </r>
  <r>
    <x v="468"/>
    <x v="5"/>
    <s v=""/>
    <s v="2026"/>
    <s v="02"/>
    <s v="V"/>
    <s v="ZA03"/>
    <n v="3640"/>
    <n v="81554.89"/>
    <n v="22405.19"/>
    <n v="20505.5"/>
    <n v="1000"/>
    <n v="81554.89"/>
    <n v="0"/>
    <x v="30"/>
    <x v="415"/>
    <s v="BJ"/>
    <n v="182"/>
    <n v="20"/>
  </r>
  <r>
    <x v="468"/>
    <x v="0"/>
    <s v=""/>
    <s v="2026"/>
    <s v="02"/>
    <s v="V"/>
    <s v="ZA03"/>
    <n v="12096"/>
    <n v="285058.34000000003"/>
    <n v="23566.33"/>
    <n v="21093.72"/>
    <n v="1000"/>
    <n v="285058.34000000003"/>
    <n v="0"/>
    <x v="30"/>
    <x v="415"/>
    <s v="BJ"/>
    <n v="182"/>
    <n v="67"/>
  </r>
  <r>
    <x v="468"/>
    <x v="1"/>
    <s v=""/>
    <s v="2026"/>
    <s v="02"/>
    <s v="V"/>
    <s v="ZA03"/>
    <n v="6871"/>
    <n v="170202.84"/>
    <n v="24771.19"/>
    <n v="21160.720000000001"/>
    <n v="1000"/>
    <n v="170202.84"/>
    <n v="0"/>
    <x v="30"/>
    <x v="415"/>
    <s v="BJ"/>
    <n v="182"/>
    <n v="38"/>
  </r>
  <r>
    <x v="468"/>
    <x v="6"/>
    <s v=""/>
    <s v="2026"/>
    <s v="02"/>
    <s v="V"/>
    <s v="ZA03"/>
    <n v="8554"/>
    <n v="202373.7"/>
    <n v="23658.37"/>
    <n v="20505.5"/>
    <n v="1000"/>
    <n v="202373.7"/>
    <n v="0"/>
    <x v="30"/>
    <x v="415"/>
    <s v="BJ"/>
    <n v="182"/>
    <n v="47"/>
  </r>
  <r>
    <x v="468"/>
    <x v="2"/>
    <s v=""/>
    <s v="2026"/>
    <s v="02"/>
    <s v="V"/>
    <s v="ZA03"/>
    <n v="1410"/>
    <n v="32699.67"/>
    <n v="23191.26"/>
    <n v="21135.15"/>
    <n v="1000"/>
    <n v="32699.67"/>
    <n v="0"/>
    <x v="30"/>
    <x v="415"/>
    <s v="BJ"/>
    <n v="182"/>
    <n v="8"/>
  </r>
  <r>
    <x v="468"/>
    <x v="3"/>
    <s v=""/>
    <s v="2026"/>
    <s v="02"/>
    <s v="V"/>
    <s v="ZA03"/>
    <n v="2179"/>
    <n v="51308.68"/>
    <n v="23546.89"/>
    <n v="21160.720000000001"/>
    <n v="1000"/>
    <n v="51308.68"/>
    <n v="0"/>
    <x v="30"/>
    <x v="415"/>
    <s v="BJ"/>
    <n v="182"/>
    <n v="12"/>
  </r>
  <r>
    <x v="469"/>
    <x v="0"/>
    <s v=""/>
    <s v="2026"/>
    <s v="02"/>
    <s v="V"/>
    <s v="ZA03"/>
    <n v="1302"/>
    <n v="32086.639999999999"/>
    <n v="24644.12"/>
    <n v="21394.89"/>
    <n v="1000"/>
    <n v="32086.639999999999"/>
    <n v="0"/>
    <x v="30"/>
    <x v="416"/>
    <s v="BJ"/>
    <n v="182"/>
    <n v="8"/>
  </r>
  <r>
    <x v="469"/>
    <x v="1"/>
    <s v=""/>
    <s v="2026"/>
    <s v="02"/>
    <s v="V"/>
    <s v="ZA03"/>
    <n v="8558"/>
    <n v="230789.67"/>
    <n v="26967.71"/>
    <n v="21692.43"/>
    <n v="1000"/>
    <n v="230789.67"/>
    <n v="0"/>
    <x v="30"/>
    <x v="416"/>
    <s v="BJ"/>
    <n v="182"/>
    <n v="48"/>
  </r>
  <r>
    <x v="469"/>
    <x v="2"/>
    <s v=""/>
    <s v="2026"/>
    <s v="02"/>
    <s v="V"/>
    <s v="ZA03"/>
    <n v="1162"/>
    <n v="28143.21"/>
    <n v="24219.63"/>
    <n v="21592.89"/>
    <n v="1000"/>
    <n v="28143.21"/>
    <n v="0"/>
    <x v="30"/>
    <x v="416"/>
    <s v="BJ"/>
    <n v="182"/>
    <n v="7"/>
  </r>
  <r>
    <x v="469"/>
    <x v="3"/>
    <s v=""/>
    <s v="2026"/>
    <s v="02"/>
    <s v="V"/>
    <s v="ZA03"/>
    <n v="7304"/>
    <n v="173964.2"/>
    <n v="23817.66"/>
    <n v="21692.43"/>
    <n v="1000"/>
    <n v="173964.2"/>
    <n v="0"/>
    <x v="30"/>
    <x v="416"/>
    <s v="BJ"/>
    <n v="182"/>
    <n v="41"/>
  </r>
  <r>
    <x v="470"/>
    <x v="0"/>
    <s v=""/>
    <s v="2026"/>
    <s v="02"/>
    <s v="V"/>
    <s v="ZA03"/>
    <n v="15"/>
    <n v="91.58"/>
    <n v="6105.33"/>
    <n v="6101.53"/>
    <n v="1000"/>
    <n v="91.58"/>
    <n v="0"/>
    <x v="13"/>
    <x v="116"/>
    <s v="PS"/>
    <n v="195"/>
    <n v="1"/>
  </r>
  <r>
    <x v="470"/>
    <x v="1"/>
    <s v=""/>
    <s v="2026"/>
    <s v="02"/>
    <s v="V"/>
    <s v="ZA03"/>
    <n v="2481"/>
    <n v="17210.22"/>
    <n v="6936.81"/>
    <n v="6101.53"/>
    <n v="1000"/>
    <n v="17210.22"/>
    <n v="0"/>
    <x v="13"/>
    <x v="116"/>
    <s v="PS"/>
    <n v="195"/>
    <n v="13"/>
  </r>
  <r>
    <x v="470"/>
    <x v="2"/>
    <s v=""/>
    <s v="2026"/>
    <s v="02"/>
    <s v="V"/>
    <s v="ZA03"/>
    <n v="929"/>
    <n v="5869.02"/>
    <n v="6317.57"/>
    <n v="6101.53"/>
    <n v="1000"/>
    <n v="5869.02"/>
    <n v="0"/>
    <x v="13"/>
    <x v="116"/>
    <s v="PS"/>
    <n v="195"/>
    <n v="5"/>
  </r>
  <r>
    <x v="470"/>
    <x v="3"/>
    <s v=""/>
    <s v="2026"/>
    <s v="02"/>
    <s v="V"/>
    <s v="ZA03"/>
    <n v="843"/>
    <n v="5187.4799999999996"/>
    <n v="6153.59"/>
    <n v="6159.44"/>
    <n v="1000"/>
    <n v="5187.4799999999996"/>
    <n v="0"/>
    <x v="13"/>
    <x v="116"/>
    <s v="PS"/>
    <n v="195"/>
    <n v="5"/>
  </r>
  <r>
    <x v="471"/>
    <x v="0"/>
    <s v=""/>
    <s v="2026"/>
    <s v="02"/>
    <s v="V"/>
    <s v="ZA03"/>
    <n v="12599"/>
    <n v="97471.4"/>
    <n v="7736.44"/>
    <n v="7023.53"/>
    <n v="1000"/>
    <n v="97471.4"/>
    <n v="0"/>
    <x v="16"/>
    <x v="417"/>
    <s v="KL"/>
    <n v="180"/>
    <n v="70"/>
  </r>
  <r>
    <x v="471"/>
    <x v="1"/>
    <s v=""/>
    <s v="2026"/>
    <s v="02"/>
    <s v="V"/>
    <s v="ZA03"/>
    <n v="1694"/>
    <n v="14926.37"/>
    <n v="8811.32"/>
    <n v="7023.53"/>
    <n v="1000"/>
    <n v="14926.37"/>
    <n v="0"/>
    <x v="16"/>
    <x v="417"/>
    <s v="KL"/>
    <n v="180"/>
    <n v="10"/>
  </r>
  <r>
    <x v="471"/>
    <x v="6"/>
    <s v=""/>
    <s v="2026"/>
    <s v="02"/>
    <s v="V"/>
    <s v="ZA03"/>
    <n v="9090"/>
    <n v="62969.35"/>
    <n v="6927.32"/>
    <n v="6932.51"/>
    <n v="1000"/>
    <n v="62969.35"/>
    <n v="0"/>
    <x v="16"/>
    <x v="417"/>
    <s v="KL"/>
    <n v="180"/>
    <n v="51"/>
  </r>
  <r>
    <x v="471"/>
    <x v="2"/>
    <s v=""/>
    <s v="2026"/>
    <s v="02"/>
    <s v="V"/>
    <s v="ZA03"/>
    <n v="615"/>
    <n v="4868.79"/>
    <n v="7916.73"/>
    <n v="6932.51"/>
    <n v="1000"/>
    <n v="4868.79"/>
    <n v="0"/>
    <x v="16"/>
    <x v="417"/>
    <s v="KL"/>
    <n v="180"/>
    <n v="4"/>
  </r>
  <r>
    <x v="471"/>
    <x v="3"/>
    <s v=""/>
    <s v="2026"/>
    <s v="02"/>
    <s v="V"/>
    <s v="ZA03"/>
    <n v="1816"/>
    <n v="15178.65"/>
    <n v="8358.2900000000009"/>
    <n v="6932.51"/>
    <n v="1000"/>
    <n v="15178.65"/>
    <n v="0"/>
    <x v="16"/>
    <x v="417"/>
    <s v="KL"/>
    <n v="180"/>
    <n v="11"/>
  </r>
  <r>
    <x v="472"/>
    <x v="0"/>
    <s v=""/>
    <s v="2026"/>
    <s v="02"/>
    <s v="V"/>
    <s v="ZA03"/>
    <n v="4213"/>
    <n v="74326.509999999995"/>
    <n v="17642.18"/>
    <n v="15376.69"/>
    <n v="1000"/>
    <n v="74326.509999999995"/>
    <n v="0"/>
    <x v="16"/>
    <x v="418"/>
    <s v="KL"/>
    <n v="120"/>
    <n v="36"/>
  </r>
  <r>
    <x v="472"/>
    <x v="1"/>
    <s v=""/>
    <s v="2026"/>
    <s v="02"/>
    <s v="V"/>
    <s v="ZA03"/>
    <n v="7243"/>
    <n v="131132"/>
    <n v="18104.650000000001"/>
    <n v="15376.69"/>
    <n v="1000"/>
    <n v="131132"/>
    <n v="0"/>
    <x v="16"/>
    <x v="418"/>
    <s v="KL"/>
    <n v="120"/>
    <n v="61"/>
  </r>
  <r>
    <x v="472"/>
    <x v="2"/>
    <s v=""/>
    <s v="2026"/>
    <s v="02"/>
    <s v="V"/>
    <s v="ZA03"/>
    <n v="1217"/>
    <n v="21932.19"/>
    <n v="18021.52"/>
    <n v="15376.69"/>
    <n v="1000"/>
    <n v="21932.19"/>
    <n v="0"/>
    <x v="16"/>
    <x v="418"/>
    <s v="KL"/>
    <n v="120"/>
    <n v="11"/>
  </r>
  <r>
    <x v="472"/>
    <x v="3"/>
    <s v=""/>
    <s v="2026"/>
    <s v="02"/>
    <s v="V"/>
    <s v="ZA03"/>
    <n v="1205"/>
    <n v="22385.02"/>
    <n v="18576.78"/>
    <n v="15376.69"/>
    <n v="1000"/>
    <n v="22385.02"/>
    <n v="0"/>
    <x v="16"/>
    <x v="418"/>
    <s v="KL"/>
    <n v="120"/>
    <n v="11"/>
  </r>
  <r>
    <x v="473"/>
    <x v="0"/>
    <s v=""/>
    <s v="2026"/>
    <s v="02"/>
    <s v="V"/>
    <s v="ZA03"/>
    <n v="1253"/>
    <n v="10949.47"/>
    <n v="8738.6"/>
    <n v="8176.32"/>
    <n v="1000"/>
    <n v="10949.47"/>
    <n v="0"/>
    <x v="17"/>
    <x v="419"/>
    <s v="BR"/>
    <n v="240"/>
    <n v="6"/>
  </r>
  <r>
    <x v="473"/>
    <x v="1"/>
    <s v=""/>
    <s v="2026"/>
    <s v="02"/>
    <s v="V"/>
    <s v="ZA03"/>
    <n v="0"/>
    <n v="0"/>
    <n v="8588.26"/>
    <n v="8176.32"/>
    <n v="1000"/>
    <n v="0"/>
    <n v="0"/>
    <x v="17"/>
    <x v="419"/>
    <s v="BR"/>
    <n v="240"/>
    <n v="0"/>
  </r>
  <r>
    <x v="474"/>
    <x v="0"/>
    <s v=""/>
    <s v="2026"/>
    <s v="02"/>
    <s v="V"/>
    <s v="ZA03"/>
    <n v="7763"/>
    <n v="82302.63"/>
    <n v="10601.91"/>
    <n v="10451.200000000001"/>
    <n v="1000"/>
    <n v="82302.63"/>
    <n v="0"/>
    <x v="3"/>
    <x v="420"/>
    <s v="TA"/>
    <n v="176"/>
    <n v="45"/>
  </r>
  <r>
    <x v="474"/>
    <x v="1"/>
    <s v=""/>
    <s v="2026"/>
    <s v="02"/>
    <s v="V"/>
    <s v="ZA03"/>
    <n v="704"/>
    <n v="7556.42"/>
    <n v="10733.55"/>
    <n v="10451.200000000001"/>
    <n v="1000"/>
    <n v="7556.42"/>
    <n v="0"/>
    <x v="3"/>
    <x v="420"/>
    <s v="TA"/>
    <n v="176"/>
    <n v="4"/>
  </r>
  <r>
    <x v="474"/>
    <x v="2"/>
    <s v=""/>
    <s v="2026"/>
    <s v="02"/>
    <s v="V"/>
    <s v="ZA03"/>
    <n v="386"/>
    <n v="3838.66"/>
    <n v="9944.7199999999993"/>
    <n v="9859.7800000000007"/>
    <n v="1000"/>
    <n v="3838.66"/>
    <n v="0"/>
    <x v="3"/>
    <x v="420"/>
    <s v="TA"/>
    <n v="176"/>
    <n v="3"/>
  </r>
  <r>
    <x v="474"/>
    <x v="3"/>
    <s v=""/>
    <s v="2026"/>
    <s v="02"/>
    <s v="V"/>
    <s v="ZA03"/>
    <n v="4098"/>
    <n v="41471.08"/>
    <n v="10119.83"/>
    <n v="10069.459999999999"/>
    <n v="1000"/>
    <n v="41471.08"/>
    <n v="0"/>
    <x v="3"/>
    <x v="420"/>
    <s v="TA"/>
    <n v="176"/>
    <n v="24"/>
  </r>
  <r>
    <x v="475"/>
    <x v="5"/>
    <s v=""/>
    <s v="2026"/>
    <s v="02"/>
    <s v="V"/>
    <s v="ZA03"/>
    <n v="4774"/>
    <n v="53929.64"/>
    <n v="11296.53"/>
    <n v="12642.82"/>
    <n v="1000"/>
    <n v="53929.64"/>
    <n v="0"/>
    <x v="8"/>
    <x v="421"/>
    <s v="GH"/>
    <n v="154"/>
    <n v="31"/>
  </r>
  <r>
    <x v="475"/>
    <x v="0"/>
    <s v=""/>
    <s v="2026"/>
    <s v="02"/>
    <s v="V"/>
    <s v="ZA03"/>
    <n v="3080"/>
    <n v="36544.92"/>
    <n v="11865.23"/>
    <n v="14106.61"/>
    <n v="1000"/>
    <n v="36544.92"/>
    <n v="0"/>
    <x v="8"/>
    <x v="421"/>
    <s v="GH"/>
    <n v="154"/>
    <n v="20"/>
  </r>
  <r>
    <x v="475"/>
    <x v="1"/>
    <s v=""/>
    <s v="2026"/>
    <s v="02"/>
    <s v="V"/>
    <s v="ZA03"/>
    <n v="5838"/>
    <n v="71547.38"/>
    <n v="12255.46"/>
    <n v="10577.15"/>
    <n v="1000"/>
    <n v="71547.38"/>
    <n v="0"/>
    <x v="8"/>
    <x v="421"/>
    <s v="GH"/>
    <n v="154"/>
    <n v="38"/>
  </r>
  <r>
    <x v="475"/>
    <x v="2"/>
    <s v=""/>
    <s v="2026"/>
    <s v="02"/>
    <s v="V"/>
    <s v="ZA03"/>
    <n v="28627"/>
    <n v="305029.44"/>
    <n v="10655.31"/>
    <n v="12053.44"/>
    <n v="1000"/>
    <n v="305029.44"/>
    <n v="0"/>
    <x v="8"/>
    <x v="421"/>
    <s v="GH"/>
    <n v="154"/>
    <n v="186"/>
  </r>
  <r>
    <x v="475"/>
    <x v="8"/>
    <s v=""/>
    <s v="2026"/>
    <s v="02"/>
    <s v="V"/>
    <s v="ZA03"/>
    <n v="7"/>
    <n v="73.459999999999994"/>
    <n v="10494.29"/>
    <n v="10577.15"/>
    <n v="1000"/>
    <n v="73.459999999999994"/>
    <n v="0"/>
    <x v="8"/>
    <x v="421"/>
    <s v="GH"/>
    <n v="154"/>
    <n v="1"/>
  </r>
  <r>
    <x v="475"/>
    <x v="3"/>
    <s v=""/>
    <s v="2026"/>
    <s v="02"/>
    <s v="V"/>
    <s v="ZA03"/>
    <n v="7808"/>
    <n v="87296.09"/>
    <n v="11180.34"/>
    <n v="12642.82"/>
    <n v="1000"/>
    <n v="87296.09"/>
    <n v="0"/>
    <x v="8"/>
    <x v="421"/>
    <s v="GH"/>
    <n v="154"/>
    <n v="51"/>
  </r>
  <r>
    <x v="476"/>
    <x v="7"/>
    <s v=""/>
    <s v="2026"/>
    <s v="02"/>
    <s v="V"/>
    <s v="ZA03"/>
    <n v="0"/>
    <n v="0"/>
    <n v="8662.26"/>
    <n v="9151.39"/>
    <n v="1000"/>
    <n v="0"/>
    <n v="0"/>
    <x v="8"/>
    <x v="422"/>
    <s v="GH"/>
    <n v="225"/>
    <n v="0"/>
  </r>
  <r>
    <x v="476"/>
    <x v="0"/>
    <s v=""/>
    <s v="2026"/>
    <s v="02"/>
    <s v="V"/>
    <s v="ZA03"/>
    <n v="480"/>
    <n v="4659.8500000000004"/>
    <n v="9708.02"/>
    <n v="10202.08"/>
    <n v="1000"/>
    <n v="4659.8500000000004"/>
    <n v="0"/>
    <x v="8"/>
    <x v="422"/>
    <s v="GH"/>
    <n v="225"/>
    <n v="3"/>
  </r>
  <r>
    <x v="476"/>
    <x v="1"/>
    <s v=""/>
    <s v="2026"/>
    <s v="02"/>
    <s v="V"/>
    <s v="ZA03"/>
    <n v="1945"/>
    <n v="18911.46"/>
    <n v="9723.1200000000008"/>
    <n v="9151.39"/>
    <n v="1000"/>
    <n v="18911.46"/>
    <n v="0"/>
    <x v="8"/>
    <x v="422"/>
    <s v="GH"/>
    <n v="225"/>
    <n v="9"/>
  </r>
  <r>
    <x v="476"/>
    <x v="2"/>
    <s v=""/>
    <s v="2026"/>
    <s v="02"/>
    <s v="V"/>
    <s v="ZA03"/>
    <n v="261"/>
    <n v="2407.44"/>
    <n v="9223.91"/>
    <n v="10202.08"/>
    <n v="1000"/>
    <n v="2407.44"/>
    <n v="0"/>
    <x v="8"/>
    <x v="422"/>
    <s v="GH"/>
    <n v="225"/>
    <n v="2"/>
  </r>
  <r>
    <x v="476"/>
    <x v="3"/>
    <s v=""/>
    <s v="2026"/>
    <s v="02"/>
    <s v="V"/>
    <s v="ZA03"/>
    <n v="22968"/>
    <n v="201298.05"/>
    <n v="8764.2800000000007"/>
    <n v="10202.08"/>
    <n v="1000"/>
    <n v="201298.05"/>
    <n v="0"/>
    <x v="8"/>
    <x v="422"/>
    <s v="GH"/>
    <n v="225"/>
    <n v="103"/>
  </r>
  <r>
    <x v="477"/>
    <x v="0"/>
    <s v=""/>
    <s v="2026"/>
    <s v="02"/>
    <s v="V"/>
    <s v="ZA03"/>
    <n v="36528"/>
    <n v="474719.98"/>
    <n v="12996.06"/>
    <n v="13530.35"/>
    <n v="1000"/>
    <n v="474719.98"/>
    <n v="0"/>
    <x v="1"/>
    <x v="423"/>
    <s v="BJ"/>
    <n v="240"/>
    <n v="153"/>
  </r>
  <r>
    <x v="477"/>
    <x v="1"/>
    <s v=""/>
    <s v="2026"/>
    <s v="02"/>
    <s v="V"/>
    <s v="ZA03"/>
    <n v="5990"/>
    <n v="82355.34"/>
    <n v="13748.8"/>
    <n v="12706.31"/>
    <n v="1000"/>
    <n v="82355.34"/>
    <n v="0"/>
    <x v="1"/>
    <x v="423"/>
    <s v="BJ"/>
    <n v="240"/>
    <n v="25"/>
  </r>
  <r>
    <x v="477"/>
    <x v="2"/>
    <s v=""/>
    <s v="2026"/>
    <s v="02"/>
    <s v="V"/>
    <s v="ZA03"/>
    <n v="7488"/>
    <n v="93784.66"/>
    <n v="12524.66"/>
    <n v="12172.48"/>
    <n v="1000"/>
    <n v="93784.66"/>
    <n v="0"/>
    <x v="1"/>
    <x v="423"/>
    <s v="BJ"/>
    <n v="240"/>
    <n v="32"/>
  </r>
  <r>
    <x v="477"/>
    <x v="3"/>
    <s v=""/>
    <s v="2026"/>
    <s v="02"/>
    <s v="V"/>
    <s v="ZA03"/>
    <n v="19288"/>
    <n v="249726.63"/>
    <n v="12947.25"/>
    <n v="12063.04"/>
    <n v="1000"/>
    <n v="249726.63"/>
    <n v="0"/>
    <x v="1"/>
    <x v="423"/>
    <s v="BJ"/>
    <n v="240"/>
    <n v="81"/>
  </r>
  <r>
    <x v="477"/>
    <x v="4"/>
    <s v=""/>
    <s v="2026"/>
    <s v="02"/>
    <s v="V"/>
    <s v="ZA03"/>
    <n v="146"/>
    <n v="1664.76"/>
    <n v="11402.47"/>
    <n v="11632.57"/>
    <n v="1000"/>
    <n v="1664.76"/>
    <n v="0"/>
    <x v="1"/>
    <x v="423"/>
    <s v="BJ"/>
    <n v="240"/>
    <n v="1"/>
  </r>
  <r>
    <x v="478"/>
    <x v="0"/>
    <s v=""/>
    <s v="2026"/>
    <s v="02"/>
    <s v="V"/>
    <s v="ZA03"/>
    <n v="40587"/>
    <n v="445252.23"/>
    <n v="10970.32"/>
    <n v="12838.24"/>
    <n v="1000"/>
    <n v="445252.23"/>
    <n v="0"/>
    <x v="1"/>
    <x v="424"/>
    <s v="BJ"/>
    <n v="240"/>
    <n v="170"/>
  </r>
  <r>
    <x v="478"/>
    <x v="1"/>
    <s v=""/>
    <s v="2026"/>
    <s v="02"/>
    <s v="V"/>
    <s v="ZA03"/>
    <n v="10102"/>
    <n v="119216.14"/>
    <n v="11801.24"/>
    <n v="11682.66"/>
    <n v="1000"/>
    <n v="119216.14"/>
    <n v="0"/>
    <x v="1"/>
    <x v="424"/>
    <s v="BJ"/>
    <n v="240"/>
    <n v="43"/>
  </r>
  <r>
    <x v="478"/>
    <x v="2"/>
    <s v=""/>
    <s v="2026"/>
    <s v="02"/>
    <s v="V"/>
    <s v="ZA03"/>
    <n v="2819"/>
    <n v="32967.910000000003"/>
    <n v="11694.9"/>
    <n v="11621.65"/>
    <n v="1000"/>
    <n v="32967.910000000003"/>
    <n v="0"/>
    <x v="1"/>
    <x v="424"/>
    <s v="BJ"/>
    <n v="240"/>
    <n v="12"/>
  </r>
  <r>
    <x v="478"/>
    <x v="3"/>
    <s v=""/>
    <s v="2026"/>
    <s v="02"/>
    <s v="V"/>
    <s v="ZA03"/>
    <n v="42591"/>
    <n v="465898.02"/>
    <n v="10938.88"/>
    <n v="11593.65"/>
    <n v="1000"/>
    <n v="465898.02"/>
    <n v="0"/>
    <x v="1"/>
    <x v="424"/>
    <s v="BJ"/>
    <n v="240"/>
    <n v="178"/>
  </r>
  <r>
    <x v="478"/>
    <x v="4"/>
    <s v=""/>
    <s v="2026"/>
    <s v="02"/>
    <s v="V"/>
    <s v="ZA03"/>
    <n v="161"/>
    <n v="1633.38"/>
    <n v="10145.219999999999"/>
    <n v="10965.4"/>
    <n v="1000"/>
    <n v="1633.38"/>
    <n v="0"/>
    <x v="1"/>
    <x v="424"/>
    <s v="BJ"/>
    <n v="240"/>
    <n v="1"/>
  </r>
  <r>
    <x v="479"/>
    <x v="0"/>
    <s v=""/>
    <s v="2026"/>
    <s v="02"/>
    <s v="V"/>
    <s v="ZA03"/>
    <n v="38718"/>
    <n v="426808.07"/>
    <n v="11023.51"/>
    <n v="11630.99"/>
    <n v="1000"/>
    <n v="426808.07"/>
    <n v="0"/>
    <x v="1"/>
    <x v="425"/>
    <s v="BJ"/>
    <n v="240"/>
    <n v="162"/>
  </r>
  <r>
    <x v="479"/>
    <x v="1"/>
    <s v=""/>
    <s v="2026"/>
    <s v="02"/>
    <s v="V"/>
    <s v="ZA03"/>
    <n v="22525"/>
    <n v="264801.58"/>
    <n v="11755.9"/>
    <n v="11019.63"/>
    <n v="1000"/>
    <n v="264801.58"/>
    <n v="0"/>
    <x v="1"/>
    <x v="425"/>
    <s v="BJ"/>
    <n v="240"/>
    <n v="94"/>
  </r>
  <r>
    <x v="479"/>
    <x v="2"/>
    <s v=""/>
    <s v="2026"/>
    <s v="02"/>
    <s v="V"/>
    <s v="ZA03"/>
    <n v="6037"/>
    <n v="71164.47"/>
    <n v="11788.05"/>
    <n v="12348.96"/>
    <n v="1000"/>
    <n v="71164.47"/>
    <n v="0"/>
    <x v="1"/>
    <x v="425"/>
    <s v="BJ"/>
    <n v="240"/>
    <n v="26"/>
  </r>
  <r>
    <x v="479"/>
    <x v="3"/>
    <s v=""/>
    <s v="2026"/>
    <s v="02"/>
    <s v="V"/>
    <s v="ZA03"/>
    <n v="19823"/>
    <n v="217542.31"/>
    <n v="10974.24"/>
    <n v="10438.69"/>
    <n v="1000"/>
    <n v="217542.31"/>
    <n v="0"/>
    <x v="1"/>
    <x v="425"/>
    <s v="BJ"/>
    <n v="240"/>
    <n v="83"/>
  </r>
  <r>
    <x v="479"/>
    <x v="4"/>
    <s v=""/>
    <s v="2026"/>
    <s v="02"/>
    <s v="V"/>
    <s v="ZA03"/>
    <n v="0"/>
    <n v="0"/>
    <n v="10120.66"/>
    <n v="10066.83"/>
    <n v="1000"/>
    <n v="0"/>
    <n v="0"/>
    <x v="1"/>
    <x v="425"/>
    <s v="BJ"/>
    <n v="240"/>
    <n v="0"/>
  </r>
  <r>
    <x v="480"/>
    <x v="0"/>
    <s v=""/>
    <s v="2026"/>
    <s v="02"/>
    <s v="V"/>
    <s v="ZA03"/>
    <n v="3844"/>
    <n v="44406.8"/>
    <n v="11552.24"/>
    <n v="12029.31"/>
    <n v="1000"/>
    <n v="44406.8"/>
    <n v="0"/>
    <x v="1"/>
    <x v="426"/>
    <s v="BJ"/>
    <n v="240"/>
    <n v="17"/>
  </r>
  <r>
    <x v="480"/>
    <x v="1"/>
    <s v=""/>
    <s v="2026"/>
    <s v="02"/>
    <s v="V"/>
    <s v="ZA03"/>
    <n v="2971"/>
    <n v="36464.71"/>
    <n v="12273.55"/>
    <n v="12029.31"/>
    <n v="1000"/>
    <n v="36464.71"/>
    <n v="0"/>
    <x v="1"/>
    <x v="426"/>
    <s v="BJ"/>
    <n v="240"/>
    <n v="13"/>
  </r>
  <r>
    <x v="480"/>
    <x v="6"/>
    <s v=""/>
    <s v="2026"/>
    <s v="02"/>
    <s v="V"/>
    <s v="ZA03"/>
    <n v="3840"/>
    <n v="43459.199999999997"/>
    <n v="11317.5"/>
    <n v="12029.31"/>
    <n v="1000"/>
    <n v="43459.199999999997"/>
    <n v="0"/>
    <x v="1"/>
    <x v="426"/>
    <s v="BJ"/>
    <n v="240"/>
    <n v="16"/>
  </r>
  <r>
    <x v="480"/>
    <x v="2"/>
    <s v=""/>
    <s v="2026"/>
    <s v="02"/>
    <s v="V"/>
    <s v="ZA03"/>
    <n v="1264"/>
    <n v="14048.18"/>
    <n v="11114.07"/>
    <n v="13200.54"/>
    <n v="1000"/>
    <n v="14048.18"/>
    <n v="0"/>
    <x v="1"/>
    <x v="426"/>
    <s v="BJ"/>
    <n v="240"/>
    <n v="6"/>
  </r>
  <r>
    <x v="480"/>
    <x v="3"/>
    <s v=""/>
    <s v="2026"/>
    <s v="02"/>
    <s v="V"/>
    <s v="ZA03"/>
    <n v="13041"/>
    <n v="152325.23000000001"/>
    <n v="11680.49"/>
    <n v="12392.2"/>
    <n v="1000"/>
    <n v="152325.23000000001"/>
    <n v="0"/>
    <x v="1"/>
    <x v="426"/>
    <s v="BJ"/>
    <n v="240"/>
    <n v="55"/>
  </r>
  <r>
    <x v="481"/>
    <x v="2"/>
    <s v=""/>
    <s v="2026"/>
    <s v="02"/>
    <s v="V"/>
    <s v="ZA03"/>
    <n v="15"/>
    <n v="192.4"/>
    <n v="12826.67"/>
    <n v="14381.09"/>
    <n v="1000"/>
    <n v="192.4"/>
    <n v="0"/>
    <x v="1"/>
    <x v="427"/>
    <s v="BJ"/>
    <n v="240"/>
    <n v="1"/>
  </r>
  <r>
    <x v="482"/>
    <x v="0"/>
    <s v=""/>
    <s v="2026"/>
    <s v="02"/>
    <s v="V"/>
    <s v="ZA03"/>
    <n v="21568"/>
    <n v="308659.39"/>
    <n v="14310.99"/>
    <n v="14981.28"/>
    <n v="1000"/>
    <n v="308659.39"/>
    <n v="0"/>
    <x v="1"/>
    <x v="428"/>
    <s v="BJ"/>
    <n v="240"/>
    <n v="90"/>
  </r>
  <r>
    <x v="482"/>
    <x v="1"/>
    <s v=""/>
    <s v="2026"/>
    <s v="02"/>
    <s v="V"/>
    <s v="ZA03"/>
    <n v="5330"/>
    <n v="79683.399999999994"/>
    <n v="14949.98"/>
    <n v="13825.93"/>
    <n v="1000"/>
    <n v="79683.399999999994"/>
    <n v="0"/>
    <x v="1"/>
    <x v="428"/>
    <s v="BJ"/>
    <n v="240"/>
    <n v="23"/>
  </r>
  <r>
    <x v="482"/>
    <x v="2"/>
    <s v=""/>
    <s v="2026"/>
    <s v="02"/>
    <s v="V"/>
    <s v="ZA03"/>
    <n v="2438"/>
    <n v="35101.449999999997"/>
    <n v="14397.64"/>
    <n v="13727.85"/>
    <n v="1000"/>
    <n v="35101.449999999997"/>
    <n v="0"/>
    <x v="1"/>
    <x v="428"/>
    <s v="BJ"/>
    <n v="240"/>
    <n v="11"/>
  </r>
  <r>
    <x v="482"/>
    <x v="3"/>
    <s v=""/>
    <s v="2026"/>
    <s v="02"/>
    <s v="V"/>
    <s v="ZA03"/>
    <n v="23729"/>
    <n v="337637.51"/>
    <n v="14228.9"/>
    <n v="15225.05"/>
    <n v="1000"/>
    <n v="337637.51"/>
    <n v="0"/>
    <x v="1"/>
    <x v="428"/>
    <s v="BJ"/>
    <n v="240"/>
    <n v="99"/>
  </r>
  <r>
    <x v="482"/>
    <x v="4"/>
    <s v=""/>
    <s v="2026"/>
    <s v="02"/>
    <s v="V"/>
    <s v="ZA03"/>
    <n v="553"/>
    <n v="7544.65"/>
    <n v="13643.13"/>
    <n v="13100.31"/>
    <n v="1000"/>
    <n v="7544.65"/>
    <n v="0"/>
    <x v="1"/>
    <x v="428"/>
    <s v="BJ"/>
    <n v="240"/>
    <n v="3"/>
  </r>
  <r>
    <x v="483"/>
    <x v="0"/>
    <s v=""/>
    <s v="2026"/>
    <s v="02"/>
    <s v="V"/>
    <s v="ZA03"/>
    <n v="13232"/>
    <n v="210769.85"/>
    <n v="15928.8"/>
    <n v="17872.02"/>
    <n v="1000"/>
    <n v="210769.85"/>
    <n v="0"/>
    <x v="3"/>
    <x v="156"/>
    <s v="MG"/>
    <n v="176"/>
    <n v="76"/>
  </r>
  <r>
    <x v="483"/>
    <x v="1"/>
    <s v=""/>
    <s v="2026"/>
    <s v="02"/>
    <s v="V"/>
    <s v="ZA03"/>
    <n v="1827"/>
    <n v="31259.01"/>
    <n v="17109.47"/>
    <n v="15913.51"/>
    <n v="1000"/>
    <n v="31259.01"/>
    <n v="0"/>
    <x v="3"/>
    <x v="156"/>
    <s v="MG"/>
    <n v="176"/>
    <n v="11"/>
  </r>
  <r>
    <x v="483"/>
    <x v="2"/>
    <s v=""/>
    <s v="2026"/>
    <s v="02"/>
    <s v="V"/>
    <s v="ZA03"/>
    <n v="4895"/>
    <n v="74829.33"/>
    <n v="15286.89"/>
    <n v="15612.23"/>
    <n v="1000"/>
    <n v="74829.33"/>
    <n v="0"/>
    <x v="3"/>
    <x v="156"/>
    <s v="MG"/>
    <n v="176"/>
    <n v="28"/>
  </r>
  <r>
    <x v="483"/>
    <x v="8"/>
    <s v=""/>
    <s v="2026"/>
    <s v="02"/>
    <s v="V"/>
    <s v="ZA03"/>
    <n v="528"/>
    <n v="8070.85"/>
    <n v="15285.7"/>
    <n v="15490.68"/>
    <n v="1000"/>
    <n v="8070.85"/>
    <n v="0"/>
    <x v="3"/>
    <x v="156"/>
    <s v="MG"/>
    <n v="176"/>
    <n v="3"/>
  </r>
  <r>
    <x v="483"/>
    <x v="3"/>
    <s v=""/>
    <s v="2026"/>
    <s v="02"/>
    <s v="V"/>
    <s v="ZA03"/>
    <n v="12376"/>
    <n v="192395.5"/>
    <n v="15545.85"/>
    <n v="15913.51"/>
    <n v="1000"/>
    <n v="192395.5"/>
    <n v="0"/>
    <x v="3"/>
    <x v="156"/>
    <s v="MG"/>
    <n v="176"/>
    <n v="71"/>
  </r>
  <r>
    <x v="484"/>
    <x v="5"/>
    <s v=""/>
    <s v="2026"/>
    <s v="02"/>
    <s v="V"/>
    <s v="ZA03"/>
    <n v="5280"/>
    <n v="63945.3"/>
    <n v="12110.85"/>
    <n v="14431.03"/>
    <n v="1000"/>
    <n v="63945.3"/>
    <n v="0"/>
    <x v="3"/>
    <x v="429"/>
    <s v="MG"/>
    <n v="176"/>
    <n v="30"/>
  </r>
  <r>
    <x v="484"/>
    <x v="0"/>
    <s v=""/>
    <s v="2026"/>
    <s v="02"/>
    <s v="V"/>
    <s v="ZA03"/>
    <n v="4294"/>
    <n v="55589.39"/>
    <n v="12945.83"/>
    <n v="14431.03"/>
    <n v="1000"/>
    <n v="55589.39"/>
    <n v="0"/>
    <x v="3"/>
    <x v="429"/>
    <s v="MG"/>
    <n v="176"/>
    <n v="25"/>
  </r>
  <r>
    <x v="484"/>
    <x v="1"/>
    <s v=""/>
    <s v="2026"/>
    <s v="02"/>
    <s v="V"/>
    <s v="ZA03"/>
    <n v="5456"/>
    <n v="67637.45"/>
    <n v="12396.89"/>
    <n v="13833.29"/>
    <n v="1000"/>
    <n v="67637.45"/>
    <n v="0"/>
    <x v="3"/>
    <x v="429"/>
    <s v="MG"/>
    <n v="176"/>
    <n v="31"/>
  </r>
  <r>
    <x v="484"/>
    <x v="6"/>
    <s v=""/>
    <s v="2026"/>
    <s v="02"/>
    <s v="V"/>
    <s v="ZA03"/>
    <n v="5280"/>
    <n v="64165.21"/>
    <n v="12152.5"/>
    <n v="14431.03"/>
    <n v="1000"/>
    <n v="64165.21"/>
    <n v="0"/>
    <x v="3"/>
    <x v="429"/>
    <s v="MG"/>
    <n v="176"/>
    <n v="30"/>
  </r>
  <r>
    <x v="484"/>
    <x v="2"/>
    <s v=""/>
    <s v="2026"/>
    <s v="02"/>
    <s v="V"/>
    <s v="ZA03"/>
    <n v="13165"/>
    <n v="157952.54"/>
    <n v="11997.91"/>
    <n v="13833.29"/>
    <n v="1000"/>
    <n v="157952.54"/>
    <n v="0"/>
    <x v="3"/>
    <x v="429"/>
    <s v="MG"/>
    <n v="176"/>
    <n v="75"/>
  </r>
  <r>
    <x v="484"/>
    <x v="3"/>
    <s v=""/>
    <s v="2026"/>
    <s v="02"/>
    <s v="V"/>
    <s v="ZA03"/>
    <n v="9734"/>
    <n v="125478.39"/>
    <n v="12890.73"/>
    <n v="14137.6"/>
    <n v="1000"/>
    <n v="125478.39"/>
    <n v="0"/>
    <x v="3"/>
    <x v="429"/>
    <s v="MG"/>
    <n v="176"/>
    <n v="56"/>
  </r>
  <r>
    <x v="485"/>
    <x v="2"/>
    <s v=""/>
    <s v="2026"/>
    <s v="02"/>
    <s v="V"/>
    <s v="ZA03"/>
    <n v="16"/>
    <n v="170.01"/>
    <n v="10625.63"/>
    <n v="7887.6"/>
    <n v="1000"/>
    <n v="170.01"/>
    <n v="0"/>
    <x v="3"/>
    <x v="430"/>
    <s v="TA"/>
    <n v="176"/>
    <n v="1"/>
  </r>
  <r>
    <x v="486"/>
    <x v="0"/>
    <s v=""/>
    <s v="2026"/>
    <s v="02"/>
    <s v="V"/>
    <s v="ZA03"/>
    <n v="7158"/>
    <n v="104511"/>
    <n v="14600.59"/>
    <n v="14667.61"/>
    <n v="1000"/>
    <n v="104511"/>
    <n v="0"/>
    <x v="3"/>
    <x v="431"/>
    <s v="MG"/>
    <n v="210"/>
    <n v="35"/>
  </r>
  <r>
    <x v="486"/>
    <x v="1"/>
    <s v=""/>
    <s v="2026"/>
    <s v="02"/>
    <s v="V"/>
    <s v="ZA03"/>
    <n v="5027"/>
    <n v="75470.63"/>
    <n v="15013.06"/>
    <n v="14638.4"/>
    <n v="1000"/>
    <n v="75470.63"/>
    <n v="0"/>
    <x v="3"/>
    <x v="431"/>
    <s v="MG"/>
    <n v="210"/>
    <n v="24"/>
  </r>
  <r>
    <x v="486"/>
    <x v="2"/>
    <s v=""/>
    <s v="2026"/>
    <s v="02"/>
    <s v="V"/>
    <s v="ZA03"/>
    <n v="15916"/>
    <n v="220760.95"/>
    <n v="13870.38"/>
    <n v="14106.01"/>
    <n v="1000"/>
    <n v="220760.95"/>
    <n v="0"/>
    <x v="3"/>
    <x v="431"/>
    <s v="MG"/>
    <n v="210"/>
    <n v="76"/>
  </r>
  <r>
    <x v="486"/>
    <x v="3"/>
    <s v=""/>
    <s v="2026"/>
    <s v="02"/>
    <s v="V"/>
    <s v="ZA03"/>
    <n v="6328"/>
    <n v="89368.33"/>
    <n v="14122.68"/>
    <n v="14638.4"/>
    <n v="1000"/>
    <n v="89368.33"/>
    <n v="0"/>
    <x v="3"/>
    <x v="431"/>
    <s v="MG"/>
    <n v="210"/>
    <n v="31"/>
  </r>
  <r>
    <x v="487"/>
    <x v="0"/>
    <s v=""/>
    <s v="2026"/>
    <s v="02"/>
    <s v="V"/>
    <s v="ZA03"/>
    <n v="2460"/>
    <n v="39835.47"/>
    <n v="16193.28"/>
    <n v="18319.98"/>
    <n v="1000"/>
    <n v="39835.47"/>
    <n v="0"/>
    <x v="3"/>
    <x v="382"/>
    <s v="MG"/>
    <n v="210"/>
    <n v="12"/>
  </r>
  <r>
    <x v="487"/>
    <x v="1"/>
    <s v=""/>
    <s v="2026"/>
    <s v="02"/>
    <s v="V"/>
    <s v="ZA03"/>
    <n v="1026"/>
    <n v="18194.22"/>
    <n v="17733.16"/>
    <n v="17298.82"/>
    <n v="1000"/>
    <n v="18194.22"/>
    <n v="0"/>
    <x v="3"/>
    <x v="382"/>
    <s v="MG"/>
    <n v="210"/>
    <n v="5"/>
  </r>
  <r>
    <x v="487"/>
    <x v="6"/>
    <s v=""/>
    <s v="2026"/>
    <s v="02"/>
    <s v="V"/>
    <s v="ZA03"/>
    <n v="18298"/>
    <n v="263384.34999999998"/>
    <n v="14394.16"/>
    <n v="18319.98"/>
    <n v="1000"/>
    <n v="263384.34999999998"/>
    <n v="0"/>
    <x v="3"/>
    <x v="382"/>
    <s v="MG"/>
    <n v="210"/>
    <n v="88"/>
  </r>
  <r>
    <x v="487"/>
    <x v="2"/>
    <s v=""/>
    <s v="2026"/>
    <s v="02"/>
    <s v="V"/>
    <s v="ZA03"/>
    <n v="5292"/>
    <n v="75467"/>
    <n v="14260.58"/>
    <n v="17001.669999999998"/>
    <n v="1000"/>
    <n v="75467"/>
    <n v="0"/>
    <x v="3"/>
    <x v="382"/>
    <s v="MG"/>
    <n v="210"/>
    <n v="26"/>
  </r>
  <r>
    <x v="487"/>
    <x v="8"/>
    <s v=""/>
    <s v="2026"/>
    <s v="02"/>
    <s v="V"/>
    <s v="ZA03"/>
    <n v="1624"/>
    <n v="22651.15"/>
    <n v="13947.75"/>
    <n v="16542.310000000001"/>
    <n v="1000"/>
    <n v="22651.15"/>
    <n v="0"/>
    <x v="3"/>
    <x v="382"/>
    <s v="MG"/>
    <n v="210"/>
    <n v="8"/>
  </r>
  <r>
    <x v="487"/>
    <x v="3"/>
    <s v=""/>
    <s v="2026"/>
    <s v="02"/>
    <s v="V"/>
    <s v="ZA03"/>
    <n v="3331"/>
    <n v="50878.59"/>
    <n v="15274.27"/>
    <n v="17298.82"/>
    <n v="1000"/>
    <n v="50878.59"/>
    <n v="0"/>
    <x v="3"/>
    <x v="382"/>
    <s v="MG"/>
    <n v="210"/>
    <n v="16"/>
  </r>
  <r>
    <x v="488"/>
    <x v="0"/>
    <s v=""/>
    <s v="2026"/>
    <s v="02"/>
    <s v="V"/>
    <s v="ZA03"/>
    <n v="625"/>
    <n v="19049.97"/>
    <n v="30479.95"/>
    <n v="27649.57"/>
    <n v="1000"/>
    <n v="19049.97"/>
    <n v="0"/>
    <x v="0"/>
    <x v="432"/>
    <s v="BJ"/>
    <n v="125"/>
    <n v="5"/>
  </r>
  <r>
    <x v="488"/>
    <x v="1"/>
    <s v=""/>
    <s v="2026"/>
    <s v="02"/>
    <s v="V"/>
    <s v="ZA03"/>
    <n v="322"/>
    <n v="10272.950000000001"/>
    <n v="31903.57"/>
    <n v="27649.57"/>
    <n v="1000"/>
    <n v="10272.950000000001"/>
    <n v="0"/>
    <x v="0"/>
    <x v="432"/>
    <s v="BJ"/>
    <n v="125"/>
    <n v="3"/>
  </r>
  <r>
    <x v="488"/>
    <x v="2"/>
    <s v=""/>
    <s v="2026"/>
    <s v="02"/>
    <s v="V"/>
    <s v="ZA03"/>
    <n v="741"/>
    <n v="22867.1"/>
    <n v="30859.78"/>
    <n v="27361.53"/>
    <n v="1000"/>
    <n v="22867.1"/>
    <n v="0"/>
    <x v="0"/>
    <x v="432"/>
    <s v="BJ"/>
    <n v="125"/>
    <n v="6"/>
  </r>
  <r>
    <x v="488"/>
    <x v="3"/>
    <s v=""/>
    <s v="2026"/>
    <s v="02"/>
    <s v="V"/>
    <s v="ZA03"/>
    <n v="2231"/>
    <n v="67578.600000000006"/>
    <n v="30290.720000000001"/>
    <n v="27482.68"/>
    <n v="1000"/>
    <n v="67578.600000000006"/>
    <n v="0"/>
    <x v="0"/>
    <x v="432"/>
    <s v="BJ"/>
    <n v="125"/>
    <n v="18"/>
  </r>
  <r>
    <x v="488"/>
    <x v="4"/>
    <s v=""/>
    <s v="2026"/>
    <s v="02"/>
    <s v="S"/>
    <s v="ZA03"/>
    <n v="0"/>
    <n v="0"/>
    <n v="29138.46"/>
    <n v="26410.61"/>
    <n v="1000"/>
    <n v="0"/>
    <n v="0"/>
    <x v="0"/>
    <x v="432"/>
    <s v="BJ"/>
    <n v="125"/>
    <n v="0"/>
  </r>
  <r>
    <x v="489"/>
    <x v="0"/>
    <s v=""/>
    <s v="2026"/>
    <s v="02"/>
    <s v="V"/>
    <s v="ZA03"/>
    <n v="239"/>
    <n v="3115.68"/>
    <n v="13036.32"/>
    <n v="12450.57"/>
    <n v="1000"/>
    <n v="3115.68"/>
    <n v="0"/>
    <x v="1"/>
    <x v="433"/>
    <s v="BJ"/>
    <n v="240"/>
    <n v="1"/>
  </r>
  <r>
    <x v="489"/>
    <x v="1"/>
    <s v=""/>
    <s v="2026"/>
    <s v="02"/>
    <s v="V"/>
    <s v="ZA03"/>
    <n v="1344"/>
    <n v="18168.29"/>
    <n v="13518.07"/>
    <n v="12450.57"/>
    <n v="1000"/>
    <n v="18168.29"/>
    <n v="0"/>
    <x v="1"/>
    <x v="433"/>
    <s v="BJ"/>
    <n v="240"/>
    <n v="6"/>
  </r>
  <r>
    <x v="489"/>
    <x v="2"/>
    <s v=""/>
    <s v="2026"/>
    <s v="02"/>
    <s v="V"/>
    <s v="ZA03"/>
    <n v="136"/>
    <n v="1777.19"/>
    <n v="13067.57"/>
    <n v="12446.16"/>
    <n v="1000"/>
    <n v="1777.19"/>
    <n v="0"/>
    <x v="1"/>
    <x v="433"/>
    <s v="BJ"/>
    <n v="240"/>
    <n v="1"/>
  </r>
  <r>
    <x v="489"/>
    <x v="3"/>
    <s v=""/>
    <s v="2026"/>
    <s v="02"/>
    <s v="V"/>
    <s v="ZA03"/>
    <n v="2273"/>
    <n v="29811.78"/>
    <n v="13115.61"/>
    <n v="12474.63"/>
    <n v="1000"/>
    <n v="29811.78"/>
    <n v="0"/>
    <x v="1"/>
    <x v="433"/>
    <s v="BJ"/>
    <n v="240"/>
    <n v="10"/>
  </r>
  <r>
    <x v="489"/>
    <x v="4"/>
    <s v=""/>
    <s v="2026"/>
    <s v="02"/>
    <s v="V"/>
    <s v="ZA03"/>
    <n v="6720"/>
    <n v="85575.7"/>
    <n v="12734.48"/>
    <n v="11912.66"/>
    <n v="1000"/>
    <n v="85575.7"/>
    <n v="0"/>
    <x v="1"/>
    <x v="433"/>
    <s v="BJ"/>
    <n v="240"/>
    <n v="28"/>
  </r>
  <r>
    <x v="490"/>
    <x v="0"/>
    <s v=""/>
    <s v="2026"/>
    <s v="02"/>
    <s v="V"/>
    <s v="ZA03"/>
    <n v="26100"/>
    <n v="317365.88"/>
    <n v="12159.61"/>
    <n v="12491.34"/>
    <n v="1000"/>
    <n v="317365.88"/>
    <n v="0"/>
    <x v="1"/>
    <x v="434"/>
    <s v="BJ"/>
    <n v="240"/>
    <n v="109"/>
  </r>
  <r>
    <x v="490"/>
    <x v="1"/>
    <s v=""/>
    <s v="2026"/>
    <s v="02"/>
    <s v="V"/>
    <s v="ZA03"/>
    <n v="11335"/>
    <n v="145500.51999999999"/>
    <n v="12836.39"/>
    <n v="12491.34"/>
    <n v="1000"/>
    <n v="145500.51999999999"/>
    <n v="0"/>
    <x v="1"/>
    <x v="434"/>
    <s v="BJ"/>
    <n v="240"/>
    <n v="48"/>
  </r>
  <r>
    <x v="490"/>
    <x v="2"/>
    <s v=""/>
    <s v="2026"/>
    <s v="02"/>
    <s v="V"/>
    <s v="ZA03"/>
    <n v="16525"/>
    <n v="187672.28"/>
    <n v="11356.87"/>
    <n v="12640.29"/>
    <n v="1000"/>
    <n v="187672.28"/>
    <n v="0"/>
    <x v="1"/>
    <x v="434"/>
    <s v="BJ"/>
    <n v="240"/>
    <n v="69"/>
  </r>
  <r>
    <x v="490"/>
    <x v="8"/>
    <s v=""/>
    <s v="2026"/>
    <s v="02"/>
    <s v="V"/>
    <s v="ZA03"/>
    <n v="0"/>
    <n v="0"/>
    <n v="10999.68"/>
    <n v="11757"/>
    <n v="1000"/>
    <n v="0"/>
    <n v="0"/>
    <x v="1"/>
    <x v="434"/>
    <s v="BJ"/>
    <n v="240"/>
    <n v="0"/>
  </r>
  <r>
    <x v="490"/>
    <x v="3"/>
    <s v=""/>
    <s v="2026"/>
    <s v="02"/>
    <s v="V"/>
    <s v="ZA03"/>
    <n v="36286"/>
    <n v="438687.76"/>
    <n v="12089.72"/>
    <n v="12659.97"/>
    <n v="1000"/>
    <n v="438687.76"/>
    <n v="0"/>
    <x v="1"/>
    <x v="434"/>
    <s v="BJ"/>
    <n v="240"/>
    <n v="152"/>
  </r>
  <r>
    <x v="490"/>
    <x v="4"/>
    <s v=""/>
    <s v="2026"/>
    <s v="02"/>
    <s v="V"/>
    <s v="ZA03"/>
    <n v="89"/>
    <n v="1024.3"/>
    <n v="11508.99"/>
    <n v="12132.72"/>
    <n v="1000"/>
    <n v="1024.3"/>
    <n v="0"/>
    <x v="1"/>
    <x v="434"/>
    <s v="BJ"/>
    <n v="240"/>
    <n v="1"/>
  </r>
  <r>
    <x v="491"/>
    <x v="0"/>
    <s v=""/>
    <s v="2026"/>
    <s v="02"/>
    <s v="V"/>
    <s v="ZA03"/>
    <n v="1335"/>
    <n v="19228.28"/>
    <n v="14403.21"/>
    <n v="12553.97"/>
    <n v="1000"/>
    <n v="19228.28"/>
    <n v="0"/>
    <x v="1"/>
    <x v="435"/>
    <s v="BJ"/>
    <n v="240"/>
    <n v="6"/>
  </r>
  <r>
    <x v="491"/>
    <x v="1"/>
    <s v=""/>
    <s v="2026"/>
    <s v="02"/>
    <s v="V"/>
    <s v="ZA03"/>
    <n v="2207"/>
    <n v="31883.26"/>
    <n v="14446.43"/>
    <n v="12553.97"/>
    <n v="1000"/>
    <n v="31883.26"/>
    <n v="0"/>
    <x v="1"/>
    <x v="435"/>
    <s v="BJ"/>
    <n v="240"/>
    <n v="10"/>
  </r>
  <r>
    <x v="491"/>
    <x v="2"/>
    <s v=""/>
    <s v="2026"/>
    <s v="02"/>
    <s v="V"/>
    <s v="ZA03"/>
    <n v="6"/>
    <n v="84.78"/>
    <n v="14130"/>
    <n v="12604.77"/>
    <n v="1000"/>
    <n v="84.78"/>
    <n v="0"/>
    <x v="1"/>
    <x v="435"/>
    <s v="BJ"/>
    <n v="240"/>
    <n v="1"/>
  </r>
  <r>
    <x v="491"/>
    <x v="8"/>
    <s v=""/>
    <s v="2026"/>
    <s v="02"/>
    <s v="S"/>
    <s v="ZA03"/>
    <n v="0"/>
    <n v="0"/>
    <n v="14176.27"/>
    <n v="11941.34"/>
    <n v="1000"/>
    <n v="0"/>
    <n v="0"/>
    <x v="1"/>
    <x v="435"/>
    <s v="BJ"/>
    <n v="240"/>
    <n v="0"/>
  </r>
  <r>
    <x v="491"/>
    <x v="3"/>
    <s v=""/>
    <s v="2026"/>
    <s v="02"/>
    <s v="V"/>
    <s v="ZA03"/>
    <n v="2947"/>
    <n v="40757.410000000003"/>
    <n v="13830.14"/>
    <n v="12602.16"/>
    <n v="1000"/>
    <n v="40757.410000000003"/>
    <n v="0"/>
    <x v="1"/>
    <x v="435"/>
    <s v="BJ"/>
    <n v="240"/>
    <n v="13"/>
  </r>
  <r>
    <x v="492"/>
    <x v="0"/>
    <s v=""/>
    <s v="2026"/>
    <s v="02"/>
    <s v="V"/>
    <s v="ZA03"/>
    <n v="25384"/>
    <n v="304183.89"/>
    <n v="11983.29"/>
    <n v="11283.67"/>
    <n v="1000"/>
    <n v="304183.89"/>
    <n v="0"/>
    <x v="1"/>
    <x v="436"/>
    <s v="BJ"/>
    <n v="240"/>
    <n v="106"/>
  </r>
  <r>
    <x v="492"/>
    <x v="1"/>
    <s v=""/>
    <s v="2026"/>
    <s v="02"/>
    <s v="V"/>
    <s v="ZA03"/>
    <n v="16206"/>
    <n v="214754.25"/>
    <n v="13251.53"/>
    <n v="11283.67"/>
    <n v="1000"/>
    <n v="214754.25"/>
    <n v="0"/>
    <x v="1"/>
    <x v="436"/>
    <s v="BJ"/>
    <n v="240"/>
    <n v="68"/>
  </r>
  <r>
    <x v="492"/>
    <x v="6"/>
    <s v=""/>
    <s v="2026"/>
    <s v="02"/>
    <s v="V"/>
    <s v="ZA03"/>
    <n v="240"/>
    <n v="2912.61"/>
    <n v="12135.88"/>
    <n v="11401.11"/>
    <n v="1000"/>
    <n v="2912.61"/>
    <n v="0"/>
    <x v="1"/>
    <x v="436"/>
    <s v="BJ"/>
    <n v="240"/>
    <n v="1"/>
  </r>
  <r>
    <x v="492"/>
    <x v="2"/>
    <s v=""/>
    <s v="2026"/>
    <s v="02"/>
    <s v="V"/>
    <s v="ZA03"/>
    <n v="14877"/>
    <n v="177039.63"/>
    <n v="11900.22"/>
    <n v="11358.18"/>
    <n v="1000"/>
    <n v="177039.63"/>
    <n v="0"/>
    <x v="1"/>
    <x v="436"/>
    <s v="BJ"/>
    <n v="240"/>
    <n v="62"/>
  </r>
  <r>
    <x v="492"/>
    <x v="13"/>
    <s v=""/>
    <s v="2026"/>
    <s v="02"/>
    <s v="V"/>
    <s v="ZA03"/>
    <n v="7577"/>
    <n v="90433.54"/>
    <n v="11935.27"/>
    <n v="11283.67"/>
    <n v="1000"/>
    <n v="90433.54"/>
    <n v="0"/>
    <x v="1"/>
    <x v="436"/>
    <s v="BJ"/>
    <n v="240"/>
    <n v="32"/>
  </r>
  <r>
    <x v="492"/>
    <x v="3"/>
    <s v=""/>
    <s v="2026"/>
    <s v="02"/>
    <s v="V"/>
    <s v="ZA03"/>
    <n v="46130"/>
    <n v="550574.03"/>
    <n v="11935.27"/>
    <n v="11401.11"/>
    <n v="1000"/>
    <n v="550574.03"/>
    <n v="0"/>
    <x v="1"/>
    <x v="436"/>
    <s v="BJ"/>
    <n v="240"/>
    <n v="193"/>
  </r>
  <r>
    <x v="492"/>
    <x v="4"/>
    <s v=""/>
    <s v="2026"/>
    <s v="02"/>
    <s v="V"/>
    <s v="ZA03"/>
    <n v="821"/>
    <n v="8797.0300000000007"/>
    <n v="10715.02"/>
    <n v="10851.4"/>
    <n v="1000"/>
    <n v="8797.0300000000007"/>
    <n v="0"/>
    <x v="1"/>
    <x v="436"/>
    <s v="BJ"/>
    <n v="240"/>
    <n v="4"/>
  </r>
  <r>
    <x v="493"/>
    <x v="1"/>
    <s v=""/>
    <s v="2026"/>
    <s v="02"/>
    <s v="V"/>
    <s v="ZA03"/>
    <n v="1327"/>
    <n v="18939.3"/>
    <n v="14272.27"/>
    <n v="12926.92"/>
    <n v="1000"/>
    <n v="18939.3"/>
    <n v="0"/>
    <x v="1"/>
    <x v="437"/>
    <s v="BJ"/>
    <n v="240"/>
    <n v="6"/>
  </r>
  <r>
    <x v="493"/>
    <x v="2"/>
    <s v=""/>
    <s v="2026"/>
    <s v="02"/>
    <s v="V"/>
    <s v="ZA03"/>
    <n v="224"/>
    <n v="3017.1"/>
    <n v="13469.2"/>
    <n v="12954.11"/>
    <n v="1000"/>
    <n v="3017.1"/>
    <n v="0"/>
    <x v="1"/>
    <x v="437"/>
    <s v="BJ"/>
    <n v="240"/>
    <n v="1"/>
  </r>
  <r>
    <x v="493"/>
    <x v="3"/>
    <s v=""/>
    <s v="2026"/>
    <s v="02"/>
    <s v="V"/>
    <s v="ZA03"/>
    <n v="638"/>
    <n v="8799.48"/>
    <n v="13792.29"/>
    <n v="13023.97"/>
    <n v="1000"/>
    <n v="8799.48"/>
    <n v="0"/>
    <x v="1"/>
    <x v="437"/>
    <s v="BJ"/>
    <n v="240"/>
    <n v="3"/>
  </r>
  <r>
    <x v="494"/>
    <x v="0"/>
    <s v=""/>
    <s v="2026"/>
    <s v="02"/>
    <s v="V"/>
    <s v="ZA03"/>
    <n v="1425"/>
    <n v="18878.919999999998"/>
    <n v="13248.36"/>
    <n v="11886.11"/>
    <n v="1000"/>
    <n v="18878.919999999998"/>
    <n v="0"/>
    <x v="1"/>
    <x v="438"/>
    <s v="BJ"/>
    <n v="240"/>
    <n v="6"/>
  </r>
  <r>
    <x v="494"/>
    <x v="1"/>
    <s v=""/>
    <s v="2026"/>
    <s v="02"/>
    <s v="V"/>
    <s v="ZA03"/>
    <n v="910"/>
    <n v="12203.82"/>
    <n v="13410.79"/>
    <n v="12009.84"/>
    <n v="1000"/>
    <n v="12203.82"/>
    <n v="0"/>
    <x v="1"/>
    <x v="438"/>
    <s v="BJ"/>
    <n v="240"/>
    <n v="4"/>
  </r>
  <r>
    <x v="494"/>
    <x v="2"/>
    <s v=""/>
    <s v="2026"/>
    <s v="02"/>
    <s v="V"/>
    <s v="ZA03"/>
    <n v="474"/>
    <n v="6122.14"/>
    <n v="12915.91"/>
    <n v="11737.28"/>
    <n v="1000"/>
    <n v="6122.14"/>
    <n v="0"/>
    <x v="1"/>
    <x v="438"/>
    <s v="BJ"/>
    <n v="240"/>
    <n v="2"/>
  </r>
  <r>
    <x v="494"/>
    <x v="3"/>
    <s v=""/>
    <s v="2026"/>
    <s v="02"/>
    <s v="V"/>
    <s v="ZA03"/>
    <n v="2033"/>
    <n v="26008.42"/>
    <n v="12793.12"/>
    <n v="12009.84"/>
    <n v="1000"/>
    <n v="26008.42"/>
    <n v="0"/>
    <x v="1"/>
    <x v="438"/>
    <s v="BJ"/>
    <n v="240"/>
    <n v="9"/>
  </r>
  <r>
    <x v="495"/>
    <x v="0"/>
    <s v=""/>
    <s v="2026"/>
    <s v="02"/>
    <s v="V"/>
    <s v="ZA03"/>
    <n v="231"/>
    <n v="3080.13"/>
    <n v="13333.9"/>
    <n v="10853.94"/>
    <n v="1000"/>
    <n v="3080.13"/>
    <n v="0"/>
    <x v="6"/>
    <x v="439"/>
    <s v="BR"/>
    <n v="154"/>
    <n v="2"/>
  </r>
  <r>
    <x v="496"/>
    <x v="0"/>
    <s v=""/>
    <s v="2026"/>
    <s v="02"/>
    <s v="V"/>
    <s v="ZA03"/>
    <n v="82576"/>
    <n v="893337.8"/>
    <n v="10818.37"/>
    <n v="12295.77"/>
    <n v="1000"/>
    <n v="893337.8"/>
    <n v="0"/>
    <x v="1"/>
    <x v="440"/>
    <s v="BJ"/>
    <n v="240"/>
    <n v="345"/>
  </r>
  <r>
    <x v="496"/>
    <x v="1"/>
    <s v=""/>
    <s v="2026"/>
    <s v="02"/>
    <s v="V"/>
    <s v="ZA03"/>
    <n v="30877"/>
    <n v="370577.66"/>
    <n v="12001.74"/>
    <n v="13415.03"/>
    <n v="1000"/>
    <n v="370577.66"/>
    <n v="0"/>
    <x v="1"/>
    <x v="440"/>
    <s v="BJ"/>
    <n v="240"/>
    <n v="129"/>
  </r>
  <r>
    <x v="496"/>
    <x v="2"/>
    <s v=""/>
    <s v="2026"/>
    <s v="02"/>
    <s v="V"/>
    <s v="ZA03"/>
    <n v="21400"/>
    <n v="241138.05"/>
    <n v="11268.13"/>
    <n v="12214.95"/>
    <n v="1000"/>
    <n v="241138.05"/>
    <n v="0"/>
    <x v="1"/>
    <x v="440"/>
    <s v="BJ"/>
    <n v="240"/>
    <n v="90"/>
  </r>
  <r>
    <x v="496"/>
    <x v="8"/>
    <s v=""/>
    <s v="2026"/>
    <s v="02"/>
    <s v="V"/>
    <s v="ZA03"/>
    <n v="480"/>
    <n v="5687.84"/>
    <n v="11849.67"/>
    <n v="11533.56"/>
    <n v="1000"/>
    <n v="5687.84"/>
    <n v="0"/>
    <x v="1"/>
    <x v="440"/>
    <s v="BJ"/>
    <n v="240"/>
    <n v="2"/>
  </r>
  <r>
    <x v="496"/>
    <x v="3"/>
    <s v=""/>
    <s v="2026"/>
    <s v="02"/>
    <s v="V"/>
    <s v="ZA03"/>
    <n v="64412"/>
    <n v="712565.15"/>
    <n v="11062.61"/>
    <n v="12393.75"/>
    <n v="1000"/>
    <n v="712565.15"/>
    <n v="0"/>
    <x v="1"/>
    <x v="440"/>
    <s v="BJ"/>
    <n v="240"/>
    <n v="269"/>
  </r>
  <r>
    <x v="496"/>
    <x v="21"/>
    <s v=""/>
    <s v="2026"/>
    <s v="02"/>
    <s v="V"/>
    <s v="ZA03"/>
    <n v="11040"/>
    <n v="81545.38"/>
    <n v="7386.36"/>
    <n v="11295.98"/>
    <n v="1000"/>
    <n v="81545.38"/>
    <n v="0"/>
    <x v="1"/>
    <x v="440"/>
    <s v="BJ"/>
    <n v="240"/>
    <n v="46"/>
  </r>
  <r>
    <x v="496"/>
    <x v="4"/>
    <s v=""/>
    <s v="2026"/>
    <s v="02"/>
    <s v="V"/>
    <s v="ZA03"/>
    <n v="0"/>
    <n v="0"/>
    <n v="10165.799999999999"/>
    <n v="11742.06"/>
    <n v="1000"/>
    <n v="0"/>
    <n v="0"/>
    <x v="1"/>
    <x v="440"/>
    <s v="BJ"/>
    <n v="240"/>
    <n v="0"/>
  </r>
  <r>
    <x v="497"/>
    <x v="0"/>
    <s v=""/>
    <s v="2026"/>
    <s v="02"/>
    <s v="V"/>
    <s v="ZA03"/>
    <n v="33131"/>
    <n v="517644.14"/>
    <n v="15624.16"/>
    <n v="16108.54"/>
    <n v="1000"/>
    <n v="517644.14"/>
    <n v="0"/>
    <x v="1"/>
    <x v="441"/>
    <s v="BJ"/>
    <n v="240"/>
    <n v="139"/>
  </r>
  <r>
    <x v="497"/>
    <x v="1"/>
    <s v=""/>
    <s v="2026"/>
    <s v="02"/>
    <s v="V"/>
    <s v="ZA03"/>
    <n v="7890"/>
    <n v="131357.51999999999"/>
    <n v="16648.61"/>
    <n v="16108.54"/>
    <n v="1000"/>
    <n v="131357.51999999999"/>
    <n v="0"/>
    <x v="1"/>
    <x v="441"/>
    <s v="BJ"/>
    <n v="240"/>
    <n v="33"/>
  </r>
  <r>
    <x v="497"/>
    <x v="2"/>
    <s v=""/>
    <s v="2026"/>
    <s v="02"/>
    <s v="V"/>
    <s v="ZA03"/>
    <n v="3032"/>
    <n v="48030"/>
    <n v="15841.03"/>
    <n v="15954.74"/>
    <n v="1000"/>
    <n v="48030"/>
    <n v="0"/>
    <x v="1"/>
    <x v="441"/>
    <s v="BJ"/>
    <n v="240"/>
    <n v="13"/>
  </r>
  <r>
    <x v="497"/>
    <x v="3"/>
    <s v=""/>
    <s v="2026"/>
    <s v="02"/>
    <s v="V"/>
    <s v="ZA03"/>
    <n v="30220"/>
    <n v="478057.08"/>
    <n v="15819.23"/>
    <n v="16098.69"/>
    <n v="1000"/>
    <n v="478057.08"/>
    <n v="0"/>
    <x v="1"/>
    <x v="441"/>
    <s v="BJ"/>
    <n v="240"/>
    <n v="126"/>
  </r>
  <r>
    <x v="497"/>
    <x v="21"/>
    <s v=""/>
    <s v="2026"/>
    <s v="02"/>
    <s v="V"/>
    <s v="ZA03"/>
    <n v="0"/>
    <n v="0"/>
    <n v="15272.53"/>
    <n v="15752.11"/>
    <n v="1000"/>
    <n v="0"/>
    <n v="0"/>
    <x v="1"/>
    <x v="441"/>
    <s v="BJ"/>
    <n v="240"/>
    <n v="0"/>
  </r>
  <r>
    <x v="498"/>
    <x v="5"/>
    <s v=""/>
    <s v="2026"/>
    <s v="02"/>
    <s v="V"/>
    <s v="ZA03"/>
    <n v="720"/>
    <n v="6939.05"/>
    <n v="9637.57"/>
    <n v="8480.7000000000007"/>
    <n v="1000"/>
    <n v="6939.05"/>
    <n v="0"/>
    <x v="1"/>
    <x v="442"/>
    <s v="BJ"/>
    <n v="240"/>
    <n v="3"/>
  </r>
  <r>
    <x v="498"/>
    <x v="0"/>
    <s v=""/>
    <s v="2026"/>
    <s v="02"/>
    <s v="V"/>
    <s v="ZA03"/>
    <n v="11841"/>
    <n v="115116.97"/>
    <n v="9721.9"/>
    <n v="10072.67"/>
    <n v="1000"/>
    <n v="115116.97"/>
    <n v="0"/>
    <x v="1"/>
    <x v="442"/>
    <s v="BJ"/>
    <n v="240"/>
    <n v="50"/>
  </r>
  <r>
    <x v="498"/>
    <x v="1"/>
    <s v=""/>
    <s v="2026"/>
    <s v="02"/>
    <s v="V"/>
    <s v="ZA03"/>
    <n v="4931"/>
    <n v="50327.41"/>
    <n v="10206.33"/>
    <n v="10072.67"/>
    <n v="1000"/>
    <n v="50327.41"/>
    <n v="0"/>
    <x v="1"/>
    <x v="442"/>
    <s v="BJ"/>
    <n v="240"/>
    <n v="21"/>
  </r>
  <r>
    <x v="498"/>
    <x v="2"/>
    <s v=""/>
    <s v="2026"/>
    <s v="02"/>
    <s v="V"/>
    <s v="ZA03"/>
    <n v="4338"/>
    <n v="41218.589999999997"/>
    <n v="9501.75"/>
    <n v="9662.64"/>
    <n v="1000"/>
    <n v="41218.589999999997"/>
    <n v="0"/>
    <x v="1"/>
    <x v="442"/>
    <s v="BJ"/>
    <n v="240"/>
    <n v="19"/>
  </r>
  <r>
    <x v="498"/>
    <x v="8"/>
    <s v=""/>
    <s v="2026"/>
    <s v="02"/>
    <s v="V"/>
    <s v="ZA03"/>
    <n v="0"/>
    <n v="0"/>
    <n v="9128.7199999999993"/>
    <n v="9525.2000000000007"/>
    <n v="1000"/>
    <n v="0"/>
    <n v="0"/>
    <x v="1"/>
    <x v="442"/>
    <s v="BJ"/>
    <n v="240"/>
    <n v="0"/>
  </r>
  <r>
    <x v="498"/>
    <x v="3"/>
    <s v=""/>
    <s v="2026"/>
    <s v="02"/>
    <s v="V"/>
    <s v="ZA03"/>
    <n v="17106"/>
    <n v="165054.96"/>
    <n v="9648.9500000000007"/>
    <n v="9712.0300000000007"/>
    <n v="1000"/>
    <n v="165054.96"/>
    <n v="0"/>
    <x v="1"/>
    <x v="442"/>
    <s v="BJ"/>
    <n v="240"/>
    <n v="72"/>
  </r>
  <r>
    <x v="498"/>
    <x v="4"/>
    <s v=""/>
    <s v="2026"/>
    <s v="02"/>
    <s v="V"/>
    <s v="ZA03"/>
    <n v="3788"/>
    <n v="31443.55"/>
    <n v="8300.83"/>
    <n v="9367.81"/>
    <n v="1000"/>
    <n v="31443.55"/>
    <n v="0"/>
    <x v="1"/>
    <x v="442"/>
    <s v="BJ"/>
    <n v="240"/>
    <n v="16"/>
  </r>
  <r>
    <x v="499"/>
    <x v="0"/>
    <s v=""/>
    <s v="2026"/>
    <s v="02"/>
    <s v="V"/>
    <s v="ZA03"/>
    <n v="2436"/>
    <n v="56352.19"/>
    <n v="23133.08"/>
    <n v="25187.24"/>
    <n v="1000"/>
    <n v="56352.19"/>
    <n v="0"/>
    <x v="0"/>
    <x v="443"/>
    <s v="BJ"/>
    <n v="125"/>
    <n v="20"/>
  </r>
  <r>
    <x v="499"/>
    <x v="1"/>
    <s v=""/>
    <s v="2026"/>
    <s v="02"/>
    <s v="V"/>
    <s v="ZA03"/>
    <n v="539"/>
    <n v="15656.8"/>
    <n v="29047.87"/>
    <n v="25187.24"/>
    <n v="1000"/>
    <n v="15656.8"/>
    <n v="0"/>
    <x v="0"/>
    <x v="443"/>
    <s v="BJ"/>
    <n v="125"/>
    <n v="5"/>
  </r>
  <r>
    <x v="499"/>
    <x v="2"/>
    <s v=""/>
    <s v="2026"/>
    <s v="02"/>
    <s v="V"/>
    <s v="ZA03"/>
    <n v="252"/>
    <n v="6609.98"/>
    <n v="26230.080000000002"/>
    <n v="24456.79"/>
    <n v="1000"/>
    <n v="6609.98"/>
    <n v="0"/>
    <x v="0"/>
    <x v="443"/>
    <s v="BJ"/>
    <n v="125"/>
    <n v="3"/>
  </r>
  <r>
    <x v="499"/>
    <x v="3"/>
    <s v=""/>
    <s v="2026"/>
    <s v="02"/>
    <s v="V"/>
    <s v="ZA03"/>
    <n v="5909"/>
    <n v="145218.82"/>
    <n v="24575.87"/>
    <n v="24662.19"/>
    <n v="1000"/>
    <n v="145218.82"/>
    <n v="0"/>
    <x v="0"/>
    <x v="443"/>
    <s v="BJ"/>
    <n v="125"/>
    <n v="48"/>
  </r>
  <r>
    <x v="499"/>
    <x v="4"/>
    <s v=""/>
    <s v="2026"/>
    <s v="02"/>
    <s v="V"/>
    <s v="ZA03"/>
    <n v="239"/>
    <n v="4863.2299999999996"/>
    <n v="20348.240000000002"/>
    <n v="23499.5"/>
    <n v="1000"/>
    <n v="4863.2299999999996"/>
    <n v="0"/>
    <x v="0"/>
    <x v="443"/>
    <s v="BJ"/>
    <n v="125"/>
    <n v="2"/>
  </r>
  <r>
    <x v="500"/>
    <x v="0"/>
    <s v=""/>
    <s v="2026"/>
    <s v="02"/>
    <s v="V"/>
    <s v="ZA03"/>
    <n v="2034"/>
    <n v="54100.18"/>
    <n v="26597.93"/>
    <n v="24051.52"/>
    <n v="1000"/>
    <n v="54100.18"/>
    <n v="0"/>
    <x v="0"/>
    <x v="444"/>
    <s v="BJ"/>
    <n v="125"/>
    <n v="17"/>
  </r>
  <r>
    <x v="500"/>
    <x v="1"/>
    <s v=""/>
    <s v="2026"/>
    <s v="02"/>
    <s v="V"/>
    <s v="ZA03"/>
    <n v="2201"/>
    <n v="61770.85"/>
    <n v="28064.9"/>
    <n v="24051.52"/>
    <n v="1000"/>
    <n v="61770.85"/>
    <n v="0"/>
    <x v="0"/>
    <x v="444"/>
    <s v="BJ"/>
    <n v="125"/>
    <n v="18"/>
  </r>
  <r>
    <x v="500"/>
    <x v="2"/>
    <s v=""/>
    <s v="2026"/>
    <s v="02"/>
    <s v="V"/>
    <s v="ZA03"/>
    <n v="283"/>
    <n v="7257.28"/>
    <n v="25644.1"/>
    <n v="24039.41"/>
    <n v="1000"/>
    <n v="7257.28"/>
    <n v="0"/>
    <x v="0"/>
    <x v="444"/>
    <s v="BJ"/>
    <n v="125"/>
    <n v="3"/>
  </r>
  <r>
    <x v="500"/>
    <x v="3"/>
    <s v=""/>
    <s v="2026"/>
    <s v="02"/>
    <s v="V"/>
    <s v="ZA03"/>
    <n v="2977"/>
    <n v="80008.33"/>
    <n v="26875.49"/>
    <n v="24192.02"/>
    <n v="1000"/>
    <n v="80008.33"/>
    <n v="0"/>
    <x v="0"/>
    <x v="444"/>
    <s v="BJ"/>
    <n v="125"/>
    <n v="24"/>
  </r>
  <r>
    <x v="500"/>
    <x v="4"/>
    <s v=""/>
    <s v="2026"/>
    <s v="02"/>
    <s v="S"/>
    <s v="ZA03"/>
    <n v="0"/>
    <n v="0"/>
    <n v="23844.07"/>
    <n v="23083.24"/>
    <n v="1000"/>
    <n v="0"/>
    <n v="0"/>
    <x v="0"/>
    <x v="444"/>
    <s v="BJ"/>
    <n v="125"/>
    <n v="0"/>
  </r>
  <r>
    <x v="501"/>
    <x v="0"/>
    <s v=""/>
    <s v="2026"/>
    <s v="02"/>
    <s v="V"/>
    <s v="ZA03"/>
    <n v="275"/>
    <n v="7598.64"/>
    <n v="27631.42"/>
    <n v="25822.57"/>
    <n v="1000"/>
    <n v="7598.64"/>
    <n v="0"/>
    <x v="0"/>
    <x v="445"/>
    <s v="BJ"/>
    <n v="125"/>
    <n v="3"/>
  </r>
  <r>
    <x v="502"/>
    <x v="0"/>
    <s v=""/>
    <s v="2026"/>
    <s v="02"/>
    <s v="V"/>
    <s v="ZA03"/>
    <n v="25"/>
    <n v="715.69"/>
    <n v="28627.599999999999"/>
    <n v="29616.87"/>
    <n v="1000"/>
    <n v="715.69"/>
    <n v="0"/>
    <x v="0"/>
    <x v="446"/>
    <s v="BJ"/>
    <n v="125"/>
    <n v="1"/>
  </r>
  <r>
    <x v="503"/>
    <x v="0"/>
    <s v=""/>
    <s v="2026"/>
    <s v="02"/>
    <s v="V"/>
    <s v="ZA03"/>
    <n v="9453"/>
    <n v="227027.48"/>
    <n v="24016.45"/>
    <n v="27915.31"/>
    <n v="1000"/>
    <n v="227027.48"/>
    <n v="0"/>
    <x v="0"/>
    <x v="447"/>
    <s v="BJ"/>
    <n v="125"/>
    <n v="76"/>
  </r>
  <r>
    <x v="503"/>
    <x v="1"/>
    <s v=""/>
    <s v="2026"/>
    <s v="02"/>
    <s v="V"/>
    <s v="ZA03"/>
    <n v="2528"/>
    <n v="73772.03"/>
    <n v="29181.97"/>
    <n v="27915.31"/>
    <n v="1000"/>
    <n v="73772.03"/>
    <n v="0"/>
    <x v="0"/>
    <x v="447"/>
    <s v="BJ"/>
    <n v="125"/>
    <n v="21"/>
  </r>
  <r>
    <x v="503"/>
    <x v="2"/>
    <s v=""/>
    <s v="2026"/>
    <s v="02"/>
    <s v="V"/>
    <s v="ZA03"/>
    <n v="2040"/>
    <n v="54369.87"/>
    <n v="26651.9"/>
    <n v="27677.43"/>
    <n v="1000"/>
    <n v="54369.87"/>
    <n v="0"/>
    <x v="0"/>
    <x v="447"/>
    <s v="BJ"/>
    <n v="125"/>
    <n v="17"/>
  </r>
  <r>
    <x v="503"/>
    <x v="3"/>
    <s v=""/>
    <s v="2026"/>
    <s v="02"/>
    <s v="V"/>
    <s v="ZA03"/>
    <n v="9582"/>
    <n v="236893.61"/>
    <n v="24722.77"/>
    <n v="27703.38"/>
    <n v="1000"/>
    <n v="236893.61"/>
    <n v="0"/>
    <x v="0"/>
    <x v="447"/>
    <s v="BJ"/>
    <n v="125"/>
    <n v="77"/>
  </r>
  <r>
    <x v="503"/>
    <x v="4"/>
    <s v=""/>
    <s v="2026"/>
    <s v="02"/>
    <s v="V"/>
    <s v="ZA03"/>
    <n v="0"/>
    <n v="0"/>
    <n v="22735.89"/>
    <n v="26730.16"/>
    <n v="1000"/>
    <n v="0"/>
    <n v="0"/>
    <x v="0"/>
    <x v="447"/>
    <s v="BJ"/>
    <n v="125"/>
    <n v="0"/>
  </r>
  <r>
    <x v="504"/>
    <x v="0"/>
    <s v=""/>
    <s v="2026"/>
    <s v="02"/>
    <s v="V"/>
    <s v="ZA03"/>
    <n v="5326"/>
    <n v="69346.14"/>
    <n v="13020.3"/>
    <n v="12462.19"/>
    <n v="1000"/>
    <n v="69346.14"/>
    <n v="0"/>
    <x v="1"/>
    <x v="448"/>
    <s v="BJ"/>
    <n v="240"/>
    <n v="23"/>
  </r>
  <r>
    <x v="504"/>
    <x v="1"/>
    <s v=""/>
    <s v="2026"/>
    <s v="02"/>
    <s v="V"/>
    <s v="ZA03"/>
    <n v="2391"/>
    <n v="33018.94"/>
    <n v="13809.68"/>
    <n v="12462.19"/>
    <n v="1000"/>
    <n v="33018.94"/>
    <n v="0"/>
    <x v="1"/>
    <x v="448"/>
    <s v="BJ"/>
    <n v="240"/>
    <n v="10"/>
  </r>
  <r>
    <x v="504"/>
    <x v="2"/>
    <s v=""/>
    <s v="2026"/>
    <s v="02"/>
    <s v="V"/>
    <s v="ZA03"/>
    <n v="1420"/>
    <n v="18596.37"/>
    <n v="13096.04"/>
    <n v="7708.39"/>
    <n v="1000"/>
    <n v="18596.37"/>
    <n v="0"/>
    <x v="1"/>
    <x v="448"/>
    <s v="BJ"/>
    <n v="240"/>
    <n v="6"/>
  </r>
  <r>
    <x v="504"/>
    <x v="3"/>
    <s v=""/>
    <s v="2026"/>
    <s v="02"/>
    <s v="V"/>
    <s v="ZA03"/>
    <n v="3097"/>
    <n v="40591.82"/>
    <n v="13106.82"/>
    <n v="7708.39"/>
    <n v="1000"/>
    <n v="40591.82"/>
    <n v="0"/>
    <x v="1"/>
    <x v="448"/>
    <s v="BJ"/>
    <n v="240"/>
    <n v="13"/>
  </r>
  <r>
    <x v="504"/>
    <x v="4"/>
    <s v=""/>
    <s v="2026"/>
    <s v="02"/>
    <s v="V"/>
    <s v="ZA03"/>
    <n v="240"/>
    <n v="3099.87"/>
    <n v="12916.13"/>
    <n v="12069.53"/>
    <n v="1000"/>
    <n v="3099.87"/>
    <n v="0"/>
    <x v="1"/>
    <x v="448"/>
    <s v="BJ"/>
    <n v="240"/>
    <n v="1"/>
  </r>
  <r>
    <x v="505"/>
    <x v="0"/>
    <s v=""/>
    <s v="2026"/>
    <s v="02"/>
    <s v="V"/>
    <s v="ZA03"/>
    <n v="13459"/>
    <n v="179646.2"/>
    <n v="13347.66"/>
    <n v="14021.45"/>
    <n v="1000"/>
    <n v="179646.2"/>
    <n v="0"/>
    <x v="1"/>
    <x v="449"/>
    <s v="BJ"/>
    <n v="240"/>
    <n v="57"/>
  </r>
  <r>
    <x v="505"/>
    <x v="1"/>
    <s v=""/>
    <s v="2026"/>
    <s v="02"/>
    <s v="V"/>
    <s v="ZA03"/>
    <n v="5063"/>
    <n v="71939.199999999997"/>
    <n v="14208.81"/>
    <n v="14021.45"/>
    <n v="1000"/>
    <n v="71939.199999999997"/>
    <n v="0"/>
    <x v="1"/>
    <x v="449"/>
    <s v="BJ"/>
    <n v="240"/>
    <n v="22"/>
  </r>
  <r>
    <x v="505"/>
    <x v="6"/>
    <s v=""/>
    <s v="2026"/>
    <s v="02"/>
    <s v="V"/>
    <s v="ZA03"/>
    <n v="0"/>
    <n v="0"/>
    <n v="13829.83"/>
    <n v="14534.14"/>
    <n v="1000"/>
    <n v="0"/>
    <n v="0"/>
    <x v="1"/>
    <x v="449"/>
    <s v="BJ"/>
    <n v="240"/>
    <n v="0"/>
  </r>
  <r>
    <x v="505"/>
    <x v="2"/>
    <s v=""/>
    <s v="2026"/>
    <s v="02"/>
    <s v="V"/>
    <s v="ZA03"/>
    <n v="2685"/>
    <n v="36550.31"/>
    <n v="13612.78"/>
    <n v="14139.72"/>
    <n v="1000"/>
    <n v="36550.31"/>
    <n v="0"/>
    <x v="1"/>
    <x v="449"/>
    <s v="BJ"/>
    <n v="240"/>
    <n v="12"/>
  </r>
  <r>
    <x v="505"/>
    <x v="3"/>
    <s v=""/>
    <s v="2026"/>
    <s v="02"/>
    <s v="V"/>
    <s v="ZA03"/>
    <n v="9568"/>
    <n v="127508.95"/>
    <n v="13326.6"/>
    <n v="14194.7"/>
    <n v="1000"/>
    <n v="127508.95"/>
    <n v="0"/>
    <x v="1"/>
    <x v="449"/>
    <s v="BJ"/>
    <n v="240"/>
    <n v="40"/>
  </r>
  <r>
    <x v="505"/>
    <x v="4"/>
    <s v=""/>
    <s v="2026"/>
    <s v="02"/>
    <s v="V"/>
    <s v="ZA03"/>
    <n v="0"/>
    <n v="0"/>
    <n v="12701.21"/>
    <n v="13571.6"/>
    <n v="1000"/>
    <n v="0"/>
    <n v="0"/>
    <x v="1"/>
    <x v="449"/>
    <s v="BJ"/>
    <n v="240"/>
    <n v="0"/>
  </r>
  <r>
    <x v="506"/>
    <x v="0"/>
    <s v=""/>
    <s v="2026"/>
    <s v="02"/>
    <s v="V"/>
    <s v="ZA03"/>
    <n v="691"/>
    <n v="7381.47"/>
    <n v="10682.3"/>
    <n v="11014.07"/>
    <n v="1000"/>
    <n v="7381.47"/>
    <n v="0"/>
    <x v="1"/>
    <x v="450"/>
    <s v="BJ"/>
    <n v="240"/>
    <n v="3"/>
  </r>
  <r>
    <x v="507"/>
    <x v="0"/>
    <s v=""/>
    <s v="2026"/>
    <s v="02"/>
    <s v="V"/>
    <s v="ZA03"/>
    <n v="50"/>
    <n v="1717.31"/>
    <n v="34346.199999999997"/>
    <n v="33835.480000000003"/>
    <n v="1000"/>
    <n v="1717.31"/>
    <n v="0"/>
    <x v="0"/>
    <x v="451"/>
    <s v="BJ"/>
    <n v="125"/>
    <n v="1"/>
  </r>
  <r>
    <x v="508"/>
    <x v="0"/>
    <s v=""/>
    <s v="2026"/>
    <s v="02"/>
    <s v="V"/>
    <s v="ZA03"/>
    <n v="11991"/>
    <n v="146411"/>
    <n v="12210.07"/>
    <n v="13643.96"/>
    <n v="1000"/>
    <n v="146411"/>
    <n v="0"/>
    <x v="1"/>
    <x v="452"/>
    <s v="BJ"/>
    <n v="240"/>
    <n v="50"/>
  </r>
  <r>
    <x v="508"/>
    <x v="1"/>
    <s v=""/>
    <s v="2026"/>
    <s v="02"/>
    <s v="V"/>
    <s v="ZA03"/>
    <n v="5440"/>
    <n v="74754.25"/>
    <n v="13741.59"/>
    <n v="14890.88"/>
    <n v="1000"/>
    <n v="74754.25"/>
    <n v="0"/>
    <x v="1"/>
    <x v="452"/>
    <s v="BJ"/>
    <n v="240"/>
    <n v="23"/>
  </r>
  <r>
    <x v="508"/>
    <x v="2"/>
    <s v=""/>
    <s v="2026"/>
    <s v="02"/>
    <s v="V"/>
    <s v="ZA03"/>
    <n v="2049"/>
    <n v="27147.69"/>
    <n v="13249.24"/>
    <n v="13570.91"/>
    <n v="1000"/>
    <n v="27147.69"/>
    <n v="0"/>
    <x v="1"/>
    <x v="452"/>
    <s v="BJ"/>
    <n v="240"/>
    <n v="9"/>
  </r>
  <r>
    <x v="508"/>
    <x v="3"/>
    <s v=""/>
    <s v="2026"/>
    <s v="02"/>
    <s v="V"/>
    <s v="ZA03"/>
    <n v="14163"/>
    <n v="179813.18"/>
    <n v="12695.98"/>
    <n v="13598.95"/>
    <n v="1000"/>
    <n v="179813.18"/>
    <n v="0"/>
    <x v="1"/>
    <x v="452"/>
    <s v="BJ"/>
    <n v="240"/>
    <n v="60"/>
  </r>
  <r>
    <x v="508"/>
    <x v="4"/>
    <s v=""/>
    <s v="2026"/>
    <s v="02"/>
    <s v="V"/>
    <s v="ZA03"/>
    <n v="1"/>
    <n v="11.85"/>
    <n v="11850"/>
    <n v="13042.1"/>
    <n v="1000"/>
    <n v="11.85"/>
    <n v="0"/>
    <x v="1"/>
    <x v="452"/>
    <s v="BJ"/>
    <n v="240"/>
    <n v="1"/>
  </r>
  <r>
    <x v="509"/>
    <x v="0"/>
    <s v=""/>
    <s v="2026"/>
    <s v="02"/>
    <s v="V"/>
    <s v="ZA03"/>
    <n v="50"/>
    <n v="1697.86"/>
    <n v="33957.199999999997"/>
    <n v="33526.89"/>
    <n v="1000"/>
    <n v="1697.86"/>
    <n v="0"/>
    <x v="0"/>
    <x v="453"/>
    <s v="BJ"/>
    <n v="125"/>
    <n v="1"/>
  </r>
  <r>
    <x v="510"/>
    <x v="0"/>
    <s v=""/>
    <s v="2026"/>
    <s v="02"/>
    <s v="V"/>
    <s v="ZA03"/>
    <n v="175"/>
    <n v="5745.4"/>
    <n v="32830.86"/>
    <n v="32175.69"/>
    <n v="1000"/>
    <n v="5745.4"/>
    <n v="0"/>
    <x v="0"/>
    <x v="454"/>
    <s v="BJ"/>
    <n v="125"/>
    <n v="2"/>
  </r>
  <r>
    <x v="511"/>
    <x v="0"/>
    <s v=""/>
    <s v="2026"/>
    <s v="02"/>
    <s v="V"/>
    <s v="ZA03"/>
    <n v="605"/>
    <n v="19069.11"/>
    <n v="31519.19"/>
    <n v="29800.14"/>
    <n v="1000"/>
    <n v="19069.11"/>
    <n v="0"/>
    <x v="0"/>
    <x v="455"/>
    <s v="BJ"/>
    <n v="125"/>
    <n v="5"/>
  </r>
  <r>
    <x v="511"/>
    <x v="1"/>
    <s v=""/>
    <s v="2026"/>
    <s v="02"/>
    <s v="V"/>
    <s v="ZA03"/>
    <n v="1970"/>
    <n v="64551.43"/>
    <n v="32767.22"/>
    <n v="29800.14"/>
    <n v="1000"/>
    <n v="64551.43"/>
    <n v="0"/>
    <x v="0"/>
    <x v="455"/>
    <s v="BJ"/>
    <n v="125"/>
    <n v="16"/>
  </r>
  <r>
    <x v="511"/>
    <x v="2"/>
    <s v=""/>
    <s v="2026"/>
    <s v="02"/>
    <s v="V"/>
    <s v="ZA03"/>
    <n v="1420"/>
    <n v="44009.72"/>
    <n v="30992.76"/>
    <n v="29132.54"/>
    <n v="1000"/>
    <n v="44009.72"/>
    <n v="0"/>
    <x v="0"/>
    <x v="455"/>
    <s v="BJ"/>
    <n v="125"/>
    <n v="12"/>
  </r>
  <r>
    <x v="511"/>
    <x v="3"/>
    <s v=""/>
    <s v="2026"/>
    <s v="02"/>
    <s v="V"/>
    <s v="ZA03"/>
    <n v="594"/>
    <n v="18072.53"/>
    <n v="30425.13"/>
    <n v="29386.39"/>
    <n v="1000"/>
    <n v="18072.53"/>
    <n v="0"/>
    <x v="0"/>
    <x v="455"/>
    <s v="BJ"/>
    <n v="125"/>
    <n v="5"/>
  </r>
  <r>
    <x v="512"/>
    <x v="0"/>
    <s v=""/>
    <s v="2026"/>
    <s v="02"/>
    <s v="V"/>
    <s v="ZA03"/>
    <n v="43509"/>
    <n v="481040.03"/>
    <n v="11056.1"/>
    <n v="12540.33"/>
    <n v="1000"/>
    <n v="481040.03"/>
    <n v="0"/>
    <x v="1"/>
    <x v="456"/>
    <s v="BJ"/>
    <n v="240"/>
    <n v="182"/>
  </r>
  <r>
    <x v="512"/>
    <x v="1"/>
    <s v=""/>
    <s v="2026"/>
    <s v="02"/>
    <s v="V"/>
    <s v="ZA03"/>
    <n v="15867"/>
    <n v="191212.33"/>
    <n v="12050.94"/>
    <n v="12540.33"/>
    <n v="1000"/>
    <n v="191212.33"/>
    <n v="0"/>
    <x v="1"/>
    <x v="456"/>
    <s v="BJ"/>
    <n v="240"/>
    <n v="67"/>
  </r>
  <r>
    <x v="512"/>
    <x v="6"/>
    <s v=""/>
    <s v="2026"/>
    <s v="02"/>
    <s v="V"/>
    <s v="ZA03"/>
    <n v="0"/>
    <n v="0"/>
    <n v="11828.73"/>
    <n v="13136.08"/>
    <n v="1000"/>
    <n v="0"/>
    <n v="0"/>
    <x v="1"/>
    <x v="456"/>
    <s v="BJ"/>
    <n v="240"/>
    <n v="0"/>
  </r>
  <r>
    <x v="512"/>
    <x v="2"/>
    <s v=""/>
    <s v="2026"/>
    <s v="02"/>
    <s v="V"/>
    <s v="ZA03"/>
    <n v="26191"/>
    <n v="298252.88"/>
    <n v="11387.61"/>
    <n v="12656.44"/>
    <n v="1000"/>
    <n v="298252.88"/>
    <n v="0"/>
    <x v="1"/>
    <x v="456"/>
    <s v="BJ"/>
    <n v="240"/>
    <n v="110"/>
  </r>
  <r>
    <x v="512"/>
    <x v="13"/>
    <s v=""/>
    <s v="2026"/>
    <s v="02"/>
    <s v="V"/>
    <s v="ZA03"/>
    <n v="8592"/>
    <n v="97258.96"/>
    <n v="11319.71"/>
    <n v="12706.61"/>
    <n v="1000"/>
    <n v="97258.96"/>
    <n v="0"/>
    <x v="1"/>
    <x v="456"/>
    <s v="BJ"/>
    <n v="240"/>
    <n v="36"/>
  </r>
  <r>
    <x v="512"/>
    <x v="3"/>
    <s v=""/>
    <s v="2026"/>
    <s v="02"/>
    <s v="V"/>
    <s v="ZA03"/>
    <n v="58494"/>
    <n v="662135.43999999994"/>
    <n v="11319.72"/>
    <n v="12706.61"/>
    <n v="1000"/>
    <n v="662135.43999999994"/>
    <n v="0"/>
    <x v="1"/>
    <x v="456"/>
    <s v="BJ"/>
    <n v="240"/>
    <n v="244"/>
  </r>
  <r>
    <x v="512"/>
    <x v="21"/>
    <s v=""/>
    <s v="2026"/>
    <s v="02"/>
    <s v="V"/>
    <s v="ZA03"/>
    <n v="73"/>
    <n v="822.3"/>
    <n v="11264.38"/>
    <n v="11836.68"/>
    <n v="1000"/>
    <n v="822.3"/>
    <n v="0"/>
    <x v="1"/>
    <x v="456"/>
    <s v="BJ"/>
    <n v="240"/>
    <n v="1"/>
  </r>
  <r>
    <x v="512"/>
    <x v="4"/>
    <s v=""/>
    <s v="2026"/>
    <s v="02"/>
    <s v="V"/>
    <s v="ZA03"/>
    <n v="6591"/>
    <n v="51267.73"/>
    <n v="7778.44"/>
    <n v="12041.23"/>
    <n v="1000"/>
    <n v="51267.73"/>
    <n v="0"/>
    <x v="1"/>
    <x v="456"/>
    <s v="BJ"/>
    <n v="240"/>
    <n v="28"/>
  </r>
  <r>
    <x v="513"/>
    <x v="0"/>
    <s v=""/>
    <s v="2026"/>
    <s v="02"/>
    <s v="V"/>
    <s v="ZA03"/>
    <n v="584"/>
    <n v="18470.099999999999"/>
    <n v="31626.880000000001"/>
    <n v="32429.22"/>
    <n v="1000"/>
    <n v="18470.099999999999"/>
    <n v="0"/>
    <x v="0"/>
    <x v="457"/>
    <s v="BJ"/>
    <n v="125"/>
    <n v="5"/>
  </r>
  <r>
    <x v="513"/>
    <x v="1"/>
    <s v=""/>
    <s v="2026"/>
    <s v="02"/>
    <s v="V"/>
    <s v="ZA03"/>
    <n v="1593"/>
    <n v="53543.88"/>
    <n v="33611.980000000003"/>
    <n v="32429.22"/>
    <n v="1000"/>
    <n v="53543.88"/>
    <n v="0"/>
    <x v="0"/>
    <x v="457"/>
    <s v="BJ"/>
    <n v="125"/>
    <n v="13"/>
  </r>
  <r>
    <x v="513"/>
    <x v="2"/>
    <s v=""/>
    <s v="2026"/>
    <s v="02"/>
    <s v="V"/>
    <s v="ZA03"/>
    <n v="386"/>
    <n v="12302.94"/>
    <n v="31872.9"/>
    <n v="31272.560000000001"/>
    <n v="1000"/>
    <n v="12302.94"/>
    <n v="0"/>
    <x v="0"/>
    <x v="457"/>
    <s v="BJ"/>
    <n v="125"/>
    <n v="4"/>
  </r>
  <r>
    <x v="513"/>
    <x v="3"/>
    <s v=""/>
    <s v="2026"/>
    <s v="02"/>
    <s v="V"/>
    <s v="ZA03"/>
    <n v="1002"/>
    <n v="32052.33"/>
    <n v="31988.35"/>
    <n v="31338.13"/>
    <n v="1000"/>
    <n v="32052.33"/>
    <n v="0"/>
    <x v="0"/>
    <x v="457"/>
    <s v="BJ"/>
    <n v="125"/>
    <n v="9"/>
  </r>
  <r>
    <x v="514"/>
    <x v="0"/>
    <s v=""/>
    <s v="2026"/>
    <s v="02"/>
    <s v="V"/>
    <s v="ZA03"/>
    <n v="146"/>
    <n v="5636.74"/>
    <n v="38607.81"/>
    <n v="35642.870000000003"/>
    <n v="1000"/>
    <n v="5636.74"/>
    <n v="0"/>
    <x v="0"/>
    <x v="458"/>
    <s v="BJ"/>
    <n v="125"/>
    <n v="2"/>
  </r>
  <r>
    <x v="514"/>
    <x v="1"/>
    <s v=""/>
    <s v="2026"/>
    <s v="02"/>
    <s v="V"/>
    <s v="ZA03"/>
    <n v="1229"/>
    <n v="46957.22"/>
    <n v="38207.660000000003"/>
    <n v="35642.870000000003"/>
    <n v="1000"/>
    <n v="46957.22"/>
    <n v="0"/>
    <x v="0"/>
    <x v="458"/>
    <s v="BJ"/>
    <n v="125"/>
    <n v="10"/>
  </r>
  <r>
    <x v="514"/>
    <x v="2"/>
    <s v=""/>
    <s v="2026"/>
    <s v="02"/>
    <s v="V"/>
    <s v="ZA03"/>
    <n v="201"/>
    <n v="7600.35"/>
    <n v="37812.69"/>
    <n v="35135.410000000003"/>
    <n v="1000"/>
    <n v="7600.35"/>
    <n v="0"/>
    <x v="0"/>
    <x v="458"/>
    <s v="BJ"/>
    <n v="125"/>
    <n v="2"/>
  </r>
  <r>
    <x v="514"/>
    <x v="3"/>
    <s v=""/>
    <s v="2026"/>
    <s v="02"/>
    <s v="V"/>
    <s v="ZA03"/>
    <n v="304"/>
    <n v="11352.15"/>
    <n v="37342.6"/>
    <n v="35242.22"/>
    <n v="1000"/>
    <n v="11352.15"/>
    <n v="0"/>
    <x v="0"/>
    <x v="458"/>
    <s v="BJ"/>
    <n v="125"/>
    <n v="3"/>
  </r>
  <r>
    <x v="514"/>
    <x v="4"/>
    <s v=""/>
    <s v="2026"/>
    <s v="02"/>
    <s v="S"/>
    <s v="ZA03"/>
    <n v="0"/>
    <n v="0"/>
    <n v="37815.19"/>
    <n v="34105.589999999997"/>
    <n v="1000"/>
    <n v="0"/>
    <n v="0"/>
    <x v="0"/>
    <x v="458"/>
    <s v="BJ"/>
    <n v="125"/>
    <n v="0"/>
  </r>
  <r>
    <x v="515"/>
    <x v="0"/>
    <s v=""/>
    <s v="2026"/>
    <s v="02"/>
    <s v="V"/>
    <s v="ZA03"/>
    <n v="0"/>
    <n v="0"/>
    <n v="32832.639999999999"/>
    <n v="34674.239999999998"/>
    <n v="1000"/>
    <n v="0"/>
    <n v="0"/>
    <x v="0"/>
    <x v="459"/>
    <s v="BJ"/>
    <n v="125"/>
    <n v="0"/>
  </r>
  <r>
    <x v="516"/>
    <x v="0"/>
    <s v=""/>
    <s v="2026"/>
    <s v="02"/>
    <s v="V"/>
    <s v="ZA03"/>
    <n v="300"/>
    <n v="11883.16"/>
    <n v="39610.53"/>
    <n v="38246.370000000003"/>
    <n v="1000"/>
    <n v="11883.16"/>
    <n v="0"/>
    <x v="0"/>
    <x v="460"/>
    <s v="BJ"/>
    <n v="125"/>
    <n v="3"/>
  </r>
  <r>
    <x v="517"/>
    <x v="0"/>
    <s v=""/>
    <s v="2026"/>
    <s v="02"/>
    <s v="V"/>
    <s v="ZA03"/>
    <n v="27865"/>
    <n v="382011.85"/>
    <n v="13709.38"/>
    <n v="13766.39"/>
    <n v="1000"/>
    <n v="382011.85"/>
    <n v="0"/>
    <x v="1"/>
    <x v="461"/>
    <s v="BJ"/>
    <n v="240"/>
    <n v="117"/>
  </r>
  <r>
    <x v="517"/>
    <x v="1"/>
    <s v=""/>
    <s v="2026"/>
    <s v="02"/>
    <s v="V"/>
    <s v="ZA03"/>
    <n v="19967"/>
    <n v="295338.09000000003"/>
    <n v="14791.31"/>
    <n v="14372.25"/>
    <n v="1000"/>
    <n v="295338.09000000003"/>
    <n v="0"/>
    <x v="1"/>
    <x v="461"/>
    <s v="BJ"/>
    <n v="240"/>
    <n v="84"/>
  </r>
  <r>
    <x v="517"/>
    <x v="2"/>
    <s v=""/>
    <s v="2026"/>
    <s v="02"/>
    <s v="V"/>
    <s v="ZA03"/>
    <n v="13008"/>
    <n v="186699.4"/>
    <n v="14352.66"/>
    <n v="13948.87"/>
    <n v="1000"/>
    <n v="186699.4"/>
    <n v="0"/>
    <x v="1"/>
    <x v="461"/>
    <s v="BJ"/>
    <n v="240"/>
    <n v="55"/>
  </r>
  <r>
    <x v="517"/>
    <x v="3"/>
    <s v=""/>
    <s v="2026"/>
    <s v="02"/>
    <s v="V"/>
    <s v="ZA03"/>
    <n v="49450"/>
    <n v="715119.54"/>
    <n v="14461.47"/>
    <n v="14006.29"/>
    <n v="1000"/>
    <n v="715119.54"/>
    <n v="0"/>
    <x v="1"/>
    <x v="461"/>
    <s v="BJ"/>
    <n v="240"/>
    <n v="207"/>
  </r>
  <r>
    <x v="517"/>
    <x v="4"/>
    <s v=""/>
    <s v="2026"/>
    <s v="02"/>
    <s v="V"/>
    <s v="ZA03"/>
    <n v="339"/>
    <n v="4295.8100000000004"/>
    <n v="12672.01"/>
    <n v="13408.34"/>
    <n v="1000"/>
    <n v="4295.8100000000004"/>
    <n v="0"/>
    <x v="1"/>
    <x v="461"/>
    <s v="BJ"/>
    <n v="240"/>
    <n v="2"/>
  </r>
  <r>
    <x v="518"/>
    <x v="0"/>
    <s v=""/>
    <s v="2026"/>
    <s v="02"/>
    <s v="V"/>
    <s v="ZA03"/>
    <n v="0"/>
    <n v="0"/>
    <n v="15870.53"/>
    <n v="15173.02"/>
    <n v="1000"/>
    <n v="0"/>
    <n v="0"/>
    <x v="1"/>
    <x v="462"/>
    <s v="BJ"/>
    <n v="240"/>
    <n v="0"/>
  </r>
  <r>
    <x v="518"/>
    <x v="1"/>
    <s v=""/>
    <s v="2026"/>
    <s v="02"/>
    <s v="V"/>
    <s v="ZA03"/>
    <n v="0"/>
    <n v="0"/>
    <n v="15126.85"/>
    <n v="15038.84"/>
    <n v="1000"/>
    <n v="0"/>
    <n v="0"/>
    <x v="1"/>
    <x v="462"/>
    <s v="BJ"/>
    <n v="240"/>
    <n v="0"/>
  </r>
  <r>
    <x v="518"/>
    <x v="2"/>
    <s v=""/>
    <s v="2026"/>
    <s v="02"/>
    <s v="V"/>
    <s v="ZA03"/>
    <n v="1"/>
    <n v="14.59"/>
    <n v="14590"/>
    <n v="14944.51"/>
    <n v="1000"/>
    <n v="14.59"/>
    <n v="0"/>
    <x v="1"/>
    <x v="462"/>
    <s v="BJ"/>
    <n v="240"/>
    <n v="1"/>
  </r>
  <r>
    <x v="518"/>
    <x v="3"/>
    <s v=""/>
    <s v="2026"/>
    <s v="02"/>
    <s v="V"/>
    <s v="ZA03"/>
    <n v="18"/>
    <n v="264.44"/>
    <n v="14691.11"/>
    <n v="15160.08"/>
    <n v="1000"/>
    <n v="264.44"/>
    <n v="0"/>
    <x v="1"/>
    <x v="462"/>
    <s v="BJ"/>
    <n v="240"/>
    <n v="1"/>
  </r>
  <r>
    <x v="518"/>
    <x v="4"/>
    <s v=""/>
    <s v="2026"/>
    <s v="02"/>
    <s v="S"/>
    <s v="ZA03"/>
    <n v="0"/>
    <n v="0"/>
    <n v="213170"/>
    <n v="14498.6"/>
    <n v="1000"/>
    <n v="0"/>
    <n v="0"/>
    <x v="1"/>
    <x v="462"/>
    <s v="BJ"/>
    <n v="240"/>
    <n v="0"/>
  </r>
  <r>
    <x v="519"/>
    <x v="0"/>
    <s v=""/>
    <s v="2026"/>
    <s v="02"/>
    <s v="V"/>
    <s v="ZA03"/>
    <n v="4176"/>
    <n v="137018.81"/>
    <n v="32811.019999999997"/>
    <n v="32412.11"/>
    <n v="1000"/>
    <n v="137018.81"/>
    <n v="0"/>
    <x v="0"/>
    <x v="463"/>
    <s v="BJ"/>
    <n v="125"/>
    <n v="34"/>
  </r>
  <r>
    <x v="519"/>
    <x v="1"/>
    <s v=""/>
    <s v="2026"/>
    <s v="02"/>
    <s v="V"/>
    <s v="ZA03"/>
    <n v="1158"/>
    <n v="39982.97"/>
    <n v="34527.61"/>
    <n v="32412.11"/>
    <n v="1000"/>
    <n v="39982.97"/>
    <n v="0"/>
    <x v="0"/>
    <x v="463"/>
    <s v="BJ"/>
    <n v="125"/>
    <n v="10"/>
  </r>
  <r>
    <x v="519"/>
    <x v="2"/>
    <s v=""/>
    <s v="2026"/>
    <s v="02"/>
    <s v="V"/>
    <s v="ZA03"/>
    <n v="368"/>
    <n v="11965.97"/>
    <n v="32516.22"/>
    <n v="32535.22"/>
    <n v="1000"/>
    <n v="11965.97"/>
    <n v="0"/>
    <x v="0"/>
    <x v="463"/>
    <s v="BJ"/>
    <n v="125"/>
    <n v="3"/>
  </r>
  <r>
    <x v="519"/>
    <x v="3"/>
    <s v=""/>
    <s v="2026"/>
    <s v="02"/>
    <s v="V"/>
    <s v="ZA03"/>
    <n v="3349"/>
    <n v="104110.72"/>
    <n v="31087.11"/>
    <n v="32034.79"/>
    <n v="1000"/>
    <n v="104110.72"/>
    <n v="0"/>
    <x v="0"/>
    <x v="463"/>
    <s v="BJ"/>
    <n v="125"/>
    <n v="27"/>
  </r>
  <r>
    <x v="519"/>
    <x v="4"/>
    <s v=""/>
    <s v="2026"/>
    <s v="02"/>
    <s v="V"/>
    <s v="ZA03"/>
    <n v="100"/>
    <n v="2811.31"/>
    <n v="28113.1"/>
    <n v="31047.05"/>
    <n v="1000"/>
    <n v="2811.31"/>
    <n v="0"/>
    <x v="0"/>
    <x v="463"/>
    <s v="BJ"/>
    <n v="125"/>
    <n v="1"/>
  </r>
  <r>
    <x v="520"/>
    <x v="0"/>
    <s v=""/>
    <s v="2026"/>
    <s v="02"/>
    <s v="V"/>
    <s v="ZA03"/>
    <n v="17841"/>
    <n v="311518.76"/>
    <n v="17460.84"/>
    <n v="13376.71"/>
    <n v="1000"/>
    <n v="311518.76"/>
    <n v="0"/>
    <x v="1"/>
    <x v="464"/>
    <s v="BJ"/>
    <n v="240"/>
    <n v="75"/>
  </r>
  <r>
    <x v="520"/>
    <x v="1"/>
    <s v=""/>
    <s v="2026"/>
    <s v="02"/>
    <s v="V"/>
    <s v="ZA03"/>
    <n v="6580"/>
    <n v="131223.23000000001"/>
    <n v="19942.740000000002"/>
    <n v="16798.32"/>
    <n v="1000"/>
    <n v="131223.23000000001"/>
    <n v="0"/>
    <x v="1"/>
    <x v="464"/>
    <s v="BJ"/>
    <n v="240"/>
    <n v="28"/>
  </r>
  <r>
    <x v="520"/>
    <x v="2"/>
    <s v=""/>
    <s v="2026"/>
    <s v="02"/>
    <s v="V"/>
    <s v="ZA03"/>
    <n v="2224"/>
    <n v="37579.14"/>
    <n v="16897.099999999999"/>
    <n v="13376.71"/>
    <n v="1000"/>
    <n v="37579.14"/>
    <n v="0"/>
    <x v="1"/>
    <x v="464"/>
    <s v="BJ"/>
    <n v="240"/>
    <n v="10"/>
  </r>
  <r>
    <x v="520"/>
    <x v="3"/>
    <s v=""/>
    <s v="2026"/>
    <s v="02"/>
    <s v="V"/>
    <s v="ZA03"/>
    <n v="8642"/>
    <n v="166039.43"/>
    <n v="19213.080000000002"/>
    <n v="13376.71"/>
    <n v="1000"/>
    <n v="166039.43"/>
    <n v="0"/>
    <x v="1"/>
    <x v="464"/>
    <s v="BJ"/>
    <n v="240"/>
    <n v="37"/>
  </r>
  <r>
    <x v="520"/>
    <x v="4"/>
    <s v=""/>
    <s v="2026"/>
    <s v="02"/>
    <s v="V"/>
    <s v="ZA03"/>
    <n v="0"/>
    <n v="0"/>
    <n v="14732.97"/>
    <n v="15745.6"/>
    <n v="1000"/>
    <n v="0"/>
    <n v="0"/>
    <x v="1"/>
    <x v="464"/>
    <s v="BJ"/>
    <n v="240"/>
    <n v="0"/>
  </r>
  <r>
    <x v="521"/>
    <x v="0"/>
    <s v=""/>
    <s v="2026"/>
    <s v="02"/>
    <s v="V"/>
    <s v="ZA03"/>
    <n v="50"/>
    <n v="2288.23"/>
    <n v="45764.6"/>
    <n v="30497.75"/>
    <n v="1000"/>
    <n v="2288.23"/>
    <n v="0"/>
    <x v="0"/>
    <x v="465"/>
    <s v="BJ"/>
    <n v="125"/>
    <n v="1"/>
  </r>
  <r>
    <x v="522"/>
    <x v="0"/>
    <s v=""/>
    <s v="2026"/>
    <s v="02"/>
    <s v="V"/>
    <s v="ZA03"/>
    <n v="75"/>
    <n v="2138.23"/>
    <n v="28509.73"/>
    <n v="29319.84"/>
    <n v="1000"/>
    <n v="2138.23"/>
    <n v="0"/>
    <x v="0"/>
    <x v="466"/>
    <s v="BJ"/>
    <n v="125"/>
    <n v="1"/>
  </r>
  <r>
    <x v="523"/>
    <x v="0"/>
    <s v=""/>
    <s v="2026"/>
    <s v="02"/>
    <s v="V"/>
    <s v="ZA03"/>
    <n v="150"/>
    <n v="4326.66"/>
    <n v="28844.400000000001"/>
    <n v="31577.22"/>
    <n v="1000"/>
    <n v="4326.66"/>
    <n v="0"/>
    <x v="0"/>
    <x v="47"/>
    <s v="BJ"/>
    <n v="125"/>
    <n v="2"/>
  </r>
  <r>
    <x v="524"/>
    <x v="0"/>
    <s v=""/>
    <s v="2026"/>
    <s v="02"/>
    <s v="V"/>
    <s v="ZA03"/>
    <n v="200"/>
    <n v="5940.52"/>
    <n v="29702.6"/>
    <n v="29227.67"/>
    <n v="1000"/>
    <n v="5940.52"/>
    <n v="0"/>
    <x v="0"/>
    <x v="467"/>
    <s v="BJ"/>
    <n v="125"/>
    <n v="2"/>
  </r>
  <r>
    <x v="525"/>
    <x v="0"/>
    <s v=""/>
    <s v="2026"/>
    <s v="02"/>
    <s v="V"/>
    <s v="ZA03"/>
    <n v="1784"/>
    <n v="48351.87"/>
    <n v="27103.07"/>
    <n v="27238.59"/>
    <n v="1000"/>
    <n v="48351.87"/>
    <n v="0"/>
    <x v="0"/>
    <x v="468"/>
    <s v="BJ"/>
    <n v="125"/>
    <n v="15"/>
  </r>
  <r>
    <x v="525"/>
    <x v="1"/>
    <s v=""/>
    <s v="2026"/>
    <s v="02"/>
    <s v="V"/>
    <s v="ZA03"/>
    <n v="1436"/>
    <n v="44762.17"/>
    <n v="31171.43"/>
    <n v="27238.59"/>
    <n v="1000"/>
    <n v="44762.17"/>
    <n v="0"/>
    <x v="0"/>
    <x v="468"/>
    <s v="BJ"/>
    <n v="125"/>
    <n v="12"/>
  </r>
  <r>
    <x v="525"/>
    <x v="2"/>
    <s v=""/>
    <s v="2026"/>
    <s v="02"/>
    <s v="V"/>
    <s v="ZA03"/>
    <n v="702"/>
    <n v="19293.650000000001"/>
    <n v="27483.83"/>
    <n v="26800.95"/>
    <n v="1000"/>
    <n v="19293.650000000001"/>
    <n v="0"/>
    <x v="0"/>
    <x v="468"/>
    <s v="BJ"/>
    <n v="125"/>
    <n v="6"/>
  </r>
  <r>
    <x v="525"/>
    <x v="3"/>
    <s v=""/>
    <s v="2026"/>
    <s v="02"/>
    <s v="V"/>
    <s v="ZA03"/>
    <n v="2282"/>
    <n v="61510.44"/>
    <n v="26954.62"/>
    <n v="26842.86"/>
    <n v="1000"/>
    <n v="61510.44"/>
    <n v="0"/>
    <x v="0"/>
    <x v="468"/>
    <s v="BJ"/>
    <n v="125"/>
    <n v="19"/>
  </r>
  <r>
    <x v="525"/>
    <x v="4"/>
    <s v=""/>
    <s v="2026"/>
    <s v="02"/>
    <s v="V"/>
    <s v="ZA03"/>
    <n v="0"/>
    <n v="0"/>
    <n v="25754.34"/>
    <n v="25841.22"/>
    <n v="1000"/>
    <n v="0"/>
    <n v="0"/>
    <x v="0"/>
    <x v="468"/>
    <s v="BJ"/>
    <n v="125"/>
    <n v="0"/>
  </r>
  <r>
    <x v="526"/>
    <x v="0"/>
    <s v=""/>
    <s v="2026"/>
    <s v="02"/>
    <s v="V"/>
    <s v="ZA03"/>
    <n v="1593"/>
    <n v="60571.82"/>
    <n v="38023.74"/>
    <n v="35621.089999999997"/>
    <n v="1000"/>
    <n v="60571.82"/>
    <n v="0"/>
    <x v="0"/>
    <x v="469"/>
    <s v="BJ"/>
    <n v="125"/>
    <n v="13"/>
  </r>
  <r>
    <x v="526"/>
    <x v="1"/>
    <s v=""/>
    <s v="2026"/>
    <s v="02"/>
    <s v="V"/>
    <s v="ZA03"/>
    <n v="458"/>
    <n v="17910.34"/>
    <n v="39105.550000000003"/>
    <n v="36303.58"/>
    <n v="1000"/>
    <n v="17910.34"/>
    <n v="0"/>
    <x v="0"/>
    <x v="469"/>
    <s v="BJ"/>
    <n v="125"/>
    <n v="4"/>
  </r>
  <r>
    <x v="526"/>
    <x v="2"/>
    <s v=""/>
    <s v="2026"/>
    <s v="02"/>
    <s v="V"/>
    <s v="ZA03"/>
    <n v="557"/>
    <n v="21270.06"/>
    <n v="38186.82"/>
    <n v="35258.160000000003"/>
    <n v="1000"/>
    <n v="21270.06"/>
    <n v="0"/>
    <x v="0"/>
    <x v="469"/>
    <s v="BJ"/>
    <n v="125"/>
    <n v="5"/>
  </r>
  <r>
    <x v="526"/>
    <x v="3"/>
    <s v=""/>
    <s v="2026"/>
    <s v="02"/>
    <s v="V"/>
    <s v="ZA03"/>
    <n v="778"/>
    <n v="29788.75"/>
    <n v="38288.879999999997"/>
    <n v="35047.18"/>
    <n v="1000"/>
    <n v="29788.75"/>
    <n v="0"/>
    <x v="0"/>
    <x v="469"/>
    <s v="BJ"/>
    <n v="125"/>
    <n v="7"/>
  </r>
  <r>
    <x v="527"/>
    <x v="0"/>
    <s v=""/>
    <s v="2026"/>
    <s v="02"/>
    <s v="V"/>
    <s v="ZA03"/>
    <n v="4125"/>
    <n v="117382.67"/>
    <n v="28456.400000000001"/>
    <n v="31254.7"/>
    <n v="1000"/>
    <n v="117382.67"/>
    <n v="0"/>
    <x v="0"/>
    <x v="470"/>
    <s v="BJ"/>
    <n v="125"/>
    <n v="33"/>
  </r>
  <r>
    <x v="527"/>
    <x v="1"/>
    <s v=""/>
    <s v="2026"/>
    <s v="02"/>
    <s v="V"/>
    <s v="ZA03"/>
    <n v="841"/>
    <n v="25519.54"/>
    <n v="30344.28"/>
    <n v="31254.7"/>
    <n v="1000"/>
    <n v="25519.54"/>
    <n v="0"/>
    <x v="0"/>
    <x v="470"/>
    <s v="BJ"/>
    <n v="125"/>
    <n v="7"/>
  </r>
  <r>
    <x v="527"/>
    <x v="2"/>
    <s v=""/>
    <s v="2026"/>
    <s v="02"/>
    <s v="V"/>
    <s v="ZA03"/>
    <n v="229"/>
    <n v="6951.4"/>
    <n v="30355.46"/>
    <n v="30826.35"/>
    <n v="1000"/>
    <n v="6951.4"/>
    <n v="0"/>
    <x v="0"/>
    <x v="470"/>
    <s v="BJ"/>
    <n v="125"/>
    <n v="2"/>
  </r>
  <r>
    <x v="527"/>
    <x v="3"/>
    <s v=""/>
    <s v="2026"/>
    <s v="02"/>
    <s v="V"/>
    <s v="ZA03"/>
    <n v="849"/>
    <n v="25474.959999999999"/>
    <n v="30005.84"/>
    <n v="30992.95"/>
    <n v="1000"/>
    <n v="25474.959999999999"/>
    <n v="0"/>
    <x v="0"/>
    <x v="470"/>
    <s v="BJ"/>
    <n v="125"/>
    <n v="7"/>
  </r>
  <r>
    <x v="527"/>
    <x v="4"/>
    <s v=""/>
    <s v="2026"/>
    <s v="02"/>
    <s v="V"/>
    <s v="ZA03"/>
    <n v="125"/>
    <n v="3448.38"/>
    <n v="27587.040000000001"/>
    <n v="29883.23"/>
    <n v="1000"/>
    <n v="3448.38"/>
    <n v="0"/>
    <x v="0"/>
    <x v="470"/>
    <s v="BJ"/>
    <n v="125"/>
    <n v="1"/>
  </r>
  <r>
    <x v="528"/>
    <x v="0"/>
    <s v=""/>
    <s v="2026"/>
    <s v="02"/>
    <s v="V"/>
    <s v="ZA03"/>
    <n v="5125"/>
    <n v="174984.45"/>
    <n v="34143.31"/>
    <n v="28937.07"/>
    <n v="1000"/>
    <n v="174984.45"/>
    <n v="0"/>
    <x v="0"/>
    <x v="471"/>
    <s v="BJ"/>
    <n v="125"/>
    <n v="41"/>
  </r>
  <r>
    <x v="528"/>
    <x v="1"/>
    <s v=""/>
    <s v="2026"/>
    <s v="02"/>
    <s v="V"/>
    <s v="ZA03"/>
    <n v="1125"/>
    <n v="35103.81"/>
    <n v="31203.39"/>
    <n v="28937.07"/>
    <n v="1000"/>
    <n v="35103.81"/>
    <n v="0"/>
    <x v="0"/>
    <x v="471"/>
    <s v="BJ"/>
    <n v="125"/>
    <n v="9"/>
  </r>
  <r>
    <x v="528"/>
    <x v="2"/>
    <s v=""/>
    <s v="2026"/>
    <s v="02"/>
    <s v="V"/>
    <s v="ZA03"/>
    <n v="1343"/>
    <n v="54293.22"/>
    <n v="40426.82"/>
    <n v="28840.720000000001"/>
    <n v="1000"/>
    <n v="54293.22"/>
    <n v="0"/>
    <x v="0"/>
    <x v="471"/>
    <s v="BJ"/>
    <n v="125"/>
    <n v="11"/>
  </r>
  <r>
    <x v="528"/>
    <x v="3"/>
    <s v=""/>
    <s v="2026"/>
    <s v="02"/>
    <s v="V"/>
    <s v="ZA03"/>
    <n v="4293"/>
    <n v="161349.21"/>
    <n v="37584.26"/>
    <n v="29033.29"/>
    <n v="1000"/>
    <n v="161349.21"/>
    <n v="0"/>
    <x v="0"/>
    <x v="471"/>
    <s v="BJ"/>
    <n v="125"/>
    <n v="35"/>
  </r>
  <r>
    <x v="528"/>
    <x v="4"/>
    <s v=""/>
    <s v="2026"/>
    <s v="02"/>
    <s v="V"/>
    <s v="ZA03"/>
    <n v="0"/>
    <n v="0"/>
    <n v="25709.98"/>
    <n v="27919.9"/>
    <n v="1000"/>
    <n v="0"/>
    <n v="0"/>
    <x v="0"/>
    <x v="471"/>
    <s v="BJ"/>
    <n v="125"/>
    <n v="0"/>
  </r>
  <r>
    <x v="529"/>
    <x v="0"/>
    <s v=""/>
    <s v="2026"/>
    <s v="02"/>
    <s v="V"/>
    <s v="ZA03"/>
    <n v="43101"/>
    <n v="519998.67"/>
    <n v="12064.65"/>
    <n v="12140.14"/>
    <n v="1000"/>
    <n v="519998.67"/>
    <n v="0"/>
    <x v="1"/>
    <x v="472"/>
    <s v="BJ"/>
    <n v="240"/>
    <n v="180"/>
  </r>
  <r>
    <x v="529"/>
    <x v="1"/>
    <s v=""/>
    <s v="2026"/>
    <s v="02"/>
    <s v="V"/>
    <s v="ZA03"/>
    <n v="23290"/>
    <n v="304134.31"/>
    <n v="13058.58"/>
    <n v="12820.4"/>
    <n v="1000"/>
    <n v="304134.31"/>
    <n v="0"/>
    <x v="1"/>
    <x v="472"/>
    <s v="BJ"/>
    <n v="240"/>
    <n v="98"/>
  </r>
  <r>
    <x v="529"/>
    <x v="2"/>
    <s v=""/>
    <s v="2026"/>
    <s v="02"/>
    <s v="V"/>
    <s v="ZA03"/>
    <n v="16535"/>
    <n v="201259.66"/>
    <n v="12171.74"/>
    <n v="12202.51"/>
    <n v="1000"/>
    <n v="201259.66"/>
    <n v="0"/>
    <x v="1"/>
    <x v="472"/>
    <s v="BJ"/>
    <n v="240"/>
    <n v="69"/>
  </r>
  <r>
    <x v="529"/>
    <x v="8"/>
    <s v=""/>
    <s v="2026"/>
    <s v="02"/>
    <s v="V"/>
    <s v="ZA03"/>
    <n v="8"/>
    <n v="98"/>
    <n v="12250"/>
    <n v="11630.25"/>
    <n v="1000"/>
    <n v="98"/>
    <n v="0"/>
    <x v="1"/>
    <x v="472"/>
    <s v="BJ"/>
    <n v="240"/>
    <n v="1"/>
  </r>
  <r>
    <x v="529"/>
    <x v="3"/>
    <s v=""/>
    <s v="2026"/>
    <s v="02"/>
    <s v="V"/>
    <s v="ZA03"/>
    <n v="43227"/>
    <n v="532909.76"/>
    <n v="12328.17"/>
    <n v="12195.11"/>
    <n v="1000"/>
    <n v="532909.76"/>
    <n v="0"/>
    <x v="1"/>
    <x v="472"/>
    <s v="BJ"/>
    <n v="240"/>
    <n v="181"/>
  </r>
  <r>
    <x v="529"/>
    <x v="4"/>
    <s v=""/>
    <s v="2026"/>
    <s v="02"/>
    <s v="V"/>
    <s v="ZA03"/>
    <n v="11103"/>
    <n v="122218.09"/>
    <n v="11007.66"/>
    <n v="11856.95"/>
    <n v="1000"/>
    <n v="122218.09"/>
    <n v="0"/>
    <x v="1"/>
    <x v="472"/>
    <s v="BJ"/>
    <n v="240"/>
    <n v="47"/>
  </r>
  <r>
    <x v="530"/>
    <x v="5"/>
    <s v=""/>
    <s v="2026"/>
    <s v="02"/>
    <s v="V"/>
    <s v="ZA03"/>
    <n v="0"/>
    <n v="0"/>
    <n v="11805.39"/>
    <n v="13920.95"/>
    <n v="1000"/>
    <n v="0"/>
    <n v="0"/>
    <x v="1"/>
    <x v="404"/>
    <s v="BJ"/>
    <n v="240"/>
    <n v="0"/>
  </r>
  <r>
    <x v="530"/>
    <x v="0"/>
    <s v=""/>
    <s v="2026"/>
    <s v="02"/>
    <s v="V"/>
    <s v="ZA03"/>
    <n v="33764"/>
    <n v="416841.79"/>
    <n v="12345.75"/>
    <n v="11958.16"/>
    <n v="1000"/>
    <n v="416841.79"/>
    <n v="0"/>
    <x v="1"/>
    <x v="404"/>
    <s v="BJ"/>
    <n v="240"/>
    <n v="141"/>
  </r>
  <r>
    <x v="530"/>
    <x v="1"/>
    <s v=""/>
    <s v="2026"/>
    <s v="02"/>
    <s v="V"/>
    <s v="ZA03"/>
    <n v="15363"/>
    <n v="196555.2"/>
    <n v="12794.06"/>
    <n v="13920.95"/>
    <n v="1000"/>
    <n v="196555.2"/>
    <n v="0"/>
    <x v="1"/>
    <x v="404"/>
    <s v="BJ"/>
    <n v="240"/>
    <n v="65"/>
  </r>
  <r>
    <x v="530"/>
    <x v="2"/>
    <s v=""/>
    <s v="2026"/>
    <s v="02"/>
    <s v="V"/>
    <s v="ZA03"/>
    <n v="20984"/>
    <n v="259579.47"/>
    <n v="12370.35"/>
    <n v="12036.7"/>
    <n v="1000"/>
    <n v="259579.47"/>
    <n v="0"/>
    <x v="1"/>
    <x v="404"/>
    <s v="BJ"/>
    <n v="240"/>
    <n v="88"/>
  </r>
  <r>
    <x v="530"/>
    <x v="3"/>
    <s v=""/>
    <s v="2026"/>
    <s v="02"/>
    <s v="V"/>
    <s v="ZA03"/>
    <n v="47453"/>
    <n v="588699.97"/>
    <n v="12405.96"/>
    <n v="12054.87"/>
    <n v="1000"/>
    <n v="588699.97"/>
    <n v="0"/>
    <x v="1"/>
    <x v="404"/>
    <s v="BJ"/>
    <n v="240"/>
    <n v="198"/>
  </r>
  <r>
    <x v="530"/>
    <x v="21"/>
    <s v=""/>
    <s v="2026"/>
    <s v="02"/>
    <s v="V"/>
    <s v="ZA03"/>
    <n v="480"/>
    <n v="5725.31"/>
    <n v="11927.73"/>
    <n v="11859.53"/>
    <n v="1000"/>
    <n v="5725.31"/>
    <n v="0"/>
    <x v="1"/>
    <x v="404"/>
    <s v="BJ"/>
    <n v="240"/>
    <n v="2"/>
  </r>
  <r>
    <x v="530"/>
    <x v="4"/>
    <s v=""/>
    <s v="2026"/>
    <s v="02"/>
    <s v="V"/>
    <s v="ZA03"/>
    <n v="0"/>
    <n v="0"/>
    <n v="10995.07"/>
    <n v="11495.07"/>
    <n v="1000"/>
    <n v="0"/>
    <n v="0"/>
    <x v="1"/>
    <x v="404"/>
    <s v="BJ"/>
    <n v="240"/>
    <n v="0"/>
  </r>
  <r>
    <x v="531"/>
    <x v="0"/>
    <s v=""/>
    <s v="2026"/>
    <s v="02"/>
    <s v="V"/>
    <s v="ZA03"/>
    <n v="89082"/>
    <n v="1094595.1599999999"/>
    <n v="12287.5"/>
    <n v="12303.46"/>
    <n v="1000"/>
    <n v="1094595.1599999999"/>
    <n v="0"/>
    <x v="1"/>
    <x v="473"/>
    <s v="BJ"/>
    <n v="240"/>
    <n v="372"/>
  </r>
  <r>
    <x v="531"/>
    <x v="1"/>
    <s v=""/>
    <s v="2026"/>
    <s v="02"/>
    <s v="V"/>
    <s v="ZA03"/>
    <n v="28254"/>
    <n v="369536.47"/>
    <n v="13079.09"/>
    <n v="14744.57"/>
    <n v="1000"/>
    <n v="369536.47"/>
    <n v="0"/>
    <x v="1"/>
    <x v="473"/>
    <s v="BJ"/>
    <n v="240"/>
    <n v="118"/>
  </r>
  <r>
    <x v="531"/>
    <x v="2"/>
    <s v=""/>
    <s v="2026"/>
    <s v="02"/>
    <s v="V"/>
    <s v="ZA03"/>
    <n v="25840"/>
    <n v="317740.57"/>
    <n v="12296.46"/>
    <n v="12439.04"/>
    <n v="1000"/>
    <n v="317740.57"/>
    <n v="0"/>
    <x v="1"/>
    <x v="473"/>
    <s v="BJ"/>
    <n v="240"/>
    <n v="108"/>
  </r>
  <r>
    <x v="531"/>
    <x v="13"/>
    <s v=""/>
    <s v="2026"/>
    <s v="02"/>
    <s v="V"/>
    <s v="ZA03"/>
    <n v="9072"/>
    <n v="112130.71"/>
    <n v="12360.09"/>
    <n v="12452.35"/>
    <n v="1000"/>
    <n v="112130.71"/>
    <n v="0"/>
    <x v="1"/>
    <x v="473"/>
    <s v="BJ"/>
    <n v="240"/>
    <n v="38"/>
  </r>
  <r>
    <x v="531"/>
    <x v="3"/>
    <s v=""/>
    <s v="2026"/>
    <s v="02"/>
    <s v="V"/>
    <s v="ZA03"/>
    <n v="74901"/>
    <n v="925782.86"/>
    <n v="12360.09"/>
    <n v="12452.35"/>
    <n v="1000"/>
    <n v="925782.86"/>
    <n v="0"/>
    <x v="1"/>
    <x v="473"/>
    <s v="BJ"/>
    <n v="240"/>
    <n v="313"/>
  </r>
  <r>
    <x v="531"/>
    <x v="21"/>
    <s v=""/>
    <s v="2026"/>
    <s v="02"/>
    <s v="V"/>
    <s v="ZA03"/>
    <n v="11373"/>
    <n v="132690.07999999999"/>
    <n v="11667.11"/>
    <n v="12038.4"/>
    <n v="1000"/>
    <n v="132690.07999999999"/>
    <n v="0"/>
    <x v="1"/>
    <x v="473"/>
    <s v="BJ"/>
    <n v="240"/>
    <n v="48"/>
  </r>
  <r>
    <x v="531"/>
    <x v="4"/>
    <s v=""/>
    <s v="2026"/>
    <s v="02"/>
    <s v="V"/>
    <s v="ZA03"/>
    <n v="1085"/>
    <n v="12276.28"/>
    <n v="11314.54"/>
    <n v="11817.38"/>
    <n v="1000"/>
    <n v="12276.28"/>
    <n v="0"/>
    <x v="1"/>
    <x v="473"/>
    <s v="BJ"/>
    <n v="240"/>
    <n v="5"/>
  </r>
  <r>
    <x v="532"/>
    <x v="0"/>
    <s v=""/>
    <s v="2026"/>
    <s v="02"/>
    <s v="V"/>
    <s v="ZA03"/>
    <n v="783"/>
    <n v="22828.1"/>
    <n v="29154.66"/>
    <n v="26958.97"/>
    <n v="1000"/>
    <n v="22828.1"/>
    <n v="0"/>
    <x v="0"/>
    <x v="474"/>
    <s v="BJ"/>
    <n v="125"/>
    <n v="7"/>
  </r>
  <r>
    <x v="532"/>
    <x v="1"/>
    <s v=""/>
    <s v="2026"/>
    <s v="02"/>
    <s v="V"/>
    <s v="ZA03"/>
    <n v="822"/>
    <n v="24252.95"/>
    <n v="29504.81"/>
    <n v="26958.97"/>
    <n v="1000"/>
    <n v="24252.95"/>
    <n v="0"/>
    <x v="0"/>
    <x v="474"/>
    <s v="BJ"/>
    <n v="125"/>
    <n v="7"/>
  </r>
  <r>
    <x v="532"/>
    <x v="2"/>
    <s v=""/>
    <s v="2026"/>
    <s v="02"/>
    <s v="V"/>
    <s v="ZA03"/>
    <n v="319"/>
    <n v="9106.83"/>
    <n v="28548.06"/>
    <n v="26433.759999999998"/>
    <n v="1000"/>
    <n v="9106.83"/>
    <n v="0"/>
    <x v="0"/>
    <x v="474"/>
    <s v="BJ"/>
    <n v="125"/>
    <n v="3"/>
  </r>
  <r>
    <x v="532"/>
    <x v="3"/>
    <s v=""/>
    <s v="2026"/>
    <s v="02"/>
    <s v="V"/>
    <s v="ZA03"/>
    <n v="1982"/>
    <n v="56602.400000000001"/>
    <n v="28558.22"/>
    <n v="26414.09"/>
    <n v="1000"/>
    <n v="56602.400000000001"/>
    <n v="0"/>
    <x v="0"/>
    <x v="474"/>
    <s v="BJ"/>
    <n v="125"/>
    <n v="16"/>
  </r>
  <r>
    <x v="532"/>
    <x v="4"/>
    <s v=""/>
    <s v="2026"/>
    <s v="02"/>
    <s v="S"/>
    <s v="ZA03"/>
    <n v="0"/>
    <n v="0"/>
    <n v="27939.47"/>
    <n v="25409.67"/>
    <n v="1000"/>
    <n v="0"/>
    <n v="0"/>
    <x v="0"/>
    <x v="474"/>
    <s v="BJ"/>
    <n v="125"/>
    <n v="0"/>
  </r>
  <r>
    <x v="533"/>
    <x v="0"/>
    <s v=""/>
    <s v="2026"/>
    <s v="02"/>
    <s v="V"/>
    <s v="ZA03"/>
    <n v="75"/>
    <n v="2597.36"/>
    <n v="34631.47"/>
    <n v="34284.769999999997"/>
    <n v="1000"/>
    <n v="2597.36"/>
    <n v="0"/>
    <x v="0"/>
    <x v="475"/>
    <s v="BJ"/>
    <n v="125"/>
    <n v="1"/>
  </r>
  <r>
    <x v="534"/>
    <x v="0"/>
    <s v=""/>
    <s v="2026"/>
    <s v="02"/>
    <s v="V"/>
    <s v="ZA03"/>
    <n v="0"/>
    <n v="0"/>
    <n v="15559.64"/>
    <n v="15390.62"/>
    <n v="1000"/>
    <n v="0"/>
    <n v="0"/>
    <x v="1"/>
    <x v="476"/>
    <s v="BJ"/>
    <n v="250"/>
    <n v="0"/>
  </r>
  <r>
    <x v="535"/>
    <x v="0"/>
    <s v=""/>
    <s v="2026"/>
    <s v="02"/>
    <s v="V"/>
    <s v="ZA03"/>
    <n v="250"/>
    <n v="3467.45"/>
    <n v="13869.8"/>
    <n v="13698.29"/>
    <n v="1000"/>
    <n v="3467.45"/>
    <n v="0"/>
    <x v="1"/>
    <x v="477"/>
    <s v="BJ"/>
    <n v="250"/>
    <n v="1"/>
  </r>
  <r>
    <x v="536"/>
    <x v="0"/>
    <s v=""/>
    <s v="2026"/>
    <s v="02"/>
    <s v="V"/>
    <s v="ZA03"/>
    <n v="17093"/>
    <n v="213441.53"/>
    <n v="12487.07"/>
    <n v="13270.38"/>
    <n v="1000"/>
    <n v="213441.53"/>
    <n v="0"/>
    <x v="1"/>
    <x v="478"/>
    <s v="BJ"/>
    <n v="240"/>
    <n v="72"/>
  </r>
  <r>
    <x v="536"/>
    <x v="1"/>
    <s v=""/>
    <s v="2026"/>
    <s v="02"/>
    <s v="V"/>
    <s v="ZA03"/>
    <n v="12864"/>
    <n v="165339.68"/>
    <n v="12852.9"/>
    <n v="15121.4"/>
    <n v="1000"/>
    <n v="165339.68"/>
    <n v="0"/>
    <x v="1"/>
    <x v="478"/>
    <s v="BJ"/>
    <n v="240"/>
    <n v="54"/>
  </r>
  <r>
    <x v="536"/>
    <x v="2"/>
    <s v=""/>
    <s v="2026"/>
    <s v="02"/>
    <s v="V"/>
    <s v="ZA03"/>
    <n v="8195"/>
    <n v="96121"/>
    <n v="11729.23"/>
    <n v="13269.41"/>
    <n v="1000"/>
    <n v="96121"/>
    <n v="0"/>
    <x v="1"/>
    <x v="478"/>
    <s v="BJ"/>
    <n v="240"/>
    <n v="35"/>
  </r>
  <r>
    <x v="536"/>
    <x v="8"/>
    <s v=""/>
    <s v="2026"/>
    <s v="02"/>
    <s v="V"/>
    <s v="ZA03"/>
    <n v="2"/>
    <n v="22.86"/>
    <n v="11430"/>
    <n v="12298.56"/>
    <n v="1000"/>
    <n v="22.86"/>
    <n v="0"/>
    <x v="1"/>
    <x v="478"/>
    <s v="BJ"/>
    <n v="240"/>
    <n v="1"/>
  </r>
  <r>
    <x v="536"/>
    <x v="3"/>
    <s v=""/>
    <s v="2026"/>
    <s v="02"/>
    <s v="V"/>
    <s v="ZA03"/>
    <n v="17103"/>
    <n v="215302.84"/>
    <n v="12588.6"/>
    <n v="13360.64"/>
    <n v="1000"/>
    <n v="215302.84"/>
    <n v="0"/>
    <x v="1"/>
    <x v="478"/>
    <s v="BJ"/>
    <n v="240"/>
    <n v="72"/>
  </r>
  <r>
    <x v="536"/>
    <x v="4"/>
    <s v=""/>
    <s v="2026"/>
    <s v="02"/>
    <s v="V"/>
    <s v="ZA03"/>
    <n v="720"/>
    <n v="8442.1200000000008"/>
    <n v="11725.17"/>
    <n v="12629.36"/>
    <n v="1000"/>
    <n v="8442.1200000000008"/>
    <n v="0"/>
    <x v="1"/>
    <x v="478"/>
    <s v="BJ"/>
    <n v="240"/>
    <n v="3"/>
  </r>
  <r>
    <x v="537"/>
    <x v="0"/>
    <s v=""/>
    <s v="2026"/>
    <s v="02"/>
    <s v="V"/>
    <s v="ZA03"/>
    <n v="2"/>
    <n v="65.7"/>
    <n v="32850"/>
    <n v="25782.21"/>
    <n v="1000"/>
    <n v="65.7"/>
    <n v="0"/>
    <x v="0"/>
    <x v="479"/>
    <s v="BJ"/>
    <n v="125"/>
    <n v="1"/>
  </r>
  <r>
    <x v="538"/>
    <x v="2"/>
    <s v=""/>
    <s v="2026"/>
    <s v="02"/>
    <s v="V"/>
    <s v="ZA03"/>
    <n v="1"/>
    <n v="13.07"/>
    <n v="13070"/>
    <n v="14866.89"/>
    <n v="1000"/>
    <n v="13.07"/>
    <n v="0"/>
    <x v="1"/>
    <x v="480"/>
    <s v="BJ"/>
    <n v="240"/>
    <n v="1"/>
  </r>
  <r>
    <x v="539"/>
    <x v="0"/>
    <s v=""/>
    <s v="2026"/>
    <s v="02"/>
    <s v="V"/>
    <s v="ZA03"/>
    <n v="5653"/>
    <n v="81763.7"/>
    <n v="14463.77"/>
    <n v="11502.85"/>
    <n v="1000"/>
    <n v="81763.7"/>
    <n v="0"/>
    <x v="1"/>
    <x v="481"/>
    <s v="BJ"/>
    <n v="240"/>
    <n v="24"/>
  </r>
  <r>
    <x v="539"/>
    <x v="4"/>
    <s v=""/>
    <s v="2026"/>
    <s v="02"/>
    <s v="S"/>
    <s v="ZA03"/>
    <n v="0"/>
    <n v="0"/>
    <n v="11744.82"/>
    <n v="11099.5"/>
    <n v="1000"/>
    <n v="0"/>
    <n v="0"/>
    <x v="1"/>
    <x v="481"/>
    <s v="BJ"/>
    <n v="240"/>
    <n v="0"/>
  </r>
  <r>
    <x v="540"/>
    <x v="0"/>
    <s v=""/>
    <s v="2026"/>
    <s v="02"/>
    <s v="V"/>
    <s v="ZA03"/>
    <n v="0"/>
    <n v="0"/>
    <n v="15173.9"/>
    <n v="12786.01"/>
    <n v="1000"/>
    <n v="0"/>
    <n v="0"/>
    <x v="1"/>
    <x v="482"/>
    <s v="BJ"/>
    <n v="250"/>
    <n v="0"/>
  </r>
  <r>
    <x v="541"/>
    <x v="0"/>
    <s v=""/>
    <s v="2026"/>
    <s v="02"/>
    <s v="V"/>
    <s v="ZA03"/>
    <n v="0"/>
    <n v="0"/>
    <n v="12584.82"/>
    <n v="13231.06"/>
    <n v="1000"/>
    <n v="0"/>
    <n v="0"/>
    <x v="1"/>
    <x v="483"/>
    <s v="BJ"/>
    <n v="240"/>
    <n v="0"/>
  </r>
  <r>
    <x v="542"/>
    <x v="0"/>
    <s v=""/>
    <s v="2026"/>
    <s v="02"/>
    <s v="V"/>
    <s v="ZA03"/>
    <n v="25131"/>
    <n v="289602.44"/>
    <n v="11523.71"/>
    <n v="11870.02"/>
    <n v="1000"/>
    <n v="289602.44"/>
    <n v="0"/>
    <x v="1"/>
    <x v="484"/>
    <s v="BJ"/>
    <n v="240"/>
    <n v="105"/>
  </r>
  <r>
    <x v="542"/>
    <x v="21"/>
    <s v=""/>
    <s v="2026"/>
    <s v="02"/>
    <s v="V"/>
    <s v="ZA03"/>
    <n v="0"/>
    <n v="0"/>
    <n v="11721.76"/>
    <n v="11872.49"/>
    <n v="1000"/>
    <n v="0"/>
    <n v="0"/>
    <x v="1"/>
    <x v="484"/>
    <s v="BJ"/>
    <n v="240"/>
    <n v="0"/>
  </r>
  <r>
    <x v="543"/>
    <x v="0"/>
    <s v=""/>
    <s v="2026"/>
    <s v="02"/>
    <s v="V"/>
    <s v="ZA03"/>
    <n v="10"/>
    <n v="141.80000000000001"/>
    <n v="14180"/>
    <n v="9092.89"/>
    <n v="1000"/>
    <n v="141.80000000000001"/>
    <n v="0"/>
    <x v="1"/>
    <x v="485"/>
    <s v="BJ"/>
    <n v="240"/>
    <n v="1"/>
  </r>
  <r>
    <x v="544"/>
    <x v="0"/>
    <s v=""/>
    <s v="2026"/>
    <s v="02"/>
    <s v="V"/>
    <s v="ZA03"/>
    <n v="7493"/>
    <n v="87604.43"/>
    <n v="11691.5"/>
    <n v="12967.45"/>
    <n v="1000"/>
    <n v="87604.43"/>
    <n v="0"/>
    <x v="1"/>
    <x v="486"/>
    <s v="BJ"/>
    <n v="240"/>
    <n v="32"/>
  </r>
  <r>
    <x v="545"/>
    <x v="0"/>
    <s v=""/>
    <s v="2026"/>
    <s v="02"/>
    <s v="V"/>
    <s v="ZA03"/>
    <n v="0"/>
    <n v="0"/>
    <n v="12862.55"/>
    <n v="13995.95"/>
    <n v="1000"/>
    <n v="0"/>
    <n v="0"/>
    <x v="1"/>
    <x v="487"/>
    <s v="BJ"/>
    <n v="240"/>
    <n v="0"/>
  </r>
  <r>
    <x v="546"/>
    <x v="0"/>
    <s v=""/>
    <s v="2026"/>
    <s v="02"/>
    <s v="V"/>
    <s v="ZA03"/>
    <n v="250"/>
    <n v="12764.71"/>
    <n v="51058.84"/>
    <n v="32993.32"/>
    <n v="1000"/>
    <n v="12764.71"/>
    <n v="0"/>
    <x v="0"/>
    <x v="488"/>
    <s v="BJ"/>
    <n v="125"/>
    <n v="2"/>
  </r>
  <r>
    <x v="547"/>
    <x v="0"/>
    <s v=""/>
    <s v="2026"/>
    <s v="02"/>
    <s v="V"/>
    <s v="ZA03"/>
    <n v="0"/>
    <n v="0"/>
    <n v="14372.32"/>
    <n v="13598.22"/>
    <n v="1000"/>
    <n v="0"/>
    <n v="0"/>
    <x v="1"/>
    <x v="489"/>
    <s v="BJ"/>
    <n v="250"/>
    <n v="0"/>
  </r>
  <r>
    <x v="548"/>
    <x v="0"/>
    <s v=""/>
    <s v="2026"/>
    <s v="02"/>
    <s v="V"/>
    <s v="ZA03"/>
    <n v="23323"/>
    <n v="288744.65000000002"/>
    <n v="12380.25"/>
    <n v="13118.25"/>
    <n v="1000"/>
    <n v="288744.65000000002"/>
    <n v="0"/>
    <x v="1"/>
    <x v="490"/>
    <s v="BJ"/>
    <n v="240"/>
    <n v="98"/>
  </r>
  <r>
    <x v="548"/>
    <x v="1"/>
    <s v=""/>
    <s v="2026"/>
    <s v="02"/>
    <s v="V"/>
    <s v="ZA03"/>
    <n v="9887"/>
    <n v="131362.06"/>
    <n v="13286.34"/>
    <n v="15272.2"/>
    <n v="1000"/>
    <n v="131362.06"/>
    <n v="0"/>
    <x v="1"/>
    <x v="490"/>
    <s v="BJ"/>
    <n v="240"/>
    <n v="42"/>
  </r>
  <r>
    <x v="548"/>
    <x v="2"/>
    <s v=""/>
    <s v="2026"/>
    <s v="02"/>
    <s v="V"/>
    <s v="ZA03"/>
    <n v="5237"/>
    <n v="67126.789999999994"/>
    <n v="12817.79"/>
    <n v="13274.19"/>
    <n v="1000"/>
    <n v="67126.789999999994"/>
    <n v="0"/>
    <x v="1"/>
    <x v="490"/>
    <s v="BJ"/>
    <n v="240"/>
    <n v="22"/>
  </r>
  <r>
    <x v="548"/>
    <x v="3"/>
    <s v=""/>
    <s v="2026"/>
    <s v="02"/>
    <s v="V"/>
    <s v="ZA03"/>
    <n v="32116"/>
    <n v="419924.31"/>
    <n v="13075.24"/>
    <n v="13305.3"/>
    <n v="1000"/>
    <n v="419924.31"/>
    <n v="0"/>
    <x v="1"/>
    <x v="490"/>
    <s v="BJ"/>
    <n v="240"/>
    <n v="134"/>
  </r>
  <r>
    <x v="548"/>
    <x v="4"/>
    <s v=""/>
    <s v="2026"/>
    <s v="02"/>
    <s v="V"/>
    <s v="ZA03"/>
    <n v="2614"/>
    <n v="30744.46"/>
    <n v="11761.46"/>
    <n v="12760.05"/>
    <n v="1000"/>
    <n v="30744.46"/>
    <n v="0"/>
    <x v="1"/>
    <x v="490"/>
    <s v="BJ"/>
    <n v="240"/>
    <n v="11"/>
  </r>
  <r>
    <x v="549"/>
    <x v="0"/>
    <s v=""/>
    <s v="2026"/>
    <s v="02"/>
    <s v="V"/>
    <s v="ZA03"/>
    <n v="6031"/>
    <n v="75531.91"/>
    <n v="12523.94"/>
    <n v="12172.46"/>
    <n v="1000"/>
    <n v="75531.91"/>
    <n v="0"/>
    <x v="1"/>
    <x v="491"/>
    <s v="BJ"/>
    <n v="240"/>
    <n v="26"/>
  </r>
  <r>
    <x v="549"/>
    <x v="21"/>
    <s v=""/>
    <s v="2026"/>
    <s v="02"/>
    <s v="V"/>
    <s v="ZA03"/>
    <n v="0"/>
    <n v="0"/>
    <n v="12158.3"/>
    <n v="11859.5"/>
    <n v="1000"/>
    <n v="0"/>
    <n v="0"/>
    <x v="1"/>
    <x v="491"/>
    <s v="BJ"/>
    <n v="240"/>
    <n v="0"/>
  </r>
  <r>
    <x v="550"/>
    <x v="0"/>
    <s v=""/>
    <s v="2026"/>
    <s v="02"/>
    <s v="V"/>
    <s v="ZA03"/>
    <n v="5063"/>
    <n v="65778.539999999994"/>
    <n v="12992.01"/>
    <n v="13552.56"/>
    <n v="1000"/>
    <n v="65778.539999999994"/>
    <n v="0"/>
    <x v="1"/>
    <x v="492"/>
    <s v="BJ"/>
    <n v="240"/>
    <n v="22"/>
  </r>
  <r>
    <x v="550"/>
    <x v="1"/>
    <s v=""/>
    <s v="2026"/>
    <s v="02"/>
    <s v="V"/>
    <s v="ZA03"/>
    <n v="2460"/>
    <n v="32984.58"/>
    <n v="13408.37"/>
    <n v="15469.31"/>
    <n v="1000"/>
    <n v="32984.58"/>
    <n v="0"/>
    <x v="1"/>
    <x v="492"/>
    <s v="BJ"/>
    <n v="240"/>
    <n v="11"/>
  </r>
  <r>
    <x v="550"/>
    <x v="2"/>
    <s v=""/>
    <s v="2026"/>
    <s v="02"/>
    <s v="V"/>
    <s v="ZA03"/>
    <n v="131"/>
    <n v="1534.32"/>
    <n v="11712.37"/>
    <n v="13839.97"/>
    <n v="1000"/>
    <n v="1534.32"/>
    <n v="0"/>
    <x v="1"/>
    <x v="492"/>
    <s v="BJ"/>
    <n v="240"/>
    <n v="1"/>
  </r>
  <r>
    <x v="550"/>
    <x v="3"/>
    <s v=""/>
    <s v="2026"/>
    <s v="02"/>
    <s v="V"/>
    <s v="ZA03"/>
    <n v="343"/>
    <n v="4011.03"/>
    <n v="11693.97"/>
    <n v="13753.39"/>
    <n v="1000"/>
    <n v="4011.03"/>
    <n v="0"/>
    <x v="1"/>
    <x v="492"/>
    <s v="BJ"/>
    <n v="240"/>
    <n v="2"/>
  </r>
  <r>
    <x v="551"/>
    <x v="0"/>
    <s v=""/>
    <s v="2026"/>
    <s v="02"/>
    <s v="V"/>
    <s v="ZA03"/>
    <n v="4932"/>
    <n v="64445.82"/>
    <n v="13066.87"/>
    <n v="11817.57"/>
    <n v="1000"/>
    <n v="64445.82"/>
    <n v="0"/>
    <x v="1"/>
    <x v="405"/>
    <s v="BJ"/>
    <n v="240"/>
    <n v="21"/>
  </r>
  <r>
    <x v="551"/>
    <x v="1"/>
    <s v=""/>
    <s v="2026"/>
    <s v="02"/>
    <s v="V"/>
    <s v="ZA03"/>
    <n v="5653"/>
    <n v="82305.31"/>
    <n v="14559.58"/>
    <n v="12638.96"/>
    <n v="1000"/>
    <n v="82305.31"/>
    <n v="0"/>
    <x v="1"/>
    <x v="405"/>
    <s v="BJ"/>
    <n v="240"/>
    <n v="24"/>
  </r>
  <r>
    <x v="551"/>
    <x v="2"/>
    <s v=""/>
    <s v="2026"/>
    <s v="02"/>
    <s v="V"/>
    <s v="ZA03"/>
    <n v="632"/>
    <n v="8292.81"/>
    <n v="13121.53"/>
    <n v="11848.74"/>
    <n v="1000"/>
    <n v="8292.81"/>
    <n v="0"/>
    <x v="1"/>
    <x v="405"/>
    <s v="BJ"/>
    <n v="240"/>
    <n v="3"/>
  </r>
  <r>
    <x v="551"/>
    <x v="3"/>
    <s v=""/>
    <s v="2026"/>
    <s v="02"/>
    <s v="V"/>
    <s v="ZA03"/>
    <n v="9142"/>
    <n v="119916.96"/>
    <n v="13117.15"/>
    <n v="11890.15"/>
    <n v="1000"/>
    <n v="119916.96"/>
    <n v="0"/>
    <x v="1"/>
    <x v="405"/>
    <s v="BJ"/>
    <n v="240"/>
    <n v="39"/>
  </r>
  <r>
    <x v="551"/>
    <x v="4"/>
    <s v=""/>
    <s v="2026"/>
    <s v="02"/>
    <s v="V"/>
    <s v="ZA03"/>
    <n v="718"/>
    <n v="8043.93"/>
    <n v="11203.25"/>
    <n v="11356.87"/>
    <n v="1000"/>
    <n v="8043.93"/>
    <n v="0"/>
    <x v="1"/>
    <x v="405"/>
    <s v="BJ"/>
    <n v="240"/>
    <n v="3"/>
  </r>
  <r>
    <x v="552"/>
    <x v="0"/>
    <s v=""/>
    <s v="2026"/>
    <s v="02"/>
    <s v="V"/>
    <s v="ZA03"/>
    <n v="26060"/>
    <n v="245732.56"/>
    <n v="9429.49"/>
    <n v="10833.8"/>
    <n v="1000"/>
    <n v="245732.56"/>
    <n v="0"/>
    <x v="1"/>
    <x v="493"/>
    <s v="BJ"/>
    <n v="240"/>
    <n v="109"/>
  </r>
  <r>
    <x v="552"/>
    <x v="1"/>
    <s v=""/>
    <s v="2026"/>
    <s v="02"/>
    <s v="V"/>
    <s v="ZA03"/>
    <n v="10284"/>
    <n v="118647.11"/>
    <n v="11537.06"/>
    <n v="12903.14"/>
    <n v="1000"/>
    <n v="118647.11"/>
    <n v="0"/>
    <x v="1"/>
    <x v="493"/>
    <s v="BJ"/>
    <n v="240"/>
    <n v="43"/>
  </r>
  <r>
    <x v="552"/>
    <x v="2"/>
    <s v=""/>
    <s v="2026"/>
    <s v="02"/>
    <s v="V"/>
    <s v="ZA03"/>
    <n v="3726"/>
    <n v="42226.48"/>
    <n v="11332.93"/>
    <n v="10688.25"/>
    <n v="1000"/>
    <n v="42226.48"/>
    <n v="0"/>
    <x v="1"/>
    <x v="493"/>
    <s v="BJ"/>
    <n v="240"/>
    <n v="16"/>
  </r>
  <r>
    <x v="552"/>
    <x v="3"/>
    <s v=""/>
    <s v="2026"/>
    <s v="02"/>
    <s v="V"/>
    <s v="ZA03"/>
    <n v="22010"/>
    <n v="234104.97"/>
    <n v="10636.3"/>
    <n v="10931.87"/>
    <n v="1000"/>
    <n v="234104.97"/>
    <n v="0"/>
    <x v="1"/>
    <x v="493"/>
    <s v="BJ"/>
    <n v="240"/>
    <n v="92"/>
  </r>
  <r>
    <x v="552"/>
    <x v="21"/>
    <s v=""/>
    <s v="2026"/>
    <s v="02"/>
    <s v="S"/>
    <s v="ZA03"/>
    <n v="0"/>
    <n v="0"/>
    <n v="14307.32"/>
    <n v="10222.450000000001"/>
    <n v="1000"/>
    <n v="0"/>
    <n v="0"/>
    <x v="1"/>
    <x v="493"/>
    <s v="BJ"/>
    <n v="240"/>
    <n v="0"/>
  </r>
  <r>
    <x v="552"/>
    <x v="4"/>
    <s v=""/>
    <s v="2026"/>
    <s v="02"/>
    <s v="V"/>
    <s v="ZA03"/>
    <n v="0"/>
    <n v="0"/>
    <n v="8710.56"/>
    <n v="10343"/>
    <n v="1000"/>
    <n v="0"/>
    <n v="0"/>
    <x v="1"/>
    <x v="493"/>
    <s v="BJ"/>
    <n v="240"/>
    <n v="0"/>
  </r>
  <r>
    <x v="553"/>
    <x v="0"/>
    <s v=""/>
    <s v="2026"/>
    <s v="02"/>
    <s v="V"/>
    <s v="ZA03"/>
    <n v="2236"/>
    <n v="37613.71"/>
    <n v="16821.87"/>
    <n v="16296.65"/>
    <n v="1000"/>
    <n v="37613.71"/>
    <n v="0"/>
    <x v="1"/>
    <x v="494"/>
    <s v="BJ"/>
    <n v="240"/>
    <n v="10"/>
  </r>
  <r>
    <x v="553"/>
    <x v="1"/>
    <s v=""/>
    <s v="2026"/>
    <s v="02"/>
    <s v="V"/>
    <s v="ZA03"/>
    <n v="1832"/>
    <n v="31642.37"/>
    <n v="17272.04"/>
    <n v="17608.54"/>
    <n v="1000"/>
    <n v="31642.37"/>
    <n v="0"/>
    <x v="1"/>
    <x v="494"/>
    <s v="BJ"/>
    <n v="240"/>
    <n v="8"/>
  </r>
  <r>
    <x v="553"/>
    <x v="2"/>
    <s v=""/>
    <s v="2026"/>
    <s v="02"/>
    <s v="V"/>
    <s v="ZA03"/>
    <n v="119"/>
    <n v="2005.35"/>
    <n v="16851.68"/>
    <n v="16282.76"/>
    <n v="1000"/>
    <n v="2005.35"/>
    <n v="0"/>
    <x v="1"/>
    <x v="494"/>
    <s v="BJ"/>
    <n v="240"/>
    <n v="1"/>
  </r>
  <r>
    <x v="553"/>
    <x v="8"/>
    <s v=""/>
    <s v="2026"/>
    <s v="02"/>
    <s v="V"/>
    <s v="ZA03"/>
    <n v="2"/>
    <n v="34.35"/>
    <n v="17175"/>
    <n v="15719.67"/>
    <n v="1000"/>
    <n v="34.35"/>
    <n v="0"/>
    <x v="1"/>
    <x v="494"/>
    <s v="BJ"/>
    <n v="240"/>
    <n v="1"/>
  </r>
  <r>
    <x v="553"/>
    <x v="3"/>
    <s v=""/>
    <s v="2026"/>
    <s v="02"/>
    <s v="V"/>
    <s v="ZA03"/>
    <n v="3119"/>
    <n v="52556.86"/>
    <n v="16850.55"/>
    <n v="16353.95"/>
    <n v="1000"/>
    <n v="52556.86"/>
    <n v="0"/>
    <x v="1"/>
    <x v="494"/>
    <s v="BJ"/>
    <n v="240"/>
    <n v="13"/>
  </r>
  <r>
    <x v="554"/>
    <x v="0"/>
    <s v=""/>
    <s v="2026"/>
    <s v="02"/>
    <s v="V"/>
    <s v="ZA03"/>
    <n v="1725"/>
    <n v="44881"/>
    <n v="26017.97"/>
    <n v="25202.97"/>
    <n v="1000"/>
    <n v="44881"/>
    <n v="0"/>
    <x v="0"/>
    <x v="495"/>
    <s v="BJ"/>
    <n v="125"/>
    <n v="14"/>
  </r>
  <r>
    <x v="554"/>
    <x v="1"/>
    <s v=""/>
    <s v="2026"/>
    <s v="02"/>
    <s v="V"/>
    <s v="ZA03"/>
    <n v="912"/>
    <n v="24424.38"/>
    <n v="26781.119999999999"/>
    <n v="25202.97"/>
    <n v="1000"/>
    <n v="24424.38"/>
    <n v="0"/>
    <x v="0"/>
    <x v="495"/>
    <s v="BJ"/>
    <n v="125"/>
    <n v="8"/>
  </r>
  <r>
    <x v="554"/>
    <x v="2"/>
    <s v=""/>
    <s v="2026"/>
    <s v="02"/>
    <s v="V"/>
    <s v="ZA03"/>
    <n v="570"/>
    <n v="14923.38"/>
    <n v="26181.37"/>
    <n v="24306.19"/>
    <n v="1000"/>
    <n v="14923.38"/>
    <n v="0"/>
    <x v="0"/>
    <x v="495"/>
    <s v="BJ"/>
    <n v="125"/>
    <n v="5"/>
  </r>
  <r>
    <x v="554"/>
    <x v="3"/>
    <s v=""/>
    <s v="2026"/>
    <s v="02"/>
    <s v="V"/>
    <s v="ZA03"/>
    <n v="1822"/>
    <n v="46560.63"/>
    <n v="25554.68"/>
    <n v="24837.31"/>
    <n v="1000"/>
    <n v="46560.63"/>
    <n v="0"/>
    <x v="0"/>
    <x v="495"/>
    <s v="BJ"/>
    <n v="125"/>
    <n v="15"/>
  </r>
  <r>
    <x v="554"/>
    <x v="4"/>
    <s v=""/>
    <s v="2026"/>
    <s v="02"/>
    <s v="V"/>
    <s v="ZA03"/>
    <n v="0"/>
    <n v="0"/>
    <n v="24726.14"/>
    <n v="23519.23"/>
    <n v="1000"/>
    <n v="0"/>
    <n v="0"/>
    <x v="0"/>
    <x v="495"/>
    <s v="BJ"/>
    <n v="125"/>
    <n v="0"/>
  </r>
  <r>
    <x v="555"/>
    <x v="0"/>
    <s v=""/>
    <s v="2026"/>
    <s v="02"/>
    <s v="V"/>
    <s v="ZA03"/>
    <n v="375"/>
    <n v="10073.48"/>
    <n v="26862.61"/>
    <n v="27274.37"/>
    <n v="1000"/>
    <n v="10073.48"/>
    <n v="0"/>
    <x v="0"/>
    <x v="496"/>
    <s v="BJ"/>
    <n v="125"/>
    <n v="3"/>
  </r>
  <r>
    <x v="556"/>
    <x v="0"/>
    <s v=""/>
    <s v="2026"/>
    <s v="02"/>
    <s v="V"/>
    <s v="ZA03"/>
    <n v="15"/>
    <n v="193.42"/>
    <n v="12894.67"/>
    <n v="10681.49"/>
    <n v="1000"/>
    <n v="193.42"/>
    <n v="0"/>
    <x v="1"/>
    <x v="497"/>
    <s v="BJ"/>
    <n v="250"/>
    <n v="1"/>
  </r>
  <r>
    <x v="557"/>
    <x v="22"/>
    <m/>
    <m/>
    <m/>
    <m/>
    <m/>
    <m/>
    <m/>
    <m/>
    <m/>
    <m/>
    <m/>
    <m/>
    <x v="31"/>
    <x v="49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73C49-8E9A-46CC-BD29-55750C40352F}" name="PivotTable6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4:U5" firstHeaderRow="0" firstDataRow="1" firstDataCol="1" rowPageCount="1" colPageCount="1"/>
  <pivotFields count="16">
    <pivotField showAll="0"/>
    <pivotField axis="axisPage" multipleItemSelectionAllowed="1" showAll="0">
      <items count="33">
        <item h="1" x="22"/>
        <item h="1" x="0"/>
        <item h="1" x="2"/>
        <item h="1" x="18"/>
        <item h="1" x="3"/>
        <item h="1" x="4"/>
        <item m="1" x="23"/>
        <item m="1" x="24"/>
        <item m="1" x="26"/>
        <item m="1" x="25"/>
        <item h="1" x="14"/>
        <item h="1" x="5"/>
        <item h="1" x="6"/>
        <item h="1" m="1" x="29"/>
        <item h="1" x="8"/>
        <item h="1" x="7"/>
        <item h="1" x="21"/>
        <item h="1" x="13"/>
        <item h="1" m="1" x="27"/>
        <item h="1" m="1" x="28"/>
        <item m="1" x="31"/>
        <item m="1" x="30"/>
        <item h="1" x="9"/>
        <item h="1" x="15"/>
        <item h="1" x="10"/>
        <item h="1" x="11"/>
        <item h="1" x="12"/>
        <item h="1" x="17"/>
        <item h="1" x="1"/>
        <item h="1" x="16"/>
        <item h="1" x="19"/>
        <item h="1" x="2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41">
        <item x="0"/>
        <item x="6"/>
        <item x="14"/>
        <item x="1"/>
        <item x="29"/>
        <item x="4"/>
        <item x="12"/>
        <item x="16"/>
        <item x="8"/>
        <item m="1" x="36"/>
        <item x="3"/>
        <item m="1" x="33"/>
        <item x="2"/>
        <item x="5"/>
        <item x="17"/>
        <item x="15"/>
        <item m="1" x="32"/>
        <item x="31"/>
        <item x="13"/>
        <item x="28"/>
        <item m="1" x="34"/>
        <item m="1" x="39"/>
        <item x="30"/>
        <item x="9"/>
        <item m="1" x="35"/>
        <item x="11"/>
        <item x="25"/>
        <item m="1" x="37"/>
        <item m="1" x="38"/>
        <item x="21"/>
        <item x="23"/>
        <item x="7"/>
        <item x="10"/>
        <item x="18"/>
        <item x="19"/>
        <item x="20"/>
        <item x="22"/>
        <item x="24"/>
        <item x="2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4"/>
  </rowFields>
  <rowItems count="1"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TotalStock" fld="7" baseField="0" baseItem="0"/>
    <dataField name="Sum of Total Val." fld="8" baseField="0" baseItem="0" numFmtId="166"/>
  </dataFields>
  <formats count="54">
    <format dxfId="53">
      <pivotArea outline="0" collapsedLevelsAreSubtotals="1" fieldPosition="0"/>
    </format>
    <format dxfId="5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">
      <pivotArea collapsedLevelsAreSubtotals="1" fieldPosition="0">
        <references count="1">
          <reference field="14" count="1">
            <x v="3"/>
          </reference>
        </references>
      </pivotArea>
    </format>
    <format dxfId="49">
      <pivotArea collapsedLevelsAreSubtotals="1" fieldPosition="0">
        <references count="1">
          <reference field="14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0"/>
          </reference>
          <reference field="14" count="2">
            <x v="1"/>
            <x v="3"/>
          </reference>
        </references>
      </pivotArea>
    </format>
    <format dxfId="47">
      <pivotArea collapsedLevelsAreSubtotals="1" fieldPosition="0">
        <references count="1">
          <reference field="14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8"/>
            <x v="19"/>
            <x v="20"/>
          </reference>
        </references>
      </pivotArea>
    </format>
    <format dxfId="46">
      <pivotArea collapsedLevelsAreSubtotals="1" fieldPosition="0">
        <references count="1">
          <reference field="14" count="1">
            <x v="20"/>
          </reference>
        </references>
      </pivotArea>
    </format>
    <format dxfId="45">
      <pivotArea dataOnly="0" labelOnly="1" fieldPosition="0">
        <references count="1">
          <reference field="14" count="1">
            <x v="20"/>
          </reference>
        </references>
      </pivotArea>
    </format>
    <format dxfId="44">
      <pivotArea collapsedLevelsAreSubtotals="1" fieldPosition="0">
        <references count="1">
          <reference field="14" count="1">
            <x v="10"/>
          </reference>
        </references>
      </pivotArea>
    </format>
    <format dxfId="43">
      <pivotArea dataOnly="0" labelOnly="1" fieldPosition="0">
        <references count="1">
          <reference field="14" count="1">
            <x v="10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0"/>
          </reference>
          <reference field="14" count="3">
            <x v="8"/>
            <x v="12"/>
            <x v="14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0"/>
          </reference>
          <reference field="14" count="1">
            <x v="9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0"/>
          </reference>
          <reference field="14" count="1">
            <x v="11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0"/>
          </reference>
          <reference field="14" count="1">
            <x v="12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0"/>
          </reference>
          <reference field="14" count="1">
            <x v="25"/>
          </reference>
        </references>
      </pivotArea>
    </format>
    <format dxfId="37">
      <pivotArea collapsedLevelsAreSubtotals="1" fieldPosition="0">
        <references count="1">
          <reference field="14" count="1">
            <x v="25"/>
          </reference>
        </references>
      </pivotArea>
    </format>
    <format dxfId="36">
      <pivotArea dataOnly="0" labelOnly="1" fieldPosition="0">
        <references count="1">
          <reference field="14" count="1">
            <x v="25"/>
          </reference>
        </references>
      </pivotArea>
    </format>
    <format dxfId="35">
      <pivotArea collapsedLevelsAreSubtotals="1" fieldPosition="0">
        <references count="1">
          <reference field="14" count="1">
            <x v="20"/>
          </reference>
        </references>
      </pivotArea>
    </format>
    <format dxfId="34">
      <pivotArea dataOnly="0" labelOnly="1" fieldPosition="0">
        <references count="1">
          <reference field="14" count="1">
            <x v="20"/>
          </reference>
        </references>
      </pivotArea>
    </format>
    <format dxfId="33">
      <pivotArea collapsedLevelsAreSubtotals="1" fieldPosition="0">
        <references count="1">
          <reference field="14" count="1">
            <x v="24"/>
          </reference>
        </references>
      </pivotArea>
    </format>
    <format dxfId="32">
      <pivotArea dataOnly="0" labelOnly="1" fieldPosition="0">
        <references count="1">
          <reference field="14" count="1">
            <x v="24"/>
          </reference>
        </references>
      </pivotArea>
    </format>
    <format dxfId="31">
      <pivotArea collapsedLevelsAreSubtotals="1" fieldPosition="0">
        <references count="1">
          <reference field="14" count="1">
            <x v="23"/>
          </reference>
        </references>
      </pivotArea>
    </format>
    <format dxfId="30">
      <pivotArea dataOnly="0" labelOnly="1" fieldPosition="0">
        <references count="1">
          <reference field="14" count="1">
            <x v="23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0"/>
          </reference>
          <reference field="14" count="18">
            <x v="0"/>
            <x v="2"/>
            <x v="4"/>
            <x v="5"/>
            <x v="6"/>
            <x v="7"/>
            <x v="8"/>
            <x v="9"/>
            <x v="10"/>
            <x v="11"/>
            <x v="12"/>
            <x v="14"/>
            <x v="18"/>
            <x v="19"/>
            <x v="22"/>
            <x v="23"/>
            <x v="24"/>
            <x v="25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0"/>
          </reference>
          <reference field="14" count="21">
            <x v="0"/>
            <x v="1"/>
            <x v="2"/>
            <x v="3"/>
            <x v="4"/>
            <x v="5"/>
            <x v="6"/>
            <x v="7"/>
            <x v="8"/>
            <x v="10"/>
            <x v="12"/>
            <x v="13"/>
            <x v="14"/>
            <x v="15"/>
            <x v="18"/>
            <x v="19"/>
            <x v="20"/>
            <x v="22"/>
            <x v="23"/>
            <x v="24"/>
            <x v="25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0"/>
          </reference>
          <reference field="14" count="19">
            <x v="0"/>
            <x v="2"/>
            <x v="4"/>
            <x v="5"/>
            <x v="6"/>
            <x v="7"/>
            <x v="8"/>
            <x v="10"/>
            <x v="11"/>
            <x v="12"/>
            <x v="13"/>
            <x v="14"/>
            <x v="18"/>
            <x v="19"/>
            <x v="20"/>
            <x v="22"/>
            <x v="23"/>
            <x v="24"/>
            <x v="25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0"/>
          </reference>
          <reference field="14" count="1">
            <x v="25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0"/>
          </reference>
          <reference field="14" count="2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8"/>
            <x v="19"/>
            <x v="20"/>
            <x v="22"/>
            <x v="23"/>
            <x v="24"/>
            <x v="25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0"/>
          </reference>
          <reference field="14" count="2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8"/>
            <x v="19"/>
            <x v="20"/>
            <x v="22"/>
            <x v="23"/>
            <x v="24"/>
            <x v="25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0"/>
          </reference>
          <reference field="14" count="0"/>
        </references>
      </pivotArea>
    </format>
    <format dxfId="22">
      <pivotArea collapsedLevelsAreSubtotals="1" fieldPosition="0">
        <references count="2">
          <reference field="4294967294" count="1" selected="0">
            <x v="0"/>
          </reference>
          <reference field="14" count="4">
            <x v="1"/>
            <x v="3"/>
            <x v="15"/>
            <x v="18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14" count="18">
            <x v="0"/>
            <x v="2"/>
            <x v="4"/>
            <x v="5"/>
            <x v="6"/>
            <x v="7"/>
            <x v="8"/>
            <x v="10"/>
            <x v="11"/>
            <x v="12"/>
            <x v="13"/>
            <x v="14"/>
            <x v="19"/>
            <x v="20"/>
            <x v="22"/>
            <x v="23"/>
            <x v="24"/>
            <x v="25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0"/>
          </reference>
          <reference field="14" count="1">
            <x v="13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0"/>
          </reference>
          <reference field="14" count="1">
            <x v="14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14" count="1">
            <x v="10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0"/>
          </reference>
          <reference field="14" count="1">
            <x v="20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4" count="1">
            <x v="8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0"/>
          </reference>
          <reference field="14" count="1">
            <x v="4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0"/>
          </reference>
          <reference field="14" count="1">
            <x v="5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14" count="1">
            <x v="6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14" count="1">
            <x v="7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0"/>
          </reference>
          <reference field="14" count="1">
            <x v="24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14" count="1">
            <x v="0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0"/>
          </reference>
          <reference field="14" count="1">
            <x v="2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0"/>
          </reference>
          <reference field="14" count="1">
            <x v="23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14" count="1">
            <x v="19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14" count="1">
            <x v="12"/>
          </reference>
        </references>
      </pivotArea>
    </format>
    <format dxfId="5">
      <pivotArea dataOnly="0" labelOnly="1" fieldPosition="0">
        <references count="1">
          <reference field="14" count="1">
            <x v="12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14" count="1">
            <x v="22"/>
          </reference>
        </references>
      </pivotArea>
    </format>
    <format dxfId="3">
      <pivotArea dataOnly="0" labelOnly="1" fieldPosition="0">
        <references count="1">
          <reference field="14" count="1">
            <x v="22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14" count="1">
            <x v="11"/>
          </reference>
        </references>
      </pivotArea>
    </format>
    <format dxfId="1">
      <pivotArea dataOnly="0" labelOnly="1" fieldPosition="0">
        <references count="1">
          <reference field="14" count="1">
            <x v="11"/>
          </reference>
        </references>
      </pivotArea>
    </format>
    <format dxfId="0">
      <pivotArea field="1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08DDB-9FFE-40D5-B34F-298FDBEF79A8}" name="PivotTable5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3:T49" firstHeaderRow="0" firstDataRow="1" firstDataCol="1" rowPageCount="1" colPageCount="1"/>
  <pivotFields count="19">
    <pivotField showAll="0"/>
    <pivotField axis="axisPage" multipleItemSelectionAllowed="1" showAll="0">
      <items count="33">
        <item x="22"/>
        <item h="1" x="0"/>
        <item h="1" x="2"/>
        <item h="1" x="18"/>
        <item h="1" x="3"/>
        <item h="1" x="4"/>
        <item h="1" m="1" x="24"/>
        <item h="1" m="1" x="25"/>
        <item h="1" m="1" x="26"/>
        <item h="1" m="1" x="27"/>
        <item x="14"/>
        <item h="1" x="5"/>
        <item h="1" x="6"/>
        <item m="1" x="29"/>
        <item h="1" x="8"/>
        <item h="1" x="7"/>
        <item h="1" x="21"/>
        <item h="1" x="13"/>
        <item m="1" x="23"/>
        <item m="1" x="28"/>
        <item m="1" x="31"/>
        <item m="1" x="30"/>
        <item x="9"/>
        <item x="15"/>
        <item x="10"/>
        <item x="11"/>
        <item x="12"/>
        <item x="17"/>
        <item h="1" x="1"/>
        <item x="16"/>
        <item x="19"/>
        <item x="2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38">
        <item x="0"/>
        <item x="6"/>
        <item x="14"/>
        <item x="1"/>
        <item x="29"/>
        <item x="4"/>
        <item x="12"/>
        <item x="16"/>
        <item x="8"/>
        <item m="1" x="36"/>
        <item x="3"/>
        <item m="1" x="33"/>
        <item x="2"/>
        <item x="5"/>
        <item x="17"/>
        <item x="15"/>
        <item m="1" x="32"/>
        <item x="31"/>
        <item x="13"/>
        <item x="28"/>
        <item m="1" x="34"/>
        <item x="30"/>
        <item x="9"/>
        <item m="1" x="35"/>
        <item x="11"/>
        <item x="21"/>
        <item x="23"/>
        <item x="7"/>
        <item x="10"/>
        <item x="18"/>
        <item x="19"/>
        <item x="20"/>
        <item x="22"/>
        <item x="24"/>
        <item x="25"/>
        <item x="2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14"/>
  </rowFields>
  <rowItems count="16">
    <i>
      <x v="24"/>
    </i>
    <i>
      <x v="25"/>
    </i>
    <i>
      <x v="27"/>
    </i>
    <i>
      <x v="30"/>
    </i>
    <i>
      <x v="26"/>
    </i>
    <i>
      <x v="2"/>
    </i>
    <i>
      <x v="6"/>
    </i>
    <i>
      <x v="22"/>
    </i>
    <i>
      <x v="28"/>
    </i>
    <i>
      <x v="34"/>
    </i>
    <i>
      <x v="33"/>
    </i>
    <i>
      <x v="32"/>
    </i>
    <i>
      <x v="31"/>
    </i>
    <i>
      <x v="17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Sum of TotalStock" fld="7" baseField="0" baseItem="0"/>
    <dataField name="Sum of Total Val." fld="8" baseField="0" baseItem="0" numFmtId="166"/>
    <dataField name="Sum of Pallets" fld="18" baseField="1" baseItem="0"/>
  </dataFields>
  <formats count="75">
    <format dxfId="128">
      <pivotArea outline="0" collapsedLevelsAreSubtotals="1" fieldPosition="0"/>
    </format>
    <format dxfId="1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5">
      <pivotArea collapsedLevelsAreSubtotals="1" fieldPosition="0">
        <references count="1">
          <reference field="14" count="1">
            <x v="3"/>
          </reference>
        </references>
      </pivotArea>
    </format>
    <format dxfId="124">
      <pivotArea collapsedLevelsAreSubtotals="1" fieldPosition="0">
        <references count="1">
          <reference field="14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123">
      <pivotArea collapsedLevelsAreSubtotals="1" fieldPosition="0">
        <references count="2">
          <reference field="4294967294" count="1" selected="0">
            <x v="0"/>
          </reference>
          <reference field="14" count="2">
            <x v="1"/>
            <x v="3"/>
          </reference>
        </references>
      </pivotArea>
    </format>
    <format dxfId="122">
      <pivotArea collapsedLevelsAreSubtotals="1" fieldPosition="0">
        <references count="1">
          <reference field="14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8"/>
            <x v="19"/>
            <x v="20"/>
          </reference>
        </references>
      </pivotArea>
    </format>
    <format dxfId="121">
      <pivotArea collapsedLevelsAreSubtotals="1" fieldPosition="0">
        <references count="1">
          <reference field="14" count="1">
            <x v="20"/>
          </reference>
        </references>
      </pivotArea>
    </format>
    <format dxfId="120">
      <pivotArea dataOnly="0" labelOnly="1" fieldPosition="0">
        <references count="1">
          <reference field="14" count="1">
            <x v="20"/>
          </reference>
        </references>
      </pivotArea>
    </format>
    <format dxfId="119">
      <pivotArea collapsedLevelsAreSubtotals="1" fieldPosition="0">
        <references count="1">
          <reference field="14" count="1">
            <x v="10"/>
          </reference>
        </references>
      </pivotArea>
    </format>
    <format dxfId="118">
      <pivotArea dataOnly="0" labelOnly="1" fieldPosition="0">
        <references count="1">
          <reference field="14" count="1">
            <x v="10"/>
          </reference>
        </references>
      </pivotArea>
    </format>
    <format dxfId="117">
      <pivotArea collapsedLevelsAreSubtotals="1" fieldPosition="0">
        <references count="2">
          <reference field="4294967294" count="1" selected="0">
            <x v="0"/>
          </reference>
          <reference field="14" count="3">
            <x v="8"/>
            <x v="12"/>
            <x v="14"/>
          </reference>
        </references>
      </pivotArea>
    </format>
    <format dxfId="116">
      <pivotArea collapsedLevelsAreSubtotals="1" fieldPosition="0">
        <references count="2">
          <reference field="4294967294" count="1" selected="0">
            <x v="0"/>
          </reference>
          <reference field="14" count="1">
            <x v="9"/>
          </reference>
        </references>
      </pivotArea>
    </format>
    <format dxfId="115">
      <pivotArea collapsedLevelsAreSubtotals="1" fieldPosition="0">
        <references count="2">
          <reference field="4294967294" count="1" selected="0">
            <x v="0"/>
          </reference>
          <reference field="14" count="1">
            <x v="11"/>
          </reference>
        </references>
      </pivotArea>
    </format>
    <format dxfId="114">
      <pivotArea collapsedLevelsAreSubtotals="1" fieldPosition="0">
        <references count="2">
          <reference field="4294967294" count="1" selected="0">
            <x v="0"/>
          </reference>
          <reference field="14" count="1">
            <x v="12"/>
          </reference>
        </references>
      </pivotArea>
    </format>
    <format dxfId="113">
      <pivotArea collapsedLevelsAreSubtotals="1" fieldPosition="0">
        <references count="2">
          <reference field="4294967294" count="1" selected="0">
            <x v="0"/>
          </reference>
          <reference field="14" count="1">
            <x v="24"/>
          </reference>
        </references>
      </pivotArea>
    </format>
    <format dxfId="112">
      <pivotArea collapsedLevelsAreSubtotals="1" fieldPosition="0">
        <references count="1">
          <reference field="14" count="1">
            <x v="24"/>
          </reference>
        </references>
      </pivotArea>
    </format>
    <format dxfId="111">
      <pivotArea dataOnly="0" labelOnly="1" fieldPosition="0">
        <references count="1">
          <reference field="14" count="1">
            <x v="24"/>
          </reference>
        </references>
      </pivotArea>
    </format>
    <format dxfId="110">
      <pivotArea collapsedLevelsAreSubtotals="1" fieldPosition="0">
        <references count="1">
          <reference field="14" count="1">
            <x v="20"/>
          </reference>
        </references>
      </pivotArea>
    </format>
    <format dxfId="109">
      <pivotArea dataOnly="0" labelOnly="1" fieldPosition="0">
        <references count="1">
          <reference field="14" count="1">
            <x v="20"/>
          </reference>
        </references>
      </pivotArea>
    </format>
    <format dxfId="108">
      <pivotArea collapsedLevelsAreSubtotals="1" fieldPosition="0">
        <references count="1">
          <reference field="14" count="1">
            <x v="23"/>
          </reference>
        </references>
      </pivotArea>
    </format>
    <format dxfId="107">
      <pivotArea dataOnly="0" labelOnly="1" fieldPosition="0">
        <references count="1">
          <reference field="14" count="1">
            <x v="23"/>
          </reference>
        </references>
      </pivotArea>
    </format>
    <format dxfId="106">
      <pivotArea collapsedLevelsAreSubtotals="1" fieldPosition="0">
        <references count="1">
          <reference field="14" count="1">
            <x v="22"/>
          </reference>
        </references>
      </pivotArea>
    </format>
    <format dxfId="105">
      <pivotArea dataOnly="0" labelOnly="1" fieldPosition="0">
        <references count="1">
          <reference field="14" count="1">
            <x v="22"/>
          </reference>
        </references>
      </pivotArea>
    </format>
    <format dxfId="104">
      <pivotArea collapsedLevelsAreSubtotals="1" fieldPosition="0">
        <references count="2">
          <reference field="4294967294" count="1" selected="0">
            <x v="0"/>
          </reference>
          <reference field="14" count="18">
            <x v="0"/>
            <x v="2"/>
            <x v="4"/>
            <x v="5"/>
            <x v="6"/>
            <x v="7"/>
            <x v="8"/>
            <x v="9"/>
            <x v="10"/>
            <x v="11"/>
            <x v="12"/>
            <x v="14"/>
            <x v="18"/>
            <x v="19"/>
            <x v="21"/>
            <x v="22"/>
            <x v="23"/>
            <x v="24"/>
          </reference>
        </references>
      </pivotArea>
    </format>
    <format dxfId="103">
      <pivotArea collapsedLevelsAreSubtotals="1" fieldPosition="0">
        <references count="2">
          <reference field="4294967294" count="1" selected="0">
            <x v="0"/>
          </reference>
          <reference field="14" count="21">
            <x v="0"/>
            <x v="1"/>
            <x v="2"/>
            <x v="3"/>
            <x v="4"/>
            <x v="5"/>
            <x v="6"/>
            <x v="7"/>
            <x v="8"/>
            <x v="10"/>
            <x v="12"/>
            <x v="13"/>
            <x v="14"/>
            <x v="15"/>
            <x v="18"/>
            <x v="19"/>
            <x v="20"/>
            <x v="21"/>
            <x v="22"/>
            <x v="23"/>
            <x v="24"/>
          </reference>
        </references>
      </pivotArea>
    </format>
    <format dxfId="102">
      <pivotArea collapsedLevelsAreSubtotals="1" fieldPosition="0">
        <references count="2">
          <reference field="4294967294" count="1" selected="0">
            <x v="0"/>
          </reference>
          <reference field="14" count="19">
            <x v="0"/>
            <x v="2"/>
            <x v="4"/>
            <x v="5"/>
            <x v="6"/>
            <x v="7"/>
            <x v="8"/>
            <x v="10"/>
            <x v="11"/>
            <x v="12"/>
            <x v="13"/>
            <x v="14"/>
            <x v="18"/>
            <x v="19"/>
            <x v="20"/>
            <x v="21"/>
            <x v="22"/>
            <x v="23"/>
            <x v="24"/>
          </reference>
        </references>
      </pivotArea>
    </format>
    <format dxfId="101">
      <pivotArea collapsedLevelsAreSubtotals="1" fieldPosition="0">
        <references count="2">
          <reference field="4294967294" count="1" selected="0">
            <x v="0"/>
          </reference>
          <reference field="14" count="1">
            <x v="24"/>
          </reference>
        </references>
      </pivotArea>
    </format>
    <format dxfId="100">
      <pivotArea collapsedLevelsAreSubtotals="1" fieldPosition="0">
        <references count="2">
          <reference field="4294967294" count="1" selected="0">
            <x v="0"/>
          </reference>
          <reference field="14" count="2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8"/>
            <x v="19"/>
            <x v="20"/>
            <x v="21"/>
            <x v="22"/>
            <x v="23"/>
            <x v="24"/>
          </reference>
        </references>
      </pivotArea>
    </format>
    <format dxfId="99">
      <pivotArea collapsedLevelsAreSubtotals="1" fieldPosition="0">
        <references count="2">
          <reference field="4294967294" count="1" selected="0">
            <x v="0"/>
          </reference>
          <reference field="14" count="2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8"/>
            <x v="19"/>
            <x v="20"/>
            <x v="21"/>
            <x v="22"/>
            <x v="23"/>
            <x v="24"/>
          </reference>
        </references>
      </pivotArea>
    </format>
    <format dxfId="98">
      <pivotArea collapsedLevelsAreSubtotals="1" fieldPosition="0">
        <references count="2">
          <reference field="4294967294" count="1" selected="0">
            <x v="0"/>
          </reference>
          <reference field="14" count="3">
            <x v="1"/>
            <x v="3"/>
            <x v="15"/>
          </reference>
        </references>
      </pivotArea>
    </format>
    <format dxfId="97">
      <pivotArea collapsedLevelsAreSubtotals="1" fieldPosition="0">
        <references count="2">
          <reference field="4294967294" count="1" selected="0">
            <x v="0"/>
          </reference>
          <reference field="14" count="1">
            <x v="1"/>
          </reference>
        </references>
      </pivotArea>
    </format>
    <format dxfId="96">
      <pivotArea collapsedLevelsAreSubtotals="1" fieldPosition="0">
        <references count="2">
          <reference field="4294967294" count="1" selected="0">
            <x v="0"/>
          </reference>
          <reference field="14" count="1">
            <x v="3"/>
          </reference>
        </references>
      </pivotArea>
    </format>
    <format dxfId="95">
      <pivotArea collapsedLevelsAreSubtotals="1" fieldPosition="0">
        <references count="2">
          <reference field="4294967294" count="1" selected="0">
            <x v="0"/>
          </reference>
          <reference field="14" count="1">
            <x v="15"/>
          </reference>
        </references>
      </pivotArea>
    </format>
    <format dxfId="94">
      <pivotArea collapsedLevelsAreSubtotals="1" fieldPosition="0">
        <references count="2">
          <reference field="4294967294" count="1" selected="0">
            <x v="0"/>
          </reference>
          <reference field="14" count="1">
            <x v="10"/>
          </reference>
        </references>
      </pivotArea>
    </format>
    <format dxfId="93">
      <pivotArea collapsedLevelsAreSubtotals="1" fieldPosition="0">
        <references count="2">
          <reference field="4294967294" count="1" selected="0">
            <x v="0"/>
          </reference>
          <reference field="14" count="1">
            <x v="20"/>
          </reference>
        </references>
      </pivotArea>
    </format>
    <format dxfId="92">
      <pivotArea collapsedLevelsAreSubtotals="1" fieldPosition="0">
        <references count="2">
          <reference field="4294967294" count="1" selected="0">
            <x v="0"/>
          </reference>
          <reference field="14" count="1">
            <x v="13"/>
          </reference>
        </references>
      </pivotArea>
    </format>
    <format dxfId="91">
      <pivotArea collapsedLevelsAreSubtotals="1" fieldPosition="0">
        <references count="2">
          <reference field="4294967294" count="1" selected="0">
            <x v="0"/>
          </reference>
          <reference field="14" count="1">
            <x v="8"/>
          </reference>
        </references>
      </pivotArea>
    </format>
    <format dxfId="90">
      <pivotArea collapsedLevelsAreSubtotals="1" fieldPosition="0">
        <references count="2">
          <reference field="4294967294" count="1" selected="0">
            <x v="0"/>
          </reference>
          <reference field="14" count="1">
            <x v="14"/>
          </reference>
        </references>
      </pivotArea>
    </format>
    <format dxfId="89">
      <pivotArea collapsedLevelsAreSubtotals="1" fieldPosition="0">
        <references count="2">
          <reference field="4294967294" count="1" selected="0">
            <x v="0"/>
          </reference>
          <reference field="14" count="1">
            <x v="4"/>
          </reference>
        </references>
      </pivotArea>
    </format>
    <format dxfId="88">
      <pivotArea collapsedLevelsAreSubtotals="1" fieldPosition="0">
        <references count="2">
          <reference field="4294967294" count="1" selected="0">
            <x v="0"/>
          </reference>
          <reference field="14" count="1">
            <x v="5"/>
          </reference>
        </references>
      </pivotArea>
    </format>
    <format dxfId="87">
      <pivotArea collapsedLevelsAreSubtotals="1" fieldPosition="0">
        <references count="2">
          <reference field="4294967294" count="1" selected="0">
            <x v="0"/>
          </reference>
          <reference field="14" count="1">
            <x v="6"/>
          </reference>
        </references>
      </pivotArea>
    </format>
    <format dxfId="86">
      <pivotArea collapsedLevelsAreSubtotals="1" fieldPosition="0">
        <references count="2">
          <reference field="4294967294" count="1" selected="0">
            <x v="0"/>
          </reference>
          <reference field="14" count="1">
            <x v="7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0"/>
          </reference>
          <reference field="14" count="1">
            <x v="23"/>
          </reference>
        </references>
      </pivotArea>
    </format>
    <format dxfId="84">
      <pivotArea collapsedLevelsAreSubtotals="1" fieldPosition="0">
        <references count="2">
          <reference field="4294967294" count="1" selected="0">
            <x v="0"/>
          </reference>
          <reference field="14" count="1">
            <x v="0"/>
          </reference>
        </references>
      </pivotArea>
    </format>
    <format dxfId="83">
      <pivotArea collapsedLevelsAreSubtotals="1" fieldPosition="0">
        <references count="2">
          <reference field="4294967294" count="1" selected="0">
            <x v="0"/>
          </reference>
          <reference field="14" count="1">
            <x v="2"/>
          </reference>
        </references>
      </pivotArea>
    </format>
    <format dxfId="82">
      <pivotArea collapsedLevelsAreSubtotals="1" fieldPosition="0">
        <references count="2">
          <reference field="4294967294" count="1" selected="0">
            <x v="0"/>
          </reference>
          <reference field="14" count="1">
            <x v="22"/>
          </reference>
        </references>
      </pivotArea>
    </format>
    <format dxfId="81">
      <pivotArea collapsedLevelsAreSubtotals="1" fieldPosition="0">
        <references count="2">
          <reference field="4294967294" count="1" selected="0">
            <x v="0"/>
          </reference>
          <reference field="14" count="1">
            <x v="19"/>
          </reference>
        </references>
      </pivotArea>
    </format>
    <format dxfId="80">
      <pivotArea collapsedLevelsAreSubtotals="1" fieldPosition="0">
        <references count="2">
          <reference field="4294967294" count="1" selected="0">
            <x v="0"/>
          </reference>
          <reference field="14" count="1">
            <x v="18"/>
          </reference>
        </references>
      </pivotArea>
    </format>
    <format dxfId="79">
      <pivotArea collapsedLevelsAreSubtotals="1" fieldPosition="0">
        <references count="2">
          <reference field="4294967294" count="1" selected="0">
            <x v="0"/>
          </reference>
          <reference field="14" count="0"/>
        </references>
      </pivotArea>
    </format>
    <format dxfId="78">
      <pivotArea collapsedLevelsAreSubtotals="1" fieldPosition="0">
        <references count="2">
          <reference field="4294967294" count="1" selected="0">
            <x v="0"/>
          </reference>
          <reference field="14" count="2">
            <x v="1"/>
            <x v="15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0"/>
          </reference>
          <reference field="14" count="1">
            <x v="3"/>
          </reference>
        </references>
      </pivotArea>
    </format>
    <format dxfId="76">
      <pivotArea collapsedLevelsAreSubtotals="1" fieldPosition="0">
        <references count="2">
          <reference field="4294967294" count="1" selected="0">
            <x v="0"/>
          </reference>
          <reference field="14" count="1">
            <x v="10"/>
          </reference>
        </references>
      </pivotArea>
    </format>
    <format dxfId="75">
      <pivotArea collapsedLevelsAreSubtotals="1" fieldPosition="0">
        <references count="2">
          <reference field="4294967294" count="1" selected="0">
            <x v="0"/>
          </reference>
          <reference field="14" count="1">
            <x v="20"/>
          </reference>
        </references>
      </pivotArea>
    </format>
    <format dxfId="74">
      <pivotArea collapsedLevelsAreSubtotals="1" fieldPosition="0">
        <references count="2">
          <reference field="4294967294" count="1" selected="0">
            <x v="0"/>
          </reference>
          <reference field="14" count="1">
            <x v="13"/>
          </reference>
        </references>
      </pivotArea>
    </format>
    <format dxfId="73">
      <pivotArea collapsedLevelsAreSubtotals="1" fieldPosition="0">
        <references count="2">
          <reference field="4294967294" count="1" selected="0">
            <x v="0"/>
          </reference>
          <reference field="14" count="1">
            <x v="8"/>
          </reference>
        </references>
      </pivotArea>
    </format>
    <format dxfId="72">
      <pivotArea collapsedLevelsAreSubtotals="1" fieldPosition="0">
        <references count="2">
          <reference field="4294967294" count="1" selected="0">
            <x v="0"/>
          </reference>
          <reference field="14" count="1">
            <x v="14"/>
          </reference>
        </references>
      </pivotArea>
    </format>
    <format dxfId="71">
      <pivotArea collapsedLevelsAreSubtotals="1" fieldPosition="0">
        <references count="2">
          <reference field="4294967294" count="1" selected="0">
            <x v="0"/>
          </reference>
          <reference field="14" count="1">
            <x v="4"/>
          </reference>
        </references>
      </pivotArea>
    </format>
    <format dxfId="70">
      <pivotArea collapsedLevelsAreSubtotals="1" fieldPosition="0">
        <references count="2">
          <reference field="4294967294" count="1" selected="0">
            <x v="0"/>
          </reference>
          <reference field="14" count="1">
            <x v="5"/>
          </reference>
        </references>
      </pivotArea>
    </format>
    <format dxfId="69">
      <pivotArea collapsedLevelsAreSubtotals="1" fieldPosition="0">
        <references count="2">
          <reference field="4294967294" count="1" selected="0">
            <x v="0"/>
          </reference>
          <reference field="14" count="1">
            <x v="6"/>
          </reference>
        </references>
      </pivotArea>
    </format>
    <format dxfId="68">
      <pivotArea collapsedLevelsAreSubtotals="1" fieldPosition="0">
        <references count="2">
          <reference field="4294967294" count="1" selected="0">
            <x v="0"/>
          </reference>
          <reference field="14" count="1">
            <x v="7"/>
          </reference>
        </references>
      </pivotArea>
    </format>
    <format dxfId="67">
      <pivotArea collapsedLevelsAreSubtotals="1" fieldPosition="0">
        <references count="2">
          <reference field="4294967294" count="1" selected="0">
            <x v="0"/>
          </reference>
          <reference field="14" count="1">
            <x v="23"/>
          </reference>
        </references>
      </pivotArea>
    </format>
    <format dxfId="66">
      <pivotArea collapsedLevelsAreSubtotals="1" fieldPosition="0">
        <references count="2">
          <reference field="4294967294" count="1" selected="0">
            <x v="0"/>
          </reference>
          <reference field="14" count="1">
            <x v="0"/>
          </reference>
        </references>
      </pivotArea>
    </format>
    <format dxfId="65">
      <pivotArea collapsedLevelsAreSubtotals="1" fieldPosition="0">
        <references count="2">
          <reference field="4294967294" count="1" selected="0">
            <x v="0"/>
          </reference>
          <reference field="14" count="1">
            <x v="2"/>
          </reference>
        </references>
      </pivotArea>
    </format>
    <format dxfId="64">
      <pivotArea collapsedLevelsAreSubtotals="1" fieldPosition="0">
        <references count="2">
          <reference field="4294967294" count="1" selected="0">
            <x v="0"/>
          </reference>
          <reference field="14" count="1">
            <x v="22"/>
          </reference>
        </references>
      </pivotArea>
    </format>
    <format dxfId="63">
      <pivotArea collapsedLevelsAreSubtotals="1" fieldPosition="0">
        <references count="2">
          <reference field="4294967294" count="1" selected="0">
            <x v="0"/>
          </reference>
          <reference field="14" count="1">
            <x v="19"/>
          </reference>
        </references>
      </pivotArea>
    </format>
    <format dxfId="62">
      <pivotArea collapsedLevelsAreSubtotals="1" fieldPosition="0">
        <references count="2">
          <reference field="4294967294" count="1" selected="0">
            <x v="0"/>
          </reference>
          <reference field="14" count="1">
            <x v="18"/>
          </reference>
        </references>
      </pivotArea>
    </format>
    <format dxfId="61">
      <pivotArea collapsedLevelsAreSubtotals="1" fieldPosition="0">
        <references count="2">
          <reference field="4294967294" count="1" selected="0">
            <x v="0"/>
          </reference>
          <reference field="14" count="1">
            <x v="12"/>
          </reference>
        </references>
      </pivotArea>
    </format>
    <format dxfId="60">
      <pivotArea collapsedLevelsAreSubtotals="1" fieldPosition="0">
        <references count="2">
          <reference field="4294967294" count="1" selected="0">
            <x v="0"/>
          </reference>
          <reference field="14" count="1">
            <x v="21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0"/>
          </reference>
          <reference field="14" count="1">
            <x v="11"/>
          </reference>
        </references>
      </pivotArea>
    </format>
    <format dxfId="58">
      <pivotArea dataOnly="0" labelOnly="1" fieldPosition="0">
        <references count="1">
          <reference field="1" count="1">
            <x v="10"/>
          </reference>
        </references>
      </pivotArea>
    </format>
    <format dxfId="57">
      <pivotArea collapsedLevelsAreSubtotals="1" fieldPosition="0">
        <references count="1">
          <reference field="1" count="1">
            <x v="23"/>
          </reference>
        </references>
      </pivotArea>
    </format>
    <format dxfId="56">
      <pivotArea dataOnly="0" labelOnly="1" fieldPosition="0">
        <references count="1">
          <reference field="1" count="1">
            <x v="23"/>
          </reference>
        </references>
      </pivotArea>
    </format>
    <format dxfId="55">
      <pivotArea collapsedLevelsAreSubtotals="1" fieldPosition="0">
        <references count="1">
          <reference field="1" count="1">
            <x v="26"/>
          </reference>
        </references>
      </pivotArea>
    </format>
    <format dxfId="54">
      <pivotArea dataOnly="0" labelOnly="1" fieldPosition="0">
        <references count="1">
          <reference field="1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0E4A1-031E-4B0C-B843-10974966162B}" name="PivotTable7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7:AA8" firstHeaderRow="0" firstDataRow="1" firstDataCol="1" rowPageCount="1" colPageCount="1"/>
  <pivotFields count="16">
    <pivotField showAll="0"/>
    <pivotField axis="axisRow" multipleItemSelectionAllowed="1" showAll="0">
      <items count="33">
        <item h="1" x="22"/>
        <item h="1" x="0"/>
        <item h="1" x="2"/>
        <item h="1" x="18"/>
        <item h="1" x="3"/>
        <item h="1" x="4"/>
        <item m="1" x="23"/>
        <item m="1" x="24"/>
        <item m="1" x="26"/>
        <item m="1" x="25"/>
        <item h="1" x="14"/>
        <item h="1" x="5"/>
        <item h="1" x="6"/>
        <item h="1" m="1" x="29"/>
        <item h="1" x="8"/>
        <item h="1" x="7"/>
        <item h="1" x="21"/>
        <item h="1" x="13"/>
        <item h="1" m="1" x="27"/>
        <item h="1" m="1" x="28"/>
        <item h="1" m="1" x="31"/>
        <item h="1" m="1" x="30"/>
        <item h="1" x="9"/>
        <item h="1" x="15"/>
        <item h="1" x="10"/>
        <item h="1" x="11"/>
        <item h="1" x="12"/>
        <item h="1" x="17"/>
        <item h="1" x="1"/>
        <item h="1" x="16"/>
        <item h="1" x="19"/>
        <item h="1" x="2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Page" showAll="0" sortType="descending">
      <items count="41">
        <item x="0"/>
        <item x="6"/>
        <item x="14"/>
        <item x="1"/>
        <item x="29"/>
        <item x="4"/>
        <item x="12"/>
        <item x="16"/>
        <item x="8"/>
        <item m="1" x="36"/>
        <item x="3"/>
        <item m="1" x="33"/>
        <item x="2"/>
        <item x="5"/>
        <item x="17"/>
        <item x="15"/>
        <item m="1" x="32"/>
        <item x="31"/>
        <item x="13"/>
        <item x="28"/>
        <item m="1" x="34"/>
        <item m="1" x="39"/>
        <item x="30"/>
        <item x="9"/>
        <item m="1" x="35"/>
        <item x="11"/>
        <item x="25"/>
        <item m="1" x="37"/>
        <item m="1" x="38"/>
        <item x="21"/>
        <item x="23"/>
        <item x="7"/>
        <item x="10"/>
        <item x="18"/>
        <item x="19"/>
        <item x="20"/>
        <item x="22"/>
        <item x="24"/>
        <item x="2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1">
    <i t="grand">
      <x/>
    </i>
  </rowItems>
  <colFields count="1">
    <field x="-2"/>
  </colFields>
  <colItems count="2">
    <i>
      <x/>
    </i>
    <i i="1">
      <x v="1"/>
    </i>
  </colItems>
  <pageFields count="1">
    <pageField fld="14" hier="-1"/>
  </pageFields>
  <dataFields count="2">
    <dataField name="Sum of TotalStock" fld="7" baseField="0" baseItem="0"/>
    <dataField name="Sum of Total Val." fld="8" baseField="0" baseItem="0" numFmtId="166"/>
  </dataFields>
  <formats count="71">
    <format dxfId="199">
      <pivotArea outline="0" collapsedLevelsAreSubtotals="1" fieldPosition="0"/>
    </format>
    <format dxfId="19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6">
      <pivotArea collapsedLevelsAreSubtotals="1" fieldPosition="0">
        <references count="1">
          <reference field="14" count="1">
            <x v="3"/>
          </reference>
        </references>
      </pivotArea>
    </format>
    <format dxfId="195">
      <pivotArea collapsedLevelsAreSubtotals="1" fieldPosition="0">
        <references count="1">
          <reference field="14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194">
      <pivotArea collapsedLevelsAreSubtotals="1" fieldPosition="0">
        <references count="2">
          <reference field="4294967294" count="1" selected="0">
            <x v="0"/>
          </reference>
          <reference field="14" count="2">
            <x v="1"/>
            <x v="3"/>
          </reference>
        </references>
      </pivotArea>
    </format>
    <format dxfId="193">
      <pivotArea collapsedLevelsAreSubtotals="1" fieldPosition="0">
        <references count="1">
          <reference field="14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8"/>
            <x v="19"/>
            <x v="20"/>
          </reference>
        </references>
      </pivotArea>
    </format>
    <format dxfId="192">
      <pivotArea collapsedLevelsAreSubtotals="1" fieldPosition="0">
        <references count="1">
          <reference field="14" count="1">
            <x v="20"/>
          </reference>
        </references>
      </pivotArea>
    </format>
    <format dxfId="191">
      <pivotArea dataOnly="0" labelOnly="1" fieldPosition="0">
        <references count="1">
          <reference field="14" count="1">
            <x v="20"/>
          </reference>
        </references>
      </pivotArea>
    </format>
    <format dxfId="190">
      <pivotArea collapsedLevelsAreSubtotals="1" fieldPosition="0">
        <references count="1">
          <reference field="14" count="1">
            <x v="10"/>
          </reference>
        </references>
      </pivotArea>
    </format>
    <format dxfId="189">
      <pivotArea dataOnly="0" labelOnly="1" fieldPosition="0">
        <references count="1">
          <reference field="14" count="1">
            <x v="10"/>
          </reference>
        </references>
      </pivotArea>
    </format>
    <format dxfId="188">
      <pivotArea collapsedLevelsAreSubtotals="1" fieldPosition="0">
        <references count="2">
          <reference field="4294967294" count="1" selected="0">
            <x v="0"/>
          </reference>
          <reference field="14" count="3">
            <x v="8"/>
            <x v="12"/>
            <x v="14"/>
          </reference>
        </references>
      </pivotArea>
    </format>
    <format dxfId="187">
      <pivotArea collapsedLevelsAreSubtotals="1" fieldPosition="0">
        <references count="2">
          <reference field="4294967294" count="1" selected="0">
            <x v="0"/>
          </reference>
          <reference field="14" count="1">
            <x v="9"/>
          </reference>
        </references>
      </pivotArea>
    </format>
    <format dxfId="186">
      <pivotArea collapsedLevelsAreSubtotals="1" fieldPosition="0">
        <references count="2">
          <reference field="4294967294" count="1" selected="0">
            <x v="0"/>
          </reference>
          <reference field="14" count="1">
            <x v="11"/>
          </reference>
        </references>
      </pivotArea>
    </format>
    <format dxfId="185">
      <pivotArea collapsedLevelsAreSubtotals="1" fieldPosition="0">
        <references count="2">
          <reference field="4294967294" count="1" selected="0">
            <x v="0"/>
          </reference>
          <reference field="14" count="1">
            <x v="12"/>
          </reference>
        </references>
      </pivotArea>
    </format>
    <format dxfId="184">
      <pivotArea collapsedLevelsAreSubtotals="1" fieldPosition="0">
        <references count="2">
          <reference field="4294967294" count="1" selected="0">
            <x v="0"/>
          </reference>
          <reference field="14" count="1">
            <x v="25"/>
          </reference>
        </references>
      </pivotArea>
    </format>
    <format dxfId="183">
      <pivotArea collapsedLevelsAreSubtotals="1" fieldPosition="0">
        <references count="1">
          <reference field="14" count="1">
            <x v="25"/>
          </reference>
        </references>
      </pivotArea>
    </format>
    <format dxfId="182">
      <pivotArea dataOnly="0" labelOnly="1" fieldPosition="0">
        <references count="1">
          <reference field="14" count="1">
            <x v="25"/>
          </reference>
        </references>
      </pivotArea>
    </format>
    <format dxfId="181">
      <pivotArea collapsedLevelsAreSubtotals="1" fieldPosition="0">
        <references count="1">
          <reference field="14" count="1">
            <x v="20"/>
          </reference>
        </references>
      </pivotArea>
    </format>
    <format dxfId="180">
      <pivotArea dataOnly="0" labelOnly="1" fieldPosition="0">
        <references count="1">
          <reference field="14" count="1">
            <x v="20"/>
          </reference>
        </references>
      </pivotArea>
    </format>
    <format dxfId="179">
      <pivotArea collapsedLevelsAreSubtotals="1" fieldPosition="0">
        <references count="1">
          <reference field="14" count="1">
            <x v="24"/>
          </reference>
        </references>
      </pivotArea>
    </format>
    <format dxfId="178">
      <pivotArea dataOnly="0" labelOnly="1" fieldPosition="0">
        <references count="1">
          <reference field="14" count="1">
            <x v="24"/>
          </reference>
        </references>
      </pivotArea>
    </format>
    <format dxfId="177">
      <pivotArea collapsedLevelsAreSubtotals="1" fieldPosition="0">
        <references count="1">
          <reference field="14" count="1">
            <x v="23"/>
          </reference>
        </references>
      </pivotArea>
    </format>
    <format dxfId="176">
      <pivotArea dataOnly="0" labelOnly="1" fieldPosition="0">
        <references count="1">
          <reference field="14" count="1">
            <x v="23"/>
          </reference>
        </references>
      </pivotArea>
    </format>
    <format dxfId="175">
      <pivotArea collapsedLevelsAreSubtotals="1" fieldPosition="0">
        <references count="2">
          <reference field="4294967294" count="1" selected="0">
            <x v="0"/>
          </reference>
          <reference field="14" count="18">
            <x v="0"/>
            <x v="2"/>
            <x v="4"/>
            <x v="5"/>
            <x v="6"/>
            <x v="7"/>
            <x v="8"/>
            <x v="9"/>
            <x v="10"/>
            <x v="11"/>
            <x v="12"/>
            <x v="14"/>
            <x v="18"/>
            <x v="19"/>
            <x v="22"/>
            <x v="23"/>
            <x v="24"/>
            <x v="25"/>
          </reference>
        </references>
      </pivotArea>
    </format>
    <format dxfId="174">
      <pivotArea collapsedLevelsAreSubtotals="1" fieldPosition="0">
        <references count="2">
          <reference field="4294967294" count="1" selected="0">
            <x v="0"/>
          </reference>
          <reference field="14" count="21">
            <x v="0"/>
            <x v="1"/>
            <x v="2"/>
            <x v="3"/>
            <x v="4"/>
            <x v="5"/>
            <x v="6"/>
            <x v="7"/>
            <x v="8"/>
            <x v="10"/>
            <x v="12"/>
            <x v="13"/>
            <x v="14"/>
            <x v="15"/>
            <x v="18"/>
            <x v="19"/>
            <x v="20"/>
            <x v="22"/>
            <x v="23"/>
            <x v="24"/>
            <x v="25"/>
          </reference>
        </references>
      </pivotArea>
    </format>
    <format dxfId="173">
      <pivotArea collapsedLevelsAreSubtotals="1" fieldPosition="0">
        <references count="2">
          <reference field="4294967294" count="1" selected="0">
            <x v="0"/>
          </reference>
          <reference field="14" count="19">
            <x v="0"/>
            <x v="2"/>
            <x v="4"/>
            <x v="5"/>
            <x v="6"/>
            <x v="7"/>
            <x v="8"/>
            <x v="10"/>
            <x v="11"/>
            <x v="12"/>
            <x v="13"/>
            <x v="14"/>
            <x v="18"/>
            <x v="19"/>
            <x v="20"/>
            <x v="22"/>
            <x v="23"/>
            <x v="24"/>
            <x v="25"/>
          </reference>
        </references>
      </pivotArea>
    </format>
    <format dxfId="172">
      <pivotArea collapsedLevelsAreSubtotals="1" fieldPosition="0">
        <references count="2">
          <reference field="4294967294" count="1" selected="0">
            <x v="0"/>
          </reference>
          <reference field="14" count="1">
            <x v="25"/>
          </reference>
        </references>
      </pivotArea>
    </format>
    <format dxfId="171">
      <pivotArea collapsedLevelsAreSubtotals="1" fieldPosition="0">
        <references count="2">
          <reference field="4294967294" count="1" selected="0">
            <x v="0"/>
          </reference>
          <reference field="14" count="2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8"/>
            <x v="19"/>
            <x v="20"/>
            <x v="22"/>
            <x v="23"/>
            <x v="24"/>
            <x v="25"/>
          </reference>
        </references>
      </pivotArea>
    </format>
    <format dxfId="170">
      <pivotArea collapsedLevelsAreSubtotals="1" fieldPosition="0">
        <references count="2">
          <reference field="4294967294" count="1" selected="0">
            <x v="0"/>
          </reference>
          <reference field="14" count="2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8"/>
            <x v="19"/>
            <x v="20"/>
            <x v="22"/>
            <x v="23"/>
            <x v="24"/>
            <x v="25"/>
          </reference>
        </references>
      </pivotArea>
    </format>
    <format dxfId="169">
      <pivotArea collapsedLevelsAreSubtotals="1" fieldPosition="0">
        <references count="2">
          <reference field="4294967294" count="1" selected="0">
            <x v="0"/>
          </reference>
          <reference field="14" count="3">
            <x v="1"/>
            <x v="3"/>
            <x v="15"/>
          </reference>
        </references>
      </pivotArea>
    </format>
    <format dxfId="168">
      <pivotArea collapsedLevelsAreSubtotals="1" fieldPosition="0">
        <references count="2">
          <reference field="4294967294" count="1" selected="0">
            <x v="0"/>
          </reference>
          <reference field="14" count="1">
            <x v="1"/>
          </reference>
        </references>
      </pivotArea>
    </format>
    <format dxfId="167">
      <pivotArea collapsedLevelsAreSubtotals="1" fieldPosition="0">
        <references count="2">
          <reference field="4294967294" count="1" selected="0">
            <x v="0"/>
          </reference>
          <reference field="14" count="1">
            <x v="3"/>
          </reference>
        </references>
      </pivotArea>
    </format>
    <format dxfId="166">
      <pivotArea collapsedLevelsAreSubtotals="1" fieldPosition="0">
        <references count="2">
          <reference field="4294967294" count="1" selected="0">
            <x v="0"/>
          </reference>
          <reference field="14" count="1">
            <x v="15"/>
          </reference>
        </references>
      </pivotArea>
    </format>
    <format dxfId="165">
      <pivotArea collapsedLevelsAreSubtotals="1" fieldPosition="0">
        <references count="2">
          <reference field="4294967294" count="1" selected="0">
            <x v="0"/>
          </reference>
          <reference field="14" count="1">
            <x v="10"/>
          </reference>
        </references>
      </pivotArea>
    </format>
    <format dxfId="164">
      <pivotArea collapsedLevelsAreSubtotals="1" fieldPosition="0">
        <references count="2">
          <reference field="4294967294" count="1" selected="0">
            <x v="0"/>
          </reference>
          <reference field="14" count="1">
            <x v="20"/>
          </reference>
        </references>
      </pivotArea>
    </format>
    <format dxfId="163">
      <pivotArea collapsedLevelsAreSubtotals="1" fieldPosition="0">
        <references count="2">
          <reference field="4294967294" count="1" selected="0">
            <x v="0"/>
          </reference>
          <reference field="14" count="1">
            <x v="13"/>
          </reference>
        </references>
      </pivotArea>
    </format>
    <format dxfId="162">
      <pivotArea collapsedLevelsAreSubtotals="1" fieldPosition="0">
        <references count="2">
          <reference field="4294967294" count="1" selected="0">
            <x v="0"/>
          </reference>
          <reference field="14" count="1">
            <x v="8"/>
          </reference>
        </references>
      </pivotArea>
    </format>
    <format dxfId="161">
      <pivotArea collapsedLevelsAreSubtotals="1" fieldPosition="0">
        <references count="2">
          <reference field="4294967294" count="1" selected="0">
            <x v="0"/>
          </reference>
          <reference field="14" count="1">
            <x v="14"/>
          </reference>
        </references>
      </pivotArea>
    </format>
    <format dxfId="160">
      <pivotArea collapsedLevelsAreSubtotals="1" fieldPosition="0">
        <references count="2">
          <reference field="4294967294" count="1" selected="0">
            <x v="0"/>
          </reference>
          <reference field="14" count="1">
            <x v="4"/>
          </reference>
        </references>
      </pivotArea>
    </format>
    <format dxfId="159">
      <pivotArea collapsedLevelsAreSubtotals="1" fieldPosition="0">
        <references count="2">
          <reference field="4294967294" count="1" selected="0">
            <x v="0"/>
          </reference>
          <reference field="14" count="1">
            <x v="5"/>
          </reference>
        </references>
      </pivotArea>
    </format>
    <format dxfId="158">
      <pivotArea collapsedLevelsAreSubtotals="1" fieldPosition="0">
        <references count="2">
          <reference field="4294967294" count="1" selected="0">
            <x v="0"/>
          </reference>
          <reference field="14" count="1">
            <x v="6"/>
          </reference>
        </references>
      </pivotArea>
    </format>
    <format dxfId="157">
      <pivotArea collapsedLevelsAreSubtotals="1" fieldPosition="0">
        <references count="2">
          <reference field="4294967294" count="1" selected="0">
            <x v="0"/>
          </reference>
          <reference field="14" count="1">
            <x v="7"/>
          </reference>
        </references>
      </pivotArea>
    </format>
    <format dxfId="156">
      <pivotArea collapsedLevelsAreSubtotals="1" fieldPosition="0">
        <references count="2">
          <reference field="4294967294" count="1" selected="0">
            <x v="0"/>
          </reference>
          <reference field="14" count="1">
            <x v="24"/>
          </reference>
        </references>
      </pivotArea>
    </format>
    <format dxfId="155">
      <pivotArea collapsedLevelsAreSubtotals="1" fieldPosition="0">
        <references count="2">
          <reference field="4294967294" count="1" selected="0">
            <x v="0"/>
          </reference>
          <reference field="14" count="1">
            <x v="0"/>
          </reference>
        </references>
      </pivotArea>
    </format>
    <format dxfId="154">
      <pivotArea collapsedLevelsAreSubtotals="1" fieldPosition="0">
        <references count="2">
          <reference field="4294967294" count="1" selected="0">
            <x v="0"/>
          </reference>
          <reference field="14" count="1">
            <x v="2"/>
          </reference>
        </references>
      </pivotArea>
    </format>
    <format dxfId="153">
      <pivotArea collapsedLevelsAreSubtotals="1" fieldPosition="0">
        <references count="2">
          <reference field="4294967294" count="1" selected="0">
            <x v="0"/>
          </reference>
          <reference field="14" count="1">
            <x v="23"/>
          </reference>
        </references>
      </pivotArea>
    </format>
    <format dxfId="152">
      <pivotArea collapsedLevelsAreSubtotals="1" fieldPosition="0">
        <references count="2">
          <reference field="4294967294" count="1" selected="0">
            <x v="0"/>
          </reference>
          <reference field="14" count="1">
            <x v="19"/>
          </reference>
        </references>
      </pivotArea>
    </format>
    <format dxfId="151">
      <pivotArea collapsedLevelsAreSubtotals="1" fieldPosition="0">
        <references count="2">
          <reference field="4294967294" count="1" selected="0">
            <x v="0"/>
          </reference>
          <reference field="14" count="1">
            <x v="18"/>
          </reference>
        </references>
      </pivotArea>
    </format>
    <format dxfId="150">
      <pivotArea collapsedLevelsAreSubtotals="1" fieldPosition="0">
        <references count="2">
          <reference field="4294967294" count="1" selected="0">
            <x v="0"/>
          </reference>
          <reference field="14" count="0"/>
        </references>
      </pivotArea>
    </format>
    <format dxfId="149">
      <pivotArea collapsedLevelsAreSubtotals="1" fieldPosition="0">
        <references count="2">
          <reference field="4294967294" count="1" selected="0">
            <x v="0"/>
          </reference>
          <reference field="14" count="2">
            <x v="1"/>
            <x v="15"/>
          </reference>
        </references>
      </pivotArea>
    </format>
    <format dxfId="148">
      <pivotArea collapsedLevelsAreSubtotals="1" fieldPosition="0">
        <references count="2">
          <reference field="4294967294" count="1" selected="0">
            <x v="0"/>
          </reference>
          <reference field="14" count="1">
            <x v="3"/>
          </reference>
        </references>
      </pivotArea>
    </format>
    <format dxfId="147">
      <pivotArea collapsedLevelsAreSubtotals="1" fieldPosition="0">
        <references count="2">
          <reference field="4294967294" count="1" selected="0">
            <x v="0"/>
          </reference>
          <reference field="14" count="1">
            <x v="10"/>
          </reference>
        </references>
      </pivotArea>
    </format>
    <format dxfId="146">
      <pivotArea collapsedLevelsAreSubtotals="1" fieldPosition="0">
        <references count="2">
          <reference field="4294967294" count="1" selected="0">
            <x v="0"/>
          </reference>
          <reference field="14" count="1">
            <x v="20"/>
          </reference>
        </references>
      </pivotArea>
    </format>
    <format dxfId="145">
      <pivotArea collapsedLevelsAreSubtotals="1" fieldPosition="0">
        <references count="2">
          <reference field="4294967294" count="1" selected="0">
            <x v="0"/>
          </reference>
          <reference field="14" count="1">
            <x v="13"/>
          </reference>
        </references>
      </pivotArea>
    </format>
    <format dxfId="144">
      <pivotArea collapsedLevelsAreSubtotals="1" fieldPosition="0">
        <references count="2">
          <reference field="4294967294" count="1" selected="0">
            <x v="0"/>
          </reference>
          <reference field="14" count="1">
            <x v="8"/>
          </reference>
        </references>
      </pivotArea>
    </format>
    <format dxfId="143">
      <pivotArea collapsedLevelsAreSubtotals="1" fieldPosition="0">
        <references count="2">
          <reference field="4294967294" count="1" selected="0">
            <x v="0"/>
          </reference>
          <reference field="14" count="1">
            <x v="14"/>
          </reference>
        </references>
      </pivotArea>
    </format>
    <format dxfId="142">
      <pivotArea collapsedLevelsAreSubtotals="1" fieldPosition="0">
        <references count="2">
          <reference field="4294967294" count="1" selected="0">
            <x v="0"/>
          </reference>
          <reference field="14" count="1">
            <x v="4"/>
          </reference>
        </references>
      </pivotArea>
    </format>
    <format dxfId="141">
      <pivotArea collapsedLevelsAreSubtotals="1" fieldPosition="0">
        <references count="2">
          <reference field="4294967294" count="1" selected="0">
            <x v="0"/>
          </reference>
          <reference field="14" count="1">
            <x v="5"/>
          </reference>
        </references>
      </pivotArea>
    </format>
    <format dxfId="140">
      <pivotArea collapsedLevelsAreSubtotals="1" fieldPosition="0">
        <references count="2">
          <reference field="4294967294" count="1" selected="0">
            <x v="0"/>
          </reference>
          <reference field="14" count="1">
            <x v="6"/>
          </reference>
        </references>
      </pivotArea>
    </format>
    <format dxfId="139">
      <pivotArea collapsedLevelsAreSubtotals="1" fieldPosition="0">
        <references count="2">
          <reference field="4294967294" count="1" selected="0">
            <x v="0"/>
          </reference>
          <reference field="14" count="1">
            <x v="7"/>
          </reference>
        </references>
      </pivotArea>
    </format>
    <format dxfId="138">
      <pivotArea collapsedLevelsAreSubtotals="1" fieldPosition="0">
        <references count="2">
          <reference field="4294967294" count="1" selected="0">
            <x v="0"/>
          </reference>
          <reference field="14" count="1">
            <x v="24"/>
          </reference>
        </references>
      </pivotArea>
    </format>
    <format dxfId="137">
      <pivotArea collapsedLevelsAreSubtotals="1" fieldPosition="0">
        <references count="2">
          <reference field="4294967294" count="1" selected="0">
            <x v="0"/>
          </reference>
          <reference field="14" count="1">
            <x v="0"/>
          </reference>
        </references>
      </pivotArea>
    </format>
    <format dxfId="136">
      <pivotArea collapsedLevelsAreSubtotals="1" fieldPosition="0">
        <references count="2">
          <reference field="4294967294" count="1" selected="0">
            <x v="0"/>
          </reference>
          <reference field="14" count="1">
            <x v="2"/>
          </reference>
        </references>
      </pivotArea>
    </format>
    <format dxfId="135">
      <pivotArea collapsedLevelsAreSubtotals="1" fieldPosition="0">
        <references count="2">
          <reference field="4294967294" count="1" selected="0">
            <x v="0"/>
          </reference>
          <reference field="14" count="1">
            <x v="23"/>
          </reference>
        </references>
      </pivotArea>
    </format>
    <format dxfId="134">
      <pivotArea collapsedLevelsAreSubtotals="1" fieldPosition="0">
        <references count="2">
          <reference field="4294967294" count="1" selected="0">
            <x v="0"/>
          </reference>
          <reference field="14" count="1">
            <x v="19"/>
          </reference>
        </references>
      </pivotArea>
    </format>
    <format dxfId="133">
      <pivotArea collapsedLevelsAreSubtotals="1" fieldPosition="0">
        <references count="2">
          <reference field="4294967294" count="1" selected="0">
            <x v="0"/>
          </reference>
          <reference field="14" count="1">
            <x v="18"/>
          </reference>
        </references>
      </pivotArea>
    </format>
    <format dxfId="132">
      <pivotArea collapsedLevelsAreSubtotals="1" fieldPosition="0">
        <references count="2">
          <reference field="4294967294" count="1" selected="0">
            <x v="0"/>
          </reference>
          <reference field="14" count="1">
            <x v="12"/>
          </reference>
        </references>
      </pivotArea>
    </format>
    <format dxfId="131">
      <pivotArea collapsedLevelsAreSubtotals="1" fieldPosition="0">
        <references count="2">
          <reference field="4294967294" count="1" selected="0">
            <x v="0"/>
          </reference>
          <reference field="14" count="1">
            <x v="22"/>
          </reference>
        </references>
      </pivotArea>
    </format>
    <format dxfId="130">
      <pivotArea collapsedLevelsAreSubtotals="1" fieldPosition="0">
        <references count="2">
          <reference field="4294967294" count="1" selected="0">
            <x v="0"/>
          </reference>
          <reference field="14" count="1">
            <x v="11"/>
          </reference>
        </references>
      </pivotArea>
    </format>
    <format dxfId="129">
      <pivotArea dataOnly="0" labelOnly="1" fieldPosition="0">
        <references count="1">
          <reference field="1" count="4">
            <x v="5"/>
            <x v="14"/>
            <x v="15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E3AA2-AB8C-47DA-BDAC-E8FF0F8D75A3}" name="PivotTable2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8:D608" firstHeaderRow="1" firstDataRow="2" firstDataCol="2" rowPageCount="2" colPageCount="1"/>
  <pivotFields count="19">
    <pivotField axis="axisRow" compact="0" outline="0" showAll="0" defaultSubtotal="0">
      <items count="1482">
        <item x="0"/>
        <item x="1"/>
        <item x="2"/>
        <item m="1" x="1475"/>
        <item x="3"/>
        <item x="4"/>
        <item x="5"/>
        <item x="6"/>
        <item x="7"/>
        <item x="8"/>
        <item x="9"/>
        <item x="10"/>
        <item x="11"/>
        <item x="12"/>
        <item x="13"/>
        <item m="1" x="566"/>
        <item x="14"/>
        <item x="15"/>
        <item x="16"/>
        <item x="17"/>
        <item x="18"/>
        <item x="19"/>
        <item x="20"/>
        <item x="21"/>
        <item x="22"/>
        <item m="1" x="593"/>
        <item x="23"/>
        <item m="1" x="596"/>
        <item x="24"/>
        <item x="25"/>
        <item x="26"/>
        <item x="27"/>
        <item x="28"/>
        <item x="29"/>
        <item x="30"/>
        <item x="31"/>
        <item x="32"/>
        <item x="33"/>
        <item m="1" x="603"/>
        <item x="34"/>
        <item x="35"/>
        <item m="1" x="604"/>
        <item m="1" x="605"/>
        <item x="36"/>
        <item x="37"/>
        <item x="38"/>
        <item x="39"/>
        <item x="40"/>
        <item x="41"/>
        <item x="42"/>
        <item x="43"/>
        <item x="44"/>
        <item x="45"/>
        <item m="1" x="606"/>
        <item x="46"/>
        <item x="47"/>
        <item x="48"/>
        <item x="49"/>
        <item x="50"/>
        <item x="51"/>
        <item x="52"/>
        <item x="53"/>
        <item x="54"/>
        <item x="55"/>
        <item m="1" x="607"/>
        <item x="56"/>
        <item x="57"/>
        <item x="58"/>
        <item x="59"/>
        <item x="60"/>
        <item x="61"/>
        <item x="62"/>
        <item x="63"/>
        <item m="1" x="613"/>
        <item m="1" x="614"/>
        <item m="1" x="616"/>
        <item x="64"/>
        <item x="65"/>
        <item x="66"/>
        <item m="1" x="617"/>
        <item x="67"/>
        <item x="68"/>
        <item x="69"/>
        <item m="1" x="62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m="1" x="625"/>
        <item x="83"/>
        <item x="84"/>
        <item x="85"/>
        <item x="86"/>
        <item x="87"/>
        <item x="88"/>
        <item m="1" x="627"/>
        <item x="89"/>
        <item x="90"/>
        <item x="91"/>
        <item x="92"/>
        <item x="93"/>
        <item x="94"/>
        <item x="95"/>
        <item x="96"/>
        <item x="97"/>
        <item m="1" x="628"/>
        <item x="98"/>
        <item x="99"/>
        <item x="100"/>
        <item x="101"/>
        <item x="102"/>
        <item x="103"/>
        <item m="1" x="629"/>
        <item m="1" x="630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m="1" x="633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9"/>
        <item x="130"/>
        <item x="131"/>
        <item x="132"/>
        <item x="133"/>
        <item m="1" x="651"/>
        <item x="134"/>
        <item x="135"/>
        <item x="136"/>
        <item x="137"/>
        <item m="1" x="679"/>
        <item m="1" x="680"/>
        <item x="138"/>
        <item x="139"/>
        <item x="140"/>
        <item x="141"/>
        <item m="1" x="68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8"/>
        <item x="200"/>
        <item x="201"/>
        <item x="202"/>
        <item x="203"/>
        <item x="204"/>
        <item x="205"/>
        <item x="206"/>
        <item x="207"/>
        <item x="210"/>
        <item x="213"/>
        <item m="1" x="704"/>
        <item m="1" x="705"/>
        <item m="1" x="706"/>
        <item x="216"/>
        <item x="217"/>
        <item x="218"/>
        <item x="219"/>
        <item x="220"/>
        <item m="1" x="1477"/>
        <item m="1" x="724"/>
        <item m="1" x="1478"/>
        <item x="238"/>
        <item x="239"/>
        <item m="1" x="762"/>
        <item x="240"/>
        <item x="241"/>
        <item m="1" x="776"/>
        <item x="242"/>
        <item x="243"/>
        <item m="1" x="792"/>
        <item x="244"/>
        <item x="245"/>
        <item x="246"/>
        <item m="1" x="805"/>
        <item x="247"/>
        <item x="248"/>
        <item x="249"/>
        <item x="250"/>
        <item x="251"/>
        <item x="252"/>
        <item m="1" x="839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m="1" x="892"/>
        <item m="1" x="1481"/>
        <item m="1" x="893"/>
        <item x="269"/>
        <item x="270"/>
        <item x="271"/>
        <item x="272"/>
        <item m="1" x="926"/>
        <item x="273"/>
        <item x="274"/>
        <item x="275"/>
        <item x="276"/>
        <item x="277"/>
        <item x="278"/>
        <item x="279"/>
        <item x="280"/>
        <item m="1" x="954"/>
        <item x="281"/>
        <item x="282"/>
        <item x="283"/>
        <item x="284"/>
        <item m="1" x="989"/>
        <item m="1" x="990"/>
        <item x="285"/>
        <item x="286"/>
        <item x="287"/>
        <item m="1" x="1041"/>
        <item x="288"/>
        <item x="289"/>
        <item m="1" x="1049"/>
        <item m="1" x="1050"/>
        <item x="290"/>
        <item m="1" x="1083"/>
        <item x="291"/>
        <item x="292"/>
        <item x="293"/>
        <item x="294"/>
        <item x="295"/>
        <item x="296"/>
        <item m="1" x="1093"/>
        <item x="297"/>
        <item x="298"/>
        <item x="299"/>
        <item x="300"/>
        <item m="1" x="1107"/>
        <item m="1" x="1473"/>
        <item x="301"/>
        <item m="1" x="1121"/>
        <item m="1" x="1124"/>
        <item m="1" x="1132"/>
        <item x="302"/>
        <item x="303"/>
        <item m="1" x="1148"/>
        <item x="304"/>
        <item x="305"/>
        <item x="306"/>
        <item x="307"/>
        <item x="308"/>
        <item x="309"/>
        <item x="310"/>
        <item m="1" x="1162"/>
        <item x="311"/>
        <item m="1" x="1166"/>
        <item x="312"/>
        <item m="1" x="1178"/>
        <item m="1" x="1181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m="1" x="1225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m="1" x="1279"/>
        <item x="378"/>
        <item x="379"/>
        <item m="1" x="1282"/>
        <item x="380"/>
        <item x="381"/>
        <item m="1" x="1283"/>
        <item m="1" x="1284"/>
        <item x="382"/>
        <item x="383"/>
        <item x="384"/>
        <item x="385"/>
        <item m="1" x="1286"/>
        <item x="386"/>
        <item x="387"/>
        <item x="388"/>
        <item x="389"/>
        <item x="390"/>
        <item x="391"/>
        <item m="1" x="1290"/>
        <item m="1" x="1291"/>
        <item x="392"/>
        <item m="1" x="12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8"/>
        <item m="1" x="1308"/>
        <item x="409"/>
        <item x="410"/>
        <item x="411"/>
        <item x="412"/>
        <item m="1" x="1311"/>
        <item m="1" x="1313"/>
        <item m="1" x="1314"/>
        <item x="413"/>
        <item x="414"/>
        <item x="415"/>
        <item x="416"/>
        <item x="417"/>
        <item x="418"/>
        <item x="419"/>
        <item x="420"/>
        <item x="421"/>
        <item m="1" x="13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m="1" x="1338"/>
        <item m="1" x="1341"/>
        <item m="1" x="1344"/>
        <item m="1" x="1345"/>
        <item x="436"/>
        <item x="437"/>
        <item x="438"/>
        <item x="439"/>
        <item m="1" x="1348"/>
        <item m="1" x="1349"/>
        <item x="440"/>
        <item m="1" x="1355"/>
        <item x="441"/>
        <item x="442"/>
        <item x="443"/>
        <item x="444"/>
        <item m="1" x="1356"/>
        <item m="1" x="1357"/>
        <item m="1" x="1358"/>
        <item x="445"/>
        <item m="1" x="1359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m="1" x="1474"/>
        <item m="1" x="1376"/>
        <item x="458"/>
        <item m="1" x="1378"/>
        <item m="1" x="1479"/>
        <item x="459"/>
        <item m="1" x="1379"/>
        <item x="460"/>
        <item m="1" x="1380"/>
        <item m="1" x="1382"/>
        <item x="461"/>
        <item x="462"/>
        <item x="463"/>
        <item x="464"/>
        <item x="465"/>
        <item m="1" x="1385"/>
        <item x="466"/>
        <item x="467"/>
        <item x="468"/>
        <item x="469"/>
        <item x="470"/>
        <item x="471"/>
        <item x="472"/>
        <item m="1" x="1388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m="1" x="1480"/>
        <item x="497"/>
        <item x="498"/>
        <item x="499"/>
        <item x="500"/>
        <item x="501"/>
        <item x="502"/>
        <item x="503"/>
        <item m="1" x="1402"/>
        <item m="1" x="1403"/>
        <item m="1" x="1406"/>
        <item m="1" x="1407"/>
        <item m="1" x="1409"/>
        <item m="1" x="1410"/>
        <item m="1" x="1411"/>
        <item m="1" x="1412"/>
        <item m="1" x="1413"/>
        <item m="1" x="1415"/>
        <item x="504"/>
        <item x="505"/>
        <item x="506"/>
        <item m="1" x="1419"/>
        <item x="507"/>
        <item x="508"/>
        <item x="509"/>
        <item m="1" x="1422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m="1" x="14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m="1" x="1434"/>
        <item x="544"/>
        <item x="545"/>
        <item x="547"/>
        <item x="548"/>
        <item x="549"/>
        <item x="550"/>
        <item x="551"/>
        <item m="1" x="1441"/>
        <item x="552"/>
        <item x="553"/>
        <item x="554"/>
        <item m="1" x="1453"/>
        <item x="555"/>
        <item x="556"/>
        <item x="557"/>
        <item m="1" x="672"/>
        <item x="142"/>
        <item m="1" x="683"/>
        <item x="164"/>
        <item x="174"/>
        <item x="175"/>
        <item x="176"/>
        <item x="177"/>
        <item m="1" x="693"/>
        <item x="179"/>
        <item x="187"/>
        <item x="195"/>
        <item x="197"/>
        <item x="209"/>
        <item x="211"/>
        <item x="212"/>
        <item x="214"/>
        <item x="215"/>
        <item x="222"/>
        <item x="224"/>
        <item m="1" x="734"/>
        <item m="1" x="1057"/>
        <item m="1" x="1476"/>
        <item x="360"/>
        <item m="1" x="1420"/>
        <item x="546"/>
        <item m="1" x="1442"/>
        <item x="128"/>
        <item x="178"/>
        <item x="199"/>
        <item x="208"/>
        <item x="221"/>
        <item x="225"/>
        <item x="226"/>
        <item x="228"/>
        <item x="229"/>
        <item x="231"/>
        <item x="233"/>
        <item m="1" x="1472"/>
        <item m="1" x="558"/>
        <item m="1" x="559"/>
        <item m="1" x="560"/>
        <item m="1" x="561"/>
        <item m="1" x="562"/>
        <item m="1" x="563"/>
        <item m="1" x="564"/>
        <item m="1" x="565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4"/>
        <item m="1" x="595"/>
        <item m="1" x="597"/>
        <item m="1" x="598"/>
        <item m="1" x="599"/>
        <item m="1" x="600"/>
        <item m="1" x="601"/>
        <item m="1" x="602"/>
        <item m="1" x="608"/>
        <item m="1" x="609"/>
        <item m="1" x="610"/>
        <item m="1" x="611"/>
        <item m="1" x="612"/>
        <item m="1" x="615"/>
        <item m="1" x="618"/>
        <item m="1" x="619"/>
        <item m="1" x="621"/>
        <item m="1" x="622"/>
        <item m="1" x="623"/>
        <item m="1" x="624"/>
        <item m="1" x="626"/>
        <item m="1" x="631"/>
        <item m="1" x="632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3"/>
        <item m="1" x="674"/>
        <item m="1" x="675"/>
        <item m="1" x="676"/>
        <item m="1" x="677"/>
        <item m="1" x="678"/>
        <item m="1" x="681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x="196"/>
        <item m="1" x="703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x="223"/>
        <item m="1" x="723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2"/>
        <item m="1" x="1043"/>
        <item m="1" x="1044"/>
        <item m="1" x="1045"/>
        <item m="1" x="1046"/>
        <item m="1" x="1047"/>
        <item m="1" x="1048"/>
        <item m="1" x="1051"/>
        <item m="1" x="1052"/>
        <item m="1" x="1053"/>
        <item m="1" x="1054"/>
        <item m="1" x="1055"/>
        <item m="1" x="1056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2"/>
        <item m="1" x="1123"/>
        <item m="1" x="1125"/>
        <item m="1" x="1126"/>
        <item m="1" x="1127"/>
        <item m="1" x="1128"/>
        <item m="1" x="1129"/>
        <item m="1" x="1130"/>
        <item m="1" x="1131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3"/>
        <item m="1" x="1164"/>
        <item m="1" x="1165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9"/>
        <item m="1" x="1180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80"/>
        <item m="1" x="1281"/>
        <item m="1" x="1285"/>
        <item m="1" x="1287"/>
        <item m="1" x="1288"/>
        <item m="1" x="1289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x="407"/>
        <item m="1" x="1304"/>
        <item m="1" x="1305"/>
        <item m="1" x="1306"/>
        <item m="1" x="1307"/>
        <item m="1" x="1309"/>
        <item m="1" x="1310"/>
        <item m="1" x="1312"/>
        <item m="1" x="1315"/>
        <item m="1" x="1316"/>
        <item m="1" x="1317"/>
        <item m="1" x="1318"/>
        <item m="1" x="1319"/>
        <item m="1" x="1320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9"/>
        <item m="1" x="1340"/>
        <item m="1" x="1342"/>
        <item m="1" x="1343"/>
        <item m="1" x="1346"/>
        <item m="1" x="1347"/>
        <item m="1" x="1350"/>
        <item m="1" x="1351"/>
        <item m="1" x="1352"/>
        <item m="1" x="1353"/>
        <item m="1" x="1354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7"/>
        <item m="1" x="1381"/>
        <item m="1" x="1383"/>
        <item m="1" x="1384"/>
        <item m="1" x="1386"/>
        <item m="1" x="1387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4"/>
        <item m="1" x="1405"/>
        <item m="1" x="1408"/>
        <item m="1" x="1414"/>
        <item m="1" x="1416"/>
        <item m="1" x="1417"/>
        <item m="1" x="1418"/>
        <item m="1" x="1421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5"/>
        <item m="1" x="1436"/>
        <item m="1" x="1437"/>
        <item m="1" x="1438"/>
        <item m="1" x="1439"/>
        <item m="1" x="1440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x="227"/>
        <item x="230"/>
        <item x="232"/>
        <item x="234"/>
        <item x="235"/>
        <item x="236"/>
        <item x="237"/>
      </items>
    </pivotField>
    <pivotField axis="axisPage" compact="0" outline="0" multipleItemSelectionAllowed="1" showAll="0">
      <items count="33">
        <item x="7"/>
        <item x="5"/>
        <item x="0"/>
        <item x="1"/>
        <item x="6"/>
        <item x="12"/>
        <item x="11"/>
        <item x="10"/>
        <item x="9"/>
        <item x="15"/>
        <item x="17"/>
        <item x="2"/>
        <item x="8"/>
        <item m="1" x="30"/>
        <item x="13"/>
        <item x="3"/>
        <item x="21"/>
        <item x="4"/>
        <item x="14"/>
        <item x="16"/>
        <item x="19"/>
        <item x="20"/>
        <item x="22"/>
        <item m="1" x="28"/>
        <item m="1" x="29"/>
        <item m="1" x="23"/>
        <item x="18"/>
        <item m="1" x="24"/>
        <item m="1" x="25"/>
        <item m="1" x="26"/>
        <item m="1" x="27"/>
        <item m="1" x="3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8">
        <item x="0"/>
        <item x="6"/>
        <item x="14"/>
        <item x="1"/>
        <item x="29"/>
        <item x="4"/>
        <item x="12"/>
        <item x="16"/>
        <item x="8"/>
        <item m="1" x="36"/>
        <item x="3"/>
        <item m="1" x="33"/>
        <item x="2"/>
        <item x="5"/>
        <item x="17"/>
        <item x="15"/>
        <item x="31"/>
        <item x="13"/>
        <item x="28"/>
        <item m="1" x="34"/>
        <item x="30"/>
        <item x="9"/>
        <item m="1" x="35"/>
        <item x="11"/>
        <item m="1" x="32"/>
        <item x="21"/>
        <item x="23"/>
        <item x="7"/>
        <item x="10"/>
        <item x="18"/>
        <item x="19"/>
        <item x="20"/>
        <item x="22"/>
        <item x="24"/>
        <item x="25"/>
        <item x="26"/>
        <item x="27"/>
        <item t="default"/>
      </items>
    </pivotField>
    <pivotField axis="axisRow" compact="0" outline="0" multipleItemSelectionAllowed="1" showAll="0" sortType="ascending" defaultSubtotal="0">
      <items count="853">
        <item m="1" x="655"/>
        <item m="1" x="798"/>
        <item m="1" x="799"/>
        <item m="1" x="800"/>
        <item m="1" x="828"/>
        <item m="1" x="852"/>
        <item x="481"/>
        <item x="482"/>
        <item x="484"/>
        <item x="483"/>
        <item x="450"/>
        <item x="226"/>
        <item x="476"/>
        <item x="485"/>
        <item m="1" x="831"/>
        <item m="1" x="588"/>
        <item m="1" x="673"/>
        <item m="1" x="587"/>
        <item m="1" x="817"/>
        <item m="1" x="818"/>
        <item m="1" x="816"/>
        <item m="1" x="819"/>
        <item m="1" x="815"/>
        <item m="1" x="797"/>
        <item m="1" x="834"/>
        <item m="1" x="719"/>
        <item m="1" x="820"/>
        <item m="1" x="723"/>
        <item m="1" x="821"/>
        <item m="1" x="669"/>
        <item m="1" x="699"/>
        <item m="1" x="811"/>
        <item m="1" x="812"/>
        <item m="1" x="813"/>
        <item m="1" x="698"/>
        <item m="1" x="505"/>
        <item m="1" x="720"/>
        <item m="1" x="814"/>
        <item m="1" x="796"/>
        <item m="1" x="722"/>
        <item m="1" x="721"/>
        <item m="1" x="529"/>
        <item m="1" x="822"/>
        <item m="1" x="835"/>
        <item m="1" x="829"/>
        <item m="1" x="531"/>
        <item m="1" x="823"/>
        <item m="1" x="712"/>
        <item m="1" x="709"/>
        <item m="1" x="631"/>
        <item m="1" x="713"/>
        <item m="1" x="714"/>
        <item m="1" x="533"/>
        <item m="1" x="504"/>
        <item x="65"/>
        <item m="1" x="512"/>
        <item x="66"/>
        <item m="1" x="520"/>
        <item m="1" x="530"/>
        <item m="1" x="513"/>
        <item m="1" x="711"/>
        <item m="1" x="710"/>
        <item m="1" x="715"/>
        <item m="1" x="556"/>
        <item m="1" x="555"/>
        <item m="1" x="760"/>
        <item x="0"/>
        <item x="273"/>
        <item x="272"/>
        <item x="271"/>
        <item x="1"/>
        <item x="497"/>
        <item m="1" x="579"/>
        <item x="299"/>
        <item x="486"/>
        <item x="487"/>
        <item m="1" x="705"/>
        <item m="1" x="706"/>
        <item x="239"/>
        <item x="489"/>
        <item x="233"/>
        <item x="477"/>
        <item x="230"/>
        <item x="21"/>
        <item x="20"/>
        <item x="188"/>
        <item x="194"/>
        <item m="1" x="785"/>
        <item m="1" x="786"/>
        <item x="250"/>
        <item m="1" x="624"/>
        <item m="1" x="765"/>
        <item m="1" x="795"/>
        <item m="1" x="534"/>
        <item x="453"/>
        <item x="454"/>
        <item x="491"/>
        <item x="465"/>
        <item x="308"/>
        <item x="391"/>
        <item m="1" x="833"/>
        <item x="451"/>
        <item m="1" x="508"/>
        <item x="460"/>
        <item x="446"/>
        <item x="140"/>
        <item x="264"/>
        <item x="298"/>
        <item m="1" x="502"/>
        <item x="267"/>
        <item x="466"/>
        <item m="1" x="825"/>
        <item m="1" x="764"/>
        <item x="459"/>
        <item x="227"/>
        <item x="475"/>
        <item x="467"/>
        <item x="47"/>
        <item m="1" x="519"/>
        <item m="1" x="642"/>
        <item x="496"/>
        <item x="488"/>
        <item m="1" x="826"/>
        <item x="228"/>
        <item x="445"/>
        <item m="1" x="643"/>
        <item x="19"/>
        <item m="1" x="580"/>
        <item x="141"/>
        <item m="1" x="501"/>
        <item x="139"/>
        <item x="23"/>
        <item x="219"/>
        <item x="220"/>
        <item m="1" x="838"/>
        <item x="433"/>
        <item m="1" x="628"/>
        <item x="190"/>
        <item x="185"/>
        <item x="187"/>
        <item x="217"/>
        <item x="189"/>
        <item x="186"/>
        <item m="1" x="766"/>
        <item m="1" x="704"/>
        <item m="1" x="646"/>
        <item x="397"/>
        <item m="1" x="618"/>
        <item m="1" x="772"/>
        <item x="254"/>
        <item m="1" x="597"/>
        <item m="1" x="647"/>
        <item m="1" x="776"/>
        <item x="277"/>
        <item m="1" x="747"/>
        <item m="1" x="775"/>
        <item x="278"/>
        <item x="398"/>
        <item m="1" x="777"/>
        <item m="1" x="656"/>
        <item m="1" x="627"/>
        <item m="1" x="626"/>
        <item x="480"/>
        <item x="246"/>
        <item x="229"/>
        <item x="448"/>
        <item x="490"/>
        <item m="1" x="848"/>
        <item x="470"/>
        <item x="472"/>
        <item x="216"/>
        <item x="106"/>
        <item x="416"/>
        <item x="245"/>
        <item x="209"/>
        <item m="1" x="538"/>
        <item x="437"/>
        <item x="132"/>
        <item x="409"/>
        <item x="114"/>
        <item x="469"/>
        <item m="1" x="846"/>
        <item x="244"/>
        <item m="1" x="718"/>
        <item m="1" x="767"/>
        <item x="455"/>
        <item x="112"/>
        <item x="456"/>
        <item m="1" x="729"/>
        <item x="447"/>
        <item x="115"/>
        <item x="440"/>
        <item m="1" x="532"/>
        <item m="1" x="773"/>
        <item x="471"/>
        <item x="113"/>
        <item x="404"/>
        <item m="1" x="779"/>
        <item x="253"/>
        <item x="443"/>
        <item x="390"/>
        <item m="1" x="832"/>
        <item x="405"/>
        <item x="494"/>
        <item x="241"/>
        <item x="243"/>
        <item m="1" x="526"/>
        <item m="1" x="515"/>
        <item m="1" x="507"/>
        <item x="435"/>
        <item x="479"/>
        <item x="414"/>
        <item x="458"/>
        <item x="462"/>
        <item x="464"/>
        <item x="280"/>
        <item m="1" x="528"/>
        <item x="452"/>
        <item x="154"/>
        <item m="1" x="769"/>
        <item x="434"/>
        <item x="223"/>
        <item x="256"/>
        <item m="1" x="774"/>
        <item x="473"/>
        <item m="1" x="783"/>
        <item m="1" x="807"/>
        <item x="411"/>
        <item m="1" x="792"/>
        <item x="7"/>
        <item m="1" x="503"/>
        <item x="266"/>
        <item x="235"/>
        <item x="242"/>
        <item x="468"/>
        <item x="493"/>
        <item m="1" x="730"/>
        <item x="279"/>
        <item x="198"/>
        <item x="236"/>
        <item x="366"/>
        <item x="251"/>
        <item x="249"/>
        <item m="1" x="824"/>
        <item x="449"/>
        <item m="1" x="789"/>
        <item m="1" x="806"/>
        <item x="412"/>
        <item x="234"/>
        <item m="1" x="645"/>
        <item x="225"/>
        <item m="1" x="744"/>
        <item x="238"/>
        <item m="1" x="701"/>
        <item x="457"/>
        <item x="461"/>
        <item x="441"/>
        <item x="438"/>
        <item x="463"/>
        <item x="492"/>
        <item x="415"/>
        <item m="1" x="644"/>
        <item x="432"/>
        <item x="436"/>
        <item x="474"/>
        <item x="495"/>
        <item m="1" x="577"/>
        <item x="237"/>
        <item x="240"/>
        <item m="1" x="830"/>
        <item m="1" x="827"/>
        <item x="224"/>
        <item x="118"/>
        <item x="478"/>
        <item x="444"/>
        <item x="442"/>
        <item x="231"/>
        <item m="1" x="640"/>
        <item m="1" x="550"/>
        <item m="1" x="578"/>
        <item m="1" x="572"/>
        <item m="1" x="845"/>
        <item m="1" x="790"/>
        <item m="1" x="621"/>
        <item x="208"/>
        <item x="130"/>
        <item x="3"/>
        <item m="1" x="506"/>
        <item x="11"/>
        <item x="425"/>
        <item x="423"/>
        <item x="424"/>
        <item x="83"/>
        <item x="22"/>
        <item m="1" x="500"/>
        <item m="1" x="837"/>
        <item x="13"/>
        <item x="2"/>
        <item x="12"/>
        <item x="14"/>
        <item x="427"/>
        <item x="5"/>
        <item x="426"/>
        <item x="4"/>
        <item x="428"/>
        <item m="1" x="808"/>
        <item x="410"/>
        <item x="131"/>
        <item x="6"/>
        <item m="1" x="549"/>
        <item m="1" x="840"/>
        <item m="1" x="849"/>
        <item m="1" x="844"/>
        <item m="1" x="842"/>
        <item m="1" x="841"/>
        <item m="1" x="851"/>
        <item m="1" x="561"/>
        <item m="1" x="700"/>
        <item m="1" x="605"/>
        <item x="136"/>
        <item x="134"/>
        <item m="1" x="843"/>
        <item x="133"/>
        <item x="63"/>
        <item x="135"/>
        <item x="252"/>
        <item x="157"/>
        <item x="221"/>
        <item x="97"/>
        <item x="94"/>
        <item x="95"/>
        <item x="183"/>
        <item x="182"/>
        <item x="184"/>
        <item x="96"/>
        <item x="365"/>
        <item x="257"/>
        <item x="275"/>
        <item m="1" x="836"/>
        <item x="274"/>
        <item x="260"/>
        <item x="276"/>
        <item x="259"/>
        <item x="262"/>
        <item x="261"/>
        <item x="258"/>
        <item m="1" x="654"/>
        <item m="1" x="625"/>
        <item x="232"/>
        <item m="1" x="717"/>
        <item m="1" x="595"/>
        <item x="211"/>
        <item m="1" x="805"/>
        <item m="1" x="732"/>
        <item m="1" x="778"/>
        <item x="192"/>
        <item m="1" x="553"/>
        <item m="1" x="608"/>
        <item x="386"/>
        <item x="413"/>
        <item x="388"/>
        <item x="387"/>
        <item x="201"/>
        <item x="90"/>
        <item x="360"/>
        <item x="359"/>
        <item x="61"/>
        <item m="1" x="648"/>
        <item x="195"/>
        <item x="247"/>
        <item x="323"/>
        <item m="1" x="696"/>
        <item x="356"/>
        <item x="176"/>
        <item m="1" x="554"/>
        <item x="60"/>
        <item m="1" x="761"/>
        <item x="389"/>
        <item m="1" x="762"/>
        <item x="306"/>
        <item x="191"/>
        <item x="301"/>
        <item m="1" x="650"/>
        <item x="307"/>
        <item x="62"/>
        <item x="315"/>
        <item x="352"/>
        <item x="270"/>
        <item x="212"/>
        <item x="119"/>
        <item x="376"/>
        <item m="1" x="685"/>
        <item x="24"/>
        <item m="1" x="686"/>
        <item x="350"/>
        <item x="87"/>
        <item x="364"/>
        <item x="375"/>
        <item m="1" x="684"/>
        <item m="1" x="649"/>
        <item x="358"/>
        <item x="355"/>
        <item m="1" x="619"/>
        <item x="322"/>
        <item m="1" x="657"/>
        <item m="1" x="716"/>
        <item m="1" x="610"/>
        <item x="328"/>
        <item x="193"/>
        <item x="351"/>
        <item m="1" x="510"/>
        <item x="313"/>
        <item m="1" x="768"/>
        <item x="311"/>
        <item m="1" x="614"/>
        <item m="1" x="613"/>
        <item x="325"/>
        <item x="196"/>
        <item x="269"/>
        <item x="309"/>
        <item m="1" x="612"/>
        <item m="1" x="540"/>
        <item x="324"/>
        <item m="1" x="594"/>
        <item m="1" x="697"/>
        <item m="1" x="609"/>
        <item x="321"/>
        <item x="177"/>
        <item m="1" x="839"/>
        <item m="1" x="557"/>
        <item m="1" x="558"/>
        <item x="319"/>
        <item x="353"/>
        <item x="354"/>
        <item x="310"/>
        <item m="1" x="611"/>
        <item m="1" x="539"/>
        <item x="326"/>
        <item x="197"/>
        <item m="1" x="682"/>
        <item x="103"/>
        <item x="385"/>
        <item x="384"/>
        <item x="374"/>
        <item m="1" x="791"/>
        <item m="1" x="652"/>
        <item x="378"/>
        <item x="377"/>
        <item x="439"/>
        <item x="25"/>
        <item x="370"/>
        <item x="180"/>
        <item x="300"/>
        <item x="419"/>
        <item x="317"/>
        <item m="1" x="632"/>
        <item x="174"/>
        <item m="1" x="598"/>
        <item x="79"/>
        <item x="123"/>
        <item x="99"/>
        <item x="129"/>
        <item x="152"/>
        <item x="408"/>
        <item x="314"/>
        <item x="175"/>
        <item x="88"/>
        <item x="210"/>
        <item m="1" x="620"/>
        <item x="327"/>
        <item m="1" x="633"/>
        <item x="155"/>
        <item x="318"/>
        <item x="357"/>
        <item m="1" x="731"/>
        <item m="1" x="593"/>
        <item m="1" x="559"/>
        <item x="316"/>
        <item x="312"/>
        <item x="178"/>
        <item x="81"/>
        <item x="104"/>
        <item x="127"/>
        <item m="1" x="742"/>
        <item m="1" x="527"/>
        <item x="126"/>
        <item m="1" x="726"/>
        <item m="1" x="734"/>
        <item x="125"/>
        <item m="1" x="801"/>
        <item x="128"/>
        <item x="421"/>
        <item m="1" x="521"/>
        <item m="1" x="622"/>
        <item x="422"/>
        <item x="288"/>
        <item x="166"/>
        <item x="167"/>
        <item m="1" x="810"/>
        <item x="142"/>
        <item x="214"/>
        <item x="213"/>
        <item m="1" x="602"/>
        <item m="1" x="604"/>
        <item m="1" x="567"/>
        <item m="1" x="850"/>
        <item x="304"/>
        <item m="1" x="746"/>
        <item m="1" x="802"/>
        <item x="401"/>
        <item x="15"/>
        <item x="179"/>
        <item x="173"/>
        <item x="406"/>
        <item x="367"/>
        <item m="1" x="518"/>
        <item m="1" x="560"/>
        <item x="302"/>
        <item x="303"/>
        <item m="1" x="681"/>
        <item m="1" x="755"/>
        <item x="368"/>
        <item x="108"/>
        <item x="107"/>
        <item m="1" x="522"/>
        <item m="1" x="523"/>
        <item x="109"/>
        <item x="110"/>
        <item m="1" x="770"/>
        <item m="1" x="771"/>
        <item m="1" x="748"/>
        <item m="1" x="689"/>
        <item m="1" x="690"/>
        <item x="111"/>
        <item m="1" x="525"/>
        <item m="1" x="596"/>
        <item m="1" x="693"/>
        <item m="1" x="665"/>
        <item m="1" x="668"/>
        <item m="1" x="733"/>
        <item x="285"/>
        <item x="418"/>
        <item x="372"/>
        <item m="1" x="662"/>
        <item x="394"/>
        <item x="373"/>
        <item x="369"/>
        <item x="77"/>
        <item x="417"/>
        <item x="395"/>
        <item x="320"/>
        <item x="383"/>
        <item x="329"/>
        <item x="150"/>
        <item m="1" x="708"/>
        <item x="151"/>
        <item x="362"/>
        <item x="361"/>
        <item m="1" x="651"/>
        <item x="330"/>
        <item x="287"/>
        <item x="305"/>
        <item m="1" x="636"/>
        <item x="105"/>
        <item x="82"/>
        <item m="1" x="743"/>
        <item x="282"/>
        <item x="255"/>
        <item x="205"/>
        <item x="51"/>
        <item x="89"/>
        <item m="1" x="509"/>
        <item x="286"/>
        <item x="284"/>
        <item x="153"/>
        <item x="283"/>
        <item m="1" x="687"/>
        <item m="1" x="694"/>
        <item m="1" x="692"/>
        <item m="1" x="664"/>
        <item x="396"/>
        <item m="1" x="674"/>
        <item m="1" x="784"/>
        <item m="1" x="763"/>
        <item x="10"/>
        <item x="431"/>
        <item m="1" x="670"/>
        <item m="1" x="725"/>
        <item m="1" x="724"/>
        <item x="382"/>
        <item m="1" x="727"/>
        <item x="16"/>
        <item m="1" x="695"/>
        <item m="1" x="659"/>
        <item m="1" x="780"/>
        <item x="399"/>
        <item x="380"/>
        <item m="1" x="740"/>
        <item x="55"/>
        <item x="54"/>
        <item x="53"/>
        <item m="1" x="511"/>
        <item x="379"/>
        <item m="1" x="641"/>
        <item x="145"/>
        <item m="1" x="666"/>
        <item x="138"/>
        <item m="1" x="793"/>
        <item x="93"/>
        <item m="1" x="661"/>
        <item m="1" x="781"/>
        <item m="1" x="782"/>
        <item x="381"/>
        <item x="92"/>
        <item x="98"/>
        <item x="124"/>
        <item m="1" x="688"/>
        <item x="429"/>
        <item x="263"/>
        <item x="400"/>
        <item m="1" x="630"/>
        <item x="265"/>
        <item x="156"/>
        <item m="1" x="667"/>
        <item m="1" x="707"/>
        <item m="1" x="691"/>
        <item m="1" x="741"/>
        <item x="52"/>
        <item x="143"/>
        <item x="268"/>
        <item x="137"/>
        <item x="91"/>
        <item x="248"/>
        <item x="9"/>
        <item m="1" x="582"/>
        <item m="1" x="660"/>
        <item m="1" x="581"/>
        <item m="1" x="728"/>
        <item x="8"/>
        <item m="1" x="615"/>
        <item m="1" x="617"/>
        <item m="1" x="757"/>
        <item m="1" x="671"/>
        <item m="1" x="663"/>
        <item m="1" x="759"/>
        <item m="1" x="672"/>
        <item m="1" x="758"/>
        <item m="1" x="576"/>
        <item m="1" x="756"/>
        <item m="1" x="794"/>
        <item m="1" x="683"/>
        <item m="1" x="675"/>
        <item m="1" x="658"/>
        <item m="1" x="551"/>
        <item m="1" x="616"/>
        <item x="392"/>
        <item x="181"/>
        <item x="68"/>
        <item m="1" x="535"/>
        <item m="1" x="568"/>
        <item m="1" x="569"/>
        <item m="1" x="629"/>
        <item x="120"/>
        <item x="100"/>
        <item x="393"/>
        <item x="101"/>
        <item x="159"/>
        <item x="56"/>
        <item m="1" x="809"/>
        <item x="57"/>
        <item m="1" x="702"/>
        <item m="1" x="548"/>
        <item m="1" x="603"/>
        <item x="122"/>
        <item m="1" x="537"/>
        <item x="117"/>
        <item x="18"/>
        <item x="17"/>
        <item m="1" x="586"/>
        <item m="1" x="591"/>
        <item m="1" x="592"/>
        <item m="1" x="590"/>
        <item m="1" x="703"/>
        <item m="1" x="570"/>
        <item m="1" x="599"/>
        <item m="1" x="803"/>
        <item x="121"/>
        <item x="215"/>
        <item x="144"/>
        <item m="1" x="552"/>
        <item x="222"/>
        <item m="1" x="680"/>
        <item x="59"/>
        <item x="67"/>
        <item m="1" x="600"/>
        <item x="58"/>
        <item x="116"/>
        <item x="102"/>
        <item m="1" x="606"/>
        <item m="1" x="607"/>
        <item x="218"/>
        <item m="1" x="678"/>
        <item m="1" x="676"/>
        <item m="1" x="679"/>
        <item m="1" x="677"/>
        <item m="1" x="637"/>
        <item m="1" x="524"/>
        <item m="1" x="571"/>
        <item x="149"/>
        <item x="147"/>
        <item x="148"/>
        <item x="146"/>
        <item m="1" x="562"/>
        <item x="168"/>
        <item m="1" x="639"/>
        <item m="1" x="584"/>
        <item m="1" x="638"/>
        <item m="1" x="739"/>
        <item m="1" x="563"/>
        <item m="1" x="566"/>
        <item m="1" x="564"/>
        <item m="1" x="634"/>
        <item m="1" x="749"/>
        <item m="1" x="585"/>
        <item x="70"/>
        <item m="1" x="514"/>
        <item x="69"/>
        <item m="1" x="517"/>
        <item m="1" x="516"/>
        <item x="76"/>
        <item x="78"/>
        <item m="1" x="565"/>
        <item x="73"/>
        <item x="72"/>
        <item x="75"/>
        <item x="74"/>
        <item x="402"/>
        <item m="1" x="788"/>
        <item x="371"/>
        <item x="403"/>
        <item m="1" x="787"/>
        <item x="420"/>
        <item m="1" x="847"/>
        <item x="430"/>
        <item m="1" x="583"/>
        <item m="1" x="635"/>
        <item m="1" x="736"/>
        <item m="1" x="737"/>
        <item m="1" x="738"/>
        <item m="1" x="735"/>
        <item m="1" x="589"/>
        <item m="1" x="536"/>
        <item x="71"/>
        <item x="169"/>
        <item m="1" x="804"/>
        <item m="1" x="750"/>
        <item x="407"/>
        <item m="1" x="545"/>
        <item x="347"/>
        <item x="289"/>
        <item x="336"/>
        <item x="335"/>
        <item m="1" x="544"/>
        <item x="363"/>
        <item x="203"/>
        <item m="1" x="541"/>
        <item x="334"/>
        <item x="340"/>
        <item x="341"/>
        <item x="342"/>
        <item x="343"/>
        <item m="1" x="754"/>
        <item m="1" x="543"/>
        <item x="344"/>
        <item x="207"/>
        <item x="332"/>
        <item m="1" x="753"/>
        <item m="1" x="573"/>
        <item x="292"/>
        <item x="331"/>
        <item m="1" x="745"/>
        <item m="1" x="575"/>
        <item m="1" x="752"/>
        <item x="349"/>
        <item m="1" x="574"/>
        <item x="348"/>
        <item m="1" x="623"/>
        <item x="291"/>
        <item x="345"/>
        <item m="1" x="653"/>
        <item x="333"/>
        <item m="1" x="751"/>
        <item x="281"/>
        <item x="346"/>
        <item m="1" x="542"/>
        <item x="297"/>
        <item x="202"/>
        <item x="296"/>
        <item x="206"/>
        <item m="1" x="547"/>
        <item x="295"/>
        <item x="294"/>
        <item x="290"/>
        <item m="1" x="546"/>
        <item x="337"/>
        <item x="338"/>
        <item m="1" x="601"/>
        <item x="293"/>
        <item x="339"/>
        <item x="36"/>
        <item x="162"/>
        <item x="29"/>
        <item x="85"/>
        <item x="204"/>
        <item x="170"/>
        <item x="163"/>
        <item x="27"/>
        <item x="161"/>
        <item x="46"/>
        <item x="199"/>
        <item x="34"/>
        <item x="48"/>
        <item x="200"/>
        <item x="35"/>
        <item x="80"/>
        <item x="40"/>
        <item x="165"/>
        <item x="38"/>
        <item x="84"/>
        <item x="171"/>
        <item x="33"/>
        <item x="86"/>
        <item x="64"/>
        <item x="172"/>
        <item x="26"/>
        <item x="30"/>
        <item x="31"/>
        <item x="158"/>
        <item x="42"/>
        <item x="164"/>
        <item x="45"/>
        <item x="43"/>
        <item x="28"/>
        <item x="37"/>
        <item x="32"/>
        <item x="44"/>
        <item x="41"/>
        <item x="160"/>
        <item x="39"/>
        <item x="50"/>
        <item x="49"/>
        <item m="1" x="499"/>
        <item x="498"/>
      </items>
    </pivotField>
    <pivotField compact="0" outline="0" showAll="0"/>
    <pivotField compact="0" outline="0" showAll="0"/>
    <pivotField compact="0" outline="0" showAll="0"/>
  </pivotFields>
  <rowFields count="2">
    <field x="0"/>
    <field x="15"/>
  </rowFields>
  <rowItems count="559">
    <i>
      <x/>
      <x v="66"/>
    </i>
    <i>
      <x v="1"/>
      <x v="70"/>
    </i>
    <i>
      <x v="2"/>
      <x v="297"/>
    </i>
    <i>
      <x v="4"/>
      <x v="286"/>
    </i>
    <i>
      <x v="5"/>
      <x v="303"/>
    </i>
    <i>
      <x v="6"/>
      <x v="301"/>
    </i>
    <i>
      <x v="7"/>
      <x v="308"/>
    </i>
    <i>
      <x v="8"/>
      <x v="229"/>
    </i>
    <i>
      <x v="9"/>
      <x v="638"/>
    </i>
    <i>
      <x v="10"/>
      <x v="633"/>
    </i>
    <i>
      <x v="11"/>
      <x v="584"/>
    </i>
    <i>
      <x v="12"/>
      <x v="288"/>
    </i>
    <i>
      <x v="13"/>
      <x v="298"/>
    </i>
    <i>
      <x v="14"/>
      <x v="296"/>
    </i>
    <i>
      <x v="16"/>
      <x v="299"/>
    </i>
    <i>
      <x v="17"/>
      <x v="510"/>
    </i>
    <i>
      <x v="18"/>
      <x v="591"/>
    </i>
    <i>
      <x v="19"/>
      <x v="677"/>
    </i>
    <i>
      <x v="20"/>
      <x v="676"/>
    </i>
    <i>
      <x v="21"/>
      <x v="126"/>
    </i>
    <i>
      <x v="22"/>
      <x v="84"/>
    </i>
    <i>
      <x v="23"/>
      <x v="83"/>
    </i>
    <i>
      <x v="24"/>
      <x v="293"/>
    </i>
    <i>
      <x v="26"/>
      <x v="131"/>
    </i>
    <i>
      <x v="28"/>
      <x v="392"/>
    </i>
    <i>
      <x v="29"/>
      <x v="449"/>
    </i>
    <i>
      <x v="30"/>
      <x v="834"/>
    </i>
    <i>
      <x v="31"/>
      <x v="816"/>
    </i>
    <i>
      <x v="32"/>
      <x v="842"/>
    </i>
    <i>
      <x v="33"/>
      <x v="811"/>
    </i>
    <i>
      <x v="34"/>
      <x v="835"/>
    </i>
    <i>
      <x v="35"/>
      <x v="836"/>
    </i>
    <i>
      <x v="36"/>
      <x v="844"/>
    </i>
    <i>
      <x v="37"/>
      <x v="830"/>
    </i>
    <i>
      <x v="39"/>
      <x v="820"/>
    </i>
    <i>
      <x v="40"/>
      <x v="823"/>
    </i>
    <i>
      <x v="43"/>
      <x v="809"/>
    </i>
    <i>
      <x v="44"/>
      <x v="843"/>
    </i>
    <i>
      <x v="45"/>
      <x v="827"/>
    </i>
    <i>
      <x v="46"/>
      <x v="848"/>
    </i>
    <i>
      <x v="47"/>
      <x v="825"/>
    </i>
    <i>
      <x v="48"/>
      <x v="846"/>
    </i>
    <i>
      <x v="49"/>
      <x v="838"/>
    </i>
    <i>
      <x v="50"/>
      <x v="841"/>
    </i>
    <i>
      <x v="51"/>
      <x v="845"/>
    </i>
    <i>
      <x v="52"/>
      <x v="840"/>
    </i>
    <i>
      <x v="54"/>
      <x v="818"/>
    </i>
    <i>
      <x v="55"/>
      <x v="117"/>
    </i>
    <i>
      <x v="56"/>
      <x v="821"/>
    </i>
    <i>
      <x v="57"/>
      <x v="850"/>
    </i>
    <i>
      <x v="58"/>
      <x v="849"/>
    </i>
    <i>
      <x v="59"/>
      <x v="569"/>
    </i>
    <i>
      <x v="60"/>
      <x v="627"/>
    </i>
    <i>
      <x v="61"/>
      <x v="600"/>
    </i>
    <i>
      <x v="62"/>
      <x v="599"/>
    </i>
    <i>
      <x v="63"/>
      <x v="598"/>
    </i>
    <i>
      <x v="65"/>
      <x v="667"/>
    </i>
    <i>
      <x v="66"/>
      <x v="669"/>
    </i>
    <i>
      <x v="67"/>
      <x v="695"/>
    </i>
    <i>
      <x v="68"/>
      <x v="692"/>
    </i>
    <i>
      <x v="69"/>
      <x v="375"/>
    </i>
    <i>
      <x v="70"/>
      <x v="366"/>
    </i>
    <i>
      <x v="71"/>
      <x v="384"/>
    </i>
    <i>
      <x v="72"/>
      <x v="323"/>
    </i>
    <i>
      <x v="76"/>
      <x v="832"/>
    </i>
    <i>
      <x v="77"/>
      <x v="54"/>
    </i>
    <i>
      <x v="78"/>
      <x v="56"/>
    </i>
    <i>
      <x v="80"/>
      <x v="693"/>
    </i>
    <i>
      <x v="81"/>
      <x v="657"/>
    </i>
    <i>
      <x v="82"/>
      <x v="726"/>
    </i>
    <i>
      <x v="84"/>
      <x v="724"/>
    </i>
    <i>
      <x v="85"/>
      <x v="752"/>
    </i>
    <i>
      <x v="86"/>
      <x v="733"/>
    </i>
    <i>
      <x v="87"/>
      <x v="732"/>
    </i>
    <i>
      <x v="88"/>
      <x v="735"/>
    </i>
    <i>
      <x v="89"/>
      <x v="734"/>
    </i>
    <i>
      <x v="90"/>
      <x v="729"/>
    </i>
    <i>
      <x v="91"/>
      <x v="547"/>
    </i>
    <i>
      <x v="92"/>
      <x v="730"/>
    </i>
    <i>
      <x v="93"/>
      <x v="458"/>
    </i>
    <i>
      <x v="94"/>
      <x v="824"/>
    </i>
    <i>
      <x v="95"/>
      <x v="480"/>
    </i>
    <i>
      <x v="96"/>
      <x v="564"/>
    </i>
    <i>
      <x v="98"/>
      <x v="292"/>
    </i>
    <i>
      <x v="99"/>
      <x v="828"/>
    </i>
    <i>
      <x v="100"/>
      <x v="812"/>
    </i>
    <i>
      <x v="101"/>
      <x v="831"/>
    </i>
    <i>
      <x v="102"/>
      <x v="395"/>
    </i>
    <i>
      <x v="103"/>
      <x v="466"/>
    </i>
    <i>
      <x v="105"/>
      <x v="570"/>
    </i>
    <i>
      <x v="106"/>
      <x v="363"/>
    </i>
    <i>
      <x v="107"/>
      <x v="631"/>
    </i>
    <i>
      <x v="108"/>
      <x v="613"/>
    </i>
    <i>
      <x v="109"/>
      <x v="608"/>
    </i>
    <i>
      <x v="110"/>
      <x v="329"/>
    </i>
    <i>
      <x v="111"/>
      <x v="330"/>
    </i>
    <i>
      <x v="112"/>
      <x v="334"/>
    </i>
    <i>
      <x v="113"/>
      <x v="328"/>
    </i>
    <i>
      <x v="115"/>
      <x v="614"/>
    </i>
    <i>
      <x v="116"/>
      <x v="460"/>
    </i>
    <i>
      <x v="117"/>
      <x v="663"/>
    </i>
    <i>
      <x v="118"/>
      <x v="665"/>
    </i>
    <i>
      <x v="119"/>
      <x v="697"/>
    </i>
    <i>
      <x v="120"/>
      <x v="440"/>
    </i>
    <i>
      <x v="123"/>
      <x v="481"/>
    </i>
    <i>
      <x v="124"/>
      <x v="563"/>
    </i>
    <i>
      <x v="125"/>
      <x v="171"/>
    </i>
    <i>
      <x v="126"/>
      <x v="523"/>
    </i>
    <i>
      <x v="127"/>
      <x v="522"/>
    </i>
    <i>
      <x v="128"/>
      <x v="526"/>
    </i>
    <i>
      <x v="129"/>
      <x v="527"/>
    </i>
    <i>
      <x v="130"/>
      <x v="533"/>
    </i>
    <i>
      <x v="131"/>
      <x v="186"/>
    </i>
    <i>
      <x v="132"/>
      <x v="195"/>
    </i>
    <i>
      <x v="133"/>
      <x v="179"/>
    </i>
    <i>
      <x v="134"/>
      <x v="190"/>
    </i>
    <i>
      <x v="136"/>
      <x v="696"/>
    </i>
    <i>
      <x v="137"/>
      <x v="675"/>
    </i>
    <i>
      <x v="138"/>
      <x v="272"/>
    </i>
    <i>
      <x v="139"/>
      <x v="389"/>
    </i>
    <i>
      <x v="140"/>
      <x v="662"/>
    </i>
    <i>
      <x v="141"/>
      <x v="686"/>
    </i>
    <i>
      <x v="142"/>
      <x v="676"/>
    </i>
    <i>
      <x v="143"/>
      <x v="673"/>
    </i>
    <i>
      <x v="144"/>
      <x v="459"/>
    </i>
    <i>
      <x v="145"/>
      <x v="615"/>
    </i>
    <i>
      <x v="146"/>
      <x v="488"/>
    </i>
    <i>
      <x v="147"/>
      <x v="485"/>
    </i>
    <i>
      <x v="148"/>
      <x v="490"/>
    </i>
    <i>
      <x v="149"/>
      <x v="461"/>
    </i>
    <i>
      <x v="150"/>
      <x v="285"/>
    </i>
    <i>
      <x v="151"/>
      <x v="307"/>
    </i>
    <i>
      <x v="152"/>
      <x v="177"/>
    </i>
    <i>
      <x v="154"/>
      <x v="322"/>
    </i>
    <i>
      <x v="155"/>
      <x v="320"/>
    </i>
    <i>
      <x v="156"/>
      <x v="324"/>
    </i>
    <i>
      <x v="157"/>
      <x v="319"/>
    </i>
    <i>
      <x v="160"/>
      <x v="630"/>
    </i>
    <i>
      <x v="161"/>
      <x v="606"/>
    </i>
    <i>
      <x v="162"/>
      <x v="130"/>
    </i>
    <i>
      <x v="163"/>
      <x v="105"/>
    </i>
    <i>
      <x v="165"/>
      <x v="499"/>
    </i>
    <i>
      <x v="166"/>
      <x v="628"/>
    </i>
    <i>
      <x v="167"/>
      <x v="688"/>
    </i>
    <i>
      <x v="168"/>
      <x v="604"/>
    </i>
    <i>
      <x v="169"/>
      <x v="711"/>
    </i>
    <i>
      <x v="170"/>
      <x v="709"/>
    </i>
    <i>
      <x v="171"/>
      <x v="710"/>
    </i>
    <i>
      <x v="172"/>
      <x v="708"/>
    </i>
    <i>
      <x v="173"/>
      <x v="553"/>
    </i>
    <i>
      <x v="174"/>
      <x v="555"/>
    </i>
    <i>
      <x v="175"/>
      <x v="462"/>
    </i>
    <i>
      <x v="176"/>
      <x v="574"/>
    </i>
    <i>
      <x v="177"/>
      <x v="218"/>
    </i>
    <i>
      <x v="178"/>
      <x v="471"/>
    </i>
    <i>
      <x v="179"/>
      <x v="622"/>
    </i>
    <i>
      <x v="180"/>
      <x v="326"/>
    </i>
    <i>
      <x v="181"/>
      <x v="827"/>
    </i>
    <i>
      <x v="182"/>
      <x v="843"/>
    </i>
    <i>
      <x v="183"/>
      <x v="828"/>
    </i>
    <i>
      <x v="184"/>
      <x v="840"/>
    </i>
    <i>
      <x v="185"/>
      <x v="837"/>
    </i>
    <i>
      <x v="186"/>
      <x v="847"/>
    </i>
    <i>
      <x v="187"/>
      <x v="842"/>
    </i>
    <i>
      <x v="188"/>
      <x v="817"/>
    </i>
    <i>
      <x v="189"/>
      <x v="823"/>
    </i>
    <i>
      <x v="190"/>
      <x v="816"/>
    </i>
    <i>
      <x v="191"/>
      <x v="810"/>
    </i>
    <i>
      <x v="192"/>
      <x v="820"/>
    </i>
    <i>
      <x v="193"/>
      <x v="834"/>
    </i>
    <i>
      <x v="194"/>
      <x v="815"/>
    </i>
    <i>
      <x v="195"/>
      <x v="814"/>
    </i>
    <i>
      <x v="196"/>
      <x v="829"/>
    </i>
    <i>
      <x v="197"/>
      <x v="833"/>
    </i>
    <i>
      <x v="198"/>
      <x v="812"/>
    </i>
    <i>
      <x v="199"/>
      <x v="844"/>
    </i>
    <i>
      <x v="200"/>
      <x v="848"/>
    </i>
    <i>
      <x v="201"/>
      <x v="830"/>
    </i>
    <i>
      <x v="202"/>
      <x v="836"/>
    </i>
    <i>
      <x v="203"/>
      <x v="811"/>
    </i>
    <i>
      <x v="204"/>
      <x v="512"/>
    </i>
    <i>
      <x v="205"/>
      <x v="456"/>
    </i>
    <i>
      <x v="206"/>
      <x v="465"/>
    </i>
    <i>
      <x v="207"/>
      <x v="373"/>
    </i>
    <i>
      <x v="208"/>
      <x v="427"/>
    </i>
    <i>
      <x v="209"/>
      <x v="499"/>
    </i>
    <i>
      <x v="210"/>
      <x v="332"/>
    </i>
    <i>
      <x v="211"/>
      <x v="331"/>
    </i>
    <i>
      <x v="212"/>
      <x v="333"/>
    </i>
    <i>
      <x v="213"/>
      <x v="138"/>
    </i>
    <i>
      <x v="214"/>
      <x v="142"/>
    </i>
    <i>
      <x v="215"/>
      <x v="139"/>
    </i>
    <i>
      <x v="216"/>
      <x v="85"/>
    </i>
    <i>
      <x v="217"/>
      <x v="141"/>
    </i>
    <i>
      <x v="218"/>
      <x v="355"/>
    </i>
    <i>
      <x v="219"/>
      <x v="368"/>
    </i>
    <i>
      <x v="223"/>
      <x v="238"/>
    </i>
    <i>
      <x v="224"/>
      <x v="819"/>
    </i>
    <i>
      <x v="225"/>
      <x v="822"/>
    </i>
    <i>
      <x v="226"/>
      <x v="362"/>
    </i>
    <i>
      <x v="227"/>
      <x v="817"/>
    </i>
    <i>
      <x v="231"/>
      <x v="132"/>
    </i>
    <i>
      <x v="232"/>
      <x v="133"/>
    </i>
    <i>
      <x v="234"/>
      <x v="327"/>
    </i>
    <i>
      <x v="235"/>
      <x v="690"/>
    </i>
    <i>
      <x v="237"/>
      <x v="221"/>
    </i>
    <i>
      <x v="238"/>
      <x v="271"/>
    </i>
    <i>
      <x v="240"/>
      <x v="250"/>
    </i>
    <i>
      <x v="241"/>
      <x v="11"/>
    </i>
    <i>
      <x v="242"/>
      <x v="114"/>
    </i>
    <i>
      <x v="244"/>
      <x v="123"/>
    </i>
    <i>
      <x v="245"/>
      <x v="164"/>
    </i>
    <i>
      <x v="246"/>
      <x v="82"/>
    </i>
    <i>
      <x v="247"/>
      <x v="276"/>
    </i>
    <i>
      <x v="248"/>
      <x v="348"/>
    </i>
    <i>
      <x v="249"/>
      <x v="80"/>
    </i>
    <i>
      <x v="251"/>
      <x v="248"/>
    </i>
    <i>
      <x v="252"/>
      <x v="232"/>
    </i>
    <i>
      <x v="253"/>
      <x v="239"/>
    </i>
    <i>
      <x v="254"/>
      <x v="267"/>
    </i>
    <i>
      <x v="255"/>
      <x v="252"/>
    </i>
    <i>
      <x v="256"/>
      <x v="78"/>
    </i>
    <i>
      <x v="257"/>
      <x v="268"/>
    </i>
    <i>
      <x v="258"/>
      <x v="204"/>
    </i>
    <i>
      <x v="259"/>
      <x v="233"/>
    </i>
    <i>
      <x v="260"/>
      <x v="205"/>
    </i>
    <i>
      <x v="261"/>
      <x v="182"/>
    </i>
    <i>
      <x v="262"/>
      <x v="173"/>
    </i>
    <i>
      <x v="263"/>
      <x v="163"/>
    </i>
    <i>
      <x v="264"/>
      <x v="369"/>
    </i>
    <i>
      <x v="265"/>
      <x v="632"/>
    </i>
    <i>
      <x v="266"/>
      <x v="242"/>
    </i>
    <i>
      <x v="270"/>
      <x v="89"/>
    </i>
    <i>
      <x v="271"/>
      <x v="241"/>
    </i>
    <i>
      <x v="272"/>
      <x v="325"/>
    </i>
    <i>
      <x v="273"/>
      <x v="198"/>
    </i>
    <i>
      <x v="275"/>
      <x v="149"/>
    </i>
    <i>
      <x v="276"/>
      <x v="567"/>
    </i>
    <i>
      <x v="277"/>
      <x v="222"/>
    </i>
    <i>
      <x v="278"/>
      <x v="336"/>
    </i>
    <i>
      <x v="279"/>
      <x v="345"/>
    </i>
    <i>
      <x v="280"/>
      <x v="342"/>
    </i>
    <i>
      <x v="281"/>
      <x v="340"/>
    </i>
    <i>
      <x v="282"/>
      <x v="344"/>
    </i>
    <i>
      <x v="284"/>
      <x v="343"/>
    </i>
    <i>
      <x v="285"/>
      <x v="618"/>
    </i>
    <i>
      <x v="286"/>
      <x v="106"/>
    </i>
    <i>
      <x v="287"/>
      <x v="621"/>
    </i>
    <i>
      <x v="290"/>
      <x v="231"/>
    </i>
    <i>
      <x v="291"/>
      <x v="109"/>
    </i>
    <i>
      <x v="292"/>
      <x v="629"/>
    </i>
    <i>
      <x v="294"/>
      <x v="471"/>
    </i>
    <i>
      <x v="295"/>
      <x v="418"/>
    </i>
    <i>
      <x v="298"/>
      <x v="387"/>
    </i>
    <i>
      <x v="300"/>
      <x v="69"/>
    </i>
    <i>
      <x v="301"/>
      <x v="68"/>
    </i>
    <i>
      <x v="302"/>
      <x v="67"/>
    </i>
    <i>
      <x v="303"/>
      <x v="339"/>
    </i>
    <i>
      <x v="304"/>
      <x v="337"/>
    </i>
    <i>
      <x v="305"/>
      <x v="341"/>
    </i>
    <i>
      <x v="307"/>
      <x v="153"/>
    </i>
    <i>
      <x v="308"/>
      <x v="156"/>
    </i>
    <i>
      <x v="309"/>
      <x v="237"/>
    </i>
    <i>
      <x v="310"/>
      <x v="215"/>
    </i>
    <i>
      <x v="313"/>
      <x v="792"/>
    </i>
    <i>
      <x v="317"/>
      <x v="566"/>
    </i>
    <i>
      <x v="318"/>
      <x v="575"/>
    </i>
    <i>
      <x v="320"/>
      <x v="573"/>
    </i>
    <i>
      <x v="321"/>
      <x v="540"/>
    </i>
    <i>
      <x v="322"/>
      <x v="572"/>
    </i>
    <i>
      <x v="323"/>
      <x v="560"/>
    </i>
    <i>
      <x v="324"/>
      <x v="495"/>
    </i>
    <i>
      <x v="325"/>
      <x v="759"/>
    </i>
    <i>
      <x v="326"/>
      <x v="802"/>
    </i>
    <i>
      <x v="328"/>
      <x v="787"/>
    </i>
    <i>
      <x v="330"/>
      <x v="778"/>
    </i>
    <i>
      <x v="333"/>
      <x v="807"/>
    </i>
    <i>
      <x v="334"/>
      <x v="801"/>
    </i>
    <i>
      <x v="335"/>
      <x v="800"/>
    </i>
    <i>
      <x v="336"/>
      <x v="797"/>
    </i>
    <i>
      <x v="337"/>
      <x v="795"/>
    </i>
    <i>
      <x v="338"/>
      <x v="107"/>
    </i>
    <i>
      <x v="339"/>
      <x v="73"/>
    </i>
    <i>
      <x v="340"/>
      <x v="452"/>
    </i>
    <i>
      <x v="341"/>
      <x v="381"/>
    </i>
    <i>
      <x v="342"/>
      <x v="517"/>
    </i>
    <i>
      <x v="343"/>
      <x v="518"/>
    </i>
    <i>
      <x v="344"/>
      <x v="506"/>
    </i>
    <i>
      <x v="345"/>
      <x v="561"/>
    </i>
    <i>
      <x v="346"/>
      <x v="379"/>
    </i>
    <i>
      <x v="347"/>
      <x v="383"/>
    </i>
    <i>
      <x v="349"/>
      <x v="98"/>
    </i>
    <i>
      <x v="350"/>
      <x v="419"/>
    </i>
    <i>
      <x v="351"/>
      <x v="434"/>
    </i>
    <i>
      <x v="352"/>
      <x v="413"/>
    </i>
    <i>
      <x v="353"/>
      <x v="478"/>
    </i>
    <i>
      <x v="354"/>
      <x v="411"/>
    </i>
    <i>
      <x v="355"/>
      <x v="464"/>
    </i>
    <i>
      <x v="356"/>
      <x v="385"/>
    </i>
    <i>
      <x v="357"/>
      <x v="477"/>
    </i>
    <i>
      <x v="358"/>
      <x v="454"/>
    </i>
    <i>
      <x v="359"/>
      <x v="472"/>
    </i>
    <i>
      <x v="360"/>
      <x v="431"/>
    </i>
    <i>
      <x v="361"/>
      <x v="550"/>
    </i>
    <i>
      <x v="362"/>
      <x v="426"/>
    </i>
    <i>
      <x v="363"/>
      <x v="403"/>
    </i>
    <i>
      <x v="364"/>
      <x v="370"/>
    </i>
    <i>
      <x v="365"/>
      <x v="422"/>
    </i>
    <i>
      <x v="366"/>
      <x v="416"/>
    </i>
    <i>
      <x v="367"/>
      <x v="437"/>
    </i>
    <i>
      <x v="368"/>
      <x v="469"/>
    </i>
    <i>
      <x v="369"/>
      <x v="407"/>
    </i>
    <i>
      <x v="370"/>
      <x v="552"/>
    </i>
    <i>
      <x v="371"/>
      <x v="559"/>
    </i>
    <i>
      <x v="372"/>
      <x v="795"/>
    </i>
    <i>
      <x v="373"/>
      <x v="779"/>
    </i>
    <i>
      <x v="374"/>
      <x v="775"/>
    </i>
    <i>
      <x v="375"/>
      <x v="797"/>
    </i>
    <i>
      <x v="376"/>
      <x v="790"/>
    </i>
    <i>
      <x v="377"/>
      <x v="792"/>
    </i>
    <i>
      <x v="378"/>
      <x v="766"/>
    </i>
    <i>
      <x v="379"/>
      <x v="761"/>
    </i>
    <i>
      <x v="380"/>
      <x v="760"/>
    </i>
    <i>
      <x v="381"/>
      <x v="801"/>
    </i>
    <i>
      <x v="382"/>
      <x v="804"/>
    </i>
    <i>
      <x v="383"/>
      <x v="805"/>
    </i>
    <i>
      <x v="384"/>
      <x v="807"/>
    </i>
    <i>
      <x v="385"/>
      <x v="808"/>
    </i>
    <i>
      <x v="386"/>
      <x v="767"/>
    </i>
    <i>
      <x v="387"/>
      <x v="768"/>
    </i>
    <i>
      <x v="388"/>
      <x v="769"/>
    </i>
    <i>
      <x v="389"/>
      <x v="770"/>
    </i>
    <i>
      <x v="390"/>
      <x v="773"/>
    </i>
    <i>
      <x v="391"/>
      <x v="788"/>
    </i>
    <i>
      <x v="392"/>
      <x v="793"/>
    </i>
    <i>
      <x v="393"/>
      <x v="758"/>
    </i>
    <i>
      <x v="394"/>
      <x v="759"/>
    </i>
    <i>
      <x v="395"/>
      <x v="785"/>
    </i>
    <i>
      <x v="396"/>
      <x v="783"/>
    </i>
    <i>
      <x v="397"/>
      <x v="802"/>
    </i>
    <i>
      <x v="399"/>
      <x v="394"/>
    </i>
    <i>
      <x v="400"/>
      <x v="409"/>
    </i>
    <i>
      <x v="402"/>
      <x v="386"/>
    </i>
    <i>
      <x v="403"/>
      <x v="432"/>
    </i>
    <i>
      <x v="406"/>
      <x v="433"/>
    </i>
    <i>
      <x v="407"/>
      <x v="401"/>
    </i>
    <i>
      <x v="408"/>
      <x v="380"/>
    </i>
    <i>
      <x v="409"/>
      <x v="372"/>
    </i>
    <i>
      <x v="411"/>
      <x v="473"/>
    </i>
    <i>
      <x v="412"/>
      <x v="400"/>
    </i>
    <i>
      <x v="413"/>
      <x v="365"/>
    </i>
    <i>
      <x v="414"/>
      <x v="364"/>
    </i>
    <i>
      <x v="415"/>
      <x v="563"/>
    </i>
    <i>
      <x v="416"/>
      <x v="557"/>
    </i>
    <i>
      <x v="419"/>
      <x v="556"/>
    </i>
    <i>
      <x v="421"/>
      <x v="804"/>
    </i>
    <i>
      <x v="422"/>
      <x v="783"/>
    </i>
    <i>
      <x v="423"/>
      <x v="763"/>
    </i>
    <i>
      <x v="424"/>
      <x v="396"/>
    </i>
    <i>
      <x v="425"/>
      <x v="335"/>
    </i>
    <i>
      <x v="426"/>
      <x v="240"/>
    </i>
    <i>
      <x v="427"/>
      <x v="564"/>
    </i>
    <i>
      <x v="428"/>
      <x v="514"/>
    </i>
    <i>
      <x v="429"/>
      <x v="734"/>
    </i>
    <i>
      <x v="430"/>
      <x v="735"/>
    </i>
    <i>
      <x v="431"/>
      <x v="733"/>
    </i>
    <i>
      <x v="432"/>
      <x v="732"/>
    </i>
    <i>
      <x v="433"/>
      <x v="521"/>
    </i>
    <i>
      <x v="434"/>
      <x v="546"/>
    </i>
    <i>
      <x v="435"/>
      <x v="450"/>
    </i>
    <i>
      <x v="437"/>
      <x v="738"/>
    </i>
    <i>
      <x v="438"/>
      <x v="542"/>
    </i>
    <i>
      <x v="439"/>
      <x v="545"/>
    </i>
    <i>
      <x v="440"/>
      <x v="443"/>
    </i>
    <i>
      <x v="444"/>
      <x v="397"/>
    </i>
    <i>
      <x v="445"/>
      <x v="390"/>
    </i>
    <i>
      <x v="446"/>
      <x v="447"/>
    </i>
    <i>
      <x v="447"/>
      <x v="355"/>
    </i>
    <i>
      <x v="448"/>
      <x v="446"/>
    </i>
    <i>
      <x v="449"/>
      <x v="602"/>
    </i>
    <i>
      <x v="450"/>
      <x v="596"/>
    </i>
    <i>
      <x v="451"/>
      <x v="612"/>
    </i>
    <i>
      <x v="452"/>
      <x v="589"/>
    </i>
    <i>
      <x v="454"/>
      <x v="551"/>
    </i>
    <i>
      <x v="455"/>
      <x v="442"/>
    </i>
    <i>
      <x v="456"/>
      <x v="441"/>
    </i>
    <i>
      <x v="457"/>
      <x v="358"/>
    </i>
    <i>
      <x v="458"/>
      <x v="361"/>
    </i>
    <i>
      <x v="459"/>
      <x v="360"/>
    </i>
    <i>
      <x v="460"/>
      <x v="377"/>
    </i>
    <i>
      <x v="461"/>
      <x v="200"/>
    </i>
    <i>
      <x v="462"/>
      <x v="99"/>
    </i>
    <i>
      <x v="463"/>
      <x v="655"/>
    </i>
    <i>
      <x v="464"/>
      <x v="664"/>
    </i>
    <i>
      <x v="465"/>
      <x v="544"/>
    </i>
    <i>
      <x v="466"/>
      <x v="549"/>
    </i>
    <i>
      <x v="467"/>
      <x v="580"/>
    </i>
    <i>
      <x v="472"/>
      <x v="368"/>
    </i>
    <i>
      <x v="473"/>
      <x v="438"/>
    </i>
    <i>
      <x v="474"/>
      <x v="146"/>
    </i>
    <i>
      <x v="475"/>
      <x v="157"/>
    </i>
    <i>
      <x v="478"/>
      <x v="595"/>
    </i>
    <i>
      <x v="480"/>
      <x v="619"/>
    </i>
    <i>
      <x v="481"/>
      <x v="788"/>
    </i>
    <i>
      <x v="482"/>
      <x v="808"/>
    </i>
    <i>
      <x v="483"/>
      <x v="767"/>
    </i>
    <i>
      <x v="487"/>
      <x v="509"/>
    </i>
    <i>
      <x v="489"/>
      <x v="695"/>
    </i>
    <i>
      <x v="490"/>
      <x v="736"/>
    </i>
    <i>
      <x v="491"/>
      <x v="739"/>
    </i>
    <i>
      <x v="492"/>
      <x v="248"/>
    </i>
    <i>
      <x v="493"/>
      <x v="196"/>
    </i>
    <i>
      <x v="494"/>
      <x v="202"/>
    </i>
    <i>
      <x v="495"/>
      <x v="360"/>
    </i>
    <i>
      <x v="496"/>
      <x v="361"/>
    </i>
    <i>
      <x v="497"/>
      <x v="358"/>
    </i>
    <i>
      <x v="498"/>
      <x v="676"/>
    </i>
    <i>
      <x v="499"/>
      <x v="676"/>
    </i>
    <i>
      <x v="500"/>
      <x v="688"/>
    </i>
    <i>
      <x v="503"/>
      <x v="677"/>
    </i>
    <i>
      <x v="506"/>
      <x v="513"/>
    </i>
    <i>
      <x v="508"/>
      <x v="756"/>
    </i>
    <i>
      <x v="511"/>
      <x v="463"/>
    </i>
    <i>
      <x v="512"/>
      <x v="178"/>
    </i>
    <i>
      <x v="513"/>
      <x v="306"/>
    </i>
    <i>
      <x v="514"/>
      <x v="227"/>
    </i>
    <i>
      <x v="515"/>
      <x v="247"/>
    </i>
    <i>
      <x v="517"/>
      <x v="359"/>
    </i>
    <i>
      <x v="518"/>
      <x v="211"/>
    </i>
    <i>
      <x v="519"/>
      <x v="260"/>
    </i>
    <i>
      <x v="520"/>
      <x v="172"/>
    </i>
    <i>
      <x v="521"/>
      <x v="696"/>
    </i>
    <i>
      <x v="522"/>
      <x v="548"/>
    </i>
    <i>
      <x v="523"/>
      <x v="541"/>
    </i>
    <i>
      <x v="525"/>
      <x v="453"/>
    </i>
    <i>
      <x v="526"/>
      <x v="741"/>
    </i>
    <i>
      <x v="527"/>
      <x v="491"/>
    </i>
    <i>
      <x v="528"/>
      <x v="494"/>
    </i>
    <i>
      <x v="529"/>
      <x v="290"/>
    </i>
    <i>
      <x v="530"/>
      <x v="291"/>
    </i>
    <i>
      <x v="531"/>
      <x v="289"/>
    </i>
    <i>
      <x v="532"/>
      <x v="302"/>
    </i>
    <i>
      <x v="533"/>
      <x v="300"/>
    </i>
    <i>
      <x v="534"/>
      <x v="304"/>
    </i>
    <i>
      <x v="535"/>
      <x v="622"/>
    </i>
    <i>
      <x v="536"/>
      <x v="617"/>
    </i>
    <i>
      <x v="537"/>
      <x v="743"/>
    </i>
    <i>
      <x v="538"/>
      <x v="585"/>
    </i>
    <i>
      <x v="539"/>
      <x v="589"/>
    </i>
    <i>
      <x v="540"/>
      <x v="262"/>
    </i>
    <i>
      <x v="541"/>
      <x v="135"/>
    </i>
    <i>
      <x v="542"/>
      <x v="220"/>
    </i>
    <i>
      <x v="543"/>
      <x v="209"/>
    </i>
    <i>
      <x v="544"/>
      <x v="263"/>
    </i>
    <i>
      <x v="545"/>
      <x v="176"/>
    </i>
    <i>
      <x v="546"/>
      <x v="257"/>
    </i>
    <i>
      <x v="547"/>
      <x v="448"/>
    </i>
    <i>
      <x v="548"/>
      <x v="191"/>
    </i>
    <i>
      <x v="550"/>
      <x v="256"/>
    </i>
    <i>
      <x v="551"/>
      <x v="275"/>
    </i>
    <i>
      <x v="552"/>
      <x v="199"/>
    </i>
    <i>
      <x v="553"/>
      <x v="274"/>
    </i>
    <i>
      <x v="554"/>
      <x v="124"/>
    </i>
    <i>
      <x v="555"/>
      <x v="104"/>
    </i>
    <i>
      <x v="556"/>
      <x v="189"/>
    </i>
    <i>
      <x v="567"/>
      <x v="165"/>
    </i>
    <i>
      <x v="568"/>
      <x v="244"/>
    </i>
    <i>
      <x v="569"/>
      <x v="10"/>
    </i>
    <i>
      <x v="571"/>
      <x v="101"/>
    </i>
    <i>
      <x v="572"/>
      <x v="217"/>
    </i>
    <i>
      <x v="573"/>
      <x v="94"/>
    </i>
    <i>
      <x v="575"/>
      <x v="95"/>
    </i>
    <i>
      <x v="576"/>
      <x v="185"/>
    </i>
    <i>
      <x v="577"/>
      <x v="187"/>
    </i>
    <i>
      <x v="578"/>
      <x v="254"/>
    </i>
    <i>
      <x v="579"/>
      <x v="212"/>
    </i>
    <i>
      <x v="580"/>
      <x v="113"/>
    </i>
    <i>
      <x v="581"/>
      <x v="103"/>
    </i>
    <i>
      <x v="582"/>
      <x v="255"/>
    </i>
    <i>
      <x v="583"/>
      <x v="213"/>
    </i>
    <i>
      <x v="584"/>
      <x v="258"/>
    </i>
    <i>
      <x v="585"/>
      <x v="214"/>
    </i>
    <i>
      <x v="586"/>
      <x v="97"/>
    </i>
    <i>
      <x v="587"/>
      <x v="110"/>
    </i>
    <i>
      <x v="588"/>
      <x v="117"/>
    </i>
    <i>
      <x v="590"/>
      <x v="116"/>
    </i>
    <i>
      <x v="591"/>
      <x v="234"/>
    </i>
    <i>
      <x v="592"/>
      <x v="180"/>
    </i>
    <i>
      <x v="593"/>
      <x v="168"/>
    </i>
    <i>
      <x v="594"/>
      <x v="194"/>
    </i>
    <i>
      <x v="595"/>
      <x v="169"/>
    </i>
    <i>
      <x v="596"/>
      <x v="196"/>
    </i>
    <i>
      <x v="597"/>
      <x v="224"/>
    </i>
    <i>
      <x v="598"/>
      <x v="264"/>
    </i>
    <i>
      <x v="599"/>
      <x v="115"/>
    </i>
    <i>
      <x v="600"/>
      <x v="12"/>
    </i>
    <i>
      <x v="601"/>
      <x v="81"/>
    </i>
    <i>
      <x v="602"/>
      <x v="273"/>
    </i>
    <i>
      <x v="603"/>
      <x v="210"/>
    </i>
    <i>
      <x v="604"/>
      <x v="162"/>
    </i>
    <i>
      <x v="605"/>
      <x v="6"/>
    </i>
    <i>
      <x v="606"/>
      <x v="7"/>
    </i>
    <i>
      <x v="607"/>
      <x v="9"/>
    </i>
    <i>
      <x v="608"/>
      <x v="8"/>
    </i>
    <i>
      <x v="609"/>
      <x v="13"/>
    </i>
    <i>
      <x v="611"/>
      <x v="74"/>
    </i>
    <i>
      <x v="612"/>
      <x v="75"/>
    </i>
    <i>
      <x v="613"/>
      <x v="79"/>
    </i>
    <i>
      <x v="614"/>
      <x v="166"/>
    </i>
    <i>
      <x v="615"/>
      <x v="96"/>
    </i>
    <i>
      <x v="616"/>
      <x v="259"/>
    </i>
    <i>
      <x v="617"/>
      <x v="202"/>
    </i>
    <i>
      <x v="619"/>
      <x v="235"/>
    </i>
    <i>
      <x v="620"/>
      <x v="203"/>
    </i>
    <i>
      <x v="621"/>
      <x v="265"/>
    </i>
    <i>
      <x v="623"/>
      <x v="120"/>
    </i>
    <i>
      <x v="624"/>
      <x v="71"/>
    </i>
    <i>
      <x v="625"/>
      <x v="852"/>
    </i>
    <i>
      <x v="627"/>
      <x v="128"/>
    </i>
    <i>
      <x v="629"/>
      <x v="666"/>
    </i>
    <i>
      <x v="630"/>
      <x v="839"/>
    </i>
    <i>
      <x v="631"/>
      <x v="826"/>
    </i>
    <i>
      <x v="632"/>
      <x v="496"/>
    </i>
    <i>
      <x v="633"/>
      <x v="497"/>
    </i>
    <i>
      <x v="635"/>
      <x v="753"/>
    </i>
    <i>
      <x v="636"/>
      <x v="835"/>
    </i>
    <i>
      <x v="637"/>
      <x v="479"/>
    </i>
    <i>
      <x v="638"/>
      <x v="451"/>
    </i>
    <i>
      <x v="639"/>
      <x v="380"/>
    </i>
    <i>
      <x v="640"/>
      <x v="408"/>
    </i>
    <i>
      <x v="641"/>
      <x v="86"/>
    </i>
    <i>
      <x v="642"/>
      <x v="417"/>
    </i>
    <i>
      <x v="643"/>
      <x v="438"/>
    </i>
    <i>
      <x v="644"/>
      <x v="764"/>
    </i>
    <i>
      <x v="645"/>
      <x v="568"/>
    </i>
    <i>
      <x v="649"/>
      <x v="800"/>
    </i>
    <i>
      <x v="651"/>
      <x v="121"/>
    </i>
    <i>
      <x v="653"/>
      <x v="482"/>
    </i>
    <i>
      <x v="654"/>
      <x v="713"/>
    </i>
    <i>
      <x v="655"/>
      <x v="656"/>
    </i>
    <i>
      <x v="656"/>
      <x v="137"/>
    </i>
    <i>
      <x v="657"/>
      <x v="796"/>
    </i>
    <i>
      <x v="658"/>
      <x v="798"/>
    </i>
    <i>
      <x v="659"/>
      <x v="774"/>
    </i>
    <i>
      <x v="660"/>
      <x v="174"/>
    </i>
    <i>
      <x v="661"/>
      <x v="467"/>
    </i>
    <i>
      <x v="662"/>
      <x v="388"/>
    </i>
    <i>
      <x v="663"/>
      <x v="500"/>
    </i>
    <i>
      <x v="784"/>
      <x v="511"/>
    </i>
    <i>
      <x v="802"/>
      <x v="813"/>
    </i>
    <i>
      <x v="1347"/>
      <x v="569"/>
    </i>
    <i>
      <x v="1475"/>
      <x v="284"/>
    </i>
    <i>
      <x v="1476"/>
      <x v="351"/>
    </i>
    <i>
      <x v="1477"/>
      <x v="501"/>
    </i>
    <i>
      <x v="1478"/>
      <x v="687"/>
    </i>
    <i>
      <x v="1479"/>
      <x v="170"/>
    </i>
    <i>
      <x v="1480"/>
      <x v="140"/>
    </i>
    <i>
      <x v="1481"/>
      <x v="700"/>
    </i>
    <i t="grand">
      <x/>
    </i>
  </rowItems>
  <colFields count="1">
    <field x="-2"/>
  </colFields>
  <colItems count="2">
    <i>
      <x/>
    </i>
    <i i="1">
      <x v="1"/>
    </i>
  </colItems>
  <pageFields count="2">
    <pageField fld="14" hier="-1"/>
    <pageField fld="1" hier="-1"/>
  </pageFields>
  <dataFields count="2">
    <dataField name="Sum of TotalStock" fld="7" baseField="0" baseItem="0"/>
    <dataField name="Sum of Total Val." fld="8" baseField="0" baseItem="0" numFmtId="170"/>
  </dataFields>
  <formats count="41">
    <format dxfId="240">
      <pivotArea outline="0" collapsedLevelsAreSubtotals="1" fieldPosition="0"/>
    </format>
    <format dxfId="239">
      <pivotArea collapsedLevelsAreSubtotals="1" fieldPosition="0">
        <references count="1">
          <reference field="14" count="1">
            <x v="3"/>
          </reference>
        </references>
      </pivotArea>
    </format>
    <format dxfId="238">
      <pivotArea collapsedLevelsAreSubtotals="1" fieldPosition="0">
        <references count="1">
          <reference field="1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37">
      <pivotArea collapsedLevelsAreSubtotals="1" fieldPosition="0">
        <references count="1">
          <reference field="14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7"/>
            <x v="18"/>
            <x v="19"/>
          </reference>
        </references>
      </pivotArea>
    </format>
    <format dxfId="236">
      <pivotArea collapsedLevelsAreSubtotals="1" fieldPosition="0">
        <references count="1">
          <reference field="14" count="1">
            <x v="19"/>
          </reference>
        </references>
      </pivotArea>
    </format>
    <format dxfId="235">
      <pivotArea dataOnly="0" labelOnly="1" fieldPosition="0">
        <references count="1">
          <reference field="14" count="1">
            <x v="19"/>
          </reference>
        </references>
      </pivotArea>
    </format>
    <format dxfId="234">
      <pivotArea collapsedLevelsAreSubtotals="1" fieldPosition="0">
        <references count="1">
          <reference field="14" count="1">
            <x v="10"/>
          </reference>
        </references>
      </pivotArea>
    </format>
    <format dxfId="233">
      <pivotArea dataOnly="0" labelOnly="1" fieldPosition="0">
        <references count="1">
          <reference field="14" count="1">
            <x v="10"/>
          </reference>
        </references>
      </pivotArea>
    </format>
    <format dxfId="232">
      <pivotArea collapsedLevelsAreSubtotals="1" fieldPosition="0">
        <references count="1">
          <reference field="14" count="1">
            <x v="23"/>
          </reference>
        </references>
      </pivotArea>
    </format>
    <format dxfId="231">
      <pivotArea dataOnly="0" labelOnly="1" fieldPosition="0">
        <references count="1">
          <reference field="14" count="1">
            <x v="23"/>
          </reference>
        </references>
      </pivotArea>
    </format>
    <format dxfId="230">
      <pivotArea collapsedLevelsAreSubtotals="1" fieldPosition="0">
        <references count="1">
          <reference field="14" count="1">
            <x v="19"/>
          </reference>
        </references>
      </pivotArea>
    </format>
    <format dxfId="229">
      <pivotArea dataOnly="0" labelOnly="1" fieldPosition="0">
        <references count="1">
          <reference field="14" count="1">
            <x v="19"/>
          </reference>
        </references>
      </pivotArea>
    </format>
    <format dxfId="228">
      <pivotArea collapsedLevelsAreSubtotals="1" fieldPosition="0">
        <references count="1">
          <reference field="14" count="1">
            <x v="22"/>
          </reference>
        </references>
      </pivotArea>
    </format>
    <format dxfId="227">
      <pivotArea dataOnly="0" labelOnly="1" fieldPosition="0">
        <references count="1">
          <reference field="14" count="1">
            <x v="22"/>
          </reference>
        </references>
      </pivotArea>
    </format>
    <format dxfId="226">
      <pivotArea collapsedLevelsAreSubtotals="1" fieldPosition="0">
        <references count="1">
          <reference field="14" count="1">
            <x v="21"/>
          </reference>
        </references>
      </pivotArea>
    </format>
    <format dxfId="225">
      <pivotArea dataOnly="0" labelOnly="1" fieldPosition="0">
        <references count="1">
          <reference field="14" count="1">
            <x v="21"/>
          </reference>
        </references>
      </pivotArea>
    </format>
    <format dxfId="224">
      <pivotArea grandRow="1" outline="0" collapsedLevelsAreSubtotals="1" fieldPosition="0"/>
    </format>
    <format dxfId="223">
      <pivotArea dataOnly="0" labelOnly="1" grandRow="1" outline="0" fieldPosition="0"/>
    </format>
    <format dxfId="222">
      <pivotArea outline="0" fieldPosition="0">
        <references count="1">
          <reference field="4294967294" count="1" selected="0">
            <x v="1"/>
          </reference>
        </references>
      </pivotArea>
    </format>
    <format dxfId="221">
      <pivotArea outline="0" fieldPosition="0">
        <references count="2">
          <reference field="4294967294" count="1" selected="0">
            <x v="0"/>
          </reference>
          <reference field="15" count="3" selected="0">
            <x v="664"/>
            <x v="667"/>
            <x v="669"/>
          </reference>
        </references>
      </pivotArea>
    </format>
    <format dxfId="220">
      <pivotArea dataOnly="0" labelOnly="1" outline="0" fieldPosition="0">
        <references count="1">
          <reference field="15" count="3">
            <x v="664"/>
            <x v="667"/>
            <x v="669"/>
          </reference>
        </references>
      </pivotArea>
    </format>
    <format dxfId="219">
      <pivotArea outline="0" fieldPosition="0">
        <references count="1">
          <reference field="15" count="1" selected="0">
            <x v="460"/>
          </reference>
        </references>
      </pivotArea>
    </format>
    <format dxfId="218">
      <pivotArea dataOnly="0" labelOnly="1" outline="0" fieldPosition="0">
        <references count="1">
          <reference field="15" count="1">
            <x v="460"/>
          </reference>
        </references>
      </pivotArea>
    </format>
    <format dxfId="217">
      <pivotArea outline="0" fieldPosition="0">
        <references count="1">
          <reference field="15" count="2" selected="0">
            <x v="485"/>
            <x v="488"/>
          </reference>
        </references>
      </pivotArea>
    </format>
    <format dxfId="216">
      <pivotArea dataOnly="0" labelOnly="1" outline="0" fieldPosition="0">
        <references count="1">
          <reference field="15" count="2">
            <x v="485"/>
            <x v="488"/>
          </reference>
        </references>
      </pivotArea>
    </format>
    <format dxfId="215">
      <pivotArea outline="0" fieldPosition="0">
        <references count="1">
          <reference field="15" count="1" selected="0">
            <x v="491"/>
          </reference>
        </references>
      </pivotArea>
    </format>
    <format dxfId="214">
      <pivotArea dataOnly="0" labelOnly="1" outline="0" fieldPosition="0">
        <references count="1">
          <reference field="15" count="1">
            <x v="491"/>
          </reference>
        </references>
      </pivotArea>
    </format>
    <format dxfId="213">
      <pivotArea outline="0" fieldPosition="0">
        <references count="1">
          <reference field="15" count="1" selected="0">
            <x v="507"/>
          </reference>
        </references>
      </pivotArea>
    </format>
    <format dxfId="212">
      <pivotArea dataOnly="0" labelOnly="1" outline="0" fieldPosition="0">
        <references count="1">
          <reference field="15" count="1">
            <x v="507"/>
          </reference>
        </references>
      </pivotArea>
    </format>
    <format dxfId="211">
      <pivotArea outline="0" fieldPosition="0">
        <references count="1">
          <reference field="15" count="1" selected="0">
            <x v="512"/>
          </reference>
        </references>
      </pivotArea>
    </format>
    <format dxfId="210">
      <pivotArea dataOnly="0" labelOnly="1" outline="0" fieldPosition="0">
        <references count="1">
          <reference field="15" count="1">
            <x v="512"/>
          </reference>
        </references>
      </pivotArea>
    </format>
    <format dxfId="209">
      <pivotArea outline="0" fieldPosition="0">
        <references count="1">
          <reference field="15" count="1" selected="0">
            <x v="518"/>
          </reference>
        </references>
      </pivotArea>
    </format>
    <format dxfId="208">
      <pivotArea dataOnly="0" labelOnly="1" outline="0" fieldPosition="0">
        <references count="1">
          <reference field="15" count="1">
            <x v="518"/>
          </reference>
        </references>
      </pivotArea>
    </format>
    <format dxfId="207">
      <pivotArea outline="0" fieldPosition="0">
        <references count="1">
          <reference field="15" count="1" selected="0">
            <x v="657"/>
          </reference>
        </references>
      </pivotArea>
    </format>
    <format dxfId="206">
      <pivotArea dataOnly="0" labelOnly="1" outline="0" fieldPosition="0">
        <references count="1">
          <reference field="15" count="1">
            <x v="657"/>
          </reference>
        </references>
      </pivotArea>
    </format>
    <format dxfId="205">
      <pivotArea outline="0" fieldPosition="0">
        <references count="1">
          <reference field="15" count="1" selected="0">
            <x v="675"/>
          </reference>
        </references>
      </pivotArea>
    </format>
    <format dxfId="204">
      <pivotArea dataOnly="0" labelOnly="1" outline="0" fieldPosition="0">
        <references count="1">
          <reference field="15" count="1">
            <x v="675"/>
          </reference>
        </references>
      </pivotArea>
    </format>
    <format dxfId="203">
      <pivotArea outline="0" fieldPosition="0">
        <references count="1">
          <reference field="15" count="1" selected="0">
            <x v="693"/>
          </reference>
        </references>
      </pivotArea>
    </format>
    <format dxfId="202">
      <pivotArea dataOnly="0" labelOnly="1" outline="0" fieldPosition="0">
        <references count="1">
          <reference field="15" count="1">
            <x v="693"/>
          </reference>
        </references>
      </pivotArea>
    </format>
    <format dxfId="201">
      <pivotArea outline="0" fieldPosition="0">
        <references count="1">
          <reference field="15" count="4" selected="0">
            <x v="663"/>
            <x v="665"/>
            <x v="696"/>
            <x v="697"/>
          </reference>
        </references>
      </pivotArea>
    </format>
    <format dxfId="200">
      <pivotArea dataOnly="0" labelOnly="1" outline="0" fieldPosition="0">
        <references count="1">
          <reference field="15" count="4">
            <x v="663"/>
            <x v="665"/>
            <x v="696"/>
            <x v="69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F414C-E651-4D52-A510-2E88AB830586}" name="PivotTable1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37" firstHeaderRow="0" firstDataRow="1" firstDataCol="1" rowPageCount="1" colPageCount="1"/>
  <pivotFields count="16">
    <pivotField showAll="0"/>
    <pivotField axis="axisPage" multipleItemSelectionAllowed="1" showAll="0">
      <items count="33">
        <item x="22"/>
        <item x="0"/>
        <item x="2"/>
        <item x="18"/>
        <item x="3"/>
        <item x="4"/>
        <item m="1" x="23"/>
        <item m="1" x="24"/>
        <item m="1" x="26"/>
        <item m="1" x="25"/>
        <item x="14"/>
        <item x="5"/>
        <item x="6"/>
        <item m="1" x="29"/>
        <item x="8"/>
        <item x="7"/>
        <item x="21"/>
        <item x="13"/>
        <item m="1" x="27"/>
        <item m="1" x="28"/>
        <item m="1" x="31"/>
        <item m="1" x="30"/>
        <item x="9"/>
        <item x="15"/>
        <item x="10"/>
        <item x="11"/>
        <item x="12"/>
        <item x="17"/>
        <item x="1"/>
        <item x="16"/>
        <item x="19"/>
        <item x="2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41">
        <item x="0"/>
        <item x="6"/>
        <item x="14"/>
        <item x="1"/>
        <item x="29"/>
        <item x="4"/>
        <item x="12"/>
        <item x="16"/>
        <item x="8"/>
        <item m="1" x="36"/>
        <item x="3"/>
        <item m="1" x="33"/>
        <item x="2"/>
        <item x="5"/>
        <item x="17"/>
        <item x="15"/>
        <item m="1" x="32"/>
        <item x="31"/>
        <item x="13"/>
        <item x="28"/>
        <item m="1" x="34"/>
        <item m="1" x="39"/>
        <item x="30"/>
        <item x="9"/>
        <item m="1" x="35"/>
        <item x="11"/>
        <item x="25"/>
        <item m="1" x="37"/>
        <item m="1" x="38"/>
        <item x="21"/>
        <item x="23"/>
        <item x="7"/>
        <item x="10"/>
        <item x="18"/>
        <item x="19"/>
        <item x="20"/>
        <item x="22"/>
        <item x="24"/>
        <item x="2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4"/>
  </rowFields>
  <rowItems count="33">
    <i>
      <x v="1"/>
    </i>
    <i>
      <x v="3"/>
    </i>
    <i>
      <x v="18"/>
    </i>
    <i>
      <x v="31"/>
    </i>
    <i>
      <x v="15"/>
    </i>
    <i>
      <x v="10"/>
    </i>
    <i>
      <x v="13"/>
    </i>
    <i>
      <x v="4"/>
    </i>
    <i>
      <x v="14"/>
    </i>
    <i>
      <x v="25"/>
    </i>
    <i>
      <x v="8"/>
    </i>
    <i>
      <x v="2"/>
    </i>
    <i>
      <x v="29"/>
    </i>
    <i>
      <x v="6"/>
    </i>
    <i>
      <x v="7"/>
    </i>
    <i>
      <x v="30"/>
    </i>
    <i>
      <x v="33"/>
    </i>
    <i>
      <x v="12"/>
    </i>
    <i>
      <x/>
    </i>
    <i>
      <x v="35"/>
    </i>
    <i>
      <x v="34"/>
    </i>
    <i>
      <x v="22"/>
    </i>
    <i>
      <x v="19"/>
    </i>
    <i>
      <x v="23"/>
    </i>
    <i>
      <x v="37"/>
    </i>
    <i>
      <x v="32"/>
    </i>
    <i>
      <x v="39"/>
    </i>
    <i>
      <x v="5"/>
    </i>
    <i>
      <x v="36"/>
    </i>
    <i>
      <x v="26"/>
    </i>
    <i>
      <x v="38"/>
    </i>
    <i>
      <x v="17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TotalStock" fld="7" baseField="0" baseItem="0"/>
    <dataField name="Sum of Total Val." fld="8" baseField="0" baseItem="0" numFmtId="166"/>
  </dataFields>
  <formats count="74">
    <format dxfId="314">
      <pivotArea outline="0" collapsedLevelsAreSubtotals="1" fieldPosition="0"/>
    </format>
    <format dxfId="3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1">
      <pivotArea collapsedLevelsAreSubtotals="1" fieldPosition="0">
        <references count="1">
          <reference field="14" count="1">
            <x v="3"/>
          </reference>
        </references>
      </pivotArea>
    </format>
    <format dxfId="310">
      <pivotArea collapsedLevelsAreSubtotals="1" fieldPosition="0">
        <references count="1">
          <reference field="14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309">
      <pivotArea collapsedLevelsAreSubtotals="1" fieldPosition="0">
        <references count="2">
          <reference field="4294967294" count="1" selected="0">
            <x v="0"/>
          </reference>
          <reference field="14" count="2">
            <x v="1"/>
            <x v="3"/>
          </reference>
        </references>
      </pivotArea>
    </format>
    <format dxfId="308">
      <pivotArea collapsedLevelsAreSubtotals="1" fieldPosition="0">
        <references count="1">
          <reference field="14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8"/>
            <x v="19"/>
            <x v="20"/>
          </reference>
        </references>
      </pivotArea>
    </format>
    <format dxfId="307">
      <pivotArea collapsedLevelsAreSubtotals="1" fieldPosition="0">
        <references count="1">
          <reference field="14" count="1">
            <x v="20"/>
          </reference>
        </references>
      </pivotArea>
    </format>
    <format dxfId="306">
      <pivotArea collapsedLevelsAreSubtotals="1" fieldPosition="0">
        <references count="1">
          <reference field="14" count="1">
            <x v="10"/>
          </reference>
        </references>
      </pivotArea>
    </format>
    <format dxfId="305">
      <pivotArea collapsedLevelsAreSubtotals="1" fieldPosition="0">
        <references count="2">
          <reference field="4294967294" count="1" selected="0">
            <x v="0"/>
          </reference>
          <reference field="14" count="3">
            <x v="8"/>
            <x v="12"/>
            <x v="14"/>
          </reference>
        </references>
      </pivotArea>
    </format>
    <format dxfId="304">
      <pivotArea collapsedLevelsAreSubtotals="1" fieldPosition="0">
        <references count="2">
          <reference field="4294967294" count="1" selected="0">
            <x v="0"/>
          </reference>
          <reference field="14" count="1">
            <x v="9"/>
          </reference>
        </references>
      </pivotArea>
    </format>
    <format dxfId="303">
      <pivotArea collapsedLevelsAreSubtotals="1" fieldPosition="0">
        <references count="2">
          <reference field="4294967294" count="1" selected="0">
            <x v="0"/>
          </reference>
          <reference field="14" count="1">
            <x v="11"/>
          </reference>
        </references>
      </pivotArea>
    </format>
    <format dxfId="302">
      <pivotArea collapsedLevelsAreSubtotals="1" fieldPosition="0">
        <references count="1">
          <reference field="14" count="1">
            <x v="25"/>
          </reference>
        </references>
      </pivotArea>
    </format>
    <format dxfId="301">
      <pivotArea collapsedLevelsAreSubtotals="1" fieldPosition="0">
        <references count="1">
          <reference field="14" count="1">
            <x v="20"/>
          </reference>
        </references>
      </pivotArea>
    </format>
    <format dxfId="300">
      <pivotArea collapsedLevelsAreSubtotals="1" fieldPosition="0">
        <references count="1">
          <reference field="14" count="1">
            <x v="24"/>
          </reference>
        </references>
      </pivotArea>
    </format>
    <format dxfId="299">
      <pivotArea collapsedLevelsAreSubtotals="1" fieldPosition="0">
        <references count="1">
          <reference field="14" count="1">
            <x v="23"/>
          </reference>
        </references>
      </pivotArea>
    </format>
    <format dxfId="298">
      <pivotArea collapsedLevelsAreSubtotals="1" fieldPosition="0">
        <references count="2">
          <reference field="4294967294" count="1" selected="0">
            <x v="0"/>
          </reference>
          <reference field="14" count="18">
            <x v="0"/>
            <x v="2"/>
            <x v="4"/>
            <x v="5"/>
            <x v="6"/>
            <x v="7"/>
            <x v="8"/>
            <x v="9"/>
            <x v="10"/>
            <x v="11"/>
            <x v="12"/>
            <x v="14"/>
            <x v="18"/>
            <x v="19"/>
            <x v="22"/>
            <x v="23"/>
            <x v="24"/>
            <x v="25"/>
          </reference>
        </references>
      </pivotArea>
    </format>
    <format dxfId="297">
      <pivotArea collapsedLevelsAreSubtotals="1" fieldPosition="0">
        <references count="2">
          <reference field="4294967294" count="1" selected="0">
            <x v="0"/>
          </reference>
          <reference field="14" count="21">
            <x v="0"/>
            <x v="1"/>
            <x v="2"/>
            <x v="3"/>
            <x v="4"/>
            <x v="5"/>
            <x v="6"/>
            <x v="7"/>
            <x v="8"/>
            <x v="10"/>
            <x v="12"/>
            <x v="13"/>
            <x v="14"/>
            <x v="15"/>
            <x v="18"/>
            <x v="19"/>
            <x v="20"/>
            <x v="22"/>
            <x v="23"/>
            <x v="24"/>
            <x v="25"/>
          </reference>
        </references>
      </pivotArea>
    </format>
    <format dxfId="296">
      <pivotArea collapsedLevelsAreSubtotals="1" fieldPosition="0">
        <references count="2">
          <reference field="4294967294" count="1" selected="0">
            <x v="0"/>
          </reference>
          <reference field="14" count="19">
            <x v="0"/>
            <x v="2"/>
            <x v="4"/>
            <x v="5"/>
            <x v="6"/>
            <x v="7"/>
            <x v="8"/>
            <x v="10"/>
            <x v="11"/>
            <x v="12"/>
            <x v="13"/>
            <x v="14"/>
            <x v="18"/>
            <x v="19"/>
            <x v="20"/>
            <x v="22"/>
            <x v="23"/>
            <x v="24"/>
            <x v="25"/>
          </reference>
        </references>
      </pivotArea>
    </format>
    <format dxfId="295">
      <pivotArea collapsedLevelsAreSubtotals="1" fieldPosition="0">
        <references count="2">
          <reference field="4294967294" count="1" selected="0">
            <x v="0"/>
          </reference>
          <reference field="14" count="2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8"/>
            <x v="19"/>
            <x v="20"/>
            <x v="22"/>
            <x v="23"/>
            <x v="24"/>
            <x v="25"/>
          </reference>
        </references>
      </pivotArea>
    </format>
    <format dxfId="294">
      <pivotArea collapsedLevelsAreSubtotals="1" fieldPosition="0">
        <references count="2">
          <reference field="4294967294" count="1" selected="0">
            <x v="0"/>
          </reference>
          <reference field="14" count="2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8"/>
            <x v="19"/>
            <x v="20"/>
            <x v="22"/>
            <x v="23"/>
            <x v="24"/>
            <x v="25"/>
          </reference>
        </references>
      </pivotArea>
    </format>
    <format dxfId="293">
      <pivotArea collapsedLevelsAreSubtotals="1" fieldPosition="0">
        <references count="2">
          <reference field="4294967294" count="1" selected="0">
            <x v="0"/>
          </reference>
          <reference field="14" count="0"/>
        </references>
      </pivotArea>
    </format>
    <format dxfId="292">
      <pivotArea collapsedLevelsAreSubtotals="1" fieldPosition="0">
        <references count="2">
          <reference field="4294967294" count="1" selected="0">
            <x v="0"/>
          </reference>
          <reference field="14" count="4">
            <x v="1"/>
            <x v="3"/>
            <x v="15"/>
            <x v="18"/>
          </reference>
        </references>
      </pivotArea>
    </format>
    <format dxfId="291">
      <pivotArea collapsedLevelsAreSubtotals="1" fieldPosition="0">
        <references count="2">
          <reference field="4294967294" count="1" selected="0">
            <x v="0"/>
          </reference>
          <reference field="14" count="1">
            <x v="11"/>
          </reference>
        </references>
      </pivotArea>
    </format>
    <format dxfId="290">
      <pivotArea field="1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89">
      <pivotArea dataOnly="0" labelOnly="1" fieldPosition="0">
        <references count="1">
          <reference field="14" count="0"/>
        </references>
      </pivotArea>
    </format>
    <format dxfId="288">
      <pivotArea collapsedLevelsAreSubtotals="1" fieldPosition="0">
        <references count="1">
          <reference field="14" count="1">
            <x v="4"/>
          </reference>
        </references>
      </pivotArea>
    </format>
    <format dxfId="287">
      <pivotArea collapsedLevelsAreSubtotals="1" fieldPosition="0">
        <references count="1">
          <reference field="14" count="1">
            <x v="10"/>
          </reference>
        </references>
      </pivotArea>
    </format>
    <format dxfId="286">
      <pivotArea collapsedLevelsAreSubtotals="1" fieldPosition="0">
        <references count="1">
          <reference field="14" count="1">
            <x v="20"/>
          </reference>
        </references>
      </pivotArea>
    </format>
    <format dxfId="285">
      <pivotArea collapsedLevelsAreSubtotals="1" fieldPosition="0">
        <references count="1">
          <reference field="14" count="1">
            <x v="4"/>
          </reference>
        </references>
      </pivotArea>
    </format>
    <format dxfId="284">
      <pivotArea collapsedLevelsAreSubtotals="1" fieldPosition="0">
        <references count="1">
          <reference field="14" count="2">
            <x v="10"/>
            <x v="20"/>
          </reference>
        </references>
      </pivotArea>
    </format>
    <format dxfId="283">
      <pivotArea collapsedLevelsAreSubtotals="1" fieldPosition="0">
        <references count="2">
          <reference field="4294967294" count="1" selected="0">
            <x v="0"/>
          </reference>
          <reference field="14" count="3">
            <x v="1"/>
            <x v="3"/>
            <x v="15"/>
          </reference>
        </references>
      </pivotArea>
    </format>
    <format dxfId="282">
      <pivotArea outline="0" collapsedLevelsAreSubtotals="1" fieldPosition="0"/>
    </format>
    <format dxfId="281">
      <pivotArea dataOnly="0" labelOnly="1" fieldPosition="0">
        <references count="1">
          <reference field="14" count="0"/>
        </references>
      </pivotArea>
    </format>
    <format dxfId="280">
      <pivotArea dataOnly="0" labelOnly="1" grandRow="1" outline="0" fieldPosition="0"/>
    </format>
    <format dxfId="279">
      <pivotArea collapsedLevelsAreSubtotals="1" fieldPosition="0">
        <references count="1">
          <reference field="14" count="20">
            <x v="0"/>
            <x v="1"/>
            <x v="2"/>
            <x v="3"/>
            <x v="4"/>
            <x v="5"/>
            <x v="6"/>
            <x v="7"/>
            <x v="8"/>
            <x v="10"/>
            <x v="12"/>
            <x v="13"/>
            <x v="14"/>
            <x v="15"/>
            <x v="18"/>
            <x v="20"/>
            <x v="22"/>
            <x v="25"/>
            <x v="29"/>
            <x v="30"/>
          </reference>
        </references>
      </pivotArea>
    </format>
    <format dxfId="278">
      <pivotArea dataOnly="0" labelOnly="1" fieldPosition="0">
        <references count="1">
          <reference field="14" count="20">
            <x v="0"/>
            <x v="1"/>
            <x v="2"/>
            <x v="3"/>
            <x v="4"/>
            <x v="5"/>
            <x v="6"/>
            <x v="7"/>
            <x v="8"/>
            <x v="10"/>
            <x v="12"/>
            <x v="13"/>
            <x v="14"/>
            <x v="15"/>
            <x v="18"/>
            <x v="20"/>
            <x v="22"/>
            <x v="25"/>
            <x v="29"/>
            <x v="30"/>
          </reference>
        </references>
      </pivotArea>
    </format>
    <format dxfId="277">
      <pivotArea collapsedLevelsAreSubtotals="1" fieldPosition="0">
        <references count="2">
          <reference field="4294967294" count="1" selected="0">
            <x v="0"/>
          </reference>
          <reference field="14" count="2">
            <x v="1"/>
            <x v="3"/>
          </reference>
        </references>
      </pivotArea>
    </format>
    <format dxfId="276">
      <pivotArea collapsedLevelsAreSubtotals="1" fieldPosition="0">
        <references count="2">
          <reference field="4294967294" count="1" selected="0">
            <x v="0"/>
          </reference>
          <reference field="14" count="1">
            <x v="24"/>
          </reference>
        </references>
      </pivotArea>
    </format>
    <format dxfId="275">
      <pivotArea collapsedLevelsAreSubtotals="1" fieldPosition="0">
        <references count="2">
          <reference field="4294967294" count="1" selected="0">
            <x v="0"/>
          </reference>
          <reference field="14" count="2">
            <x v="18"/>
            <x v="20"/>
          </reference>
        </references>
      </pivotArea>
    </format>
    <format dxfId="274">
      <pivotArea collapsedLevelsAreSubtotals="1" fieldPosition="0">
        <references count="2">
          <reference field="4294967294" count="1" selected="0">
            <x v="0"/>
          </reference>
          <reference field="14" count="18">
            <x v="0"/>
            <x v="2"/>
            <x v="4"/>
            <x v="5"/>
            <x v="6"/>
            <x v="7"/>
            <x v="8"/>
            <x v="10"/>
            <x v="12"/>
            <x v="13"/>
            <x v="14"/>
            <x v="19"/>
            <x v="22"/>
            <x v="23"/>
            <x v="24"/>
            <x v="25"/>
            <x v="29"/>
            <x v="30"/>
          </reference>
        </references>
      </pivotArea>
    </format>
    <format dxfId="273">
      <pivotArea collapsedLevelsAreSubtotals="1" fieldPosition="0">
        <references count="2">
          <reference field="4294967294" count="1" selected="0">
            <x v="0"/>
          </reference>
          <reference field="14" count="2">
            <x v="1"/>
            <x v="3"/>
          </reference>
        </references>
      </pivotArea>
    </format>
    <format dxfId="272">
      <pivotArea collapsedLevelsAreSubtotals="1" fieldPosition="0">
        <references count="2">
          <reference field="4294967294" count="1" selected="0">
            <x v="0"/>
          </reference>
          <reference field="14" count="24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8"/>
            <x v="19"/>
            <x v="20"/>
            <x v="22"/>
            <x v="23"/>
            <x v="24"/>
            <x v="25"/>
            <x v="29"/>
            <x v="30"/>
          </reference>
        </references>
      </pivotArea>
    </format>
    <format dxfId="271">
      <pivotArea collapsedLevelsAreSubtotals="1" fieldPosition="0">
        <references count="2">
          <reference field="4294967294" count="1" selected="0">
            <x v="0"/>
          </reference>
          <reference field="14" count="1">
            <x v="20"/>
          </reference>
        </references>
      </pivotArea>
    </format>
    <format dxfId="270">
      <pivotArea collapsedLevelsAreSubtotals="1" fieldPosition="0">
        <references count="2">
          <reference field="4294967294" count="1" selected="0">
            <x v="0"/>
          </reference>
          <reference field="14" count="1">
            <x v="24"/>
          </reference>
        </references>
      </pivotArea>
    </format>
    <format dxfId="269">
      <pivotArea collapsedLevelsAreSubtotals="1" fieldPosition="0">
        <references count="1">
          <reference field="14" count="30">
            <x v="0"/>
            <x v="1"/>
            <x v="2"/>
            <x v="3"/>
            <x v="4"/>
            <x v="5"/>
            <x v="6"/>
            <x v="7"/>
            <x v="8"/>
            <x v="10"/>
            <x v="12"/>
            <x v="13"/>
            <x v="14"/>
            <x v="15"/>
            <x v="18"/>
            <x v="19"/>
            <x v="22"/>
            <x v="23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9"/>
          </reference>
        </references>
      </pivotArea>
    </format>
    <format dxfId="268">
      <pivotArea dataOnly="0" labelOnly="1" fieldPosition="0">
        <references count="1">
          <reference field="14" count="30">
            <x v="0"/>
            <x v="1"/>
            <x v="2"/>
            <x v="3"/>
            <x v="4"/>
            <x v="5"/>
            <x v="6"/>
            <x v="7"/>
            <x v="8"/>
            <x v="10"/>
            <x v="12"/>
            <x v="13"/>
            <x v="14"/>
            <x v="15"/>
            <x v="18"/>
            <x v="19"/>
            <x v="22"/>
            <x v="23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9"/>
          </reference>
        </references>
      </pivotArea>
    </format>
    <format dxfId="267">
      <pivotArea collapsedLevelsAreSubtotals="1" fieldPosition="0">
        <references count="2">
          <reference field="4294967294" count="1" selected="0">
            <x v="0"/>
          </reference>
          <reference field="14" count="30">
            <x v="0"/>
            <x v="1"/>
            <x v="2"/>
            <x v="3"/>
            <x v="4"/>
            <x v="5"/>
            <x v="6"/>
            <x v="7"/>
            <x v="8"/>
            <x v="10"/>
            <x v="12"/>
            <x v="13"/>
            <x v="14"/>
            <x v="15"/>
            <x v="18"/>
            <x v="19"/>
            <x v="22"/>
            <x v="23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9"/>
          </reference>
        </references>
      </pivotArea>
    </format>
    <format dxfId="266">
      <pivotArea collapsedLevelsAreSubtotals="1" fieldPosition="0">
        <references count="2">
          <reference field="4294967294" count="1" selected="0">
            <x v="0"/>
          </reference>
          <reference field="14" count="1">
            <x v="1"/>
          </reference>
        </references>
      </pivotArea>
    </format>
    <format dxfId="265">
      <pivotArea collapsedLevelsAreSubtotals="1" fieldPosition="0">
        <references count="2">
          <reference field="4294967294" count="1" selected="0">
            <x v="0"/>
          </reference>
          <reference field="14" count="1">
            <x v="3"/>
          </reference>
        </references>
      </pivotArea>
    </format>
    <format dxfId="264">
      <pivotArea collapsedLevelsAreSubtotals="1" fieldPosition="0">
        <references count="2">
          <reference field="4294967294" count="1" selected="0">
            <x v="0"/>
          </reference>
          <reference field="14" count="1">
            <x v="15"/>
          </reference>
        </references>
      </pivotArea>
    </format>
    <format dxfId="263">
      <pivotArea collapsedLevelsAreSubtotals="1" fieldPosition="0">
        <references count="2">
          <reference field="4294967294" count="1" selected="0">
            <x v="0"/>
          </reference>
          <reference field="14" count="1">
            <x v="10"/>
          </reference>
        </references>
      </pivotArea>
    </format>
    <format dxfId="262">
      <pivotArea collapsedLevelsAreSubtotals="1" fieldPosition="0">
        <references count="2">
          <reference field="4294967294" count="1" selected="0">
            <x v="0"/>
          </reference>
          <reference field="14" count="1">
            <x v="31"/>
          </reference>
        </references>
      </pivotArea>
    </format>
    <format dxfId="261">
      <pivotArea collapsedLevelsAreSubtotals="1" fieldPosition="0">
        <references count="2">
          <reference field="4294967294" count="1" selected="0">
            <x v="0"/>
          </reference>
          <reference field="14" count="1">
            <x v="13"/>
          </reference>
        </references>
      </pivotArea>
    </format>
    <format dxfId="260">
      <pivotArea collapsedLevelsAreSubtotals="1" fieldPosition="0">
        <references count="2">
          <reference field="4294967294" count="1" selected="0">
            <x v="0"/>
          </reference>
          <reference field="14" count="1">
            <x v="8"/>
          </reference>
        </references>
      </pivotArea>
    </format>
    <format dxfId="259">
      <pivotArea collapsedLevelsAreSubtotals="1" fieldPosition="0">
        <references count="2">
          <reference field="4294967294" count="1" selected="0">
            <x v="0"/>
          </reference>
          <reference field="14" count="1">
            <x v="14"/>
          </reference>
        </references>
      </pivotArea>
    </format>
    <format dxfId="258">
      <pivotArea collapsedLevelsAreSubtotals="1" fieldPosition="0">
        <references count="2">
          <reference field="4294967294" count="1" selected="0">
            <x v="0"/>
          </reference>
          <reference field="14" count="1">
            <x v="4"/>
          </reference>
        </references>
      </pivotArea>
    </format>
    <format dxfId="257">
      <pivotArea collapsedLevelsAreSubtotals="1" fieldPosition="0">
        <references count="2">
          <reference field="4294967294" count="1" selected="0">
            <x v="0"/>
          </reference>
          <reference field="14" count="1">
            <x v="5"/>
          </reference>
        </references>
      </pivotArea>
    </format>
    <format dxfId="256">
      <pivotArea collapsedLevelsAreSubtotals="1" fieldPosition="0">
        <references count="2">
          <reference field="4294967294" count="1" selected="0">
            <x v="0"/>
          </reference>
          <reference field="14" count="1">
            <x v="6"/>
          </reference>
        </references>
      </pivotArea>
    </format>
    <format dxfId="255">
      <pivotArea collapsedLevelsAreSubtotals="1" fieldPosition="0">
        <references count="2">
          <reference field="4294967294" count="1" selected="0">
            <x v="0"/>
          </reference>
          <reference field="14" count="1">
            <x v="7"/>
          </reference>
        </references>
      </pivotArea>
    </format>
    <format dxfId="254">
      <pivotArea collapsedLevelsAreSubtotals="1" fieldPosition="0">
        <references count="2">
          <reference field="4294967294" count="1" selected="0">
            <x v="0"/>
          </reference>
          <reference field="14" count="1">
            <x v="32"/>
          </reference>
        </references>
      </pivotArea>
    </format>
    <format dxfId="253">
      <pivotArea collapsedLevelsAreSubtotals="1" fieldPosition="0">
        <references count="2">
          <reference field="4294967294" count="1" selected="0">
            <x v="0"/>
          </reference>
          <reference field="14" count="1">
            <x v="0"/>
          </reference>
        </references>
      </pivotArea>
    </format>
    <format dxfId="252">
      <pivotArea collapsedLevelsAreSubtotals="1" fieldPosition="0">
        <references count="2">
          <reference field="4294967294" count="1" selected="0">
            <x v="0"/>
          </reference>
          <reference field="14" count="1">
            <x v="2"/>
          </reference>
        </references>
      </pivotArea>
    </format>
    <format dxfId="251">
      <pivotArea collapsedLevelsAreSubtotals="1" fieldPosition="0">
        <references count="2">
          <reference field="4294967294" count="1" selected="0">
            <x v="0"/>
          </reference>
          <reference field="14" count="1">
            <x v="23"/>
          </reference>
        </references>
      </pivotArea>
    </format>
    <format dxfId="250">
      <pivotArea collapsedLevelsAreSubtotals="1" fieldPosition="0">
        <references count="2">
          <reference field="4294967294" count="1" selected="0">
            <x v="0"/>
          </reference>
          <reference field="14" count="1">
            <x v="19"/>
          </reference>
        </references>
      </pivotArea>
    </format>
    <format dxfId="249">
      <pivotArea collapsedLevelsAreSubtotals="1" fieldPosition="0">
        <references count="2">
          <reference field="4294967294" count="1" selected="0">
            <x v="0"/>
          </reference>
          <reference field="14" count="1">
            <x v="18"/>
          </reference>
        </references>
      </pivotArea>
    </format>
    <format dxfId="248">
      <pivotArea collapsedLevelsAreSubtotals="1" fieldPosition="0">
        <references count="2">
          <reference field="4294967294" count="1" selected="0">
            <x v="0"/>
          </reference>
          <reference field="14" count="1">
            <x v="30"/>
          </reference>
        </references>
      </pivotArea>
    </format>
    <format dxfId="247">
      <pivotArea collapsedLevelsAreSubtotals="1" fieldPosition="0">
        <references count="2">
          <reference field="4294967294" count="1" selected="0">
            <x v="0"/>
          </reference>
          <reference field="14" count="1">
            <x v="29"/>
          </reference>
        </references>
      </pivotArea>
    </format>
    <format dxfId="246">
      <pivotArea collapsedLevelsAreSubtotals="1" fieldPosition="0">
        <references count="2">
          <reference field="4294967294" count="1" selected="0">
            <x v="0"/>
          </reference>
          <reference field="14" count="2">
            <x v="12"/>
            <x v="33"/>
          </reference>
        </references>
      </pivotArea>
    </format>
    <format dxfId="245">
      <pivotArea collapsedLevelsAreSubtotals="1" fieldPosition="0">
        <references count="2">
          <reference field="4294967294" count="1" selected="0">
            <x v="0"/>
          </reference>
          <reference field="14" count="3">
            <x v="22"/>
            <x v="34"/>
            <x v="35"/>
          </reference>
        </references>
      </pivotArea>
    </format>
    <format dxfId="244">
      <pivotArea collapsedLevelsAreSubtotals="1" fieldPosition="0">
        <references count="2">
          <reference field="4294967294" count="1" selected="0">
            <x v="0"/>
          </reference>
          <reference field="14" count="1">
            <x v="37"/>
          </reference>
        </references>
      </pivotArea>
    </format>
    <format dxfId="243">
      <pivotArea collapsedLevelsAreSubtotals="1" fieldPosition="0">
        <references count="2">
          <reference field="4294967294" count="1" selected="0">
            <x v="0"/>
          </reference>
          <reference field="14" count="1">
            <x v="39"/>
          </reference>
        </references>
      </pivotArea>
    </format>
    <format dxfId="242">
      <pivotArea collapsedLevelsAreSubtotals="1" fieldPosition="0">
        <references count="2">
          <reference field="4294967294" count="1" selected="0">
            <x v="0"/>
          </reference>
          <reference field="14" count="2">
            <x v="26"/>
            <x v="36"/>
          </reference>
        </references>
      </pivotArea>
    </format>
    <format dxfId="241">
      <pivotArea collapsedLevelsAreSubtotals="1" fieldPosition="0">
        <references count="2">
          <reference field="4294967294" count="1" selected="0">
            <x v="0"/>
          </reference>
          <reference field="14" count="1">
            <x v="2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8650C-EFDE-4B22-BD00-722A8A96F7E5}" name="PivotTable4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5:Q17" firstHeaderRow="0" firstDataRow="1" firstDataCol="1" rowPageCount="1" colPageCount="1"/>
  <pivotFields count="19">
    <pivotField showAll="0"/>
    <pivotField axis="axisRow" multipleItemSelectionAllowed="1" showAll="0">
      <items count="33">
        <item x="22"/>
        <item h="1" x="0"/>
        <item h="1" x="2"/>
        <item h="1" x="18"/>
        <item h="1" x="3"/>
        <item h="1" x="4"/>
        <item h="1" m="1" x="24"/>
        <item h="1" m="1" x="25"/>
        <item h="1" m="1" x="26"/>
        <item h="1" m="1" x="27"/>
        <item x="14"/>
        <item h="1" x="5"/>
        <item h="1" x="6"/>
        <item m="1" x="29"/>
        <item h="1" x="8"/>
        <item h="1" x="7"/>
        <item h="1" x="21"/>
        <item h="1" x="13"/>
        <item m="1" x="23"/>
        <item m="1" x="28"/>
        <item m="1" x="31"/>
        <item m="1" x="30"/>
        <item x="9"/>
        <item x="15"/>
        <item x="10"/>
        <item x="11"/>
        <item x="12"/>
        <item x="17"/>
        <item h="1" x="1"/>
        <item x="16"/>
        <item x="19"/>
        <item x="2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Page" showAll="0" sortType="descending">
      <items count="38">
        <item x="0"/>
        <item x="6"/>
        <item x="14"/>
        <item x="1"/>
        <item x="29"/>
        <item x="4"/>
        <item x="12"/>
        <item x="16"/>
        <item x="8"/>
        <item m="1" x="36"/>
        <item x="3"/>
        <item m="1" x="33"/>
        <item x="2"/>
        <item x="5"/>
        <item x="17"/>
        <item x="15"/>
        <item m="1" x="32"/>
        <item x="31"/>
        <item x="13"/>
        <item x="28"/>
        <item m="1" x="34"/>
        <item x="30"/>
        <item x="9"/>
        <item m="1" x="35"/>
        <item x="11"/>
        <item x="21"/>
        <item x="23"/>
        <item x="7"/>
        <item x="10"/>
        <item x="18"/>
        <item x="19"/>
        <item x="20"/>
        <item x="22"/>
        <item x="24"/>
        <item x="25"/>
        <item x="2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1"/>
  </rowFields>
  <rowItems count="12">
    <i>
      <x/>
    </i>
    <i>
      <x v="10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4" hier="-1"/>
  </pageFields>
  <dataFields count="3">
    <dataField name="Sum of TotalStock" fld="7" baseField="0" baseItem="0"/>
    <dataField name="Sum of Total Val." fld="8" baseField="0" baseItem="0" numFmtId="166"/>
    <dataField name="Sum of Pallets" fld="18" baseField="1" baseItem="0"/>
  </dataFields>
  <formats count="75">
    <format dxfId="389">
      <pivotArea outline="0" collapsedLevelsAreSubtotals="1" fieldPosition="0"/>
    </format>
    <format dxfId="38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8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86">
      <pivotArea collapsedLevelsAreSubtotals="1" fieldPosition="0">
        <references count="1">
          <reference field="14" count="1">
            <x v="3"/>
          </reference>
        </references>
      </pivotArea>
    </format>
    <format dxfId="385">
      <pivotArea collapsedLevelsAreSubtotals="1" fieldPosition="0">
        <references count="1">
          <reference field="14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384">
      <pivotArea collapsedLevelsAreSubtotals="1" fieldPosition="0">
        <references count="2">
          <reference field="4294967294" count="1" selected="0">
            <x v="0"/>
          </reference>
          <reference field="14" count="2">
            <x v="1"/>
            <x v="3"/>
          </reference>
        </references>
      </pivotArea>
    </format>
    <format dxfId="383">
      <pivotArea collapsedLevelsAreSubtotals="1" fieldPosition="0">
        <references count="1">
          <reference field="14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8"/>
            <x v="19"/>
            <x v="20"/>
          </reference>
        </references>
      </pivotArea>
    </format>
    <format dxfId="382">
      <pivotArea collapsedLevelsAreSubtotals="1" fieldPosition="0">
        <references count="1">
          <reference field="14" count="1">
            <x v="20"/>
          </reference>
        </references>
      </pivotArea>
    </format>
    <format dxfId="381">
      <pivotArea dataOnly="0" labelOnly="1" fieldPosition="0">
        <references count="1">
          <reference field="14" count="1">
            <x v="20"/>
          </reference>
        </references>
      </pivotArea>
    </format>
    <format dxfId="380">
      <pivotArea collapsedLevelsAreSubtotals="1" fieldPosition="0">
        <references count="1">
          <reference field="14" count="1">
            <x v="10"/>
          </reference>
        </references>
      </pivotArea>
    </format>
    <format dxfId="379">
      <pivotArea dataOnly="0" labelOnly="1" fieldPosition="0">
        <references count="1">
          <reference field="14" count="1">
            <x v="10"/>
          </reference>
        </references>
      </pivotArea>
    </format>
    <format dxfId="378">
      <pivotArea collapsedLevelsAreSubtotals="1" fieldPosition="0">
        <references count="2">
          <reference field="4294967294" count="1" selected="0">
            <x v="0"/>
          </reference>
          <reference field="14" count="3">
            <x v="8"/>
            <x v="12"/>
            <x v="14"/>
          </reference>
        </references>
      </pivotArea>
    </format>
    <format dxfId="377">
      <pivotArea collapsedLevelsAreSubtotals="1" fieldPosition="0">
        <references count="2">
          <reference field="4294967294" count="1" selected="0">
            <x v="0"/>
          </reference>
          <reference field="14" count="1">
            <x v="9"/>
          </reference>
        </references>
      </pivotArea>
    </format>
    <format dxfId="376">
      <pivotArea collapsedLevelsAreSubtotals="1" fieldPosition="0">
        <references count="2">
          <reference field="4294967294" count="1" selected="0">
            <x v="0"/>
          </reference>
          <reference field="14" count="1">
            <x v="11"/>
          </reference>
        </references>
      </pivotArea>
    </format>
    <format dxfId="375">
      <pivotArea collapsedLevelsAreSubtotals="1" fieldPosition="0">
        <references count="2">
          <reference field="4294967294" count="1" selected="0">
            <x v="0"/>
          </reference>
          <reference field="14" count="1">
            <x v="12"/>
          </reference>
        </references>
      </pivotArea>
    </format>
    <format dxfId="374">
      <pivotArea collapsedLevelsAreSubtotals="1" fieldPosition="0">
        <references count="2">
          <reference field="4294967294" count="1" selected="0">
            <x v="0"/>
          </reference>
          <reference field="14" count="1">
            <x v="24"/>
          </reference>
        </references>
      </pivotArea>
    </format>
    <format dxfId="373">
      <pivotArea collapsedLevelsAreSubtotals="1" fieldPosition="0">
        <references count="1">
          <reference field="14" count="1">
            <x v="24"/>
          </reference>
        </references>
      </pivotArea>
    </format>
    <format dxfId="372">
      <pivotArea dataOnly="0" labelOnly="1" fieldPosition="0">
        <references count="1">
          <reference field="14" count="1">
            <x v="24"/>
          </reference>
        </references>
      </pivotArea>
    </format>
    <format dxfId="371">
      <pivotArea collapsedLevelsAreSubtotals="1" fieldPosition="0">
        <references count="1">
          <reference field="14" count="1">
            <x v="20"/>
          </reference>
        </references>
      </pivotArea>
    </format>
    <format dxfId="370">
      <pivotArea dataOnly="0" labelOnly="1" fieldPosition="0">
        <references count="1">
          <reference field="14" count="1">
            <x v="20"/>
          </reference>
        </references>
      </pivotArea>
    </format>
    <format dxfId="369">
      <pivotArea collapsedLevelsAreSubtotals="1" fieldPosition="0">
        <references count="1">
          <reference field="14" count="1">
            <x v="23"/>
          </reference>
        </references>
      </pivotArea>
    </format>
    <format dxfId="368">
      <pivotArea dataOnly="0" labelOnly="1" fieldPosition="0">
        <references count="1">
          <reference field="14" count="1">
            <x v="23"/>
          </reference>
        </references>
      </pivotArea>
    </format>
    <format dxfId="367">
      <pivotArea collapsedLevelsAreSubtotals="1" fieldPosition="0">
        <references count="1">
          <reference field="14" count="1">
            <x v="22"/>
          </reference>
        </references>
      </pivotArea>
    </format>
    <format dxfId="366">
      <pivotArea dataOnly="0" labelOnly="1" fieldPosition="0">
        <references count="1">
          <reference field="14" count="1">
            <x v="22"/>
          </reference>
        </references>
      </pivotArea>
    </format>
    <format dxfId="365">
      <pivotArea collapsedLevelsAreSubtotals="1" fieldPosition="0">
        <references count="2">
          <reference field="4294967294" count="1" selected="0">
            <x v="0"/>
          </reference>
          <reference field="14" count="18">
            <x v="0"/>
            <x v="2"/>
            <x v="4"/>
            <x v="5"/>
            <x v="6"/>
            <x v="7"/>
            <x v="8"/>
            <x v="9"/>
            <x v="10"/>
            <x v="11"/>
            <x v="12"/>
            <x v="14"/>
            <x v="18"/>
            <x v="19"/>
            <x v="21"/>
            <x v="22"/>
            <x v="23"/>
            <x v="24"/>
          </reference>
        </references>
      </pivotArea>
    </format>
    <format dxfId="364">
      <pivotArea collapsedLevelsAreSubtotals="1" fieldPosition="0">
        <references count="2">
          <reference field="4294967294" count="1" selected="0">
            <x v="0"/>
          </reference>
          <reference field="14" count="21">
            <x v="0"/>
            <x v="1"/>
            <x v="2"/>
            <x v="3"/>
            <x v="4"/>
            <x v="5"/>
            <x v="6"/>
            <x v="7"/>
            <x v="8"/>
            <x v="10"/>
            <x v="12"/>
            <x v="13"/>
            <x v="14"/>
            <x v="15"/>
            <x v="18"/>
            <x v="19"/>
            <x v="20"/>
            <x v="21"/>
            <x v="22"/>
            <x v="23"/>
            <x v="24"/>
          </reference>
        </references>
      </pivotArea>
    </format>
    <format dxfId="363">
      <pivotArea collapsedLevelsAreSubtotals="1" fieldPosition="0">
        <references count="2">
          <reference field="4294967294" count="1" selected="0">
            <x v="0"/>
          </reference>
          <reference field="14" count="19">
            <x v="0"/>
            <x v="2"/>
            <x v="4"/>
            <x v="5"/>
            <x v="6"/>
            <x v="7"/>
            <x v="8"/>
            <x v="10"/>
            <x v="11"/>
            <x v="12"/>
            <x v="13"/>
            <x v="14"/>
            <x v="18"/>
            <x v="19"/>
            <x v="20"/>
            <x v="21"/>
            <x v="22"/>
            <x v="23"/>
            <x v="24"/>
          </reference>
        </references>
      </pivotArea>
    </format>
    <format dxfId="362">
      <pivotArea collapsedLevelsAreSubtotals="1" fieldPosition="0">
        <references count="2">
          <reference field="4294967294" count="1" selected="0">
            <x v="0"/>
          </reference>
          <reference field="14" count="1">
            <x v="24"/>
          </reference>
        </references>
      </pivotArea>
    </format>
    <format dxfId="361">
      <pivotArea collapsedLevelsAreSubtotals="1" fieldPosition="0">
        <references count="2">
          <reference field="4294967294" count="1" selected="0">
            <x v="0"/>
          </reference>
          <reference field="14" count="2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8"/>
            <x v="19"/>
            <x v="20"/>
            <x v="21"/>
            <x v="22"/>
            <x v="23"/>
            <x v="24"/>
          </reference>
        </references>
      </pivotArea>
    </format>
    <format dxfId="360">
      <pivotArea collapsedLevelsAreSubtotals="1" fieldPosition="0">
        <references count="2">
          <reference field="4294967294" count="1" selected="0">
            <x v="0"/>
          </reference>
          <reference field="14" count="2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8"/>
            <x v="19"/>
            <x v="20"/>
            <x v="21"/>
            <x v="22"/>
            <x v="23"/>
            <x v="24"/>
          </reference>
        </references>
      </pivotArea>
    </format>
    <format dxfId="359">
      <pivotArea collapsedLevelsAreSubtotals="1" fieldPosition="0">
        <references count="2">
          <reference field="4294967294" count="1" selected="0">
            <x v="0"/>
          </reference>
          <reference field="14" count="3">
            <x v="1"/>
            <x v="3"/>
            <x v="15"/>
          </reference>
        </references>
      </pivotArea>
    </format>
    <format dxfId="358">
      <pivotArea collapsedLevelsAreSubtotals="1" fieldPosition="0">
        <references count="2">
          <reference field="4294967294" count="1" selected="0">
            <x v="0"/>
          </reference>
          <reference field="14" count="1">
            <x v="1"/>
          </reference>
        </references>
      </pivotArea>
    </format>
    <format dxfId="357">
      <pivotArea collapsedLevelsAreSubtotals="1" fieldPosition="0">
        <references count="2">
          <reference field="4294967294" count="1" selected="0">
            <x v="0"/>
          </reference>
          <reference field="14" count="1">
            <x v="3"/>
          </reference>
        </references>
      </pivotArea>
    </format>
    <format dxfId="356">
      <pivotArea collapsedLevelsAreSubtotals="1" fieldPosition="0">
        <references count="2">
          <reference field="4294967294" count="1" selected="0">
            <x v="0"/>
          </reference>
          <reference field="14" count="1">
            <x v="15"/>
          </reference>
        </references>
      </pivotArea>
    </format>
    <format dxfId="355">
      <pivotArea collapsedLevelsAreSubtotals="1" fieldPosition="0">
        <references count="2">
          <reference field="4294967294" count="1" selected="0">
            <x v="0"/>
          </reference>
          <reference field="14" count="1">
            <x v="10"/>
          </reference>
        </references>
      </pivotArea>
    </format>
    <format dxfId="354">
      <pivotArea collapsedLevelsAreSubtotals="1" fieldPosition="0">
        <references count="2">
          <reference field="4294967294" count="1" selected="0">
            <x v="0"/>
          </reference>
          <reference field="14" count="1">
            <x v="20"/>
          </reference>
        </references>
      </pivotArea>
    </format>
    <format dxfId="353">
      <pivotArea collapsedLevelsAreSubtotals="1" fieldPosition="0">
        <references count="2">
          <reference field="4294967294" count="1" selected="0">
            <x v="0"/>
          </reference>
          <reference field="14" count="1">
            <x v="13"/>
          </reference>
        </references>
      </pivotArea>
    </format>
    <format dxfId="352">
      <pivotArea collapsedLevelsAreSubtotals="1" fieldPosition="0">
        <references count="2">
          <reference field="4294967294" count="1" selected="0">
            <x v="0"/>
          </reference>
          <reference field="14" count="1">
            <x v="8"/>
          </reference>
        </references>
      </pivotArea>
    </format>
    <format dxfId="351">
      <pivotArea collapsedLevelsAreSubtotals="1" fieldPosition="0">
        <references count="2">
          <reference field="4294967294" count="1" selected="0">
            <x v="0"/>
          </reference>
          <reference field="14" count="1">
            <x v="14"/>
          </reference>
        </references>
      </pivotArea>
    </format>
    <format dxfId="350">
      <pivotArea collapsedLevelsAreSubtotals="1" fieldPosition="0">
        <references count="2">
          <reference field="4294967294" count="1" selected="0">
            <x v="0"/>
          </reference>
          <reference field="14" count="1">
            <x v="4"/>
          </reference>
        </references>
      </pivotArea>
    </format>
    <format dxfId="349">
      <pivotArea collapsedLevelsAreSubtotals="1" fieldPosition="0">
        <references count="2">
          <reference field="4294967294" count="1" selected="0">
            <x v="0"/>
          </reference>
          <reference field="14" count="1">
            <x v="5"/>
          </reference>
        </references>
      </pivotArea>
    </format>
    <format dxfId="348">
      <pivotArea collapsedLevelsAreSubtotals="1" fieldPosition="0">
        <references count="2">
          <reference field="4294967294" count="1" selected="0">
            <x v="0"/>
          </reference>
          <reference field="14" count="1">
            <x v="6"/>
          </reference>
        </references>
      </pivotArea>
    </format>
    <format dxfId="347">
      <pivotArea collapsedLevelsAreSubtotals="1" fieldPosition="0">
        <references count="2">
          <reference field="4294967294" count="1" selected="0">
            <x v="0"/>
          </reference>
          <reference field="14" count="1">
            <x v="7"/>
          </reference>
        </references>
      </pivotArea>
    </format>
    <format dxfId="346">
      <pivotArea collapsedLevelsAreSubtotals="1" fieldPosition="0">
        <references count="2">
          <reference field="4294967294" count="1" selected="0">
            <x v="0"/>
          </reference>
          <reference field="14" count="1">
            <x v="23"/>
          </reference>
        </references>
      </pivotArea>
    </format>
    <format dxfId="345">
      <pivotArea collapsedLevelsAreSubtotals="1" fieldPosition="0">
        <references count="2">
          <reference field="4294967294" count="1" selected="0">
            <x v="0"/>
          </reference>
          <reference field="14" count="1">
            <x v="0"/>
          </reference>
        </references>
      </pivotArea>
    </format>
    <format dxfId="344">
      <pivotArea collapsedLevelsAreSubtotals="1" fieldPosition="0">
        <references count="2">
          <reference field="4294967294" count="1" selected="0">
            <x v="0"/>
          </reference>
          <reference field="14" count="1">
            <x v="2"/>
          </reference>
        </references>
      </pivotArea>
    </format>
    <format dxfId="343">
      <pivotArea collapsedLevelsAreSubtotals="1" fieldPosition="0">
        <references count="2">
          <reference field="4294967294" count="1" selected="0">
            <x v="0"/>
          </reference>
          <reference field="14" count="1">
            <x v="22"/>
          </reference>
        </references>
      </pivotArea>
    </format>
    <format dxfId="342">
      <pivotArea collapsedLevelsAreSubtotals="1" fieldPosition="0">
        <references count="2">
          <reference field="4294967294" count="1" selected="0">
            <x v="0"/>
          </reference>
          <reference field="14" count="1">
            <x v="19"/>
          </reference>
        </references>
      </pivotArea>
    </format>
    <format dxfId="341">
      <pivotArea collapsedLevelsAreSubtotals="1" fieldPosition="0">
        <references count="2">
          <reference field="4294967294" count="1" selected="0">
            <x v="0"/>
          </reference>
          <reference field="14" count="1">
            <x v="18"/>
          </reference>
        </references>
      </pivotArea>
    </format>
    <format dxfId="340">
      <pivotArea collapsedLevelsAreSubtotals="1" fieldPosition="0">
        <references count="2">
          <reference field="4294967294" count="1" selected="0">
            <x v="0"/>
          </reference>
          <reference field="14" count="0"/>
        </references>
      </pivotArea>
    </format>
    <format dxfId="339">
      <pivotArea collapsedLevelsAreSubtotals="1" fieldPosition="0">
        <references count="2">
          <reference field="4294967294" count="1" selected="0">
            <x v="0"/>
          </reference>
          <reference field="14" count="2">
            <x v="1"/>
            <x v="15"/>
          </reference>
        </references>
      </pivotArea>
    </format>
    <format dxfId="338">
      <pivotArea collapsedLevelsAreSubtotals="1" fieldPosition="0">
        <references count="2">
          <reference field="4294967294" count="1" selected="0">
            <x v="0"/>
          </reference>
          <reference field="14" count="1">
            <x v="3"/>
          </reference>
        </references>
      </pivotArea>
    </format>
    <format dxfId="337">
      <pivotArea collapsedLevelsAreSubtotals="1" fieldPosition="0">
        <references count="2">
          <reference field="4294967294" count="1" selected="0">
            <x v="0"/>
          </reference>
          <reference field="14" count="1">
            <x v="10"/>
          </reference>
        </references>
      </pivotArea>
    </format>
    <format dxfId="336">
      <pivotArea collapsedLevelsAreSubtotals="1" fieldPosition="0">
        <references count="2">
          <reference field="4294967294" count="1" selected="0">
            <x v="0"/>
          </reference>
          <reference field="14" count="1">
            <x v="20"/>
          </reference>
        </references>
      </pivotArea>
    </format>
    <format dxfId="335">
      <pivotArea collapsedLevelsAreSubtotals="1" fieldPosition="0">
        <references count="2">
          <reference field="4294967294" count="1" selected="0">
            <x v="0"/>
          </reference>
          <reference field="14" count="1">
            <x v="13"/>
          </reference>
        </references>
      </pivotArea>
    </format>
    <format dxfId="334">
      <pivotArea collapsedLevelsAreSubtotals="1" fieldPosition="0">
        <references count="2">
          <reference field="4294967294" count="1" selected="0">
            <x v="0"/>
          </reference>
          <reference field="14" count="1">
            <x v="8"/>
          </reference>
        </references>
      </pivotArea>
    </format>
    <format dxfId="333">
      <pivotArea collapsedLevelsAreSubtotals="1" fieldPosition="0">
        <references count="2">
          <reference field="4294967294" count="1" selected="0">
            <x v="0"/>
          </reference>
          <reference field="14" count="1">
            <x v="14"/>
          </reference>
        </references>
      </pivotArea>
    </format>
    <format dxfId="332">
      <pivotArea collapsedLevelsAreSubtotals="1" fieldPosition="0">
        <references count="2">
          <reference field="4294967294" count="1" selected="0">
            <x v="0"/>
          </reference>
          <reference field="14" count="1">
            <x v="4"/>
          </reference>
        </references>
      </pivotArea>
    </format>
    <format dxfId="331">
      <pivotArea collapsedLevelsAreSubtotals="1" fieldPosition="0">
        <references count="2">
          <reference field="4294967294" count="1" selected="0">
            <x v="0"/>
          </reference>
          <reference field="14" count="1">
            <x v="5"/>
          </reference>
        </references>
      </pivotArea>
    </format>
    <format dxfId="330">
      <pivotArea collapsedLevelsAreSubtotals="1" fieldPosition="0">
        <references count="2">
          <reference field="4294967294" count="1" selected="0">
            <x v="0"/>
          </reference>
          <reference field="14" count="1">
            <x v="6"/>
          </reference>
        </references>
      </pivotArea>
    </format>
    <format dxfId="329">
      <pivotArea collapsedLevelsAreSubtotals="1" fieldPosition="0">
        <references count="2">
          <reference field="4294967294" count="1" selected="0">
            <x v="0"/>
          </reference>
          <reference field="14" count="1">
            <x v="7"/>
          </reference>
        </references>
      </pivotArea>
    </format>
    <format dxfId="328">
      <pivotArea collapsedLevelsAreSubtotals="1" fieldPosition="0">
        <references count="2">
          <reference field="4294967294" count="1" selected="0">
            <x v="0"/>
          </reference>
          <reference field="14" count="1">
            <x v="23"/>
          </reference>
        </references>
      </pivotArea>
    </format>
    <format dxfId="327">
      <pivotArea collapsedLevelsAreSubtotals="1" fieldPosition="0">
        <references count="2">
          <reference field="4294967294" count="1" selected="0">
            <x v="0"/>
          </reference>
          <reference field="14" count="1">
            <x v="0"/>
          </reference>
        </references>
      </pivotArea>
    </format>
    <format dxfId="326">
      <pivotArea collapsedLevelsAreSubtotals="1" fieldPosition="0">
        <references count="2">
          <reference field="4294967294" count="1" selected="0">
            <x v="0"/>
          </reference>
          <reference field="14" count="1">
            <x v="2"/>
          </reference>
        </references>
      </pivotArea>
    </format>
    <format dxfId="325">
      <pivotArea collapsedLevelsAreSubtotals="1" fieldPosition="0">
        <references count="2">
          <reference field="4294967294" count="1" selected="0">
            <x v="0"/>
          </reference>
          <reference field="14" count="1">
            <x v="22"/>
          </reference>
        </references>
      </pivotArea>
    </format>
    <format dxfId="324">
      <pivotArea collapsedLevelsAreSubtotals="1" fieldPosition="0">
        <references count="2">
          <reference field="4294967294" count="1" selected="0">
            <x v="0"/>
          </reference>
          <reference field="14" count="1">
            <x v="19"/>
          </reference>
        </references>
      </pivotArea>
    </format>
    <format dxfId="323">
      <pivotArea collapsedLevelsAreSubtotals="1" fieldPosition="0">
        <references count="2">
          <reference field="4294967294" count="1" selected="0">
            <x v="0"/>
          </reference>
          <reference field="14" count="1">
            <x v="18"/>
          </reference>
        </references>
      </pivotArea>
    </format>
    <format dxfId="322">
      <pivotArea collapsedLevelsAreSubtotals="1" fieldPosition="0">
        <references count="2">
          <reference field="4294967294" count="1" selected="0">
            <x v="0"/>
          </reference>
          <reference field="14" count="1">
            <x v="12"/>
          </reference>
        </references>
      </pivotArea>
    </format>
    <format dxfId="321">
      <pivotArea collapsedLevelsAreSubtotals="1" fieldPosition="0">
        <references count="2">
          <reference field="4294967294" count="1" selected="0">
            <x v="0"/>
          </reference>
          <reference field="14" count="1">
            <x v="21"/>
          </reference>
        </references>
      </pivotArea>
    </format>
    <format dxfId="320">
      <pivotArea collapsedLevelsAreSubtotals="1" fieldPosition="0">
        <references count="2">
          <reference field="4294967294" count="1" selected="0">
            <x v="0"/>
          </reference>
          <reference field="14" count="1">
            <x v="11"/>
          </reference>
        </references>
      </pivotArea>
    </format>
    <format dxfId="319">
      <pivotArea dataOnly="0" labelOnly="1" fieldPosition="0">
        <references count="1">
          <reference field="1" count="1">
            <x v="10"/>
          </reference>
        </references>
      </pivotArea>
    </format>
    <format dxfId="318">
      <pivotArea collapsedLevelsAreSubtotals="1" fieldPosition="0">
        <references count="1">
          <reference field="1" count="1">
            <x v="23"/>
          </reference>
        </references>
      </pivotArea>
    </format>
    <format dxfId="317">
      <pivotArea dataOnly="0" labelOnly="1" fieldPosition="0">
        <references count="1">
          <reference field="1" count="1">
            <x v="23"/>
          </reference>
        </references>
      </pivotArea>
    </format>
    <format dxfId="316">
      <pivotArea collapsedLevelsAreSubtotals="1" fieldPosition="0">
        <references count="1">
          <reference field="1" count="1">
            <x v="26"/>
          </reference>
        </references>
      </pivotArea>
    </format>
    <format dxfId="315">
      <pivotArea dataOnly="0" labelOnly="1" fieldPosition="0">
        <references count="1">
          <reference field="1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F6848-96DC-46DE-8B21-9CE353B467F5}" name="PivotTable3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L18" firstHeaderRow="0" firstDataRow="1" firstDataCol="1" rowPageCount="1" colPageCount="1"/>
  <pivotFields count="16">
    <pivotField showAll="0"/>
    <pivotField axis="axisRow" multipleItemSelectionAllowed="1" showAll="0">
      <items count="33">
        <item h="1" x="22"/>
        <item x="0"/>
        <item x="2"/>
        <item x="18"/>
        <item x="3"/>
        <item x="4"/>
        <item h="1" m="1" x="23"/>
        <item h="1" m="1" x="24"/>
        <item h="1" m="1" x="26"/>
        <item h="1" m="1" x="25"/>
        <item h="1" x="14"/>
        <item x="5"/>
        <item x="6"/>
        <item h="1" m="1" x="29"/>
        <item x="8"/>
        <item x="7"/>
        <item x="21"/>
        <item x="13"/>
        <item h="1" m="1" x="27"/>
        <item h="1" m="1" x="28"/>
        <item h="1" m="1" x="31"/>
        <item h="1" m="1" x="30"/>
        <item h="1" x="9"/>
        <item h="1" x="15"/>
        <item h="1" x="10"/>
        <item h="1" x="11"/>
        <item h="1" x="12"/>
        <item h="1" x="17"/>
        <item x="1"/>
        <item h="1" x="16"/>
        <item h="1" x="19"/>
        <item h="1" x="2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Page" showAll="0" sortType="descending">
      <items count="41">
        <item x="0"/>
        <item x="6"/>
        <item x="14"/>
        <item x="1"/>
        <item x="29"/>
        <item x="4"/>
        <item x="12"/>
        <item x="16"/>
        <item x="8"/>
        <item m="1" x="36"/>
        <item x="3"/>
        <item m="1" x="33"/>
        <item x="2"/>
        <item x="5"/>
        <item x="17"/>
        <item x="15"/>
        <item m="1" x="32"/>
        <item x="31"/>
        <item x="13"/>
        <item x="28"/>
        <item m="1" x="34"/>
        <item m="1" x="39"/>
        <item x="30"/>
        <item x="9"/>
        <item m="1" x="35"/>
        <item x="11"/>
        <item x="25"/>
        <item m="1" x="37"/>
        <item m="1" x="38"/>
        <item x="21"/>
        <item x="23"/>
        <item x="7"/>
        <item x="10"/>
        <item x="18"/>
        <item x="19"/>
        <item x="20"/>
        <item x="22"/>
        <item x="24"/>
        <item x="2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11"/>
    </i>
    <i>
      <x v="12"/>
    </i>
    <i>
      <x v="14"/>
    </i>
    <i>
      <x v="15"/>
    </i>
    <i>
      <x v="16"/>
    </i>
    <i>
      <x v="17"/>
    </i>
    <i>
      <x v="28"/>
    </i>
    <i t="grand">
      <x/>
    </i>
  </rowItems>
  <colFields count="1">
    <field x="-2"/>
  </colFields>
  <colItems count="2">
    <i>
      <x/>
    </i>
    <i i="1">
      <x v="1"/>
    </i>
  </colItems>
  <pageFields count="1">
    <pageField fld="14" hier="-1"/>
  </pageFields>
  <dataFields count="2">
    <dataField name="Sum of TotalStock" fld="7" baseField="0" baseItem="0"/>
    <dataField name="Sum of Total Val." fld="8" baseField="0" baseItem="0" numFmtId="166"/>
  </dataFields>
  <formats count="71">
    <format dxfId="460">
      <pivotArea outline="0" collapsedLevelsAreSubtotals="1" fieldPosition="0"/>
    </format>
    <format dxfId="45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5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57">
      <pivotArea collapsedLevelsAreSubtotals="1" fieldPosition="0">
        <references count="1">
          <reference field="14" count="1">
            <x v="3"/>
          </reference>
        </references>
      </pivotArea>
    </format>
    <format dxfId="456">
      <pivotArea collapsedLevelsAreSubtotals="1" fieldPosition="0">
        <references count="1">
          <reference field="14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455">
      <pivotArea collapsedLevelsAreSubtotals="1" fieldPosition="0">
        <references count="2">
          <reference field="4294967294" count="1" selected="0">
            <x v="0"/>
          </reference>
          <reference field="14" count="2">
            <x v="1"/>
            <x v="3"/>
          </reference>
        </references>
      </pivotArea>
    </format>
    <format dxfId="454">
      <pivotArea collapsedLevelsAreSubtotals="1" fieldPosition="0">
        <references count="1">
          <reference field="14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8"/>
            <x v="19"/>
            <x v="20"/>
          </reference>
        </references>
      </pivotArea>
    </format>
    <format dxfId="453">
      <pivotArea collapsedLevelsAreSubtotals="1" fieldPosition="0">
        <references count="1">
          <reference field="14" count="1">
            <x v="20"/>
          </reference>
        </references>
      </pivotArea>
    </format>
    <format dxfId="452">
      <pivotArea dataOnly="0" labelOnly="1" fieldPosition="0">
        <references count="1">
          <reference field="14" count="1">
            <x v="20"/>
          </reference>
        </references>
      </pivotArea>
    </format>
    <format dxfId="451">
      <pivotArea collapsedLevelsAreSubtotals="1" fieldPosition="0">
        <references count="1">
          <reference field="14" count="1">
            <x v="10"/>
          </reference>
        </references>
      </pivotArea>
    </format>
    <format dxfId="450">
      <pivotArea dataOnly="0" labelOnly="1" fieldPosition="0">
        <references count="1">
          <reference field="14" count="1">
            <x v="10"/>
          </reference>
        </references>
      </pivotArea>
    </format>
    <format dxfId="449">
      <pivotArea collapsedLevelsAreSubtotals="1" fieldPosition="0">
        <references count="2">
          <reference field="4294967294" count="1" selected="0">
            <x v="0"/>
          </reference>
          <reference field="14" count="3">
            <x v="8"/>
            <x v="12"/>
            <x v="14"/>
          </reference>
        </references>
      </pivotArea>
    </format>
    <format dxfId="448">
      <pivotArea collapsedLevelsAreSubtotals="1" fieldPosition="0">
        <references count="2">
          <reference field="4294967294" count="1" selected="0">
            <x v="0"/>
          </reference>
          <reference field="14" count="1">
            <x v="9"/>
          </reference>
        </references>
      </pivotArea>
    </format>
    <format dxfId="447">
      <pivotArea collapsedLevelsAreSubtotals="1" fieldPosition="0">
        <references count="2">
          <reference field="4294967294" count="1" selected="0">
            <x v="0"/>
          </reference>
          <reference field="14" count="1">
            <x v="11"/>
          </reference>
        </references>
      </pivotArea>
    </format>
    <format dxfId="446">
      <pivotArea collapsedLevelsAreSubtotals="1" fieldPosition="0">
        <references count="2">
          <reference field="4294967294" count="1" selected="0">
            <x v="0"/>
          </reference>
          <reference field="14" count="1">
            <x v="12"/>
          </reference>
        </references>
      </pivotArea>
    </format>
    <format dxfId="445">
      <pivotArea collapsedLevelsAreSubtotals="1" fieldPosition="0">
        <references count="2">
          <reference field="4294967294" count="1" selected="0">
            <x v="0"/>
          </reference>
          <reference field="14" count="1">
            <x v="25"/>
          </reference>
        </references>
      </pivotArea>
    </format>
    <format dxfId="444">
      <pivotArea collapsedLevelsAreSubtotals="1" fieldPosition="0">
        <references count="1">
          <reference field="14" count="1">
            <x v="25"/>
          </reference>
        </references>
      </pivotArea>
    </format>
    <format dxfId="443">
      <pivotArea dataOnly="0" labelOnly="1" fieldPosition="0">
        <references count="1">
          <reference field="14" count="1">
            <x v="25"/>
          </reference>
        </references>
      </pivotArea>
    </format>
    <format dxfId="442">
      <pivotArea collapsedLevelsAreSubtotals="1" fieldPosition="0">
        <references count="1">
          <reference field="14" count="1">
            <x v="20"/>
          </reference>
        </references>
      </pivotArea>
    </format>
    <format dxfId="441">
      <pivotArea dataOnly="0" labelOnly="1" fieldPosition="0">
        <references count="1">
          <reference field="14" count="1">
            <x v="20"/>
          </reference>
        </references>
      </pivotArea>
    </format>
    <format dxfId="440">
      <pivotArea collapsedLevelsAreSubtotals="1" fieldPosition="0">
        <references count="1">
          <reference field="14" count="1">
            <x v="24"/>
          </reference>
        </references>
      </pivotArea>
    </format>
    <format dxfId="439">
      <pivotArea dataOnly="0" labelOnly="1" fieldPosition="0">
        <references count="1">
          <reference field="14" count="1">
            <x v="24"/>
          </reference>
        </references>
      </pivotArea>
    </format>
    <format dxfId="438">
      <pivotArea collapsedLevelsAreSubtotals="1" fieldPosition="0">
        <references count="1">
          <reference field="14" count="1">
            <x v="23"/>
          </reference>
        </references>
      </pivotArea>
    </format>
    <format dxfId="437">
      <pivotArea dataOnly="0" labelOnly="1" fieldPosition="0">
        <references count="1">
          <reference field="14" count="1">
            <x v="23"/>
          </reference>
        </references>
      </pivotArea>
    </format>
    <format dxfId="436">
      <pivotArea collapsedLevelsAreSubtotals="1" fieldPosition="0">
        <references count="2">
          <reference field="4294967294" count="1" selected="0">
            <x v="0"/>
          </reference>
          <reference field="14" count="18">
            <x v="0"/>
            <x v="2"/>
            <x v="4"/>
            <x v="5"/>
            <x v="6"/>
            <x v="7"/>
            <x v="8"/>
            <x v="9"/>
            <x v="10"/>
            <x v="11"/>
            <x v="12"/>
            <x v="14"/>
            <x v="18"/>
            <x v="19"/>
            <x v="22"/>
            <x v="23"/>
            <x v="24"/>
            <x v="25"/>
          </reference>
        </references>
      </pivotArea>
    </format>
    <format dxfId="435">
      <pivotArea collapsedLevelsAreSubtotals="1" fieldPosition="0">
        <references count="2">
          <reference field="4294967294" count="1" selected="0">
            <x v="0"/>
          </reference>
          <reference field="14" count="21">
            <x v="0"/>
            <x v="1"/>
            <x v="2"/>
            <x v="3"/>
            <x v="4"/>
            <x v="5"/>
            <x v="6"/>
            <x v="7"/>
            <x v="8"/>
            <x v="10"/>
            <x v="12"/>
            <x v="13"/>
            <x v="14"/>
            <x v="15"/>
            <x v="18"/>
            <x v="19"/>
            <x v="20"/>
            <x v="22"/>
            <x v="23"/>
            <x v="24"/>
            <x v="25"/>
          </reference>
        </references>
      </pivotArea>
    </format>
    <format dxfId="434">
      <pivotArea collapsedLevelsAreSubtotals="1" fieldPosition="0">
        <references count="2">
          <reference field="4294967294" count="1" selected="0">
            <x v="0"/>
          </reference>
          <reference field="14" count="19">
            <x v="0"/>
            <x v="2"/>
            <x v="4"/>
            <x v="5"/>
            <x v="6"/>
            <x v="7"/>
            <x v="8"/>
            <x v="10"/>
            <x v="11"/>
            <x v="12"/>
            <x v="13"/>
            <x v="14"/>
            <x v="18"/>
            <x v="19"/>
            <x v="20"/>
            <x v="22"/>
            <x v="23"/>
            <x v="24"/>
            <x v="25"/>
          </reference>
        </references>
      </pivotArea>
    </format>
    <format dxfId="433">
      <pivotArea collapsedLevelsAreSubtotals="1" fieldPosition="0">
        <references count="2">
          <reference field="4294967294" count="1" selected="0">
            <x v="0"/>
          </reference>
          <reference field="14" count="1">
            <x v="25"/>
          </reference>
        </references>
      </pivotArea>
    </format>
    <format dxfId="432">
      <pivotArea collapsedLevelsAreSubtotals="1" fieldPosition="0">
        <references count="2">
          <reference field="4294967294" count="1" selected="0">
            <x v="0"/>
          </reference>
          <reference field="14" count="2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8"/>
            <x v="19"/>
            <x v="20"/>
            <x v="22"/>
            <x v="23"/>
            <x v="24"/>
            <x v="25"/>
          </reference>
        </references>
      </pivotArea>
    </format>
    <format dxfId="431">
      <pivotArea collapsedLevelsAreSubtotals="1" fieldPosition="0">
        <references count="2">
          <reference field="4294967294" count="1" selected="0">
            <x v="0"/>
          </reference>
          <reference field="14" count="2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8"/>
            <x v="19"/>
            <x v="20"/>
            <x v="22"/>
            <x v="23"/>
            <x v="24"/>
            <x v="25"/>
          </reference>
        </references>
      </pivotArea>
    </format>
    <format dxfId="430">
      <pivotArea collapsedLevelsAreSubtotals="1" fieldPosition="0">
        <references count="2">
          <reference field="4294967294" count="1" selected="0">
            <x v="0"/>
          </reference>
          <reference field="14" count="3">
            <x v="1"/>
            <x v="3"/>
            <x v="15"/>
          </reference>
        </references>
      </pivotArea>
    </format>
    <format dxfId="429">
      <pivotArea collapsedLevelsAreSubtotals="1" fieldPosition="0">
        <references count="2">
          <reference field="4294967294" count="1" selected="0">
            <x v="0"/>
          </reference>
          <reference field="14" count="1">
            <x v="1"/>
          </reference>
        </references>
      </pivotArea>
    </format>
    <format dxfId="428">
      <pivotArea collapsedLevelsAreSubtotals="1" fieldPosition="0">
        <references count="2">
          <reference field="4294967294" count="1" selected="0">
            <x v="0"/>
          </reference>
          <reference field="14" count="1">
            <x v="3"/>
          </reference>
        </references>
      </pivotArea>
    </format>
    <format dxfId="427">
      <pivotArea collapsedLevelsAreSubtotals="1" fieldPosition="0">
        <references count="2">
          <reference field="4294967294" count="1" selected="0">
            <x v="0"/>
          </reference>
          <reference field="14" count="1">
            <x v="15"/>
          </reference>
        </references>
      </pivotArea>
    </format>
    <format dxfId="426">
      <pivotArea collapsedLevelsAreSubtotals="1" fieldPosition="0">
        <references count="2">
          <reference field="4294967294" count="1" selected="0">
            <x v="0"/>
          </reference>
          <reference field="14" count="1">
            <x v="10"/>
          </reference>
        </references>
      </pivotArea>
    </format>
    <format dxfId="425">
      <pivotArea collapsedLevelsAreSubtotals="1" fieldPosition="0">
        <references count="2">
          <reference field="4294967294" count="1" selected="0">
            <x v="0"/>
          </reference>
          <reference field="14" count="1">
            <x v="20"/>
          </reference>
        </references>
      </pivotArea>
    </format>
    <format dxfId="424">
      <pivotArea collapsedLevelsAreSubtotals="1" fieldPosition="0">
        <references count="2">
          <reference field="4294967294" count="1" selected="0">
            <x v="0"/>
          </reference>
          <reference field="14" count="1">
            <x v="13"/>
          </reference>
        </references>
      </pivotArea>
    </format>
    <format dxfId="423">
      <pivotArea collapsedLevelsAreSubtotals="1" fieldPosition="0">
        <references count="2">
          <reference field="4294967294" count="1" selected="0">
            <x v="0"/>
          </reference>
          <reference field="14" count="1">
            <x v="8"/>
          </reference>
        </references>
      </pivotArea>
    </format>
    <format dxfId="422">
      <pivotArea collapsedLevelsAreSubtotals="1" fieldPosition="0">
        <references count="2">
          <reference field="4294967294" count="1" selected="0">
            <x v="0"/>
          </reference>
          <reference field="14" count="1">
            <x v="14"/>
          </reference>
        </references>
      </pivotArea>
    </format>
    <format dxfId="421">
      <pivotArea collapsedLevelsAreSubtotals="1" fieldPosition="0">
        <references count="2">
          <reference field="4294967294" count="1" selected="0">
            <x v="0"/>
          </reference>
          <reference field="14" count="1">
            <x v="4"/>
          </reference>
        </references>
      </pivotArea>
    </format>
    <format dxfId="420">
      <pivotArea collapsedLevelsAreSubtotals="1" fieldPosition="0">
        <references count="2">
          <reference field="4294967294" count="1" selected="0">
            <x v="0"/>
          </reference>
          <reference field="14" count="1">
            <x v="5"/>
          </reference>
        </references>
      </pivotArea>
    </format>
    <format dxfId="419">
      <pivotArea collapsedLevelsAreSubtotals="1" fieldPosition="0">
        <references count="2">
          <reference field="4294967294" count="1" selected="0">
            <x v="0"/>
          </reference>
          <reference field="14" count="1">
            <x v="6"/>
          </reference>
        </references>
      </pivotArea>
    </format>
    <format dxfId="418">
      <pivotArea collapsedLevelsAreSubtotals="1" fieldPosition="0">
        <references count="2">
          <reference field="4294967294" count="1" selected="0">
            <x v="0"/>
          </reference>
          <reference field="14" count="1">
            <x v="7"/>
          </reference>
        </references>
      </pivotArea>
    </format>
    <format dxfId="417">
      <pivotArea collapsedLevelsAreSubtotals="1" fieldPosition="0">
        <references count="2">
          <reference field="4294967294" count="1" selected="0">
            <x v="0"/>
          </reference>
          <reference field="14" count="1">
            <x v="24"/>
          </reference>
        </references>
      </pivotArea>
    </format>
    <format dxfId="416">
      <pivotArea collapsedLevelsAreSubtotals="1" fieldPosition="0">
        <references count="2">
          <reference field="4294967294" count="1" selected="0">
            <x v="0"/>
          </reference>
          <reference field="14" count="1">
            <x v="0"/>
          </reference>
        </references>
      </pivotArea>
    </format>
    <format dxfId="415">
      <pivotArea collapsedLevelsAreSubtotals="1" fieldPosition="0">
        <references count="2">
          <reference field="4294967294" count="1" selected="0">
            <x v="0"/>
          </reference>
          <reference field="14" count="1">
            <x v="2"/>
          </reference>
        </references>
      </pivotArea>
    </format>
    <format dxfId="414">
      <pivotArea collapsedLevelsAreSubtotals="1" fieldPosition="0">
        <references count="2">
          <reference field="4294967294" count="1" selected="0">
            <x v="0"/>
          </reference>
          <reference field="14" count="1">
            <x v="23"/>
          </reference>
        </references>
      </pivotArea>
    </format>
    <format dxfId="413">
      <pivotArea collapsedLevelsAreSubtotals="1" fieldPosition="0">
        <references count="2">
          <reference field="4294967294" count="1" selected="0">
            <x v="0"/>
          </reference>
          <reference field="14" count="1">
            <x v="19"/>
          </reference>
        </references>
      </pivotArea>
    </format>
    <format dxfId="412">
      <pivotArea collapsedLevelsAreSubtotals="1" fieldPosition="0">
        <references count="2">
          <reference field="4294967294" count="1" selected="0">
            <x v="0"/>
          </reference>
          <reference field="14" count="1">
            <x v="18"/>
          </reference>
        </references>
      </pivotArea>
    </format>
    <format dxfId="411">
      <pivotArea collapsedLevelsAreSubtotals="1" fieldPosition="0">
        <references count="2">
          <reference field="4294967294" count="1" selected="0">
            <x v="0"/>
          </reference>
          <reference field="14" count="0"/>
        </references>
      </pivotArea>
    </format>
    <format dxfId="410">
      <pivotArea collapsedLevelsAreSubtotals="1" fieldPosition="0">
        <references count="2">
          <reference field="4294967294" count="1" selected="0">
            <x v="0"/>
          </reference>
          <reference field="14" count="2">
            <x v="1"/>
            <x v="15"/>
          </reference>
        </references>
      </pivotArea>
    </format>
    <format dxfId="409">
      <pivotArea collapsedLevelsAreSubtotals="1" fieldPosition="0">
        <references count="2">
          <reference field="4294967294" count="1" selected="0">
            <x v="0"/>
          </reference>
          <reference field="14" count="1">
            <x v="3"/>
          </reference>
        </references>
      </pivotArea>
    </format>
    <format dxfId="408">
      <pivotArea collapsedLevelsAreSubtotals="1" fieldPosition="0">
        <references count="2">
          <reference field="4294967294" count="1" selected="0">
            <x v="0"/>
          </reference>
          <reference field="14" count="1">
            <x v="10"/>
          </reference>
        </references>
      </pivotArea>
    </format>
    <format dxfId="407">
      <pivotArea collapsedLevelsAreSubtotals="1" fieldPosition="0">
        <references count="2">
          <reference field="4294967294" count="1" selected="0">
            <x v="0"/>
          </reference>
          <reference field="14" count="1">
            <x v="20"/>
          </reference>
        </references>
      </pivotArea>
    </format>
    <format dxfId="406">
      <pivotArea collapsedLevelsAreSubtotals="1" fieldPosition="0">
        <references count="2">
          <reference field="4294967294" count="1" selected="0">
            <x v="0"/>
          </reference>
          <reference field="14" count="1">
            <x v="13"/>
          </reference>
        </references>
      </pivotArea>
    </format>
    <format dxfId="405">
      <pivotArea collapsedLevelsAreSubtotals="1" fieldPosition="0">
        <references count="2">
          <reference field="4294967294" count="1" selected="0">
            <x v="0"/>
          </reference>
          <reference field="14" count="1">
            <x v="8"/>
          </reference>
        </references>
      </pivotArea>
    </format>
    <format dxfId="404">
      <pivotArea collapsedLevelsAreSubtotals="1" fieldPosition="0">
        <references count="2">
          <reference field="4294967294" count="1" selected="0">
            <x v="0"/>
          </reference>
          <reference field="14" count="1">
            <x v="14"/>
          </reference>
        </references>
      </pivotArea>
    </format>
    <format dxfId="403">
      <pivotArea collapsedLevelsAreSubtotals="1" fieldPosition="0">
        <references count="2">
          <reference field="4294967294" count="1" selected="0">
            <x v="0"/>
          </reference>
          <reference field="14" count="1">
            <x v="4"/>
          </reference>
        </references>
      </pivotArea>
    </format>
    <format dxfId="402">
      <pivotArea collapsedLevelsAreSubtotals="1" fieldPosition="0">
        <references count="2">
          <reference field="4294967294" count="1" selected="0">
            <x v="0"/>
          </reference>
          <reference field="14" count="1">
            <x v="5"/>
          </reference>
        </references>
      </pivotArea>
    </format>
    <format dxfId="401">
      <pivotArea collapsedLevelsAreSubtotals="1" fieldPosition="0">
        <references count="2">
          <reference field="4294967294" count="1" selected="0">
            <x v="0"/>
          </reference>
          <reference field="14" count="1">
            <x v="6"/>
          </reference>
        </references>
      </pivotArea>
    </format>
    <format dxfId="400">
      <pivotArea collapsedLevelsAreSubtotals="1" fieldPosition="0">
        <references count="2">
          <reference field="4294967294" count="1" selected="0">
            <x v="0"/>
          </reference>
          <reference field="14" count="1">
            <x v="7"/>
          </reference>
        </references>
      </pivotArea>
    </format>
    <format dxfId="399">
      <pivotArea collapsedLevelsAreSubtotals="1" fieldPosition="0">
        <references count="2">
          <reference field="4294967294" count="1" selected="0">
            <x v="0"/>
          </reference>
          <reference field="14" count="1">
            <x v="24"/>
          </reference>
        </references>
      </pivotArea>
    </format>
    <format dxfId="398">
      <pivotArea collapsedLevelsAreSubtotals="1" fieldPosition="0">
        <references count="2">
          <reference field="4294967294" count="1" selected="0">
            <x v="0"/>
          </reference>
          <reference field="14" count="1">
            <x v="0"/>
          </reference>
        </references>
      </pivotArea>
    </format>
    <format dxfId="397">
      <pivotArea collapsedLevelsAreSubtotals="1" fieldPosition="0">
        <references count="2">
          <reference field="4294967294" count="1" selected="0">
            <x v="0"/>
          </reference>
          <reference field="14" count="1">
            <x v="2"/>
          </reference>
        </references>
      </pivotArea>
    </format>
    <format dxfId="396">
      <pivotArea collapsedLevelsAreSubtotals="1" fieldPosition="0">
        <references count="2">
          <reference field="4294967294" count="1" selected="0">
            <x v="0"/>
          </reference>
          <reference field="14" count="1">
            <x v="23"/>
          </reference>
        </references>
      </pivotArea>
    </format>
    <format dxfId="395">
      <pivotArea collapsedLevelsAreSubtotals="1" fieldPosition="0">
        <references count="2">
          <reference field="4294967294" count="1" selected="0">
            <x v="0"/>
          </reference>
          <reference field="14" count="1">
            <x v="19"/>
          </reference>
        </references>
      </pivotArea>
    </format>
    <format dxfId="394">
      <pivotArea collapsedLevelsAreSubtotals="1" fieldPosition="0">
        <references count="2">
          <reference field="4294967294" count="1" selected="0">
            <x v="0"/>
          </reference>
          <reference field="14" count="1">
            <x v="18"/>
          </reference>
        </references>
      </pivotArea>
    </format>
    <format dxfId="393">
      <pivotArea collapsedLevelsAreSubtotals="1" fieldPosition="0">
        <references count="2">
          <reference field="4294967294" count="1" selected="0">
            <x v="0"/>
          </reference>
          <reference field="14" count="1">
            <x v="12"/>
          </reference>
        </references>
      </pivotArea>
    </format>
    <format dxfId="392">
      <pivotArea collapsedLevelsAreSubtotals="1" fieldPosition="0">
        <references count="2">
          <reference field="4294967294" count="1" selected="0">
            <x v="0"/>
          </reference>
          <reference field="14" count="1">
            <x v="22"/>
          </reference>
        </references>
      </pivotArea>
    </format>
    <format dxfId="391">
      <pivotArea collapsedLevelsAreSubtotals="1" fieldPosition="0">
        <references count="2">
          <reference field="4294967294" count="1" selected="0">
            <x v="0"/>
          </reference>
          <reference field="14" count="1">
            <x v="11"/>
          </reference>
        </references>
      </pivotArea>
    </format>
    <format dxfId="390">
      <pivotArea dataOnly="0" labelOnly="1" fieldPosition="0">
        <references count="1">
          <reference field="1" count="4">
            <x v="5"/>
            <x v="14"/>
            <x v="15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2052-3179-4D81-89C0-7E2B63F3245B}">
  <sheetPr>
    <tabColor rgb="FFFFFF00"/>
  </sheetPr>
  <dimension ref="C1"/>
  <sheetViews>
    <sheetView zoomScale="70" zoomScaleNormal="90" workbookViewId="0"/>
  </sheetViews>
  <sheetFormatPr defaultRowHeight="15" x14ac:dyDescent="0.25"/>
  <cols>
    <col min="3" max="3" width="9.140625" style="10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F223-AB8E-45BE-A0B5-B5EA7F9DE9FA}">
  <sheetPr>
    <tabColor rgb="FFFFFF00"/>
  </sheetPr>
  <dimension ref="A2:AA1512"/>
  <sheetViews>
    <sheetView tabSelected="1" topLeftCell="F10" zoomScale="90" zoomScaleNormal="90" workbookViewId="0">
      <selection activeCell="U34" sqref="U34"/>
    </sheetView>
  </sheetViews>
  <sheetFormatPr defaultRowHeight="15" x14ac:dyDescent="0.25"/>
  <cols>
    <col min="1" max="1" width="21.85546875" bestFit="1" customWidth="1"/>
    <col min="2" max="2" width="43" bestFit="1" customWidth="1"/>
    <col min="3" max="3" width="16.85546875" style="10" bestFit="1" customWidth="1"/>
    <col min="4" max="4" width="16.140625" customWidth="1"/>
    <col min="5" max="5" width="19" customWidth="1"/>
    <col min="6" max="6" width="16.140625" bestFit="1" customWidth="1"/>
    <col min="7" max="7" width="13.28515625" bestFit="1" customWidth="1"/>
    <col min="8" max="9" width="12.85546875" bestFit="1" customWidth="1"/>
    <col min="10" max="10" width="13.28515625" bestFit="1" customWidth="1"/>
    <col min="11" max="11" width="16.85546875" bestFit="1" customWidth="1"/>
    <col min="12" max="12" width="17.5703125" bestFit="1" customWidth="1"/>
    <col min="13" max="13" width="17" customWidth="1"/>
    <col min="14" max="14" width="13.28515625" bestFit="1" customWidth="1"/>
    <col min="15" max="15" width="16.85546875" bestFit="1" customWidth="1"/>
    <col min="16" max="16" width="17.5703125" bestFit="1" customWidth="1"/>
    <col min="17" max="17" width="21.85546875" bestFit="1" customWidth="1"/>
    <col min="18" max="18" width="17.85546875" bestFit="1" customWidth="1"/>
    <col min="19" max="19" width="17.5703125" bestFit="1" customWidth="1"/>
    <col min="20" max="20" width="13.7109375" bestFit="1" customWidth="1"/>
    <col min="21" max="21" width="17.5703125" style="10" bestFit="1" customWidth="1"/>
    <col min="22" max="22" width="15" bestFit="1" customWidth="1"/>
    <col min="25" max="25" width="13.28515625" bestFit="1" customWidth="1"/>
    <col min="26" max="26" width="16.85546875" bestFit="1" customWidth="1"/>
    <col min="27" max="27" width="17.5703125" bestFit="1" customWidth="1"/>
  </cols>
  <sheetData>
    <row r="2" spans="1:27" x14ac:dyDescent="0.25">
      <c r="A2" s="11" t="s">
        <v>0</v>
      </c>
      <c r="B2" t="s">
        <v>3</v>
      </c>
      <c r="S2" s="11" t="s">
        <v>0</v>
      </c>
      <c r="T2" t="s">
        <v>1</v>
      </c>
    </row>
    <row r="3" spans="1:27" x14ac:dyDescent="0.25">
      <c r="J3" s="11" t="s">
        <v>2</v>
      </c>
      <c r="K3" t="s">
        <v>3</v>
      </c>
      <c r="L3" s="10"/>
      <c r="N3" s="11" t="s">
        <v>2</v>
      </c>
      <c r="O3" t="s">
        <v>3</v>
      </c>
      <c r="P3" s="10"/>
    </row>
    <row r="4" spans="1:27" x14ac:dyDescent="0.25">
      <c r="A4" s="11" t="s">
        <v>4</v>
      </c>
      <c r="B4" t="s">
        <v>5</v>
      </c>
      <c r="C4" s="14" t="s">
        <v>6</v>
      </c>
      <c r="D4" s="1"/>
      <c r="F4" t="s">
        <v>33</v>
      </c>
      <c r="L4" s="10"/>
      <c r="P4" s="10"/>
      <c r="S4" s="11" t="s">
        <v>4</v>
      </c>
      <c r="T4" t="s">
        <v>5</v>
      </c>
      <c r="U4" s="14" t="s">
        <v>6</v>
      </c>
      <c r="V4" s="1"/>
    </row>
    <row r="5" spans="1:27" x14ac:dyDescent="0.25">
      <c r="A5" s="82" t="s">
        <v>9</v>
      </c>
      <c r="B5" s="75">
        <v>3375504</v>
      </c>
      <c r="C5" s="81">
        <v>36461707.259999983</v>
      </c>
      <c r="D5" s="76">
        <f>C5/1.1238</f>
        <v>32445014.468766671</v>
      </c>
      <c r="E5" s="53">
        <f>C5/B5</f>
        <v>10.801855740653835</v>
      </c>
      <c r="F5" s="77">
        <f>D5/B5</f>
        <v>9.6119022429736916</v>
      </c>
      <c r="G5" t="s">
        <v>8</v>
      </c>
      <c r="J5" s="11" t="s">
        <v>4</v>
      </c>
      <c r="K5" t="s">
        <v>5</v>
      </c>
      <c r="L5" s="14" t="s">
        <v>6</v>
      </c>
      <c r="N5" s="11" t="s">
        <v>4</v>
      </c>
      <c r="O5" t="s">
        <v>5</v>
      </c>
      <c r="P5" s="14" t="s">
        <v>6</v>
      </c>
      <c r="Q5" t="s">
        <v>10404</v>
      </c>
      <c r="S5" s="12" t="s">
        <v>21</v>
      </c>
      <c r="T5" s="13"/>
      <c r="U5" s="14"/>
      <c r="V5" s="1">
        <f>U5/1.08499</f>
        <v>0</v>
      </c>
      <c r="Y5" s="11" t="s">
        <v>2</v>
      </c>
      <c r="Z5" t="s">
        <v>3</v>
      </c>
      <c r="AA5" s="10"/>
    </row>
    <row r="6" spans="1:27" x14ac:dyDescent="0.25">
      <c r="A6" s="82" t="s">
        <v>7</v>
      </c>
      <c r="B6" s="75">
        <v>2981431</v>
      </c>
      <c r="C6" s="81">
        <v>36844982.260000013</v>
      </c>
      <c r="D6" s="76">
        <f t="shared" ref="D6:D28" si="0">C6/1.1238</f>
        <v>32786067.147179227</v>
      </c>
      <c r="E6" s="53">
        <f t="shared" ref="E6:E28" si="1">C6/B6</f>
        <v>12.358153604762281</v>
      </c>
      <c r="F6" s="77">
        <f t="shared" ref="F6:F37" si="2">D6/B6</f>
        <v>10.996755298774055</v>
      </c>
      <c r="J6" s="12">
        <v>1419</v>
      </c>
      <c r="K6" s="13">
        <v>4635340</v>
      </c>
      <c r="L6" s="14">
        <v>56188828.899999999</v>
      </c>
      <c r="M6" s="23">
        <f>L6/1.08499</f>
        <v>51787416.381717809</v>
      </c>
      <c r="N6" s="12" t="s">
        <v>10</v>
      </c>
      <c r="O6" s="13"/>
      <c r="P6" s="14"/>
      <c r="Q6" s="13"/>
      <c r="U6"/>
      <c r="V6" s="1">
        <f t="shared" ref="V6:V23" si="3">U6/1.08499</f>
        <v>0</v>
      </c>
      <c r="AA6" s="10"/>
    </row>
    <row r="7" spans="1:27" x14ac:dyDescent="0.25">
      <c r="A7" s="82" t="s">
        <v>12</v>
      </c>
      <c r="B7" s="75">
        <v>2331198</v>
      </c>
      <c r="C7" s="81">
        <v>14075000.459999995</v>
      </c>
      <c r="D7" s="76">
        <f t="shared" si="0"/>
        <v>12524470.955686063</v>
      </c>
      <c r="E7" s="53">
        <f t="shared" si="1"/>
        <v>6.0376683833805602</v>
      </c>
      <c r="F7" s="77">
        <f t="shared" si="2"/>
        <v>5.3725470576442085</v>
      </c>
      <c r="J7" s="12">
        <v>2300</v>
      </c>
      <c r="K7" s="13">
        <v>3126948</v>
      </c>
      <c r="L7" s="14">
        <v>35934366.169999994</v>
      </c>
      <c r="M7" s="23">
        <f t="shared" ref="M7:M17" si="4">L7/1.08499</f>
        <v>33119536.74227412</v>
      </c>
      <c r="N7" s="46">
        <v>6706</v>
      </c>
      <c r="O7" s="13">
        <v>3092</v>
      </c>
      <c r="P7" s="14">
        <v>74208</v>
      </c>
      <c r="Q7" s="13">
        <v>26</v>
      </c>
      <c r="U7"/>
      <c r="V7" s="1">
        <f t="shared" si="3"/>
        <v>0</v>
      </c>
      <c r="Y7" s="11" t="s">
        <v>4</v>
      </c>
      <c r="Z7" t="s">
        <v>5</v>
      </c>
      <c r="AA7" s="14" t="s">
        <v>6</v>
      </c>
    </row>
    <row r="8" spans="1:27" x14ac:dyDescent="0.25">
      <c r="A8" s="82" t="s">
        <v>10368</v>
      </c>
      <c r="B8" s="75">
        <v>2024260.5290000001</v>
      </c>
      <c r="C8" s="81">
        <v>23859945.77</v>
      </c>
      <c r="D8" s="76">
        <f t="shared" si="0"/>
        <v>21231487.604555972</v>
      </c>
      <c r="E8" s="53">
        <f t="shared" si="1"/>
        <v>11.786993535751543</v>
      </c>
      <c r="F8" s="77">
        <f t="shared" si="2"/>
        <v>10.488515337027534</v>
      </c>
      <c r="G8" t="s">
        <v>8</v>
      </c>
      <c r="J8" s="12">
        <v>2400</v>
      </c>
      <c r="K8" s="13">
        <v>0</v>
      </c>
      <c r="L8" s="14">
        <v>0</v>
      </c>
      <c r="M8" s="23">
        <f t="shared" si="4"/>
        <v>0</v>
      </c>
      <c r="N8" s="12">
        <v>1715</v>
      </c>
      <c r="O8" s="13">
        <v>42980</v>
      </c>
      <c r="P8" s="14">
        <v>532117.1399999999</v>
      </c>
      <c r="Q8" s="13">
        <v>263</v>
      </c>
      <c r="U8"/>
      <c r="V8" s="1">
        <f t="shared" si="3"/>
        <v>0</v>
      </c>
      <c r="Y8" s="12" t="s">
        <v>21</v>
      </c>
      <c r="Z8" s="13"/>
      <c r="AA8" s="14"/>
    </row>
    <row r="9" spans="1:27" x14ac:dyDescent="0.25">
      <c r="A9" s="82" t="s">
        <v>10371</v>
      </c>
      <c r="B9" s="75">
        <v>1856781</v>
      </c>
      <c r="C9" s="81">
        <v>20474459.800000001</v>
      </c>
      <c r="D9" s="76">
        <f t="shared" si="0"/>
        <v>18218953.372486211</v>
      </c>
      <c r="E9" s="53">
        <f t="shared" si="1"/>
        <v>11.02685766388174</v>
      </c>
      <c r="F9" s="77">
        <f t="shared" si="2"/>
        <v>9.8121175154669356</v>
      </c>
      <c r="J9" s="12">
        <v>3989</v>
      </c>
      <c r="K9" s="13">
        <v>7850360</v>
      </c>
      <c r="L9" s="14">
        <v>101548487.49000008</v>
      </c>
      <c r="M9" s="23">
        <f t="shared" si="4"/>
        <v>93593938.644595891</v>
      </c>
      <c r="N9" s="15">
        <v>1716</v>
      </c>
      <c r="O9" s="49">
        <v>243606</v>
      </c>
      <c r="P9" s="50">
        <v>3085408.04</v>
      </c>
      <c r="Q9" s="49">
        <v>1227</v>
      </c>
      <c r="U9"/>
      <c r="V9" s="1">
        <f t="shared" si="3"/>
        <v>0</v>
      </c>
    </row>
    <row r="10" spans="1:27" x14ac:dyDescent="0.25">
      <c r="A10" s="82" t="s">
        <v>16</v>
      </c>
      <c r="B10" s="75">
        <v>1778594.2169999999</v>
      </c>
      <c r="C10" s="81">
        <v>21883733.68</v>
      </c>
      <c r="D10" s="76">
        <f t="shared" si="0"/>
        <v>19472978.893041469</v>
      </c>
      <c r="E10" s="78">
        <f t="shared" si="1"/>
        <v>12.303949642269639</v>
      </c>
      <c r="F10" s="77">
        <f t="shared" si="2"/>
        <v>10.948522550515788</v>
      </c>
      <c r="J10" s="43">
        <v>5914</v>
      </c>
      <c r="K10" s="13">
        <v>92065</v>
      </c>
      <c r="L10" s="14">
        <v>1013929.9600000002</v>
      </c>
      <c r="M10" s="23">
        <f t="shared" si="4"/>
        <v>934506.27194720716</v>
      </c>
      <c r="N10" s="12">
        <v>1714</v>
      </c>
      <c r="O10" s="13">
        <v>189</v>
      </c>
      <c r="P10" s="14">
        <v>1608.75</v>
      </c>
      <c r="Q10" s="13">
        <v>1</v>
      </c>
      <c r="U10"/>
      <c r="V10" s="1">
        <f t="shared" si="3"/>
        <v>0</v>
      </c>
    </row>
    <row r="11" spans="1:27" x14ac:dyDescent="0.25">
      <c r="A11" s="82" t="s">
        <v>18</v>
      </c>
      <c r="B11" s="75">
        <v>1608992</v>
      </c>
      <c r="C11" s="81">
        <v>19147307.919999994</v>
      </c>
      <c r="D11" s="76">
        <f t="shared" si="0"/>
        <v>17038003.132229932</v>
      </c>
      <c r="E11" s="78">
        <f t="shared" si="1"/>
        <v>11.900188391241221</v>
      </c>
      <c r="F11" s="77">
        <f t="shared" si="2"/>
        <v>10.589240426447075</v>
      </c>
      <c r="J11" s="12">
        <v>1406</v>
      </c>
      <c r="K11" s="13">
        <v>1119301</v>
      </c>
      <c r="L11" s="14">
        <v>11384763.930000003</v>
      </c>
      <c r="M11" s="23">
        <f t="shared" si="4"/>
        <v>10492966.690937247</v>
      </c>
      <c r="N11" s="12">
        <v>1713</v>
      </c>
      <c r="O11" s="13">
        <v>10917</v>
      </c>
      <c r="P11" s="14">
        <v>194049.5</v>
      </c>
      <c r="Q11" s="13">
        <v>56</v>
      </c>
      <c r="U11"/>
      <c r="V11" s="1">
        <f t="shared" si="3"/>
        <v>0</v>
      </c>
    </row>
    <row r="12" spans="1:27" x14ac:dyDescent="0.25">
      <c r="A12" s="82" t="s">
        <v>19</v>
      </c>
      <c r="B12" s="75">
        <v>1090251</v>
      </c>
      <c r="C12" s="81">
        <v>24804023.329999991</v>
      </c>
      <c r="D12" s="76">
        <f t="shared" si="0"/>
        <v>22071563.739099476</v>
      </c>
      <c r="E12" s="53">
        <f t="shared" si="1"/>
        <v>22.75074577322102</v>
      </c>
      <c r="F12" s="77">
        <f t="shared" si="2"/>
        <v>20.244479242944493</v>
      </c>
      <c r="J12" s="12">
        <v>1471</v>
      </c>
      <c r="K12" s="13">
        <v>2004213</v>
      </c>
      <c r="L12" s="14">
        <v>18349015.379999999</v>
      </c>
      <c r="M12" s="23">
        <f t="shared" si="4"/>
        <v>16911690.780560192</v>
      </c>
      <c r="N12" s="15">
        <v>1712</v>
      </c>
      <c r="O12" s="49">
        <v>643520</v>
      </c>
      <c r="P12" s="50">
        <v>4128145.0999999996</v>
      </c>
      <c r="Q12" s="49">
        <v>1415</v>
      </c>
      <c r="U12"/>
      <c r="V12" s="1">
        <f t="shared" si="3"/>
        <v>0</v>
      </c>
    </row>
    <row r="13" spans="1:27" x14ac:dyDescent="0.25">
      <c r="A13" s="82" t="s">
        <v>22</v>
      </c>
      <c r="B13" s="75">
        <v>765536</v>
      </c>
      <c r="C13" s="81">
        <v>8962852.589999998</v>
      </c>
      <c r="D13" s="76">
        <f t="shared" si="0"/>
        <v>7975487.2664175108</v>
      </c>
      <c r="E13" s="78">
        <f t="shared" si="1"/>
        <v>11.707943963445217</v>
      </c>
      <c r="F13" s="77">
        <f t="shared" si="2"/>
        <v>10.418174019794641</v>
      </c>
      <c r="J13" s="43">
        <v>2904</v>
      </c>
      <c r="K13" s="13">
        <v>56973</v>
      </c>
      <c r="L13" s="14">
        <v>566646.04999999981</v>
      </c>
      <c r="M13" s="23">
        <f t="shared" si="4"/>
        <v>522259.23741232627</v>
      </c>
      <c r="N13" s="12">
        <v>1717</v>
      </c>
      <c r="O13" s="13">
        <v>41130</v>
      </c>
      <c r="P13" s="14">
        <v>503785.88999999996</v>
      </c>
      <c r="Q13" s="13">
        <v>248</v>
      </c>
      <c r="U13"/>
      <c r="V13" s="1">
        <f t="shared" si="3"/>
        <v>0</v>
      </c>
    </row>
    <row r="14" spans="1:27" x14ac:dyDescent="0.25">
      <c r="A14" s="82" t="s">
        <v>24</v>
      </c>
      <c r="B14" s="83">
        <v>746096</v>
      </c>
      <c r="C14" s="81">
        <v>4713344.290000001</v>
      </c>
      <c r="D14" s="76">
        <f t="shared" si="0"/>
        <v>4194113.0895177089</v>
      </c>
      <c r="E14" s="53">
        <f t="shared" si="1"/>
        <v>6.3173429290600689</v>
      </c>
      <c r="F14" s="77">
        <f t="shared" si="2"/>
        <v>5.6214121098594667</v>
      </c>
      <c r="J14" s="43">
        <v>1352</v>
      </c>
      <c r="K14" s="13">
        <v>185157</v>
      </c>
      <c r="L14" s="14">
        <v>2615161.9</v>
      </c>
      <c r="M14" s="23">
        <f t="shared" si="4"/>
        <v>2410309.680273551</v>
      </c>
      <c r="N14" s="12">
        <v>6757</v>
      </c>
      <c r="O14" s="13">
        <v>25089</v>
      </c>
      <c r="P14" s="14">
        <v>420351.08</v>
      </c>
      <c r="Q14" s="13">
        <v>247</v>
      </c>
      <c r="U14"/>
      <c r="V14" s="1">
        <f t="shared" si="3"/>
        <v>0</v>
      </c>
    </row>
    <row r="15" spans="1:27" x14ac:dyDescent="0.25">
      <c r="A15" s="82" t="s">
        <v>11</v>
      </c>
      <c r="B15" s="75">
        <v>510706</v>
      </c>
      <c r="C15" s="81">
        <v>6443437.7299999995</v>
      </c>
      <c r="D15" s="76">
        <f t="shared" si="0"/>
        <v>5733616.061576793</v>
      </c>
      <c r="E15" s="53">
        <f t="shared" si="1"/>
        <v>12.616726120311881</v>
      </c>
      <c r="F15" s="77">
        <f t="shared" si="2"/>
        <v>11.226842961658553</v>
      </c>
      <c r="J15" s="43">
        <v>5911</v>
      </c>
      <c r="K15" s="13">
        <v>23782</v>
      </c>
      <c r="L15" s="14">
        <v>230168.66999999995</v>
      </c>
      <c r="M15" s="23">
        <f t="shared" si="4"/>
        <v>212138.97823943075</v>
      </c>
      <c r="N15" s="12">
        <v>6764</v>
      </c>
      <c r="O15" s="13">
        <v>91147</v>
      </c>
      <c r="P15" s="14">
        <v>823631.78</v>
      </c>
      <c r="Q15" s="13">
        <v>282</v>
      </c>
      <c r="U15"/>
      <c r="V15" s="1">
        <f t="shared" si="3"/>
        <v>0</v>
      </c>
    </row>
    <row r="16" spans="1:27" x14ac:dyDescent="0.25">
      <c r="A16" s="82" t="s">
        <v>23</v>
      </c>
      <c r="B16" s="75">
        <v>467697</v>
      </c>
      <c r="C16" s="81">
        <v>4843051.45</v>
      </c>
      <c r="D16" s="76">
        <f t="shared" si="0"/>
        <v>4309531.4557750495</v>
      </c>
      <c r="E16" s="53">
        <f t="shared" si="1"/>
        <v>10.355104800757756</v>
      </c>
      <c r="F16" s="77">
        <f t="shared" si="2"/>
        <v>9.2143662580154455</v>
      </c>
      <c r="J16" s="12">
        <v>3985</v>
      </c>
      <c r="K16" s="13">
        <v>100905.746</v>
      </c>
      <c r="L16" s="14">
        <v>1252699.6299999999</v>
      </c>
      <c r="M16" s="23">
        <f t="shared" si="4"/>
        <v>1154572.5121890525</v>
      </c>
      <c r="N16" s="12">
        <v>6765</v>
      </c>
      <c r="O16" s="13">
        <v>5379</v>
      </c>
      <c r="P16" s="14">
        <v>45426.03</v>
      </c>
      <c r="Q16" s="13">
        <v>20</v>
      </c>
      <c r="U16"/>
      <c r="V16" s="1">
        <f t="shared" si="3"/>
        <v>0</v>
      </c>
    </row>
    <row r="17" spans="1:25" x14ac:dyDescent="0.25">
      <c r="A17" s="82" t="s">
        <v>27</v>
      </c>
      <c r="B17" s="75">
        <v>426103</v>
      </c>
      <c r="C17" s="81">
        <v>4119513.06</v>
      </c>
      <c r="D17" s="76">
        <f t="shared" si="0"/>
        <v>3665699.4660971705</v>
      </c>
      <c r="E17" s="53">
        <f t="shared" si="1"/>
        <v>9.6678809114228255</v>
      </c>
      <c r="F17" s="77">
        <f t="shared" si="2"/>
        <v>8.6028482927770291</v>
      </c>
      <c r="J17" s="12">
        <v>1439</v>
      </c>
      <c r="K17" s="13">
        <v>2179089</v>
      </c>
      <c r="L17" s="14">
        <v>27955578.950000007</v>
      </c>
      <c r="M17" s="23">
        <f t="shared" si="4"/>
        <v>25765748.025327429</v>
      </c>
      <c r="N17" s="12" t="s">
        <v>21</v>
      </c>
      <c r="O17" s="13">
        <v>1107049</v>
      </c>
      <c r="P17" s="14">
        <v>9808731.3099999987</v>
      </c>
      <c r="Q17" s="13">
        <v>3785</v>
      </c>
      <c r="U17"/>
      <c r="V17" s="1">
        <f t="shared" si="3"/>
        <v>0</v>
      </c>
    </row>
    <row r="18" spans="1:25" x14ac:dyDescent="0.25">
      <c r="A18" s="82" t="s">
        <v>15</v>
      </c>
      <c r="B18" s="75">
        <v>297291</v>
      </c>
      <c r="C18" s="81">
        <v>5114961.2700000005</v>
      </c>
      <c r="D18" s="76">
        <f t="shared" si="0"/>
        <v>4551487.1596369473</v>
      </c>
      <c r="E18" s="53">
        <f t="shared" si="1"/>
        <v>17.205234164505487</v>
      </c>
      <c r="F18" s="77">
        <f t="shared" si="2"/>
        <v>15.309872009704119</v>
      </c>
      <c r="J18" s="12" t="s">
        <v>21</v>
      </c>
      <c r="K18" s="13">
        <v>21374133.745999999</v>
      </c>
      <c r="L18" s="14">
        <v>257039647.03000009</v>
      </c>
      <c r="U18"/>
      <c r="V18" s="1">
        <f t="shared" si="3"/>
        <v>0</v>
      </c>
    </row>
    <row r="19" spans="1:25" x14ac:dyDescent="0.25">
      <c r="A19" s="82" t="s">
        <v>25</v>
      </c>
      <c r="B19" s="75">
        <v>281969</v>
      </c>
      <c r="C19" s="81">
        <v>4695811.9399999995</v>
      </c>
      <c r="D19" s="76">
        <f t="shared" si="0"/>
        <v>4178512.1373909949</v>
      </c>
      <c r="E19" s="53">
        <f t="shared" si="1"/>
        <v>16.653646110033371</v>
      </c>
      <c r="F19" s="77">
        <f t="shared" si="2"/>
        <v>14.819047971198943</v>
      </c>
      <c r="R19" s="34"/>
      <c r="U19"/>
      <c r="V19" s="1">
        <f t="shared" si="3"/>
        <v>0</v>
      </c>
    </row>
    <row r="20" spans="1:25" x14ac:dyDescent="0.25">
      <c r="A20" s="82" t="s">
        <v>26</v>
      </c>
      <c r="B20" s="75">
        <v>269196</v>
      </c>
      <c r="C20" s="81">
        <v>4588851.2100000009</v>
      </c>
      <c r="D20" s="76">
        <f t="shared" si="0"/>
        <v>4083334.4100373741</v>
      </c>
      <c r="E20" s="53">
        <f t="shared" si="1"/>
        <v>17.046505928765662</v>
      </c>
      <c r="F20" s="77">
        <f t="shared" si="2"/>
        <v>15.168629586016785</v>
      </c>
      <c r="U20"/>
      <c r="V20" s="1">
        <f t="shared" si="3"/>
        <v>0</v>
      </c>
    </row>
    <row r="21" spans="1:25" x14ac:dyDescent="0.25">
      <c r="A21" s="82" t="s">
        <v>10370</v>
      </c>
      <c r="B21" s="79">
        <v>213581</v>
      </c>
      <c r="C21" s="81">
        <v>2665181.09</v>
      </c>
      <c r="D21" s="76">
        <f t="shared" si="0"/>
        <v>2371579.5426232428</v>
      </c>
      <c r="E21" s="53">
        <f t="shared" si="1"/>
        <v>12.478549543264615</v>
      </c>
      <c r="F21" s="77">
        <f t="shared" si="2"/>
        <v>11.103888185855684</v>
      </c>
      <c r="U21"/>
      <c r="V21" s="1">
        <f t="shared" si="3"/>
        <v>0</v>
      </c>
    </row>
    <row r="22" spans="1:25" x14ac:dyDescent="0.25">
      <c r="A22" s="82" t="s">
        <v>20</v>
      </c>
      <c r="B22" s="79">
        <v>213370</v>
      </c>
      <c r="C22" s="81">
        <v>2854406.8299999996</v>
      </c>
      <c r="D22" s="76">
        <f t="shared" si="0"/>
        <v>2539959.8060153052</v>
      </c>
      <c r="E22" s="53">
        <f t="shared" si="1"/>
        <v>13.377732717814125</v>
      </c>
      <c r="F22" s="77">
        <f t="shared" si="2"/>
        <v>11.904015588017552</v>
      </c>
      <c r="R22" s="41"/>
      <c r="U22"/>
      <c r="V22" s="1">
        <f t="shared" si="3"/>
        <v>0</v>
      </c>
    </row>
    <row r="23" spans="1:25" x14ac:dyDescent="0.25">
      <c r="A23" s="82" t="s">
        <v>17</v>
      </c>
      <c r="B23" s="75">
        <v>187395</v>
      </c>
      <c r="C23" s="81">
        <v>5823295.0900000008</v>
      </c>
      <c r="D23" s="76">
        <f t="shared" si="0"/>
        <v>5181789.5444029197</v>
      </c>
      <c r="E23" s="53">
        <f t="shared" si="1"/>
        <v>31.074975799781214</v>
      </c>
      <c r="F23" s="77">
        <f t="shared" si="2"/>
        <v>27.651695853160007</v>
      </c>
      <c r="L23" s="10"/>
      <c r="R23" s="41"/>
      <c r="T23" s="1">
        <f>GETPIVOTDATA("Sum of TotalStock",$S$4)+GETPIVOTDATA("Sum of TotalStock",$A$4)</f>
        <v>22481182.745999999</v>
      </c>
      <c r="U23"/>
      <c r="V23" s="1">
        <f t="shared" si="3"/>
        <v>0</v>
      </c>
    </row>
    <row r="24" spans="1:25" x14ac:dyDescent="0.25">
      <c r="A24" s="82" t="s">
        <v>10373</v>
      </c>
      <c r="B24" s="79">
        <v>145347</v>
      </c>
      <c r="C24" s="81">
        <v>1355717.3800000001</v>
      </c>
      <c r="D24" s="76">
        <f t="shared" si="0"/>
        <v>1206368.9090585515</v>
      </c>
      <c r="E24" s="53">
        <f t="shared" si="1"/>
        <v>9.3274534734119054</v>
      </c>
      <c r="F24" s="77">
        <f t="shared" si="2"/>
        <v>8.2999230053496227</v>
      </c>
      <c r="L24" s="10"/>
      <c r="R24" s="41"/>
      <c r="U24"/>
      <c r="V24" s="1"/>
    </row>
    <row r="25" spans="1:25" x14ac:dyDescent="0.25">
      <c r="A25" s="82" t="s">
        <v>10369</v>
      </c>
      <c r="B25" s="79">
        <v>143400</v>
      </c>
      <c r="C25" s="81">
        <v>1315584.3900000001</v>
      </c>
      <c r="D25" s="76">
        <f t="shared" si="0"/>
        <v>1170657.047517352</v>
      </c>
      <c r="E25" s="53">
        <f t="shared" si="1"/>
        <v>9.1742286610878665</v>
      </c>
      <c r="F25" s="77">
        <f t="shared" si="2"/>
        <v>8.1635777372200273</v>
      </c>
      <c r="H25" s="22"/>
      <c r="L25" s="10"/>
      <c r="P25" s="21">
        <f>P22/1.08499</f>
        <v>0</v>
      </c>
      <c r="R25" s="41"/>
      <c r="U25"/>
      <c r="V25" s="1"/>
    </row>
    <row r="26" spans="1:25" x14ac:dyDescent="0.25">
      <c r="A26" s="82" t="s">
        <v>29</v>
      </c>
      <c r="B26" s="79">
        <v>108499</v>
      </c>
      <c r="C26" s="81">
        <v>2545715.92</v>
      </c>
      <c r="D26" s="76">
        <f t="shared" si="0"/>
        <v>2265274.8887702441</v>
      </c>
      <c r="E26" s="53">
        <f t="shared" si="1"/>
        <v>23.463035788348279</v>
      </c>
      <c r="F26" s="77">
        <f t="shared" si="2"/>
        <v>20.878302000665851</v>
      </c>
      <c r="H26" s="22"/>
      <c r="L26" s="10"/>
      <c r="R26" s="41"/>
      <c r="U26"/>
      <c r="V26" s="1"/>
    </row>
    <row r="27" spans="1:25" x14ac:dyDescent="0.25">
      <c r="A27" s="82" t="s">
        <v>30</v>
      </c>
      <c r="B27" s="75">
        <v>97824</v>
      </c>
      <c r="C27" s="81">
        <v>1433186.47</v>
      </c>
      <c r="D27" s="76">
        <f t="shared" si="0"/>
        <v>1275303.8529987542</v>
      </c>
      <c r="E27" s="53">
        <f t="shared" si="1"/>
        <v>14.650663129702322</v>
      </c>
      <c r="F27" s="77">
        <f t="shared" si="2"/>
        <v>13.036717502849548</v>
      </c>
      <c r="J27" s="57"/>
      <c r="K27" s="57" t="s">
        <v>32</v>
      </c>
      <c r="L27" s="56">
        <v>20.279</v>
      </c>
      <c r="M27" s="56">
        <v>20.28</v>
      </c>
      <c r="P27" s="21"/>
      <c r="U27"/>
      <c r="V27" s="1"/>
    </row>
    <row r="28" spans="1:25" x14ac:dyDescent="0.25">
      <c r="A28" s="82" t="s">
        <v>31</v>
      </c>
      <c r="B28" s="75">
        <v>91290</v>
      </c>
      <c r="C28" s="81">
        <v>1221591.5</v>
      </c>
      <c r="D28" s="76">
        <f t="shared" si="0"/>
        <v>1087018.5976152341</v>
      </c>
      <c r="E28" s="53">
        <f t="shared" si="1"/>
        <v>13.381438273633476</v>
      </c>
      <c r="F28" s="77">
        <f t="shared" si="2"/>
        <v>11.907312932580064</v>
      </c>
      <c r="J28" s="57"/>
      <c r="K28" s="57" t="s">
        <v>33</v>
      </c>
      <c r="L28" s="61">
        <f>E32</f>
        <v>13.775720917428895</v>
      </c>
      <c r="M28" s="61">
        <v>10.6</v>
      </c>
      <c r="N28" s="21">
        <f>L28-M28</f>
        <v>3.1757209174288956</v>
      </c>
      <c r="U28"/>
      <c r="V28" s="13"/>
    </row>
    <row r="29" spans="1:25" x14ac:dyDescent="0.25">
      <c r="A29" s="82" t="s">
        <v>10377</v>
      </c>
      <c r="B29" s="79">
        <v>86537</v>
      </c>
      <c r="C29" s="81">
        <v>1947733.24</v>
      </c>
      <c r="D29" s="76">
        <f>C29/1.1238</f>
        <v>1733167.1471792136</v>
      </c>
      <c r="E29" s="53">
        <f t="shared" ref="E29:E36" si="5">C29/B29</f>
        <v>22.507519789223107</v>
      </c>
      <c r="F29" s="77">
        <f t="shared" si="2"/>
        <v>20.028047507762153</v>
      </c>
      <c r="J29" s="58"/>
      <c r="K29" s="58" t="s">
        <v>34</v>
      </c>
      <c r="L29" s="62">
        <f>L27*L28</f>
        <v>279.35784448454058</v>
      </c>
      <c r="M29" s="62">
        <f>M27*M28</f>
        <v>214.96800000000002</v>
      </c>
      <c r="N29" s="21">
        <f>N28*M27</f>
        <v>64.403620205458012</v>
      </c>
      <c r="U29"/>
      <c r="V29" s="21"/>
    </row>
    <row r="30" spans="1:25" x14ac:dyDescent="0.25">
      <c r="A30" s="82" t="s">
        <v>10380</v>
      </c>
      <c r="B30" s="75">
        <v>85293</v>
      </c>
      <c r="C30" s="81">
        <v>1548909.07</v>
      </c>
      <c r="D30" s="76">
        <f>C30/1.1238</f>
        <v>1378278.2256629295</v>
      </c>
      <c r="E30" s="53">
        <f t="shared" si="5"/>
        <v>18.159861536116679</v>
      </c>
      <c r="F30" s="77">
        <f t="shared" si="2"/>
        <v>16.159335768034065</v>
      </c>
      <c r="G30" s="14">
        <f>C30+P17</f>
        <v>11357640.379999999</v>
      </c>
      <c r="H30">
        <f>G30/B30</f>
        <v>133.16028724514319</v>
      </c>
      <c r="J30" s="57"/>
      <c r="K30" s="57" t="s">
        <v>35</v>
      </c>
      <c r="L30" s="63">
        <v>-8.3000000000000007</v>
      </c>
      <c r="M30" s="63">
        <v>-8.3000000000000007</v>
      </c>
      <c r="U30"/>
      <c r="V30" s="44"/>
      <c r="X30" s="45"/>
      <c r="Y30" s="23"/>
    </row>
    <row r="31" spans="1:25" x14ac:dyDescent="0.25">
      <c r="A31" s="82" t="s">
        <v>10382</v>
      </c>
      <c r="B31" s="79">
        <v>83001</v>
      </c>
      <c r="C31" s="81">
        <v>544340.61</v>
      </c>
      <c r="D31" s="76">
        <f>C31/1.08499</f>
        <v>501701.03871925088</v>
      </c>
      <c r="E31" s="53">
        <f t="shared" si="5"/>
        <v>6.5582415874507536</v>
      </c>
      <c r="F31" s="77">
        <f t="shared" si="2"/>
        <v>6.0445180024246801</v>
      </c>
      <c r="H31">
        <f>H30/1.1238</f>
        <v>118.49109026974836</v>
      </c>
      <c r="K31" s="60" t="s">
        <v>36</v>
      </c>
      <c r="L31" s="64">
        <f>SUM(L29:L30)</f>
        <v>271.05784448454057</v>
      </c>
      <c r="M31" s="64">
        <f>SUM(M29:M30)</f>
        <v>206.66800000000001</v>
      </c>
      <c r="Q31" s="11" t="s">
        <v>0</v>
      </c>
      <c r="R31" t="s">
        <v>1</v>
      </c>
      <c r="S31" s="10"/>
      <c r="U31"/>
      <c r="X31" s="45"/>
      <c r="Y31" s="23"/>
    </row>
    <row r="32" spans="1:25" x14ac:dyDescent="0.25">
      <c r="A32" s="82" t="s">
        <v>28</v>
      </c>
      <c r="B32" s="75">
        <v>79919</v>
      </c>
      <c r="C32" s="81">
        <v>1100941.8399999999</v>
      </c>
      <c r="D32" s="76">
        <f t="shared" ref="D32:D37" si="6">C32/1.08499</f>
        <v>1014702.2921870247</v>
      </c>
      <c r="E32" s="53">
        <f t="shared" si="5"/>
        <v>13.775720917428895</v>
      </c>
      <c r="F32" s="77">
        <f t="shared" si="2"/>
        <v>12.696633994256993</v>
      </c>
      <c r="J32" s="57"/>
      <c r="K32" s="57" t="s">
        <v>37</v>
      </c>
      <c r="L32" s="65">
        <v>36.5</v>
      </c>
      <c r="M32" s="65">
        <v>36.5</v>
      </c>
      <c r="S32" s="10"/>
    </row>
    <row r="33" spans="1:21" x14ac:dyDescent="0.25">
      <c r="A33" s="82" t="s">
        <v>10376</v>
      </c>
      <c r="B33" s="79">
        <v>79524</v>
      </c>
      <c r="C33" s="81">
        <v>1109385.8800000001</v>
      </c>
      <c r="D33" s="76">
        <f t="shared" si="6"/>
        <v>1022484.8892616524</v>
      </c>
      <c r="E33" s="53">
        <f t="shared" si="5"/>
        <v>13.950327951310298</v>
      </c>
      <c r="F33" s="77">
        <f t="shared" si="2"/>
        <v>12.857563619305523</v>
      </c>
      <c r="J33" s="57"/>
      <c r="K33" s="57" t="s">
        <v>20</v>
      </c>
      <c r="L33" s="65">
        <v>25</v>
      </c>
      <c r="M33" s="65">
        <v>25</v>
      </c>
      <c r="Q33" s="11" t="s">
        <v>4</v>
      </c>
      <c r="R33" t="s">
        <v>5</v>
      </c>
      <c r="S33" s="14" t="s">
        <v>6</v>
      </c>
      <c r="T33" t="s">
        <v>10404</v>
      </c>
    </row>
    <row r="34" spans="1:21" x14ac:dyDescent="0.25">
      <c r="A34" s="82" t="s">
        <v>2308</v>
      </c>
      <c r="B34" s="79">
        <v>54335</v>
      </c>
      <c r="C34" s="81">
        <v>346187.04</v>
      </c>
      <c r="D34" s="76">
        <f t="shared" si="6"/>
        <v>319069.33704458107</v>
      </c>
      <c r="E34" s="53">
        <f t="shared" si="5"/>
        <v>6.3713451734609361</v>
      </c>
      <c r="F34" s="77">
        <f t="shared" si="2"/>
        <v>5.8722616553709592</v>
      </c>
      <c r="J34" s="57"/>
      <c r="K34" s="55" t="s">
        <v>38</v>
      </c>
      <c r="L34" s="66">
        <f>SUM(L31:L33)</f>
        <v>332.55784448454057</v>
      </c>
      <c r="M34" s="66">
        <f>SUM(M31:M33)</f>
        <v>268.16800000000001</v>
      </c>
      <c r="Q34" s="35" t="s">
        <v>24</v>
      </c>
      <c r="R34" s="13">
        <v>608341</v>
      </c>
      <c r="S34" s="80">
        <v>3719807.42</v>
      </c>
      <c r="T34" s="68">
        <v>1268</v>
      </c>
      <c r="U34" s="10">
        <f>R34/240</f>
        <v>2534.7541666666666</v>
      </c>
    </row>
    <row r="35" spans="1:21" hidden="1" x14ac:dyDescent="0.25">
      <c r="A35" s="12" t="s">
        <v>10396</v>
      </c>
      <c r="B35" s="13">
        <v>262</v>
      </c>
      <c r="C35" s="14">
        <v>3217.97</v>
      </c>
      <c r="D35" s="52">
        <f t="shared" si="6"/>
        <v>2965.8983032101678</v>
      </c>
      <c r="E35" s="21">
        <f t="shared" si="5"/>
        <v>12.282328244274808</v>
      </c>
      <c r="F35" s="77">
        <f t="shared" si="2"/>
        <v>11.320222531336519</v>
      </c>
      <c r="J35" s="57"/>
      <c r="K35" s="53"/>
      <c r="L35" s="54"/>
      <c r="Q35" s="12" t="s">
        <v>27</v>
      </c>
      <c r="R35" s="13">
        <v>137271</v>
      </c>
      <c r="S35" s="14">
        <v>1416370.58</v>
      </c>
      <c r="T35" s="13">
        <v>576</v>
      </c>
    </row>
    <row r="36" spans="1:21" hidden="1" x14ac:dyDescent="0.25">
      <c r="A36" s="12" t="s">
        <v>10</v>
      </c>
      <c r="B36" s="13"/>
      <c r="C36" s="14"/>
      <c r="D36" s="52">
        <f t="shared" si="6"/>
        <v>0</v>
      </c>
      <c r="E36" s="21" t="e">
        <f t="shared" si="5"/>
        <v>#DIV/0!</v>
      </c>
      <c r="F36" s="77" t="e">
        <f t="shared" si="2"/>
        <v>#DIV/0!</v>
      </c>
      <c r="J36" s="57"/>
      <c r="K36" s="59"/>
      <c r="L36" s="54"/>
      <c r="O36" s="42"/>
      <c r="P36" s="42"/>
      <c r="Q36" s="12" t="s">
        <v>10368</v>
      </c>
      <c r="R36" s="13">
        <v>114223</v>
      </c>
      <c r="S36" s="14">
        <v>1458531.45</v>
      </c>
      <c r="T36" s="13">
        <v>701</v>
      </c>
    </row>
    <row r="37" spans="1:21" x14ac:dyDescent="0.25">
      <c r="A37" s="12" t="s">
        <v>21</v>
      </c>
      <c r="B37" s="13">
        <v>22481182.745999999</v>
      </c>
      <c r="C37" s="14">
        <v>266848378.34</v>
      </c>
      <c r="D37" s="76">
        <f t="shared" si="6"/>
        <v>245945472.62186751</v>
      </c>
      <c r="E37" s="21">
        <f t="shared" ref="E37" si="7">C37/B37</f>
        <v>11.869854951803166</v>
      </c>
      <c r="F37" s="77">
        <f t="shared" si="2"/>
        <v>10.94005931096431</v>
      </c>
      <c r="L37" s="10"/>
      <c r="Q37" s="12" t="s">
        <v>10369</v>
      </c>
      <c r="R37" s="13">
        <v>91147</v>
      </c>
      <c r="S37" s="14">
        <v>823631.78</v>
      </c>
      <c r="T37" s="13">
        <v>282</v>
      </c>
    </row>
    <row r="38" spans="1:21" x14ac:dyDescent="0.25">
      <c r="B38" s="13"/>
      <c r="D38" s="44"/>
      <c r="Q38" s="12" t="s">
        <v>26</v>
      </c>
      <c r="R38" s="13">
        <v>73806</v>
      </c>
      <c r="S38" s="14">
        <v>1227157.5699999998</v>
      </c>
      <c r="T38" s="13">
        <v>450</v>
      </c>
    </row>
    <row r="39" spans="1:21" x14ac:dyDescent="0.25">
      <c r="B39" s="13">
        <f>SUM(B21:B22,B24:B26,B29,B31,B33:B34)</f>
        <v>1127594</v>
      </c>
      <c r="C39" s="45"/>
      <c r="D39" s="10"/>
      <c r="Q39" s="12" t="s">
        <v>23</v>
      </c>
      <c r="R39" s="84">
        <v>26730</v>
      </c>
      <c r="S39" s="14">
        <v>276130.21999999997</v>
      </c>
      <c r="T39" s="13">
        <v>85</v>
      </c>
    </row>
    <row r="40" spans="1:21" x14ac:dyDescent="0.25">
      <c r="A40" s="13"/>
      <c r="B40" s="13">
        <f>B37-B14</f>
        <v>21735086.745999999</v>
      </c>
      <c r="C40" s="13"/>
      <c r="Q40" s="12" t="s">
        <v>15</v>
      </c>
      <c r="R40" s="84">
        <v>18624</v>
      </c>
      <c r="S40" s="14">
        <v>354926.09</v>
      </c>
      <c r="T40" s="13">
        <v>162</v>
      </c>
    </row>
    <row r="41" spans="1:21" x14ac:dyDescent="0.25">
      <c r="B41" s="13"/>
      <c r="C41"/>
      <c r="Q41" s="35" t="s">
        <v>31</v>
      </c>
      <c r="R41" s="84">
        <v>11642</v>
      </c>
      <c r="S41" s="80">
        <v>142137.06</v>
      </c>
      <c r="T41" s="68">
        <v>121</v>
      </c>
    </row>
    <row r="42" spans="1:21" x14ac:dyDescent="0.25">
      <c r="B42" s="13">
        <f>SUM(B30,B40)</f>
        <v>21820379.745999999</v>
      </c>
      <c r="C42" s="13">
        <f>SUM(C30,C40)</f>
        <v>1548909.07</v>
      </c>
      <c r="D42" s="20">
        <f>C42/1.08499</f>
        <v>1427579.1205448899</v>
      </c>
      <c r="E42" s="20">
        <f>D42-P20</f>
        <v>1427579.1205448899</v>
      </c>
      <c r="Q42" s="12" t="s">
        <v>10380</v>
      </c>
      <c r="R42" s="13">
        <v>10917</v>
      </c>
      <c r="S42" s="14">
        <v>194049.5</v>
      </c>
      <c r="T42" s="13">
        <v>56</v>
      </c>
    </row>
    <row r="43" spans="1:21" x14ac:dyDescent="0.25">
      <c r="C43"/>
      <c r="Q43" s="12" t="s">
        <v>2308</v>
      </c>
      <c r="R43" s="13">
        <v>4360</v>
      </c>
      <c r="S43" s="14">
        <v>26332.34</v>
      </c>
      <c r="T43" s="13">
        <v>11</v>
      </c>
    </row>
    <row r="44" spans="1:21" x14ac:dyDescent="0.25">
      <c r="C44"/>
      <c r="Q44" s="12" t="s">
        <v>10377</v>
      </c>
      <c r="R44" s="13">
        <v>4111</v>
      </c>
      <c r="S44" s="14">
        <v>93301.69</v>
      </c>
      <c r="T44" s="13">
        <v>35</v>
      </c>
    </row>
    <row r="45" spans="1:21" x14ac:dyDescent="0.25">
      <c r="A45" s="11" t="s">
        <v>2</v>
      </c>
      <c r="B45" t="s">
        <v>3</v>
      </c>
      <c r="C45"/>
      <c r="Q45" s="12" t="s">
        <v>10376</v>
      </c>
      <c r="R45" s="13">
        <v>3461</v>
      </c>
      <c r="S45" s="14">
        <v>57104.14</v>
      </c>
      <c r="T45" s="13">
        <v>27</v>
      </c>
    </row>
    <row r="46" spans="1:21" x14ac:dyDescent="0.25">
      <c r="A46" s="11" t="s">
        <v>0</v>
      </c>
      <c r="B46" t="s">
        <v>3</v>
      </c>
      <c r="G46" s="10"/>
      <c r="Q46" s="12" t="s">
        <v>10373</v>
      </c>
      <c r="R46" s="13">
        <v>2416</v>
      </c>
      <c r="S46" s="14">
        <v>19251.47</v>
      </c>
      <c r="T46" s="13">
        <v>11</v>
      </c>
    </row>
    <row r="47" spans="1:21" x14ac:dyDescent="0.25">
      <c r="G47" s="10"/>
      <c r="Q47" s="12" t="s">
        <v>10</v>
      </c>
      <c r="R47" s="13"/>
      <c r="S47" s="14"/>
      <c r="T47" s="13"/>
    </row>
    <row r="48" spans="1:21" x14ac:dyDescent="0.25">
      <c r="C48" s="11" t="s">
        <v>40</v>
      </c>
      <c r="Q48" s="12" t="s">
        <v>22</v>
      </c>
      <c r="R48" s="84">
        <v>0</v>
      </c>
      <c r="S48" s="14">
        <v>0</v>
      </c>
      <c r="T48" s="13">
        <v>0</v>
      </c>
    </row>
    <row r="49" spans="1:20" x14ac:dyDescent="0.25">
      <c r="A49" s="11" t="s">
        <v>41</v>
      </c>
      <c r="B49" s="11" t="s">
        <v>42</v>
      </c>
      <c r="C49" t="s">
        <v>5</v>
      </c>
      <c r="D49" t="s">
        <v>6</v>
      </c>
      <c r="Q49" s="12" t="s">
        <v>21</v>
      </c>
      <c r="R49" s="13">
        <v>1107049</v>
      </c>
      <c r="S49" s="14">
        <v>9808731.3099999987</v>
      </c>
      <c r="T49" s="13">
        <v>3785</v>
      </c>
    </row>
    <row r="50" spans="1:20" x14ac:dyDescent="0.25">
      <c r="A50">
        <v>17090</v>
      </c>
      <c r="B50" t="s">
        <v>43</v>
      </c>
      <c r="C50" s="13">
        <v>565</v>
      </c>
      <c r="D50" s="40">
        <v>61144.479999999996</v>
      </c>
    </row>
    <row r="51" spans="1:20" x14ac:dyDescent="0.25">
      <c r="A51">
        <v>17093</v>
      </c>
      <c r="B51" t="s">
        <v>44</v>
      </c>
      <c r="C51" s="13">
        <v>571</v>
      </c>
      <c r="D51" s="40">
        <v>61110.520000000004</v>
      </c>
    </row>
    <row r="52" spans="1:20" x14ac:dyDescent="0.25">
      <c r="A52">
        <v>62678148</v>
      </c>
      <c r="B52" t="s">
        <v>45</v>
      </c>
      <c r="C52" s="13">
        <v>20486</v>
      </c>
      <c r="D52" s="40">
        <v>239794.58000000002</v>
      </c>
      <c r="S52">
        <f>R49/T49</f>
        <v>292.48322324966978</v>
      </c>
    </row>
    <row r="53" spans="1:20" x14ac:dyDescent="0.25">
      <c r="A53">
        <v>62678150</v>
      </c>
      <c r="B53" t="s">
        <v>46</v>
      </c>
      <c r="C53" s="13">
        <v>12552</v>
      </c>
      <c r="D53" s="40">
        <v>164338.84</v>
      </c>
    </row>
    <row r="54" spans="1:20" x14ac:dyDescent="0.25">
      <c r="A54">
        <v>62678151</v>
      </c>
      <c r="B54" t="s">
        <v>47</v>
      </c>
      <c r="C54" s="13">
        <v>16017</v>
      </c>
      <c r="D54" s="40">
        <v>198572.65</v>
      </c>
    </row>
    <row r="55" spans="1:20" x14ac:dyDescent="0.25">
      <c r="A55">
        <v>62678152</v>
      </c>
      <c r="B55" t="s">
        <v>48</v>
      </c>
      <c r="C55" s="13">
        <v>6350</v>
      </c>
      <c r="D55" s="40">
        <v>93796.04</v>
      </c>
    </row>
    <row r="56" spans="1:20" x14ac:dyDescent="0.25">
      <c r="A56">
        <v>62678153</v>
      </c>
      <c r="B56" t="s">
        <v>49</v>
      </c>
      <c r="C56" s="13">
        <v>51914</v>
      </c>
      <c r="D56" s="40">
        <v>623331.6</v>
      </c>
    </row>
    <row r="57" spans="1:20" x14ac:dyDescent="0.25">
      <c r="A57">
        <v>62689431</v>
      </c>
      <c r="B57" t="s">
        <v>50</v>
      </c>
      <c r="C57" s="13">
        <v>4008</v>
      </c>
      <c r="D57" s="40">
        <v>97152.23000000001</v>
      </c>
    </row>
    <row r="58" spans="1:20" x14ac:dyDescent="0.25">
      <c r="A58">
        <v>62694394</v>
      </c>
      <c r="B58" t="s">
        <v>51</v>
      </c>
      <c r="C58" s="13">
        <v>170</v>
      </c>
      <c r="D58" s="40">
        <v>2318.25</v>
      </c>
    </row>
    <row r="59" spans="1:20" x14ac:dyDescent="0.25">
      <c r="A59">
        <v>62694440</v>
      </c>
      <c r="B59" t="s">
        <v>52</v>
      </c>
      <c r="C59" s="13">
        <v>612</v>
      </c>
      <c r="D59" s="40">
        <v>7884.88</v>
      </c>
      <c r="F59">
        <f>7.6/1.08499</f>
        <v>7.0046728541276879</v>
      </c>
    </row>
    <row r="60" spans="1:20" x14ac:dyDescent="0.25">
      <c r="A60">
        <v>62694914</v>
      </c>
      <c r="B60" t="s">
        <v>53</v>
      </c>
      <c r="C60" s="13">
        <v>69986</v>
      </c>
      <c r="D60" s="40">
        <v>498016.41</v>
      </c>
    </row>
    <row r="61" spans="1:20" x14ac:dyDescent="0.25">
      <c r="A61">
        <v>62697527</v>
      </c>
      <c r="B61" t="s">
        <v>54</v>
      </c>
      <c r="C61" s="13">
        <v>2712</v>
      </c>
      <c r="D61" s="40">
        <v>34478.67</v>
      </c>
    </row>
    <row r="62" spans="1:20" x14ac:dyDescent="0.25">
      <c r="A62">
        <v>62697528</v>
      </c>
      <c r="B62" t="s">
        <v>55</v>
      </c>
      <c r="C62" s="13">
        <v>17981</v>
      </c>
      <c r="D62" s="40">
        <v>207496.59999999998</v>
      </c>
    </row>
    <row r="63" spans="1:20" x14ac:dyDescent="0.25">
      <c r="A63">
        <v>62697529</v>
      </c>
      <c r="B63" t="s">
        <v>56</v>
      </c>
      <c r="C63" s="13">
        <v>15931</v>
      </c>
      <c r="D63" s="40">
        <v>208666.02000000002</v>
      </c>
    </row>
    <row r="64" spans="1:20" x14ac:dyDescent="0.25">
      <c r="A64">
        <v>62697531</v>
      </c>
      <c r="B64" t="s">
        <v>58</v>
      </c>
      <c r="C64" s="13">
        <v>16501</v>
      </c>
      <c r="D64" s="40">
        <v>158081.91999999998</v>
      </c>
    </row>
    <row r="65" spans="1:12" x14ac:dyDescent="0.25">
      <c r="A65">
        <v>62698497</v>
      </c>
      <c r="B65" t="s">
        <v>59</v>
      </c>
      <c r="C65" s="13">
        <v>31231</v>
      </c>
      <c r="D65" s="40">
        <v>340304.08</v>
      </c>
    </row>
    <row r="66" spans="1:12" x14ac:dyDescent="0.25">
      <c r="A66">
        <v>62712055</v>
      </c>
      <c r="B66" t="s">
        <v>60</v>
      </c>
      <c r="C66" s="13">
        <v>15922</v>
      </c>
      <c r="D66" s="40">
        <v>206188.59</v>
      </c>
    </row>
    <row r="67" spans="1:12" x14ac:dyDescent="0.25">
      <c r="A67">
        <v>62714126</v>
      </c>
      <c r="B67" t="s">
        <v>61</v>
      </c>
      <c r="C67" s="13">
        <v>465539</v>
      </c>
      <c r="D67" s="40">
        <v>4519229.3600000003</v>
      </c>
    </row>
    <row r="68" spans="1:12" x14ac:dyDescent="0.25">
      <c r="A68">
        <v>62714129</v>
      </c>
      <c r="B68" t="s">
        <v>62</v>
      </c>
      <c r="C68" s="13">
        <v>1</v>
      </c>
      <c r="D68" s="40">
        <v>11.1</v>
      </c>
    </row>
    <row r="69" spans="1:12" x14ac:dyDescent="0.25">
      <c r="A69">
        <v>62715597</v>
      </c>
      <c r="B69" t="s">
        <v>63</v>
      </c>
      <c r="C69" s="13">
        <v>125</v>
      </c>
      <c r="D69" s="40">
        <v>3172.47</v>
      </c>
    </row>
    <row r="70" spans="1:12" x14ac:dyDescent="0.25">
      <c r="A70">
        <v>62715600</v>
      </c>
      <c r="B70" t="s">
        <v>64</v>
      </c>
      <c r="C70" s="13">
        <v>15856</v>
      </c>
      <c r="D70" s="40">
        <v>169347.46</v>
      </c>
    </row>
    <row r="71" spans="1:12" x14ac:dyDescent="0.25">
      <c r="A71">
        <v>62718578</v>
      </c>
      <c r="B71" t="s">
        <v>65</v>
      </c>
      <c r="C71" s="13">
        <v>5000</v>
      </c>
      <c r="D71" s="40">
        <v>59912.69</v>
      </c>
    </row>
    <row r="72" spans="1:12" x14ac:dyDescent="0.25">
      <c r="A72">
        <v>62735647</v>
      </c>
      <c r="B72" t="s">
        <v>66</v>
      </c>
      <c r="C72" s="13">
        <v>6583</v>
      </c>
      <c r="D72" s="40">
        <v>165890.90000000002</v>
      </c>
    </row>
    <row r="73" spans="1:12" x14ac:dyDescent="0.25">
      <c r="A73">
        <v>62746578</v>
      </c>
      <c r="B73" t="s">
        <v>68</v>
      </c>
      <c r="C73" s="13">
        <v>250</v>
      </c>
      <c r="D73" s="40">
        <v>6507.1</v>
      </c>
      <c r="L73">
        <v>188</v>
      </c>
    </row>
    <row r="74" spans="1:12" x14ac:dyDescent="0.25">
      <c r="A74">
        <v>64315721</v>
      </c>
      <c r="B74" t="s">
        <v>70</v>
      </c>
      <c r="C74" s="13">
        <v>123516</v>
      </c>
      <c r="D74" s="40">
        <v>1391670.06</v>
      </c>
      <c r="L74">
        <v>110</v>
      </c>
    </row>
    <row r="75" spans="1:12" x14ac:dyDescent="0.25">
      <c r="A75">
        <v>64315722</v>
      </c>
      <c r="B75" t="s">
        <v>71</v>
      </c>
      <c r="C75" s="13">
        <v>33902</v>
      </c>
      <c r="D75" s="40">
        <v>352399.26</v>
      </c>
    </row>
    <row r="76" spans="1:12" x14ac:dyDescent="0.25">
      <c r="A76">
        <v>64324874</v>
      </c>
      <c r="B76" t="s">
        <v>72</v>
      </c>
      <c r="C76" s="13">
        <v>162</v>
      </c>
      <c r="D76" s="40">
        <v>2034.6999999999998</v>
      </c>
    </row>
    <row r="77" spans="1:12" x14ac:dyDescent="0.25">
      <c r="A77">
        <v>64324876</v>
      </c>
      <c r="B77" t="s">
        <v>73</v>
      </c>
      <c r="C77" s="13">
        <v>0</v>
      </c>
      <c r="D77" s="40">
        <v>0</v>
      </c>
    </row>
    <row r="78" spans="1:12" x14ac:dyDescent="0.25">
      <c r="A78">
        <v>64325372</v>
      </c>
      <c r="B78" t="s">
        <v>74</v>
      </c>
      <c r="C78" s="13">
        <v>200</v>
      </c>
      <c r="D78" s="40">
        <v>2494.6</v>
      </c>
    </row>
    <row r="79" spans="1:12" x14ac:dyDescent="0.25">
      <c r="A79">
        <v>64325486</v>
      </c>
      <c r="B79" t="s">
        <v>75</v>
      </c>
      <c r="C79" s="13">
        <v>4883</v>
      </c>
      <c r="D79" s="40">
        <v>60901.299999999988</v>
      </c>
    </row>
    <row r="80" spans="1:12" x14ac:dyDescent="0.25">
      <c r="A80">
        <v>64325487</v>
      </c>
      <c r="B80" t="s">
        <v>76</v>
      </c>
      <c r="C80" s="13">
        <v>373</v>
      </c>
      <c r="D80" s="40">
        <v>4848.34</v>
      </c>
    </row>
    <row r="81" spans="1:4" x14ac:dyDescent="0.25">
      <c r="A81">
        <v>64325488</v>
      </c>
      <c r="B81" t="s">
        <v>77</v>
      </c>
      <c r="C81" s="13">
        <v>187</v>
      </c>
      <c r="D81" s="40">
        <v>2426.91</v>
      </c>
    </row>
    <row r="82" spans="1:4" x14ac:dyDescent="0.25">
      <c r="A82">
        <v>64325492</v>
      </c>
      <c r="B82" t="s">
        <v>78</v>
      </c>
      <c r="C82" s="13">
        <v>0</v>
      </c>
      <c r="D82" s="40">
        <v>0</v>
      </c>
    </row>
    <row r="83" spans="1:4" x14ac:dyDescent="0.25">
      <c r="A83">
        <v>64325509</v>
      </c>
      <c r="B83" t="s">
        <v>79</v>
      </c>
      <c r="C83" s="13">
        <v>17</v>
      </c>
      <c r="D83" s="40">
        <v>222.58</v>
      </c>
    </row>
    <row r="84" spans="1:4" x14ac:dyDescent="0.25">
      <c r="A84">
        <v>64325512</v>
      </c>
      <c r="B84" t="s">
        <v>81</v>
      </c>
      <c r="C84" s="13">
        <v>1761</v>
      </c>
      <c r="D84" s="40">
        <v>22277.64</v>
      </c>
    </row>
    <row r="85" spans="1:4" x14ac:dyDescent="0.25">
      <c r="A85">
        <v>64325513</v>
      </c>
      <c r="B85" t="s">
        <v>82</v>
      </c>
      <c r="C85" s="13">
        <v>51</v>
      </c>
      <c r="D85" s="40">
        <v>627.17999999999995</v>
      </c>
    </row>
    <row r="86" spans="1:4" x14ac:dyDescent="0.25">
      <c r="A86">
        <v>64325559</v>
      </c>
      <c r="B86" t="s">
        <v>85</v>
      </c>
      <c r="C86" s="13">
        <v>3</v>
      </c>
      <c r="D86" s="40">
        <v>38.32</v>
      </c>
    </row>
    <row r="87" spans="1:4" x14ac:dyDescent="0.25">
      <c r="A87">
        <v>64325563</v>
      </c>
      <c r="B87" t="s">
        <v>86</v>
      </c>
      <c r="C87" s="13">
        <v>1236</v>
      </c>
      <c r="D87" s="40">
        <v>16105.289999999999</v>
      </c>
    </row>
    <row r="88" spans="1:4" x14ac:dyDescent="0.25">
      <c r="A88">
        <v>64325568</v>
      </c>
      <c r="B88" t="s">
        <v>87</v>
      </c>
      <c r="C88" s="13">
        <v>1996</v>
      </c>
      <c r="D88" s="40">
        <v>25652.29</v>
      </c>
    </row>
    <row r="89" spans="1:4" x14ac:dyDescent="0.25">
      <c r="A89">
        <v>64325572</v>
      </c>
      <c r="B89" t="s">
        <v>88</v>
      </c>
      <c r="C89" s="13">
        <v>748</v>
      </c>
      <c r="D89" s="40">
        <v>9079.35</v>
      </c>
    </row>
    <row r="90" spans="1:4" x14ac:dyDescent="0.25">
      <c r="A90">
        <v>64325600</v>
      </c>
      <c r="B90" t="s">
        <v>89</v>
      </c>
      <c r="C90" s="13">
        <v>827</v>
      </c>
      <c r="D90" s="40">
        <v>11702.999999999998</v>
      </c>
    </row>
    <row r="91" spans="1:4" x14ac:dyDescent="0.25">
      <c r="A91">
        <v>64325608</v>
      </c>
      <c r="B91" t="s">
        <v>10397</v>
      </c>
      <c r="C91" s="13">
        <v>257</v>
      </c>
      <c r="D91" s="40">
        <v>2427.66</v>
      </c>
    </row>
    <row r="92" spans="1:4" x14ac:dyDescent="0.25">
      <c r="A92">
        <v>64325622</v>
      </c>
      <c r="B92" t="s">
        <v>91</v>
      </c>
      <c r="C92" s="13">
        <v>3071</v>
      </c>
      <c r="D92" s="40">
        <v>40436.630000000005</v>
      </c>
    </row>
    <row r="93" spans="1:4" x14ac:dyDescent="0.25">
      <c r="A93">
        <v>64325624</v>
      </c>
      <c r="B93" t="s">
        <v>92</v>
      </c>
      <c r="C93" s="13">
        <v>27207</v>
      </c>
      <c r="D93" s="40">
        <v>490078.69999999995</v>
      </c>
    </row>
    <row r="94" spans="1:4" x14ac:dyDescent="0.25">
      <c r="A94">
        <v>64325625</v>
      </c>
      <c r="B94" t="s">
        <v>93</v>
      </c>
      <c r="C94" s="13">
        <v>40198</v>
      </c>
      <c r="D94" s="40">
        <v>733208.89999999991</v>
      </c>
    </row>
    <row r="95" spans="1:4" x14ac:dyDescent="0.25">
      <c r="A95">
        <v>64326313</v>
      </c>
      <c r="B95" t="s">
        <v>94</v>
      </c>
      <c r="C95" s="13">
        <v>748</v>
      </c>
      <c r="D95" s="40">
        <v>9874.7800000000007</v>
      </c>
    </row>
    <row r="96" spans="1:4" x14ac:dyDescent="0.25">
      <c r="A96">
        <v>64326391</v>
      </c>
      <c r="B96" t="s">
        <v>96</v>
      </c>
      <c r="C96" s="13">
        <v>131</v>
      </c>
      <c r="D96" s="40">
        <v>2325.5700000000002</v>
      </c>
    </row>
    <row r="97" spans="1:4" x14ac:dyDescent="0.25">
      <c r="A97">
        <v>64326396</v>
      </c>
      <c r="B97" t="s">
        <v>97</v>
      </c>
      <c r="C97" s="13">
        <v>425</v>
      </c>
      <c r="D97" s="40">
        <v>13370.4</v>
      </c>
    </row>
    <row r="98" spans="1:4" x14ac:dyDescent="0.25">
      <c r="A98">
        <v>64326407</v>
      </c>
      <c r="B98" t="s">
        <v>98</v>
      </c>
      <c r="C98" s="13">
        <v>5162</v>
      </c>
      <c r="D98" s="40">
        <v>96675.640000000014</v>
      </c>
    </row>
    <row r="99" spans="1:4" x14ac:dyDescent="0.25">
      <c r="A99">
        <v>64327161</v>
      </c>
      <c r="B99" t="s">
        <v>99</v>
      </c>
      <c r="C99" s="13">
        <v>329497</v>
      </c>
      <c r="D99" s="40">
        <v>2139369.4900000002</v>
      </c>
    </row>
    <row r="100" spans="1:4" x14ac:dyDescent="0.25">
      <c r="A100">
        <v>64327184</v>
      </c>
      <c r="B100" t="s">
        <v>100</v>
      </c>
      <c r="C100" s="13">
        <v>780</v>
      </c>
      <c r="D100" s="40">
        <v>4057.83</v>
      </c>
    </row>
    <row r="101" spans="1:4" x14ac:dyDescent="0.25">
      <c r="A101">
        <v>64328806</v>
      </c>
      <c r="B101" t="s">
        <v>101</v>
      </c>
      <c r="C101" s="13">
        <v>27601</v>
      </c>
      <c r="D101" s="40">
        <v>351484.78</v>
      </c>
    </row>
    <row r="102" spans="1:4" x14ac:dyDescent="0.25">
      <c r="A102">
        <v>64330596</v>
      </c>
      <c r="B102" t="s">
        <v>102</v>
      </c>
      <c r="C102" s="13">
        <v>154265.5</v>
      </c>
      <c r="D102" s="40">
        <v>2069285.8600000003</v>
      </c>
    </row>
    <row r="103" spans="1:4" x14ac:dyDescent="0.25">
      <c r="A103">
        <v>64330611</v>
      </c>
      <c r="B103" t="s">
        <v>103</v>
      </c>
      <c r="C103" s="13">
        <v>273928</v>
      </c>
      <c r="D103" s="40">
        <v>3533550.6999999997</v>
      </c>
    </row>
    <row r="104" spans="1:4" x14ac:dyDescent="0.25">
      <c r="A104">
        <v>64330612</v>
      </c>
      <c r="B104" t="s">
        <v>104</v>
      </c>
      <c r="C104" s="13">
        <v>11809</v>
      </c>
      <c r="D104" s="40">
        <v>230756.89999999997</v>
      </c>
    </row>
    <row r="105" spans="1:4" x14ac:dyDescent="0.25">
      <c r="A105">
        <v>64331550</v>
      </c>
      <c r="B105" t="s">
        <v>105</v>
      </c>
      <c r="C105" s="13">
        <v>133608</v>
      </c>
      <c r="D105" s="40">
        <v>891557.33</v>
      </c>
    </row>
    <row r="106" spans="1:4" x14ac:dyDescent="0.25">
      <c r="A106">
        <v>64341106</v>
      </c>
      <c r="B106" s="8" t="s">
        <v>107</v>
      </c>
      <c r="C106" s="68">
        <v>95353</v>
      </c>
      <c r="D106" s="40">
        <v>1188748.98</v>
      </c>
    </row>
    <row r="107" spans="1:4" x14ac:dyDescent="0.25">
      <c r="A107">
        <v>64341107</v>
      </c>
      <c r="B107" s="8" t="s">
        <v>108</v>
      </c>
      <c r="C107" s="68">
        <v>64250</v>
      </c>
      <c r="D107" s="40">
        <v>874986.6100000001</v>
      </c>
    </row>
    <row r="108" spans="1:4" x14ac:dyDescent="0.25">
      <c r="A108">
        <v>64341108</v>
      </c>
      <c r="B108" t="s">
        <v>109</v>
      </c>
      <c r="C108" s="13">
        <v>488638</v>
      </c>
      <c r="D108" s="40">
        <v>2542078.88</v>
      </c>
    </row>
    <row r="109" spans="1:4" x14ac:dyDescent="0.25">
      <c r="A109">
        <v>64341109</v>
      </c>
      <c r="B109" t="s">
        <v>110</v>
      </c>
      <c r="C109" s="13">
        <v>231825</v>
      </c>
      <c r="D109" s="40">
        <v>1094517.8400000001</v>
      </c>
    </row>
    <row r="110" spans="1:4" x14ac:dyDescent="0.25">
      <c r="A110">
        <v>64341962</v>
      </c>
      <c r="B110" t="s">
        <v>111</v>
      </c>
      <c r="C110" s="13">
        <v>30961</v>
      </c>
      <c r="D110" s="40">
        <v>472466.37</v>
      </c>
    </row>
    <row r="111" spans="1:4" x14ac:dyDescent="0.25">
      <c r="A111">
        <v>64341967</v>
      </c>
      <c r="B111" t="s">
        <v>112</v>
      </c>
      <c r="C111" s="13">
        <v>80763</v>
      </c>
      <c r="D111" s="40">
        <v>1039894.33</v>
      </c>
    </row>
    <row r="112" spans="1:4" x14ac:dyDescent="0.25">
      <c r="A112">
        <v>64341968</v>
      </c>
      <c r="B112" t="s">
        <v>10372</v>
      </c>
      <c r="C112" s="13">
        <v>76904</v>
      </c>
      <c r="D112" s="40">
        <v>991565.70000000007</v>
      </c>
    </row>
    <row r="113" spans="1:4" x14ac:dyDescent="0.25">
      <c r="A113">
        <v>64343267</v>
      </c>
      <c r="B113" t="s">
        <v>114</v>
      </c>
      <c r="C113" s="13">
        <v>10</v>
      </c>
      <c r="D113" s="40">
        <v>607.38</v>
      </c>
    </row>
    <row r="114" spans="1:4" x14ac:dyDescent="0.25">
      <c r="A114">
        <v>64360314</v>
      </c>
      <c r="B114" t="s">
        <v>118</v>
      </c>
      <c r="C114" s="13">
        <v>61227</v>
      </c>
      <c r="D114" s="40">
        <v>625810.81999999995</v>
      </c>
    </row>
    <row r="115" spans="1:4" x14ac:dyDescent="0.25">
      <c r="A115">
        <v>64361161</v>
      </c>
      <c r="B115" t="s">
        <v>119</v>
      </c>
      <c r="C115" s="13">
        <v>240</v>
      </c>
      <c r="D115" s="40">
        <v>2723.54</v>
      </c>
    </row>
    <row r="116" spans="1:4" x14ac:dyDescent="0.25">
      <c r="A116">
        <v>64361163</v>
      </c>
      <c r="B116" t="s">
        <v>120</v>
      </c>
      <c r="C116" s="13">
        <v>0</v>
      </c>
      <c r="D116" s="40">
        <v>0</v>
      </c>
    </row>
    <row r="117" spans="1:4" x14ac:dyDescent="0.25">
      <c r="A117">
        <v>64365613</v>
      </c>
      <c r="B117" s="16" t="s">
        <v>122</v>
      </c>
      <c r="C117" s="49">
        <v>426458</v>
      </c>
      <c r="D117" s="67">
        <v>2943200.7200000007</v>
      </c>
    </row>
    <row r="118" spans="1:4" x14ac:dyDescent="0.25">
      <c r="A118">
        <v>64366224</v>
      </c>
      <c r="B118" s="16" t="s">
        <v>123</v>
      </c>
      <c r="C118" s="49">
        <v>190285</v>
      </c>
      <c r="D118" s="67">
        <v>1054815.83</v>
      </c>
    </row>
    <row r="119" spans="1:4" x14ac:dyDescent="0.25">
      <c r="A119">
        <v>64367657</v>
      </c>
      <c r="B119" t="s">
        <v>10379</v>
      </c>
      <c r="C119" s="13">
        <v>32962</v>
      </c>
      <c r="D119" s="40">
        <v>426566.22</v>
      </c>
    </row>
    <row r="120" spans="1:4" x14ac:dyDescent="0.25">
      <c r="A120">
        <v>64369025</v>
      </c>
      <c r="B120" t="s">
        <v>125</v>
      </c>
      <c r="C120" s="13">
        <v>46958</v>
      </c>
      <c r="D120" s="40">
        <v>301400.17</v>
      </c>
    </row>
    <row r="121" spans="1:4" x14ac:dyDescent="0.25">
      <c r="A121">
        <v>64369026</v>
      </c>
      <c r="B121" t="s">
        <v>126</v>
      </c>
      <c r="C121" s="13">
        <v>100833</v>
      </c>
      <c r="D121" s="40">
        <v>929624.91999999993</v>
      </c>
    </row>
    <row r="122" spans="1:4" x14ac:dyDescent="0.25">
      <c r="A122">
        <v>64369031</v>
      </c>
      <c r="B122" t="s">
        <v>127</v>
      </c>
      <c r="C122" s="13">
        <v>19729</v>
      </c>
      <c r="D122" s="40">
        <v>220689.42</v>
      </c>
    </row>
    <row r="123" spans="1:4" x14ac:dyDescent="0.25">
      <c r="A123">
        <v>64369035</v>
      </c>
      <c r="B123" t="s">
        <v>128</v>
      </c>
      <c r="C123" s="13">
        <v>18160</v>
      </c>
      <c r="D123" s="40">
        <v>202510.93</v>
      </c>
    </row>
    <row r="124" spans="1:4" x14ac:dyDescent="0.25">
      <c r="A124">
        <v>64369043</v>
      </c>
      <c r="B124" t="s">
        <v>129</v>
      </c>
      <c r="C124" s="13">
        <v>23475</v>
      </c>
      <c r="D124" s="40">
        <v>322751.71000000002</v>
      </c>
    </row>
    <row r="125" spans="1:4" x14ac:dyDescent="0.25">
      <c r="A125">
        <v>64369045</v>
      </c>
      <c r="B125" t="s">
        <v>130</v>
      </c>
      <c r="C125" s="13">
        <v>1440</v>
      </c>
      <c r="D125" s="40">
        <v>20977.93</v>
      </c>
    </row>
    <row r="126" spans="1:4" x14ac:dyDescent="0.25">
      <c r="A126">
        <v>64369046</v>
      </c>
      <c r="B126" t="s">
        <v>10386</v>
      </c>
      <c r="C126" s="13">
        <v>23482</v>
      </c>
      <c r="D126" s="40">
        <v>324007.72000000003</v>
      </c>
    </row>
    <row r="127" spans="1:4" x14ac:dyDescent="0.25">
      <c r="A127">
        <v>64369052</v>
      </c>
      <c r="B127" t="s">
        <v>131</v>
      </c>
      <c r="C127" s="13">
        <v>61321</v>
      </c>
      <c r="D127" s="40">
        <v>1054577.1200000001</v>
      </c>
    </row>
    <row r="128" spans="1:4" x14ac:dyDescent="0.25">
      <c r="A128">
        <v>64371463</v>
      </c>
      <c r="B128" t="s">
        <v>10385</v>
      </c>
      <c r="C128" s="13">
        <v>27976</v>
      </c>
      <c r="D128" s="40">
        <v>355120.70999999996</v>
      </c>
    </row>
    <row r="129" spans="1:4" x14ac:dyDescent="0.25">
      <c r="A129">
        <v>64373718</v>
      </c>
      <c r="B129" t="s">
        <v>133</v>
      </c>
      <c r="C129" s="13">
        <v>85155</v>
      </c>
      <c r="D129" s="40">
        <v>946240.60999999987</v>
      </c>
    </row>
    <row r="130" spans="1:4" x14ac:dyDescent="0.25">
      <c r="A130">
        <v>64376316</v>
      </c>
      <c r="B130" t="s">
        <v>134</v>
      </c>
      <c r="C130" s="13">
        <v>415819</v>
      </c>
      <c r="D130" s="40">
        <v>2569916.9700000002</v>
      </c>
    </row>
    <row r="131" spans="1:4" x14ac:dyDescent="0.25">
      <c r="A131">
        <v>64378129</v>
      </c>
      <c r="B131" t="s">
        <v>135</v>
      </c>
      <c r="C131" s="13">
        <v>59222</v>
      </c>
      <c r="D131" s="40">
        <v>796985.65999999992</v>
      </c>
    </row>
    <row r="132" spans="1:4" x14ac:dyDescent="0.25">
      <c r="A132">
        <v>64379123</v>
      </c>
      <c r="B132" t="s">
        <v>136</v>
      </c>
      <c r="C132" s="13">
        <v>946</v>
      </c>
      <c r="D132" s="40">
        <v>12211.380000000001</v>
      </c>
    </row>
    <row r="133" spans="1:4" x14ac:dyDescent="0.25">
      <c r="A133">
        <v>64387483</v>
      </c>
      <c r="B133" t="s">
        <v>138</v>
      </c>
      <c r="C133" s="13">
        <v>10126</v>
      </c>
      <c r="D133" s="40">
        <v>132936.57</v>
      </c>
    </row>
    <row r="134" spans="1:4" x14ac:dyDescent="0.25">
      <c r="A134">
        <v>64388734</v>
      </c>
      <c r="B134" t="s">
        <v>139</v>
      </c>
      <c r="C134" s="13">
        <v>13652</v>
      </c>
      <c r="D134" s="40">
        <v>178116.26</v>
      </c>
    </row>
    <row r="135" spans="1:4" x14ac:dyDescent="0.25">
      <c r="A135">
        <v>64388735</v>
      </c>
      <c r="B135" t="s">
        <v>140</v>
      </c>
      <c r="C135" s="13">
        <v>2029</v>
      </c>
      <c r="D135" s="40">
        <v>28298.44</v>
      </c>
    </row>
    <row r="136" spans="1:4" x14ac:dyDescent="0.25">
      <c r="A136">
        <v>64388736</v>
      </c>
      <c r="B136" t="s">
        <v>10390</v>
      </c>
      <c r="C136" s="13">
        <v>12595</v>
      </c>
      <c r="D136" s="40">
        <v>226620.26</v>
      </c>
    </row>
    <row r="137" spans="1:4" x14ac:dyDescent="0.25">
      <c r="A137">
        <v>64389650</v>
      </c>
      <c r="B137" t="s">
        <v>142</v>
      </c>
      <c r="C137" s="13">
        <v>39665</v>
      </c>
      <c r="D137" s="40">
        <v>440785.29000000004</v>
      </c>
    </row>
    <row r="138" spans="1:4" x14ac:dyDescent="0.25">
      <c r="A138">
        <v>64389651</v>
      </c>
      <c r="B138" t="s">
        <v>143</v>
      </c>
      <c r="C138" s="13">
        <v>40354</v>
      </c>
      <c r="D138" s="40">
        <v>402935.45999999996</v>
      </c>
    </row>
    <row r="139" spans="1:4" x14ac:dyDescent="0.25">
      <c r="A139">
        <v>64392287</v>
      </c>
      <c r="B139" t="s">
        <v>10378</v>
      </c>
      <c r="C139" s="13">
        <v>37401</v>
      </c>
      <c r="D139" s="40">
        <v>452294.29</v>
      </c>
    </row>
    <row r="140" spans="1:4" x14ac:dyDescent="0.25">
      <c r="A140">
        <v>64393719</v>
      </c>
      <c r="B140" t="s">
        <v>144</v>
      </c>
      <c r="C140" s="13">
        <v>61565</v>
      </c>
      <c r="D140" s="40">
        <v>672069.83000000007</v>
      </c>
    </row>
    <row r="141" spans="1:4" x14ac:dyDescent="0.25">
      <c r="A141">
        <v>64393721</v>
      </c>
      <c r="B141" t="s">
        <v>145</v>
      </c>
      <c r="C141" s="13">
        <v>17078</v>
      </c>
      <c r="D141" s="40">
        <v>303052.57999999996</v>
      </c>
    </row>
    <row r="142" spans="1:4" x14ac:dyDescent="0.25">
      <c r="A142">
        <v>64393722</v>
      </c>
      <c r="B142" t="s">
        <v>146</v>
      </c>
      <c r="C142" s="13">
        <v>87757</v>
      </c>
      <c r="D142" s="40">
        <v>1280472.06</v>
      </c>
    </row>
    <row r="143" spans="1:4" x14ac:dyDescent="0.25">
      <c r="A143">
        <v>64393723</v>
      </c>
      <c r="B143" t="s">
        <v>147</v>
      </c>
      <c r="C143" s="13">
        <v>88704</v>
      </c>
      <c r="D143" s="40">
        <v>1159673.1600000001</v>
      </c>
    </row>
    <row r="144" spans="1:4" x14ac:dyDescent="0.25">
      <c r="A144">
        <v>64394583</v>
      </c>
      <c r="B144" t="s">
        <v>148</v>
      </c>
      <c r="C144" s="13">
        <v>77094</v>
      </c>
      <c r="D144" s="40">
        <v>890131.63</v>
      </c>
    </row>
    <row r="145" spans="1:4" x14ac:dyDescent="0.25">
      <c r="A145">
        <v>64394585</v>
      </c>
      <c r="B145" t="s">
        <v>149</v>
      </c>
      <c r="C145" s="13">
        <v>63840</v>
      </c>
      <c r="D145" s="40">
        <v>822709.36999999988</v>
      </c>
    </row>
    <row r="146" spans="1:4" x14ac:dyDescent="0.25">
      <c r="A146">
        <v>64394596</v>
      </c>
      <c r="B146" t="s">
        <v>150</v>
      </c>
      <c r="C146" s="13">
        <v>48570</v>
      </c>
      <c r="D146" s="40">
        <v>636754.22</v>
      </c>
    </row>
    <row r="147" spans="1:4" x14ac:dyDescent="0.25">
      <c r="A147">
        <v>64394598</v>
      </c>
      <c r="B147" t="s">
        <v>151</v>
      </c>
      <c r="C147" s="13">
        <v>43455</v>
      </c>
      <c r="D147" s="40">
        <v>558658.00999999989</v>
      </c>
    </row>
    <row r="148" spans="1:4" x14ac:dyDescent="0.25">
      <c r="A148">
        <v>64396550</v>
      </c>
      <c r="B148" t="s">
        <v>153</v>
      </c>
      <c r="C148" s="13">
        <v>31432</v>
      </c>
      <c r="D148" s="40">
        <v>300476.13</v>
      </c>
    </row>
    <row r="149" spans="1:4" x14ac:dyDescent="0.25">
      <c r="A149">
        <v>64399865</v>
      </c>
      <c r="B149" s="8" t="s">
        <v>154</v>
      </c>
      <c r="C149" s="68">
        <v>13065</v>
      </c>
      <c r="D149" s="69">
        <v>208573.95</v>
      </c>
    </row>
    <row r="150" spans="1:4" x14ac:dyDescent="0.25">
      <c r="A150">
        <v>64401837</v>
      </c>
      <c r="B150" s="16" t="s">
        <v>155</v>
      </c>
      <c r="C150" s="49">
        <v>175827</v>
      </c>
      <c r="D150" s="67">
        <v>1136661.07</v>
      </c>
    </row>
    <row r="151" spans="1:4" x14ac:dyDescent="0.25">
      <c r="A151">
        <v>64403162</v>
      </c>
      <c r="B151" s="16" t="s">
        <v>156</v>
      </c>
      <c r="C151" s="49">
        <v>109119</v>
      </c>
      <c r="D151" s="67">
        <v>702384.4</v>
      </c>
    </row>
    <row r="152" spans="1:4" x14ac:dyDescent="0.25">
      <c r="A152">
        <v>64403170</v>
      </c>
      <c r="B152" s="16" t="s">
        <v>157</v>
      </c>
      <c r="C152" s="49">
        <v>10853</v>
      </c>
      <c r="D152" s="67">
        <v>65919.540000000008</v>
      </c>
    </row>
    <row r="153" spans="1:4" x14ac:dyDescent="0.25">
      <c r="A153">
        <v>64403187</v>
      </c>
      <c r="B153" t="s">
        <v>10391</v>
      </c>
      <c r="C153" s="13">
        <v>11300</v>
      </c>
      <c r="D153" s="40">
        <v>110261.28</v>
      </c>
    </row>
    <row r="154" spans="1:4" x14ac:dyDescent="0.25">
      <c r="A154">
        <v>64406925</v>
      </c>
      <c r="B154" t="s">
        <v>161</v>
      </c>
      <c r="C154" s="13">
        <v>225</v>
      </c>
      <c r="D154" s="40">
        <v>2819.71</v>
      </c>
    </row>
    <row r="155" spans="1:4" x14ac:dyDescent="0.25">
      <c r="A155">
        <v>64406941</v>
      </c>
      <c r="B155" t="s">
        <v>162</v>
      </c>
      <c r="C155" s="13">
        <v>0</v>
      </c>
      <c r="D155" s="40">
        <v>0</v>
      </c>
    </row>
    <row r="156" spans="1:4" x14ac:dyDescent="0.25">
      <c r="A156">
        <v>64407917</v>
      </c>
      <c r="B156" t="s">
        <v>163</v>
      </c>
      <c r="C156" s="13">
        <v>48</v>
      </c>
      <c r="D156" s="40">
        <v>2019.37</v>
      </c>
    </row>
    <row r="157" spans="1:4" x14ac:dyDescent="0.25">
      <c r="A157">
        <v>64409241</v>
      </c>
      <c r="B157" t="s">
        <v>10399</v>
      </c>
      <c r="C157" s="13">
        <v>0</v>
      </c>
      <c r="D157" s="40">
        <v>0</v>
      </c>
    </row>
    <row r="158" spans="1:4" x14ac:dyDescent="0.25">
      <c r="A158">
        <v>64409244</v>
      </c>
      <c r="B158" t="s">
        <v>10400</v>
      </c>
      <c r="C158" s="13">
        <v>0</v>
      </c>
      <c r="D158" s="40">
        <v>0</v>
      </c>
    </row>
    <row r="159" spans="1:4" x14ac:dyDescent="0.25">
      <c r="A159">
        <v>64409312</v>
      </c>
      <c r="B159" t="s">
        <v>164</v>
      </c>
      <c r="C159" s="13">
        <v>39280</v>
      </c>
      <c r="D159" s="40">
        <v>361603.2</v>
      </c>
    </row>
    <row r="160" spans="1:4" x14ac:dyDescent="0.25">
      <c r="A160">
        <v>64409314</v>
      </c>
      <c r="B160" t="s">
        <v>165</v>
      </c>
      <c r="C160" s="13">
        <v>30255</v>
      </c>
      <c r="D160" s="40">
        <v>273231.72000000003</v>
      </c>
    </row>
    <row r="161" spans="1:4" x14ac:dyDescent="0.25">
      <c r="A161">
        <v>64410857</v>
      </c>
      <c r="B161" t="s">
        <v>10392</v>
      </c>
      <c r="C161" s="13">
        <v>8314</v>
      </c>
      <c r="D161" s="40">
        <v>68204.700000000012</v>
      </c>
    </row>
    <row r="162" spans="1:4" x14ac:dyDescent="0.25">
      <c r="A162">
        <v>64413475</v>
      </c>
      <c r="B162" t="s">
        <v>167</v>
      </c>
      <c r="C162" s="13">
        <v>76068</v>
      </c>
      <c r="D162" s="40">
        <v>665253.99</v>
      </c>
    </row>
    <row r="163" spans="1:4" x14ac:dyDescent="0.25">
      <c r="A163">
        <v>64413476</v>
      </c>
      <c r="B163" t="s">
        <v>168</v>
      </c>
      <c r="C163" s="13">
        <v>97833</v>
      </c>
      <c r="D163" s="40">
        <v>844638.90999999992</v>
      </c>
    </row>
    <row r="164" spans="1:4" x14ac:dyDescent="0.25">
      <c r="A164">
        <v>64413477</v>
      </c>
      <c r="B164" t="s">
        <v>169</v>
      </c>
      <c r="C164" s="13">
        <v>65291</v>
      </c>
      <c r="D164" s="40">
        <v>564317.52</v>
      </c>
    </row>
    <row r="165" spans="1:4" x14ac:dyDescent="0.25">
      <c r="A165">
        <v>64413478</v>
      </c>
      <c r="B165" t="s">
        <v>170</v>
      </c>
      <c r="C165" s="13">
        <v>143617</v>
      </c>
      <c r="D165" s="40">
        <v>1248695.5000000002</v>
      </c>
    </row>
    <row r="166" spans="1:4" x14ac:dyDescent="0.25">
      <c r="A166">
        <v>64771676</v>
      </c>
      <c r="B166" s="16" t="s">
        <v>172</v>
      </c>
      <c r="C166" s="49">
        <v>393073</v>
      </c>
      <c r="D166" s="67">
        <v>2459951.27</v>
      </c>
    </row>
    <row r="167" spans="1:4" x14ac:dyDescent="0.25">
      <c r="A167">
        <v>64771677</v>
      </c>
      <c r="B167" s="16" t="s">
        <v>173</v>
      </c>
      <c r="C167" s="49">
        <v>237750</v>
      </c>
      <c r="D167" s="67">
        <v>1636176.2199999997</v>
      </c>
    </row>
    <row r="168" spans="1:4" x14ac:dyDescent="0.25">
      <c r="A168">
        <v>64775322</v>
      </c>
      <c r="B168" t="s">
        <v>174</v>
      </c>
      <c r="C168" s="13">
        <v>265</v>
      </c>
      <c r="D168" s="40">
        <v>10589.8</v>
      </c>
    </row>
    <row r="169" spans="1:4" x14ac:dyDescent="0.25">
      <c r="A169">
        <v>64775327</v>
      </c>
      <c r="B169" t="s">
        <v>175</v>
      </c>
      <c r="C169" s="13">
        <v>73754</v>
      </c>
      <c r="D169" s="40">
        <v>807969.04999999993</v>
      </c>
    </row>
    <row r="170" spans="1:4" x14ac:dyDescent="0.25">
      <c r="A170">
        <v>64776952</v>
      </c>
      <c r="B170" t="s">
        <v>176</v>
      </c>
      <c r="C170" s="13">
        <v>54778</v>
      </c>
      <c r="D170" s="40">
        <v>667251.85000000009</v>
      </c>
    </row>
    <row r="171" spans="1:4" x14ac:dyDescent="0.25">
      <c r="A171">
        <v>64776954</v>
      </c>
      <c r="B171" t="s">
        <v>177</v>
      </c>
      <c r="C171" s="13">
        <v>46714</v>
      </c>
      <c r="D171" s="40">
        <v>718136.18</v>
      </c>
    </row>
    <row r="172" spans="1:4" x14ac:dyDescent="0.25">
      <c r="A172">
        <v>64776958</v>
      </c>
      <c r="B172" t="s">
        <v>62</v>
      </c>
      <c r="C172" s="13">
        <v>18791</v>
      </c>
      <c r="D172" s="40">
        <v>186093.63</v>
      </c>
    </row>
    <row r="173" spans="1:4" x14ac:dyDescent="0.25">
      <c r="A173">
        <v>64779835</v>
      </c>
      <c r="B173" t="s">
        <v>178</v>
      </c>
      <c r="C173" s="13">
        <v>14647</v>
      </c>
      <c r="D173" s="40">
        <v>80775.06</v>
      </c>
    </row>
    <row r="174" spans="1:4" x14ac:dyDescent="0.25">
      <c r="A174">
        <v>64780901</v>
      </c>
      <c r="B174" t="s">
        <v>179</v>
      </c>
      <c r="C174" s="13">
        <v>36530</v>
      </c>
      <c r="D174" s="40">
        <v>326100.24</v>
      </c>
    </row>
    <row r="175" spans="1:4" x14ac:dyDescent="0.25">
      <c r="A175">
        <v>64782365</v>
      </c>
      <c r="B175" t="s">
        <v>180</v>
      </c>
      <c r="C175" s="13">
        <v>47478</v>
      </c>
      <c r="D175" s="40">
        <v>518428.16999999993</v>
      </c>
    </row>
    <row r="176" spans="1:4" x14ac:dyDescent="0.25">
      <c r="A176">
        <v>64786654</v>
      </c>
      <c r="B176" s="8" t="s">
        <v>181</v>
      </c>
      <c r="C176" s="68">
        <v>23388</v>
      </c>
      <c r="D176" s="69">
        <v>424786.78</v>
      </c>
    </row>
    <row r="177" spans="1:4" x14ac:dyDescent="0.25">
      <c r="A177">
        <v>64786666</v>
      </c>
      <c r="B177" s="8" t="s">
        <v>182</v>
      </c>
      <c r="C177" s="68">
        <v>18278</v>
      </c>
      <c r="D177" s="69">
        <v>250620.52000000002</v>
      </c>
    </row>
    <row r="178" spans="1:4" x14ac:dyDescent="0.25">
      <c r="A178">
        <v>64789262</v>
      </c>
      <c r="B178" t="s">
        <v>183</v>
      </c>
      <c r="C178" s="13">
        <v>39653</v>
      </c>
      <c r="D178" s="40">
        <v>420694.4</v>
      </c>
    </row>
    <row r="179" spans="1:4" x14ac:dyDescent="0.25">
      <c r="A179">
        <v>64795394</v>
      </c>
      <c r="B179" t="s">
        <v>184</v>
      </c>
      <c r="C179" s="13">
        <v>43049</v>
      </c>
      <c r="D179" s="40">
        <v>497355.11</v>
      </c>
    </row>
    <row r="180" spans="1:4" x14ac:dyDescent="0.25">
      <c r="A180">
        <v>64799252</v>
      </c>
      <c r="B180" t="s">
        <v>185</v>
      </c>
      <c r="C180" s="13">
        <v>4966</v>
      </c>
      <c r="D180" s="40">
        <v>148355.46999999997</v>
      </c>
    </row>
    <row r="181" spans="1:4" x14ac:dyDescent="0.25">
      <c r="A181">
        <v>64799253</v>
      </c>
      <c r="B181" t="s">
        <v>186</v>
      </c>
      <c r="C181" s="13">
        <v>3945</v>
      </c>
      <c r="D181" s="40">
        <v>95124.39</v>
      </c>
    </row>
    <row r="182" spans="1:4" x14ac:dyDescent="0.25">
      <c r="A182">
        <v>64799254</v>
      </c>
      <c r="B182" t="s">
        <v>187</v>
      </c>
      <c r="C182" s="13">
        <v>1520</v>
      </c>
      <c r="D182" s="40">
        <v>56661.3</v>
      </c>
    </row>
    <row r="183" spans="1:4" x14ac:dyDescent="0.25">
      <c r="A183">
        <v>64804361</v>
      </c>
      <c r="B183" t="s">
        <v>189</v>
      </c>
      <c r="C183" s="13">
        <v>2104</v>
      </c>
      <c r="D183" s="40">
        <v>138748.81</v>
      </c>
    </row>
    <row r="184" spans="1:4" x14ac:dyDescent="0.25">
      <c r="A184">
        <v>64804365</v>
      </c>
      <c r="B184" t="s">
        <v>116</v>
      </c>
      <c r="C184" s="13">
        <v>42229</v>
      </c>
      <c r="D184" s="40">
        <v>672504.35</v>
      </c>
    </row>
    <row r="185" spans="1:4" x14ac:dyDescent="0.25">
      <c r="A185">
        <v>64806251</v>
      </c>
      <c r="B185" t="s">
        <v>115</v>
      </c>
      <c r="C185" s="13">
        <v>39395</v>
      </c>
      <c r="D185" s="40">
        <v>633235.65</v>
      </c>
    </row>
    <row r="186" spans="1:4" x14ac:dyDescent="0.25">
      <c r="A186">
        <v>64806254</v>
      </c>
      <c r="B186" t="s">
        <v>190</v>
      </c>
      <c r="C186" s="13">
        <v>1150</v>
      </c>
      <c r="D186" s="40">
        <v>75049.34</v>
      </c>
    </row>
    <row r="187" spans="1:4" x14ac:dyDescent="0.25">
      <c r="A187">
        <v>64811540</v>
      </c>
      <c r="B187" t="s">
        <v>193</v>
      </c>
      <c r="C187" s="13">
        <v>141</v>
      </c>
      <c r="D187" s="40">
        <v>2769.3</v>
      </c>
    </row>
    <row r="188" spans="1:4" x14ac:dyDescent="0.25">
      <c r="A188">
        <v>64811541</v>
      </c>
      <c r="B188" t="s">
        <v>194</v>
      </c>
      <c r="C188" s="13">
        <v>3856</v>
      </c>
      <c r="D188" s="40">
        <v>60047.09</v>
      </c>
    </row>
    <row r="189" spans="1:4" x14ac:dyDescent="0.25">
      <c r="A189">
        <v>64823948</v>
      </c>
      <c r="B189" t="s">
        <v>195</v>
      </c>
      <c r="C189" s="13">
        <v>125</v>
      </c>
      <c r="D189" s="40">
        <v>3679.8</v>
      </c>
    </row>
    <row r="190" spans="1:4" x14ac:dyDescent="0.25">
      <c r="A190">
        <v>64823949</v>
      </c>
      <c r="B190" t="s">
        <v>196</v>
      </c>
      <c r="C190" s="13">
        <v>0</v>
      </c>
      <c r="D190" s="40">
        <v>0</v>
      </c>
    </row>
    <row r="191" spans="1:4" x14ac:dyDescent="0.25">
      <c r="A191">
        <v>64825255</v>
      </c>
      <c r="B191" t="s">
        <v>198</v>
      </c>
      <c r="C191" s="13">
        <v>4256</v>
      </c>
      <c r="D191" s="40">
        <v>40562.28</v>
      </c>
    </row>
    <row r="192" spans="1:4" x14ac:dyDescent="0.25">
      <c r="A192">
        <v>64830947</v>
      </c>
      <c r="B192" t="s">
        <v>117</v>
      </c>
      <c r="C192" s="13">
        <v>61656</v>
      </c>
      <c r="D192" s="40">
        <v>575817.05000000005</v>
      </c>
    </row>
    <row r="193" spans="1:4" x14ac:dyDescent="0.25">
      <c r="A193">
        <v>64833353</v>
      </c>
      <c r="B193" t="s">
        <v>199</v>
      </c>
      <c r="C193" s="13">
        <v>197898</v>
      </c>
      <c r="D193" s="40">
        <v>1996964.7600000002</v>
      </c>
    </row>
    <row r="194" spans="1:4" x14ac:dyDescent="0.25">
      <c r="A194">
        <v>64854330</v>
      </c>
      <c r="B194" t="s">
        <v>200</v>
      </c>
      <c r="C194" s="13">
        <v>15581</v>
      </c>
      <c r="D194" s="40">
        <v>935440.28</v>
      </c>
    </row>
    <row r="195" spans="1:4" x14ac:dyDescent="0.25">
      <c r="A195">
        <v>64865906</v>
      </c>
      <c r="B195" t="s">
        <v>201</v>
      </c>
      <c r="C195" s="13">
        <v>53984</v>
      </c>
      <c r="D195" s="40">
        <v>937121.42</v>
      </c>
    </row>
    <row r="196" spans="1:4" x14ac:dyDescent="0.25">
      <c r="A196">
        <v>64865948</v>
      </c>
      <c r="B196" t="s">
        <v>202</v>
      </c>
      <c r="C196" s="13">
        <v>11519</v>
      </c>
      <c r="D196" s="40">
        <v>199828.35</v>
      </c>
    </row>
    <row r="197" spans="1:4" x14ac:dyDescent="0.25">
      <c r="A197">
        <v>64865961</v>
      </c>
      <c r="B197" t="s">
        <v>203</v>
      </c>
      <c r="C197" s="13">
        <v>5508</v>
      </c>
      <c r="D197" s="40">
        <v>120774.27000000002</v>
      </c>
    </row>
    <row r="198" spans="1:4" x14ac:dyDescent="0.25">
      <c r="A198">
        <v>64865964</v>
      </c>
      <c r="B198" t="s">
        <v>204</v>
      </c>
      <c r="C198" s="13">
        <v>2931</v>
      </c>
      <c r="D198" s="40">
        <v>65702.959999999992</v>
      </c>
    </row>
    <row r="199" spans="1:4" x14ac:dyDescent="0.25">
      <c r="A199">
        <v>64874631</v>
      </c>
      <c r="B199" t="s">
        <v>205</v>
      </c>
      <c r="C199" s="13">
        <v>20896</v>
      </c>
      <c r="D199" s="40">
        <v>316366.55</v>
      </c>
    </row>
    <row r="200" spans="1:4" x14ac:dyDescent="0.25">
      <c r="A200">
        <v>64874633</v>
      </c>
      <c r="B200" t="s">
        <v>206</v>
      </c>
      <c r="C200" s="13">
        <v>58082</v>
      </c>
      <c r="D200" s="40">
        <v>1289108.3600000001</v>
      </c>
    </row>
    <row r="201" spans="1:4" x14ac:dyDescent="0.25">
      <c r="A201">
        <v>64874636</v>
      </c>
      <c r="B201" t="s">
        <v>207</v>
      </c>
      <c r="C201" s="13">
        <v>78029</v>
      </c>
      <c r="D201" s="40">
        <v>1038364.28</v>
      </c>
    </row>
    <row r="202" spans="1:4" x14ac:dyDescent="0.25">
      <c r="A202">
        <v>64875812</v>
      </c>
      <c r="B202" t="s">
        <v>208</v>
      </c>
      <c r="C202" s="13">
        <v>74092</v>
      </c>
      <c r="D202" s="40">
        <v>1653843.0499999998</v>
      </c>
    </row>
    <row r="203" spans="1:4" x14ac:dyDescent="0.25">
      <c r="A203">
        <v>64880415</v>
      </c>
      <c r="B203" t="s">
        <v>209</v>
      </c>
      <c r="C203" s="13">
        <v>8734</v>
      </c>
      <c r="D203" s="40">
        <v>118188.75</v>
      </c>
    </row>
    <row r="204" spans="1:4" x14ac:dyDescent="0.25">
      <c r="A204">
        <v>64898310</v>
      </c>
      <c r="B204" t="s">
        <v>210</v>
      </c>
      <c r="C204" s="13">
        <v>45250</v>
      </c>
      <c r="D204" s="40">
        <v>377276.93</v>
      </c>
    </row>
    <row r="205" spans="1:4" x14ac:dyDescent="0.25">
      <c r="A205">
        <v>64903296</v>
      </c>
      <c r="B205" t="s">
        <v>211</v>
      </c>
      <c r="C205" s="13">
        <v>30408</v>
      </c>
      <c r="D205" s="40">
        <v>418731.77</v>
      </c>
    </row>
    <row r="206" spans="1:4" x14ac:dyDescent="0.25">
      <c r="A206">
        <v>64924302</v>
      </c>
      <c r="B206" t="s">
        <v>212</v>
      </c>
      <c r="C206" s="13">
        <v>2846</v>
      </c>
      <c r="D206" s="40">
        <v>89565.950000000012</v>
      </c>
    </row>
    <row r="207" spans="1:4" x14ac:dyDescent="0.25">
      <c r="A207">
        <v>64955558</v>
      </c>
      <c r="B207" t="s">
        <v>87</v>
      </c>
      <c r="C207" s="13">
        <v>34434</v>
      </c>
      <c r="D207" s="40">
        <v>437757.08999999997</v>
      </c>
    </row>
    <row r="208" spans="1:4" x14ac:dyDescent="0.25">
      <c r="A208">
        <v>64955559</v>
      </c>
      <c r="B208" t="s">
        <v>86</v>
      </c>
      <c r="C208" s="13">
        <v>83302</v>
      </c>
      <c r="D208" s="40">
        <v>1037719.8899999999</v>
      </c>
    </row>
    <row r="209" spans="1:4" x14ac:dyDescent="0.25">
      <c r="A209">
        <v>64955561</v>
      </c>
      <c r="B209" t="s">
        <v>139</v>
      </c>
      <c r="C209" s="13">
        <v>12514</v>
      </c>
      <c r="D209" s="40">
        <v>164604.1</v>
      </c>
    </row>
    <row r="210" spans="1:4" x14ac:dyDescent="0.25">
      <c r="A210">
        <v>64955741</v>
      </c>
      <c r="B210" t="s">
        <v>94</v>
      </c>
      <c r="C210" s="13">
        <v>12481</v>
      </c>
      <c r="D210" s="40">
        <v>161313.37999999998</v>
      </c>
    </row>
    <row r="211" spans="1:4" x14ac:dyDescent="0.25">
      <c r="A211">
        <v>64955743</v>
      </c>
      <c r="B211" t="s">
        <v>95</v>
      </c>
      <c r="C211" s="13">
        <v>24307</v>
      </c>
      <c r="D211" s="40">
        <v>437787.95999999996</v>
      </c>
    </row>
    <row r="212" spans="1:4" x14ac:dyDescent="0.25">
      <c r="A212">
        <v>64957257</v>
      </c>
      <c r="B212" t="s">
        <v>213</v>
      </c>
      <c r="C212" s="13">
        <v>70085</v>
      </c>
      <c r="D212" s="40">
        <v>927543.42999999993</v>
      </c>
    </row>
    <row r="213" spans="1:4" x14ac:dyDescent="0.25">
      <c r="A213">
        <v>64958122</v>
      </c>
      <c r="B213" t="s">
        <v>74</v>
      </c>
      <c r="C213" s="13">
        <v>125721</v>
      </c>
      <c r="D213" s="40">
        <v>1164501.75</v>
      </c>
    </row>
    <row r="214" spans="1:4" x14ac:dyDescent="0.25">
      <c r="A214">
        <v>64958123</v>
      </c>
      <c r="B214" t="s">
        <v>84</v>
      </c>
      <c r="C214" s="13">
        <v>2695</v>
      </c>
      <c r="D214" s="40">
        <v>36177.660000000003</v>
      </c>
    </row>
    <row r="215" spans="1:4" x14ac:dyDescent="0.25">
      <c r="A215">
        <v>64958124</v>
      </c>
      <c r="B215" t="s">
        <v>82</v>
      </c>
      <c r="C215" s="13">
        <v>38307</v>
      </c>
      <c r="D215" s="40">
        <v>466398.99</v>
      </c>
    </row>
    <row r="216" spans="1:4" x14ac:dyDescent="0.25">
      <c r="A216">
        <v>64958125</v>
      </c>
      <c r="B216" t="s">
        <v>73</v>
      </c>
      <c r="C216" s="13">
        <v>175786</v>
      </c>
      <c r="D216" s="40">
        <v>1839696.1</v>
      </c>
    </row>
    <row r="217" spans="1:4" x14ac:dyDescent="0.25">
      <c r="A217">
        <v>64958126</v>
      </c>
      <c r="B217" t="s">
        <v>83</v>
      </c>
      <c r="C217" s="13">
        <v>56617</v>
      </c>
      <c r="D217" s="40">
        <v>761198.14999999991</v>
      </c>
    </row>
    <row r="218" spans="1:4" x14ac:dyDescent="0.25">
      <c r="A218">
        <v>64958127</v>
      </c>
      <c r="B218" t="s">
        <v>81</v>
      </c>
      <c r="C218" s="13">
        <v>97725</v>
      </c>
      <c r="D218" s="40">
        <v>966924.03000000014</v>
      </c>
    </row>
    <row r="219" spans="1:4" x14ac:dyDescent="0.25">
      <c r="A219">
        <v>64958128</v>
      </c>
      <c r="B219" t="s">
        <v>72</v>
      </c>
      <c r="C219" s="13">
        <v>359163.52899999998</v>
      </c>
      <c r="D219" s="40">
        <v>3306144.8</v>
      </c>
    </row>
    <row r="220" spans="1:4" x14ac:dyDescent="0.25">
      <c r="A220">
        <v>64958129</v>
      </c>
      <c r="B220" t="s">
        <v>80</v>
      </c>
      <c r="C220" s="13">
        <v>190500</v>
      </c>
      <c r="D220" s="40">
        <v>2463720.7400000002</v>
      </c>
    </row>
    <row r="221" spans="1:4" x14ac:dyDescent="0.25">
      <c r="A221">
        <v>64975613</v>
      </c>
      <c r="B221" t="s">
        <v>214</v>
      </c>
      <c r="C221" s="13">
        <v>75697</v>
      </c>
      <c r="D221" s="40">
        <v>787718.06000000017</v>
      </c>
    </row>
    <row r="222" spans="1:4" x14ac:dyDescent="0.25">
      <c r="A222">
        <v>64975614</v>
      </c>
      <c r="B222" t="s">
        <v>215</v>
      </c>
      <c r="C222" s="13">
        <v>61302</v>
      </c>
      <c r="D222" s="40">
        <v>666091.14999999991</v>
      </c>
    </row>
    <row r="223" spans="1:4" x14ac:dyDescent="0.25">
      <c r="A223">
        <v>64975616</v>
      </c>
      <c r="B223" t="s">
        <v>216</v>
      </c>
      <c r="C223" s="13">
        <v>161626</v>
      </c>
      <c r="D223" s="40">
        <v>1464873.5300000003</v>
      </c>
    </row>
    <row r="224" spans="1:4" x14ac:dyDescent="0.25">
      <c r="A224">
        <v>64976837</v>
      </c>
      <c r="B224" t="s">
        <v>140</v>
      </c>
      <c r="C224" s="13">
        <v>52794</v>
      </c>
      <c r="D224" s="40">
        <v>734164.49000000011</v>
      </c>
    </row>
    <row r="225" spans="1:4" x14ac:dyDescent="0.25">
      <c r="A225">
        <v>64976846</v>
      </c>
      <c r="B225" t="s">
        <v>78</v>
      </c>
      <c r="C225" s="13">
        <v>78474</v>
      </c>
      <c r="D225" s="40">
        <v>1062422.6000000001</v>
      </c>
    </row>
    <row r="226" spans="1:4" x14ac:dyDescent="0.25">
      <c r="A226">
        <v>64976847</v>
      </c>
      <c r="B226" t="s">
        <v>88</v>
      </c>
      <c r="C226" s="13">
        <v>173344</v>
      </c>
      <c r="D226" s="40">
        <v>2287727.4300000002</v>
      </c>
    </row>
    <row r="227" spans="1:4" x14ac:dyDescent="0.25">
      <c r="A227">
        <v>64976848</v>
      </c>
      <c r="B227" t="s">
        <v>79</v>
      </c>
      <c r="C227" s="13">
        <v>156814</v>
      </c>
      <c r="D227" s="40">
        <v>1845461.0299999998</v>
      </c>
    </row>
    <row r="228" spans="1:4" x14ac:dyDescent="0.25">
      <c r="A228">
        <v>64976850</v>
      </c>
      <c r="B228" t="s">
        <v>77</v>
      </c>
      <c r="C228" s="13">
        <v>52453</v>
      </c>
      <c r="D228" s="40">
        <v>719341.97</v>
      </c>
    </row>
    <row r="229" spans="1:4" x14ac:dyDescent="0.25">
      <c r="A229">
        <v>64976851</v>
      </c>
      <c r="B229" t="s">
        <v>75</v>
      </c>
      <c r="C229" s="13">
        <v>66516</v>
      </c>
      <c r="D229" s="40">
        <v>885139.86</v>
      </c>
    </row>
    <row r="230" spans="1:4" x14ac:dyDescent="0.25">
      <c r="A230">
        <v>64977494</v>
      </c>
      <c r="B230" s="8" t="s">
        <v>217</v>
      </c>
      <c r="C230" s="68">
        <v>49029</v>
      </c>
      <c r="D230" s="69">
        <v>875969.09000000008</v>
      </c>
    </row>
    <row r="231" spans="1:4" x14ac:dyDescent="0.25">
      <c r="A231">
        <v>64977526</v>
      </c>
      <c r="B231" t="s">
        <v>218</v>
      </c>
      <c r="C231" s="13">
        <v>74571</v>
      </c>
      <c r="D231" s="40">
        <v>983214.48</v>
      </c>
    </row>
    <row r="232" spans="1:4" x14ac:dyDescent="0.25">
      <c r="A232">
        <v>64977528</v>
      </c>
      <c r="B232" t="s">
        <v>219</v>
      </c>
      <c r="C232" s="13">
        <v>45597</v>
      </c>
      <c r="D232" s="40">
        <v>587398.90999999992</v>
      </c>
    </row>
    <row r="233" spans="1:4" x14ac:dyDescent="0.25">
      <c r="A233">
        <v>64977529</v>
      </c>
      <c r="B233" t="s">
        <v>220</v>
      </c>
      <c r="C233" s="13">
        <v>43696</v>
      </c>
      <c r="D233" s="40">
        <v>606993.75</v>
      </c>
    </row>
    <row r="234" spans="1:4" x14ac:dyDescent="0.25">
      <c r="A234">
        <v>64977530</v>
      </c>
      <c r="B234" t="s">
        <v>221</v>
      </c>
      <c r="C234" s="13">
        <v>67346</v>
      </c>
      <c r="D234" s="40">
        <v>864527.66</v>
      </c>
    </row>
    <row r="235" spans="1:4" x14ac:dyDescent="0.25">
      <c r="A235">
        <v>64979410</v>
      </c>
      <c r="B235" t="s">
        <v>198</v>
      </c>
      <c r="C235" s="13">
        <v>139144</v>
      </c>
      <c r="D235" s="40">
        <v>1275022.1100000001</v>
      </c>
    </row>
    <row r="236" spans="1:4" x14ac:dyDescent="0.25">
      <c r="A236">
        <v>64984152</v>
      </c>
      <c r="B236" t="s">
        <v>222</v>
      </c>
      <c r="C236" s="13">
        <v>31213</v>
      </c>
      <c r="D236" s="40">
        <v>352232.74</v>
      </c>
    </row>
    <row r="237" spans="1:4" x14ac:dyDescent="0.25">
      <c r="A237">
        <v>64984153</v>
      </c>
      <c r="B237" t="s">
        <v>223</v>
      </c>
      <c r="C237" s="13">
        <v>26403</v>
      </c>
      <c r="D237" s="40">
        <v>334399.32</v>
      </c>
    </row>
    <row r="238" spans="1:4" x14ac:dyDescent="0.25">
      <c r="A238">
        <v>64986251</v>
      </c>
      <c r="B238" t="s">
        <v>224</v>
      </c>
      <c r="C238" s="13">
        <v>28431</v>
      </c>
      <c r="D238" s="40">
        <v>328420.55000000005</v>
      </c>
    </row>
    <row r="239" spans="1:4" x14ac:dyDescent="0.25">
      <c r="A239">
        <v>64987232</v>
      </c>
      <c r="B239" t="s">
        <v>225</v>
      </c>
      <c r="C239" s="13">
        <v>64253</v>
      </c>
      <c r="D239" s="40">
        <v>1063737.49</v>
      </c>
    </row>
    <row r="240" spans="1:4" x14ac:dyDescent="0.25">
      <c r="A240">
        <v>64987233</v>
      </c>
      <c r="B240" t="s">
        <v>226</v>
      </c>
      <c r="C240" s="13">
        <v>26431</v>
      </c>
      <c r="D240" s="40">
        <v>457332.14</v>
      </c>
    </row>
    <row r="241" spans="1:4" x14ac:dyDescent="0.25">
      <c r="A241">
        <v>64987234</v>
      </c>
      <c r="B241" t="s">
        <v>227</v>
      </c>
      <c r="C241" s="13">
        <v>54861</v>
      </c>
      <c r="D241" s="40">
        <v>919936.90999999992</v>
      </c>
    </row>
    <row r="242" spans="1:4" x14ac:dyDescent="0.25">
      <c r="A242">
        <v>64987238</v>
      </c>
      <c r="B242" t="s">
        <v>228</v>
      </c>
      <c r="C242" s="13">
        <v>12311</v>
      </c>
      <c r="D242" s="40">
        <v>194176.91999999998</v>
      </c>
    </row>
    <row r="243" spans="1:4" x14ac:dyDescent="0.25">
      <c r="A243">
        <v>64988053</v>
      </c>
      <c r="B243" t="s">
        <v>229</v>
      </c>
      <c r="C243" s="13">
        <v>56178</v>
      </c>
      <c r="D243" s="40">
        <v>860023.9800000001</v>
      </c>
    </row>
    <row r="244" spans="1:4" x14ac:dyDescent="0.25">
      <c r="A244">
        <v>64988056</v>
      </c>
      <c r="B244" t="s">
        <v>230</v>
      </c>
      <c r="C244" s="13">
        <v>51590</v>
      </c>
      <c r="D244" s="40">
        <v>631236.82999999996</v>
      </c>
    </row>
    <row r="245" spans="1:4" x14ac:dyDescent="0.25">
      <c r="A245">
        <v>64989107</v>
      </c>
      <c r="B245" t="s">
        <v>231</v>
      </c>
      <c r="C245" s="13">
        <v>5691</v>
      </c>
      <c r="D245" s="40">
        <v>113432.17000000001</v>
      </c>
    </row>
    <row r="246" spans="1:4" x14ac:dyDescent="0.25">
      <c r="A246">
        <v>64997059</v>
      </c>
      <c r="B246" t="s">
        <v>234</v>
      </c>
      <c r="C246" s="13">
        <v>19391</v>
      </c>
      <c r="D246" s="40">
        <v>470095.29000000004</v>
      </c>
    </row>
    <row r="247" spans="1:4" x14ac:dyDescent="0.25">
      <c r="A247">
        <v>64999042</v>
      </c>
      <c r="B247" t="s">
        <v>235</v>
      </c>
      <c r="C247" s="13">
        <v>99657</v>
      </c>
      <c r="D247" s="40">
        <v>930559.90999999992</v>
      </c>
    </row>
    <row r="248" spans="1:4" x14ac:dyDescent="0.25">
      <c r="A248">
        <v>64999073</v>
      </c>
      <c r="B248" t="s">
        <v>236</v>
      </c>
      <c r="C248" s="13">
        <v>27821</v>
      </c>
      <c r="D248" s="40">
        <v>270270.41000000003</v>
      </c>
    </row>
    <row r="249" spans="1:4" x14ac:dyDescent="0.25">
      <c r="A249">
        <v>65089667</v>
      </c>
      <c r="B249" t="s">
        <v>237</v>
      </c>
      <c r="C249" s="13">
        <v>116905</v>
      </c>
      <c r="D249" s="40">
        <v>681809.10000000009</v>
      </c>
    </row>
    <row r="250" spans="1:4" x14ac:dyDescent="0.25">
      <c r="A250">
        <v>65218505</v>
      </c>
      <c r="B250" t="s">
        <v>84</v>
      </c>
      <c r="C250" s="13">
        <v>162528</v>
      </c>
      <c r="D250" s="40">
        <v>2204005.44</v>
      </c>
    </row>
    <row r="251" spans="1:4" x14ac:dyDescent="0.25">
      <c r="A251">
        <v>67278337</v>
      </c>
      <c r="B251" t="s">
        <v>238</v>
      </c>
      <c r="C251" s="13">
        <v>60</v>
      </c>
      <c r="D251" s="40">
        <v>2740.85</v>
      </c>
    </row>
    <row r="252" spans="1:4" x14ac:dyDescent="0.25">
      <c r="A252">
        <v>67278338</v>
      </c>
      <c r="B252" t="s">
        <v>239</v>
      </c>
      <c r="C252" s="13">
        <v>0</v>
      </c>
      <c r="D252" s="40">
        <v>0</v>
      </c>
    </row>
    <row r="253" spans="1:4" x14ac:dyDescent="0.25">
      <c r="A253">
        <v>67278370</v>
      </c>
      <c r="B253" t="s">
        <v>240</v>
      </c>
      <c r="C253" s="13">
        <v>2419</v>
      </c>
      <c r="D253" s="40">
        <v>52442.12</v>
      </c>
    </row>
    <row r="254" spans="1:4" x14ac:dyDescent="0.25">
      <c r="A254">
        <v>67285848</v>
      </c>
      <c r="B254" t="s">
        <v>2520</v>
      </c>
      <c r="C254" s="13">
        <v>21</v>
      </c>
      <c r="D254" s="40">
        <v>118.13</v>
      </c>
    </row>
    <row r="255" spans="1:4" x14ac:dyDescent="0.25">
      <c r="A255">
        <v>67296703</v>
      </c>
      <c r="B255" t="s">
        <v>243</v>
      </c>
      <c r="C255" s="13">
        <v>896</v>
      </c>
      <c r="D255" s="40">
        <v>16150.560000000001</v>
      </c>
    </row>
    <row r="256" spans="1:4" x14ac:dyDescent="0.25">
      <c r="A256">
        <v>67361431</v>
      </c>
      <c r="B256" t="s">
        <v>244</v>
      </c>
      <c r="C256" s="13">
        <v>240</v>
      </c>
      <c r="D256" s="40">
        <v>3269.98</v>
      </c>
    </row>
    <row r="257" spans="1:4" x14ac:dyDescent="0.25">
      <c r="A257">
        <v>67430513</v>
      </c>
      <c r="B257" t="s">
        <v>245</v>
      </c>
      <c r="C257" s="13">
        <v>77643</v>
      </c>
      <c r="D257" s="40">
        <v>829390.77</v>
      </c>
    </row>
    <row r="258" spans="1:4" x14ac:dyDescent="0.25">
      <c r="A258">
        <v>67473912</v>
      </c>
      <c r="B258" t="s">
        <v>246</v>
      </c>
      <c r="C258" s="13">
        <v>18938</v>
      </c>
      <c r="D258" s="40">
        <v>272631.84000000003</v>
      </c>
    </row>
    <row r="259" spans="1:4" x14ac:dyDescent="0.25">
      <c r="A259">
        <v>67473913</v>
      </c>
      <c r="B259" t="s">
        <v>247</v>
      </c>
      <c r="C259" s="13">
        <v>0</v>
      </c>
      <c r="D259" s="40">
        <v>0</v>
      </c>
    </row>
    <row r="260" spans="1:4" x14ac:dyDescent="0.25">
      <c r="A260">
        <v>67546032</v>
      </c>
      <c r="B260" t="s">
        <v>248</v>
      </c>
      <c r="C260" s="13">
        <v>352</v>
      </c>
      <c r="D260" s="40">
        <v>4699.96</v>
      </c>
    </row>
    <row r="261" spans="1:4" x14ac:dyDescent="0.25">
      <c r="A261">
        <v>67546042</v>
      </c>
      <c r="B261" t="s">
        <v>249</v>
      </c>
      <c r="C261" s="13">
        <v>38332</v>
      </c>
      <c r="D261" s="40">
        <v>480973.72000000003</v>
      </c>
    </row>
    <row r="262" spans="1:4" x14ac:dyDescent="0.25">
      <c r="A262">
        <v>67556908</v>
      </c>
      <c r="B262" t="s">
        <v>250</v>
      </c>
      <c r="C262" s="13">
        <v>8640</v>
      </c>
      <c r="D262" s="40">
        <v>88244.29</v>
      </c>
    </row>
    <row r="263" spans="1:4" x14ac:dyDescent="0.25">
      <c r="A263">
        <v>67568052</v>
      </c>
      <c r="B263" t="s">
        <v>1402</v>
      </c>
      <c r="C263" s="13">
        <v>200</v>
      </c>
      <c r="D263" s="40">
        <v>4785.71</v>
      </c>
    </row>
    <row r="264" spans="1:4" x14ac:dyDescent="0.25">
      <c r="A264">
        <v>67574435</v>
      </c>
      <c r="B264" t="s">
        <v>251</v>
      </c>
      <c r="C264" s="13">
        <v>200</v>
      </c>
      <c r="D264" s="40">
        <v>3970.77</v>
      </c>
    </row>
    <row r="265" spans="1:4" x14ac:dyDescent="0.25">
      <c r="A265">
        <v>67596354</v>
      </c>
      <c r="B265" t="s">
        <v>253</v>
      </c>
      <c r="C265" s="13">
        <v>11535</v>
      </c>
      <c r="D265" s="40">
        <v>145877.70000000001</v>
      </c>
    </row>
    <row r="266" spans="1:4" x14ac:dyDescent="0.25">
      <c r="A266">
        <v>67789314</v>
      </c>
      <c r="B266" t="s">
        <v>254</v>
      </c>
      <c r="C266" s="13">
        <v>23826</v>
      </c>
      <c r="D266" s="40">
        <v>301442.38999999996</v>
      </c>
    </row>
    <row r="267" spans="1:4" x14ac:dyDescent="0.25">
      <c r="A267">
        <v>67794167</v>
      </c>
      <c r="B267" t="s">
        <v>255</v>
      </c>
      <c r="C267" s="13">
        <v>101750</v>
      </c>
      <c r="D267" s="40">
        <v>1251779.0600000003</v>
      </c>
    </row>
    <row r="268" spans="1:4" x14ac:dyDescent="0.25">
      <c r="A268">
        <v>67794168</v>
      </c>
      <c r="B268" t="s">
        <v>256</v>
      </c>
      <c r="C268" s="13">
        <v>1070</v>
      </c>
      <c r="D268" s="40">
        <v>13388.939999999999</v>
      </c>
    </row>
    <row r="269" spans="1:4" x14ac:dyDescent="0.25">
      <c r="A269">
        <v>67794169</v>
      </c>
      <c r="B269" t="s">
        <v>257</v>
      </c>
      <c r="C269" s="13">
        <v>80162</v>
      </c>
      <c r="D269" s="40">
        <v>1039010.3500000001</v>
      </c>
    </row>
    <row r="270" spans="1:4" x14ac:dyDescent="0.25">
      <c r="A270">
        <v>67794170</v>
      </c>
      <c r="B270" t="s">
        <v>258</v>
      </c>
      <c r="C270" s="13">
        <v>485</v>
      </c>
      <c r="D270" s="40">
        <v>6247.3899999999994</v>
      </c>
    </row>
    <row r="271" spans="1:4" x14ac:dyDescent="0.25">
      <c r="A271">
        <v>67803006</v>
      </c>
      <c r="B271" t="s">
        <v>259</v>
      </c>
      <c r="C271" s="13">
        <v>7618</v>
      </c>
      <c r="D271" s="40">
        <v>100408.63</v>
      </c>
    </row>
    <row r="272" spans="1:4" x14ac:dyDescent="0.25">
      <c r="A272">
        <v>67825196</v>
      </c>
      <c r="B272" t="s">
        <v>260</v>
      </c>
      <c r="C272" s="13">
        <v>2966</v>
      </c>
      <c r="D272" s="40">
        <v>183675.18</v>
      </c>
    </row>
    <row r="273" spans="1:4" x14ac:dyDescent="0.25">
      <c r="A273">
        <v>67825197</v>
      </c>
      <c r="B273" t="s">
        <v>261</v>
      </c>
      <c r="C273" s="13">
        <v>3946</v>
      </c>
      <c r="D273" s="40">
        <v>129696.53</v>
      </c>
    </row>
    <row r="274" spans="1:4" x14ac:dyDescent="0.25">
      <c r="A274">
        <v>67825198</v>
      </c>
      <c r="B274" t="s">
        <v>262</v>
      </c>
      <c r="C274" s="13">
        <v>7931</v>
      </c>
      <c r="D274" s="40">
        <v>239336.81999999998</v>
      </c>
    </row>
    <row r="275" spans="1:4" x14ac:dyDescent="0.25">
      <c r="A275">
        <v>67826412</v>
      </c>
      <c r="B275" t="s">
        <v>263</v>
      </c>
      <c r="C275" s="13">
        <v>140993</v>
      </c>
      <c r="D275" s="40">
        <v>1712700.12</v>
      </c>
    </row>
    <row r="276" spans="1:4" x14ac:dyDescent="0.25">
      <c r="A276">
        <v>67867261</v>
      </c>
      <c r="B276" t="s">
        <v>264</v>
      </c>
      <c r="C276" s="13">
        <v>1519</v>
      </c>
      <c r="D276" s="40">
        <v>23309.73</v>
      </c>
    </row>
    <row r="277" spans="1:4" x14ac:dyDescent="0.25">
      <c r="A277">
        <v>67881628</v>
      </c>
      <c r="B277" t="s">
        <v>265</v>
      </c>
      <c r="C277" s="13">
        <v>40917</v>
      </c>
      <c r="D277" s="40">
        <v>583526.09</v>
      </c>
    </row>
    <row r="278" spans="1:4" x14ac:dyDescent="0.25">
      <c r="A278">
        <v>67881629</v>
      </c>
      <c r="B278" t="s">
        <v>266</v>
      </c>
      <c r="C278" s="13">
        <v>71582</v>
      </c>
      <c r="D278" s="40">
        <v>958061.18</v>
      </c>
    </row>
    <row r="279" spans="1:4" x14ac:dyDescent="0.25">
      <c r="A279">
        <v>67885721</v>
      </c>
      <c r="B279" t="s">
        <v>267</v>
      </c>
      <c r="C279" s="13">
        <v>154</v>
      </c>
      <c r="D279" s="40">
        <v>1516.25</v>
      </c>
    </row>
    <row r="280" spans="1:4" x14ac:dyDescent="0.25">
      <c r="A280">
        <v>67896936</v>
      </c>
      <c r="B280" t="s">
        <v>439</v>
      </c>
      <c r="C280" s="13">
        <v>1206</v>
      </c>
      <c r="D280" s="40">
        <v>16952.310000000001</v>
      </c>
    </row>
    <row r="281" spans="1:4" x14ac:dyDescent="0.25">
      <c r="A281">
        <v>67904289</v>
      </c>
      <c r="B281" t="s">
        <v>269</v>
      </c>
      <c r="C281" s="13">
        <v>2354</v>
      </c>
      <c r="D281" s="40">
        <v>30024.560000000001</v>
      </c>
    </row>
    <row r="282" spans="1:4" x14ac:dyDescent="0.25">
      <c r="A282">
        <v>67916890</v>
      </c>
      <c r="B282" t="s">
        <v>2821</v>
      </c>
      <c r="C282" s="13">
        <v>184</v>
      </c>
      <c r="D282" s="40">
        <v>2287.8000000000002</v>
      </c>
    </row>
    <row r="283" spans="1:4" x14ac:dyDescent="0.25">
      <c r="A283">
        <v>67942012</v>
      </c>
      <c r="B283" t="s">
        <v>273</v>
      </c>
      <c r="C283" s="13">
        <v>50</v>
      </c>
      <c r="D283" s="40">
        <v>1281.57</v>
      </c>
    </row>
    <row r="284" spans="1:4" x14ac:dyDescent="0.25">
      <c r="A284">
        <v>67954789</v>
      </c>
      <c r="B284" t="s">
        <v>274</v>
      </c>
      <c r="C284" s="13">
        <v>150</v>
      </c>
      <c r="D284" s="40">
        <v>2522.13</v>
      </c>
    </row>
    <row r="285" spans="1:4" x14ac:dyDescent="0.25">
      <c r="A285">
        <v>67995090</v>
      </c>
      <c r="B285" t="s">
        <v>275</v>
      </c>
      <c r="C285" s="13">
        <v>23811</v>
      </c>
      <c r="D285" s="40">
        <v>299123.14</v>
      </c>
    </row>
    <row r="286" spans="1:4" x14ac:dyDescent="0.25">
      <c r="A286">
        <v>68264519</v>
      </c>
      <c r="B286" t="s">
        <v>277</v>
      </c>
      <c r="C286" s="13">
        <v>23033</v>
      </c>
      <c r="D286" s="40">
        <v>366373.1</v>
      </c>
    </row>
    <row r="287" spans="1:4" x14ac:dyDescent="0.25">
      <c r="A287">
        <v>68300738</v>
      </c>
      <c r="B287" t="s">
        <v>278</v>
      </c>
      <c r="C287" s="13">
        <v>186406</v>
      </c>
      <c r="D287" s="40">
        <v>4075220.5</v>
      </c>
    </row>
    <row r="288" spans="1:4" x14ac:dyDescent="0.25">
      <c r="A288">
        <v>68354578</v>
      </c>
      <c r="B288" t="s">
        <v>279</v>
      </c>
      <c r="C288" s="13">
        <v>11371</v>
      </c>
      <c r="D288" s="40">
        <v>333305.95999999996</v>
      </c>
    </row>
    <row r="289" spans="1:4" x14ac:dyDescent="0.25">
      <c r="A289">
        <v>68354586</v>
      </c>
      <c r="B289" t="s">
        <v>280</v>
      </c>
      <c r="C289" s="13">
        <v>32121</v>
      </c>
      <c r="D289" s="40">
        <v>417469.23</v>
      </c>
    </row>
    <row r="290" spans="1:4" x14ac:dyDescent="0.25">
      <c r="A290">
        <v>68354587</v>
      </c>
      <c r="B290" t="s">
        <v>281</v>
      </c>
      <c r="C290" s="13">
        <v>25108</v>
      </c>
      <c r="D290" s="40">
        <v>325568.81000000006</v>
      </c>
    </row>
    <row r="291" spans="1:4" x14ac:dyDescent="0.25">
      <c r="A291">
        <v>68354588</v>
      </c>
      <c r="B291" t="s">
        <v>282</v>
      </c>
      <c r="C291" s="13">
        <v>60638</v>
      </c>
      <c r="D291" s="40">
        <v>744727.20000000007</v>
      </c>
    </row>
    <row r="292" spans="1:4" x14ac:dyDescent="0.25">
      <c r="A292">
        <v>68354589</v>
      </c>
      <c r="B292" t="s">
        <v>283</v>
      </c>
      <c r="C292" s="13">
        <v>22754</v>
      </c>
      <c r="D292" s="40">
        <v>308844.79000000004</v>
      </c>
    </row>
    <row r="293" spans="1:4" x14ac:dyDescent="0.25">
      <c r="A293">
        <v>68354590</v>
      </c>
      <c r="B293" t="s">
        <v>284</v>
      </c>
      <c r="C293" s="13">
        <v>15976</v>
      </c>
      <c r="D293" s="40">
        <v>220017.27</v>
      </c>
    </row>
    <row r="294" spans="1:4" x14ac:dyDescent="0.25">
      <c r="A294">
        <v>68354592</v>
      </c>
      <c r="B294" t="s">
        <v>2937</v>
      </c>
      <c r="C294" s="13">
        <v>480</v>
      </c>
      <c r="D294" s="40">
        <v>6781.37</v>
      </c>
    </row>
    <row r="295" spans="1:4" x14ac:dyDescent="0.25">
      <c r="A295">
        <v>68383245</v>
      </c>
      <c r="B295" t="s">
        <v>287</v>
      </c>
      <c r="C295" s="13">
        <v>1653</v>
      </c>
      <c r="D295" s="40">
        <v>21976.31</v>
      </c>
    </row>
    <row r="296" spans="1:4" x14ac:dyDescent="0.25">
      <c r="A296">
        <v>68409139</v>
      </c>
      <c r="B296" t="s">
        <v>288</v>
      </c>
      <c r="C296" s="13">
        <v>375</v>
      </c>
      <c r="D296" s="40">
        <v>11195.09</v>
      </c>
    </row>
    <row r="297" spans="1:4" x14ac:dyDescent="0.25">
      <c r="A297">
        <v>68410353</v>
      </c>
      <c r="B297" t="s">
        <v>289</v>
      </c>
      <c r="C297" s="13">
        <v>160</v>
      </c>
      <c r="D297" s="40">
        <v>2137.1</v>
      </c>
    </row>
    <row r="298" spans="1:4" x14ac:dyDescent="0.25">
      <c r="A298">
        <v>68499787</v>
      </c>
      <c r="B298" t="s">
        <v>292</v>
      </c>
      <c r="C298" s="13">
        <v>6399</v>
      </c>
      <c r="D298" s="40">
        <v>210021.38999999998</v>
      </c>
    </row>
    <row r="299" spans="1:4" x14ac:dyDescent="0.25">
      <c r="A299">
        <v>68518543</v>
      </c>
      <c r="B299" t="s">
        <v>293</v>
      </c>
      <c r="C299" s="13">
        <v>150</v>
      </c>
      <c r="D299" s="40">
        <v>5053.45</v>
      </c>
    </row>
    <row r="300" spans="1:4" x14ac:dyDescent="0.25">
      <c r="A300">
        <v>68520308</v>
      </c>
      <c r="B300" t="s">
        <v>294</v>
      </c>
      <c r="C300" s="13">
        <v>5054</v>
      </c>
      <c r="D300" s="40">
        <v>81726.23</v>
      </c>
    </row>
    <row r="301" spans="1:4" x14ac:dyDescent="0.25">
      <c r="A301">
        <v>68527303</v>
      </c>
      <c r="B301" t="s">
        <v>210</v>
      </c>
      <c r="C301" s="13">
        <v>13914</v>
      </c>
      <c r="D301" s="40">
        <v>89107.59</v>
      </c>
    </row>
    <row r="302" spans="1:4" x14ac:dyDescent="0.25">
      <c r="A302">
        <v>68527304</v>
      </c>
      <c r="B302" t="s">
        <v>295</v>
      </c>
      <c r="C302" s="13">
        <v>0</v>
      </c>
      <c r="D302" s="40">
        <v>0</v>
      </c>
    </row>
    <row r="303" spans="1:4" x14ac:dyDescent="0.25">
      <c r="A303">
        <v>68626039</v>
      </c>
      <c r="B303" t="s">
        <v>233</v>
      </c>
      <c r="C303" s="13">
        <v>22714</v>
      </c>
      <c r="D303" s="40">
        <v>144045.53</v>
      </c>
    </row>
    <row r="304" spans="1:4" x14ac:dyDescent="0.25">
      <c r="A304">
        <v>68638136</v>
      </c>
      <c r="B304" t="s">
        <v>299</v>
      </c>
      <c r="C304" s="13">
        <v>884</v>
      </c>
      <c r="D304" s="40">
        <v>14200.02</v>
      </c>
    </row>
    <row r="305" spans="1:4" x14ac:dyDescent="0.25">
      <c r="A305">
        <v>68638140</v>
      </c>
      <c r="B305" t="s">
        <v>300</v>
      </c>
      <c r="C305" s="13">
        <v>0</v>
      </c>
      <c r="D305" s="40">
        <v>0</v>
      </c>
    </row>
    <row r="306" spans="1:4" x14ac:dyDescent="0.25">
      <c r="A306">
        <v>68638142</v>
      </c>
      <c r="B306" t="s">
        <v>301</v>
      </c>
      <c r="C306" s="13">
        <v>0</v>
      </c>
      <c r="D306" s="40">
        <v>0</v>
      </c>
    </row>
    <row r="307" spans="1:4" x14ac:dyDescent="0.25">
      <c r="A307">
        <v>68649095</v>
      </c>
      <c r="B307" t="s">
        <v>302</v>
      </c>
      <c r="C307" s="13">
        <v>85274</v>
      </c>
      <c r="D307" s="40">
        <v>1046182.9300000002</v>
      </c>
    </row>
    <row r="308" spans="1:4" x14ac:dyDescent="0.25">
      <c r="A308">
        <v>68649096</v>
      </c>
      <c r="B308" t="s">
        <v>303</v>
      </c>
      <c r="C308" s="13">
        <v>4965</v>
      </c>
      <c r="D308" s="40">
        <v>67784.94</v>
      </c>
    </row>
    <row r="309" spans="1:4" x14ac:dyDescent="0.25">
      <c r="A309">
        <v>68649097</v>
      </c>
      <c r="B309" t="s">
        <v>304</v>
      </c>
      <c r="C309" s="13">
        <v>17358</v>
      </c>
      <c r="D309" s="40">
        <v>205968.15999999997</v>
      </c>
    </row>
    <row r="310" spans="1:4" x14ac:dyDescent="0.25">
      <c r="A310">
        <v>68654218</v>
      </c>
      <c r="B310" t="s">
        <v>306</v>
      </c>
      <c r="C310" s="13">
        <v>7065</v>
      </c>
      <c r="D310" s="40">
        <v>126693.41</v>
      </c>
    </row>
    <row r="311" spans="1:4" x14ac:dyDescent="0.25">
      <c r="A311">
        <v>68654232</v>
      </c>
      <c r="B311" t="s">
        <v>307</v>
      </c>
      <c r="C311" s="13">
        <v>5175</v>
      </c>
      <c r="D311" s="40">
        <v>100041.93000000001</v>
      </c>
    </row>
    <row r="312" spans="1:4" x14ac:dyDescent="0.25">
      <c r="A312">
        <v>68654233</v>
      </c>
      <c r="B312" t="s">
        <v>308</v>
      </c>
      <c r="C312" s="13">
        <v>847</v>
      </c>
      <c r="D312" s="40">
        <v>11436.89</v>
      </c>
    </row>
    <row r="313" spans="1:4" x14ac:dyDescent="0.25">
      <c r="A313">
        <v>68654238</v>
      </c>
      <c r="B313" t="s">
        <v>309</v>
      </c>
      <c r="C313" s="13">
        <v>657</v>
      </c>
      <c r="D313" s="40">
        <v>11586.85</v>
      </c>
    </row>
    <row r="314" spans="1:4" x14ac:dyDescent="0.25">
      <c r="A314">
        <v>68658786</v>
      </c>
      <c r="B314" t="s">
        <v>311</v>
      </c>
      <c r="C314" s="13">
        <v>594</v>
      </c>
      <c r="D314" s="40">
        <v>8588.07</v>
      </c>
    </row>
    <row r="315" spans="1:4" x14ac:dyDescent="0.25">
      <c r="A315">
        <v>68689251</v>
      </c>
      <c r="B315" t="s">
        <v>315</v>
      </c>
      <c r="C315" s="13">
        <v>491068</v>
      </c>
      <c r="D315" s="40">
        <v>10900786.65</v>
      </c>
    </row>
    <row r="316" spans="1:4" x14ac:dyDescent="0.25">
      <c r="A316">
        <v>68689253</v>
      </c>
      <c r="B316" t="s">
        <v>316</v>
      </c>
      <c r="C316" s="13">
        <v>108</v>
      </c>
      <c r="D316" s="40">
        <v>2007.23</v>
      </c>
    </row>
    <row r="317" spans="1:4" x14ac:dyDescent="0.25">
      <c r="A317">
        <v>68709233</v>
      </c>
      <c r="B317" t="s">
        <v>317</v>
      </c>
      <c r="C317" s="13">
        <v>76635</v>
      </c>
      <c r="D317" s="40">
        <v>1663685.18</v>
      </c>
    </row>
    <row r="318" spans="1:4" x14ac:dyDescent="0.25">
      <c r="A318">
        <v>68709237</v>
      </c>
      <c r="B318" t="s">
        <v>318</v>
      </c>
      <c r="C318" s="13">
        <v>49770</v>
      </c>
      <c r="D318" s="40">
        <v>1117518.53</v>
      </c>
    </row>
    <row r="319" spans="1:4" x14ac:dyDescent="0.25">
      <c r="A319">
        <v>68710277</v>
      </c>
      <c r="B319" t="s">
        <v>319</v>
      </c>
      <c r="C319" s="13">
        <v>19826</v>
      </c>
      <c r="D319" s="40">
        <v>461363.76</v>
      </c>
    </row>
    <row r="320" spans="1:4" x14ac:dyDescent="0.25">
      <c r="A320">
        <v>68710285</v>
      </c>
      <c r="B320" t="s">
        <v>320</v>
      </c>
      <c r="C320" s="13">
        <v>39150</v>
      </c>
      <c r="D320" s="40">
        <v>915718.51</v>
      </c>
    </row>
    <row r="321" spans="1:4" x14ac:dyDescent="0.25">
      <c r="A321">
        <v>68726871</v>
      </c>
      <c r="B321" t="s">
        <v>321</v>
      </c>
      <c r="C321" s="13">
        <v>16951</v>
      </c>
      <c r="D321" s="40">
        <v>190576.73</v>
      </c>
    </row>
    <row r="322" spans="1:4" x14ac:dyDescent="0.25">
      <c r="A322">
        <v>68726896</v>
      </c>
      <c r="B322" t="s">
        <v>322</v>
      </c>
      <c r="C322" s="13">
        <v>1</v>
      </c>
      <c r="D322" s="40">
        <v>10.53</v>
      </c>
    </row>
    <row r="323" spans="1:4" x14ac:dyDescent="0.25">
      <c r="A323">
        <v>68726916</v>
      </c>
      <c r="B323" t="s">
        <v>323</v>
      </c>
      <c r="C323" s="13">
        <v>15822</v>
      </c>
      <c r="D323" s="40">
        <v>146683.84</v>
      </c>
    </row>
    <row r="324" spans="1:4" x14ac:dyDescent="0.25">
      <c r="A324">
        <v>68728326</v>
      </c>
      <c r="B324" t="s">
        <v>325</v>
      </c>
      <c r="C324" s="13">
        <v>135</v>
      </c>
      <c r="D324" s="40">
        <v>1932.83</v>
      </c>
    </row>
    <row r="325" spans="1:4" x14ac:dyDescent="0.25">
      <c r="A325">
        <v>68729649</v>
      </c>
      <c r="B325" t="s">
        <v>327</v>
      </c>
      <c r="C325" s="13">
        <v>625</v>
      </c>
      <c r="D325" s="40">
        <v>10066.970000000001</v>
      </c>
    </row>
    <row r="326" spans="1:4" x14ac:dyDescent="0.25">
      <c r="A326">
        <v>68730234</v>
      </c>
      <c r="B326" t="s">
        <v>330</v>
      </c>
      <c r="C326" s="13">
        <v>2</v>
      </c>
      <c r="D326" s="40">
        <v>21.09</v>
      </c>
    </row>
    <row r="327" spans="1:4" x14ac:dyDescent="0.25">
      <c r="A327">
        <v>68730252</v>
      </c>
      <c r="B327" t="s">
        <v>331</v>
      </c>
      <c r="C327" s="13">
        <v>2805</v>
      </c>
      <c r="D327" s="40">
        <v>35772.85</v>
      </c>
    </row>
    <row r="328" spans="1:4" x14ac:dyDescent="0.25">
      <c r="A328">
        <v>68730253</v>
      </c>
      <c r="B328" t="s">
        <v>332</v>
      </c>
      <c r="C328" s="13">
        <v>1184</v>
      </c>
      <c r="D328" s="40">
        <v>16855.09</v>
      </c>
    </row>
    <row r="329" spans="1:4" x14ac:dyDescent="0.25">
      <c r="A329">
        <v>68730254</v>
      </c>
      <c r="B329" t="s">
        <v>333</v>
      </c>
      <c r="C329" s="13">
        <v>510</v>
      </c>
      <c r="D329" s="40">
        <v>6075.08</v>
      </c>
    </row>
    <row r="330" spans="1:4" x14ac:dyDescent="0.25">
      <c r="A330">
        <v>68730257</v>
      </c>
      <c r="B330" t="s">
        <v>334</v>
      </c>
      <c r="C330" s="13">
        <v>21930</v>
      </c>
      <c r="D330" s="40">
        <v>234973.82</v>
      </c>
    </row>
    <row r="331" spans="1:4" x14ac:dyDescent="0.25">
      <c r="A331">
        <v>68732322</v>
      </c>
      <c r="B331" t="s">
        <v>335</v>
      </c>
      <c r="C331" s="13">
        <v>679</v>
      </c>
      <c r="D331" s="40">
        <v>8640.8799999999992</v>
      </c>
    </row>
    <row r="332" spans="1:4" x14ac:dyDescent="0.25">
      <c r="A332">
        <v>68732326</v>
      </c>
      <c r="B332" t="s">
        <v>336</v>
      </c>
      <c r="C332" s="13">
        <v>40</v>
      </c>
      <c r="D332" s="40">
        <v>477.12</v>
      </c>
    </row>
    <row r="333" spans="1:4" x14ac:dyDescent="0.25">
      <c r="A333">
        <v>68737749</v>
      </c>
      <c r="B333" t="s">
        <v>337</v>
      </c>
      <c r="C333" s="13">
        <v>0</v>
      </c>
      <c r="D333" s="40">
        <v>0</v>
      </c>
    </row>
    <row r="334" spans="1:4" x14ac:dyDescent="0.25">
      <c r="A334">
        <v>68737750</v>
      </c>
      <c r="B334" t="s">
        <v>338</v>
      </c>
      <c r="C334" s="13">
        <v>125703</v>
      </c>
      <c r="D334" s="40">
        <v>1694183.8199999998</v>
      </c>
    </row>
    <row r="335" spans="1:4" x14ac:dyDescent="0.25">
      <c r="A335">
        <v>68741714</v>
      </c>
      <c r="B335" t="s">
        <v>159</v>
      </c>
      <c r="C335" s="13">
        <v>93337</v>
      </c>
      <c r="D335" s="40">
        <v>918993.78</v>
      </c>
    </row>
    <row r="336" spans="1:4" x14ac:dyDescent="0.25">
      <c r="A336">
        <v>68741742</v>
      </c>
      <c r="B336" s="8" t="s">
        <v>339</v>
      </c>
      <c r="C336" s="68">
        <v>87498</v>
      </c>
      <c r="D336" s="69">
        <v>1374741.94</v>
      </c>
    </row>
    <row r="337" spans="1:4" x14ac:dyDescent="0.25">
      <c r="A337">
        <v>68741745</v>
      </c>
      <c r="B337" t="s">
        <v>340</v>
      </c>
      <c r="C337" s="13">
        <v>3882</v>
      </c>
      <c r="D337" s="40">
        <v>39463.380000000005</v>
      </c>
    </row>
    <row r="338" spans="1:4" x14ac:dyDescent="0.25">
      <c r="A338">
        <v>68746232</v>
      </c>
      <c r="B338" t="s">
        <v>1954</v>
      </c>
      <c r="C338" s="13">
        <v>25116</v>
      </c>
      <c r="D338" s="40">
        <v>726844.15</v>
      </c>
    </row>
    <row r="339" spans="1:4" x14ac:dyDescent="0.25">
      <c r="A339">
        <v>68764900</v>
      </c>
      <c r="B339" t="s">
        <v>342</v>
      </c>
      <c r="C339" s="13">
        <v>216</v>
      </c>
      <c r="D339" s="40">
        <v>2498.79</v>
      </c>
    </row>
    <row r="340" spans="1:4" x14ac:dyDescent="0.25">
      <c r="A340">
        <v>68769685</v>
      </c>
      <c r="B340" t="s">
        <v>343</v>
      </c>
      <c r="C340" s="13">
        <v>60269</v>
      </c>
      <c r="D340" s="40">
        <v>831909.24</v>
      </c>
    </row>
    <row r="341" spans="1:4" x14ac:dyDescent="0.25">
      <c r="A341">
        <v>68783554</v>
      </c>
      <c r="B341" t="s">
        <v>345</v>
      </c>
      <c r="C341" s="13">
        <v>125</v>
      </c>
      <c r="D341" s="40">
        <v>3622.17</v>
      </c>
    </row>
    <row r="342" spans="1:4" x14ac:dyDescent="0.25">
      <c r="A342">
        <v>68817792</v>
      </c>
      <c r="B342" t="s">
        <v>346</v>
      </c>
      <c r="C342" s="13">
        <v>672</v>
      </c>
      <c r="D342" s="40">
        <v>9989.4499999999989</v>
      </c>
    </row>
    <row r="343" spans="1:4" x14ac:dyDescent="0.25">
      <c r="A343">
        <v>68817793</v>
      </c>
      <c r="B343" t="s">
        <v>347</v>
      </c>
      <c r="C343" s="13">
        <v>86837</v>
      </c>
      <c r="D343" s="40">
        <v>1061606.96</v>
      </c>
    </row>
    <row r="344" spans="1:4" x14ac:dyDescent="0.25">
      <c r="A344">
        <v>68817795</v>
      </c>
      <c r="B344" t="s">
        <v>348</v>
      </c>
      <c r="C344" s="13">
        <v>9017</v>
      </c>
      <c r="D344" s="40">
        <v>127502.78</v>
      </c>
    </row>
    <row r="345" spans="1:4" x14ac:dyDescent="0.25">
      <c r="A345">
        <v>68817796</v>
      </c>
      <c r="B345" t="s">
        <v>2316</v>
      </c>
      <c r="C345" s="13">
        <v>64869</v>
      </c>
      <c r="D345" s="40">
        <v>552096.42999999993</v>
      </c>
    </row>
    <row r="346" spans="1:4" x14ac:dyDescent="0.25">
      <c r="A346">
        <v>68817797</v>
      </c>
      <c r="B346" t="s">
        <v>3307</v>
      </c>
      <c r="C346" s="13">
        <v>5690</v>
      </c>
      <c r="D346" s="40">
        <v>66927.12000000001</v>
      </c>
    </row>
    <row r="347" spans="1:4" x14ac:dyDescent="0.25">
      <c r="A347">
        <v>68817799</v>
      </c>
      <c r="B347" t="s">
        <v>2317</v>
      </c>
      <c r="C347" s="13">
        <v>54561</v>
      </c>
      <c r="D347" s="40">
        <v>620389.64</v>
      </c>
    </row>
    <row r="348" spans="1:4" x14ac:dyDescent="0.25">
      <c r="A348">
        <v>68817800</v>
      </c>
      <c r="B348" t="s">
        <v>1589</v>
      </c>
      <c r="C348" s="13">
        <v>77056</v>
      </c>
      <c r="D348" s="40">
        <v>776238.16999999993</v>
      </c>
    </row>
    <row r="349" spans="1:4" x14ac:dyDescent="0.25">
      <c r="A349">
        <v>68817801</v>
      </c>
      <c r="B349" t="s">
        <v>353</v>
      </c>
      <c r="C349" s="13">
        <v>32727</v>
      </c>
      <c r="D349" s="40">
        <v>329992.23000000004</v>
      </c>
    </row>
    <row r="350" spans="1:4" x14ac:dyDescent="0.25">
      <c r="A350">
        <v>68821728</v>
      </c>
      <c r="B350" t="s">
        <v>354</v>
      </c>
      <c r="C350" s="13">
        <v>22243</v>
      </c>
      <c r="D350" s="40">
        <v>292698.59999999998</v>
      </c>
    </row>
    <row r="351" spans="1:4" x14ac:dyDescent="0.25">
      <c r="A351">
        <v>68821734</v>
      </c>
      <c r="B351" t="s">
        <v>355</v>
      </c>
      <c r="C351" s="13">
        <v>45734</v>
      </c>
      <c r="D351" s="40">
        <v>436505.36000000004</v>
      </c>
    </row>
    <row r="352" spans="1:4" x14ac:dyDescent="0.25">
      <c r="A352">
        <v>68821735</v>
      </c>
      <c r="B352" t="s">
        <v>356</v>
      </c>
      <c r="C352" s="13">
        <v>94390</v>
      </c>
      <c r="D352" s="40">
        <v>830053.79</v>
      </c>
    </row>
    <row r="353" spans="1:4" x14ac:dyDescent="0.25">
      <c r="A353">
        <v>68842352</v>
      </c>
      <c r="B353" t="s">
        <v>357</v>
      </c>
      <c r="C353" s="13">
        <v>1100</v>
      </c>
      <c r="D353" s="40">
        <v>9594.06</v>
      </c>
    </row>
    <row r="354" spans="1:4" x14ac:dyDescent="0.25">
      <c r="A354">
        <v>68850683</v>
      </c>
      <c r="B354" t="s">
        <v>358</v>
      </c>
      <c r="C354" s="13">
        <v>218139</v>
      </c>
      <c r="D354" s="40">
        <v>2156606.89</v>
      </c>
    </row>
    <row r="355" spans="1:4" x14ac:dyDescent="0.25">
      <c r="A355">
        <v>68850684</v>
      </c>
      <c r="B355" t="s">
        <v>3313</v>
      </c>
      <c r="C355" s="13">
        <v>175263</v>
      </c>
      <c r="D355" s="40">
        <v>1847602.76</v>
      </c>
    </row>
    <row r="356" spans="1:4" x14ac:dyDescent="0.25">
      <c r="A356">
        <v>68851104</v>
      </c>
      <c r="B356" t="s">
        <v>360</v>
      </c>
      <c r="C356" s="13">
        <v>124937</v>
      </c>
      <c r="D356" s="40">
        <v>1368539.33</v>
      </c>
    </row>
    <row r="357" spans="1:4" x14ac:dyDescent="0.25">
      <c r="A357">
        <v>68851105</v>
      </c>
      <c r="B357" t="s">
        <v>361</v>
      </c>
      <c r="C357" s="13">
        <v>23811</v>
      </c>
      <c r="D357" s="40">
        <v>269271.7</v>
      </c>
    </row>
    <row r="358" spans="1:4" x14ac:dyDescent="0.25">
      <c r="A358">
        <v>68851106</v>
      </c>
      <c r="B358" t="s">
        <v>362</v>
      </c>
      <c r="C358" s="13">
        <v>23987</v>
      </c>
      <c r="D358" s="40">
        <v>242908.86000000002</v>
      </c>
    </row>
    <row r="359" spans="1:4" x14ac:dyDescent="0.25">
      <c r="A359">
        <v>68851107</v>
      </c>
      <c r="B359" t="s">
        <v>363</v>
      </c>
      <c r="C359" s="13">
        <v>349405</v>
      </c>
      <c r="D359" s="40">
        <v>3114159.93</v>
      </c>
    </row>
    <row r="360" spans="1:4" x14ac:dyDescent="0.25">
      <c r="A360">
        <v>68851108</v>
      </c>
      <c r="B360" t="s">
        <v>364</v>
      </c>
      <c r="C360" s="13">
        <v>145206</v>
      </c>
      <c r="D360" s="40">
        <v>1390297.7700000003</v>
      </c>
    </row>
    <row r="361" spans="1:4" x14ac:dyDescent="0.25">
      <c r="A361">
        <v>68851109</v>
      </c>
      <c r="B361" t="s">
        <v>365</v>
      </c>
      <c r="C361" s="13">
        <v>5543</v>
      </c>
      <c r="D361" s="40">
        <v>68374.16</v>
      </c>
    </row>
    <row r="362" spans="1:4" x14ac:dyDescent="0.25">
      <c r="A362">
        <v>68852583</v>
      </c>
      <c r="B362" t="s">
        <v>366</v>
      </c>
      <c r="C362" s="13">
        <v>27656</v>
      </c>
      <c r="D362" s="40">
        <v>755769.32000000007</v>
      </c>
    </row>
    <row r="363" spans="1:4" x14ac:dyDescent="0.25">
      <c r="A363">
        <v>68852591</v>
      </c>
      <c r="B363" t="s">
        <v>1949</v>
      </c>
      <c r="C363" s="13">
        <v>73098</v>
      </c>
      <c r="D363" s="40">
        <v>1841740.26</v>
      </c>
    </row>
    <row r="364" spans="1:4" x14ac:dyDescent="0.25">
      <c r="A364">
        <v>68852625</v>
      </c>
      <c r="B364" t="s">
        <v>334</v>
      </c>
      <c r="C364" s="13">
        <v>32652</v>
      </c>
      <c r="D364" s="40">
        <v>322365.95</v>
      </c>
    </row>
    <row r="365" spans="1:4" x14ac:dyDescent="0.25">
      <c r="A365">
        <v>68852628</v>
      </c>
      <c r="B365" t="s">
        <v>368</v>
      </c>
      <c r="C365" s="13">
        <v>23224</v>
      </c>
      <c r="D365" s="40">
        <v>325934.57</v>
      </c>
    </row>
    <row r="366" spans="1:4" x14ac:dyDescent="0.25">
      <c r="A366">
        <v>68860045</v>
      </c>
      <c r="B366" t="s">
        <v>369</v>
      </c>
      <c r="C366" s="13">
        <v>7556</v>
      </c>
      <c r="D366" s="40">
        <v>86824.950000000012</v>
      </c>
    </row>
    <row r="367" spans="1:4" x14ac:dyDescent="0.25">
      <c r="A367">
        <v>68860059</v>
      </c>
      <c r="B367" t="s">
        <v>333</v>
      </c>
      <c r="C367" s="13">
        <v>44846</v>
      </c>
      <c r="D367" s="40">
        <v>533335.84000000008</v>
      </c>
    </row>
    <row r="368" spans="1:4" x14ac:dyDescent="0.25">
      <c r="A368">
        <v>68860061</v>
      </c>
      <c r="B368" t="s">
        <v>370</v>
      </c>
      <c r="C368" s="13">
        <v>51651</v>
      </c>
      <c r="D368" s="40">
        <v>647629.41</v>
      </c>
    </row>
    <row r="369" spans="1:4" x14ac:dyDescent="0.25">
      <c r="A369">
        <v>68860067</v>
      </c>
      <c r="B369" t="s">
        <v>311</v>
      </c>
      <c r="C369" s="13">
        <v>7373</v>
      </c>
      <c r="D369" s="40">
        <v>94049.63</v>
      </c>
    </row>
    <row r="370" spans="1:4" x14ac:dyDescent="0.25">
      <c r="A370">
        <v>68860129</v>
      </c>
      <c r="B370" t="s">
        <v>371</v>
      </c>
      <c r="C370" s="13">
        <v>17548</v>
      </c>
      <c r="D370" s="40">
        <v>171595.3</v>
      </c>
    </row>
    <row r="371" spans="1:4" x14ac:dyDescent="0.25">
      <c r="A371">
        <v>68860135</v>
      </c>
      <c r="B371" t="s">
        <v>372</v>
      </c>
      <c r="C371" s="13">
        <v>2152</v>
      </c>
      <c r="D371" s="40">
        <v>23561.08</v>
      </c>
    </row>
    <row r="372" spans="1:4" x14ac:dyDescent="0.25">
      <c r="A372">
        <v>68860136</v>
      </c>
      <c r="B372" t="s">
        <v>373</v>
      </c>
      <c r="C372" s="13">
        <v>65742</v>
      </c>
      <c r="D372" s="40">
        <v>1000662.75</v>
      </c>
    </row>
    <row r="373" spans="1:4" x14ac:dyDescent="0.25">
      <c r="A373">
        <v>68860585</v>
      </c>
      <c r="B373" t="s">
        <v>331</v>
      </c>
      <c r="C373" s="13">
        <v>45586</v>
      </c>
      <c r="D373" s="40">
        <v>525280.62</v>
      </c>
    </row>
    <row r="374" spans="1:4" x14ac:dyDescent="0.25">
      <c r="A374">
        <v>68860657</v>
      </c>
      <c r="B374" t="s">
        <v>374</v>
      </c>
      <c r="C374" s="13">
        <v>57420</v>
      </c>
      <c r="D374" s="40">
        <v>676479.91</v>
      </c>
    </row>
    <row r="375" spans="1:4" x14ac:dyDescent="0.25">
      <c r="A375">
        <v>68860659</v>
      </c>
      <c r="B375" t="s">
        <v>375</v>
      </c>
      <c r="C375" s="13">
        <v>23534</v>
      </c>
      <c r="D375" s="40">
        <v>253707.58000000002</v>
      </c>
    </row>
    <row r="376" spans="1:4" x14ac:dyDescent="0.25">
      <c r="A376">
        <v>68860662</v>
      </c>
      <c r="B376" t="s">
        <v>330</v>
      </c>
      <c r="C376" s="13">
        <v>92442</v>
      </c>
      <c r="D376" s="40">
        <v>771939.85</v>
      </c>
    </row>
    <row r="377" spans="1:4" x14ac:dyDescent="0.25">
      <c r="A377">
        <v>68860663</v>
      </c>
      <c r="B377" t="s">
        <v>376</v>
      </c>
      <c r="C377" s="13">
        <v>16175</v>
      </c>
      <c r="D377" s="40">
        <v>155511.84000000003</v>
      </c>
    </row>
    <row r="378" spans="1:4" x14ac:dyDescent="0.25">
      <c r="A378">
        <v>68860671</v>
      </c>
      <c r="B378" t="s">
        <v>2217</v>
      </c>
      <c r="C378" s="13">
        <v>33083</v>
      </c>
      <c r="D378" s="40">
        <v>325555.7</v>
      </c>
    </row>
    <row r="379" spans="1:4" x14ac:dyDescent="0.25">
      <c r="A379">
        <v>68860673</v>
      </c>
      <c r="B379" t="s">
        <v>2218</v>
      </c>
      <c r="C379" s="13">
        <v>24720</v>
      </c>
      <c r="D379" s="40">
        <v>309203.17000000004</v>
      </c>
    </row>
    <row r="380" spans="1:4" x14ac:dyDescent="0.25">
      <c r="A380">
        <v>68862392</v>
      </c>
      <c r="B380" t="s">
        <v>2230</v>
      </c>
      <c r="C380" s="13">
        <v>60773</v>
      </c>
      <c r="D380" s="40">
        <v>865705.2</v>
      </c>
    </row>
    <row r="381" spans="1:4" x14ac:dyDescent="0.25">
      <c r="A381">
        <v>68862399</v>
      </c>
      <c r="B381" t="s">
        <v>379</v>
      </c>
      <c r="C381" s="13">
        <v>62209</v>
      </c>
      <c r="D381" s="40">
        <v>708324.33000000007</v>
      </c>
    </row>
    <row r="382" spans="1:4" x14ac:dyDescent="0.25">
      <c r="A382">
        <v>68862402</v>
      </c>
      <c r="B382" t="s">
        <v>328</v>
      </c>
      <c r="C382" s="13">
        <v>77041</v>
      </c>
      <c r="D382" s="40">
        <v>939585.67</v>
      </c>
    </row>
    <row r="383" spans="1:4" x14ac:dyDescent="0.25">
      <c r="A383">
        <v>68862421</v>
      </c>
      <c r="B383" t="s">
        <v>380</v>
      </c>
      <c r="C383" s="13">
        <v>6200</v>
      </c>
      <c r="D383" s="40">
        <v>86230.25</v>
      </c>
    </row>
    <row r="384" spans="1:4" x14ac:dyDescent="0.25">
      <c r="A384">
        <v>68862483</v>
      </c>
      <c r="B384" t="s">
        <v>324</v>
      </c>
      <c r="C384" s="13">
        <v>13168</v>
      </c>
      <c r="D384" s="40">
        <v>179088.69</v>
      </c>
    </row>
    <row r="385" spans="1:4" x14ac:dyDescent="0.25">
      <c r="A385">
        <v>68862496</v>
      </c>
      <c r="B385" t="s">
        <v>381</v>
      </c>
      <c r="C385" s="13">
        <v>109828</v>
      </c>
      <c r="D385" s="40">
        <v>955588.24</v>
      </c>
    </row>
    <row r="386" spans="1:4" x14ac:dyDescent="0.25">
      <c r="A386">
        <v>68862511</v>
      </c>
      <c r="B386" t="s">
        <v>322</v>
      </c>
      <c r="C386" s="13">
        <v>26107</v>
      </c>
      <c r="D386" s="40">
        <v>281500.67000000004</v>
      </c>
    </row>
    <row r="387" spans="1:4" x14ac:dyDescent="0.25">
      <c r="A387">
        <v>68867744</v>
      </c>
      <c r="B387" t="s">
        <v>326</v>
      </c>
      <c r="C387" s="13">
        <v>109878</v>
      </c>
      <c r="D387" s="40">
        <v>1500155.0699999998</v>
      </c>
    </row>
    <row r="388" spans="1:4" x14ac:dyDescent="0.25">
      <c r="A388">
        <v>68867755</v>
      </c>
      <c r="B388" t="s">
        <v>382</v>
      </c>
      <c r="C388" s="13">
        <v>118662</v>
      </c>
      <c r="D388" s="40">
        <v>1591379.82</v>
      </c>
    </row>
    <row r="389" spans="1:4" x14ac:dyDescent="0.25">
      <c r="A389">
        <v>68867756</v>
      </c>
      <c r="B389" t="s">
        <v>323</v>
      </c>
      <c r="C389" s="13">
        <v>136511</v>
      </c>
      <c r="D389" s="40">
        <v>1186236.51</v>
      </c>
    </row>
    <row r="390" spans="1:4" x14ac:dyDescent="0.25">
      <c r="A390">
        <v>68881265</v>
      </c>
      <c r="B390" t="s">
        <v>383</v>
      </c>
      <c r="C390" s="13">
        <v>38979</v>
      </c>
      <c r="D390" s="40">
        <v>510354.50999999995</v>
      </c>
    </row>
    <row r="391" spans="1:4" x14ac:dyDescent="0.25">
      <c r="A391">
        <v>68881268</v>
      </c>
      <c r="B391" t="s">
        <v>384</v>
      </c>
      <c r="C391" s="13">
        <v>6783</v>
      </c>
      <c r="D391" s="40">
        <v>71298.010000000009</v>
      </c>
    </row>
    <row r="392" spans="1:4" x14ac:dyDescent="0.25">
      <c r="A392">
        <v>68881270</v>
      </c>
      <c r="B392" t="s">
        <v>385</v>
      </c>
      <c r="C392" s="13">
        <v>55242</v>
      </c>
      <c r="D392" s="40">
        <v>537555.19000000006</v>
      </c>
    </row>
    <row r="393" spans="1:4" x14ac:dyDescent="0.25">
      <c r="A393">
        <v>68881272</v>
      </c>
      <c r="B393" t="s">
        <v>386</v>
      </c>
      <c r="C393" s="13">
        <v>132</v>
      </c>
      <c r="D393" s="40">
        <v>1988.24</v>
      </c>
    </row>
    <row r="394" spans="1:4" x14ac:dyDescent="0.25">
      <c r="A394">
        <v>68890246</v>
      </c>
      <c r="B394" t="s">
        <v>388</v>
      </c>
      <c r="C394" s="13">
        <v>466</v>
      </c>
      <c r="D394" s="40">
        <v>5563.62</v>
      </c>
    </row>
    <row r="395" spans="1:4" x14ac:dyDescent="0.25">
      <c r="A395">
        <v>68890247</v>
      </c>
      <c r="B395" t="s">
        <v>389</v>
      </c>
      <c r="C395" s="13">
        <v>1105</v>
      </c>
      <c r="D395" s="40">
        <v>11058.15</v>
      </c>
    </row>
    <row r="396" spans="1:4" x14ac:dyDescent="0.25">
      <c r="A396">
        <v>68896052</v>
      </c>
      <c r="B396" t="s">
        <v>390</v>
      </c>
      <c r="C396" s="13">
        <v>154</v>
      </c>
      <c r="D396" s="40">
        <v>1923.74</v>
      </c>
    </row>
    <row r="397" spans="1:4" x14ac:dyDescent="0.25">
      <c r="A397">
        <v>68896054</v>
      </c>
      <c r="B397" t="s">
        <v>391</v>
      </c>
      <c r="C397" s="13">
        <v>18006</v>
      </c>
      <c r="D397" s="40">
        <v>217870.64</v>
      </c>
    </row>
    <row r="398" spans="1:4" x14ac:dyDescent="0.25">
      <c r="A398">
        <v>68896056</v>
      </c>
      <c r="B398" t="s">
        <v>393</v>
      </c>
      <c r="C398" s="13">
        <v>2962</v>
      </c>
      <c r="D398" s="40">
        <v>25959.360000000001</v>
      </c>
    </row>
    <row r="399" spans="1:4" x14ac:dyDescent="0.25">
      <c r="A399">
        <v>68899821</v>
      </c>
      <c r="B399" t="s">
        <v>394</v>
      </c>
      <c r="C399" s="13">
        <v>9584</v>
      </c>
      <c r="D399" s="40">
        <v>115038.44</v>
      </c>
    </row>
    <row r="400" spans="1:4" x14ac:dyDescent="0.25">
      <c r="A400">
        <v>68899825</v>
      </c>
      <c r="B400" t="s">
        <v>395</v>
      </c>
      <c r="C400" s="13">
        <v>67008</v>
      </c>
      <c r="D400" s="40">
        <v>754630.56</v>
      </c>
    </row>
    <row r="401" spans="1:4" x14ac:dyDescent="0.25">
      <c r="A401">
        <v>68899826</v>
      </c>
      <c r="B401" t="s">
        <v>396</v>
      </c>
      <c r="C401" s="13">
        <v>24177</v>
      </c>
      <c r="D401" s="40">
        <v>296177.41000000003</v>
      </c>
    </row>
    <row r="402" spans="1:4" x14ac:dyDescent="0.25">
      <c r="A402">
        <v>68914406</v>
      </c>
      <c r="B402" t="s">
        <v>162</v>
      </c>
      <c r="C402" s="13">
        <v>893</v>
      </c>
      <c r="D402" s="40">
        <v>8420.9599999999991</v>
      </c>
    </row>
    <row r="403" spans="1:4" x14ac:dyDescent="0.25">
      <c r="A403">
        <v>68917388</v>
      </c>
      <c r="B403" t="s">
        <v>137</v>
      </c>
      <c r="C403" s="13">
        <v>444</v>
      </c>
      <c r="D403" s="40">
        <v>4496.45</v>
      </c>
    </row>
    <row r="404" spans="1:4" x14ac:dyDescent="0.25">
      <c r="A404">
        <v>68921994</v>
      </c>
      <c r="B404" t="s">
        <v>1944</v>
      </c>
      <c r="C404" s="13">
        <v>101526</v>
      </c>
      <c r="D404" s="40">
        <v>2345376.4699999997</v>
      </c>
    </row>
    <row r="405" spans="1:4" x14ac:dyDescent="0.25">
      <c r="A405">
        <v>68922018</v>
      </c>
      <c r="B405" t="s">
        <v>374</v>
      </c>
      <c r="C405" s="13">
        <v>480</v>
      </c>
      <c r="D405" s="40">
        <v>6332.96</v>
      </c>
    </row>
    <row r="406" spans="1:4" x14ac:dyDescent="0.25">
      <c r="A406">
        <v>68922106</v>
      </c>
      <c r="B406" t="s">
        <v>382</v>
      </c>
      <c r="C406" s="13">
        <v>2390</v>
      </c>
      <c r="D406" s="40">
        <v>33829.08</v>
      </c>
    </row>
    <row r="407" spans="1:4" x14ac:dyDescent="0.25">
      <c r="A407">
        <v>68922108</v>
      </c>
      <c r="B407" t="s">
        <v>399</v>
      </c>
      <c r="C407" s="13">
        <v>102166</v>
      </c>
      <c r="D407" s="40">
        <v>937557.7</v>
      </c>
    </row>
    <row r="408" spans="1:4" x14ac:dyDescent="0.25">
      <c r="A408">
        <v>68930545</v>
      </c>
      <c r="B408" t="s">
        <v>400</v>
      </c>
      <c r="C408" s="13">
        <v>34795</v>
      </c>
      <c r="D408" s="40">
        <v>339420.68999999994</v>
      </c>
    </row>
    <row r="409" spans="1:4" x14ac:dyDescent="0.25">
      <c r="A409">
        <v>68938272</v>
      </c>
      <c r="B409" t="s">
        <v>401</v>
      </c>
      <c r="C409" s="13">
        <v>12901</v>
      </c>
      <c r="D409" s="40">
        <v>182487.25</v>
      </c>
    </row>
    <row r="410" spans="1:4" x14ac:dyDescent="0.25">
      <c r="A410">
        <v>68940226</v>
      </c>
      <c r="B410" t="s">
        <v>402</v>
      </c>
      <c r="C410" s="13">
        <v>5129</v>
      </c>
      <c r="D410" s="40">
        <v>70742.549999999988</v>
      </c>
    </row>
    <row r="411" spans="1:4" x14ac:dyDescent="0.25">
      <c r="A411">
        <v>69548143</v>
      </c>
      <c r="B411" t="s">
        <v>136</v>
      </c>
      <c r="C411" s="13">
        <v>36868</v>
      </c>
      <c r="D411" s="40">
        <v>640746.87</v>
      </c>
    </row>
    <row r="412" spans="1:4" x14ac:dyDescent="0.25">
      <c r="A412">
        <v>69549032</v>
      </c>
      <c r="B412" t="s">
        <v>3334</v>
      </c>
      <c r="C412" s="13">
        <v>6411</v>
      </c>
      <c r="D412" s="40">
        <v>60195.14</v>
      </c>
    </row>
    <row r="413" spans="1:4" x14ac:dyDescent="0.25">
      <c r="A413">
        <v>69549033</v>
      </c>
      <c r="B413" t="s">
        <v>130</v>
      </c>
      <c r="C413" s="13">
        <v>15</v>
      </c>
      <c r="D413" s="40">
        <v>249.57</v>
      </c>
    </row>
    <row r="414" spans="1:4" x14ac:dyDescent="0.25">
      <c r="A414">
        <v>69549034</v>
      </c>
      <c r="B414" t="s">
        <v>129</v>
      </c>
      <c r="C414" s="13">
        <v>536</v>
      </c>
      <c r="D414" s="40">
        <v>6595.09</v>
      </c>
    </row>
    <row r="415" spans="1:4" x14ac:dyDescent="0.25">
      <c r="A415">
        <v>69549035</v>
      </c>
      <c r="B415" t="s">
        <v>127</v>
      </c>
      <c r="C415" s="13">
        <v>64</v>
      </c>
      <c r="D415" s="40">
        <v>714.5</v>
      </c>
    </row>
    <row r="416" spans="1:4" x14ac:dyDescent="0.25">
      <c r="A416">
        <v>69549036</v>
      </c>
      <c r="B416" t="s">
        <v>128</v>
      </c>
      <c r="C416" s="13">
        <v>15</v>
      </c>
      <c r="D416" s="40">
        <v>179.61</v>
      </c>
    </row>
    <row r="417" spans="1:4" x14ac:dyDescent="0.25">
      <c r="A417">
        <v>69551489</v>
      </c>
      <c r="B417" t="s">
        <v>3342</v>
      </c>
      <c r="C417" s="13">
        <v>34447</v>
      </c>
      <c r="D417" s="40">
        <v>529847.53</v>
      </c>
    </row>
    <row r="418" spans="1:4" x14ac:dyDescent="0.25">
      <c r="A418">
        <v>69552657</v>
      </c>
      <c r="B418" t="s">
        <v>405</v>
      </c>
      <c r="C418" s="13">
        <v>33704</v>
      </c>
      <c r="D418" s="40">
        <v>870241.42</v>
      </c>
    </row>
    <row r="419" spans="1:4" x14ac:dyDescent="0.25">
      <c r="A419">
        <v>69554197</v>
      </c>
      <c r="B419" t="s">
        <v>232</v>
      </c>
      <c r="C419" s="13">
        <v>21005</v>
      </c>
      <c r="D419" s="40">
        <v>201834.89</v>
      </c>
    </row>
    <row r="420" spans="1:4" x14ac:dyDescent="0.25">
      <c r="A420">
        <v>69555093</v>
      </c>
      <c r="B420" t="s">
        <v>822</v>
      </c>
      <c r="C420" s="13">
        <v>7652</v>
      </c>
      <c r="D420" s="40">
        <v>81576.699999999983</v>
      </c>
    </row>
    <row r="421" spans="1:4" x14ac:dyDescent="0.25">
      <c r="A421">
        <v>69556602</v>
      </c>
      <c r="B421" t="s">
        <v>408</v>
      </c>
      <c r="C421" s="13">
        <v>4617</v>
      </c>
      <c r="D421" s="40">
        <v>75652.02</v>
      </c>
    </row>
    <row r="422" spans="1:4" x14ac:dyDescent="0.25">
      <c r="A422">
        <v>69557443</v>
      </c>
      <c r="B422" t="s">
        <v>409</v>
      </c>
      <c r="C422" s="13">
        <v>48468</v>
      </c>
      <c r="D422" s="40">
        <v>817803.54999999993</v>
      </c>
    </row>
    <row r="423" spans="1:4" x14ac:dyDescent="0.25">
      <c r="A423">
        <v>69564623</v>
      </c>
      <c r="B423" t="s">
        <v>410</v>
      </c>
      <c r="C423" s="13">
        <v>36013</v>
      </c>
      <c r="D423" s="40">
        <v>406433.88</v>
      </c>
    </row>
    <row r="424" spans="1:4" x14ac:dyDescent="0.25">
      <c r="A424">
        <v>69568828</v>
      </c>
      <c r="B424" t="s">
        <v>1596</v>
      </c>
      <c r="C424" s="13">
        <v>144075</v>
      </c>
      <c r="D424" s="40">
        <v>1250629.3799999999</v>
      </c>
    </row>
    <row r="425" spans="1:4" x14ac:dyDescent="0.25">
      <c r="A425">
        <v>69568829</v>
      </c>
      <c r="B425" t="s">
        <v>415</v>
      </c>
      <c r="C425" s="13">
        <v>70186</v>
      </c>
      <c r="D425" s="40">
        <v>669700.15999999992</v>
      </c>
    </row>
    <row r="426" spans="1:4" x14ac:dyDescent="0.25">
      <c r="A426">
        <v>69568962</v>
      </c>
      <c r="B426" t="s">
        <v>416</v>
      </c>
      <c r="C426" s="13">
        <v>34325</v>
      </c>
      <c r="D426" s="40">
        <v>321990.78000000003</v>
      </c>
    </row>
    <row r="427" spans="1:4" x14ac:dyDescent="0.25">
      <c r="A427">
        <v>69568963</v>
      </c>
      <c r="B427" t="s">
        <v>230</v>
      </c>
      <c r="C427" s="13">
        <v>2051</v>
      </c>
      <c r="D427" s="40">
        <v>24275.54</v>
      </c>
    </row>
    <row r="428" spans="1:4" x14ac:dyDescent="0.25">
      <c r="A428">
        <v>69568964</v>
      </c>
      <c r="B428" t="s">
        <v>1808</v>
      </c>
      <c r="C428" s="13">
        <v>95843</v>
      </c>
      <c r="D428" s="40">
        <v>812586.74</v>
      </c>
    </row>
    <row r="429" spans="1:4" x14ac:dyDescent="0.25">
      <c r="A429">
        <v>69571484</v>
      </c>
      <c r="B429" t="s">
        <v>418</v>
      </c>
      <c r="C429" s="13">
        <v>1358</v>
      </c>
      <c r="D429" s="40">
        <v>8507.7199999999993</v>
      </c>
    </row>
    <row r="430" spans="1:4" x14ac:dyDescent="0.25">
      <c r="A430">
        <v>69572657</v>
      </c>
      <c r="B430" t="s">
        <v>419</v>
      </c>
      <c r="C430" s="13">
        <v>17910</v>
      </c>
      <c r="D430" s="40">
        <v>233508.24</v>
      </c>
    </row>
    <row r="431" spans="1:4" x14ac:dyDescent="0.25">
      <c r="A431">
        <v>69572659</v>
      </c>
      <c r="B431" t="s">
        <v>420</v>
      </c>
      <c r="C431" s="13">
        <v>126</v>
      </c>
      <c r="D431" s="40">
        <v>2219.66</v>
      </c>
    </row>
    <row r="432" spans="1:4" x14ac:dyDescent="0.25">
      <c r="A432">
        <v>69577493</v>
      </c>
      <c r="B432" t="s">
        <v>421</v>
      </c>
      <c r="C432" s="13">
        <v>624</v>
      </c>
      <c r="D432" s="40">
        <v>10087.290000000001</v>
      </c>
    </row>
    <row r="433" spans="1:4" x14ac:dyDescent="0.25">
      <c r="A433">
        <v>69586720</v>
      </c>
      <c r="B433" t="s">
        <v>423</v>
      </c>
      <c r="C433" s="13">
        <v>17141</v>
      </c>
      <c r="D433" s="40">
        <v>174205.45</v>
      </c>
    </row>
    <row r="434" spans="1:4" x14ac:dyDescent="0.25">
      <c r="A434">
        <v>69587862</v>
      </c>
      <c r="B434" t="s">
        <v>1799</v>
      </c>
      <c r="C434" s="13">
        <v>2</v>
      </c>
      <c r="D434" s="40">
        <v>20.57</v>
      </c>
    </row>
    <row r="435" spans="1:4" x14ac:dyDescent="0.25">
      <c r="A435">
        <v>69587863</v>
      </c>
      <c r="B435" t="s">
        <v>425</v>
      </c>
      <c r="C435" s="13">
        <v>34153</v>
      </c>
      <c r="D435" s="40">
        <v>467377.42999999993</v>
      </c>
    </row>
    <row r="436" spans="1:4" x14ac:dyDescent="0.25">
      <c r="A436">
        <v>69591655</v>
      </c>
      <c r="B436" t="s">
        <v>426</v>
      </c>
      <c r="C436" s="13">
        <v>2394</v>
      </c>
      <c r="D436" s="40">
        <v>32826.619999999995</v>
      </c>
    </row>
    <row r="437" spans="1:4" x14ac:dyDescent="0.25">
      <c r="A437">
        <v>69591665</v>
      </c>
      <c r="B437" t="s">
        <v>427</v>
      </c>
      <c r="C437" s="13">
        <v>141</v>
      </c>
      <c r="D437" s="40">
        <v>1769.08</v>
      </c>
    </row>
    <row r="438" spans="1:4" x14ac:dyDescent="0.25">
      <c r="A438">
        <v>69591667</v>
      </c>
      <c r="B438" t="s">
        <v>428</v>
      </c>
      <c r="C438" s="13">
        <v>111</v>
      </c>
      <c r="D438" s="40">
        <v>1132.17</v>
      </c>
    </row>
    <row r="439" spans="1:4" x14ac:dyDescent="0.25">
      <c r="A439">
        <v>69600846</v>
      </c>
      <c r="B439" t="s">
        <v>429</v>
      </c>
      <c r="C439" s="13">
        <v>10882</v>
      </c>
      <c r="D439" s="40">
        <v>161670.75</v>
      </c>
    </row>
    <row r="440" spans="1:4" x14ac:dyDescent="0.25">
      <c r="A440">
        <v>69600859</v>
      </c>
      <c r="B440" t="s">
        <v>430</v>
      </c>
      <c r="C440" s="13">
        <v>5428</v>
      </c>
      <c r="D440" s="40">
        <v>150652.53</v>
      </c>
    </row>
    <row r="441" spans="1:4" x14ac:dyDescent="0.25">
      <c r="A441">
        <v>69610112</v>
      </c>
      <c r="B441" t="s">
        <v>431</v>
      </c>
      <c r="C441" s="13">
        <v>250</v>
      </c>
      <c r="D441" s="40">
        <v>7102.29</v>
      </c>
    </row>
    <row r="442" spans="1:4" x14ac:dyDescent="0.25">
      <c r="A442">
        <v>69617285</v>
      </c>
      <c r="B442" t="s">
        <v>432</v>
      </c>
      <c r="C442" s="13">
        <v>348</v>
      </c>
      <c r="D442" s="40">
        <v>3680.98</v>
      </c>
    </row>
    <row r="443" spans="1:4" x14ac:dyDescent="0.25">
      <c r="A443">
        <v>69629468</v>
      </c>
      <c r="B443" s="8" t="s">
        <v>433</v>
      </c>
      <c r="C443" s="68">
        <v>234018</v>
      </c>
      <c r="D443" s="40">
        <v>4001077.38</v>
      </c>
    </row>
    <row r="444" spans="1:4" x14ac:dyDescent="0.25">
      <c r="A444">
        <v>69629469</v>
      </c>
      <c r="B444" t="s">
        <v>1938</v>
      </c>
      <c r="C444" s="13">
        <v>75510</v>
      </c>
      <c r="D444" s="40">
        <v>1240053.5699999998</v>
      </c>
    </row>
    <row r="445" spans="1:4" x14ac:dyDescent="0.25">
      <c r="A445">
        <v>69629470</v>
      </c>
      <c r="B445" t="s">
        <v>1940</v>
      </c>
      <c r="C445" s="13">
        <v>416</v>
      </c>
      <c r="D445" s="40">
        <v>8494.4699999999993</v>
      </c>
    </row>
    <row r="446" spans="1:4" x14ac:dyDescent="0.25">
      <c r="A446">
        <v>69629477</v>
      </c>
      <c r="B446" t="s">
        <v>436</v>
      </c>
      <c r="C446" s="13">
        <v>0</v>
      </c>
      <c r="D446" s="40">
        <v>0</v>
      </c>
    </row>
    <row r="447" spans="1:4" x14ac:dyDescent="0.25">
      <c r="A447">
        <v>69653125</v>
      </c>
      <c r="B447" t="s">
        <v>231</v>
      </c>
      <c r="C447" s="13">
        <v>8565</v>
      </c>
      <c r="D447" s="40">
        <v>211582.25</v>
      </c>
    </row>
    <row r="448" spans="1:4" x14ac:dyDescent="0.25">
      <c r="A448">
        <v>69653140</v>
      </c>
      <c r="B448" t="s">
        <v>441</v>
      </c>
      <c r="C448" s="13">
        <v>38239</v>
      </c>
      <c r="D448" s="40">
        <v>947715.28</v>
      </c>
    </row>
    <row r="449" spans="1:4" x14ac:dyDescent="0.25">
      <c r="A449">
        <v>69665113</v>
      </c>
      <c r="B449" t="s">
        <v>670</v>
      </c>
      <c r="C449" s="13">
        <v>55458</v>
      </c>
      <c r="D449" s="40">
        <v>736365.33000000007</v>
      </c>
    </row>
    <row r="450" spans="1:4" x14ac:dyDescent="0.25">
      <c r="A450">
        <v>69665114</v>
      </c>
      <c r="B450" t="s">
        <v>697</v>
      </c>
      <c r="C450" s="13">
        <v>7093</v>
      </c>
      <c r="D450" s="40">
        <v>103712.70000000001</v>
      </c>
    </row>
    <row r="451" spans="1:4" x14ac:dyDescent="0.25">
      <c r="A451">
        <v>69673010</v>
      </c>
      <c r="B451" t="s">
        <v>445</v>
      </c>
      <c r="C451" s="13">
        <v>26</v>
      </c>
      <c r="D451" s="40">
        <v>527.22</v>
      </c>
    </row>
    <row r="452" spans="1:4" x14ac:dyDescent="0.25">
      <c r="A452">
        <v>69690941</v>
      </c>
      <c r="B452" t="s">
        <v>447</v>
      </c>
      <c r="C452" s="13">
        <v>20238</v>
      </c>
      <c r="D452" s="40">
        <v>276196.59999999998</v>
      </c>
    </row>
    <row r="453" spans="1:4" x14ac:dyDescent="0.25">
      <c r="A453">
        <v>69691774</v>
      </c>
      <c r="B453" t="s">
        <v>380</v>
      </c>
      <c r="C453" s="13">
        <v>4584</v>
      </c>
      <c r="D453" s="40">
        <v>69443.290000000008</v>
      </c>
    </row>
    <row r="454" spans="1:4" x14ac:dyDescent="0.25">
      <c r="A454">
        <v>69691790</v>
      </c>
      <c r="B454" t="s">
        <v>376</v>
      </c>
      <c r="C454" s="13">
        <v>255</v>
      </c>
      <c r="D454" s="40">
        <v>2886.44</v>
      </c>
    </row>
    <row r="455" spans="1:4" x14ac:dyDescent="0.25">
      <c r="A455">
        <v>69691809</v>
      </c>
      <c r="B455" t="s">
        <v>2217</v>
      </c>
      <c r="C455" s="13">
        <v>91</v>
      </c>
      <c r="D455" s="40">
        <v>1280.1499999999999</v>
      </c>
    </row>
    <row r="456" spans="1:4" x14ac:dyDescent="0.25">
      <c r="A456">
        <v>69700048</v>
      </c>
      <c r="B456" t="s">
        <v>1899</v>
      </c>
      <c r="C456" s="13">
        <v>21485</v>
      </c>
      <c r="D456" s="40">
        <v>247448.27000000002</v>
      </c>
    </row>
    <row r="457" spans="1:4" x14ac:dyDescent="0.25">
      <c r="A457">
        <v>69704150</v>
      </c>
      <c r="B457" t="s">
        <v>109</v>
      </c>
      <c r="C457" s="13">
        <v>390</v>
      </c>
      <c r="D457" s="40">
        <v>1973.3200000000002</v>
      </c>
    </row>
    <row r="458" spans="1:4" x14ac:dyDescent="0.25">
      <c r="A458">
        <v>69706138</v>
      </c>
      <c r="B458" t="s">
        <v>449</v>
      </c>
      <c r="C458" s="13">
        <v>176</v>
      </c>
      <c r="D458" s="40">
        <v>1580.92</v>
      </c>
    </row>
    <row r="459" spans="1:4" x14ac:dyDescent="0.25">
      <c r="A459">
        <v>69706147</v>
      </c>
      <c r="B459" t="s">
        <v>450</v>
      </c>
      <c r="C459" s="13">
        <v>8459</v>
      </c>
      <c r="D459" s="40">
        <v>84177.07</v>
      </c>
    </row>
    <row r="460" spans="1:4" x14ac:dyDescent="0.25">
      <c r="A460">
        <v>69716745</v>
      </c>
      <c r="B460" t="s">
        <v>254</v>
      </c>
      <c r="C460" s="13">
        <v>240</v>
      </c>
      <c r="D460" s="40">
        <v>3283.93</v>
      </c>
    </row>
    <row r="461" spans="1:4" x14ac:dyDescent="0.25">
      <c r="A461">
        <v>69716748</v>
      </c>
      <c r="B461" t="s">
        <v>451</v>
      </c>
      <c r="C461" s="13">
        <v>420</v>
      </c>
      <c r="D461" s="40">
        <v>5615.57</v>
      </c>
    </row>
    <row r="462" spans="1:4" x14ac:dyDescent="0.25">
      <c r="A462">
        <v>69716749</v>
      </c>
      <c r="B462" t="s">
        <v>452</v>
      </c>
      <c r="C462" s="13">
        <v>8</v>
      </c>
      <c r="D462" s="40">
        <v>105.61</v>
      </c>
    </row>
    <row r="463" spans="1:4" x14ac:dyDescent="0.25">
      <c r="A463">
        <v>69717801</v>
      </c>
      <c r="B463" t="s">
        <v>428</v>
      </c>
      <c r="C463" s="13">
        <v>82754</v>
      </c>
      <c r="D463" s="40">
        <v>1020038.42</v>
      </c>
    </row>
    <row r="464" spans="1:4" x14ac:dyDescent="0.25">
      <c r="A464">
        <v>69717802</v>
      </c>
      <c r="B464" t="s">
        <v>427</v>
      </c>
      <c r="C464" s="13">
        <v>130132.717</v>
      </c>
      <c r="D464" s="40">
        <v>1800048.6399999999</v>
      </c>
    </row>
    <row r="465" spans="1:4" x14ac:dyDescent="0.25">
      <c r="A465">
        <v>69717803</v>
      </c>
      <c r="B465" t="s">
        <v>426</v>
      </c>
      <c r="C465" s="13">
        <v>61280</v>
      </c>
      <c r="D465" s="40">
        <v>857234.39999999991</v>
      </c>
    </row>
    <row r="466" spans="1:4" x14ac:dyDescent="0.25">
      <c r="A466">
        <v>69725079</v>
      </c>
      <c r="B466" t="s">
        <v>62</v>
      </c>
      <c r="C466" s="13">
        <v>1161</v>
      </c>
      <c r="D466" s="40">
        <v>12116.01</v>
      </c>
    </row>
    <row r="467" spans="1:4" x14ac:dyDescent="0.25">
      <c r="A467">
        <v>69725082</v>
      </c>
      <c r="B467" t="s">
        <v>62</v>
      </c>
      <c r="C467" s="13">
        <v>280220</v>
      </c>
      <c r="D467" s="40">
        <v>3380527.65</v>
      </c>
    </row>
    <row r="468" spans="1:4" x14ac:dyDescent="0.25">
      <c r="A468">
        <v>69725083</v>
      </c>
      <c r="B468" t="s">
        <v>199</v>
      </c>
      <c r="C468" s="13">
        <v>49143</v>
      </c>
      <c r="D468" s="40">
        <v>566301.02</v>
      </c>
    </row>
    <row r="469" spans="1:4" x14ac:dyDescent="0.25">
      <c r="A469">
        <v>69727314</v>
      </c>
      <c r="B469" t="s">
        <v>61</v>
      </c>
      <c r="C469" s="13">
        <v>39905</v>
      </c>
      <c r="D469" s="40">
        <v>437323.98</v>
      </c>
    </row>
    <row r="470" spans="1:4" x14ac:dyDescent="0.25">
      <c r="A470">
        <v>69779478</v>
      </c>
      <c r="B470" t="s">
        <v>3396</v>
      </c>
      <c r="C470" s="13">
        <v>4019</v>
      </c>
      <c r="D470" s="40">
        <v>42987.92</v>
      </c>
    </row>
    <row r="471" spans="1:4" x14ac:dyDescent="0.25">
      <c r="A471">
        <v>69792952</v>
      </c>
      <c r="B471" t="s">
        <v>455</v>
      </c>
      <c r="C471" s="13">
        <v>3570</v>
      </c>
      <c r="D471" s="40">
        <v>26446.58</v>
      </c>
    </row>
    <row r="472" spans="1:4" x14ac:dyDescent="0.25">
      <c r="A472">
        <v>69792956</v>
      </c>
      <c r="B472" t="s">
        <v>3402</v>
      </c>
      <c r="C472" s="13">
        <v>66</v>
      </c>
      <c r="D472" s="40">
        <v>777.55</v>
      </c>
    </row>
    <row r="473" spans="1:4" x14ac:dyDescent="0.25">
      <c r="A473">
        <v>69796888</v>
      </c>
      <c r="B473" t="s">
        <v>458</v>
      </c>
      <c r="C473" s="13">
        <v>45836</v>
      </c>
      <c r="D473" s="40">
        <v>1039203.89</v>
      </c>
    </row>
    <row r="474" spans="1:4" x14ac:dyDescent="0.25">
      <c r="A474">
        <v>69797288</v>
      </c>
      <c r="B474" t="s">
        <v>459</v>
      </c>
      <c r="C474" s="13">
        <v>53082</v>
      </c>
      <c r="D474" s="40">
        <v>595890.07000000007</v>
      </c>
    </row>
    <row r="475" spans="1:4" x14ac:dyDescent="0.25">
      <c r="A475">
        <v>69797289</v>
      </c>
      <c r="B475" t="s">
        <v>460</v>
      </c>
      <c r="C475" s="13">
        <v>1623</v>
      </c>
      <c r="D475" s="40">
        <v>21830.67</v>
      </c>
    </row>
    <row r="476" spans="1:4" x14ac:dyDescent="0.25">
      <c r="A476">
        <v>69797296</v>
      </c>
      <c r="B476" t="s">
        <v>461</v>
      </c>
      <c r="C476" s="13">
        <v>29638</v>
      </c>
      <c r="D476" s="40">
        <v>399090.02</v>
      </c>
    </row>
    <row r="477" spans="1:4" x14ac:dyDescent="0.25">
      <c r="A477">
        <v>69797468</v>
      </c>
      <c r="B477" t="s">
        <v>463</v>
      </c>
      <c r="C477" s="13">
        <v>99157</v>
      </c>
      <c r="D477" s="40">
        <v>1278512.28</v>
      </c>
    </row>
    <row r="478" spans="1:4" x14ac:dyDescent="0.25">
      <c r="A478">
        <v>69798155</v>
      </c>
      <c r="B478" t="s">
        <v>464</v>
      </c>
      <c r="C478" s="13">
        <v>9587</v>
      </c>
      <c r="D478" s="40">
        <v>218330.19000000003</v>
      </c>
    </row>
    <row r="479" spans="1:4" x14ac:dyDescent="0.25">
      <c r="A479">
        <v>69798156</v>
      </c>
      <c r="B479" t="s">
        <v>465</v>
      </c>
      <c r="C479" s="13">
        <v>34750</v>
      </c>
      <c r="D479" s="40">
        <v>823198.12000000011</v>
      </c>
    </row>
    <row r="480" spans="1:4" x14ac:dyDescent="0.25">
      <c r="A480">
        <v>69798161</v>
      </c>
      <c r="B480" t="s">
        <v>466</v>
      </c>
      <c r="C480" s="13">
        <v>18326</v>
      </c>
      <c r="D480" s="40">
        <v>464983.72000000003</v>
      </c>
    </row>
    <row r="481" spans="1:4" x14ac:dyDescent="0.25">
      <c r="A481">
        <v>69964637</v>
      </c>
      <c r="B481" s="16" t="s">
        <v>172</v>
      </c>
      <c r="C481" s="49">
        <v>4268</v>
      </c>
      <c r="D481" s="67">
        <v>28358.300000000003</v>
      </c>
    </row>
    <row r="482" spans="1:4" x14ac:dyDescent="0.25">
      <c r="A482">
        <v>69964646</v>
      </c>
      <c r="B482" t="s">
        <v>467</v>
      </c>
      <c r="C482" s="13">
        <v>25814</v>
      </c>
      <c r="D482" s="40">
        <v>195414.56</v>
      </c>
    </row>
    <row r="483" spans="1:4" x14ac:dyDescent="0.25">
      <c r="A483">
        <v>69964648</v>
      </c>
      <c r="B483" t="s">
        <v>468</v>
      </c>
      <c r="C483" s="13">
        <v>13878</v>
      </c>
      <c r="D483" s="40">
        <v>249775.72</v>
      </c>
    </row>
    <row r="484" spans="1:4" x14ac:dyDescent="0.25">
      <c r="A484">
        <v>69979085</v>
      </c>
      <c r="B484" t="s">
        <v>469</v>
      </c>
      <c r="C484" s="13">
        <v>1253</v>
      </c>
      <c r="D484" s="40">
        <v>10949.47</v>
      </c>
    </row>
    <row r="485" spans="1:4" x14ac:dyDescent="0.25">
      <c r="A485">
        <v>69981590</v>
      </c>
      <c r="B485" t="s">
        <v>470</v>
      </c>
      <c r="C485" s="13">
        <v>12951</v>
      </c>
      <c r="D485" s="40">
        <v>135168.79</v>
      </c>
    </row>
    <row r="486" spans="1:4" x14ac:dyDescent="0.25">
      <c r="A486">
        <v>69983234</v>
      </c>
      <c r="B486" s="8" t="s">
        <v>471</v>
      </c>
      <c r="C486" s="68">
        <v>50134</v>
      </c>
      <c r="D486" s="69">
        <v>554420.93000000005</v>
      </c>
    </row>
    <row r="487" spans="1:4" x14ac:dyDescent="0.25">
      <c r="A487">
        <v>69983248</v>
      </c>
      <c r="B487" t="s">
        <v>472</v>
      </c>
      <c r="C487" s="13">
        <v>25654</v>
      </c>
      <c r="D487" s="40">
        <v>227276.79999999999</v>
      </c>
    </row>
    <row r="488" spans="1:4" x14ac:dyDescent="0.25">
      <c r="A488">
        <v>69986506</v>
      </c>
      <c r="B488" t="s">
        <v>473</v>
      </c>
      <c r="C488" s="13">
        <v>69440</v>
      </c>
      <c r="D488" s="40">
        <v>902251.37</v>
      </c>
    </row>
    <row r="489" spans="1:4" x14ac:dyDescent="0.25">
      <c r="A489">
        <v>69986507</v>
      </c>
      <c r="B489" t="s">
        <v>474</v>
      </c>
      <c r="C489" s="13">
        <v>96260</v>
      </c>
      <c r="D489" s="40">
        <v>1064967.6799999999</v>
      </c>
    </row>
    <row r="490" spans="1:4" x14ac:dyDescent="0.25">
      <c r="A490">
        <v>69986508</v>
      </c>
      <c r="B490" t="s">
        <v>475</v>
      </c>
      <c r="C490" s="13">
        <v>87103</v>
      </c>
      <c r="D490" s="40">
        <v>980316.42999999993</v>
      </c>
    </row>
    <row r="491" spans="1:4" x14ac:dyDescent="0.25">
      <c r="A491">
        <v>69986509</v>
      </c>
      <c r="B491" t="s">
        <v>476</v>
      </c>
      <c r="C491" s="13">
        <v>24960</v>
      </c>
      <c r="D491" s="40">
        <v>290704.12</v>
      </c>
    </row>
    <row r="492" spans="1:4" x14ac:dyDescent="0.25">
      <c r="A492">
        <v>69986510</v>
      </c>
      <c r="B492" t="s">
        <v>477</v>
      </c>
      <c r="C492" s="13">
        <v>15</v>
      </c>
      <c r="D492" s="40">
        <v>192.4</v>
      </c>
    </row>
    <row r="493" spans="1:4" x14ac:dyDescent="0.25">
      <c r="A493">
        <v>69986511</v>
      </c>
      <c r="B493" t="s">
        <v>478</v>
      </c>
      <c r="C493" s="13">
        <v>53618</v>
      </c>
      <c r="D493" s="40">
        <v>768626.4</v>
      </c>
    </row>
    <row r="494" spans="1:4" x14ac:dyDescent="0.25">
      <c r="A494">
        <v>69988931</v>
      </c>
      <c r="B494" t="s">
        <v>211</v>
      </c>
      <c r="C494" s="13">
        <v>32858</v>
      </c>
      <c r="D494" s="40">
        <v>517324.54</v>
      </c>
    </row>
    <row r="495" spans="1:4" x14ac:dyDescent="0.25">
      <c r="A495">
        <v>69989759</v>
      </c>
      <c r="B495" t="s">
        <v>479</v>
      </c>
      <c r="C495" s="13">
        <v>43209</v>
      </c>
      <c r="D495" s="40">
        <v>534768.28</v>
      </c>
    </row>
    <row r="496" spans="1:4" x14ac:dyDescent="0.25">
      <c r="A496">
        <v>69991277</v>
      </c>
      <c r="B496" t="s">
        <v>480</v>
      </c>
      <c r="C496" s="13">
        <v>16</v>
      </c>
      <c r="D496" s="40">
        <v>170.01</v>
      </c>
    </row>
    <row r="497" spans="1:4" x14ac:dyDescent="0.25">
      <c r="A497">
        <v>69991925</v>
      </c>
      <c r="B497" t="s">
        <v>422</v>
      </c>
      <c r="C497" s="13">
        <v>34429</v>
      </c>
      <c r="D497" s="40">
        <v>490110.91000000003</v>
      </c>
    </row>
    <row r="498" spans="1:4" x14ac:dyDescent="0.25">
      <c r="A498">
        <v>69991979</v>
      </c>
      <c r="B498" t="s">
        <v>421</v>
      </c>
      <c r="C498" s="13">
        <v>32031</v>
      </c>
      <c r="D498" s="40">
        <v>470410.78</v>
      </c>
    </row>
    <row r="499" spans="1:4" x14ac:dyDescent="0.25">
      <c r="A499">
        <v>69997338</v>
      </c>
      <c r="B499" t="s">
        <v>481</v>
      </c>
      <c r="C499" s="13">
        <v>3919</v>
      </c>
      <c r="D499" s="40">
        <v>119768.62000000001</v>
      </c>
    </row>
    <row r="500" spans="1:4" x14ac:dyDescent="0.25">
      <c r="A500">
        <v>69999266</v>
      </c>
      <c r="B500" t="s">
        <v>413</v>
      </c>
      <c r="C500" s="13">
        <v>10712</v>
      </c>
      <c r="D500" s="40">
        <v>138448.64000000001</v>
      </c>
    </row>
    <row r="501" spans="1:4" x14ac:dyDescent="0.25">
      <c r="A501">
        <v>69999267</v>
      </c>
      <c r="B501" t="s">
        <v>482</v>
      </c>
      <c r="C501" s="13">
        <v>90335</v>
      </c>
      <c r="D501" s="40">
        <v>1090250.74</v>
      </c>
    </row>
    <row r="502" spans="1:4" x14ac:dyDescent="0.25">
      <c r="A502">
        <v>69999268</v>
      </c>
      <c r="B502" t="s">
        <v>483</v>
      </c>
      <c r="C502" s="13">
        <v>6495</v>
      </c>
      <c r="D502" s="40">
        <v>91953.73</v>
      </c>
    </row>
    <row r="503" spans="1:4" x14ac:dyDescent="0.25">
      <c r="A503">
        <v>69999269</v>
      </c>
      <c r="B503" t="s">
        <v>484</v>
      </c>
      <c r="C503" s="13">
        <v>111235</v>
      </c>
      <c r="D503" s="40">
        <v>1348694.9800000002</v>
      </c>
    </row>
    <row r="504" spans="1:4" x14ac:dyDescent="0.25">
      <c r="A504">
        <v>69999270</v>
      </c>
      <c r="B504" t="s">
        <v>485</v>
      </c>
      <c r="C504" s="13">
        <v>2189</v>
      </c>
      <c r="D504" s="40">
        <v>30755.879999999997</v>
      </c>
    </row>
    <row r="505" spans="1:4" x14ac:dyDescent="0.25">
      <c r="A505">
        <v>69999271</v>
      </c>
      <c r="B505" t="s">
        <v>486</v>
      </c>
      <c r="C505" s="13">
        <v>4842</v>
      </c>
      <c r="D505" s="40">
        <v>63213.299999999996</v>
      </c>
    </row>
    <row r="506" spans="1:4" x14ac:dyDescent="0.25">
      <c r="A506">
        <v>84119895</v>
      </c>
      <c r="B506" t="s">
        <v>1812</v>
      </c>
      <c r="C506" s="13">
        <v>231</v>
      </c>
      <c r="D506" s="40">
        <v>3080.13</v>
      </c>
    </row>
    <row r="507" spans="1:4" x14ac:dyDescent="0.25">
      <c r="A507">
        <v>84135718</v>
      </c>
      <c r="B507" t="s">
        <v>488</v>
      </c>
      <c r="C507" s="13">
        <v>210785</v>
      </c>
      <c r="D507" s="40">
        <v>2304851.88</v>
      </c>
    </row>
    <row r="508" spans="1:4" x14ac:dyDescent="0.25">
      <c r="A508">
        <v>84135770</v>
      </c>
      <c r="B508" t="s">
        <v>489</v>
      </c>
      <c r="C508" s="13">
        <v>74273</v>
      </c>
      <c r="D508" s="40">
        <v>1175088.74</v>
      </c>
    </row>
    <row r="509" spans="1:4" x14ac:dyDescent="0.25">
      <c r="A509">
        <v>84135781</v>
      </c>
      <c r="B509" t="s">
        <v>490</v>
      </c>
      <c r="C509" s="13">
        <v>42724</v>
      </c>
      <c r="D509" s="40">
        <v>410100.52999999997</v>
      </c>
    </row>
    <row r="510" spans="1:4" x14ac:dyDescent="0.25">
      <c r="A510">
        <v>84135794</v>
      </c>
      <c r="B510" t="s">
        <v>491</v>
      </c>
      <c r="C510" s="13">
        <v>9375</v>
      </c>
      <c r="D510" s="40">
        <v>228701.02000000002</v>
      </c>
    </row>
    <row r="511" spans="1:4" x14ac:dyDescent="0.25">
      <c r="A511">
        <v>84135795</v>
      </c>
      <c r="B511" t="s">
        <v>492</v>
      </c>
      <c r="C511" s="13">
        <v>7495</v>
      </c>
      <c r="D511" s="40">
        <v>203136.64000000001</v>
      </c>
    </row>
    <row r="512" spans="1:4" x14ac:dyDescent="0.25">
      <c r="A512">
        <v>84135797</v>
      </c>
      <c r="B512" t="s">
        <v>493</v>
      </c>
      <c r="C512" s="13">
        <v>275</v>
      </c>
      <c r="D512" s="40">
        <v>7598.64</v>
      </c>
    </row>
    <row r="513" spans="1:4" x14ac:dyDescent="0.25">
      <c r="A513">
        <v>84135798</v>
      </c>
      <c r="B513" t="s">
        <v>494</v>
      </c>
      <c r="C513" s="13">
        <v>25</v>
      </c>
      <c r="D513" s="40">
        <v>715.69</v>
      </c>
    </row>
    <row r="514" spans="1:4" x14ac:dyDescent="0.25">
      <c r="A514">
        <v>84135799</v>
      </c>
      <c r="B514" t="s">
        <v>495</v>
      </c>
      <c r="C514" s="13">
        <v>23603</v>
      </c>
      <c r="D514" s="40">
        <v>592062.99</v>
      </c>
    </row>
    <row r="515" spans="1:4" x14ac:dyDescent="0.25">
      <c r="A515">
        <v>84136043</v>
      </c>
      <c r="B515" t="s">
        <v>506</v>
      </c>
      <c r="C515" s="13">
        <v>12474</v>
      </c>
      <c r="D515" s="40">
        <v>164653.13999999998</v>
      </c>
    </row>
    <row r="516" spans="1:4" x14ac:dyDescent="0.25">
      <c r="A516">
        <v>84136704</v>
      </c>
      <c r="B516" t="s">
        <v>507</v>
      </c>
      <c r="C516" s="13">
        <v>30775</v>
      </c>
      <c r="D516" s="40">
        <v>415644.66000000003</v>
      </c>
    </row>
    <row r="517" spans="1:4" x14ac:dyDescent="0.25">
      <c r="A517">
        <v>84136706</v>
      </c>
      <c r="B517" t="s">
        <v>508</v>
      </c>
      <c r="C517" s="13">
        <v>691</v>
      </c>
      <c r="D517" s="40">
        <v>7381.47</v>
      </c>
    </row>
    <row r="518" spans="1:4" x14ac:dyDescent="0.25">
      <c r="A518">
        <v>84136709</v>
      </c>
      <c r="B518" t="s">
        <v>510</v>
      </c>
      <c r="C518" s="13">
        <v>50</v>
      </c>
      <c r="D518" s="40">
        <v>1717.31</v>
      </c>
    </row>
    <row r="519" spans="1:4" x14ac:dyDescent="0.25">
      <c r="A519">
        <v>84137694</v>
      </c>
      <c r="B519" t="s">
        <v>511</v>
      </c>
      <c r="C519" s="13">
        <v>33644</v>
      </c>
      <c r="D519" s="40">
        <v>428137.97</v>
      </c>
    </row>
    <row r="520" spans="1:4" x14ac:dyDescent="0.25">
      <c r="A520">
        <v>84137699</v>
      </c>
      <c r="B520" t="s">
        <v>512</v>
      </c>
      <c r="C520" s="13">
        <v>50</v>
      </c>
      <c r="D520" s="40">
        <v>1697.86</v>
      </c>
    </row>
    <row r="521" spans="1:4" x14ac:dyDescent="0.25">
      <c r="A521">
        <v>84137711</v>
      </c>
      <c r="B521" t="s">
        <v>513</v>
      </c>
      <c r="C521" s="13">
        <v>175</v>
      </c>
      <c r="D521" s="40">
        <v>5745.4</v>
      </c>
    </row>
    <row r="522" spans="1:4" x14ac:dyDescent="0.25">
      <c r="A522">
        <v>84137721</v>
      </c>
      <c r="B522" t="s">
        <v>514</v>
      </c>
      <c r="C522" s="13">
        <v>4589</v>
      </c>
      <c r="D522" s="40">
        <v>145702.79</v>
      </c>
    </row>
    <row r="523" spans="1:4" x14ac:dyDescent="0.25">
      <c r="A523">
        <v>84137725</v>
      </c>
      <c r="B523" t="s">
        <v>515</v>
      </c>
      <c r="C523" s="13">
        <v>159317</v>
      </c>
      <c r="D523" s="40">
        <v>1781989.67</v>
      </c>
    </row>
    <row r="524" spans="1:4" x14ac:dyDescent="0.25">
      <c r="A524">
        <v>84138346</v>
      </c>
      <c r="B524" t="s">
        <v>516</v>
      </c>
      <c r="C524" s="13">
        <v>3565</v>
      </c>
      <c r="D524" s="40">
        <v>116369.25</v>
      </c>
    </row>
    <row r="525" spans="1:4" x14ac:dyDescent="0.25">
      <c r="A525">
        <v>84138347</v>
      </c>
      <c r="B525" t="s">
        <v>517</v>
      </c>
      <c r="C525" s="13">
        <v>1880</v>
      </c>
      <c r="D525" s="40">
        <v>71546.459999999992</v>
      </c>
    </row>
    <row r="526" spans="1:4" x14ac:dyDescent="0.25">
      <c r="A526">
        <v>84138371</v>
      </c>
      <c r="B526" t="s">
        <v>518</v>
      </c>
      <c r="C526" s="13">
        <v>0</v>
      </c>
      <c r="D526" s="40">
        <v>0</v>
      </c>
    </row>
    <row r="527" spans="1:4" x14ac:dyDescent="0.25">
      <c r="A527">
        <v>84138372</v>
      </c>
      <c r="B527" t="s">
        <v>519</v>
      </c>
      <c r="C527" s="13">
        <v>300</v>
      </c>
      <c r="D527" s="40">
        <v>11883.16</v>
      </c>
    </row>
    <row r="528" spans="1:4" x14ac:dyDescent="0.25">
      <c r="A528">
        <v>84138391</v>
      </c>
      <c r="B528" t="s">
        <v>520</v>
      </c>
      <c r="C528" s="13">
        <v>110629</v>
      </c>
      <c r="D528" s="40">
        <v>1583464.69</v>
      </c>
    </row>
    <row r="529" spans="1:4" x14ac:dyDescent="0.25">
      <c r="A529">
        <v>84138392</v>
      </c>
      <c r="B529" t="s">
        <v>521</v>
      </c>
      <c r="C529" s="13">
        <v>19</v>
      </c>
      <c r="D529" s="40">
        <v>279.02999999999997</v>
      </c>
    </row>
    <row r="530" spans="1:4" x14ac:dyDescent="0.25">
      <c r="A530">
        <v>84139000</v>
      </c>
      <c r="B530" t="s">
        <v>522</v>
      </c>
      <c r="C530" s="13">
        <v>9151</v>
      </c>
      <c r="D530" s="40">
        <v>295889.77999999997</v>
      </c>
    </row>
    <row r="531" spans="1:4" x14ac:dyDescent="0.25">
      <c r="A531">
        <v>84139090</v>
      </c>
      <c r="B531" t="s">
        <v>523</v>
      </c>
      <c r="C531" s="13">
        <v>35287</v>
      </c>
      <c r="D531" s="40">
        <v>646360.56000000006</v>
      </c>
    </row>
    <row r="532" spans="1:4" x14ac:dyDescent="0.25">
      <c r="A532">
        <v>84139314</v>
      </c>
      <c r="B532" t="s">
        <v>524</v>
      </c>
      <c r="C532" s="13">
        <v>50</v>
      </c>
      <c r="D532" s="40">
        <v>2288.23</v>
      </c>
    </row>
    <row r="533" spans="1:4" x14ac:dyDescent="0.25">
      <c r="A533">
        <v>84139316</v>
      </c>
      <c r="B533" t="s">
        <v>525</v>
      </c>
      <c r="C533" s="13">
        <v>75</v>
      </c>
      <c r="D533" s="40">
        <v>2138.23</v>
      </c>
    </row>
    <row r="534" spans="1:4" x14ac:dyDescent="0.25">
      <c r="A534">
        <v>84139318</v>
      </c>
      <c r="B534" t="s">
        <v>97</v>
      </c>
      <c r="C534" s="13">
        <v>150</v>
      </c>
      <c r="D534" s="40">
        <v>4326.66</v>
      </c>
    </row>
    <row r="535" spans="1:4" x14ac:dyDescent="0.25">
      <c r="A535">
        <v>84139352</v>
      </c>
      <c r="B535" t="s">
        <v>527</v>
      </c>
      <c r="C535" s="13">
        <v>200</v>
      </c>
      <c r="D535" s="40">
        <v>5940.52</v>
      </c>
    </row>
    <row r="536" spans="1:4" x14ac:dyDescent="0.25">
      <c r="A536">
        <v>84139971</v>
      </c>
      <c r="B536" t="s">
        <v>528</v>
      </c>
      <c r="C536" s="13">
        <v>6204</v>
      </c>
      <c r="D536" s="40">
        <v>173918.13</v>
      </c>
    </row>
    <row r="537" spans="1:4" x14ac:dyDescent="0.25">
      <c r="A537">
        <v>84139972</v>
      </c>
      <c r="B537" t="s">
        <v>529</v>
      </c>
      <c r="C537" s="13">
        <v>3386</v>
      </c>
      <c r="D537" s="40">
        <v>129540.97</v>
      </c>
    </row>
    <row r="538" spans="1:4" x14ac:dyDescent="0.25">
      <c r="A538">
        <v>84141035</v>
      </c>
      <c r="B538" t="s">
        <v>530</v>
      </c>
      <c r="C538" s="13">
        <v>6169</v>
      </c>
      <c r="D538" s="40">
        <v>178776.94999999998</v>
      </c>
    </row>
    <row r="539" spans="1:4" x14ac:dyDescent="0.25">
      <c r="A539">
        <v>84141037</v>
      </c>
      <c r="B539" t="s">
        <v>531</v>
      </c>
      <c r="C539" s="13">
        <v>11886</v>
      </c>
      <c r="D539" s="40">
        <v>425730.68999999994</v>
      </c>
    </row>
    <row r="540" spans="1:4" x14ac:dyDescent="0.25">
      <c r="A540">
        <v>84141094</v>
      </c>
      <c r="B540" t="s">
        <v>532</v>
      </c>
      <c r="C540" s="13">
        <v>137264</v>
      </c>
      <c r="D540" s="40">
        <v>1680618.49</v>
      </c>
    </row>
    <row r="541" spans="1:4" x14ac:dyDescent="0.25">
      <c r="A541">
        <v>84141102</v>
      </c>
      <c r="B541" t="s">
        <v>451</v>
      </c>
      <c r="C541" s="13">
        <v>118044</v>
      </c>
      <c r="D541" s="40">
        <v>1467401.74</v>
      </c>
    </row>
    <row r="542" spans="1:4" x14ac:dyDescent="0.25">
      <c r="A542">
        <v>84141103</v>
      </c>
      <c r="B542" t="s">
        <v>533</v>
      </c>
      <c r="C542" s="13">
        <v>239607</v>
      </c>
      <c r="D542" s="40">
        <v>2964752.13</v>
      </c>
    </row>
    <row r="543" spans="1:4" x14ac:dyDescent="0.25">
      <c r="A543">
        <v>84141418</v>
      </c>
      <c r="B543" t="s">
        <v>534</v>
      </c>
      <c r="C543" s="13">
        <v>3906</v>
      </c>
      <c r="D543" s="40">
        <v>112790.28</v>
      </c>
    </row>
    <row r="544" spans="1:4" x14ac:dyDescent="0.25">
      <c r="A544">
        <v>84143840</v>
      </c>
      <c r="B544" t="s">
        <v>535</v>
      </c>
      <c r="C544" s="13">
        <v>75</v>
      </c>
      <c r="D544" s="40">
        <v>2597.36</v>
      </c>
    </row>
    <row r="545" spans="1:4" x14ac:dyDescent="0.25">
      <c r="A545">
        <v>84144436</v>
      </c>
      <c r="B545" t="s">
        <v>536</v>
      </c>
      <c r="C545" s="13">
        <v>0</v>
      </c>
      <c r="D545" s="40">
        <v>0</v>
      </c>
    </row>
    <row r="546" spans="1:4" x14ac:dyDescent="0.25">
      <c r="A546">
        <v>84144453</v>
      </c>
      <c r="B546" t="s">
        <v>537</v>
      </c>
      <c r="C546" s="13">
        <v>250</v>
      </c>
      <c r="D546" s="40">
        <v>3467.45</v>
      </c>
    </row>
    <row r="547" spans="1:4" x14ac:dyDescent="0.25">
      <c r="A547">
        <v>84144598</v>
      </c>
      <c r="B547" t="s">
        <v>538</v>
      </c>
      <c r="C547" s="13">
        <v>55977</v>
      </c>
      <c r="D547" s="40">
        <v>698670.02999999991</v>
      </c>
    </row>
    <row r="548" spans="1:4" x14ac:dyDescent="0.25">
      <c r="A548">
        <v>84144621</v>
      </c>
      <c r="B548" t="s">
        <v>539</v>
      </c>
      <c r="C548" s="13">
        <v>2</v>
      </c>
      <c r="D548" s="40">
        <v>65.7</v>
      </c>
    </row>
    <row r="549" spans="1:4" x14ac:dyDescent="0.25">
      <c r="A549">
        <v>84146285</v>
      </c>
      <c r="B549" t="s">
        <v>540</v>
      </c>
      <c r="C549" s="13">
        <v>1</v>
      </c>
      <c r="D549" s="40">
        <v>13.07</v>
      </c>
    </row>
    <row r="550" spans="1:4" x14ac:dyDescent="0.25">
      <c r="A550">
        <v>84149990</v>
      </c>
      <c r="B550" t="s">
        <v>541</v>
      </c>
      <c r="C550" s="13">
        <v>5653</v>
      </c>
      <c r="D550" s="40">
        <v>81763.7</v>
      </c>
    </row>
    <row r="551" spans="1:4" x14ac:dyDescent="0.25">
      <c r="A551">
        <v>84150055</v>
      </c>
      <c r="B551" t="s">
        <v>542</v>
      </c>
      <c r="C551" s="13">
        <v>0</v>
      </c>
      <c r="D551" s="40">
        <v>0</v>
      </c>
    </row>
    <row r="552" spans="1:4" x14ac:dyDescent="0.25">
      <c r="A552">
        <v>84150056</v>
      </c>
      <c r="B552" t="s">
        <v>543</v>
      </c>
      <c r="C552" s="13">
        <v>0</v>
      </c>
      <c r="D552" s="40">
        <v>0</v>
      </c>
    </row>
    <row r="553" spans="1:4" x14ac:dyDescent="0.25">
      <c r="A553">
        <v>84150062</v>
      </c>
      <c r="B553" t="s">
        <v>544</v>
      </c>
      <c r="C553" s="13">
        <v>25131</v>
      </c>
      <c r="D553" s="40">
        <v>289602.44</v>
      </c>
    </row>
    <row r="554" spans="1:4" x14ac:dyDescent="0.25">
      <c r="A554">
        <v>84150063</v>
      </c>
      <c r="B554" t="s">
        <v>545</v>
      </c>
      <c r="C554" s="13">
        <v>10</v>
      </c>
      <c r="D554" s="40">
        <v>141.80000000000001</v>
      </c>
    </row>
    <row r="555" spans="1:4" x14ac:dyDescent="0.25">
      <c r="A555">
        <v>84154487</v>
      </c>
      <c r="B555" t="s">
        <v>547</v>
      </c>
      <c r="C555" s="13">
        <v>7493</v>
      </c>
      <c r="D555" s="40">
        <v>87604.43</v>
      </c>
    </row>
    <row r="556" spans="1:4" x14ac:dyDescent="0.25">
      <c r="A556">
        <v>84154582</v>
      </c>
      <c r="B556" t="s">
        <v>548</v>
      </c>
      <c r="C556" s="13">
        <v>0</v>
      </c>
      <c r="D556" s="40">
        <v>0</v>
      </c>
    </row>
    <row r="557" spans="1:4" x14ac:dyDescent="0.25">
      <c r="A557">
        <v>84155743</v>
      </c>
      <c r="B557" t="s">
        <v>549</v>
      </c>
      <c r="C557" s="13">
        <v>0</v>
      </c>
      <c r="D557" s="40">
        <v>0</v>
      </c>
    </row>
    <row r="558" spans="1:4" x14ac:dyDescent="0.25">
      <c r="A558">
        <v>84161610</v>
      </c>
      <c r="B558" t="s">
        <v>550</v>
      </c>
      <c r="C558" s="13">
        <v>73177</v>
      </c>
      <c r="D558" s="40">
        <v>937902.27</v>
      </c>
    </row>
    <row r="559" spans="1:4" x14ac:dyDescent="0.25">
      <c r="A559">
        <v>84162829</v>
      </c>
      <c r="B559" t="s">
        <v>3500</v>
      </c>
      <c r="C559" s="13">
        <v>6031</v>
      </c>
      <c r="D559" s="40">
        <v>75531.91</v>
      </c>
    </row>
    <row r="560" spans="1:4" x14ac:dyDescent="0.25">
      <c r="A560">
        <v>84163503</v>
      </c>
      <c r="B560" t="s">
        <v>552</v>
      </c>
      <c r="C560" s="13">
        <v>7997</v>
      </c>
      <c r="D560" s="40">
        <v>104308.47</v>
      </c>
    </row>
    <row r="561" spans="1:4" x14ac:dyDescent="0.25">
      <c r="A561">
        <v>84163605</v>
      </c>
      <c r="B561" t="s">
        <v>452</v>
      </c>
      <c r="C561" s="13">
        <v>21077</v>
      </c>
      <c r="D561" s="40">
        <v>283004.83</v>
      </c>
    </row>
    <row r="562" spans="1:4" x14ac:dyDescent="0.25">
      <c r="A562">
        <v>84164936</v>
      </c>
      <c r="B562" t="s">
        <v>554</v>
      </c>
      <c r="C562" s="13">
        <v>62080</v>
      </c>
      <c r="D562" s="40">
        <v>640711.12</v>
      </c>
    </row>
    <row r="563" spans="1:4" x14ac:dyDescent="0.25">
      <c r="A563">
        <v>84164937</v>
      </c>
      <c r="B563" t="s">
        <v>555</v>
      </c>
      <c r="C563" s="13">
        <v>7308</v>
      </c>
      <c r="D563" s="40">
        <v>123852.64000000001</v>
      </c>
    </row>
    <row r="564" spans="1:4" x14ac:dyDescent="0.25">
      <c r="A564">
        <v>84164939</v>
      </c>
      <c r="B564" t="s">
        <v>556</v>
      </c>
      <c r="C564" s="13">
        <v>5029</v>
      </c>
      <c r="D564" s="40">
        <v>130789.39000000001</v>
      </c>
    </row>
    <row r="565" spans="1:4" x14ac:dyDescent="0.25">
      <c r="A565">
        <v>84169346</v>
      </c>
      <c r="B565" t="s">
        <v>558</v>
      </c>
      <c r="C565" s="13">
        <v>375</v>
      </c>
      <c r="D565" s="40">
        <v>10073.48</v>
      </c>
    </row>
    <row r="566" spans="1:4" x14ac:dyDescent="0.25">
      <c r="A566">
        <v>84172951</v>
      </c>
      <c r="B566" t="s">
        <v>559</v>
      </c>
      <c r="C566" s="13">
        <v>15</v>
      </c>
      <c r="D566" s="40">
        <v>193.42</v>
      </c>
    </row>
    <row r="567" spans="1:4" x14ac:dyDescent="0.25">
      <c r="A567" t="s">
        <v>10</v>
      </c>
      <c r="B567" t="s">
        <v>10</v>
      </c>
      <c r="C567" s="13"/>
      <c r="D567" s="40"/>
    </row>
    <row r="568" spans="1:4" x14ac:dyDescent="0.25">
      <c r="A568">
        <v>64823951</v>
      </c>
      <c r="B568" t="s">
        <v>561</v>
      </c>
      <c r="C568" s="13">
        <v>125</v>
      </c>
      <c r="D568" s="40">
        <v>4101.75</v>
      </c>
    </row>
    <row r="569" spans="1:4" x14ac:dyDescent="0.25">
      <c r="A569">
        <v>64956417</v>
      </c>
      <c r="B569" t="s">
        <v>562</v>
      </c>
      <c r="C569" s="13">
        <v>25120</v>
      </c>
      <c r="D569" s="40">
        <v>169716.59999999998</v>
      </c>
    </row>
    <row r="570" spans="1:4" x14ac:dyDescent="0.25">
      <c r="A570">
        <v>64960651</v>
      </c>
      <c r="B570" t="s">
        <v>563</v>
      </c>
      <c r="C570" s="13">
        <v>6529</v>
      </c>
      <c r="D570" s="40">
        <v>92595.47</v>
      </c>
    </row>
    <row r="571" spans="1:4" x14ac:dyDescent="0.25">
      <c r="A571">
        <v>64960652</v>
      </c>
      <c r="B571" t="s">
        <v>564</v>
      </c>
      <c r="C571" s="13">
        <v>10521</v>
      </c>
      <c r="D571" s="40">
        <v>146885.31</v>
      </c>
    </row>
    <row r="572" spans="1:4" x14ac:dyDescent="0.25">
      <c r="A572">
        <v>64967299</v>
      </c>
      <c r="B572" t="s">
        <v>565</v>
      </c>
      <c r="C572" s="13">
        <v>58198</v>
      </c>
      <c r="D572" s="40">
        <v>510471.4</v>
      </c>
    </row>
    <row r="573" spans="1:4" x14ac:dyDescent="0.25">
      <c r="A573">
        <v>64967300</v>
      </c>
      <c r="B573" t="s">
        <v>438</v>
      </c>
      <c r="C573" s="13">
        <v>12477</v>
      </c>
      <c r="D573" s="40">
        <v>105523.01</v>
      </c>
    </row>
    <row r="574" spans="1:4" x14ac:dyDescent="0.25">
      <c r="A574">
        <v>64968834</v>
      </c>
      <c r="B574" t="s">
        <v>567</v>
      </c>
      <c r="C574" s="13">
        <v>15</v>
      </c>
      <c r="D574" s="40">
        <v>195.11</v>
      </c>
    </row>
    <row r="575" spans="1:4" x14ac:dyDescent="0.25">
      <c r="A575">
        <v>64976849</v>
      </c>
      <c r="B575" t="s">
        <v>76</v>
      </c>
      <c r="C575" s="13">
        <v>39742</v>
      </c>
      <c r="D575" s="40">
        <v>514778.65000000008</v>
      </c>
    </row>
    <row r="576" spans="1:4" x14ac:dyDescent="0.25">
      <c r="A576">
        <v>64978550</v>
      </c>
      <c r="B576" t="s">
        <v>568</v>
      </c>
      <c r="C576" s="13">
        <v>6742</v>
      </c>
      <c r="D576" s="40">
        <v>128636.31</v>
      </c>
    </row>
    <row r="577" spans="1:4" x14ac:dyDescent="0.25">
      <c r="A577">
        <v>64979407</v>
      </c>
      <c r="B577" t="s">
        <v>569</v>
      </c>
      <c r="C577" s="13">
        <v>94530</v>
      </c>
      <c r="D577" s="40">
        <v>1169111</v>
      </c>
    </row>
    <row r="578" spans="1:4" x14ac:dyDescent="0.25">
      <c r="A578">
        <v>64988055</v>
      </c>
      <c r="B578" t="s">
        <v>390</v>
      </c>
      <c r="C578" s="13">
        <v>56631</v>
      </c>
      <c r="D578" s="40">
        <v>662916.81999999995</v>
      </c>
    </row>
    <row r="579" spans="1:4" x14ac:dyDescent="0.25">
      <c r="A579">
        <v>64988057</v>
      </c>
      <c r="B579" t="s">
        <v>392</v>
      </c>
      <c r="C579" s="13">
        <v>6150</v>
      </c>
      <c r="D579" s="40">
        <v>69979.899999999994</v>
      </c>
    </row>
    <row r="580" spans="1:4" x14ac:dyDescent="0.25">
      <c r="A580">
        <v>64988927</v>
      </c>
      <c r="B580" t="s">
        <v>570</v>
      </c>
      <c r="C580" s="13">
        <v>15978</v>
      </c>
      <c r="D580" s="40">
        <v>170223.23</v>
      </c>
    </row>
    <row r="581" spans="1:4" x14ac:dyDescent="0.25">
      <c r="A581">
        <v>64989108</v>
      </c>
      <c r="B581" t="s">
        <v>571</v>
      </c>
      <c r="C581" s="13">
        <v>1319</v>
      </c>
      <c r="D581" s="40">
        <v>27401.98</v>
      </c>
    </row>
    <row r="582" spans="1:4" x14ac:dyDescent="0.25">
      <c r="A582">
        <v>64989109</v>
      </c>
      <c r="B582" t="s">
        <v>441</v>
      </c>
      <c r="C582" s="13">
        <v>32723</v>
      </c>
      <c r="D582" s="40">
        <v>647601.55999999994</v>
      </c>
    </row>
    <row r="583" spans="1:4" x14ac:dyDescent="0.25">
      <c r="A583">
        <v>65242606</v>
      </c>
      <c r="B583" t="s">
        <v>572</v>
      </c>
      <c r="C583" s="13">
        <v>268</v>
      </c>
      <c r="D583" s="40">
        <v>2812.24</v>
      </c>
    </row>
    <row r="584" spans="1:4" x14ac:dyDescent="0.25">
      <c r="A584">
        <v>65279190</v>
      </c>
      <c r="B584" t="s">
        <v>573</v>
      </c>
      <c r="C584" s="13">
        <v>262</v>
      </c>
      <c r="D584" s="40">
        <v>3217.97</v>
      </c>
    </row>
    <row r="585" spans="1:4" x14ac:dyDescent="0.25">
      <c r="A585">
        <v>68860397</v>
      </c>
      <c r="B585" t="s">
        <v>332</v>
      </c>
      <c r="C585" s="13">
        <v>3000</v>
      </c>
      <c r="D585" s="40">
        <v>35446.93</v>
      </c>
    </row>
    <row r="586" spans="1:4" x14ac:dyDescent="0.25">
      <c r="A586">
        <v>84155110</v>
      </c>
      <c r="B586" t="s">
        <v>575</v>
      </c>
      <c r="C586" s="13">
        <v>250</v>
      </c>
      <c r="D586" s="40">
        <v>12764.71</v>
      </c>
    </row>
    <row r="587" spans="1:4" x14ac:dyDescent="0.25">
      <c r="A587">
        <v>64789261</v>
      </c>
      <c r="B587" t="s">
        <v>577</v>
      </c>
      <c r="C587" s="13">
        <v>39657</v>
      </c>
      <c r="D587" s="40">
        <v>555779.57999999996</v>
      </c>
    </row>
    <row r="588" spans="1:4" x14ac:dyDescent="0.25">
      <c r="A588">
        <v>64968813</v>
      </c>
      <c r="B588" t="s">
        <v>578</v>
      </c>
      <c r="C588" s="13">
        <v>1208</v>
      </c>
      <c r="D588" s="40">
        <v>10383.15</v>
      </c>
    </row>
    <row r="589" spans="1:4" x14ac:dyDescent="0.25">
      <c r="A589">
        <v>64979444</v>
      </c>
      <c r="B589" t="s">
        <v>579</v>
      </c>
      <c r="C589" s="13">
        <v>22945</v>
      </c>
      <c r="D589" s="40">
        <v>158471.41</v>
      </c>
    </row>
    <row r="590" spans="1:4" x14ac:dyDescent="0.25">
      <c r="A590">
        <v>64988054</v>
      </c>
      <c r="B590" t="s">
        <v>580</v>
      </c>
      <c r="C590" s="13">
        <v>52543</v>
      </c>
      <c r="D590" s="40">
        <v>942166.48</v>
      </c>
    </row>
    <row r="591" spans="1:4" x14ac:dyDescent="0.25">
      <c r="A591">
        <v>65242605</v>
      </c>
      <c r="B591" t="s">
        <v>10393</v>
      </c>
      <c r="C591" s="13">
        <v>0</v>
      </c>
      <c r="D591" s="40">
        <v>0</v>
      </c>
    </row>
    <row r="592" spans="1:4" x14ac:dyDescent="0.25">
      <c r="A592">
        <v>65431089</v>
      </c>
      <c r="B592" t="s">
        <v>581</v>
      </c>
      <c r="C592" s="13">
        <v>92338</v>
      </c>
      <c r="D592" s="40">
        <v>605633.08000000007</v>
      </c>
    </row>
    <row r="593" spans="1:4" x14ac:dyDescent="0.25">
      <c r="A593">
        <v>65431090</v>
      </c>
      <c r="B593" t="s">
        <v>582</v>
      </c>
      <c r="C593" s="13">
        <v>41082</v>
      </c>
      <c r="D593" s="40">
        <v>652411.81999999995</v>
      </c>
    </row>
    <row r="594" spans="1:4" x14ac:dyDescent="0.25">
      <c r="A594">
        <v>65451950</v>
      </c>
      <c r="B594" t="s">
        <v>583</v>
      </c>
      <c r="C594" s="13">
        <v>4808</v>
      </c>
      <c r="D594" s="40">
        <v>333640.92000000004</v>
      </c>
    </row>
    <row r="595" spans="1:4" x14ac:dyDescent="0.25">
      <c r="A595">
        <v>65459033</v>
      </c>
      <c r="B595" t="s">
        <v>10381</v>
      </c>
      <c r="C595" s="13">
        <v>30813</v>
      </c>
      <c r="D595" s="40">
        <v>166152.65</v>
      </c>
    </row>
    <row r="596" spans="1:4" x14ac:dyDescent="0.25">
      <c r="A596">
        <v>65471855</v>
      </c>
      <c r="B596" t="s">
        <v>10387</v>
      </c>
      <c r="C596" s="13">
        <v>21578</v>
      </c>
      <c r="D596" s="40">
        <v>125525.61</v>
      </c>
    </row>
    <row r="597" spans="1:4" x14ac:dyDescent="0.25">
      <c r="A597">
        <v>65489677</v>
      </c>
      <c r="B597" t="s">
        <v>2309</v>
      </c>
      <c r="C597" s="13">
        <v>54079</v>
      </c>
      <c r="D597" s="40">
        <v>492535.07</v>
      </c>
    </row>
    <row r="598" spans="1:4" x14ac:dyDescent="0.25">
      <c r="A598">
        <v>64979101</v>
      </c>
      <c r="B598" t="s">
        <v>10384</v>
      </c>
      <c r="C598" s="13">
        <v>30495</v>
      </c>
      <c r="D598" s="40">
        <v>233416.79</v>
      </c>
    </row>
    <row r="599" spans="1:4" x14ac:dyDescent="0.25">
      <c r="A599">
        <v>65254774</v>
      </c>
      <c r="B599" t="s">
        <v>10374</v>
      </c>
      <c r="C599" s="13">
        <v>54335</v>
      </c>
      <c r="D599" s="40">
        <v>346187.04</v>
      </c>
    </row>
    <row r="600" spans="1:4" x14ac:dyDescent="0.25">
      <c r="A600">
        <v>69552658</v>
      </c>
      <c r="B600" t="s">
        <v>101</v>
      </c>
      <c r="C600" s="13">
        <v>189</v>
      </c>
      <c r="D600" s="40">
        <v>3071.77</v>
      </c>
    </row>
    <row r="601" spans="1:4" x14ac:dyDescent="0.25">
      <c r="A601">
        <v>65451821</v>
      </c>
      <c r="B601" t="s">
        <v>10394</v>
      </c>
      <c r="C601" s="13">
        <v>6239</v>
      </c>
      <c r="D601" s="40">
        <v>128159.15</v>
      </c>
    </row>
    <row r="602" spans="1:4" x14ac:dyDescent="0.25">
      <c r="A602">
        <v>65459388</v>
      </c>
      <c r="B602" t="s">
        <v>10383</v>
      </c>
      <c r="C602" s="13">
        <v>30610</v>
      </c>
      <c r="D602" s="40">
        <v>252662.34999999998</v>
      </c>
    </row>
    <row r="603" spans="1:4" x14ac:dyDescent="0.25">
      <c r="A603">
        <v>65489676</v>
      </c>
      <c r="B603" t="s">
        <v>10389</v>
      </c>
      <c r="C603" s="13">
        <v>13851</v>
      </c>
      <c r="D603" s="40">
        <v>118551.59</v>
      </c>
    </row>
    <row r="604" spans="1:4" x14ac:dyDescent="0.25">
      <c r="A604">
        <v>65490430</v>
      </c>
      <c r="B604" t="s">
        <v>620</v>
      </c>
      <c r="C604" s="13">
        <v>61221</v>
      </c>
      <c r="D604" s="40">
        <v>598539.40999999992</v>
      </c>
    </row>
    <row r="605" spans="1:4" x14ac:dyDescent="0.25">
      <c r="A605">
        <v>65498063</v>
      </c>
      <c r="B605" t="s">
        <v>10395</v>
      </c>
      <c r="C605" s="13">
        <v>5800</v>
      </c>
      <c r="D605" s="40">
        <v>209386.99</v>
      </c>
    </row>
    <row r="606" spans="1:4" x14ac:dyDescent="0.25">
      <c r="A606">
        <v>65540451</v>
      </c>
      <c r="B606" t="s">
        <v>10388</v>
      </c>
      <c r="C606" s="13">
        <v>14930</v>
      </c>
      <c r="D606" s="40">
        <v>345654.20999999996</v>
      </c>
    </row>
    <row r="607" spans="1:4" x14ac:dyDescent="0.25">
      <c r="A607">
        <v>65588385</v>
      </c>
      <c r="B607" t="s">
        <v>10398</v>
      </c>
      <c r="C607" s="13">
        <v>0</v>
      </c>
      <c r="D607" s="40">
        <v>0</v>
      </c>
    </row>
    <row r="608" spans="1:4" x14ac:dyDescent="0.25">
      <c r="A608" t="s">
        <v>21</v>
      </c>
      <c r="C608" s="13">
        <v>22481182.745999999</v>
      </c>
      <c r="D608" s="40">
        <v>266848378.33999968</v>
      </c>
    </row>
    <row r="609" spans="3:3" x14ac:dyDescent="0.25">
      <c r="C609"/>
    </row>
    <row r="610" spans="3:3" x14ac:dyDescent="0.25">
      <c r="C610"/>
    </row>
    <row r="611" spans="3:3" x14ac:dyDescent="0.25">
      <c r="C611"/>
    </row>
    <row r="612" spans="3:3" x14ac:dyDescent="0.25">
      <c r="C612"/>
    </row>
    <row r="613" spans="3:3" x14ac:dyDescent="0.25">
      <c r="C613"/>
    </row>
    <row r="614" spans="3:3" x14ac:dyDescent="0.25">
      <c r="C614"/>
    </row>
    <row r="615" spans="3:3" x14ac:dyDescent="0.25">
      <c r="C615"/>
    </row>
    <row r="616" spans="3:3" x14ac:dyDescent="0.25">
      <c r="C616"/>
    </row>
    <row r="617" spans="3:3" x14ac:dyDescent="0.25">
      <c r="C617"/>
    </row>
    <row r="618" spans="3:3" x14ac:dyDescent="0.25">
      <c r="C618"/>
    </row>
    <row r="619" spans="3:3" x14ac:dyDescent="0.25">
      <c r="C619"/>
    </row>
    <row r="620" spans="3:3" x14ac:dyDescent="0.25">
      <c r="C620"/>
    </row>
    <row r="621" spans="3:3" x14ac:dyDescent="0.25">
      <c r="C621"/>
    </row>
    <row r="622" spans="3:3" x14ac:dyDescent="0.25">
      <c r="C622"/>
    </row>
    <row r="623" spans="3:3" x14ac:dyDescent="0.25">
      <c r="C623"/>
    </row>
    <row r="624" spans="3:3" x14ac:dyDescent="0.25">
      <c r="C624"/>
    </row>
    <row r="625" spans="3:3" x14ac:dyDescent="0.25">
      <c r="C625"/>
    </row>
    <row r="626" spans="3:3" x14ac:dyDescent="0.25">
      <c r="C626"/>
    </row>
    <row r="627" spans="3:3" x14ac:dyDescent="0.25">
      <c r="C627"/>
    </row>
    <row r="628" spans="3:3" x14ac:dyDescent="0.25">
      <c r="C628"/>
    </row>
    <row r="629" spans="3:3" x14ac:dyDescent="0.25">
      <c r="C629"/>
    </row>
    <row r="630" spans="3:3" x14ac:dyDescent="0.25">
      <c r="C630"/>
    </row>
    <row r="631" spans="3:3" x14ac:dyDescent="0.25">
      <c r="C631"/>
    </row>
    <row r="632" spans="3:3" x14ac:dyDescent="0.25">
      <c r="C632"/>
    </row>
    <row r="633" spans="3:3" x14ac:dyDescent="0.25">
      <c r="C633"/>
    </row>
    <row r="634" spans="3:3" x14ac:dyDescent="0.25">
      <c r="C634"/>
    </row>
    <row r="635" spans="3:3" x14ac:dyDescent="0.25">
      <c r="C635"/>
    </row>
    <row r="636" spans="3:3" x14ac:dyDescent="0.25">
      <c r="C636"/>
    </row>
    <row r="637" spans="3:3" x14ac:dyDescent="0.25">
      <c r="C637"/>
    </row>
    <row r="638" spans="3:3" x14ac:dyDescent="0.25">
      <c r="C638"/>
    </row>
    <row r="639" spans="3:3" x14ac:dyDescent="0.25">
      <c r="C639"/>
    </row>
    <row r="640" spans="3:3" x14ac:dyDescent="0.25">
      <c r="C640"/>
    </row>
    <row r="641" spans="3:3" x14ac:dyDescent="0.25">
      <c r="C641"/>
    </row>
    <row r="642" spans="3:3" x14ac:dyDescent="0.25">
      <c r="C642"/>
    </row>
    <row r="643" spans="3:3" x14ac:dyDescent="0.25">
      <c r="C643"/>
    </row>
    <row r="644" spans="3:3" x14ac:dyDescent="0.25">
      <c r="C644"/>
    </row>
    <row r="645" spans="3:3" x14ac:dyDescent="0.25">
      <c r="C645"/>
    </row>
    <row r="646" spans="3:3" x14ac:dyDescent="0.25">
      <c r="C646"/>
    </row>
    <row r="647" spans="3:3" x14ac:dyDescent="0.25">
      <c r="C647"/>
    </row>
    <row r="648" spans="3:3" x14ac:dyDescent="0.25">
      <c r="C648"/>
    </row>
    <row r="649" spans="3:3" x14ac:dyDescent="0.25">
      <c r="C649"/>
    </row>
    <row r="650" spans="3:3" x14ac:dyDescent="0.25">
      <c r="C650"/>
    </row>
    <row r="651" spans="3:3" x14ac:dyDescent="0.25">
      <c r="C651"/>
    </row>
    <row r="652" spans="3:3" x14ac:dyDescent="0.25">
      <c r="C652"/>
    </row>
    <row r="653" spans="3:3" x14ac:dyDescent="0.25">
      <c r="C653"/>
    </row>
    <row r="654" spans="3:3" x14ac:dyDescent="0.25">
      <c r="C654"/>
    </row>
    <row r="655" spans="3:3" x14ac:dyDescent="0.25">
      <c r="C655"/>
    </row>
    <row r="656" spans="3:3" x14ac:dyDescent="0.25">
      <c r="C656"/>
    </row>
    <row r="657" spans="3:3" x14ac:dyDescent="0.25">
      <c r="C657"/>
    </row>
    <row r="658" spans="3:3" x14ac:dyDescent="0.25">
      <c r="C658"/>
    </row>
    <row r="659" spans="3:3" x14ac:dyDescent="0.25">
      <c r="C659"/>
    </row>
    <row r="660" spans="3:3" x14ac:dyDescent="0.25">
      <c r="C660"/>
    </row>
    <row r="661" spans="3:3" x14ac:dyDescent="0.25">
      <c r="C661"/>
    </row>
    <row r="662" spans="3:3" x14ac:dyDescent="0.25">
      <c r="C662"/>
    </row>
    <row r="663" spans="3:3" x14ac:dyDescent="0.25">
      <c r="C663"/>
    </row>
    <row r="664" spans="3:3" x14ac:dyDescent="0.25">
      <c r="C664"/>
    </row>
    <row r="665" spans="3:3" x14ac:dyDescent="0.25">
      <c r="C665"/>
    </row>
    <row r="666" spans="3:3" x14ac:dyDescent="0.25">
      <c r="C666"/>
    </row>
    <row r="667" spans="3:3" x14ac:dyDescent="0.25">
      <c r="C667"/>
    </row>
    <row r="668" spans="3:3" x14ac:dyDescent="0.25">
      <c r="C668"/>
    </row>
    <row r="669" spans="3:3" x14ac:dyDescent="0.25">
      <c r="C669"/>
    </row>
    <row r="670" spans="3:3" x14ac:dyDescent="0.25">
      <c r="C670"/>
    </row>
    <row r="671" spans="3:3" x14ac:dyDescent="0.25">
      <c r="C671"/>
    </row>
    <row r="672" spans="3:3" x14ac:dyDescent="0.25">
      <c r="C672"/>
    </row>
    <row r="673" spans="3:3" x14ac:dyDescent="0.25">
      <c r="C673"/>
    </row>
    <row r="674" spans="3:3" x14ac:dyDescent="0.25">
      <c r="C674"/>
    </row>
    <row r="675" spans="3:3" x14ac:dyDescent="0.25">
      <c r="C675"/>
    </row>
    <row r="676" spans="3:3" x14ac:dyDescent="0.25">
      <c r="C676"/>
    </row>
    <row r="677" spans="3:3" x14ac:dyDescent="0.25">
      <c r="C677"/>
    </row>
    <row r="678" spans="3:3" x14ac:dyDescent="0.25">
      <c r="C678"/>
    </row>
    <row r="679" spans="3:3" x14ac:dyDescent="0.25">
      <c r="C679"/>
    </row>
    <row r="680" spans="3:3" x14ac:dyDescent="0.25">
      <c r="C680"/>
    </row>
    <row r="681" spans="3:3" x14ac:dyDescent="0.25">
      <c r="C681"/>
    </row>
    <row r="682" spans="3:3" x14ac:dyDescent="0.25">
      <c r="C682"/>
    </row>
    <row r="683" spans="3:3" x14ac:dyDescent="0.25">
      <c r="C683"/>
    </row>
    <row r="684" spans="3:3" x14ac:dyDescent="0.25">
      <c r="C684"/>
    </row>
    <row r="685" spans="3:3" x14ac:dyDescent="0.25">
      <c r="C685"/>
    </row>
    <row r="686" spans="3:3" x14ac:dyDescent="0.25">
      <c r="C686"/>
    </row>
    <row r="687" spans="3:3" x14ac:dyDescent="0.25">
      <c r="C687"/>
    </row>
    <row r="688" spans="3:3" x14ac:dyDescent="0.25">
      <c r="C688"/>
    </row>
    <row r="689" spans="3:3" x14ac:dyDescent="0.25">
      <c r="C689"/>
    </row>
    <row r="690" spans="3:3" x14ac:dyDescent="0.25">
      <c r="C690"/>
    </row>
    <row r="691" spans="3:3" x14ac:dyDescent="0.25">
      <c r="C691"/>
    </row>
    <row r="692" spans="3:3" x14ac:dyDescent="0.25">
      <c r="C692"/>
    </row>
    <row r="693" spans="3:3" x14ac:dyDescent="0.25">
      <c r="C693"/>
    </row>
    <row r="694" spans="3:3" x14ac:dyDescent="0.25">
      <c r="C694"/>
    </row>
    <row r="695" spans="3:3" x14ac:dyDescent="0.25">
      <c r="C695"/>
    </row>
    <row r="696" spans="3:3" x14ac:dyDescent="0.25">
      <c r="C696"/>
    </row>
    <row r="697" spans="3:3" x14ac:dyDescent="0.25">
      <c r="C697"/>
    </row>
    <row r="698" spans="3:3" x14ac:dyDescent="0.25">
      <c r="C698"/>
    </row>
    <row r="699" spans="3:3" x14ac:dyDescent="0.25">
      <c r="C699"/>
    </row>
    <row r="700" spans="3:3" x14ac:dyDescent="0.25">
      <c r="C700"/>
    </row>
    <row r="701" spans="3:3" x14ac:dyDescent="0.25">
      <c r="C701"/>
    </row>
    <row r="702" spans="3:3" x14ac:dyDescent="0.25">
      <c r="C702"/>
    </row>
    <row r="703" spans="3:3" x14ac:dyDescent="0.25">
      <c r="C703"/>
    </row>
    <row r="704" spans="3:3" x14ac:dyDescent="0.25">
      <c r="C704"/>
    </row>
    <row r="705" spans="3:3" x14ac:dyDescent="0.25">
      <c r="C705"/>
    </row>
    <row r="706" spans="3:3" x14ac:dyDescent="0.25">
      <c r="C706"/>
    </row>
    <row r="707" spans="3:3" x14ac:dyDescent="0.25">
      <c r="C707"/>
    </row>
    <row r="708" spans="3:3" x14ac:dyDescent="0.25">
      <c r="C708"/>
    </row>
    <row r="709" spans="3:3" x14ac:dyDescent="0.25">
      <c r="C709"/>
    </row>
    <row r="710" spans="3:3" x14ac:dyDescent="0.25">
      <c r="C710"/>
    </row>
    <row r="711" spans="3:3" x14ac:dyDescent="0.25">
      <c r="C711"/>
    </row>
    <row r="712" spans="3:3" x14ac:dyDescent="0.25">
      <c r="C712"/>
    </row>
    <row r="713" spans="3:3" x14ac:dyDescent="0.25">
      <c r="C713"/>
    </row>
    <row r="714" spans="3:3" x14ac:dyDescent="0.25">
      <c r="C714"/>
    </row>
    <row r="715" spans="3:3" x14ac:dyDescent="0.25">
      <c r="C715"/>
    </row>
    <row r="716" spans="3:3" x14ac:dyDescent="0.25">
      <c r="C716"/>
    </row>
    <row r="717" spans="3:3" x14ac:dyDescent="0.25">
      <c r="C717"/>
    </row>
    <row r="718" spans="3:3" x14ac:dyDescent="0.25">
      <c r="C718"/>
    </row>
    <row r="719" spans="3:3" x14ac:dyDescent="0.25">
      <c r="C719"/>
    </row>
    <row r="720" spans="3:3" x14ac:dyDescent="0.25">
      <c r="C720"/>
    </row>
    <row r="721" spans="3:3" x14ac:dyDescent="0.25">
      <c r="C721"/>
    </row>
    <row r="722" spans="3:3" x14ac:dyDescent="0.25">
      <c r="C722"/>
    </row>
    <row r="723" spans="3:3" x14ac:dyDescent="0.25">
      <c r="C723"/>
    </row>
    <row r="724" spans="3:3" x14ac:dyDescent="0.25">
      <c r="C724"/>
    </row>
    <row r="725" spans="3:3" x14ac:dyDescent="0.25">
      <c r="C725"/>
    </row>
    <row r="726" spans="3:3" x14ac:dyDescent="0.25">
      <c r="C726"/>
    </row>
    <row r="727" spans="3:3" x14ac:dyDescent="0.25">
      <c r="C727"/>
    </row>
    <row r="728" spans="3:3" x14ac:dyDescent="0.25">
      <c r="C728"/>
    </row>
    <row r="729" spans="3:3" x14ac:dyDescent="0.25">
      <c r="C729"/>
    </row>
    <row r="730" spans="3:3" x14ac:dyDescent="0.25">
      <c r="C730"/>
    </row>
    <row r="731" spans="3:3" x14ac:dyDescent="0.25">
      <c r="C731"/>
    </row>
    <row r="732" spans="3:3" x14ac:dyDescent="0.25">
      <c r="C732"/>
    </row>
    <row r="733" spans="3:3" x14ac:dyDescent="0.25">
      <c r="C733"/>
    </row>
    <row r="734" spans="3:3" x14ac:dyDescent="0.25">
      <c r="C734"/>
    </row>
    <row r="735" spans="3:3" x14ac:dyDescent="0.25">
      <c r="C735"/>
    </row>
    <row r="736" spans="3:3" x14ac:dyDescent="0.25">
      <c r="C736"/>
    </row>
    <row r="737" spans="3:3" x14ac:dyDescent="0.25">
      <c r="C737"/>
    </row>
    <row r="738" spans="3:3" x14ac:dyDescent="0.25">
      <c r="C738"/>
    </row>
    <row r="739" spans="3:3" x14ac:dyDescent="0.25">
      <c r="C739"/>
    </row>
    <row r="740" spans="3:3" x14ac:dyDescent="0.25">
      <c r="C740"/>
    </row>
    <row r="741" spans="3:3" x14ac:dyDescent="0.25">
      <c r="C741"/>
    </row>
    <row r="742" spans="3:3" x14ac:dyDescent="0.25">
      <c r="C742"/>
    </row>
    <row r="743" spans="3:3" x14ac:dyDescent="0.25">
      <c r="C743"/>
    </row>
    <row r="744" spans="3:3" x14ac:dyDescent="0.25">
      <c r="C744"/>
    </row>
    <row r="745" spans="3:3" x14ac:dyDescent="0.25">
      <c r="C745"/>
    </row>
    <row r="746" spans="3:3" x14ac:dyDescent="0.25">
      <c r="C746"/>
    </row>
    <row r="747" spans="3:3" x14ac:dyDescent="0.25">
      <c r="C747"/>
    </row>
    <row r="748" spans="3:3" x14ac:dyDescent="0.25">
      <c r="C748"/>
    </row>
    <row r="749" spans="3:3" x14ac:dyDescent="0.25">
      <c r="C749"/>
    </row>
    <row r="750" spans="3:3" x14ac:dyDescent="0.25">
      <c r="C750"/>
    </row>
    <row r="751" spans="3:3" x14ac:dyDescent="0.25">
      <c r="C751"/>
    </row>
    <row r="752" spans="3:3" x14ac:dyDescent="0.25">
      <c r="C752"/>
    </row>
    <row r="753" spans="3:3" x14ac:dyDescent="0.25">
      <c r="C753"/>
    </row>
    <row r="754" spans="3:3" x14ac:dyDescent="0.25">
      <c r="C754"/>
    </row>
    <row r="755" spans="3:3" x14ac:dyDescent="0.25">
      <c r="C755"/>
    </row>
    <row r="756" spans="3:3" x14ac:dyDescent="0.25">
      <c r="C756"/>
    </row>
    <row r="757" spans="3:3" x14ac:dyDescent="0.25">
      <c r="C757"/>
    </row>
    <row r="758" spans="3:3" x14ac:dyDescent="0.25">
      <c r="C758"/>
    </row>
    <row r="759" spans="3:3" x14ac:dyDescent="0.25">
      <c r="C759"/>
    </row>
    <row r="760" spans="3:3" x14ac:dyDescent="0.25">
      <c r="C760"/>
    </row>
    <row r="761" spans="3:3" x14ac:dyDescent="0.25">
      <c r="C761"/>
    </row>
    <row r="762" spans="3:3" x14ac:dyDescent="0.25">
      <c r="C762"/>
    </row>
    <row r="763" spans="3:3" x14ac:dyDescent="0.25">
      <c r="C763"/>
    </row>
    <row r="764" spans="3:3" x14ac:dyDescent="0.25">
      <c r="C764"/>
    </row>
    <row r="765" spans="3:3" x14ac:dyDescent="0.25">
      <c r="C765"/>
    </row>
    <row r="766" spans="3:3" x14ac:dyDescent="0.25">
      <c r="C766"/>
    </row>
    <row r="767" spans="3:3" x14ac:dyDescent="0.25">
      <c r="C767"/>
    </row>
    <row r="768" spans="3:3" x14ac:dyDescent="0.25">
      <c r="C768"/>
    </row>
    <row r="769" spans="3:3" x14ac:dyDescent="0.25">
      <c r="C769"/>
    </row>
    <row r="770" spans="3:3" x14ac:dyDescent="0.25">
      <c r="C770"/>
    </row>
    <row r="771" spans="3:3" x14ac:dyDescent="0.25">
      <c r="C771"/>
    </row>
    <row r="772" spans="3:3" x14ac:dyDescent="0.25">
      <c r="C772"/>
    </row>
    <row r="773" spans="3:3" x14ac:dyDescent="0.25">
      <c r="C773"/>
    </row>
    <row r="774" spans="3:3" x14ac:dyDescent="0.25">
      <c r="C774"/>
    </row>
    <row r="775" spans="3:3" x14ac:dyDescent="0.25">
      <c r="C775"/>
    </row>
    <row r="776" spans="3:3" x14ac:dyDescent="0.25">
      <c r="C776"/>
    </row>
    <row r="777" spans="3:3" x14ac:dyDescent="0.25">
      <c r="C777"/>
    </row>
    <row r="778" spans="3:3" x14ac:dyDescent="0.25">
      <c r="C778"/>
    </row>
    <row r="779" spans="3:3" x14ac:dyDescent="0.25">
      <c r="C779"/>
    </row>
    <row r="780" spans="3:3" x14ac:dyDescent="0.25">
      <c r="C780"/>
    </row>
    <row r="781" spans="3:3" x14ac:dyDescent="0.25">
      <c r="C781"/>
    </row>
    <row r="782" spans="3:3" x14ac:dyDescent="0.25">
      <c r="C782"/>
    </row>
    <row r="783" spans="3:3" x14ac:dyDescent="0.25">
      <c r="C783"/>
    </row>
    <row r="784" spans="3:3" x14ac:dyDescent="0.25">
      <c r="C784"/>
    </row>
    <row r="785" spans="3:3" x14ac:dyDescent="0.25">
      <c r="C785"/>
    </row>
    <row r="786" spans="3:3" x14ac:dyDescent="0.25">
      <c r="C786"/>
    </row>
    <row r="787" spans="3:3" x14ac:dyDescent="0.25">
      <c r="C787"/>
    </row>
    <row r="788" spans="3:3" x14ac:dyDescent="0.25">
      <c r="C788"/>
    </row>
    <row r="789" spans="3:3" x14ac:dyDescent="0.25">
      <c r="C789"/>
    </row>
    <row r="790" spans="3:3" x14ac:dyDescent="0.25">
      <c r="C790"/>
    </row>
    <row r="791" spans="3:3" x14ac:dyDescent="0.25">
      <c r="C791"/>
    </row>
    <row r="792" spans="3:3" x14ac:dyDescent="0.25">
      <c r="C792"/>
    </row>
    <row r="793" spans="3:3" x14ac:dyDescent="0.25">
      <c r="C793"/>
    </row>
    <row r="794" spans="3:3" x14ac:dyDescent="0.25">
      <c r="C794"/>
    </row>
    <row r="795" spans="3:3" x14ac:dyDescent="0.25">
      <c r="C795"/>
    </row>
    <row r="796" spans="3:3" x14ac:dyDescent="0.25">
      <c r="C796"/>
    </row>
    <row r="797" spans="3:3" x14ac:dyDescent="0.25">
      <c r="C797"/>
    </row>
    <row r="798" spans="3:3" x14ac:dyDescent="0.25">
      <c r="C798"/>
    </row>
    <row r="799" spans="3:3" x14ac:dyDescent="0.25">
      <c r="C799"/>
    </row>
    <row r="800" spans="3:3" x14ac:dyDescent="0.25">
      <c r="C800"/>
    </row>
    <row r="801" spans="3:3" x14ac:dyDescent="0.25">
      <c r="C801"/>
    </row>
    <row r="802" spans="3:3" x14ac:dyDescent="0.25">
      <c r="C802"/>
    </row>
    <row r="803" spans="3:3" x14ac:dyDescent="0.25">
      <c r="C803"/>
    </row>
    <row r="804" spans="3:3" x14ac:dyDescent="0.25">
      <c r="C804"/>
    </row>
    <row r="805" spans="3:3" x14ac:dyDescent="0.25">
      <c r="C805"/>
    </row>
    <row r="806" spans="3:3" x14ac:dyDescent="0.25">
      <c r="C806"/>
    </row>
    <row r="807" spans="3:3" x14ac:dyDescent="0.25">
      <c r="C807"/>
    </row>
    <row r="808" spans="3:3" x14ac:dyDescent="0.25">
      <c r="C808"/>
    </row>
    <row r="809" spans="3:3" x14ac:dyDescent="0.25">
      <c r="C809"/>
    </row>
    <row r="810" spans="3:3" x14ac:dyDescent="0.25">
      <c r="C810"/>
    </row>
    <row r="811" spans="3:3" x14ac:dyDescent="0.25">
      <c r="C811"/>
    </row>
    <row r="812" spans="3:3" x14ac:dyDescent="0.25">
      <c r="C812"/>
    </row>
    <row r="813" spans="3:3" x14ac:dyDescent="0.25">
      <c r="C813"/>
    </row>
    <row r="814" spans="3:3" x14ac:dyDescent="0.25">
      <c r="C814"/>
    </row>
    <row r="815" spans="3:3" x14ac:dyDescent="0.25">
      <c r="C815"/>
    </row>
    <row r="816" spans="3:3" x14ac:dyDescent="0.25">
      <c r="C816"/>
    </row>
    <row r="817" spans="3:3" x14ac:dyDescent="0.25">
      <c r="C817"/>
    </row>
    <row r="818" spans="3:3" x14ac:dyDescent="0.25">
      <c r="C818"/>
    </row>
    <row r="819" spans="3:3" x14ac:dyDescent="0.25">
      <c r="C819"/>
    </row>
    <row r="820" spans="3:3" x14ac:dyDescent="0.25">
      <c r="C820"/>
    </row>
    <row r="821" spans="3:3" x14ac:dyDescent="0.25">
      <c r="C821"/>
    </row>
    <row r="822" spans="3:3" x14ac:dyDescent="0.25">
      <c r="C822"/>
    </row>
    <row r="823" spans="3:3" x14ac:dyDescent="0.25">
      <c r="C823"/>
    </row>
    <row r="824" spans="3:3" x14ac:dyDescent="0.25">
      <c r="C824"/>
    </row>
    <row r="825" spans="3:3" x14ac:dyDescent="0.25">
      <c r="C825"/>
    </row>
    <row r="826" spans="3:3" x14ac:dyDescent="0.25">
      <c r="C826"/>
    </row>
    <row r="827" spans="3:3" x14ac:dyDescent="0.25">
      <c r="C827"/>
    </row>
    <row r="828" spans="3:3" x14ac:dyDescent="0.25">
      <c r="C828"/>
    </row>
    <row r="829" spans="3:3" x14ac:dyDescent="0.25">
      <c r="C829"/>
    </row>
    <row r="830" spans="3:3" x14ac:dyDescent="0.25">
      <c r="C830"/>
    </row>
    <row r="831" spans="3:3" x14ac:dyDescent="0.25">
      <c r="C831"/>
    </row>
    <row r="832" spans="3:3" x14ac:dyDescent="0.25">
      <c r="C832"/>
    </row>
    <row r="833" spans="3:3" x14ac:dyDescent="0.25">
      <c r="C833"/>
    </row>
    <row r="834" spans="3:3" x14ac:dyDescent="0.25">
      <c r="C834"/>
    </row>
    <row r="835" spans="3:3" x14ac:dyDescent="0.25">
      <c r="C835"/>
    </row>
    <row r="836" spans="3:3" x14ac:dyDescent="0.25">
      <c r="C836"/>
    </row>
    <row r="837" spans="3:3" x14ac:dyDescent="0.25">
      <c r="C837"/>
    </row>
    <row r="838" spans="3:3" x14ac:dyDescent="0.25">
      <c r="C838"/>
    </row>
    <row r="839" spans="3:3" x14ac:dyDescent="0.25">
      <c r="C839"/>
    </row>
    <row r="840" spans="3:3" x14ac:dyDescent="0.25">
      <c r="C840"/>
    </row>
    <row r="841" spans="3:3" x14ac:dyDescent="0.25">
      <c r="C841"/>
    </row>
    <row r="842" spans="3:3" x14ac:dyDescent="0.25">
      <c r="C842"/>
    </row>
    <row r="843" spans="3:3" x14ac:dyDescent="0.25">
      <c r="C843"/>
    </row>
    <row r="844" spans="3:3" x14ac:dyDescent="0.25">
      <c r="C844"/>
    </row>
    <row r="845" spans="3:3" x14ac:dyDescent="0.25">
      <c r="C845"/>
    </row>
    <row r="846" spans="3:3" x14ac:dyDescent="0.25">
      <c r="C846"/>
    </row>
    <row r="847" spans="3:3" x14ac:dyDescent="0.25">
      <c r="C847"/>
    </row>
    <row r="848" spans="3:3" x14ac:dyDescent="0.25">
      <c r="C848"/>
    </row>
    <row r="849" spans="3:3" x14ac:dyDescent="0.25">
      <c r="C849"/>
    </row>
    <row r="850" spans="3:3" x14ac:dyDescent="0.25">
      <c r="C850"/>
    </row>
    <row r="851" spans="3:3" x14ac:dyDescent="0.25">
      <c r="C851"/>
    </row>
    <row r="852" spans="3:3" x14ac:dyDescent="0.25">
      <c r="C852"/>
    </row>
    <row r="853" spans="3:3" x14ac:dyDescent="0.25">
      <c r="C853"/>
    </row>
    <row r="854" spans="3:3" x14ac:dyDescent="0.25">
      <c r="C854"/>
    </row>
    <row r="855" spans="3:3" x14ac:dyDescent="0.25">
      <c r="C855"/>
    </row>
    <row r="856" spans="3:3" x14ac:dyDescent="0.25">
      <c r="C856"/>
    </row>
    <row r="857" spans="3:3" x14ac:dyDescent="0.25">
      <c r="C857"/>
    </row>
    <row r="858" spans="3:3" x14ac:dyDescent="0.25">
      <c r="C858"/>
    </row>
    <row r="859" spans="3:3" x14ac:dyDescent="0.25">
      <c r="C859"/>
    </row>
    <row r="860" spans="3:3" x14ac:dyDescent="0.25">
      <c r="C860"/>
    </row>
    <row r="861" spans="3:3" x14ac:dyDescent="0.25">
      <c r="C861"/>
    </row>
    <row r="862" spans="3:3" x14ac:dyDescent="0.25">
      <c r="C862"/>
    </row>
    <row r="863" spans="3:3" x14ac:dyDescent="0.25">
      <c r="C863"/>
    </row>
    <row r="864" spans="3:3" x14ac:dyDescent="0.25">
      <c r="C864"/>
    </row>
    <row r="865" spans="3:3" x14ac:dyDescent="0.25">
      <c r="C865"/>
    </row>
    <row r="866" spans="3:3" x14ac:dyDescent="0.25">
      <c r="C866"/>
    </row>
    <row r="867" spans="3:3" x14ac:dyDescent="0.25">
      <c r="C867"/>
    </row>
    <row r="868" spans="3:3" x14ac:dyDescent="0.25">
      <c r="C868"/>
    </row>
    <row r="869" spans="3:3" x14ac:dyDescent="0.25">
      <c r="C869"/>
    </row>
    <row r="870" spans="3:3" x14ac:dyDescent="0.25">
      <c r="C870"/>
    </row>
    <row r="871" spans="3:3" x14ac:dyDescent="0.25">
      <c r="C871"/>
    </row>
    <row r="872" spans="3:3" x14ac:dyDescent="0.25">
      <c r="C872"/>
    </row>
    <row r="873" spans="3:3" x14ac:dyDescent="0.25">
      <c r="C873"/>
    </row>
    <row r="874" spans="3:3" x14ac:dyDescent="0.25">
      <c r="C874"/>
    </row>
    <row r="875" spans="3:3" x14ac:dyDescent="0.25">
      <c r="C875"/>
    </row>
    <row r="876" spans="3:3" x14ac:dyDescent="0.25">
      <c r="C876"/>
    </row>
    <row r="877" spans="3:3" x14ac:dyDescent="0.25">
      <c r="C877"/>
    </row>
    <row r="878" spans="3:3" x14ac:dyDescent="0.25">
      <c r="C878"/>
    </row>
    <row r="879" spans="3:3" x14ac:dyDescent="0.25">
      <c r="C879"/>
    </row>
    <row r="880" spans="3:3" x14ac:dyDescent="0.25">
      <c r="C880"/>
    </row>
    <row r="881" spans="3:3" x14ac:dyDescent="0.25">
      <c r="C881"/>
    </row>
    <row r="882" spans="3:3" x14ac:dyDescent="0.25">
      <c r="C882"/>
    </row>
    <row r="883" spans="3:3" x14ac:dyDescent="0.25">
      <c r="C883"/>
    </row>
    <row r="884" spans="3:3" x14ac:dyDescent="0.25">
      <c r="C884"/>
    </row>
    <row r="885" spans="3:3" x14ac:dyDescent="0.25">
      <c r="C885"/>
    </row>
    <row r="886" spans="3:3" x14ac:dyDescent="0.25">
      <c r="C886"/>
    </row>
    <row r="887" spans="3:3" x14ac:dyDescent="0.25">
      <c r="C887"/>
    </row>
    <row r="888" spans="3:3" x14ac:dyDescent="0.25">
      <c r="C888"/>
    </row>
    <row r="889" spans="3:3" x14ac:dyDescent="0.25">
      <c r="C889"/>
    </row>
    <row r="890" spans="3:3" x14ac:dyDescent="0.25">
      <c r="C890"/>
    </row>
    <row r="891" spans="3:3" x14ac:dyDescent="0.25">
      <c r="C891"/>
    </row>
    <row r="892" spans="3:3" x14ac:dyDescent="0.25">
      <c r="C892"/>
    </row>
    <row r="893" spans="3:3" x14ac:dyDescent="0.25">
      <c r="C893"/>
    </row>
    <row r="894" spans="3:3" x14ac:dyDescent="0.25">
      <c r="C894"/>
    </row>
    <row r="895" spans="3:3" x14ac:dyDescent="0.25">
      <c r="C895"/>
    </row>
    <row r="896" spans="3:3" x14ac:dyDescent="0.25">
      <c r="C896"/>
    </row>
    <row r="897" spans="3:3" x14ac:dyDescent="0.25">
      <c r="C897"/>
    </row>
    <row r="898" spans="3:3" x14ac:dyDescent="0.25">
      <c r="C898"/>
    </row>
    <row r="899" spans="3:3" x14ac:dyDescent="0.25">
      <c r="C899"/>
    </row>
    <row r="900" spans="3:3" x14ac:dyDescent="0.25">
      <c r="C900"/>
    </row>
    <row r="901" spans="3:3" x14ac:dyDescent="0.25">
      <c r="C901"/>
    </row>
    <row r="902" spans="3:3" x14ac:dyDescent="0.25">
      <c r="C902"/>
    </row>
    <row r="903" spans="3:3" x14ac:dyDescent="0.25">
      <c r="C903"/>
    </row>
    <row r="904" spans="3:3" x14ac:dyDescent="0.25">
      <c r="C904"/>
    </row>
    <row r="905" spans="3:3" x14ac:dyDescent="0.25">
      <c r="C905"/>
    </row>
    <row r="906" spans="3:3" x14ac:dyDescent="0.25">
      <c r="C906"/>
    </row>
    <row r="907" spans="3:3" x14ac:dyDescent="0.25">
      <c r="C907"/>
    </row>
    <row r="908" spans="3:3" x14ac:dyDescent="0.25">
      <c r="C908"/>
    </row>
    <row r="909" spans="3:3" x14ac:dyDescent="0.25">
      <c r="C909"/>
    </row>
    <row r="910" spans="3:3" x14ac:dyDescent="0.25">
      <c r="C910"/>
    </row>
    <row r="911" spans="3:3" x14ac:dyDescent="0.25">
      <c r="C911"/>
    </row>
    <row r="912" spans="3:3" x14ac:dyDescent="0.25">
      <c r="C912"/>
    </row>
    <row r="913" spans="3:3" x14ac:dyDescent="0.25">
      <c r="C913"/>
    </row>
    <row r="914" spans="3:3" x14ac:dyDescent="0.25">
      <c r="C914"/>
    </row>
    <row r="915" spans="3:3" x14ac:dyDescent="0.25">
      <c r="C915"/>
    </row>
    <row r="916" spans="3:3" x14ac:dyDescent="0.25">
      <c r="C916"/>
    </row>
    <row r="917" spans="3:3" x14ac:dyDescent="0.25">
      <c r="C917"/>
    </row>
    <row r="918" spans="3:3" x14ac:dyDescent="0.25">
      <c r="C918"/>
    </row>
    <row r="919" spans="3:3" x14ac:dyDescent="0.25">
      <c r="C919"/>
    </row>
    <row r="920" spans="3:3" x14ac:dyDescent="0.25">
      <c r="C920"/>
    </row>
    <row r="921" spans="3:3" x14ac:dyDescent="0.25">
      <c r="C921"/>
    </row>
    <row r="922" spans="3:3" x14ac:dyDescent="0.25">
      <c r="C922"/>
    </row>
    <row r="923" spans="3:3" x14ac:dyDescent="0.25">
      <c r="C923"/>
    </row>
    <row r="924" spans="3:3" x14ac:dyDescent="0.25">
      <c r="C924"/>
    </row>
    <row r="925" spans="3:3" x14ac:dyDescent="0.25">
      <c r="C925"/>
    </row>
    <row r="926" spans="3:3" x14ac:dyDescent="0.25">
      <c r="C926"/>
    </row>
    <row r="927" spans="3:3" x14ac:dyDescent="0.25">
      <c r="C927"/>
    </row>
    <row r="928" spans="3:3" x14ac:dyDescent="0.25">
      <c r="C928"/>
    </row>
    <row r="929" spans="3:3" x14ac:dyDescent="0.25">
      <c r="C929"/>
    </row>
    <row r="930" spans="3:3" x14ac:dyDescent="0.25">
      <c r="C930"/>
    </row>
    <row r="931" spans="3:3" x14ac:dyDescent="0.25">
      <c r="C931"/>
    </row>
    <row r="932" spans="3:3" x14ac:dyDescent="0.25">
      <c r="C932"/>
    </row>
    <row r="933" spans="3:3" x14ac:dyDescent="0.25">
      <c r="C933"/>
    </row>
    <row r="934" spans="3:3" x14ac:dyDescent="0.25">
      <c r="C934"/>
    </row>
    <row r="935" spans="3:3" x14ac:dyDescent="0.25">
      <c r="C935"/>
    </row>
    <row r="936" spans="3:3" x14ac:dyDescent="0.25">
      <c r="C936"/>
    </row>
    <row r="937" spans="3:3" x14ac:dyDescent="0.25">
      <c r="C937"/>
    </row>
    <row r="938" spans="3:3" x14ac:dyDescent="0.25">
      <c r="C938"/>
    </row>
    <row r="939" spans="3:3" x14ac:dyDescent="0.25">
      <c r="C939"/>
    </row>
    <row r="940" spans="3:3" x14ac:dyDescent="0.25">
      <c r="C940"/>
    </row>
    <row r="941" spans="3:3" x14ac:dyDescent="0.25">
      <c r="C941"/>
    </row>
    <row r="942" spans="3:3" x14ac:dyDescent="0.25">
      <c r="C942"/>
    </row>
    <row r="943" spans="3:3" x14ac:dyDescent="0.25">
      <c r="C943"/>
    </row>
    <row r="944" spans="3:3" x14ac:dyDescent="0.25">
      <c r="C944"/>
    </row>
    <row r="945" spans="3:3" x14ac:dyDescent="0.25">
      <c r="C945"/>
    </row>
    <row r="946" spans="3:3" x14ac:dyDescent="0.25">
      <c r="C946"/>
    </row>
    <row r="947" spans="3:3" x14ac:dyDescent="0.25">
      <c r="C947"/>
    </row>
    <row r="948" spans="3:3" x14ac:dyDescent="0.25">
      <c r="C948"/>
    </row>
    <row r="949" spans="3:3" x14ac:dyDescent="0.25">
      <c r="C949"/>
    </row>
    <row r="950" spans="3:3" x14ac:dyDescent="0.25">
      <c r="C950"/>
    </row>
    <row r="951" spans="3:3" x14ac:dyDescent="0.25">
      <c r="C951"/>
    </row>
    <row r="952" spans="3:3" x14ac:dyDescent="0.25">
      <c r="C952"/>
    </row>
    <row r="953" spans="3:3" x14ac:dyDescent="0.25">
      <c r="C953"/>
    </row>
    <row r="954" spans="3:3" x14ac:dyDescent="0.25">
      <c r="C954"/>
    </row>
    <row r="955" spans="3:3" x14ac:dyDescent="0.25">
      <c r="C955"/>
    </row>
    <row r="956" spans="3:3" x14ac:dyDescent="0.25">
      <c r="C956"/>
    </row>
    <row r="957" spans="3:3" x14ac:dyDescent="0.25">
      <c r="C957"/>
    </row>
    <row r="958" spans="3:3" x14ac:dyDescent="0.25">
      <c r="C958"/>
    </row>
    <row r="959" spans="3:3" x14ac:dyDescent="0.25">
      <c r="C959"/>
    </row>
    <row r="960" spans="3:3" x14ac:dyDescent="0.25">
      <c r="C960"/>
    </row>
    <row r="961" spans="3:3" x14ac:dyDescent="0.25">
      <c r="C961"/>
    </row>
    <row r="962" spans="3:3" x14ac:dyDescent="0.25">
      <c r="C962"/>
    </row>
    <row r="963" spans="3:3" x14ac:dyDescent="0.25">
      <c r="C963"/>
    </row>
    <row r="964" spans="3:3" x14ac:dyDescent="0.25">
      <c r="C964"/>
    </row>
    <row r="965" spans="3:3" x14ac:dyDescent="0.25">
      <c r="C965"/>
    </row>
    <row r="966" spans="3:3" x14ac:dyDescent="0.25">
      <c r="C966"/>
    </row>
    <row r="967" spans="3:3" x14ac:dyDescent="0.25">
      <c r="C967"/>
    </row>
    <row r="968" spans="3:3" x14ac:dyDescent="0.25">
      <c r="C968"/>
    </row>
    <row r="969" spans="3:3" x14ac:dyDescent="0.25">
      <c r="C969"/>
    </row>
    <row r="970" spans="3:3" x14ac:dyDescent="0.25">
      <c r="C970"/>
    </row>
    <row r="971" spans="3:3" x14ac:dyDescent="0.25">
      <c r="C971"/>
    </row>
    <row r="972" spans="3:3" x14ac:dyDescent="0.25">
      <c r="C972"/>
    </row>
    <row r="973" spans="3:3" x14ac:dyDescent="0.25">
      <c r="C973"/>
    </row>
    <row r="974" spans="3:3" x14ac:dyDescent="0.25">
      <c r="C974"/>
    </row>
    <row r="975" spans="3:3" x14ac:dyDescent="0.25">
      <c r="C975"/>
    </row>
    <row r="976" spans="3:3" x14ac:dyDescent="0.25">
      <c r="C976"/>
    </row>
    <row r="977" spans="3:3" x14ac:dyDescent="0.25">
      <c r="C977"/>
    </row>
    <row r="978" spans="3:3" x14ac:dyDescent="0.25">
      <c r="C978"/>
    </row>
    <row r="979" spans="3:3" x14ac:dyDescent="0.25">
      <c r="C979"/>
    </row>
    <row r="980" spans="3:3" x14ac:dyDescent="0.25">
      <c r="C980"/>
    </row>
    <row r="981" spans="3:3" x14ac:dyDescent="0.25">
      <c r="C981"/>
    </row>
    <row r="982" spans="3:3" x14ac:dyDescent="0.25">
      <c r="C982"/>
    </row>
    <row r="983" spans="3:3" x14ac:dyDescent="0.25">
      <c r="C983"/>
    </row>
    <row r="984" spans="3:3" x14ac:dyDescent="0.25">
      <c r="C984"/>
    </row>
    <row r="985" spans="3:3" x14ac:dyDescent="0.25">
      <c r="C985"/>
    </row>
    <row r="986" spans="3:3" x14ac:dyDescent="0.25">
      <c r="C986"/>
    </row>
    <row r="987" spans="3:3" x14ac:dyDescent="0.25">
      <c r="C987"/>
    </row>
    <row r="988" spans="3:3" x14ac:dyDescent="0.25">
      <c r="C988"/>
    </row>
    <row r="989" spans="3:3" x14ac:dyDescent="0.25">
      <c r="C989"/>
    </row>
    <row r="990" spans="3:3" x14ac:dyDescent="0.25">
      <c r="C990"/>
    </row>
    <row r="991" spans="3:3" x14ac:dyDescent="0.25">
      <c r="C991"/>
    </row>
    <row r="992" spans="3:3" x14ac:dyDescent="0.25">
      <c r="C992"/>
    </row>
    <row r="993" spans="3:3" x14ac:dyDescent="0.25">
      <c r="C993"/>
    </row>
    <row r="994" spans="3:3" x14ac:dyDescent="0.25">
      <c r="C994"/>
    </row>
    <row r="995" spans="3:3" x14ac:dyDescent="0.25">
      <c r="C995"/>
    </row>
    <row r="996" spans="3:3" x14ac:dyDescent="0.25">
      <c r="C996"/>
    </row>
    <row r="997" spans="3:3" x14ac:dyDescent="0.25">
      <c r="C997"/>
    </row>
    <row r="998" spans="3:3" x14ac:dyDescent="0.25">
      <c r="C998"/>
    </row>
    <row r="999" spans="3:3" x14ac:dyDescent="0.25">
      <c r="C999"/>
    </row>
    <row r="1000" spans="3:3" x14ac:dyDescent="0.25">
      <c r="C1000"/>
    </row>
    <row r="1001" spans="3:3" x14ac:dyDescent="0.25">
      <c r="C1001"/>
    </row>
    <row r="1002" spans="3:3" x14ac:dyDescent="0.25">
      <c r="C1002"/>
    </row>
    <row r="1003" spans="3:3" x14ac:dyDescent="0.25">
      <c r="C1003"/>
    </row>
    <row r="1004" spans="3:3" x14ac:dyDescent="0.25">
      <c r="C1004"/>
    </row>
    <row r="1005" spans="3:3" x14ac:dyDescent="0.25">
      <c r="C1005"/>
    </row>
    <row r="1006" spans="3:3" x14ac:dyDescent="0.25">
      <c r="C1006"/>
    </row>
    <row r="1007" spans="3:3" x14ac:dyDescent="0.25">
      <c r="C1007"/>
    </row>
    <row r="1008" spans="3:3" x14ac:dyDescent="0.25">
      <c r="C1008"/>
    </row>
    <row r="1009" spans="3:3" x14ac:dyDescent="0.25">
      <c r="C1009"/>
    </row>
    <row r="1010" spans="3:3" x14ac:dyDescent="0.25">
      <c r="C1010"/>
    </row>
    <row r="1011" spans="3:3" x14ac:dyDescent="0.25">
      <c r="C1011"/>
    </row>
    <row r="1012" spans="3:3" x14ac:dyDescent="0.25">
      <c r="C1012"/>
    </row>
    <row r="1013" spans="3:3" x14ac:dyDescent="0.25">
      <c r="C1013"/>
    </row>
    <row r="1014" spans="3:3" x14ac:dyDescent="0.25">
      <c r="C1014"/>
    </row>
    <row r="1015" spans="3:3" x14ac:dyDescent="0.25">
      <c r="C1015"/>
    </row>
    <row r="1016" spans="3:3" x14ac:dyDescent="0.25">
      <c r="C1016"/>
    </row>
    <row r="1017" spans="3:3" x14ac:dyDescent="0.25">
      <c r="C1017"/>
    </row>
    <row r="1018" spans="3:3" x14ac:dyDescent="0.25">
      <c r="C1018"/>
    </row>
    <row r="1019" spans="3:3" x14ac:dyDescent="0.25">
      <c r="C1019"/>
    </row>
    <row r="1020" spans="3:3" x14ac:dyDescent="0.25">
      <c r="C1020"/>
    </row>
    <row r="1021" spans="3:3" x14ac:dyDescent="0.25">
      <c r="C1021"/>
    </row>
    <row r="1022" spans="3:3" x14ac:dyDescent="0.25">
      <c r="C1022"/>
    </row>
    <row r="1023" spans="3:3" x14ac:dyDescent="0.25">
      <c r="C1023"/>
    </row>
    <row r="1024" spans="3:3" x14ac:dyDescent="0.25">
      <c r="C1024"/>
    </row>
    <row r="1025" spans="3:3" x14ac:dyDescent="0.25">
      <c r="C1025"/>
    </row>
    <row r="1026" spans="3:3" x14ac:dyDescent="0.25">
      <c r="C1026"/>
    </row>
    <row r="1027" spans="3:3" x14ac:dyDescent="0.25">
      <c r="C1027"/>
    </row>
    <row r="1028" spans="3:3" x14ac:dyDescent="0.25">
      <c r="C1028"/>
    </row>
    <row r="1029" spans="3:3" x14ac:dyDescent="0.25">
      <c r="C1029"/>
    </row>
    <row r="1030" spans="3:3" x14ac:dyDescent="0.25">
      <c r="C1030"/>
    </row>
    <row r="1031" spans="3:3" x14ac:dyDescent="0.25">
      <c r="C1031"/>
    </row>
    <row r="1032" spans="3:3" x14ac:dyDescent="0.25">
      <c r="C1032"/>
    </row>
    <row r="1033" spans="3:3" x14ac:dyDescent="0.25">
      <c r="C1033"/>
    </row>
    <row r="1034" spans="3:3" x14ac:dyDescent="0.25">
      <c r="C1034"/>
    </row>
    <row r="1035" spans="3:3" x14ac:dyDescent="0.25">
      <c r="C1035"/>
    </row>
    <row r="1036" spans="3:3" x14ac:dyDescent="0.25">
      <c r="C1036"/>
    </row>
    <row r="1037" spans="3:3" x14ac:dyDescent="0.25">
      <c r="C1037"/>
    </row>
    <row r="1038" spans="3:3" x14ac:dyDescent="0.25">
      <c r="C1038"/>
    </row>
    <row r="1039" spans="3:3" x14ac:dyDescent="0.25">
      <c r="C1039"/>
    </row>
    <row r="1040" spans="3:3" x14ac:dyDescent="0.25">
      <c r="C1040"/>
    </row>
    <row r="1041" spans="3:3" x14ac:dyDescent="0.25">
      <c r="C1041"/>
    </row>
    <row r="1042" spans="3:3" x14ac:dyDescent="0.25">
      <c r="C1042"/>
    </row>
    <row r="1043" spans="3:3" x14ac:dyDescent="0.25">
      <c r="C1043"/>
    </row>
    <row r="1044" spans="3:3" x14ac:dyDescent="0.25">
      <c r="C1044"/>
    </row>
    <row r="1045" spans="3:3" x14ac:dyDescent="0.25">
      <c r="C1045"/>
    </row>
    <row r="1046" spans="3:3" x14ac:dyDescent="0.25">
      <c r="C1046"/>
    </row>
    <row r="1047" spans="3:3" x14ac:dyDescent="0.25">
      <c r="C1047"/>
    </row>
    <row r="1048" spans="3:3" x14ac:dyDescent="0.25">
      <c r="C1048"/>
    </row>
    <row r="1049" spans="3:3" x14ac:dyDescent="0.25">
      <c r="C1049"/>
    </row>
    <row r="1050" spans="3:3" x14ac:dyDescent="0.25">
      <c r="C1050"/>
    </row>
    <row r="1051" spans="3:3" x14ac:dyDescent="0.25">
      <c r="C1051"/>
    </row>
    <row r="1052" spans="3:3" x14ac:dyDescent="0.25">
      <c r="C1052"/>
    </row>
    <row r="1053" spans="3:3" x14ac:dyDescent="0.25">
      <c r="C1053"/>
    </row>
    <row r="1054" spans="3:3" x14ac:dyDescent="0.25">
      <c r="C1054"/>
    </row>
    <row r="1055" spans="3:3" x14ac:dyDescent="0.25">
      <c r="C1055"/>
    </row>
    <row r="1056" spans="3:3" x14ac:dyDescent="0.25">
      <c r="C1056"/>
    </row>
    <row r="1057" spans="3:3" x14ac:dyDescent="0.25">
      <c r="C1057"/>
    </row>
    <row r="1058" spans="3:3" x14ac:dyDescent="0.25">
      <c r="C1058"/>
    </row>
    <row r="1059" spans="3:3" x14ac:dyDescent="0.25">
      <c r="C1059"/>
    </row>
    <row r="1060" spans="3:3" x14ac:dyDescent="0.25">
      <c r="C1060"/>
    </row>
    <row r="1061" spans="3:3" x14ac:dyDescent="0.25">
      <c r="C1061"/>
    </row>
    <row r="1062" spans="3:3" x14ac:dyDescent="0.25">
      <c r="C1062"/>
    </row>
    <row r="1063" spans="3:3" x14ac:dyDescent="0.25">
      <c r="C1063"/>
    </row>
    <row r="1064" spans="3:3" x14ac:dyDescent="0.25">
      <c r="C1064"/>
    </row>
    <row r="1065" spans="3:3" x14ac:dyDescent="0.25">
      <c r="C1065"/>
    </row>
    <row r="1066" spans="3:3" x14ac:dyDescent="0.25">
      <c r="C1066"/>
    </row>
    <row r="1067" spans="3:3" x14ac:dyDescent="0.25">
      <c r="C1067"/>
    </row>
    <row r="1068" spans="3:3" x14ac:dyDescent="0.25">
      <c r="C1068"/>
    </row>
    <row r="1069" spans="3:3" x14ac:dyDescent="0.25">
      <c r="C1069"/>
    </row>
    <row r="1070" spans="3:3" x14ac:dyDescent="0.25">
      <c r="C1070"/>
    </row>
    <row r="1071" spans="3:3" x14ac:dyDescent="0.25">
      <c r="C1071"/>
    </row>
    <row r="1072" spans="3:3" x14ac:dyDescent="0.25">
      <c r="C1072"/>
    </row>
    <row r="1073" spans="3:3" x14ac:dyDescent="0.25">
      <c r="C1073"/>
    </row>
    <row r="1074" spans="3:3" x14ac:dyDescent="0.25">
      <c r="C1074"/>
    </row>
    <row r="1075" spans="3:3" x14ac:dyDescent="0.25">
      <c r="C1075"/>
    </row>
    <row r="1076" spans="3:3" x14ac:dyDescent="0.25">
      <c r="C1076"/>
    </row>
    <row r="1077" spans="3:3" x14ac:dyDescent="0.25">
      <c r="C1077"/>
    </row>
    <row r="1078" spans="3:3" x14ac:dyDescent="0.25">
      <c r="C1078"/>
    </row>
    <row r="1079" spans="3:3" x14ac:dyDescent="0.25">
      <c r="C1079"/>
    </row>
    <row r="1080" spans="3:3" x14ac:dyDescent="0.25">
      <c r="C1080"/>
    </row>
    <row r="1081" spans="3:3" x14ac:dyDescent="0.25">
      <c r="C1081"/>
    </row>
    <row r="1082" spans="3:3" x14ac:dyDescent="0.25">
      <c r="C1082"/>
    </row>
    <row r="1083" spans="3:3" x14ac:dyDescent="0.25">
      <c r="C1083"/>
    </row>
    <row r="1084" spans="3:3" x14ac:dyDescent="0.25">
      <c r="C1084"/>
    </row>
    <row r="1085" spans="3:3" x14ac:dyDescent="0.25">
      <c r="C1085"/>
    </row>
    <row r="1086" spans="3:3" x14ac:dyDescent="0.25">
      <c r="C1086"/>
    </row>
    <row r="1087" spans="3:3" x14ac:dyDescent="0.25">
      <c r="C1087"/>
    </row>
    <row r="1088" spans="3:3" x14ac:dyDescent="0.25">
      <c r="C1088"/>
    </row>
    <row r="1089" spans="3:3" x14ac:dyDescent="0.25">
      <c r="C1089"/>
    </row>
    <row r="1090" spans="3:3" x14ac:dyDescent="0.25">
      <c r="C1090"/>
    </row>
    <row r="1091" spans="3:3" x14ac:dyDescent="0.25">
      <c r="C1091"/>
    </row>
    <row r="1092" spans="3:3" x14ac:dyDescent="0.25">
      <c r="C1092"/>
    </row>
    <row r="1093" spans="3:3" x14ac:dyDescent="0.25">
      <c r="C1093"/>
    </row>
    <row r="1094" spans="3:3" x14ac:dyDescent="0.25">
      <c r="C1094"/>
    </row>
    <row r="1095" spans="3:3" x14ac:dyDescent="0.25">
      <c r="C1095"/>
    </row>
    <row r="1096" spans="3:3" x14ac:dyDescent="0.25">
      <c r="C1096"/>
    </row>
    <row r="1097" spans="3:3" x14ac:dyDescent="0.25">
      <c r="C1097"/>
    </row>
    <row r="1098" spans="3:3" x14ac:dyDescent="0.25">
      <c r="C1098"/>
    </row>
    <row r="1099" spans="3:3" x14ac:dyDescent="0.25">
      <c r="C1099"/>
    </row>
    <row r="1100" spans="3:3" x14ac:dyDescent="0.25">
      <c r="C1100"/>
    </row>
    <row r="1101" spans="3:3" x14ac:dyDescent="0.25">
      <c r="C1101"/>
    </row>
    <row r="1102" spans="3:3" x14ac:dyDescent="0.25">
      <c r="C1102"/>
    </row>
    <row r="1103" spans="3:3" x14ac:dyDescent="0.25">
      <c r="C1103"/>
    </row>
    <row r="1104" spans="3:3" x14ac:dyDescent="0.25">
      <c r="C1104"/>
    </row>
    <row r="1105" spans="3:3" x14ac:dyDescent="0.25">
      <c r="C1105"/>
    </row>
    <row r="1106" spans="3:3" x14ac:dyDescent="0.25">
      <c r="C1106"/>
    </row>
    <row r="1107" spans="3:3" x14ac:dyDescent="0.25">
      <c r="C1107"/>
    </row>
    <row r="1108" spans="3:3" x14ac:dyDescent="0.25">
      <c r="C1108"/>
    </row>
    <row r="1109" spans="3:3" x14ac:dyDescent="0.25">
      <c r="C1109"/>
    </row>
    <row r="1110" spans="3:3" x14ac:dyDescent="0.25">
      <c r="C1110"/>
    </row>
    <row r="1111" spans="3:3" x14ac:dyDescent="0.25">
      <c r="C1111"/>
    </row>
    <row r="1112" spans="3:3" x14ac:dyDescent="0.25">
      <c r="C1112"/>
    </row>
    <row r="1113" spans="3:3" x14ac:dyDescent="0.25">
      <c r="C1113"/>
    </row>
    <row r="1114" spans="3:3" x14ac:dyDescent="0.25">
      <c r="C1114"/>
    </row>
    <row r="1115" spans="3:3" x14ac:dyDescent="0.25">
      <c r="C1115"/>
    </row>
    <row r="1116" spans="3:3" x14ac:dyDescent="0.25">
      <c r="C1116"/>
    </row>
    <row r="1117" spans="3:3" x14ac:dyDescent="0.25">
      <c r="C1117"/>
    </row>
    <row r="1118" spans="3:3" x14ac:dyDescent="0.25">
      <c r="C1118"/>
    </row>
    <row r="1119" spans="3:3" x14ac:dyDescent="0.25">
      <c r="C1119"/>
    </row>
    <row r="1120" spans="3:3" x14ac:dyDescent="0.25">
      <c r="C1120"/>
    </row>
    <row r="1121" spans="3:3" x14ac:dyDescent="0.25">
      <c r="C1121"/>
    </row>
    <row r="1122" spans="3:3" x14ac:dyDescent="0.25">
      <c r="C1122"/>
    </row>
    <row r="1123" spans="3:3" x14ac:dyDescent="0.25">
      <c r="C1123"/>
    </row>
    <row r="1124" spans="3:3" x14ac:dyDescent="0.25">
      <c r="C1124"/>
    </row>
    <row r="1125" spans="3:3" x14ac:dyDescent="0.25">
      <c r="C1125"/>
    </row>
    <row r="1126" spans="3:3" x14ac:dyDescent="0.25">
      <c r="C1126"/>
    </row>
    <row r="1127" spans="3:3" x14ac:dyDescent="0.25">
      <c r="C1127"/>
    </row>
    <row r="1128" spans="3:3" x14ac:dyDescent="0.25">
      <c r="C1128"/>
    </row>
    <row r="1129" spans="3:3" x14ac:dyDescent="0.25">
      <c r="C1129"/>
    </row>
    <row r="1130" spans="3:3" x14ac:dyDescent="0.25">
      <c r="C1130"/>
    </row>
    <row r="1131" spans="3:3" x14ac:dyDescent="0.25">
      <c r="C1131"/>
    </row>
    <row r="1132" spans="3:3" x14ac:dyDescent="0.25">
      <c r="C1132"/>
    </row>
    <row r="1133" spans="3:3" x14ac:dyDescent="0.25">
      <c r="C1133"/>
    </row>
    <row r="1134" spans="3:3" x14ac:dyDescent="0.25">
      <c r="C1134"/>
    </row>
    <row r="1135" spans="3:3" x14ac:dyDescent="0.25">
      <c r="C1135"/>
    </row>
    <row r="1136" spans="3:3" x14ac:dyDescent="0.25">
      <c r="C1136"/>
    </row>
    <row r="1137" spans="3:3" x14ac:dyDescent="0.25">
      <c r="C1137"/>
    </row>
    <row r="1138" spans="3:3" x14ac:dyDescent="0.25">
      <c r="C1138"/>
    </row>
    <row r="1139" spans="3:3" x14ac:dyDescent="0.25">
      <c r="C1139"/>
    </row>
    <row r="1140" spans="3:3" x14ac:dyDescent="0.25">
      <c r="C1140"/>
    </row>
    <row r="1141" spans="3:3" x14ac:dyDescent="0.25">
      <c r="C1141"/>
    </row>
    <row r="1142" spans="3:3" x14ac:dyDescent="0.25">
      <c r="C1142"/>
    </row>
    <row r="1143" spans="3:3" x14ac:dyDescent="0.25">
      <c r="C1143"/>
    </row>
    <row r="1144" spans="3:3" x14ac:dyDescent="0.25">
      <c r="C1144"/>
    </row>
    <row r="1145" spans="3:3" x14ac:dyDescent="0.25">
      <c r="C1145"/>
    </row>
    <row r="1146" spans="3:3" x14ac:dyDescent="0.25">
      <c r="C1146"/>
    </row>
    <row r="1147" spans="3:3" x14ac:dyDescent="0.25">
      <c r="C1147"/>
    </row>
    <row r="1148" spans="3:3" x14ac:dyDescent="0.25">
      <c r="C1148"/>
    </row>
    <row r="1149" spans="3:3" x14ac:dyDescent="0.25">
      <c r="C1149"/>
    </row>
    <row r="1150" spans="3:3" x14ac:dyDescent="0.25">
      <c r="C1150"/>
    </row>
    <row r="1151" spans="3:3" x14ac:dyDescent="0.25">
      <c r="C1151"/>
    </row>
    <row r="1152" spans="3:3" x14ac:dyDescent="0.25">
      <c r="C1152"/>
    </row>
    <row r="1153" spans="3:3" x14ac:dyDescent="0.25">
      <c r="C1153"/>
    </row>
    <row r="1154" spans="3:3" x14ac:dyDescent="0.25">
      <c r="C1154"/>
    </row>
    <row r="1155" spans="3:3" x14ac:dyDescent="0.25">
      <c r="C1155"/>
    </row>
    <row r="1156" spans="3:3" x14ac:dyDescent="0.25">
      <c r="C1156"/>
    </row>
    <row r="1157" spans="3:3" x14ac:dyDescent="0.25">
      <c r="C1157"/>
    </row>
    <row r="1158" spans="3:3" x14ac:dyDescent="0.25">
      <c r="C1158"/>
    </row>
    <row r="1159" spans="3:3" x14ac:dyDescent="0.25">
      <c r="C1159"/>
    </row>
    <row r="1160" spans="3:3" x14ac:dyDescent="0.25">
      <c r="C1160"/>
    </row>
    <row r="1161" spans="3:3" x14ac:dyDescent="0.25">
      <c r="C1161"/>
    </row>
    <row r="1162" spans="3:3" x14ac:dyDescent="0.25">
      <c r="C1162"/>
    </row>
    <row r="1163" spans="3:3" x14ac:dyDescent="0.25">
      <c r="C1163"/>
    </row>
    <row r="1164" spans="3:3" x14ac:dyDescent="0.25">
      <c r="C1164"/>
    </row>
    <row r="1165" spans="3:3" x14ac:dyDescent="0.25">
      <c r="C1165"/>
    </row>
    <row r="1166" spans="3:3" x14ac:dyDescent="0.25">
      <c r="C1166"/>
    </row>
    <row r="1167" spans="3:3" x14ac:dyDescent="0.25">
      <c r="C1167"/>
    </row>
    <row r="1168" spans="3:3" x14ac:dyDescent="0.25">
      <c r="C1168"/>
    </row>
    <row r="1169" spans="3:3" x14ac:dyDescent="0.25">
      <c r="C1169"/>
    </row>
    <row r="1170" spans="3:3" x14ac:dyDescent="0.25">
      <c r="C1170"/>
    </row>
    <row r="1171" spans="3:3" x14ac:dyDescent="0.25">
      <c r="C1171"/>
    </row>
    <row r="1172" spans="3:3" x14ac:dyDescent="0.25">
      <c r="C1172"/>
    </row>
    <row r="1173" spans="3:3" x14ac:dyDescent="0.25">
      <c r="C1173"/>
    </row>
    <row r="1174" spans="3:3" x14ac:dyDescent="0.25">
      <c r="C1174"/>
    </row>
    <row r="1175" spans="3:3" x14ac:dyDescent="0.25">
      <c r="C1175"/>
    </row>
    <row r="1176" spans="3:3" x14ac:dyDescent="0.25">
      <c r="C1176"/>
    </row>
    <row r="1177" spans="3:3" x14ac:dyDescent="0.25">
      <c r="C1177"/>
    </row>
    <row r="1178" spans="3:3" x14ac:dyDescent="0.25">
      <c r="C1178"/>
    </row>
    <row r="1179" spans="3:3" x14ac:dyDescent="0.25">
      <c r="C1179"/>
    </row>
    <row r="1180" spans="3:3" x14ac:dyDescent="0.25">
      <c r="C1180"/>
    </row>
    <row r="1181" spans="3:3" x14ac:dyDescent="0.25">
      <c r="C1181"/>
    </row>
    <row r="1182" spans="3:3" x14ac:dyDescent="0.25">
      <c r="C1182"/>
    </row>
    <row r="1183" spans="3:3" x14ac:dyDescent="0.25">
      <c r="C1183"/>
    </row>
    <row r="1184" spans="3:3" x14ac:dyDescent="0.25">
      <c r="C1184"/>
    </row>
    <row r="1185" spans="3:3" x14ac:dyDescent="0.25">
      <c r="C1185"/>
    </row>
    <row r="1186" spans="3:3" x14ac:dyDescent="0.25">
      <c r="C1186"/>
    </row>
    <row r="1187" spans="3:3" x14ac:dyDescent="0.25">
      <c r="C1187"/>
    </row>
    <row r="1188" spans="3:3" x14ac:dyDescent="0.25">
      <c r="C1188"/>
    </row>
    <row r="1189" spans="3:3" x14ac:dyDescent="0.25">
      <c r="C1189"/>
    </row>
    <row r="1190" spans="3:3" x14ac:dyDescent="0.25">
      <c r="C1190"/>
    </row>
    <row r="1191" spans="3:3" x14ac:dyDescent="0.25">
      <c r="C1191"/>
    </row>
    <row r="1192" spans="3:3" x14ac:dyDescent="0.25">
      <c r="C1192"/>
    </row>
    <row r="1193" spans="3:3" x14ac:dyDescent="0.25">
      <c r="C1193"/>
    </row>
    <row r="1194" spans="3:3" x14ac:dyDescent="0.25">
      <c r="C1194"/>
    </row>
    <row r="1195" spans="3:3" x14ac:dyDescent="0.25">
      <c r="C1195"/>
    </row>
    <row r="1196" spans="3:3" x14ac:dyDescent="0.25">
      <c r="C1196"/>
    </row>
    <row r="1197" spans="3:3" x14ac:dyDescent="0.25">
      <c r="C1197"/>
    </row>
    <row r="1198" spans="3:3" x14ac:dyDescent="0.25">
      <c r="C1198"/>
    </row>
    <row r="1199" spans="3:3" x14ac:dyDescent="0.25">
      <c r="C1199"/>
    </row>
    <row r="1200" spans="3:3" x14ac:dyDescent="0.25">
      <c r="C1200"/>
    </row>
    <row r="1201" spans="3:3" x14ac:dyDescent="0.25">
      <c r="C1201"/>
    </row>
    <row r="1202" spans="3:3" x14ac:dyDescent="0.25">
      <c r="C1202"/>
    </row>
    <row r="1203" spans="3:3" x14ac:dyDescent="0.25">
      <c r="C1203"/>
    </row>
    <row r="1204" spans="3:3" x14ac:dyDescent="0.25">
      <c r="C1204"/>
    </row>
    <row r="1205" spans="3:3" x14ac:dyDescent="0.25">
      <c r="C1205"/>
    </row>
    <row r="1206" spans="3:3" x14ac:dyDescent="0.25">
      <c r="C1206"/>
    </row>
    <row r="1207" spans="3:3" x14ac:dyDescent="0.25">
      <c r="C1207"/>
    </row>
    <row r="1208" spans="3:3" x14ac:dyDescent="0.25">
      <c r="C1208"/>
    </row>
    <row r="1209" spans="3:3" x14ac:dyDescent="0.25">
      <c r="C1209"/>
    </row>
    <row r="1210" spans="3:3" x14ac:dyDescent="0.25">
      <c r="C1210"/>
    </row>
    <row r="1211" spans="3:3" x14ac:dyDescent="0.25">
      <c r="C1211"/>
    </row>
    <row r="1212" spans="3:3" x14ac:dyDescent="0.25">
      <c r="C1212"/>
    </row>
    <row r="1213" spans="3:3" x14ac:dyDescent="0.25">
      <c r="C1213"/>
    </row>
    <row r="1214" spans="3:3" x14ac:dyDescent="0.25">
      <c r="C1214"/>
    </row>
    <row r="1215" spans="3:3" x14ac:dyDescent="0.25">
      <c r="C1215"/>
    </row>
    <row r="1216" spans="3:3" x14ac:dyDescent="0.25">
      <c r="C1216"/>
    </row>
    <row r="1217" spans="3:3" x14ac:dyDescent="0.25">
      <c r="C1217"/>
    </row>
    <row r="1218" spans="3:3" x14ac:dyDescent="0.25">
      <c r="C1218"/>
    </row>
    <row r="1219" spans="3:3" x14ac:dyDescent="0.25">
      <c r="C1219"/>
    </row>
    <row r="1220" spans="3:3" x14ac:dyDescent="0.25">
      <c r="C1220"/>
    </row>
    <row r="1221" spans="3:3" x14ac:dyDescent="0.25">
      <c r="C1221"/>
    </row>
    <row r="1222" spans="3:3" x14ac:dyDescent="0.25">
      <c r="C1222"/>
    </row>
    <row r="1223" spans="3:3" x14ac:dyDescent="0.25">
      <c r="C1223"/>
    </row>
    <row r="1224" spans="3:3" x14ac:dyDescent="0.25">
      <c r="C1224"/>
    </row>
    <row r="1225" spans="3:3" x14ac:dyDescent="0.25">
      <c r="C1225"/>
    </row>
    <row r="1226" spans="3:3" x14ac:dyDescent="0.25">
      <c r="C1226"/>
    </row>
    <row r="1227" spans="3:3" x14ac:dyDescent="0.25">
      <c r="C1227"/>
    </row>
    <row r="1228" spans="3:3" x14ac:dyDescent="0.25">
      <c r="C1228"/>
    </row>
    <row r="1229" spans="3:3" x14ac:dyDescent="0.25">
      <c r="C1229"/>
    </row>
    <row r="1230" spans="3:3" x14ac:dyDescent="0.25">
      <c r="C1230"/>
    </row>
    <row r="1231" spans="3:3" x14ac:dyDescent="0.25">
      <c r="C1231"/>
    </row>
    <row r="1232" spans="3:3" x14ac:dyDescent="0.25">
      <c r="C1232"/>
    </row>
    <row r="1233" spans="3:3" x14ac:dyDescent="0.25">
      <c r="C1233"/>
    </row>
    <row r="1234" spans="3:3" x14ac:dyDescent="0.25">
      <c r="C1234"/>
    </row>
    <row r="1235" spans="3:3" x14ac:dyDescent="0.25">
      <c r="C1235"/>
    </row>
    <row r="1236" spans="3:3" x14ac:dyDescent="0.25">
      <c r="C1236"/>
    </row>
    <row r="1237" spans="3:3" x14ac:dyDescent="0.25">
      <c r="C1237"/>
    </row>
    <row r="1238" spans="3:3" x14ac:dyDescent="0.25">
      <c r="C1238"/>
    </row>
    <row r="1239" spans="3:3" x14ac:dyDescent="0.25">
      <c r="C1239"/>
    </row>
    <row r="1240" spans="3:3" x14ac:dyDescent="0.25">
      <c r="C1240"/>
    </row>
    <row r="1241" spans="3:3" x14ac:dyDescent="0.25">
      <c r="C1241"/>
    </row>
    <row r="1242" spans="3:3" x14ac:dyDescent="0.25">
      <c r="C1242"/>
    </row>
    <row r="1243" spans="3:3" x14ac:dyDescent="0.25">
      <c r="C1243"/>
    </row>
    <row r="1244" spans="3:3" x14ac:dyDescent="0.25">
      <c r="C1244"/>
    </row>
    <row r="1245" spans="3:3" x14ac:dyDescent="0.25">
      <c r="C1245"/>
    </row>
    <row r="1246" spans="3:3" x14ac:dyDescent="0.25">
      <c r="C1246"/>
    </row>
    <row r="1247" spans="3:3" x14ac:dyDescent="0.25">
      <c r="C1247"/>
    </row>
    <row r="1248" spans="3:3" x14ac:dyDescent="0.25">
      <c r="C1248"/>
    </row>
    <row r="1249" spans="3:3" x14ac:dyDescent="0.25">
      <c r="C1249"/>
    </row>
    <row r="1250" spans="3:3" x14ac:dyDescent="0.25">
      <c r="C1250"/>
    </row>
    <row r="1251" spans="3:3" x14ac:dyDescent="0.25">
      <c r="C1251"/>
    </row>
    <row r="1252" spans="3:3" x14ac:dyDescent="0.25">
      <c r="C1252"/>
    </row>
    <row r="1253" spans="3:3" x14ac:dyDescent="0.25">
      <c r="C1253"/>
    </row>
    <row r="1254" spans="3:3" x14ac:dyDescent="0.25">
      <c r="C1254"/>
    </row>
    <row r="1255" spans="3:3" x14ac:dyDescent="0.25">
      <c r="C1255"/>
    </row>
    <row r="1256" spans="3:3" x14ac:dyDescent="0.25">
      <c r="C1256"/>
    </row>
    <row r="1257" spans="3:3" x14ac:dyDescent="0.25">
      <c r="C1257"/>
    </row>
    <row r="1258" spans="3:3" x14ac:dyDescent="0.25">
      <c r="C1258"/>
    </row>
    <row r="1259" spans="3:3" x14ac:dyDescent="0.25">
      <c r="C1259"/>
    </row>
    <row r="1260" spans="3:3" x14ac:dyDescent="0.25">
      <c r="C1260"/>
    </row>
    <row r="1261" spans="3:3" x14ac:dyDescent="0.25">
      <c r="C1261"/>
    </row>
    <row r="1262" spans="3:3" x14ac:dyDescent="0.25">
      <c r="C1262"/>
    </row>
    <row r="1263" spans="3:3" x14ac:dyDescent="0.25">
      <c r="C1263"/>
    </row>
    <row r="1264" spans="3:3" x14ac:dyDescent="0.25">
      <c r="C1264"/>
    </row>
    <row r="1265" spans="3:3" x14ac:dyDescent="0.25">
      <c r="C1265"/>
    </row>
    <row r="1266" spans="3:3" x14ac:dyDescent="0.25">
      <c r="C1266"/>
    </row>
    <row r="1267" spans="3:3" x14ac:dyDescent="0.25">
      <c r="C1267"/>
    </row>
    <row r="1268" spans="3:3" x14ac:dyDescent="0.25">
      <c r="C1268"/>
    </row>
    <row r="1269" spans="3:3" x14ac:dyDescent="0.25">
      <c r="C1269"/>
    </row>
    <row r="1270" spans="3:3" x14ac:dyDescent="0.25">
      <c r="C1270"/>
    </row>
    <row r="1271" spans="3:3" x14ac:dyDescent="0.25">
      <c r="C1271"/>
    </row>
    <row r="1272" spans="3:3" x14ac:dyDescent="0.25">
      <c r="C1272"/>
    </row>
    <row r="1273" spans="3:3" x14ac:dyDescent="0.25">
      <c r="C1273"/>
    </row>
    <row r="1274" spans="3:3" x14ac:dyDescent="0.25">
      <c r="C1274"/>
    </row>
    <row r="1275" spans="3:3" x14ac:dyDescent="0.25">
      <c r="C1275"/>
    </row>
    <row r="1276" spans="3:3" x14ac:dyDescent="0.25">
      <c r="C1276"/>
    </row>
    <row r="1277" spans="3:3" x14ac:dyDescent="0.25">
      <c r="C1277"/>
    </row>
    <row r="1278" spans="3:3" x14ac:dyDescent="0.25">
      <c r="C1278"/>
    </row>
    <row r="1279" spans="3:3" x14ac:dyDescent="0.25">
      <c r="C1279"/>
    </row>
    <row r="1280" spans="3:3" x14ac:dyDescent="0.25">
      <c r="C1280"/>
    </row>
    <row r="1281" spans="3:3" x14ac:dyDescent="0.25">
      <c r="C1281"/>
    </row>
    <row r="1282" spans="3:3" x14ac:dyDescent="0.25">
      <c r="C1282"/>
    </row>
    <row r="1283" spans="3:3" x14ac:dyDescent="0.25">
      <c r="C1283"/>
    </row>
    <row r="1284" spans="3:3" x14ac:dyDescent="0.25">
      <c r="C1284"/>
    </row>
    <row r="1285" spans="3:3" x14ac:dyDescent="0.25">
      <c r="C1285"/>
    </row>
    <row r="1286" spans="3:3" x14ac:dyDescent="0.25">
      <c r="C1286"/>
    </row>
    <row r="1287" spans="3:3" x14ac:dyDescent="0.25">
      <c r="C1287"/>
    </row>
    <row r="1288" spans="3:3" x14ac:dyDescent="0.25">
      <c r="C1288"/>
    </row>
    <row r="1289" spans="3:3" x14ac:dyDescent="0.25">
      <c r="C1289"/>
    </row>
    <row r="1290" spans="3:3" x14ac:dyDescent="0.25">
      <c r="C1290"/>
    </row>
    <row r="1291" spans="3:3" x14ac:dyDescent="0.25">
      <c r="C1291"/>
    </row>
    <row r="1292" spans="3:3" x14ac:dyDescent="0.25">
      <c r="C1292"/>
    </row>
    <row r="1293" spans="3:3" x14ac:dyDescent="0.25">
      <c r="C1293"/>
    </row>
    <row r="1294" spans="3:3" x14ac:dyDescent="0.25">
      <c r="C1294"/>
    </row>
    <row r="1295" spans="3:3" x14ac:dyDescent="0.25">
      <c r="C1295"/>
    </row>
    <row r="1296" spans="3:3" x14ac:dyDescent="0.25">
      <c r="C1296"/>
    </row>
    <row r="1297" spans="3:3" x14ac:dyDescent="0.25">
      <c r="C1297"/>
    </row>
    <row r="1298" spans="3:3" x14ac:dyDescent="0.25">
      <c r="C1298"/>
    </row>
    <row r="1299" spans="3:3" x14ac:dyDescent="0.25">
      <c r="C1299"/>
    </row>
    <row r="1300" spans="3:3" x14ac:dyDescent="0.25">
      <c r="C1300"/>
    </row>
    <row r="1301" spans="3:3" x14ac:dyDescent="0.25">
      <c r="C1301"/>
    </row>
    <row r="1302" spans="3:3" x14ac:dyDescent="0.25">
      <c r="C1302"/>
    </row>
    <row r="1303" spans="3:3" x14ac:dyDescent="0.25">
      <c r="C1303"/>
    </row>
    <row r="1304" spans="3:3" x14ac:dyDescent="0.25">
      <c r="C1304"/>
    </row>
    <row r="1305" spans="3:3" x14ac:dyDescent="0.25">
      <c r="C1305"/>
    </row>
    <row r="1306" spans="3:3" x14ac:dyDescent="0.25">
      <c r="C1306"/>
    </row>
    <row r="1307" spans="3:3" x14ac:dyDescent="0.25">
      <c r="C1307"/>
    </row>
    <row r="1308" spans="3:3" x14ac:dyDescent="0.25">
      <c r="C1308"/>
    </row>
    <row r="1309" spans="3:3" x14ac:dyDescent="0.25">
      <c r="C1309"/>
    </row>
    <row r="1310" spans="3:3" x14ac:dyDescent="0.25">
      <c r="C1310"/>
    </row>
    <row r="1311" spans="3:3" x14ac:dyDescent="0.25">
      <c r="C1311"/>
    </row>
    <row r="1312" spans="3:3" x14ac:dyDescent="0.25">
      <c r="C1312"/>
    </row>
    <row r="1313" spans="3:3" x14ac:dyDescent="0.25">
      <c r="C1313"/>
    </row>
    <row r="1314" spans="3:3" x14ac:dyDescent="0.25">
      <c r="C1314"/>
    </row>
    <row r="1315" spans="3:3" x14ac:dyDescent="0.25">
      <c r="C1315"/>
    </row>
    <row r="1316" spans="3:3" x14ac:dyDescent="0.25">
      <c r="C1316"/>
    </row>
    <row r="1317" spans="3:3" x14ac:dyDescent="0.25">
      <c r="C1317"/>
    </row>
    <row r="1318" spans="3:3" x14ac:dyDescent="0.25">
      <c r="C1318"/>
    </row>
    <row r="1319" spans="3:3" x14ac:dyDescent="0.25">
      <c r="C1319"/>
    </row>
    <row r="1320" spans="3:3" x14ac:dyDescent="0.25">
      <c r="C1320"/>
    </row>
    <row r="1321" spans="3:3" x14ac:dyDescent="0.25">
      <c r="C1321"/>
    </row>
    <row r="1322" spans="3:3" x14ac:dyDescent="0.25">
      <c r="C1322"/>
    </row>
    <row r="1323" spans="3:3" x14ac:dyDescent="0.25">
      <c r="C1323"/>
    </row>
    <row r="1324" spans="3:3" x14ac:dyDescent="0.25">
      <c r="C1324"/>
    </row>
    <row r="1325" spans="3:3" x14ac:dyDescent="0.25">
      <c r="C1325"/>
    </row>
    <row r="1326" spans="3:3" x14ac:dyDescent="0.25">
      <c r="C1326"/>
    </row>
    <row r="1327" spans="3:3" x14ac:dyDescent="0.25">
      <c r="C1327"/>
    </row>
    <row r="1328" spans="3:3" x14ac:dyDescent="0.25">
      <c r="C1328"/>
    </row>
    <row r="1329" spans="3:3" x14ac:dyDescent="0.25">
      <c r="C1329"/>
    </row>
    <row r="1330" spans="3:3" x14ac:dyDescent="0.25">
      <c r="C1330"/>
    </row>
    <row r="1331" spans="3:3" x14ac:dyDescent="0.25">
      <c r="C1331"/>
    </row>
    <row r="1332" spans="3:3" x14ac:dyDescent="0.25">
      <c r="C1332"/>
    </row>
    <row r="1333" spans="3:3" x14ac:dyDescent="0.25">
      <c r="C1333"/>
    </row>
    <row r="1334" spans="3:3" x14ac:dyDescent="0.25">
      <c r="C1334"/>
    </row>
    <row r="1335" spans="3:3" x14ac:dyDescent="0.25">
      <c r="C1335"/>
    </row>
    <row r="1336" spans="3:3" x14ac:dyDescent="0.25">
      <c r="C1336"/>
    </row>
    <row r="1337" spans="3:3" x14ac:dyDescent="0.25">
      <c r="C1337"/>
    </row>
    <row r="1338" spans="3:3" x14ac:dyDescent="0.25">
      <c r="C1338"/>
    </row>
    <row r="1339" spans="3:3" x14ac:dyDescent="0.25">
      <c r="C1339"/>
    </row>
    <row r="1340" spans="3:3" x14ac:dyDescent="0.25">
      <c r="C1340"/>
    </row>
    <row r="1341" spans="3:3" x14ac:dyDescent="0.25">
      <c r="C1341"/>
    </row>
    <row r="1342" spans="3:3" x14ac:dyDescent="0.25">
      <c r="C1342"/>
    </row>
    <row r="1343" spans="3:3" x14ac:dyDescent="0.25">
      <c r="C1343"/>
    </row>
    <row r="1344" spans="3:3" x14ac:dyDescent="0.25">
      <c r="C1344"/>
    </row>
    <row r="1345" spans="3:3" x14ac:dyDescent="0.25">
      <c r="C1345"/>
    </row>
    <row r="1346" spans="3:3" x14ac:dyDescent="0.25">
      <c r="C1346"/>
    </row>
    <row r="1347" spans="3:3" x14ac:dyDescent="0.25">
      <c r="C1347"/>
    </row>
    <row r="1348" spans="3:3" x14ac:dyDescent="0.25">
      <c r="C1348"/>
    </row>
    <row r="1349" spans="3:3" x14ac:dyDescent="0.25">
      <c r="C1349"/>
    </row>
    <row r="1350" spans="3:3" x14ac:dyDescent="0.25">
      <c r="C1350"/>
    </row>
    <row r="1351" spans="3:3" x14ac:dyDescent="0.25">
      <c r="C1351"/>
    </row>
    <row r="1352" spans="3:3" x14ac:dyDescent="0.25">
      <c r="C1352"/>
    </row>
    <row r="1353" spans="3:3" x14ac:dyDescent="0.25">
      <c r="C1353"/>
    </row>
    <row r="1354" spans="3:3" x14ac:dyDescent="0.25">
      <c r="C1354"/>
    </row>
    <row r="1355" spans="3:3" x14ac:dyDescent="0.25">
      <c r="C1355"/>
    </row>
    <row r="1356" spans="3:3" x14ac:dyDescent="0.25">
      <c r="C1356"/>
    </row>
    <row r="1357" spans="3:3" x14ac:dyDescent="0.25">
      <c r="C1357"/>
    </row>
    <row r="1358" spans="3:3" x14ac:dyDescent="0.25">
      <c r="C1358"/>
    </row>
    <row r="1359" spans="3:3" x14ac:dyDescent="0.25">
      <c r="C1359"/>
    </row>
    <row r="1360" spans="3:3" x14ac:dyDescent="0.25">
      <c r="C1360"/>
    </row>
    <row r="1361" spans="3:3" x14ac:dyDescent="0.25">
      <c r="C1361"/>
    </row>
    <row r="1362" spans="3:3" x14ac:dyDescent="0.25">
      <c r="C1362"/>
    </row>
    <row r="1363" spans="3:3" x14ac:dyDescent="0.25">
      <c r="C1363"/>
    </row>
    <row r="1364" spans="3:3" x14ac:dyDescent="0.25">
      <c r="C1364"/>
    </row>
    <row r="1365" spans="3:3" x14ac:dyDescent="0.25">
      <c r="C1365"/>
    </row>
    <row r="1366" spans="3:3" x14ac:dyDescent="0.25">
      <c r="C1366"/>
    </row>
    <row r="1367" spans="3:3" x14ac:dyDescent="0.25">
      <c r="C1367"/>
    </row>
    <row r="1368" spans="3:3" x14ac:dyDescent="0.25">
      <c r="C1368"/>
    </row>
    <row r="1369" spans="3:3" x14ac:dyDescent="0.25">
      <c r="C1369"/>
    </row>
    <row r="1370" spans="3:3" x14ac:dyDescent="0.25">
      <c r="C1370"/>
    </row>
    <row r="1371" spans="3:3" x14ac:dyDescent="0.25">
      <c r="C1371"/>
    </row>
    <row r="1372" spans="3:3" x14ac:dyDescent="0.25">
      <c r="C1372"/>
    </row>
    <row r="1373" spans="3:3" x14ac:dyDescent="0.25">
      <c r="C1373"/>
    </row>
    <row r="1374" spans="3:3" x14ac:dyDescent="0.25">
      <c r="C1374"/>
    </row>
    <row r="1375" spans="3:3" x14ac:dyDescent="0.25">
      <c r="C1375"/>
    </row>
    <row r="1376" spans="3:3" x14ac:dyDescent="0.25">
      <c r="C1376"/>
    </row>
    <row r="1377" spans="3:3" x14ac:dyDescent="0.25">
      <c r="C1377"/>
    </row>
    <row r="1378" spans="3:3" x14ac:dyDescent="0.25">
      <c r="C1378"/>
    </row>
    <row r="1379" spans="3:3" x14ac:dyDescent="0.25">
      <c r="C1379"/>
    </row>
    <row r="1380" spans="3:3" x14ac:dyDescent="0.25">
      <c r="C1380"/>
    </row>
    <row r="1381" spans="3:3" x14ac:dyDescent="0.25">
      <c r="C1381"/>
    </row>
    <row r="1382" spans="3:3" x14ac:dyDescent="0.25">
      <c r="C1382"/>
    </row>
    <row r="1383" spans="3:3" x14ac:dyDescent="0.25">
      <c r="C1383"/>
    </row>
    <row r="1384" spans="3:3" x14ac:dyDescent="0.25">
      <c r="C1384"/>
    </row>
    <row r="1385" spans="3:3" x14ac:dyDescent="0.25">
      <c r="C1385"/>
    </row>
    <row r="1386" spans="3:3" x14ac:dyDescent="0.25">
      <c r="C1386"/>
    </row>
    <row r="1387" spans="3:3" x14ac:dyDescent="0.25">
      <c r="C1387"/>
    </row>
    <row r="1388" spans="3:3" x14ac:dyDescent="0.25">
      <c r="C1388"/>
    </row>
    <row r="1389" spans="3:3" x14ac:dyDescent="0.25">
      <c r="C1389"/>
    </row>
    <row r="1390" spans="3:3" x14ac:dyDescent="0.25">
      <c r="C1390"/>
    </row>
    <row r="1391" spans="3:3" x14ac:dyDescent="0.25">
      <c r="C1391"/>
    </row>
    <row r="1392" spans="3:3" x14ac:dyDescent="0.25">
      <c r="C1392"/>
    </row>
    <row r="1393" spans="3:3" x14ac:dyDescent="0.25">
      <c r="C1393"/>
    </row>
    <row r="1394" spans="3:3" x14ac:dyDescent="0.25">
      <c r="C1394"/>
    </row>
    <row r="1395" spans="3:3" x14ac:dyDescent="0.25">
      <c r="C1395"/>
    </row>
    <row r="1396" spans="3:3" x14ac:dyDescent="0.25">
      <c r="C1396"/>
    </row>
    <row r="1397" spans="3:3" x14ac:dyDescent="0.25">
      <c r="C1397"/>
    </row>
    <row r="1398" spans="3:3" x14ac:dyDescent="0.25">
      <c r="C1398"/>
    </row>
    <row r="1399" spans="3:3" x14ac:dyDescent="0.25">
      <c r="C1399"/>
    </row>
    <row r="1400" spans="3:3" x14ac:dyDescent="0.25">
      <c r="C1400"/>
    </row>
    <row r="1401" spans="3:3" x14ac:dyDescent="0.25">
      <c r="C1401"/>
    </row>
    <row r="1402" spans="3:3" x14ac:dyDescent="0.25">
      <c r="C1402"/>
    </row>
    <row r="1403" spans="3:3" x14ac:dyDescent="0.25">
      <c r="C1403"/>
    </row>
    <row r="1404" spans="3:3" x14ac:dyDescent="0.25">
      <c r="C1404"/>
    </row>
    <row r="1405" spans="3:3" x14ac:dyDescent="0.25">
      <c r="C1405"/>
    </row>
    <row r="1406" spans="3:3" x14ac:dyDescent="0.25">
      <c r="C1406"/>
    </row>
    <row r="1407" spans="3:3" x14ac:dyDescent="0.25">
      <c r="C1407"/>
    </row>
    <row r="1408" spans="3:3" x14ac:dyDescent="0.25">
      <c r="C1408"/>
    </row>
    <row r="1409" spans="3:3" x14ac:dyDescent="0.25">
      <c r="C1409"/>
    </row>
    <row r="1410" spans="3:3" x14ac:dyDescent="0.25">
      <c r="C1410"/>
    </row>
    <row r="1411" spans="3:3" x14ac:dyDescent="0.25">
      <c r="C1411"/>
    </row>
    <row r="1412" spans="3:3" x14ac:dyDescent="0.25">
      <c r="C1412"/>
    </row>
    <row r="1413" spans="3:3" x14ac:dyDescent="0.25">
      <c r="C1413"/>
    </row>
    <row r="1414" spans="3:3" x14ac:dyDescent="0.25">
      <c r="C1414"/>
    </row>
    <row r="1415" spans="3:3" x14ac:dyDescent="0.25">
      <c r="C1415"/>
    </row>
    <row r="1416" spans="3:3" x14ac:dyDescent="0.25">
      <c r="C1416"/>
    </row>
    <row r="1417" spans="3:3" x14ac:dyDescent="0.25">
      <c r="C1417"/>
    </row>
    <row r="1418" spans="3:3" x14ac:dyDescent="0.25">
      <c r="C1418"/>
    </row>
    <row r="1419" spans="3:3" x14ac:dyDescent="0.25">
      <c r="C1419"/>
    </row>
    <row r="1420" spans="3:3" x14ac:dyDescent="0.25">
      <c r="C1420"/>
    </row>
    <row r="1421" spans="3:3" x14ac:dyDescent="0.25">
      <c r="C1421"/>
    </row>
    <row r="1422" spans="3:3" x14ac:dyDescent="0.25">
      <c r="C1422"/>
    </row>
    <row r="1423" spans="3:3" x14ac:dyDescent="0.25">
      <c r="C1423"/>
    </row>
    <row r="1424" spans="3:3" x14ac:dyDescent="0.25">
      <c r="C1424"/>
    </row>
    <row r="1425" spans="3:3" x14ac:dyDescent="0.25">
      <c r="C1425"/>
    </row>
    <row r="1426" spans="3:3" x14ac:dyDescent="0.25">
      <c r="C1426"/>
    </row>
    <row r="1427" spans="3:3" x14ac:dyDescent="0.25">
      <c r="C1427"/>
    </row>
    <row r="1428" spans="3:3" x14ac:dyDescent="0.25">
      <c r="C1428"/>
    </row>
    <row r="1429" spans="3:3" x14ac:dyDescent="0.25">
      <c r="C1429"/>
    </row>
    <row r="1430" spans="3:3" x14ac:dyDescent="0.25">
      <c r="C1430"/>
    </row>
    <row r="1431" spans="3:3" x14ac:dyDescent="0.25">
      <c r="C1431"/>
    </row>
    <row r="1432" spans="3:3" x14ac:dyDescent="0.25">
      <c r="C1432"/>
    </row>
    <row r="1433" spans="3:3" x14ac:dyDescent="0.25">
      <c r="C1433"/>
    </row>
    <row r="1434" spans="3:3" x14ac:dyDescent="0.25">
      <c r="C1434"/>
    </row>
    <row r="1435" spans="3:3" x14ac:dyDescent="0.25">
      <c r="C1435"/>
    </row>
    <row r="1436" spans="3:3" x14ac:dyDescent="0.25">
      <c r="C1436"/>
    </row>
    <row r="1437" spans="3:3" x14ac:dyDescent="0.25">
      <c r="C1437"/>
    </row>
    <row r="1438" spans="3:3" x14ac:dyDescent="0.25">
      <c r="C1438"/>
    </row>
    <row r="1439" spans="3:3" x14ac:dyDescent="0.25">
      <c r="C1439"/>
    </row>
    <row r="1440" spans="3:3" x14ac:dyDescent="0.25">
      <c r="C1440"/>
    </row>
    <row r="1441" spans="3:3" x14ac:dyDescent="0.25">
      <c r="C1441"/>
    </row>
    <row r="1442" spans="3:3" x14ac:dyDescent="0.25">
      <c r="C1442"/>
    </row>
    <row r="1443" spans="3:3" x14ac:dyDescent="0.25">
      <c r="C1443"/>
    </row>
    <row r="1444" spans="3:3" x14ac:dyDescent="0.25">
      <c r="C1444"/>
    </row>
    <row r="1445" spans="3:3" x14ac:dyDescent="0.25">
      <c r="C1445"/>
    </row>
    <row r="1446" spans="3:3" x14ac:dyDescent="0.25">
      <c r="C1446"/>
    </row>
    <row r="1447" spans="3:3" x14ac:dyDescent="0.25">
      <c r="C1447"/>
    </row>
    <row r="1448" spans="3:3" x14ac:dyDescent="0.25">
      <c r="C1448"/>
    </row>
    <row r="1449" spans="3:3" x14ac:dyDescent="0.25">
      <c r="C1449"/>
    </row>
    <row r="1450" spans="3:3" x14ac:dyDescent="0.25">
      <c r="C1450"/>
    </row>
    <row r="1451" spans="3:3" x14ac:dyDescent="0.25">
      <c r="C1451"/>
    </row>
    <row r="1452" spans="3:3" x14ac:dyDescent="0.25">
      <c r="C1452"/>
    </row>
    <row r="1453" spans="3:3" x14ac:dyDescent="0.25">
      <c r="C1453"/>
    </row>
    <row r="1454" spans="3:3" x14ac:dyDescent="0.25">
      <c r="C1454"/>
    </row>
    <row r="1455" spans="3:3" x14ac:dyDescent="0.25">
      <c r="C1455"/>
    </row>
    <row r="1456" spans="3:3" x14ac:dyDescent="0.25">
      <c r="C1456"/>
    </row>
    <row r="1457" spans="3:3" x14ac:dyDescent="0.25">
      <c r="C1457"/>
    </row>
    <row r="1458" spans="3:3" x14ac:dyDescent="0.25">
      <c r="C1458"/>
    </row>
    <row r="1459" spans="3:3" x14ac:dyDescent="0.25">
      <c r="C1459"/>
    </row>
    <row r="1460" spans="3:3" x14ac:dyDescent="0.25">
      <c r="C1460"/>
    </row>
    <row r="1461" spans="3:3" x14ac:dyDescent="0.25">
      <c r="C1461"/>
    </row>
    <row r="1462" spans="3:3" x14ac:dyDescent="0.25">
      <c r="C1462"/>
    </row>
    <row r="1463" spans="3:3" x14ac:dyDescent="0.25">
      <c r="C1463"/>
    </row>
    <row r="1464" spans="3:3" x14ac:dyDescent="0.25">
      <c r="C1464"/>
    </row>
    <row r="1465" spans="3:3" x14ac:dyDescent="0.25">
      <c r="C1465"/>
    </row>
    <row r="1466" spans="3:3" x14ac:dyDescent="0.25">
      <c r="C1466"/>
    </row>
    <row r="1467" spans="3:3" x14ac:dyDescent="0.25">
      <c r="C1467"/>
    </row>
    <row r="1468" spans="3:3" x14ac:dyDescent="0.25">
      <c r="C1468"/>
    </row>
    <row r="1469" spans="3:3" x14ac:dyDescent="0.25">
      <c r="C1469"/>
    </row>
    <row r="1470" spans="3:3" x14ac:dyDescent="0.25">
      <c r="C1470"/>
    </row>
    <row r="1471" spans="3:3" x14ac:dyDescent="0.25">
      <c r="C1471"/>
    </row>
    <row r="1472" spans="3:3" x14ac:dyDescent="0.25">
      <c r="C1472"/>
    </row>
    <row r="1473" spans="3:3" x14ac:dyDescent="0.25">
      <c r="C1473"/>
    </row>
    <row r="1474" spans="3:3" x14ac:dyDescent="0.25">
      <c r="C1474"/>
    </row>
    <row r="1475" spans="3:3" x14ac:dyDescent="0.25">
      <c r="C1475"/>
    </row>
    <row r="1476" spans="3:3" x14ac:dyDescent="0.25">
      <c r="C1476"/>
    </row>
    <row r="1477" spans="3:3" x14ac:dyDescent="0.25">
      <c r="C1477"/>
    </row>
    <row r="1478" spans="3:3" x14ac:dyDescent="0.25">
      <c r="C1478"/>
    </row>
    <row r="1479" spans="3:3" x14ac:dyDescent="0.25">
      <c r="C1479"/>
    </row>
    <row r="1480" spans="3:3" x14ac:dyDescent="0.25">
      <c r="C1480"/>
    </row>
    <row r="1481" spans="3:3" x14ac:dyDescent="0.25">
      <c r="C1481"/>
    </row>
    <row r="1482" spans="3:3" x14ac:dyDescent="0.25">
      <c r="C1482"/>
    </row>
    <row r="1483" spans="3:3" x14ac:dyDescent="0.25">
      <c r="C1483"/>
    </row>
    <row r="1484" spans="3:3" x14ac:dyDescent="0.25">
      <c r="C1484"/>
    </row>
    <row r="1485" spans="3:3" x14ac:dyDescent="0.25">
      <c r="C1485"/>
    </row>
    <row r="1486" spans="3:3" x14ac:dyDescent="0.25">
      <c r="C1486"/>
    </row>
    <row r="1487" spans="3:3" x14ac:dyDescent="0.25">
      <c r="C1487"/>
    </row>
    <row r="1488" spans="3:3" x14ac:dyDescent="0.25">
      <c r="C1488"/>
    </row>
    <row r="1489" spans="3:3" x14ac:dyDescent="0.25">
      <c r="C1489"/>
    </row>
    <row r="1490" spans="3:3" x14ac:dyDescent="0.25">
      <c r="C1490"/>
    </row>
    <row r="1491" spans="3:3" x14ac:dyDescent="0.25">
      <c r="C1491"/>
    </row>
    <row r="1492" spans="3:3" x14ac:dyDescent="0.25">
      <c r="C1492"/>
    </row>
    <row r="1493" spans="3:3" x14ac:dyDescent="0.25">
      <c r="C1493"/>
    </row>
    <row r="1494" spans="3:3" x14ac:dyDescent="0.25">
      <c r="C1494"/>
    </row>
    <row r="1495" spans="3:3" x14ac:dyDescent="0.25">
      <c r="C1495"/>
    </row>
    <row r="1496" spans="3:3" x14ac:dyDescent="0.25">
      <c r="C1496"/>
    </row>
    <row r="1497" spans="3:3" x14ac:dyDescent="0.25">
      <c r="C1497"/>
    </row>
    <row r="1498" spans="3:3" x14ac:dyDescent="0.25">
      <c r="C1498"/>
    </row>
    <row r="1499" spans="3:3" x14ac:dyDescent="0.25">
      <c r="C1499"/>
    </row>
    <row r="1500" spans="3:3" x14ac:dyDescent="0.25">
      <c r="C1500"/>
    </row>
    <row r="1501" spans="3:3" x14ac:dyDescent="0.25">
      <c r="C1501"/>
    </row>
    <row r="1502" spans="3:3" x14ac:dyDescent="0.25">
      <c r="C1502"/>
    </row>
    <row r="1503" spans="3:3" x14ac:dyDescent="0.25">
      <c r="C1503"/>
    </row>
    <row r="1504" spans="3:3" x14ac:dyDescent="0.25">
      <c r="C1504"/>
    </row>
    <row r="1505" spans="3:3" x14ac:dyDescent="0.25">
      <c r="C1505"/>
    </row>
    <row r="1506" spans="3:3" x14ac:dyDescent="0.25">
      <c r="C1506"/>
    </row>
    <row r="1507" spans="3:3" x14ac:dyDescent="0.25">
      <c r="C1507"/>
    </row>
    <row r="1508" spans="3:3" x14ac:dyDescent="0.25">
      <c r="C1508"/>
    </row>
    <row r="1509" spans="3:3" x14ac:dyDescent="0.25">
      <c r="C1509"/>
    </row>
    <row r="1510" spans="3:3" x14ac:dyDescent="0.25">
      <c r="C1510"/>
    </row>
    <row r="1511" spans="3:3" x14ac:dyDescent="0.25">
      <c r="C1511"/>
    </row>
    <row r="1512" spans="3:3" x14ac:dyDescent="0.25">
      <c r="C1512"/>
    </row>
  </sheetData>
  <pageMargins left="0.7" right="0.7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E875-76B4-4978-89CD-01346BD2B99B}">
  <sheetPr filterMode="1">
    <tabColor rgb="FFFFFF00"/>
  </sheetPr>
  <dimension ref="A1:S2276"/>
  <sheetViews>
    <sheetView zoomScale="90" zoomScaleNormal="90" workbookViewId="0">
      <selection activeCell="S364" sqref="S364"/>
    </sheetView>
  </sheetViews>
  <sheetFormatPr defaultRowHeight="15" x14ac:dyDescent="0.25"/>
  <cols>
    <col min="1" max="1" width="10.5703125" style="17" bestFit="1" customWidth="1"/>
    <col min="2" max="2" width="8.5703125" customWidth="1"/>
    <col min="3" max="3" width="8.42578125" bestFit="1" customWidth="1"/>
    <col min="4" max="4" width="7.85546875" customWidth="1"/>
    <col min="5" max="5" width="3" bestFit="1" customWidth="1"/>
    <col min="6" max="6" width="3.5703125" bestFit="1" customWidth="1"/>
    <col min="7" max="7" width="9" customWidth="1"/>
    <col min="8" max="8" width="11.42578125" style="1" customWidth="1"/>
    <col min="9" max="9" width="13.5703125" style="10" bestFit="1" customWidth="1"/>
    <col min="10" max="11" width="11.42578125" bestFit="1" customWidth="1"/>
    <col min="12" max="12" width="5.42578125" bestFit="1" customWidth="1"/>
    <col min="13" max="13" width="11.42578125" bestFit="1" customWidth="1"/>
    <col min="14" max="14" width="9" bestFit="1" customWidth="1"/>
    <col min="15" max="15" width="8.5703125" style="16"/>
    <col min="16" max="16" width="44.42578125" style="16" bestFit="1" customWidth="1"/>
    <col min="17" max="17" width="8.5703125" style="16"/>
    <col min="18" max="19" width="9.140625" style="16"/>
  </cols>
  <sheetData>
    <row r="1" spans="1:19" x14ac:dyDescent="0.25">
      <c r="A1" s="18" t="s">
        <v>41</v>
      </c>
      <c r="B1" s="2" t="s">
        <v>0</v>
      </c>
      <c r="C1" s="2" t="s">
        <v>834</v>
      </c>
      <c r="D1" s="2" t="s">
        <v>835</v>
      </c>
      <c r="E1" s="2" t="s">
        <v>836</v>
      </c>
      <c r="F1" s="2" t="s">
        <v>837</v>
      </c>
      <c r="G1" s="2" t="s">
        <v>838</v>
      </c>
      <c r="H1" s="3" t="s">
        <v>839</v>
      </c>
      <c r="I1" s="9" t="s">
        <v>840</v>
      </c>
      <c r="J1" s="4" t="s">
        <v>841</v>
      </c>
      <c r="K1" s="4" t="s">
        <v>842</v>
      </c>
      <c r="L1" s="4" t="s">
        <v>843</v>
      </c>
      <c r="M1" s="4" t="s">
        <v>844</v>
      </c>
      <c r="N1" s="4" t="s">
        <v>845</v>
      </c>
      <c r="O1" s="15" t="s">
        <v>2</v>
      </c>
      <c r="P1" s="15" t="s">
        <v>42</v>
      </c>
      <c r="Q1" s="15" t="s">
        <v>846</v>
      </c>
      <c r="R1" s="15" t="s">
        <v>847</v>
      </c>
      <c r="S1" s="15" t="s">
        <v>848</v>
      </c>
    </row>
    <row r="2" spans="1:19" hidden="1" x14ac:dyDescent="0.25">
      <c r="A2" s="71">
        <v>17090</v>
      </c>
      <c r="B2" s="71">
        <v>1419</v>
      </c>
      <c r="C2" s="71" t="s">
        <v>849</v>
      </c>
      <c r="D2" s="71" t="s">
        <v>850</v>
      </c>
      <c r="E2" s="71" t="s">
        <v>10403</v>
      </c>
      <c r="F2" s="71" t="s">
        <v>851</v>
      </c>
      <c r="G2" s="71" t="s">
        <v>852</v>
      </c>
      <c r="H2" s="72">
        <v>230</v>
      </c>
      <c r="I2" s="73">
        <v>24643.01</v>
      </c>
      <c r="J2" s="73">
        <v>107143.52</v>
      </c>
      <c r="K2" s="73">
        <v>103514.08</v>
      </c>
      <c r="L2" s="74">
        <v>1000</v>
      </c>
      <c r="M2" s="73">
        <v>24643.01</v>
      </c>
      <c r="N2" s="73">
        <v>0</v>
      </c>
      <c r="O2" s="16" t="str">
        <f>VLOOKUP($A2,'Roll up tech'!$A:$C,3,0)</f>
        <v>2.4 Gal</v>
      </c>
      <c r="P2" s="16" t="str">
        <f>VLOOKUP($A2,'Roll up tech'!$A:$C,2,0)</f>
        <v>BJ Choc Chk Ckie Btr 6 6 LB</v>
      </c>
      <c r="Q2" s="16" t="str">
        <f>LEFT(P2,2)</f>
        <v>BJ</v>
      </c>
      <c r="R2" s="16">
        <f>VLOOKUP(A2,'Per Pallet'!A:C,3,0)</f>
        <v>50</v>
      </c>
      <c r="S2" s="16">
        <f t="shared" ref="S2" si="0">ROUNDUP(H2/R2,0)</f>
        <v>5</v>
      </c>
    </row>
    <row r="3" spans="1:19" hidden="1" x14ac:dyDescent="0.25">
      <c r="A3" s="71">
        <v>17090</v>
      </c>
      <c r="B3" s="71">
        <v>1439</v>
      </c>
      <c r="C3" s="71" t="s">
        <v>849</v>
      </c>
      <c r="D3" s="71" t="s">
        <v>850</v>
      </c>
      <c r="E3" s="71" t="s">
        <v>10403</v>
      </c>
      <c r="F3" s="71" t="s">
        <v>851</v>
      </c>
      <c r="G3" s="71" t="s">
        <v>852</v>
      </c>
      <c r="H3" s="72">
        <v>63</v>
      </c>
      <c r="I3" s="73">
        <v>7049.93</v>
      </c>
      <c r="J3" s="73">
        <v>111903.65</v>
      </c>
      <c r="K3" s="73">
        <v>103514.08</v>
      </c>
      <c r="L3" s="74">
        <v>1000</v>
      </c>
      <c r="M3" s="73">
        <v>7049.93</v>
      </c>
      <c r="N3" s="73">
        <v>0</v>
      </c>
      <c r="O3" s="16" t="str">
        <f>VLOOKUP($A3,'Roll up tech'!$A:$C,3,0)</f>
        <v>2.4 Gal</v>
      </c>
      <c r="P3" s="16" t="str">
        <f>VLOOKUP($A3,'Roll up tech'!$A:$C,2,0)</f>
        <v>BJ Choc Chk Ckie Btr 6 6 LB</v>
      </c>
      <c r="Q3" s="16" t="str">
        <f t="shared" ref="Q3:Q4" si="1">LEFT(P3,2)</f>
        <v>BJ</v>
      </c>
      <c r="R3" s="16">
        <f>VLOOKUP(A3,'Per Pallet'!A:C,3,0)</f>
        <v>50</v>
      </c>
      <c r="S3" s="16">
        <f>ROUNDUP(H3/R3,0)</f>
        <v>2</v>
      </c>
    </row>
    <row r="4" spans="1:19" hidden="1" x14ac:dyDescent="0.25">
      <c r="A4" s="71">
        <v>17090</v>
      </c>
      <c r="B4" s="71">
        <v>2300</v>
      </c>
      <c r="C4" s="71" t="s">
        <v>849</v>
      </c>
      <c r="D4" s="71" t="s">
        <v>850</v>
      </c>
      <c r="E4" s="71" t="s">
        <v>10403</v>
      </c>
      <c r="F4" s="71" t="s">
        <v>851</v>
      </c>
      <c r="G4" s="71" t="s">
        <v>852</v>
      </c>
      <c r="H4" s="72">
        <v>233</v>
      </c>
      <c r="I4" s="73">
        <v>25250.23</v>
      </c>
      <c r="J4" s="73">
        <v>108370.09</v>
      </c>
      <c r="K4" s="73">
        <v>104374.89</v>
      </c>
      <c r="L4" s="74">
        <v>1000</v>
      </c>
      <c r="M4" s="73">
        <v>25250.23</v>
      </c>
      <c r="N4" s="73">
        <v>0</v>
      </c>
      <c r="O4" s="16" t="str">
        <f>VLOOKUP($A4,'Roll up tech'!$A:$C,3,0)</f>
        <v>2.4 Gal</v>
      </c>
      <c r="P4" s="16" t="str">
        <f>VLOOKUP($A4,'Roll up tech'!$A:$C,2,0)</f>
        <v>BJ Choc Chk Ckie Btr 6 6 LB</v>
      </c>
      <c r="Q4" s="16" t="str">
        <f t="shared" si="1"/>
        <v>BJ</v>
      </c>
      <c r="R4" s="16">
        <f>VLOOKUP(A4,'Per Pallet'!A:C,3,0)</f>
        <v>50</v>
      </c>
      <c r="S4" s="16">
        <f t="shared" ref="S4" si="2">ROUNDUP(H4/R4,0)</f>
        <v>5</v>
      </c>
    </row>
    <row r="5" spans="1:19" hidden="1" x14ac:dyDescent="0.25">
      <c r="A5" s="71">
        <v>17090</v>
      </c>
      <c r="B5" s="71">
        <v>3989</v>
      </c>
      <c r="C5" s="71" t="s">
        <v>849</v>
      </c>
      <c r="D5" s="71" t="s">
        <v>850</v>
      </c>
      <c r="E5" s="71" t="s">
        <v>10403</v>
      </c>
      <c r="F5" s="71" t="s">
        <v>851</v>
      </c>
      <c r="G5" s="71" t="s">
        <v>852</v>
      </c>
      <c r="H5" s="72">
        <v>39</v>
      </c>
      <c r="I5" s="73">
        <v>4201.3100000000004</v>
      </c>
      <c r="J5" s="73">
        <v>107725.9</v>
      </c>
      <c r="K5" s="73">
        <v>104788.67</v>
      </c>
      <c r="L5" s="74">
        <v>1000</v>
      </c>
      <c r="M5" s="73">
        <v>4201.3100000000004</v>
      </c>
      <c r="N5" s="73">
        <v>0</v>
      </c>
      <c r="O5" s="16" t="str">
        <f>VLOOKUP($A5,'Roll up tech'!$A:$C,3,0)</f>
        <v>2.4 Gal</v>
      </c>
      <c r="P5" s="16" t="str">
        <f>VLOOKUP($A5,'Roll up tech'!$A:$C,2,0)</f>
        <v>BJ Choc Chk Ckie Btr 6 6 LB</v>
      </c>
      <c r="Q5" s="16" t="str">
        <f t="shared" ref="Q5:Q8" si="3">LEFT(P5,2)</f>
        <v>BJ</v>
      </c>
      <c r="R5" s="16">
        <f>VLOOKUP(A5,'Per Pallet'!A:C,3,0)</f>
        <v>50</v>
      </c>
      <c r="S5" s="16">
        <f t="shared" ref="S5:S8" si="4">ROUNDUP(H5/R5,0)</f>
        <v>1</v>
      </c>
    </row>
    <row r="6" spans="1:19" hidden="1" x14ac:dyDescent="0.25">
      <c r="A6" s="71">
        <v>17093</v>
      </c>
      <c r="B6" s="71">
        <v>1419</v>
      </c>
      <c r="C6" s="71" t="s">
        <v>849</v>
      </c>
      <c r="D6" s="71" t="s">
        <v>850</v>
      </c>
      <c r="E6" s="71" t="s">
        <v>10403</v>
      </c>
      <c r="F6" s="71" t="s">
        <v>851</v>
      </c>
      <c r="G6" s="71" t="s">
        <v>852</v>
      </c>
      <c r="H6" s="72">
        <v>5</v>
      </c>
      <c r="I6" s="73">
        <v>530.51</v>
      </c>
      <c r="J6" s="73">
        <v>106102</v>
      </c>
      <c r="K6" s="73">
        <v>107466.77</v>
      </c>
      <c r="L6" s="74">
        <v>1000</v>
      </c>
      <c r="M6" s="73">
        <v>530.51</v>
      </c>
      <c r="N6" s="73">
        <v>0</v>
      </c>
      <c r="O6" s="16" t="str">
        <f>VLOOKUP($A6,'Roll up tech'!$A:$C,3,0)</f>
        <v>2.4 Gal</v>
      </c>
      <c r="P6" s="16" t="str">
        <f>VLOOKUP($A6,'Roll up tech'!$A:$C,2,0)</f>
        <v>BJ Nat Fdg Brwni Btr 6 6 LB</v>
      </c>
      <c r="Q6" s="16" t="str">
        <f t="shared" si="3"/>
        <v>BJ</v>
      </c>
      <c r="R6" s="16">
        <f>VLOOKUP(A6,'Per Pallet'!A:C,3,0)</f>
        <v>50</v>
      </c>
      <c r="S6" s="16">
        <f t="shared" si="4"/>
        <v>1</v>
      </c>
    </row>
    <row r="7" spans="1:19" hidden="1" x14ac:dyDescent="0.25">
      <c r="A7" s="71">
        <v>17093</v>
      </c>
      <c r="B7" s="71">
        <v>1439</v>
      </c>
      <c r="C7" s="71" t="s">
        <v>849</v>
      </c>
      <c r="D7" s="71" t="s">
        <v>850</v>
      </c>
      <c r="E7" s="71" t="s">
        <v>10403</v>
      </c>
      <c r="F7" s="71" t="s">
        <v>851</v>
      </c>
      <c r="G7" s="71" t="s">
        <v>852</v>
      </c>
      <c r="H7" s="72">
        <v>37</v>
      </c>
      <c r="I7" s="73">
        <v>4061.57</v>
      </c>
      <c r="J7" s="73">
        <v>109772.16</v>
      </c>
      <c r="K7" s="73">
        <v>107466.77</v>
      </c>
      <c r="L7" s="74">
        <v>1000</v>
      </c>
      <c r="M7" s="73">
        <v>4061.57</v>
      </c>
      <c r="N7" s="73">
        <v>0</v>
      </c>
      <c r="O7" s="16" t="str">
        <f>VLOOKUP($A7,'Roll up tech'!$A:$C,3,0)</f>
        <v>2.4 Gal</v>
      </c>
      <c r="P7" s="16" t="str">
        <f>VLOOKUP($A7,'Roll up tech'!$A:$C,2,0)</f>
        <v>BJ Nat Fdg Brwni Btr 6 6 LB</v>
      </c>
      <c r="Q7" s="16" t="str">
        <f t="shared" si="3"/>
        <v>BJ</v>
      </c>
      <c r="R7" s="16">
        <f>VLOOKUP(A7,'Per Pallet'!A:C,3,0)</f>
        <v>50</v>
      </c>
      <c r="S7" s="16">
        <f t="shared" si="4"/>
        <v>1</v>
      </c>
    </row>
    <row r="8" spans="1:19" hidden="1" x14ac:dyDescent="0.25">
      <c r="A8" s="71">
        <v>17093</v>
      </c>
      <c r="B8" s="71">
        <v>2300</v>
      </c>
      <c r="C8" s="71" t="s">
        <v>849</v>
      </c>
      <c r="D8" s="71" t="s">
        <v>850</v>
      </c>
      <c r="E8" s="71" t="s">
        <v>10403</v>
      </c>
      <c r="F8" s="71" t="s">
        <v>851</v>
      </c>
      <c r="G8" s="71" t="s">
        <v>852</v>
      </c>
      <c r="H8" s="72">
        <v>269</v>
      </c>
      <c r="I8" s="73">
        <v>28796.29</v>
      </c>
      <c r="J8" s="73">
        <v>107049.41</v>
      </c>
      <c r="K8" s="73">
        <v>107266.11</v>
      </c>
      <c r="L8" s="74">
        <v>1000</v>
      </c>
      <c r="M8" s="73">
        <v>28796.29</v>
      </c>
      <c r="N8" s="73">
        <v>0</v>
      </c>
      <c r="O8" s="16" t="str">
        <f>VLOOKUP($A8,'Roll up tech'!$A:$C,3,0)</f>
        <v>2.4 Gal</v>
      </c>
      <c r="P8" s="16" t="str">
        <f>VLOOKUP($A8,'Roll up tech'!$A:$C,2,0)</f>
        <v>BJ Nat Fdg Brwni Btr 6 6 LB</v>
      </c>
      <c r="Q8" s="16" t="str">
        <f t="shared" si="3"/>
        <v>BJ</v>
      </c>
      <c r="R8" s="16">
        <f>VLOOKUP(A8,'Per Pallet'!A:C,3,0)</f>
        <v>50</v>
      </c>
      <c r="S8" s="16">
        <f t="shared" si="4"/>
        <v>6</v>
      </c>
    </row>
    <row r="9" spans="1:19" hidden="1" x14ac:dyDescent="0.25">
      <c r="A9" s="71">
        <v>17093</v>
      </c>
      <c r="B9" s="71">
        <v>3989</v>
      </c>
      <c r="C9" s="71" t="s">
        <v>849</v>
      </c>
      <c r="D9" s="71" t="s">
        <v>850</v>
      </c>
      <c r="E9" s="71" t="s">
        <v>10403</v>
      </c>
      <c r="F9" s="71" t="s">
        <v>851</v>
      </c>
      <c r="G9" s="71" t="s">
        <v>852</v>
      </c>
      <c r="H9" s="72">
        <v>260</v>
      </c>
      <c r="I9" s="73">
        <v>27722.15</v>
      </c>
      <c r="J9" s="73">
        <v>106623.65</v>
      </c>
      <c r="K9" s="73">
        <v>107358.41</v>
      </c>
      <c r="L9" s="74">
        <v>1000</v>
      </c>
      <c r="M9" s="73">
        <v>27722.15</v>
      </c>
      <c r="N9" s="73">
        <v>0</v>
      </c>
      <c r="O9" s="16" t="str">
        <f>VLOOKUP($A9,'Roll up tech'!$A:$C,3,0)</f>
        <v>2.4 Gal</v>
      </c>
      <c r="P9" s="16" t="str">
        <f>VLOOKUP($A9,'Roll up tech'!$A:$C,2,0)</f>
        <v>BJ Nat Fdg Brwni Btr 6 6 LB</v>
      </c>
      <c r="Q9" s="16" t="str">
        <f t="shared" ref="Q9:Q53" si="5">LEFT(P9,2)</f>
        <v>BJ</v>
      </c>
      <c r="R9" s="16">
        <f>VLOOKUP(A9,'Per Pallet'!A:C,3,0)</f>
        <v>50</v>
      </c>
      <c r="S9" s="16">
        <f t="shared" ref="S9:S53" si="6">ROUNDUP(H9/R9,0)</f>
        <v>6</v>
      </c>
    </row>
    <row r="10" spans="1:19" hidden="1" x14ac:dyDescent="0.25">
      <c r="A10" s="71">
        <v>62678148</v>
      </c>
      <c r="B10" s="71">
        <v>1419</v>
      </c>
      <c r="C10" s="71" t="s">
        <v>849</v>
      </c>
      <c r="D10" s="71" t="s">
        <v>850</v>
      </c>
      <c r="E10" s="71" t="s">
        <v>10403</v>
      </c>
      <c r="F10" s="71" t="s">
        <v>851</v>
      </c>
      <c r="G10" s="71" t="s">
        <v>852</v>
      </c>
      <c r="H10" s="72">
        <v>4665</v>
      </c>
      <c r="I10" s="73">
        <v>52934.63</v>
      </c>
      <c r="J10" s="73">
        <v>11347.19</v>
      </c>
      <c r="K10" s="73">
        <v>11844.7</v>
      </c>
      <c r="L10" s="74">
        <v>1000</v>
      </c>
      <c r="M10" s="73">
        <v>52934.63</v>
      </c>
      <c r="N10" s="73">
        <v>0</v>
      </c>
      <c r="O10" s="16" t="str">
        <f>VLOOKUP($A10,'Roll up tech'!$A:$C,3,0)</f>
        <v>BJ PTS</v>
      </c>
      <c r="P10" s="16" t="str">
        <f>VLOOKUP($A10,'Roll up tech'!$A:$C,2,0)</f>
        <v>BJ US-NDO-LightsCaramelAction-8 1PT</v>
      </c>
      <c r="Q10" s="16" t="str">
        <f t="shared" si="5"/>
        <v>BJ</v>
      </c>
      <c r="R10" s="16">
        <f>VLOOKUP(A10,'Per Pallet'!A:C,3,0)</f>
        <v>240</v>
      </c>
      <c r="S10" s="16">
        <f t="shared" si="6"/>
        <v>20</v>
      </c>
    </row>
    <row r="11" spans="1:19" hidden="1" x14ac:dyDescent="0.25">
      <c r="A11" s="71">
        <v>62678148</v>
      </c>
      <c r="B11" s="71">
        <v>1439</v>
      </c>
      <c r="C11" s="71" t="s">
        <v>849</v>
      </c>
      <c r="D11" s="71" t="s">
        <v>850</v>
      </c>
      <c r="E11" s="71" t="s">
        <v>10403</v>
      </c>
      <c r="F11" s="71" t="s">
        <v>851</v>
      </c>
      <c r="G11" s="71" t="s">
        <v>852</v>
      </c>
      <c r="H11" s="72">
        <v>5857</v>
      </c>
      <c r="I11" s="73">
        <v>71827.5</v>
      </c>
      <c r="J11" s="73">
        <v>12263.53</v>
      </c>
      <c r="K11" s="73">
        <v>12398.75</v>
      </c>
      <c r="L11" s="74">
        <v>1000</v>
      </c>
      <c r="M11" s="73">
        <v>71827.5</v>
      </c>
      <c r="N11" s="73">
        <v>0</v>
      </c>
      <c r="O11" s="16" t="str">
        <f>VLOOKUP($A11,'Roll up tech'!$A:$C,3,0)</f>
        <v>BJ PTS</v>
      </c>
      <c r="P11" s="16" t="str">
        <f>VLOOKUP($A11,'Roll up tech'!$A:$C,2,0)</f>
        <v>BJ US-NDO-LightsCaramelAction-8 1PT</v>
      </c>
      <c r="Q11" s="16" t="str">
        <f t="shared" si="5"/>
        <v>BJ</v>
      </c>
      <c r="R11" s="16">
        <f>VLOOKUP(A11,'Per Pallet'!A:C,3,0)</f>
        <v>240</v>
      </c>
      <c r="S11" s="16">
        <f t="shared" si="6"/>
        <v>25</v>
      </c>
    </row>
    <row r="12" spans="1:19" hidden="1" x14ac:dyDescent="0.25">
      <c r="A12" s="71">
        <v>62678148</v>
      </c>
      <c r="B12" s="71">
        <v>2300</v>
      </c>
      <c r="C12" s="71" t="s">
        <v>849</v>
      </c>
      <c r="D12" s="71" t="s">
        <v>850</v>
      </c>
      <c r="E12" s="71" t="s">
        <v>10403</v>
      </c>
      <c r="F12" s="71" t="s">
        <v>851</v>
      </c>
      <c r="G12" s="71" t="s">
        <v>852</v>
      </c>
      <c r="H12" s="72">
        <v>2272</v>
      </c>
      <c r="I12" s="73">
        <v>26403.24</v>
      </c>
      <c r="J12" s="73">
        <v>11621.14</v>
      </c>
      <c r="K12" s="73">
        <v>11876.32</v>
      </c>
      <c r="L12" s="74">
        <v>1000</v>
      </c>
      <c r="M12" s="73">
        <v>26403.24</v>
      </c>
      <c r="N12" s="73">
        <v>0</v>
      </c>
      <c r="O12" s="16" t="str">
        <f>VLOOKUP($A12,'Roll up tech'!$A:$C,3,0)</f>
        <v>BJ PTS</v>
      </c>
      <c r="P12" s="16" t="str">
        <f>VLOOKUP($A12,'Roll up tech'!$A:$C,2,0)</f>
        <v>BJ US-NDO-LightsCaramelAction-8 1PT</v>
      </c>
      <c r="Q12" s="16" t="str">
        <f t="shared" si="5"/>
        <v>BJ</v>
      </c>
      <c r="R12" s="16">
        <f>VLOOKUP(A12,'Per Pallet'!A:C,3,0)</f>
        <v>240</v>
      </c>
      <c r="S12" s="16">
        <f t="shared" si="6"/>
        <v>10</v>
      </c>
    </row>
    <row r="13" spans="1:19" ht="24" hidden="1" customHeight="1" x14ac:dyDescent="0.25">
      <c r="A13" s="71">
        <v>62678148</v>
      </c>
      <c r="B13" s="71">
        <v>3989</v>
      </c>
      <c r="C13" s="71" t="s">
        <v>849</v>
      </c>
      <c r="D13" s="71" t="s">
        <v>850</v>
      </c>
      <c r="E13" s="71" t="s">
        <v>10403</v>
      </c>
      <c r="F13" s="71" t="s">
        <v>851</v>
      </c>
      <c r="G13" s="71" t="s">
        <v>852</v>
      </c>
      <c r="H13" s="72">
        <v>7477</v>
      </c>
      <c r="I13" s="73">
        <v>86271.51</v>
      </c>
      <c r="J13" s="73">
        <v>11538.25</v>
      </c>
      <c r="K13" s="73">
        <v>11921.96</v>
      </c>
      <c r="L13" s="74">
        <v>1000</v>
      </c>
      <c r="M13" s="73">
        <v>86271.51</v>
      </c>
      <c r="N13" s="73">
        <v>0</v>
      </c>
      <c r="O13" s="16" t="str">
        <f>VLOOKUP($A13,'Roll up tech'!$A:$C,3,0)</f>
        <v>BJ PTS</v>
      </c>
      <c r="P13" s="16" t="str">
        <f>VLOOKUP($A13,'Roll up tech'!$A:$C,2,0)</f>
        <v>BJ US-NDO-LightsCaramelAction-8 1PT</v>
      </c>
      <c r="Q13" s="16" t="str">
        <f t="shared" si="5"/>
        <v>BJ</v>
      </c>
      <c r="R13" s="16">
        <f>VLOOKUP(A13,'Per Pallet'!A:C,3,0)</f>
        <v>240</v>
      </c>
      <c r="S13" s="16">
        <f t="shared" si="6"/>
        <v>32</v>
      </c>
    </row>
    <row r="14" spans="1:19" hidden="1" x14ac:dyDescent="0.25">
      <c r="A14" s="71">
        <v>62678148</v>
      </c>
      <c r="B14" s="71">
        <v>5914</v>
      </c>
      <c r="C14" s="71" t="s">
        <v>849</v>
      </c>
      <c r="D14" s="71" t="s">
        <v>850</v>
      </c>
      <c r="E14" s="71" t="s">
        <v>10403</v>
      </c>
      <c r="F14" s="71" t="s">
        <v>851</v>
      </c>
      <c r="G14" s="71" t="s">
        <v>852</v>
      </c>
      <c r="H14" s="72">
        <v>215</v>
      </c>
      <c r="I14" s="73">
        <v>2357.6999999999998</v>
      </c>
      <c r="J14" s="73">
        <v>10966.05</v>
      </c>
      <c r="K14" s="73">
        <v>11280.43</v>
      </c>
      <c r="L14" s="74">
        <v>1000</v>
      </c>
      <c r="M14" s="73">
        <v>2357.6999999999998</v>
      </c>
      <c r="N14" s="73">
        <v>0</v>
      </c>
      <c r="O14" s="16" t="str">
        <f>VLOOKUP($A14,'Roll up tech'!$A:$C,3,0)</f>
        <v>BJ PTS</v>
      </c>
      <c r="P14" s="16" t="str">
        <f>VLOOKUP($A14,'Roll up tech'!$A:$C,2,0)</f>
        <v>BJ US-NDO-LightsCaramelAction-8 1PT</v>
      </c>
      <c r="Q14" s="16" t="str">
        <f t="shared" si="5"/>
        <v>BJ</v>
      </c>
      <c r="R14" s="16">
        <f>VLOOKUP(A14,'Per Pallet'!A:C,3,0)</f>
        <v>240</v>
      </c>
      <c r="S14" s="16">
        <f t="shared" si="6"/>
        <v>1</v>
      </c>
    </row>
    <row r="15" spans="1:19" hidden="1" x14ac:dyDescent="0.25">
      <c r="A15" s="71">
        <v>62678150</v>
      </c>
      <c r="B15" s="71">
        <v>1419</v>
      </c>
      <c r="C15" s="71" t="s">
        <v>849</v>
      </c>
      <c r="D15" s="71" t="s">
        <v>850</v>
      </c>
      <c r="E15" s="71" t="s">
        <v>10403</v>
      </c>
      <c r="F15" s="71" t="s">
        <v>851</v>
      </c>
      <c r="G15" s="71" t="s">
        <v>852</v>
      </c>
      <c r="H15" s="72">
        <v>2589</v>
      </c>
      <c r="I15" s="73">
        <v>33732.58</v>
      </c>
      <c r="J15" s="73">
        <v>13029.19</v>
      </c>
      <c r="K15" s="73">
        <v>12215.93</v>
      </c>
      <c r="L15" s="74">
        <v>1000</v>
      </c>
      <c r="M15" s="73">
        <v>33732.58</v>
      </c>
      <c r="N15" s="73">
        <v>0</v>
      </c>
      <c r="O15" s="16" t="str">
        <f>VLOOKUP($A15,'Roll up tech'!$A:$C,3,0)</f>
        <v>BJ PTS</v>
      </c>
      <c r="P15" s="16" t="str">
        <f>VLOOKUP($A15,'Roll up tech'!$A:$C,2,0)</f>
        <v>BJ US-NDO-AmericoneDream-8 1PT</v>
      </c>
      <c r="Q15" s="16" t="str">
        <f t="shared" si="5"/>
        <v>BJ</v>
      </c>
      <c r="R15" s="16">
        <f>VLOOKUP(A15,'Per Pallet'!A:C,3,0)</f>
        <v>240</v>
      </c>
      <c r="S15" s="16">
        <f t="shared" si="6"/>
        <v>11</v>
      </c>
    </row>
    <row r="16" spans="1:19" hidden="1" x14ac:dyDescent="0.25">
      <c r="A16" s="71">
        <v>62678150</v>
      </c>
      <c r="B16" s="71">
        <v>1439</v>
      </c>
      <c r="C16" s="71" t="s">
        <v>849</v>
      </c>
      <c r="D16" s="71" t="s">
        <v>850</v>
      </c>
      <c r="E16" s="71" t="s">
        <v>10403</v>
      </c>
      <c r="F16" s="71" t="s">
        <v>851</v>
      </c>
      <c r="G16" s="71" t="s">
        <v>852</v>
      </c>
      <c r="H16" s="72">
        <v>3203</v>
      </c>
      <c r="I16" s="73">
        <v>43301.599999999999</v>
      </c>
      <c r="J16" s="73">
        <v>13519.08</v>
      </c>
      <c r="K16" s="73">
        <v>12101.52</v>
      </c>
      <c r="L16" s="74">
        <v>1000</v>
      </c>
      <c r="M16" s="73">
        <v>43301.599999999999</v>
      </c>
      <c r="N16" s="73">
        <v>0</v>
      </c>
      <c r="O16" s="16" t="str">
        <f>VLOOKUP($A16,'Roll up tech'!$A:$C,3,0)</f>
        <v>BJ PTS</v>
      </c>
      <c r="P16" s="16" t="str">
        <f>VLOOKUP($A16,'Roll up tech'!$A:$C,2,0)</f>
        <v>BJ US-NDO-AmericoneDream-8 1PT</v>
      </c>
      <c r="Q16" s="16" t="str">
        <f t="shared" si="5"/>
        <v>BJ</v>
      </c>
      <c r="R16" s="16">
        <f>VLOOKUP(A16,'Per Pallet'!A:C,3,0)</f>
        <v>240</v>
      </c>
      <c r="S16" s="16">
        <f t="shared" si="6"/>
        <v>14</v>
      </c>
    </row>
    <row r="17" spans="1:19" hidden="1" x14ac:dyDescent="0.25">
      <c r="A17" s="71">
        <v>62678150</v>
      </c>
      <c r="B17" s="71">
        <v>2300</v>
      </c>
      <c r="C17" s="71" t="s">
        <v>849</v>
      </c>
      <c r="D17" s="71" t="s">
        <v>850</v>
      </c>
      <c r="E17" s="71" t="s">
        <v>10403</v>
      </c>
      <c r="F17" s="71" t="s">
        <v>851</v>
      </c>
      <c r="G17" s="71" t="s">
        <v>852</v>
      </c>
      <c r="H17" s="72">
        <v>1739</v>
      </c>
      <c r="I17" s="73">
        <v>22617.15</v>
      </c>
      <c r="J17" s="73">
        <v>13005.84</v>
      </c>
      <c r="K17" s="73">
        <v>12139.23</v>
      </c>
      <c r="L17" s="74">
        <v>1000</v>
      </c>
      <c r="M17" s="73">
        <v>22617.15</v>
      </c>
      <c r="N17" s="73">
        <v>0</v>
      </c>
      <c r="O17" s="16" t="str">
        <f>VLOOKUP($A17,'Roll up tech'!$A:$C,3,0)</f>
        <v>BJ PTS</v>
      </c>
      <c r="P17" s="16" t="str">
        <f>VLOOKUP($A17,'Roll up tech'!$A:$C,2,0)</f>
        <v>BJ US-NDO-AmericoneDream-8 1PT</v>
      </c>
      <c r="Q17" s="16" t="str">
        <f t="shared" si="5"/>
        <v>BJ</v>
      </c>
      <c r="R17" s="16">
        <f>VLOOKUP(A17,'Per Pallet'!A:C,3,0)</f>
        <v>240</v>
      </c>
      <c r="S17" s="16">
        <f t="shared" si="6"/>
        <v>8</v>
      </c>
    </row>
    <row r="18" spans="1:19" hidden="1" x14ac:dyDescent="0.25">
      <c r="A18" s="71">
        <v>62678150</v>
      </c>
      <c r="B18" s="71">
        <v>3989</v>
      </c>
      <c r="C18" s="71" t="s">
        <v>849</v>
      </c>
      <c r="D18" s="71" t="s">
        <v>850</v>
      </c>
      <c r="E18" s="71" t="s">
        <v>10403</v>
      </c>
      <c r="F18" s="71" t="s">
        <v>851</v>
      </c>
      <c r="G18" s="71" t="s">
        <v>852</v>
      </c>
      <c r="H18" s="72">
        <v>5021</v>
      </c>
      <c r="I18" s="73">
        <v>64687.51</v>
      </c>
      <c r="J18" s="73">
        <v>12883.39</v>
      </c>
      <c r="K18" s="73">
        <v>12101.52</v>
      </c>
      <c r="L18" s="74">
        <v>1000</v>
      </c>
      <c r="M18" s="73">
        <v>64687.51</v>
      </c>
      <c r="N18" s="73">
        <v>0</v>
      </c>
      <c r="O18" s="16" t="str">
        <f>VLOOKUP($A18,'Roll up tech'!$A:$C,3,0)</f>
        <v>BJ PTS</v>
      </c>
      <c r="P18" s="16" t="str">
        <f>VLOOKUP($A18,'Roll up tech'!$A:$C,2,0)</f>
        <v>BJ US-NDO-AmericoneDream-8 1PT</v>
      </c>
      <c r="Q18" s="16" t="str">
        <f t="shared" si="5"/>
        <v>BJ</v>
      </c>
      <c r="R18" s="16">
        <f>VLOOKUP(A18,'Per Pallet'!A:C,3,0)</f>
        <v>240</v>
      </c>
      <c r="S18" s="16">
        <f t="shared" si="6"/>
        <v>21</v>
      </c>
    </row>
    <row r="19" spans="1:19" hidden="1" x14ac:dyDescent="0.25">
      <c r="A19" s="71">
        <v>62678151</v>
      </c>
      <c r="B19" s="71">
        <v>1419</v>
      </c>
      <c r="C19" s="71" t="s">
        <v>849</v>
      </c>
      <c r="D19" s="71" t="s">
        <v>850</v>
      </c>
      <c r="E19" s="71" t="s">
        <v>10403</v>
      </c>
      <c r="F19" s="71" t="s">
        <v>851</v>
      </c>
      <c r="G19" s="71" t="s">
        <v>852</v>
      </c>
      <c r="H19" s="72">
        <v>5809</v>
      </c>
      <c r="I19" s="73">
        <v>72440.759999999995</v>
      </c>
      <c r="J19" s="73">
        <v>12470.44</v>
      </c>
      <c r="K19" s="73">
        <v>11361.47</v>
      </c>
      <c r="L19" s="74">
        <v>1000</v>
      </c>
      <c r="M19" s="73">
        <v>72440.759999999995</v>
      </c>
      <c r="N19" s="73">
        <v>0</v>
      </c>
      <c r="O19" s="16" t="str">
        <f>VLOOKUP($A19,'Roll up tech'!$A:$C,3,0)</f>
        <v>BJ PTS</v>
      </c>
      <c r="P19" s="16" t="str">
        <f>VLOOKUP($A19,'Roll up tech'!$A:$C,2,0)</f>
        <v>BJ US-NDO-PBHalfBaked-8 1PT</v>
      </c>
      <c r="Q19" s="16" t="str">
        <f t="shared" si="5"/>
        <v>BJ</v>
      </c>
      <c r="R19" s="16">
        <f>VLOOKUP(A19,'Per Pallet'!A:C,3,0)</f>
        <v>240</v>
      </c>
      <c r="S19" s="16">
        <f t="shared" si="6"/>
        <v>25</v>
      </c>
    </row>
    <row r="20" spans="1:19" hidden="1" x14ac:dyDescent="0.25">
      <c r="A20" s="71">
        <v>62678151</v>
      </c>
      <c r="B20" s="71">
        <v>1439</v>
      </c>
      <c r="C20" s="71" t="s">
        <v>849</v>
      </c>
      <c r="D20" s="71" t="s">
        <v>850</v>
      </c>
      <c r="E20" s="71" t="s">
        <v>10403</v>
      </c>
      <c r="F20" s="71" t="s">
        <v>851</v>
      </c>
      <c r="G20" s="71" t="s">
        <v>852</v>
      </c>
      <c r="H20" s="72">
        <v>4184</v>
      </c>
      <c r="I20" s="73">
        <v>54614.58</v>
      </c>
      <c r="J20" s="73">
        <v>13053.2</v>
      </c>
      <c r="K20" s="73">
        <v>12274.38</v>
      </c>
      <c r="L20" s="74">
        <v>1000</v>
      </c>
      <c r="M20" s="73">
        <v>54614.58</v>
      </c>
      <c r="N20" s="73">
        <v>0</v>
      </c>
      <c r="O20" s="16" t="str">
        <f>VLOOKUP($A20,'Roll up tech'!$A:$C,3,0)</f>
        <v>BJ PTS</v>
      </c>
      <c r="P20" s="16" t="str">
        <f>VLOOKUP($A20,'Roll up tech'!$A:$C,2,0)</f>
        <v>BJ US-NDO-PBHalfBaked-8 1PT</v>
      </c>
      <c r="Q20" s="16" t="str">
        <f t="shared" si="5"/>
        <v>BJ</v>
      </c>
      <c r="R20" s="16">
        <f>VLOOKUP(A20,'Per Pallet'!A:C,3,0)</f>
        <v>240</v>
      </c>
      <c r="S20" s="16">
        <f t="shared" si="6"/>
        <v>18</v>
      </c>
    </row>
    <row r="21" spans="1:19" hidden="1" x14ac:dyDescent="0.25">
      <c r="A21" s="71">
        <v>62678151</v>
      </c>
      <c r="B21" s="71">
        <v>2300</v>
      </c>
      <c r="C21" s="71" t="s">
        <v>849</v>
      </c>
      <c r="D21" s="71" t="s">
        <v>850</v>
      </c>
      <c r="E21" s="71" t="s">
        <v>10403</v>
      </c>
      <c r="F21" s="71" t="s">
        <v>851</v>
      </c>
      <c r="G21" s="71" t="s">
        <v>852</v>
      </c>
      <c r="H21" s="72">
        <v>2769</v>
      </c>
      <c r="I21" s="73">
        <v>34701.769999999997</v>
      </c>
      <c r="J21" s="73">
        <v>12532.24</v>
      </c>
      <c r="K21" s="73">
        <v>11184.71</v>
      </c>
      <c r="L21" s="74">
        <v>1000</v>
      </c>
      <c r="M21" s="73">
        <v>34701.769999999997</v>
      </c>
      <c r="N21" s="73">
        <v>0</v>
      </c>
      <c r="O21" s="16" t="str">
        <f>VLOOKUP($A21,'Roll up tech'!$A:$C,3,0)</f>
        <v>BJ PTS</v>
      </c>
      <c r="P21" s="16" t="str">
        <f>VLOOKUP($A21,'Roll up tech'!$A:$C,2,0)</f>
        <v>BJ US-NDO-PBHalfBaked-8 1PT</v>
      </c>
      <c r="Q21" s="16" t="str">
        <f t="shared" si="5"/>
        <v>BJ</v>
      </c>
      <c r="R21" s="16">
        <f>VLOOKUP(A21,'Per Pallet'!A:C,3,0)</f>
        <v>240</v>
      </c>
      <c r="S21" s="16">
        <f t="shared" si="6"/>
        <v>12</v>
      </c>
    </row>
    <row r="22" spans="1:19" hidden="1" x14ac:dyDescent="0.25">
      <c r="A22" s="71">
        <v>62678151</v>
      </c>
      <c r="B22" s="71">
        <v>3989</v>
      </c>
      <c r="C22" s="71" t="s">
        <v>849</v>
      </c>
      <c r="D22" s="71" t="s">
        <v>850</v>
      </c>
      <c r="E22" s="71" t="s">
        <v>10403</v>
      </c>
      <c r="F22" s="71" t="s">
        <v>851</v>
      </c>
      <c r="G22" s="71" t="s">
        <v>852</v>
      </c>
      <c r="H22" s="72">
        <v>3255</v>
      </c>
      <c r="I22" s="73">
        <v>36815.54</v>
      </c>
      <c r="J22" s="73">
        <v>11310.46</v>
      </c>
      <c r="K22" s="73">
        <v>11187.11</v>
      </c>
      <c r="L22" s="74">
        <v>1000</v>
      </c>
      <c r="M22" s="73">
        <v>36815.54</v>
      </c>
      <c r="N22" s="73">
        <v>0</v>
      </c>
      <c r="O22" s="16" t="str">
        <f>VLOOKUP($A22,'Roll up tech'!$A:$C,3,0)</f>
        <v>BJ PTS</v>
      </c>
      <c r="P22" s="16" t="str">
        <f>VLOOKUP($A22,'Roll up tech'!$A:$C,2,0)</f>
        <v>BJ US-NDO-PBHalfBaked-8 1PT</v>
      </c>
      <c r="Q22" s="16" t="str">
        <f t="shared" si="5"/>
        <v>BJ</v>
      </c>
      <c r="R22" s="16">
        <f>VLOOKUP(A22,'Per Pallet'!A:C,3,0)</f>
        <v>240</v>
      </c>
      <c r="S22" s="16">
        <f t="shared" si="6"/>
        <v>14</v>
      </c>
    </row>
    <row r="23" spans="1:19" hidden="1" x14ac:dyDescent="0.25">
      <c r="A23" s="71">
        <v>62678152</v>
      </c>
      <c r="B23" s="71">
        <v>1419</v>
      </c>
      <c r="C23" s="71" t="s">
        <v>849</v>
      </c>
      <c r="D23" s="71" t="s">
        <v>850</v>
      </c>
      <c r="E23" s="71" t="s">
        <v>10403</v>
      </c>
      <c r="F23" s="71" t="s">
        <v>851</v>
      </c>
      <c r="G23" s="71" t="s">
        <v>852</v>
      </c>
      <c r="H23" s="72">
        <v>4226</v>
      </c>
      <c r="I23" s="73">
        <v>62154.36</v>
      </c>
      <c r="J23" s="73">
        <v>14707.61</v>
      </c>
      <c r="K23" s="73">
        <v>13477.41</v>
      </c>
      <c r="L23" s="74">
        <v>1000</v>
      </c>
      <c r="M23" s="73">
        <v>62154.36</v>
      </c>
      <c r="N23" s="73">
        <v>0</v>
      </c>
      <c r="O23" s="16" t="str">
        <f>VLOOKUP($A23,'Roll up tech'!$A:$C,3,0)</f>
        <v>BJ PTS</v>
      </c>
      <c r="P23" s="16" t="str">
        <f>VLOOKUP($A23,'Roll up tech'!$A:$C,2,0)</f>
        <v>BJ US-NDO-OatmealDreamPie-8 1PT</v>
      </c>
      <c r="Q23" s="16" t="str">
        <f t="shared" si="5"/>
        <v>BJ</v>
      </c>
      <c r="R23" s="16">
        <f>VLOOKUP(A23,'Per Pallet'!A:C,3,0)</f>
        <v>240</v>
      </c>
      <c r="S23" s="16">
        <f t="shared" si="6"/>
        <v>18</v>
      </c>
    </row>
    <row r="24" spans="1:19" hidden="1" x14ac:dyDescent="0.25">
      <c r="A24" s="71">
        <v>62678152</v>
      </c>
      <c r="B24" s="71">
        <v>1439</v>
      </c>
      <c r="C24" s="71" t="s">
        <v>849</v>
      </c>
      <c r="D24" s="71" t="s">
        <v>850</v>
      </c>
      <c r="E24" s="71" t="s">
        <v>10403</v>
      </c>
      <c r="F24" s="71" t="s">
        <v>851</v>
      </c>
      <c r="G24" s="71" t="s">
        <v>852</v>
      </c>
      <c r="H24" s="72">
        <v>1148</v>
      </c>
      <c r="I24" s="73">
        <v>17189.09</v>
      </c>
      <c r="J24" s="73">
        <v>14973.07</v>
      </c>
      <c r="K24" s="73">
        <v>13477.41</v>
      </c>
      <c r="L24" s="74">
        <v>1000</v>
      </c>
      <c r="M24" s="73">
        <v>17189.09</v>
      </c>
      <c r="N24" s="73">
        <v>0</v>
      </c>
      <c r="O24" s="16" t="str">
        <f>VLOOKUP($A24,'Roll up tech'!$A:$C,3,0)</f>
        <v>BJ PTS</v>
      </c>
      <c r="P24" s="16" t="str">
        <f>VLOOKUP($A24,'Roll up tech'!$A:$C,2,0)</f>
        <v>BJ US-NDO-OatmealDreamPie-8 1PT</v>
      </c>
      <c r="Q24" s="16" t="str">
        <f t="shared" si="5"/>
        <v>BJ</v>
      </c>
      <c r="R24" s="16">
        <f>VLOOKUP(A24,'Per Pallet'!A:C,3,0)</f>
        <v>240</v>
      </c>
      <c r="S24" s="16">
        <f t="shared" si="6"/>
        <v>5</v>
      </c>
    </row>
    <row r="25" spans="1:19" hidden="1" x14ac:dyDescent="0.25">
      <c r="A25" s="71">
        <v>62678152</v>
      </c>
      <c r="B25" s="71">
        <v>2300</v>
      </c>
      <c r="C25" s="71" t="s">
        <v>849</v>
      </c>
      <c r="D25" s="71" t="s">
        <v>850</v>
      </c>
      <c r="E25" s="71" t="s">
        <v>10403</v>
      </c>
      <c r="F25" s="71" t="s">
        <v>851</v>
      </c>
      <c r="G25" s="71" t="s">
        <v>852</v>
      </c>
      <c r="H25" s="72">
        <v>510</v>
      </c>
      <c r="I25" s="73">
        <v>7557.48</v>
      </c>
      <c r="J25" s="73">
        <v>14818.59</v>
      </c>
      <c r="K25" s="73">
        <v>13351.14</v>
      </c>
      <c r="L25" s="74">
        <v>1000</v>
      </c>
      <c r="M25" s="73">
        <v>7557.48</v>
      </c>
      <c r="N25" s="73">
        <v>0</v>
      </c>
      <c r="O25" s="16" t="str">
        <f>VLOOKUP($A25,'Roll up tech'!$A:$C,3,0)</f>
        <v>BJ PTS</v>
      </c>
      <c r="P25" s="16" t="str">
        <f>VLOOKUP($A25,'Roll up tech'!$A:$C,2,0)</f>
        <v>BJ US-NDO-OatmealDreamPie-8 1PT</v>
      </c>
      <c r="Q25" s="16" t="str">
        <f t="shared" si="5"/>
        <v>BJ</v>
      </c>
      <c r="R25" s="16">
        <f>VLOOKUP(A25,'Per Pallet'!A:C,3,0)</f>
        <v>240</v>
      </c>
      <c r="S25" s="16">
        <f t="shared" si="6"/>
        <v>3</v>
      </c>
    </row>
    <row r="26" spans="1:19" hidden="1" x14ac:dyDescent="0.25">
      <c r="A26" s="71">
        <v>62678152</v>
      </c>
      <c r="B26" s="71">
        <v>3989</v>
      </c>
      <c r="C26" s="71" t="s">
        <v>849</v>
      </c>
      <c r="D26" s="71" t="s">
        <v>850</v>
      </c>
      <c r="E26" s="71" t="s">
        <v>10403</v>
      </c>
      <c r="F26" s="71" t="s">
        <v>851</v>
      </c>
      <c r="G26" s="71" t="s">
        <v>852</v>
      </c>
      <c r="H26" s="72">
        <v>466</v>
      </c>
      <c r="I26" s="73">
        <v>6895.11</v>
      </c>
      <c r="J26" s="73">
        <v>14796.37</v>
      </c>
      <c r="K26" s="73">
        <v>13367.75</v>
      </c>
      <c r="L26" s="74">
        <v>1000</v>
      </c>
      <c r="M26" s="73">
        <v>6895.11</v>
      </c>
      <c r="N26" s="73">
        <v>0</v>
      </c>
      <c r="O26" s="16" t="str">
        <f>VLOOKUP($A26,'Roll up tech'!$A:$C,3,0)</f>
        <v>BJ PTS</v>
      </c>
      <c r="P26" s="16" t="str">
        <f>VLOOKUP($A26,'Roll up tech'!$A:$C,2,0)</f>
        <v>BJ US-NDO-OatmealDreamPie-8 1PT</v>
      </c>
      <c r="Q26" s="16" t="str">
        <f t="shared" si="5"/>
        <v>BJ</v>
      </c>
      <c r="R26" s="16">
        <f>VLOOKUP(A26,'Per Pallet'!A:C,3,0)</f>
        <v>240</v>
      </c>
      <c r="S26" s="16">
        <f t="shared" si="6"/>
        <v>2</v>
      </c>
    </row>
    <row r="27" spans="1:19" hidden="1" x14ac:dyDescent="0.25">
      <c r="A27" s="71">
        <v>62678153</v>
      </c>
      <c r="B27" s="71">
        <v>1419</v>
      </c>
      <c r="C27" s="71" t="s">
        <v>849</v>
      </c>
      <c r="D27" s="71" t="s">
        <v>850</v>
      </c>
      <c r="E27" s="71" t="s">
        <v>10403</v>
      </c>
      <c r="F27" s="71" t="s">
        <v>851</v>
      </c>
      <c r="G27" s="71" t="s">
        <v>852</v>
      </c>
      <c r="H27" s="72">
        <v>15582</v>
      </c>
      <c r="I27" s="73">
        <v>189162.46</v>
      </c>
      <c r="J27" s="73">
        <v>12139.81</v>
      </c>
      <c r="K27" s="73">
        <v>11828.16</v>
      </c>
      <c r="L27" s="74">
        <v>1000</v>
      </c>
      <c r="M27" s="73">
        <v>189162.46</v>
      </c>
      <c r="N27" s="73">
        <v>0</v>
      </c>
      <c r="O27" s="16" t="str">
        <f>VLOOKUP($A27,'Roll up tech'!$A:$C,3,0)</f>
        <v>BJ PTS</v>
      </c>
      <c r="P27" s="16" t="str">
        <f>VLOOKUP($A27,'Roll up tech'!$A:$C,2,0)</f>
        <v>BJ US-NDO-TonightDough-8 1PT</v>
      </c>
      <c r="Q27" s="16" t="str">
        <f t="shared" si="5"/>
        <v>BJ</v>
      </c>
      <c r="R27" s="16">
        <f>VLOOKUP(A27,'Per Pallet'!A:C,3,0)</f>
        <v>240</v>
      </c>
      <c r="S27" s="16">
        <f t="shared" si="6"/>
        <v>65</v>
      </c>
    </row>
    <row r="28" spans="1:19" hidden="1" x14ac:dyDescent="0.25">
      <c r="A28" s="71">
        <v>62678153</v>
      </c>
      <c r="B28" s="71">
        <v>1439</v>
      </c>
      <c r="C28" s="71" t="s">
        <v>849</v>
      </c>
      <c r="D28" s="71" t="s">
        <v>850</v>
      </c>
      <c r="E28" s="71" t="s">
        <v>10403</v>
      </c>
      <c r="F28" s="71" t="s">
        <v>851</v>
      </c>
      <c r="G28" s="71" t="s">
        <v>852</v>
      </c>
      <c r="H28" s="72">
        <v>11511</v>
      </c>
      <c r="I28" s="73">
        <v>146127.67000000001</v>
      </c>
      <c r="J28" s="73">
        <v>12694.61</v>
      </c>
      <c r="K28" s="73">
        <v>12060.1</v>
      </c>
      <c r="L28" s="74">
        <v>1000</v>
      </c>
      <c r="M28" s="73">
        <v>146127.67000000001</v>
      </c>
      <c r="N28" s="73">
        <v>0</v>
      </c>
      <c r="O28" s="16" t="str">
        <f>VLOOKUP($A28,'Roll up tech'!$A:$C,3,0)</f>
        <v>BJ PTS</v>
      </c>
      <c r="P28" s="16" t="str">
        <f>VLOOKUP($A28,'Roll up tech'!$A:$C,2,0)</f>
        <v>BJ US-NDO-TonightDough-8 1PT</v>
      </c>
      <c r="Q28" s="16" t="str">
        <f t="shared" si="5"/>
        <v>BJ</v>
      </c>
      <c r="R28" s="16">
        <f>VLOOKUP(A28,'Per Pallet'!A:C,3,0)</f>
        <v>240</v>
      </c>
      <c r="S28" s="16">
        <f t="shared" si="6"/>
        <v>48</v>
      </c>
    </row>
    <row r="29" spans="1:19" hidden="1" x14ac:dyDescent="0.25">
      <c r="A29" s="71">
        <v>62678153</v>
      </c>
      <c r="B29" s="71">
        <v>2300</v>
      </c>
      <c r="C29" s="71" t="s">
        <v>849</v>
      </c>
      <c r="D29" s="71" t="s">
        <v>850</v>
      </c>
      <c r="E29" s="71" t="s">
        <v>10403</v>
      </c>
      <c r="F29" s="71" t="s">
        <v>851</v>
      </c>
      <c r="G29" s="71" t="s">
        <v>852</v>
      </c>
      <c r="H29" s="72">
        <v>2403</v>
      </c>
      <c r="I29" s="73">
        <v>29733.99</v>
      </c>
      <c r="J29" s="73">
        <v>12373.7</v>
      </c>
      <c r="K29" s="73">
        <v>12008.22</v>
      </c>
      <c r="L29" s="74">
        <v>1000</v>
      </c>
      <c r="M29" s="73">
        <v>29733.99</v>
      </c>
      <c r="N29" s="73">
        <v>0</v>
      </c>
      <c r="O29" s="16" t="str">
        <f>VLOOKUP($A29,'Roll up tech'!$A:$C,3,0)</f>
        <v>BJ PTS</v>
      </c>
      <c r="P29" s="16" t="str">
        <f>VLOOKUP($A29,'Roll up tech'!$A:$C,2,0)</f>
        <v>BJ US-NDO-TonightDough-8 1PT</v>
      </c>
      <c r="Q29" s="16" t="str">
        <f t="shared" si="5"/>
        <v>BJ</v>
      </c>
      <c r="R29" s="16">
        <f>VLOOKUP(A29,'Per Pallet'!A:C,3,0)</f>
        <v>240</v>
      </c>
      <c r="S29" s="16">
        <f t="shared" si="6"/>
        <v>11</v>
      </c>
    </row>
    <row r="30" spans="1:19" hidden="1" x14ac:dyDescent="0.25">
      <c r="A30" s="71">
        <v>62678153</v>
      </c>
      <c r="B30" s="71">
        <v>3989</v>
      </c>
      <c r="C30" s="71" t="s">
        <v>849</v>
      </c>
      <c r="D30" s="71" t="s">
        <v>850</v>
      </c>
      <c r="E30" s="71" t="s">
        <v>10403</v>
      </c>
      <c r="F30" s="71" t="s">
        <v>851</v>
      </c>
      <c r="G30" s="71" t="s">
        <v>852</v>
      </c>
      <c r="H30" s="72">
        <v>15698</v>
      </c>
      <c r="I30" s="73">
        <v>185325.78</v>
      </c>
      <c r="J30" s="73">
        <v>11805.69</v>
      </c>
      <c r="K30" s="73">
        <v>12060.1</v>
      </c>
      <c r="L30" s="74">
        <v>1000</v>
      </c>
      <c r="M30" s="73">
        <v>185325.78</v>
      </c>
      <c r="N30" s="73">
        <v>0</v>
      </c>
      <c r="O30" s="16" t="str">
        <f>VLOOKUP($A30,'Roll up tech'!$A:$C,3,0)</f>
        <v>BJ PTS</v>
      </c>
      <c r="P30" s="16" t="str">
        <f>VLOOKUP($A30,'Roll up tech'!$A:$C,2,0)</f>
        <v>BJ US-NDO-TonightDough-8 1PT</v>
      </c>
      <c r="Q30" s="16" t="str">
        <f t="shared" si="5"/>
        <v>BJ</v>
      </c>
      <c r="R30" s="16">
        <f>VLOOKUP(A30,'Per Pallet'!A:C,3,0)</f>
        <v>240</v>
      </c>
      <c r="S30" s="16">
        <f t="shared" si="6"/>
        <v>66</v>
      </c>
    </row>
    <row r="31" spans="1:19" hidden="1" x14ac:dyDescent="0.25">
      <c r="A31" s="71">
        <v>62678153</v>
      </c>
      <c r="B31" s="71">
        <v>5914</v>
      </c>
      <c r="C31" s="71" t="s">
        <v>849</v>
      </c>
      <c r="D31" s="71" t="s">
        <v>850</v>
      </c>
      <c r="E31" s="71" t="s">
        <v>10403</v>
      </c>
      <c r="F31" s="71" t="s">
        <v>851</v>
      </c>
      <c r="G31" s="71" t="s">
        <v>852</v>
      </c>
      <c r="H31" s="72">
        <v>6720</v>
      </c>
      <c r="I31" s="73">
        <v>72981.7</v>
      </c>
      <c r="J31" s="73">
        <v>10860.37</v>
      </c>
      <c r="K31" s="73">
        <v>11407.63</v>
      </c>
      <c r="L31" s="74">
        <v>1000</v>
      </c>
      <c r="M31" s="73">
        <v>72981.7</v>
      </c>
      <c r="N31" s="73">
        <v>0</v>
      </c>
      <c r="O31" s="16" t="str">
        <f>VLOOKUP($A31,'Roll up tech'!$A:$C,3,0)</f>
        <v>BJ PTS</v>
      </c>
      <c r="P31" s="16" t="str">
        <f>VLOOKUP($A31,'Roll up tech'!$A:$C,2,0)</f>
        <v>BJ US-NDO-TonightDough-8 1PT</v>
      </c>
      <c r="Q31" s="16" t="str">
        <f t="shared" si="5"/>
        <v>BJ</v>
      </c>
      <c r="R31" s="16">
        <f>VLOOKUP(A31,'Per Pallet'!A:C,3,0)</f>
        <v>240</v>
      </c>
      <c r="S31" s="16">
        <f t="shared" si="6"/>
        <v>28</v>
      </c>
    </row>
    <row r="32" spans="1:19" hidden="1" x14ac:dyDescent="0.25">
      <c r="A32" s="71">
        <v>62689431</v>
      </c>
      <c r="B32" s="71">
        <v>1419</v>
      </c>
      <c r="C32" s="71" t="s">
        <v>849</v>
      </c>
      <c r="D32" s="71" t="s">
        <v>850</v>
      </c>
      <c r="E32" s="71" t="s">
        <v>10403</v>
      </c>
      <c r="F32" s="71" t="s">
        <v>851</v>
      </c>
      <c r="G32" s="71" t="s">
        <v>852</v>
      </c>
      <c r="H32" s="72">
        <v>215</v>
      </c>
      <c r="I32" s="73">
        <v>5246.05</v>
      </c>
      <c r="J32" s="73">
        <v>24400.23</v>
      </c>
      <c r="K32" s="73">
        <v>23692.5</v>
      </c>
      <c r="L32" s="74">
        <v>1000</v>
      </c>
      <c r="M32" s="73">
        <v>5246.05</v>
      </c>
      <c r="N32" s="73">
        <v>0</v>
      </c>
      <c r="O32" s="16" t="str">
        <f>VLOOKUP($A32,'Roll up tech'!$A:$C,3,0)</f>
        <v>2.4 Gal</v>
      </c>
      <c r="P32" s="16" t="str">
        <f>VLOOKUP($A32,'Roll up tech'!$A:$C,2,0)</f>
        <v>BJ US-IC-Mango-1 2.4GAL</v>
      </c>
      <c r="Q32" s="16" t="str">
        <f t="shared" si="5"/>
        <v>BJ</v>
      </c>
      <c r="R32" s="16">
        <f>VLOOKUP(A32,'Per Pallet'!A:C,3,0)</f>
        <v>125</v>
      </c>
      <c r="S32" s="16">
        <f t="shared" si="6"/>
        <v>2</v>
      </c>
    </row>
    <row r="33" spans="1:19" hidden="1" x14ac:dyDescent="0.25">
      <c r="A33" s="71">
        <v>62689431</v>
      </c>
      <c r="B33" s="71">
        <v>1439</v>
      </c>
      <c r="C33" s="71" t="s">
        <v>849</v>
      </c>
      <c r="D33" s="71" t="s">
        <v>850</v>
      </c>
      <c r="E33" s="71" t="s">
        <v>10403</v>
      </c>
      <c r="F33" s="71" t="s">
        <v>851</v>
      </c>
      <c r="G33" s="71" t="s">
        <v>852</v>
      </c>
      <c r="H33" s="72">
        <v>1550</v>
      </c>
      <c r="I33" s="73">
        <v>39876.379999999997</v>
      </c>
      <c r="J33" s="73">
        <v>25726.7</v>
      </c>
      <c r="K33" s="73">
        <v>23692.5</v>
      </c>
      <c r="L33" s="74">
        <v>1000</v>
      </c>
      <c r="M33" s="73">
        <v>39876.379999999997</v>
      </c>
      <c r="N33" s="73">
        <v>0</v>
      </c>
      <c r="O33" s="16" t="str">
        <f>VLOOKUP($A33,'Roll up tech'!$A:$C,3,0)</f>
        <v>2.4 Gal</v>
      </c>
      <c r="P33" s="16" t="str">
        <f>VLOOKUP($A33,'Roll up tech'!$A:$C,2,0)</f>
        <v>BJ US-IC-Mango-1 2.4GAL</v>
      </c>
      <c r="Q33" s="16" t="str">
        <f t="shared" si="5"/>
        <v>BJ</v>
      </c>
      <c r="R33" s="16">
        <f>VLOOKUP(A33,'Per Pallet'!A:C,3,0)</f>
        <v>125</v>
      </c>
      <c r="S33" s="16">
        <f t="shared" si="6"/>
        <v>13</v>
      </c>
    </row>
    <row r="34" spans="1:19" hidden="1" x14ac:dyDescent="0.25">
      <c r="A34" s="71">
        <v>62689431</v>
      </c>
      <c r="B34" s="71">
        <v>2300</v>
      </c>
      <c r="C34" s="71" t="s">
        <v>849</v>
      </c>
      <c r="D34" s="71" t="s">
        <v>850</v>
      </c>
      <c r="E34" s="71" t="s">
        <v>10403</v>
      </c>
      <c r="F34" s="71" t="s">
        <v>851</v>
      </c>
      <c r="G34" s="71" t="s">
        <v>852</v>
      </c>
      <c r="H34" s="72">
        <v>734</v>
      </c>
      <c r="I34" s="73">
        <v>17307.29</v>
      </c>
      <c r="J34" s="73">
        <v>23579.41</v>
      </c>
      <c r="K34" s="73">
        <v>23323.95</v>
      </c>
      <c r="L34" s="74">
        <v>1000</v>
      </c>
      <c r="M34" s="73">
        <v>17307.29</v>
      </c>
      <c r="N34" s="73">
        <v>0</v>
      </c>
      <c r="O34" s="16" t="str">
        <f>VLOOKUP($A34,'Roll up tech'!$A:$C,3,0)</f>
        <v>2.4 Gal</v>
      </c>
      <c r="P34" s="16" t="str">
        <f>VLOOKUP($A34,'Roll up tech'!$A:$C,2,0)</f>
        <v>BJ US-IC-Mango-1 2.4GAL</v>
      </c>
      <c r="Q34" s="16" t="str">
        <f t="shared" si="5"/>
        <v>BJ</v>
      </c>
      <c r="R34" s="16">
        <f>VLOOKUP(A34,'Per Pallet'!A:C,3,0)</f>
        <v>125</v>
      </c>
      <c r="S34" s="16">
        <f t="shared" si="6"/>
        <v>6</v>
      </c>
    </row>
    <row r="35" spans="1:19" hidden="1" x14ac:dyDescent="0.25">
      <c r="A35" s="71">
        <v>62689431</v>
      </c>
      <c r="B35" s="71">
        <v>3989</v>
      </c>
      <c r="C35" s="71" t="s">
        <v>849</v>
      </c>
      <c r="D35" s="71" t="s">
        <v>850</v>
      </c>
      <c r="E35" s="71" t="s">
        <v>10403</v>
      </c>
      <c r="F35" s="71" t="s">
        <v>851</v>
      </c>
      <c r="G35" s="71" t="s">
        <v>852</v>
      </c>
      <c r="H35" s="72">
        <v>1509</v>
      </c>
      <c r="I35" s="73">
        <v>34722.51</v>
      </c>
      <c r="J35" s="73">
        <v>23010.28</v>
      </c>
      <c r="K35" s="73">
        <v>23224.81</v>
      </c>
      <c r="L35" s="74">
        <v>1000</v>
      </c>
      <c r="M35" s="73">
        <v>34722.51</v>
      </c>
      <c r="N35" s="73">
        <v>0</v>
      </c>
      <c r="O35" s="16" t="str">
        <f>VLOOKUP($A35,'Roll up tech'!$A:$C,3,0)</f>
        <v>2.4 Gal</v>
      </c>
      <c r="P35" s="16" t="str">
        <f>VLOOKUP($A35,'Roll up tech'!$A:$C,2,0)</f>
        <v>BJ US-IC-Mango-1 2.4GAL</v>
      </c>
      <c r="Q35" s="16" t="str">
        <f t="shared" si="5"/>
        <v>BJ</v>
      </c>
      <c r="R35" s="16">
        <f>VLOOKUP(A35,'Per Pallet'!A:C,3,0)</f>
        <v>125</v>
      </c>
      <c r="S35" s="16">
        <f t="shared" si="6"/>
        <v>13</v>
      </c>
    </row>
    <row r="36" spans="1:19" hidden="1" x14ac:dyDescent="0.25">
      <c r="A36" s="71">
        <v>62694394</v>
      </c>
      <c r="B36" s="71">
        <v>1419</v>
      </c>
      <c r="C36" s="71" t="s">
        <v>849</v>
      </c>
      <c r="D36" s="71" t="s">
        <v>850</v>
      </c>
      <c r="E36" s="71" t="s">
        <v>10403</v>
      </c>
      <c r="F36" s="71" t="s">
        <v>851</v>
      </c>
      <c r="G36" s="71" t="s">
        <v>852</v>
      </c>
      <c r="H36" s="72">
        <v>170</v>
      </c>
      <c r="I36" s="73">
        <v>2318.25</v>
      </c>
      <c r="J36" s="73">
        <v>13636.76</v>
      </c>
      <c r="K36" s="73">
        <v>13015.02</v>
      </c>
      <c r="L36" s="74">
        <v>1000</v>
      </c>
      <c r="M36" s="73">
        <v>2318.25</v>
      </c>
      <c r="N36" s="73">
        <v>0</v>
      </c>
      <c r="O36" s="16" t="str">
        <f>VLOOKUP($A36,'Roll up tech'!$A:$C,3,0)</f>
        <v>Other</v>
      </c>
      <c r="P36" s="16" t="str">
        <f>VLOOKUP($A36,'Roll up tech'!$A:$C,2,0)</f>
        <v>MG Non-Dairy Sea Salt Caramel 10-3PK</v>
      </c>
      <c r="Q36" s="16" t="str">
        <f t="shared" si="5"/>
        <v>MG</v>
      </c>
      <c r="R36" s="16">
        <f>VLOOKUP(A36,'Per Pallet'!A:C,3,0)</f>
        <v>170</v>
      </c>
      <c r="S36" s="16">
        <f t="shared" si="6"/>
        <v>1</v>
      </c>
    </row>
    <row r="37" spans="1:19" hidden="1" x14ac:dyDescent="0.25">
      <c r="A37" s="71">
        <v>62694440</v>
      </c>
      <c r="B37" s="71">
        <v>1439</v>
      </c>
      <c r="C37" s="71" t="s">
        <v>849</v>
      </c>
      <c r="D37" s="71" t="s">
        <v>850</v>
      </c>
      <c r="E37" s="71" t="s">
        <v>10403</v>
      </c>
      <c r="F37" s="71" t="s">
        <v>851</v>
      </c>
      <c r="G37" s="71" t="s">
        <v>852</v>
      </c>
      <c r="H37" s="72">
        <v>612</v>
      </c>
      <c r="I37" s="73">
        <v>7884.88</v>
      </c>
      <c r="J37" s="73">
        <v>12883.79</v>
      </c>
      <c r="K37" s="73">
        <v>12314.53</v>
      </c>
      <c r="L37" s="74">
        <v>1000</v>
      </c>
      <c r="M37" s="73">
        <v>7884.88</v>
      </c>
      <c r="N37" s="73">
        <v>0</v>
      </c>
      <c r="O37" s="16" t="str">
        <f>VLOOKUP($A37,'Roll up tech'!$A:$C,3,0)</f>
        <v>Other</v>
      </c>
      <c r="P37" s="16" t="str">
        <f>VLOOKUP($A37,'Roll up tech'!$A:$C,2,0)</f>
        <v>MG Non-Dairy Almond 10-3PK</v>
      </c>
      <c r="Q37" s="16" t="str">
        <f t="shared" si="5"/>
        <v>MG</v>
      </c>
      <c r="R37" s="16">
        <f>VLOOKUP(A37,'Per Pallet'!A:C,3,0)</f>
        <v>170</v>
      </c>
      <c r="S37" s="16">
        <f t="shared" si="6"/>
        <v>4</v>
      </c>
    </row>
    <row r="38" spans="1:19" hidden="1" x14ac:dyDescent="0.25">
      <c r="A38" s="71">
        <v>62694914</v>
      </c>
      <c r="B38" s="71">
        <v>1406</v>
      </c>
      <c r="C38" s="71" t="s">
        <v>849</v>
      </c>
      <c r="D38" s="71" t="s">
        <v>850</v>
      </c>
      <c r="E38" s="71" t="s">
        <v>10403</v>
      </c>
      <c r="F38" s="71" t="s">
        <v>853</v>
      </c>
      <c r="G38" s="71" t="s">
        <v>852</v>
      </c>
      <c r="H38" s="72">
        <v>0</v>
      </c>
      <c r="I38" s="73">
        <v>0</v>
      </c>
      <c r="J38" s="73">
        <v>0</v>
      </c>
      <c r="K38" s="73">
        <v>6801.39</v>
      </c>
      <c r="L38" s="74">
        <v>1000</v>
      </c>
      <c r="M38" s="73">
        <v>0</v>
      </c>
      <c r="N38" s="73">
        <v>0</v>
      </c>
      <c r="O38" s="16" t="str">
        <f>VLOOKUP($A38,'Roll up tech'!$A:$C,3,0)</f>
        <v>MG Sticks</v>
      </c>
      <c r="P38" s="16" t="str">
        <f>VLOOKUP($A38,'Roll up tech'!$A:$C,2,0)</f>
        <v>MG Almond Bar 1-12PK</v>
      </c>
      <c r="Q38" s="16" t="str">
        <f t="shared" si="5"/>
        <v>MG</v>
      </c>
      <c r="R38" s="16">
        <f>VLOOKUP(A38,'Per Pallet'!A:C,3,0)</f>
        <v>280</v>
      </c>
      <c r="S38" s="16">
        <f t="shared" si="6"/>
        <v>0</v>
      </c>
    </row>
    <row r="39" spans="1:19" hidden="1" x14ac:dyDescent="0.25">
      <c r="A39" s="71">
        <v>62694914</v>
      </c>
      <c r="B39" s="71">
        <v>1419</v>
      </c>
      <c r="C39" s="71" t="s">
        <v>849</v>
      </c>
      <c r="D39" s="71" t="s">
        <v>850</v>
      </c>
      <c r="E39" s="71" t="s">
        <v>10403</v>
      </c>
      <c r="F39" s="71" t="s">
        <v>851</v>
      </c>
      <c r="G39" s="71" t="s">
        <v>852</v>
      </c>
      <c r="H39" s="72">
        <v>11600</v>
      </c>
      <c r="I39" s="73">
        <v>84360.82</v>
      </c>
      <c r="J39" s="73">
        <v>7272.48</v>
      </c>
      <c r="K39" s="73">
        <v>7027.9</v>
      </c>
      <c r="L39" s="74">
        <v>1000</v>
      </c>
      <c r="M39" s="73">
        <v>84360.82</v>
      </c>
      <c r="N39" s="73">
        <v>0</v>
      </c>
      <c r="O39" s="16" t="str">
        <f>VLOOKUP($A39,'Roll up tech'!$A:$C,3,0)</f>
        <v>MG Sticks</v>
      </c>
      <c r="P39" s="16" t="str">
        <f>VLOOKUP($A39,'Roll up tech'!$A:$C,2,0)</f>
        <v>MG Almond Bar 1-12PK</v>
      </c>
      <c r="Q39" s="16" t="str">
        <f t="shared" si="5"/>
        <v>MG</v>
      </c>
      <c r="R39" s="16">
        <f>VLOOKUP(A39,'Per Pallet'!A:C,3,0)</f>
        <v>280</v>
      </c>
      <c r="S39" s="16">
        <f t="shared" si="6"/>
        <v>42</v>
      </c>
    </row>
    <row r="40" spans="1:19" hidden="1" x14ac:dyDescent="0.25">
      <c r="A40" s="71">
        <v>62694914</v>
      </c>
      <c r="B40" s="71">
        <v>1439</v>
      </c>
      <c r="C40" s="71" t="s">
        <v>849</v>
      </c>
      <c r="D40" s="71" t="s">
        <v>850</v>
      </c>
      <c r="E40" s="71" t="s">
        <v>10403</v>
      </c>
      <c r="F40" s="71" t="s">
        <v>851</v>
      </c>
      <c r="G40" s="71" t="s">
        <v>852</v>
      </c>
      <c r="H40" s="72">
        <v>5188</v>
      </c>
      <c r="I40" s="73">
        <v>37883.160000000003</v>
      </c>
      <c r="J40" s="73">
        <v>7302.07</v>
      </c>
      <c r="K40" s="73">
        <v>6801.39</v>
      </c>
      <c r="L40" s="74">
        <v>1000</v>
      </c>
      <c r="M40" s="73">
        <v>37883.160000000003</v>
      </c>
      <c r="N40" s="73">
        <v>0</v>
      </c>
      <c r="O40" s="16" t="str">
        <f>VLOOKUP($A40,'Roll up tech'!$A:$C,3,0)</f>
        <v>MG Sticks</v>
      </c>
      <c r="P40" s="16" t="str">
        <f>VLOOKUP($A40,'Roll up tech'!$A:$C,2,0)</f>
        <v>MG Almond Bar 1-12PK</v>
      </c>
      <c r="Q40" s="16" t="str">
        <f t="shared" si="5"/>
        <v>MG</v>
      </c>
      <c r="R40" s="16">
        <f>VLOOKUP(A40,'Per Pallet'!A:C,3,0)</f>
        <v>280</v>
      </c>
      <c r="S40" s="16">
        <f t="shared" si="6"/>
        <v>19</v>
      </c>
    </row>
    <row r="41" spans="1:19" hidden="1" x14ac:dyDescent="0.25">
      <c r="A41" s="71">
        <v>62694914</v>
      </c>
      <c r="B41" s="71">
        <v>2300</v>
      </c>
      <c r="C41" s="71" t="s">
        <v>849</v>
      </c>
      <c r="D41" s="71" t="s">
        <v>850</v>
      </c>
      <c r="E41" s="71" t="s">
        <v>10403</v>
      </c>
      <c r="F41" s="71" t="s">
        <v>851</v>
      </c>
      <c r="G41" s="71" t="s">
        <v>852</v>
      </c>
      <c r="H41" s="72">
        <v>9135</v>
      </c>
      <c r="I41" s="73">
        <v>64202.83</v>
      </c>
      <c r="J41" s="73">
        <v>7028.22</v>
      </c>
      <c r="K41" s="73">
        <v>6733.15</v>
      </c>
      <c r="L41" s="74">
        <v>1000</v>
      </c>
      <c r="M41" s="73">
        <v>64202.83</v>
      </c>
      <c r="N41" s="73">
        <v>0</v>
      </c>
      <c r="O41" s="16" t="str">
        <f>VLOOKUP($A41,'Roll up tech'!$A:$C,3,0)</f>
        <v>MG Sticks</v>
      </c>
      <c r="P41" s="16" t="str">
        <f>VLOOKUP($A41,'Roll up tech'!$A:$C,2,0)</f>
        <v>MG Almond Bar 1-12PK</v>
      </c>
      <c r="Q41" s="16" t="str">
        <f t="shared" si="5"/>
        <v>MG</v>
      </c>
      <c r="R41" s="16">
        <f>VLOOKUP(A41,'Per Pallet'!A:C,3,0)</f>
        <v>280</v>
      </c>
      <c r="S41" s="16">
        <f t="shared" si="6"/>
        <v>33</v>
      </c>
    </row>
    <row r="42" spans="1:19" hidden="1" x14ac:dyDescent="0.25">
      <c r="A42" s="71">
        <v>62694914</v>
      </c>
      <c r="B42" s="71">
        <v>3989</v>
      </c>
      <c r="C42" s="71" t="s">
        <v>849</v>
      </c>
      <c r="D42" s="71" t="s">
        <v>850</v>
      </c>
      <c r="E42" s="71" t="s">
        <v>10403</v>
      </c>
      <c r="F42" s="71" t="s">
        <v>851</v>
      </c>
      <c r="G42" s="71" t="s">
        <v>852</v>
      </c>
      <c r="H42" s="72">
        <v>44063</v>
      </c>
      <c r="I42" s="73">
        <v>311569.59999999998</v>
      </c>
      <c r="J42" s="73">
        <v>7071</v>
      </c>
      <c r="K42" s="73">
        <v>6801.39</v>
      </c>
      <c r="L42" s="74">
        <v>1000</v>
      </c>
      <c r="M42" s="73">
        <v>311569.59999999998</v>
      </c>
      <c r="N42" s="73">
        <v>0</v>
      </c>
      <c r="O42" s="16" t="str">
        <f>VLOOKUP($A42,'Roll up tech'!$A:$C,3,0)</f>
        <v>MG Sticks</v>
      </c>
      <c r="P42" s="16" t="str">
        <f>VLOOKUP($A42,'Roll up tech'!$A:$C,2,0)</f>
        <v>MG Almond Bar 1-12PK</v>
      </c>
      <c r="Q42" s="16" t="str">
        <f t="shared" si="5"/>
        <v>MG</v>
      </c>
      <c r="R42" s="16">
        <f>VLOOKUP(A42,'Per Pallet'!A:C,3,0)</f>
        <v>280</v>
      </c>
      <c r="S42" s="16">
        <f t="shared" si="6"/>
        <v>158</v>
      </c>
    </row>
    <row r="43" spans="1:19" hidden="1" x14ac:dyDescent="0.25">
      <c r="A43" s="71">
        <v>62697527</v>
      </c>
      <c r="B43" s="71">
        <v>1419</v>
      </c>
      <c r="C43" s="71" t="s">
        <v>849</v>
      </c>
      <c r="D43" s="71" t="s">
        <v>850</v>
      </c>
      <c r="E43" s="71" t="s">
        <v>10403</v>
      </c>
      <c r="F43" s="71" t="s">
        <v>851</v>
      </c>
      <c r="G43" s="71" t="s">
        <v>852</v>
      </c>
      <c r="H43" s="72">
        <v>436</v>
      </c>
      <c r="I43" s="73">
        <v>5495.62</v>
      </c>
      <c r="J43" s="73">
        <v>12604.63</v>
      </c>
      <c r="K43" s="73">
        <v>11587.06</v>
      </c>
      <c r="L43" s="74">
        <v>1000</v>
      </c>
      <c r="M43" s="73">
        <v>5495.62</v>
      </c>
      <c r="N43" s="73">
        <v>0</v>
      </c>
      <c r="O43" s="16" t="str">
        <f>VLOOKUP($A43,'Roll up tech'!$A:$C,3,0)</f>
        <v>BJ PTS</v>
      </c>
      <c r="P43" s="16" t="str">
        <f>VLOOKUP($A43,'Roll up tech'!$A:$C,2,0)</f>
        <v>BJ US-NDO-ChangetheWhirled-8 1PT</v>
      </c>
      <c r="Q43" s="16" t="str">
        <f t="shared" si="5"/>
        <v>BJ</v>
      </c>
      <c r="R43" s="16">
        <f>VLOOKUP(A43,'Per Pallet'!A:C,3,0)</f>
        <v>240</v>
      </c>
      <c r="S43" s="16">
        <f t="shared" si="6"/>
        <v>2</v>
      </c>
    </row>
    <row r="44" spans="1:19" hidden="1" x14ac:dyDescent="0.25">
      <c r="A44" s="71">
        <v>62697527</v>
      </c>
      <c r="B44" s="71">
        <v>1439</v>
      </c>
      <c r="C44" s="71" t="s">
        <v>849</v>
      </c>
      <c r="D44" s="71" t="s">
        <v>850</v>
      </c>
      <c r="E44" s="71" t="s">
        <v>10403</v>
      </c>
      <c r="F44" s="71" t="s">
        <v>851</v>
      </c>
      <c r="G44" s="71" t="s">
        <v>852</v>
      </c>
      <c r="H44" s="72">
        <v>1523</v>
      </c>
      <c r="I44" s="73">
        <v>19579.560000000001</v>
      </c>
      <c r="J44" s="73">
        <v>12855.92</v>
      </c>
      <c r="K44" s="73">
        <v>11587.06</v>
      </c>
      <c r="L44" s="74">
        <v>1000</v>
      </c>
      <c r="M44" s="73">
        <v>19579.560000000001</v>
      </c>
      <c r="N44" s="73">
        <v>0</v>
      </c>
      <c r="O44" s="16" t="str">
        <f>VLOOKUP($A44,'Roll up tech'!$A:$C,3,0)</f>
        <v>BJ PTS</v>
      </c>
      <c r="P44" s="16" t="str">
        <f>VLOOKUP($A44,'Roll up tech'!$A:$C,2,0)</f>
        <v>BJ US-NDO-ChangetheWhirled-8 1PT</v>
      </c>
      <c r="Q44" s="16" t="str">
        <f t="shared" si="5"/>
        <v>BJ</v>
      </c>
      <c r="R44" s="16">
        <f>VLOOKUP(A44,'Per Pallet'!A:C,3,0)</f>
        <v>240</v>
      </c>
      <c r="S44" s="16">
        <f t="shared" si="6"/>
        <v>7</v>
      </c>
    </row>
    <row r="45" spans="1:19" hidden="1" x14ac:dyDescent="0.25">
      <c r="A45" s="71">
        <v>62697527</v>
      </c>
      <c r="B45" s="71">
        <v>2300</v>
      </c>
      <c r="C45" s="71" t="s">
        <v>849</v>
      </c>
      <c r="D45" s="71" t="s">
        <v>850</v>
      </c>
      <c r="E45" s="71" t="s">
        <v>10403</v>
      </c>
      <c r="F45" s="71" t="s">
        <v>851</v>
      </c>
      <c r="G45" s="71" t="s">
        <v>852</v>
      </c>
      <c r="H45" s="72">
        <v>279</v>
      </c>
      <c r="I45" s="73">
        <v>3531.37</v>
      </c>
      <c r="J45" s="73">
        <v>12657.24</v>
      </c>
      <c r="K45" s="73">
        <v>11872.13</v>
      </c>
      <c r="L45" s="74">
        <v>1000</v>
      </c>
      <c r="M45" s="73">
        <v>3531.37</v>
      </c>
      <c r="N45" s="73">
        <v>0</v>
      </c>
      <c r="O45" s="16" t="str">
        <f>VLOOKUP($A45,'Roll up tech'!$A:$C,3,0)</f>
        <v>BJ PTS</v>
      </c>
      <c r="P45" s="16" t="str">
        <f>VLOOKUP($A45,'Roll up tech'!$A:$C,2,0)</f>
        <v>BJ US-NDO-ChangetheWhirled-8 1PT</v>
      </c>
      <c r="Q45" s="16" t="str">
        <f t="shared" si="5"/>
        <v>BJ</v>
      </c>
      <c r="R45" s="16">
        <f>VLOOKUP(A45,'Per Pallet'!A:C,3,0)</f>
        <v>240</v>
      </c>
      <c r="S45" s="16">
        <f t="shared" si="6"/>
        <v>2</v>
      </c>
    </row>
    <row r="46" spans="1:19" hidden="1" x14ac:dyDescent="0.25">
      <c r="A46" s="71">
        <v>62697527</v>
      </c>
      <c r="B46" s="71">
        <v>3989</v>
      </c>
      <c r="C46" s="71" t="s">
        <v>849</v>
      </c>
      <c r="D46" s="71" t="s">
        <v>850</v>
      </c>
      <c r="E46" s="71" t="s">
        <v>10403</v>
      </c>
      <c r="F46" s="71" t="s">
        <v>851</v>
      </c>
      <c r="G46" s="71" t="s">
        <v>852</v>
      </c>
      <c r="H46" s="72">
        <v>474</v>
      </c>
      <c r="I46" s="73">
        <v>5872.12</v>
      </c>
      <c r="J46" s="73">
        <v>12388.44</v>
      </c>
      <c r="K46" s="73">
        <v>11859.08</v>
      </c>
      <c r="L46" s="74">
        <v>1000</v>
      </c>
      <c r="M46" s="73">
        <v>5872.12</v>
      </c>
      <c r="N46" s="73">
        <v>0</v>
      </c>
      <c r="O46" s="16" t="str">
        <f>VLOOKUP($A46,'Roll up tech'!$A:$C,3,0)</f>
        <v>BJ PTS</v>
      </c>
      <c r="P46" s="16" t="str">
        <f>VLOOKUP($A46,'Roll up tech'!$A:$C,2,0)</f>
        <v>BJ US-NDO-ChangetheWhirled-8 1PT</v>
      </c>
      <c r="Q46" s="16" t="str">
        <f t="shared" si="5"/>
        <v>BJ</v>
      </c>
      <c r="R46" s="16">
        <f>VLOOKUP(A46,'Per Pallet'!A:C,3,0)</f>
        <v>240</v>
      </c>
      <c r="S46" s="16">
        <f t="shared" si="6"/>
        <v>2</v>
      </c>
    </row>
    <row r="47" spans="1:19" hidden="1" x14ac:dyDescent="0.25">
      <c r="A47" s="71">
        <v>62697528</v>
      </c>
      <c r="B47" s="71">
        <v>1419</v>
      </c>
      <c r="C47" s="71" t="s">
        <v>849</v>
      </c>
      <c r="D47" s="71" t="s">
        <v>850</v>
      </c>
      <c r="E47" s="71" t="s">
        <v>10403</v>
      </c>
      <c r="F47" s="71" t="s">
        <v>851</v>
      </c>
      <c r="G47" s="71" t="s">
        <v>852</v>
      </c>
      <c r="H47" s="72">
        <v>4406</v>
      </c>
      <c r="I47" s="73">
        <v>49437.31</v>
      </c>
      <c r="J47" s="73">
        <v>11220.45</v>
      </c>
      <c r="K47" s="73">
        <v>11748.85</v>
      </c>
      <c r="L47" s="74">
        <v>1000</v>
      </c>
      <c r="M47" s="73">
        <v>49437.31</v>
      </c>
      <c r="N47" s="73">
        <v>0</v>
      </c>
      <c r="O47" s="16" t="str">
        <f>VLOOKUP($A47,'Roll up tech'!$A:$C,3,0)</f>
        <v>BJ PTS</v>
      </c>
      <c r="P47" s="16" t="str">
        <f>VLOOKUP($A47,'Roll up tech'!$A:$C,2,0)</f>
        <v>BJ US-NDO-Milk+Cookies-8 1PT</v>
      </c>
      <c r="Q47" s="16" t="str">
        <f t="shared" si="5"/>
        <v>BJ</v>
      </c>
      <c r="R47" s="16">
        <f>VLOOKUP(A47,'Per Pallet'!A:C,3,0)</f>
        <v>240</v>
      </c>
      <c r="S47" s="16">
        <f t="shared" si="6"/>
        <v>19</v>
      </c>
    </row>
    <row r="48" spans="1:19" hidden="1" x14ac:dyDescent="0.25">
      <c r="A48" s="71">
        <v>62697528</v>
      </c>
      <c r="B48" s="71">
        <v>1439</v>
      </c>
      <c r="C48" s="71" t="s">
        <v>849</v>
      </c>
      <c r="D48" s="71" t="s">
        <v>850</v>
      </c>
      <c r="E48" s="71" t="s">
        <v>10403</v>
      </c>
      <c r="F48" s="71" t="s">
        <v>851</v>
      </c>
      <c r="G48" s="71" t="s">
        <v>852</v>
      </c>
      <c r="H48" s="72">
        <v>5040</v>
      </c>
      <c r="I48" s="73">
        <v>61593.22</v>
      </c>
      <c r="J48" s="73">
        <v>12220.88</v>
      </c>
      <c r="K48" s="73">
        <v>11748.85</v>
      </c>
      <c r="L48" s="74">
        <v>1000</v>
      </c>
      <c r="M48" s="73">
        <v>61593.22</v>
      </c>
      <c r="N48" s="73">
        <v>0</v>
      </c>
      <c r="O48" s="16" t="str">
        <f>VLOOKUP($A48,'Roll up tech'!$A:$C,3,0)</f>
        <v>BJ PTS</v>
      </c>
      <c r="P48" s="16" t="str">
        <f>VLOOKUP($A48,'Roll up tech'!$A:$C,2,0)</f>
        <v>BJ US-NDO-Milk+Cookies-8 1PT</v>
      </c>
      <c r="Q48" s="16" t="str">
        <f t="shared" si="5"/>
        <v>BJ</v>
      </c>
      <c r="R48" s="16">
        <f>VLOOKUP(A48,'Per Pallet'!A:C,3,0)</f>
        <v>240</v>
      </c>
      <c r="S48" s="16">
        <f t="shared" si="6"/>
        <v>21</v>
      </c>
    </row>
    <row r="49" spans="1:19" hidden="1" x14ac:dyDescent="0.25">
      <c r="A49" s="71">
        <v>62697528</v>
      </c>
      <c r="B49" s="71">
        <v>2300</v>
      </c>
      <c r="C49" s="71" t="s">
        <v>849</v>
      </c>
      <c r="D49" s="71" t="s">
        <v>850</v>
      </c>
      <c r="E49" s="71" t="s">
        <v>10403</v>
      </c>
      <c r="F49" s="71" t="s">
        <v>851</v>
      </c>
      <c r="G49" s="71" t="s">
        <v>852</v>
      </c>
      <c r="H49" s="72">
        <v>3020</v>
      </c>
      <c r="I49" s="73">
        <v>35516.639999999999</v>
      </c>
      <c r="J49" s="73">
        <v>11760.48</v>
      </c>
      <c r="K49" s="73">
        <v>11934.97</v>
      </c>
      <c r="L49" s="74">
        <v>1000</v>
      </c>
      <c r="M49" s="73">
        <v>35516.639999999999</v>
      </c>
      <c r="N49" s="73">
        <v>0</v>
      </c>
      <c r="O49" s="16" t="str">
        <f>VLOOKUP($A49,'Roll up tech'!$A:$C,3,0)</f>
        <v>BJ PTS</v>
      </c>
      <c r="P49" s="16" t="str">
        <f>VLOOKUP($A49,'Roll up tech'!$A:$C,2,0)</f>
        <v>BJ US-NDO-Milk+Cookies-8 1PT</v>
      </c>
      <c r="Q49" s="16" t="str">
        <f t="shared" si="5"/>
        <v>BJ</v>
      </c>
      <c r="R49" s="16">
        <f>VLOOKUP(A49,'Per Pallet'!A:C,3,0)</f>
        <v>240</v>
      </c>
      <c r="S49" s="16">
        <f t="shared" si="6"/>
        <v>13</v>
      </c>
    </row>
    <row r="50" spans="1:19" hidden="1" x14ac:dyDescent="0.25">
      <c r="A50" s="71">
        <v>62697528</v>
      </c>
      <c r="B50" s="71">
        <v>3989</v>
      </c>
      <c r="C50" s="71" t="s">
        <v>849</v>
      </c>
      <c r="D50" s="71" t="s">
        <v>850</v>
      </c>
      <c r="E50" s="71" t="s">
        <v>10403</v>
      </c>
      <c r="F50" s="71" t="s">
        <v>851</v>
      </c>
      <c r="G50" s="71" t="s">
        <v>852</v>
      </c>
      <c r="H50" s="72">
        <v>2229</v>
      </c>
      <c r="I50" s="73">
        <v>25413.27</v>
      </c>
      <c r="J50" s="73">
        <v>11401.2</v>
      </c>
      <c r="K50" s="73">
        <v>11893.25</v>
      </c>
      <c r="L50" s="74">
        <v>1000</v>
      </c>
      <c r="M50" s="73">
        <v>25413.27</v>
      </c>
      <c r="N50" s="73">
        <v>0</v>
      </c>
      <c r="O50" s="16" t="str">
        <f>VLOOKUP($A50,'Roll up tech'!$A:$C,3,0)</f>
        <v>BJ PTS</v>
      </c>
      <c r="P50" s="16" t="str">
        <f>VLOOKUP($A50,'Roll up tech'!$A:$C,2,0)</f>
        <v>BJ US-NDO-Milk+Cookies-8 1PT</v>
      </c>
      <c r="Q50" s="16" t="str">
        <f t="shared" si="5"/>
        <v>BJ</v>
      </c>
      <c r="R50" s="16">
        <f>VLOOKUP(A50,'Per Pallet'!A:C,3,0)</f>
        <v>240</v>
      </c>
      <c r="S50" s="16">
        <f t="shared" si="6"/>
        <v>10</v>
      </c>
    </row>
    <row r="51" spans="1:19" hidden="1" x14ac:dyDescent="0.25">
      <c r="A51" s="71">
        <v>62697528</v>
      </c>
      <c r="B51" s="71">
        <v>5914</v>
      </c>
      <c r="C51" s="71" t="s">
        <v>849</v>
      </c>
      <c r="D51" s="71" t="s">
        <v>850</v>
      </c>
      <c r="E51" s="71" t="s">
        <v>10403</v>
      </c>
      <c r="F51" s="71" t="s">
        <v>851</v>
      </c>
      <c r="G51" s="71" t="s">
        <v>852</v>
      </c>
      <c r="H51" s="72">
        <v>3286</v>
      </c>
      <c r="I51" s="73">
        <v>35536.160000000003</v>
      </c>
      <c r="J51" s="73">
        <v>10814.41</v>
      </c>
      <c r="K51" s="73">
        <v>11301.88</v>
      </c>
      <c r="L51" s="74">
        <v>1000</v>
      </c>
      <c r="M51" s="73">
        <v>35536.160000000003</v>
      </c>
      <c r="N51" s="73">
        <v>0</v>
      </c>
      <c r="O51" s="16" t="str">
        <f>VLOOKUP($A51,'Roll up tech'!$A:$C,3,0)</f>
        <v>BJ PTS</v>
      </c>
      <c r="P51" s="16" t="str">
        <f>VLOOKUP($A51,'Roll up tech'!$A:$C,2,0)</f>
        <v>BJ US-NDO-Milk+Cookies-8 1PT</v>
      </c>
      <c r="Q51" s="16" t="str">
        <f t="shared" si="5"/>
        <v>BJ</v>
      </c>
      <c r="R51" s="16">
        <f>VLOOKUP(A51,'Per Pallet'!A:C,3,0)</f>
        <v>240</v>
      </c>
      <c r="S51" s="16">
        <f t="shared" si="6"/>
        <v>14</v>
      </c>
    </row>
    <row r="52" spans="1:19" hidden="1" x14ac:dyDescent="0.25">
      <c r="A52" s="71">
        <v>62697529</v>
      </c>
      <c r="B52" s="71">
        <v>1419</v>
      </c>
      <c r="C52" s="71" t="s">
        <v>849</v>
      </c>
      <c r="D52" s="71" t="s">
        <v>850</v>
      </c>
      <c r="E52" s="71" t="s">
        <v>10403</v>
      </c>
      <c r="F52" s="71" t="s">
        <v>851</v>
      </c>
      <c r="G52" s="71" t="s">
        <v>852</v>
      </c>
      <c r="H52" s="72">
        <v>6781</v>
      </c>
      <c r="I52" s="73">
        <v>88069.39</v>
      </c>
      <c r="J52" s="73">
        <v>12987.67</v>
      </c>
      <c r="K52" s="73">
        <v>12809.42</v>
      </c>
      <c r="L52" s="74">
        <v>1000</v>
      </c>
      <c r="M52" s="73">
        <v>88069.39</v>
      </c>
      <c r="N52" s="73">
        <v>0</v>
      </c>
      <c r="O52" s="16" t="str">
        <f>VLOOKUP($A52,'Roll up tech'!$A:$C,3,0)</f>
        <v>BJ PTS</v>
      </c>
      <c r="P52" s="16" t="str">
        <f>VLOOKUP($A52,'Roll up tech'!$A:$C,2,0)</f>
        <v>BJ US-NDO-COR-KaramelSutra-8 1PT</v>
      </c>
      <c r="Q52" s="16" t="str">
        <f t="shared" si="5"/>
        <v>BJ</v>
      </c>
      <c r="R52" s="16">
        <f>VLOOKUP(A52,'Per Pallet'!A:C,3,0)</f>
        <v>240</v>
      </c>
      <c r="S52" s="16">
        <f t="shared" si="6"/>
        <v>29</v>
      </c>
    </row>
    <row r="53" spans="1:19" hidden="1" x14ac:dyDescent="0.25">
      <c r="A53" s="71">
        <v>62697529</v>
      </c>
      <c r="B53" s="71">
        <v>1439</v>
      </c>
      <c r="C53" s="71" t="s">
        <v>849</v>
      </c>
      <c r="D53" s="71" t="s">
        <v>850</v>
      </c>
      <c r="E53" s="71" t="s">
        <v>10403</v>
      </c>
      <c r="F53" s="71" t="s">
        <v>851</v>
      </c>
      <c r="G53" s="71" t="s">
        <v>852</v>
      </c>
      <c r="H53" s="72">
        <v>3365</v>
      </c>
      <c r="I53" s="73">
        <v>45292.62</v>
      </c>
      <c r="J53" s="73">
        <v>13459.92</v>
      </c>
      <c r="K53" s="73">
        <v>12809.42</v>
      </c>
      <c r="L53" s="74">
        <v>1000</v>
      </c>
      <c r="M53" s="73">
        <v>45292.62</v>
      </c>
      <c r="N53" s="73">
        <v>0</v>
      </c>
      <c r="O53" s="16" t="str">
        <f>VLOOKUP($A53,'Roll up tech'!$A:$C,3,0)</f>
        <v>BJ PTS</v>
      </c>
      <c r="P53" s="16" t="str">
        <f>VLOOKUP($A53,'Roll up tech'!$A:$C,2,0)</f>
        <v>BJ US-NDO-COR-KaramelSutra-8 1PT</v>
      </c>
      <c r="Q53" s="16" t="str">
        <f t="shared" si="5"/>
        <v>BJ</v>
      </c>
      <c r="R53" s="16">
        <f>VLOOKUP(A53,'Per Pallet'!A:C,3,0)</f>
        <v>240</v>
      </c>
      <c r="S53" s="16">
        <f t="shared" si="6"/>
        <v>15</v>
      </c>
    </row>
    <row r="54" spans="1:19" hidden="1" x14ac:dyDescent="0.25">
      <c r="A54" s="71">
        <v>62697529</v>
      </c>
      <c r="B54" s="71">
        <v>2300</v>
      </c>
      <c r="C54" s="71" t="s">
        <v>849</v>
      </c>
      <c r="D54" s="71" t="s">
        <v>850</v>
      </c>
      <c r="E54" s="71" t="s">
        <v>10403</v>
      </c>
      <c r="F54" s="71" t="s">
        <v>851</v>
      </c>
      <c r="G54" s="71" t="s">
        <v>852</v>
      </c>
      <c r="H54" s="72">
        <v>1639</v>
      </c>
      <c r="I54" s="73">
        <v>22206.65</v>
      </c>
      <c r="J54" s="73">
        <v>13548.9</v>
      </c>
      <c r="K54" s="73">
        <v>12683.89</v>
      </c>
      <c r="L54" s="74">
        <v>1000</v>
      </c>
      <c r="M54" s="73">
        <v>22206.65</v>
      </c>
      <c r="N54" s="73">
        <v>0</v>
      </c>
      <c r="O54" s="16" t="str">
        <f>VLOOKUP($A54,'Roll up tech'!$A:$C,3,0)</f>
        <v>BJ PTS</v>
      </c>
      <c r="P54" s="16" t="str">
        <f>VLOOKUP($A54,'Roll up tech'!$A:$C,2,0)</f>
        <v>BJ US-NDO-COR-KaramelSutra-8 1PT</v>
      </c>
      <c r="Q54" s="16" t="str">
        <f t="shared" ref="Q54:Q74" si="7">LEFT(P54,2)</f>
        <v>BJ</v>
      </c>
      <c r="R54" s="16">
        <f>VLOOKUP(A54,'Per Pallet'!A:C,3,0)</f>
        <v>240</v>
      </c>
      <c r="S54" s="16">
        <f t="shared" ref="S54:S74" si="8">ROUNDUP(H54/R54,0)</f>
        <v>7</v>
      </c>
    </row>
    <row r="55" spans="1:19" hidden="1" x14ac:dyDescent="0.25">
      <c r="A55" s="71">
        <v>62697529</v>
      </c>
      <c r="B55" s="71">
        <v>3989</v>
      </c>
      <c r="C55" s="71" t="s">
        <v>849</v>
      </c>
      <c r="D55" s="71" t="s">
        <v>850</v>
      </c>
      <c r="E55" s="71" t="s">
        <v>10403</v>
      </c>
      <c r="F55" s="71" t="s">
        <v>851</v>
      </c>
      <c r="G55" s="71" t="s">
        <v>852</v>
      </c>
      <c r="H55" s="72">
        <v>3042</v>
      </c>
      <c r="I55" s="73">
        <v>39757.25</v>
      </c>
      <c r="J55" s="73">
        <v>13069.44</v>
      </c>
      <c r="K55" s="73">
        <v>12487.79</v>
      </c>
      <c r="L55" s="74">
        <v>1000</v>
      </c>
      <c r="M55" s="73">
        <v>39757.25</v>
      </c>
      <c r="N55" s="73">
        <v>0</v>
      </c>
      <c r="O55" s="16" t="str">
        <f>VLOOKUP($A55,'Roll up tech'!$A:$C,3,0)</f>
        <v>BJ PTS</v>
      </c>
      <c r="P55" s="16" t="str">
        <f>VLOOKUP($A55,'Roll up tech'!$A:$C,2,0)</f>
        <v>BJ US-NDO-COR-KaramelSutra-8 1PT</v>
      </c>
      <c r="Q55" s="16" t="str">
        <f t="shared" si="7"/>
        <v>BJ</v>
      </c>
      <c r="R55" s="16">
        <f>VLOOKUP(A55,'Per Pallet'!A:C,3,0)</f>
        <v>240</v>
      </c>
      <c r="S55" s="16">
        <f t="shared" si="8"/>
        <v>13</v>
      </c>
    </row>
    <row r="56" spans="1:19" hidden="1" x14ac:dyDescent="0.25">
      <c r="A56" s="71">
        <v>62697529</v>
      </c>
      <c r="B56" s="71">
        <v>5914</v>
      </c>
      <c r="C56" s="71" t="s">
        <v>849</v>
      </c>
      <c r="D56" s="71" t="s">
        <v>850</v>
      </c>
      <c r="E56" s="71" t="s">
        <v>10403</v>
      </c>
      <c r="F56" s="71" t="s">
        <v>851</v>
      </c>
      <c r="G56" s="71" t="s">
        <v>852</v>
      </c>
      <c r="H56" s="72">
        <v>1104</v>
      </c>
      <c r="I56" s="73">
        <v>13340.11</v>
      </c>
      <c r="J56" s="73">
        <v>12083.43</v>
      </c>
      <c r="K56" s="73">
        <v>11860.35</v>
      </c>
      <c r="L56" s="74">
        <v>1000</v>
      </c>
      <c r="M56" s="73">
        <v>13340.11</v>
      </c>
      <c r="N56" s="73">
        <v>0</v>
      </c>
      <c r="O56" s="16" t="str">
        <f>VLOOKUP($A56,'Roll up tech'!$A:$C,3,0)</f>
        <v>BJ PTS</v>
      </c>
      <c r="P56" s="16" t="str">
        <f>VLOOKUP($A56,'Roll up tech'!$A:$C,2,0)</f>
        <v>BJ US-NDO-COR-KaramelSutra-8 1PT</v>
      </c>
      <c r="Q56" s="16" t="str">
        <f t="shared" si="7"/>
        <v>BJ</v>
      </c>
      <c r="R56" s="16">
        <f>VLOOKUP(A56,'Per Pallet'!A:C,3,0)</f>
        <v>240</v>
      </c>
      <c r="S56" s="16">
        <f t="shared" si="8"/>
        <v>5</v>
      </c>
    </row>
    <row r="57" spans="1:19" hidden="1" x14ac:dyDescent="0.25">
      <c r="A57" s="71">
        <v>62697531</v>
      </c>
      <c r="B57" s="71">
        <v>1419</v>
      </c>
      <c r="C57" s="71" t="s">
        <v>849</v>
      </c>
      <c r="D57" s="71" t="s">
        <v>850</v>
      </c>
      <c r="E57" s="71" t="s">
        <v>10403</v>
      </c>
      <c r="F57" s="71" t="s">
        <v>851</v>
      </c>
      <c r="G57" s="71" t="s">
        <v>852</v>
      </c>
      <c r="H57" s="72">
        <v>4275</v>
      </c>
      <c r="I57" s="73">
        <v>39142.17</v>
      </c>
      <c r="J57" s="73">
        <v>9156.06</v>
      </c>
      <c r="K57" s="73">
        <v>9581.1</v>
      </c>
      <c r="L57" s="74">
        <v>1000</v>
      </c>
      <c r="M57" s="73">
        <v>39142.17</v>
      </c>
      <c r="N57" s="73">
        <v>0</v>
      </c>
      <c r="O57" s="16" t="str">
        <f>VLOOKUP($A57,'Roll up tech'!$A:$C,3,0)</f>
        <v>BJ PTS</v>
      </c>
      <c r="P57" s="16" t="str">
        <f>VLOOKUP($A57,'Roll up tech'!$A:$C,2,0)</f>
        <v>BJ US-NDO-MintChocCookie-8 1PT</v>
      </c>
      <c r="Q57" s="16" t="str">
        <f t="shared" si="7"/>
        <v>BJ</v>
      </c>
      <c r="R57" s="16">
        <f>VLOOKUP(A57,'Per Pallet'!A:C,3,0)</f>
        <v>240</v>
      </c>
      <c r="S57" s="16">
        <f t="shared" si="8"/>
        <v>18</v>
      </c>
    </row>
    <row r="58" spans="1:19" hidden="1" x14ac:dyDescent="0.25">
      <c r="A58" s="71">
        <v>62697531</v>
      </c>
      <c r="B58" s="71">
        <v>1439</v>
      </c>
      <c r="C58" s="71" t="s">
        <v>849</v>
      </c>
      <c r="D58" s="71" t="s">
        <v>850</v>
      </c>
      <c r="E58" s="71" t="s">
        <v>10403</v>
      </c>
      <c r="F58" s="71" t="s">
        <v>851</v>
      </c>
      <c r="G58" s="71" t="s">
        <v>852</v>
      </c>
      <c r="H58" s="72">
        <v>3611</v>
      </c>
      <c r="I58" s="73">
        <v>35630.910000000003</v>
      </c>
      <c r="J58" s="73">
        <v>9867.32</v>
      </c>
      <c r="K58" s="73">
        <v>9566.7099999999991</v>
      </c>
      <c r="L58" s="74">
        <v>1000</v>
      </c>
      <c r="M58" s="73">
        <v>35630.910000000003</v>
      </c>
      <c r="N58" s="73">
        <v>0</v>
      </c>
      <c r="O58" s="16" t="str">
        <f>VLOOKUP($A58,'Roll up tech'!$A:$C,3,0)</f>
        <v>BJ PTS</v>
      </c>
      <c r="P58" s="16" t="str">
        <f>VLOOKUP($A58,'Roll up tech'!$A:$C,2,0)</f>
        <v>BJ US-NDO-MintChocCookie-8 1PT</v>
      </c>
      <c r="Q58" s="16" t="str">
        <f t="shared" si="7"/>
        <v>BJ</v>
      </c>
      <c r="R58" s="16">
        <f>VLOOKUP(A58,'Per Pallet'!A:C,3,0)</f>
        <v>240</v>
      </c>
      <c r="S58" s="16">
        <f t="shared" si="8"/>
        <v>16</v>
      </c>
    </row>
    <row r="59" spans="1:19" hidden="1" x14ac:dyDescent="0.25">
      <c r="A59" s="71">
        <v>62697531</v>
      </c>
      <c r="B59" s="71">
        <v>2300</v>
      </c>
      <c r="C59" s="71" t="s">
        <v>849</v>
      </c>
      <c r="D59" s="71" t="s">
        <v>850</v>
      </c>
      <c r="E59" s="71" t="s">
        <v>10403</v>
      </c>
      <c r="F59" s="71" t="s">
        <v>851</v>
      </c>
      <c r="G59" s="71" t="s">
        <v>852</v>
      </c>
      <c r="H59" s="72">
        <v>3481</v>
      </c>
      <c r="I59" s="73">
        <v>33737.25</v>
      </c>
      <c r="J59" s="73">
        <v>9691.83</v>
      </c>
      <c r="K59" s="73">
        <v>9718.11</v>
      </c>
      <c r="L59" s="74">
        <v>1000</v>
      </c>
      <c r="M59" s="73">
        <v>33737.25</v>
      </c>
      <c r="N59" s="73">
        <v>0</v>
      </c>
      <c r="O59" s="16" t="str">
        <f>VLOOKUP($A59,'Roll up tech'!$A:$C,3,0)</f>
        <v>BJ PTS</v>
      </c>
      <c r="P59" s="16" t="str">
        <f>VLOOKUP($A59,'Roll up tech'!$A:$C,2,0)</f>
        <v>BJ US-NDO-MintChocCookie-8 1PT</v>
      </c>
      <c r="Q59" s="16" t="str">
        <f t="shared" si="7"/>
        <v>BJ</v>
      </c>
      <c r="R59" s="16">
        <f>VLOOKUP(A59,'Per Pallet'!A:C,3,0)</f>
        <v>240</v>
      </c>
      <c r="S59" s="16">
        <f t="shared" si="8"/>
        <v>15</v>
      </c>
    </row>
    <row r="60" spans="1:19" hidden="1" x14ac:dyDescent="0.25">
      <c r="A60" s="71">
        <v>62697531</v>
      </c>
      <c r="B60" s="71">
        <v>3989</v>
      </c>
      <c r="C60" s="71" t="s">
        <v>849</v>
      </c>
      <c r="D60" s="71" t="s">
        <v>850</v>
      </c>
      <c r="E60" s="71" t="s">
        <v>10403</v>
      </c>
      <c r="F60" s="71" t="s">
        <v>851</v>
      </c>
      <c r="G60" s="71" t="s">
        <v>852</v>
      </c>
      <c r="H60" s="72">
        <v>5134</v>
      </c>
      <c r="I60" s="73">
        <v>49571.59</v>
      </c>
      <c r="J60" s="73">
        <v>9655.5499999999993</v>
      </c>
      <c r="K60" s="73">
        <v>9566.7099999999991</v>
      </c>
      <c r="L60" s="74">
        <v>1000</v>
      </c>
      <c r="M60" s="73">
        <v>49571.59</v>
      </c>
      <c r="N60" s="73">
        <v>0</v>
      </c>
      <c r="O60" s="16" t="str">
        <f>VLOOKUP($A60,'Roll up tech'!$A:$C,3,0)</f>
        <v>BJ PTS</v>
      </c>
      <c r="P60" s="16" t="str">
        <f>VLOOKUP($A60,'Roll up tech'!$A:$C,2,0)</f>
        <v>BJ US-NDO-MintChocCookie-8 1PT</v>
      </c>
      <c r="Q60" s="16" t="str">
        <f t="shared" si="7"/>
        <v>BJ</v>
      </c>
      <c r="R60" s="16">
        <f>VLOOKUP(A60,'Per Pallet'!A:C,3,0)</f>
        <v>240</v>
      </c>
      <c r="S60" s="16">
        <f t="shared" si="8"/>
        <v>22</v>
      </c>
    </row>
    <row r="61" spans="1:19" hidden="1" x14ac:dyDescent="0.25">
      <c r="A61" s="71">
        <v>62697531</v>
      </c>
      <c r="B61" s="71">
        <v>5914</v>
      </c>
      <c r="C61" s="71" t="s">
        <v>849</v>
      </c>
      <c r="D61" s="71" t="s">
        <v>850</v>
      </c>
      <c r="E61" s="71" t="s">
        <v>10403</v>
      </c>
      <c r="F61" s="71" t="s">
        <v>851</v>
      </c>
      <c r="G61" s="71" t="s">
        <v>852</v>
      </c>
      <c r="H61" s="72">
        <v>0</v>
      </c>
      <c r="I61" s="73">
        <v>0</v>
      </c>
      <c r="J61" s="73">
        <v>8471.01</v>
      </c>
      <c r="K61" s="73">
        <v>8901.4699999999993</v>
      </c>
      <c r="L61" s="74">
        <v>1000</v>
      </c>
      <c r="M61" s="73">
        <v>0</v>
      </c>
      <c r="N61" s="73">
        <v>0</v>
      </c>
      <c r="O61" s="16" t="str">
        <f>VLOOKUP($A61,'Roll up tech'!$A:$C,3,0)</f>
        <v>BJ PTS</v>
      </c>
      <c r="P61" s="16" t="str">
        <f>VLOOKUP($A61,'Roll up tech'!$A:$C,2,0)</f>
        <v>BJ US-NDO-MintChocCookie-8 1PT</v>
      </c>
      <c r="Q61" s="16" t="str">
        <f t="shared" si="7"/>
        <v>BJ</v>
      </c>
      <c r="R61" s="16">
        <f>VLOOKUP(A61,'Per Pallet'!A:C,3,0)</f>
        <v>240</v>
      </c>
      <c r="S61" s="16">
        <f t="shared" si="8"/>
        <v>0</v>
      </c>
    </row>
    <row r="62" spans="1:19" hidden="1" x14ac:dyDescent="0.25">
      <c r="A62" s="71">
        <v>62698497</v>
      </c>
      <c r="B62" s="71">
        <v>1406</v>
      </c>
      <c r="C62" s="71" t="s">
        <v>849</v>
      </c>
      <c r="D62" s="71" t="s">
        <v>850</v>
      </c>
      <c r="E62" s="71" t="s">
        <v>10403</v>
      </c>
      <c r="F62" s="71" t="s">
        <v>851</v>
      </c>
      <c r="G62" s="71" t="s">
        <v>852</v>
      </c>
      <c r="H62" s="72">
        <v>3360</v>
      </c>
      <c r="I62" s="73">
        <v>35764.01</v>
      </c>
      <c r="J62" s="73">
        <v>10644.05</v>
      </c>
      <c r="K62" s="73">
        <v>12899.66</v>
      </c>
      <c r="L62" s="74">
        <v>1000</v>
      </c>
      <c r="M62" s="73">
        <v>35764.01</v>
      </c>
      <c r="N62" s="73">
        <v>0</v>
      </c>
      <c r="O62" s="16" t="str">
        <f>VLOOKUP($A62,'Roll up tech'!$A:$C,3,0)</f>
        <v>EFW</v>
      </c>
      <c r="P62" s="16" t="str">
        <f>VLOOKUP($A62,'Roll up tech'!$A:$C,2,0)</f>
        <v>GH Reeses Bar Club 1-24PK</v>
      </c>
      <c r="Q62" s="16" t="str">
        <f t="shared" si="7"/>
        <v>GH</v>
      </c>
      <c r="R62" s="16">
        <f>VLOOKUP(A62,'Per Pallet'!A:C,3,0)</f>
        <v>120</v>
      </c>
      <c r="S62" s="16">
        <f t="shared" si="8"/>
        <v>28</v>
      </c>
    </row>
    <row r="63" spans="1:19" hidden="1" x14ac:dyDescent="0.25">
      <c r="A63" s="71">
        <v>62698497</v>
      </c>
      <c r="B63" s="71">
        <v>1419</v>
      </c>
      <c r="C63" s="71" t="s">
        <v>849</v>
      </c>
      <c r="D63" s="71" t="s">
        <v>850</v>
      </c>
      <c r="E63" s="71" t="s">
        <v>10403</v>
      </c>
      <c r="F63" s="71" t="s">
        <v>851</v>
      </c>
      <c r="G63" s="71" t="s">
        <v>852</v>
      </c>
      <c r="H63" s="72">
        <v>7555</v>
      </c>
      <c r="I63" s="73">
        <v>86956.78</v>
      </c>
      <c r="J63" s="73">
        <v>11509.83</v>
      </c>
      <c r="K63" s="73">
        <v>12899.66</v>
      </c>
      <c r="L63" s="74">
        <v>1000</v>
      </c>
      <c r="M63" s="73">
        <v>86956.78</v>
      </c>
      <c r="N63" s="73">
        <v>0</v>
      </c>
      <c r="O63" s="16" t="str">
        <f>VLOOKUP($A63,'Roll up tech'!$A:$C,3,0)</f>
        <v>EFW</v>
      </c>
      <c r="P63" s="16" t="str">
        <f>VLOOKUP($A63,'Roll up tech'!$A:$C,2,0)</f>
        <v>GH Reeses Bar Club 1-24PK</v>
      </c>
      <c r="Q63" s="16" t="str">
        <f t="shared" si="7"/>
        <v>GH</v>
      </c>
      <c r="R63" s="16">
        <f>VLOOKUP(A63,'Per Pallet'!A:C,3,0)</f>
        <v>120</v>
      </c>
      <c r="S63" s="16">
        <f t="shared" si="8"/>
        <v>63</v>
      </c>
    </row>
    <row r="64" spans="1:19" hidden="1" x14ac:dyDescent="0.25">
      <c r="A64" s="71">
        <v>62698497</v>
      </c>
      <c r="B64" s="71">
        <v>1439</v>
      </c>
      <c r="C64" s="71" t="s">
        <v>849</v>
      </c>
      <c r="D64" s="71" t="s">
        <v>850</v>
      </c>
      <c r="E64" s="71" t="s">
        <v>10403</v>
      </c>
      <c r="F64" s="71" t="s">
        <v>851</v>
      </c>
      <c r="G64" s="71" t="s">
        <v>852</v>
      </c>
      <c r="H64" s="72">
        <v>854</v>
      </c>
      <c r="I64" s="73">
        <v>10302.49</v>
      </c>
      <c r="J64" s="73">
        <v>12063.81</v>
      </c>
      <c r="K64" s="73">
        <v>11975.7</v>
      </c>
      <c r="L64" s="74">
        <v>1000</v>
      </c>
      <c r="M64" s="73">
        <v>10302.49</v>
      </c>
      <c r="N64" s="73">
        <v>0</v>
      </c>
      <c r="O64" s="16" t="str">
        <f>VLOOKUP($A64,'Roll up tech'!$A:$C,3,0)</f>
        <v>EFW</v>
      </c>
      <c r="P64" s="16" t="str">
        <f>VLOOKUP($A64,'Roll up tech'!$A:$C,2,0)</f>
        <v>GH Reeses Bar Club 1-24PK</v>
      </c>
      <c r="Q64" s="16" t="str">
        <f t="shared" si="7"/>
        <v>GH</v>
      </c>
      <c r="R64" s="16">
        <f>VLOOKUP(A64,'Per Pallet'!A:C,3,0)</f>
        <v>120</v>
      </c>
      <c r="S64" s="16">
        <f t="shared" si="8"/>
        <v>8</v>
      </c>
    </row>
    <row r="65" spans="1:19" hidden="1" x14ac:dyDescent="0.25">
      <c r="A65" s="71">
        <v>62698497</v>
      </c>
      <c r="B65" s="71">
        <v>1471</v>
      </c>
      <c r="C65" s="71" t="s">
        <v>849</v>
      </c>
      <c r="D65" s="71" t="s">
        <v>850</v>
      </c>
      <c r="E65" s="71" t="s">
        <v>10403</v>
      </c>
      <c r="F65" s="71" t="s">
        <v>851</v>
      </c>
      <c r="G65" s="71" t="s">
        <v>852</v>
      </c>
      <c r="H65" s="72">
        <v>1645</v>
      </c>
      <c r="I65" s="73">
        <v>17438.48</v>
      </c>
      <c r="J65" s="73">
        <v>10600.9</v>
      </c>
      <c r="K65" s="73">
        <v>12899.66</v>
      </c>
      <c r="L65" s="74">
        <v>1000</v>
      </c>
      <c r="M65" s="73">
        <v>17438.48</v>
      </c>
      <c r="N65" s="73">
        <v>0</v>
      </c>
      <c r="O65" s="16" t="str">
        <f>VLOOKUP($A65,'Roll up tech'!$A:$C,3,0)</f>
        <v>EFW</v>
      </c>
      <c r="P65" s="16" t="str">
        <f>VLOOKUP($A65,'Roll up tech'!$A:$C,2,0)</f>
        <v>GH Reeses Bar Club 1-24PK</v>
      </c>
      <c r="Q65" s="16" t="str">
        <f t="shared" si="7"/>
        <v>GH</v>
      </c>
      <c r="R65" s="16">
        <f>VLOOKUP(A65,'Per Pallet'!A:C,3,0)</f>
        <v>120</v>
      </c>
      <c r="S65" s="16">
        <f t="shared" si="8"/>
        <v>14</v>
      </c>
    </row>
    <row r="66" spans="1:19" hidden="1" x14ac:dyDescent="0.25">
      <c r="A66" s="71">
        <v>62698497</v>
      </c>
      <c r="B66" s="71">
        <v>2300</v>
      </c>
      <c r="C66" s="71" t="s">
        <v>849</v>
      </c>
      <c r="D66" s="71" t="s">
        <v>850</v>
      </c>
      <c r="E66" s="71" t="s">
        <v>10403</v>
      </c>
      <c r="F66" s="71" t="s">
        <v>851</v>
      </c>
      <c r="G66" s="71" t="s">
        <v>852</v>
      </c>
      <c r="H66" s="72">
        <v>8435</v>
      </c>
      <c r="I66" s="73">
        <v>90664.99</v>
      </c>
      <c r="J66" s="73">
        <v>10748.67</v>
      </c>
      <c r="K66" s="73">
        <v>12399.65</v>
      </c>
      <c r="L66" s="74">
        <v>1000</v>
      </c>
      <c r="M66" s="73">
        <v>90664.99</v>
      </c>
      <c r="N66" s="73">
        <v>0</v>
      </c>
      <c r="O66" s="16" t="str">
        <f>VLOOKUP($A66,'Roll up tech'!$A:$C,3,0)</f>
        <v>EFW</v>
      </c>
      <c r="P66" s="16" t="str">
        <f>VLOOKUP($A66,'Roll up tech'!$A:$C,2,0)</f>
        <v>GH Reeses Bar Club 1-24PK</v>
      </c>
      <c r="Q66" s="16" t="str">
        <f t="shared" si="7"/>
        <v>GH</v>
      </c>
      <c r="R66" s="16">
        <f>VLOOKUP(A66,'Per Pallet'!A:C,3,0)</f>
        <v>120</v>
      </c>
      <c r="S66" s="16">
        <f t="shared" si="8"/>
        <v>71</v>
      </c>
    </row>
    <row r="67" spans="1:19" hidden="1" x14ac:dyDescent="0.25">
      <c r="A67" s="71">
        <v>62698497</v>
      </c>
      <c r="B67" s="71">
        <v>3989</v>
      </c>
      <c r="C67" s="71" t="s">
        <v>849</v>
      </c>
      <c r="D67" s="71" t="s">
        <v>850</v>
      </c>
      <c r="E67" s="71" t="s">
        <v>10403</v>
      </c>
      <c r="F67" s="71" t="s">
        <v>851</v>
      </c>
      <c r="G67" s="71" t="s">
        <v>852</v>
      </c>
      <c r="H67" s="72">
        <v>9382</v>
      </c>
      <c r="I67" s="73">
        <v>99177.33</v>
      </c>
      <c r="J67" s="73">
        <v>10571.02</v>
      </c>
      <c r="K67" s="73">
        <v>11980.96</v>
      </c>
      <c r="L67" s="74">
        <v>1000</v>
      </c>
      <c r="M67" s="73">
        <v>99177.33</v>
      </c>
      <c r="N67" s="73">
        <v>0</v>
      </c>
      <c r="O67" s="16" t="str">
        <f>VLOOKUP($A67,'Roll up tech'!$A:$C,3,0)</f>
        <v>EFW</v>
      </c>
      <c r="P67" s="16" t="str">
        <f>VLOOKUP($A67,'Roll up tech'!$A:$C,2,0)</f>
        <v>GH Reeses Bar Club 1-24PK</v>
      </c>
      <c r="Q67" s="16" t="str">
        <f t="shared" si="7"/>
        <v>GH</v>
      </c>
      <c r="R67" s="16">
        <f>VLOOKUP(A67,'Per Pallet'!A:C,3,0)</f>
        <v>120</v>
      </c>
      <c r="S67" s="16">
        <f t="shared" si="8"/>
        <v>79</v>
      </c>
    </row>
    <row r="68" spans="1:19" hidden="1" x14ac:dyDescent="0.25">
      <c r="A68" s="71">
        <v>62712055</v>
      </c>
      <c r="B68" s="71">
        <v>1419</v>
      </c>
      <c r="C68" s="71" t="s">
        <v>849</v>
      </c>
      <c r="D68" s="71" t="s">
        <v>850</v>
      </c>
      <c r="E68" s="71" t="s">
        <v>10403</v>
      </c>
      <c r="F68" s="71" t="s">
        <v>851</v>
      </c>
      <c r="G68" s="71" t="s">
        <v>852</v>
      </c>
      <c r="H68" s="72">
        <v>2934</v>
      </c>
      <c r="I68" s="73">
        <v>39187.699999999997</v>
      </c>
      <c r="J68" s="73">
        <v>13356.41</v>
      </c>
      <c r="K68" s="73">
        <v>13267.38</v>
      </c>
      <c r="L68" s="74">
        <v>1000</v>
      </c>
      <c r="M68" s="73">
        <v>39187.699999999997</v>
      </c>
      <c r="N68" s="73">
        <v>0</v>
      </c>
      <c r="O68" s="16" t="str">
        <f>VLOOKUP($A68,'Roll up tech'!$A:$C,3,0)</f>
        <v>MG Sticks</v>
      </c>
      <c r="P68" s="16" t="str">
        <f>VLOOKUP($A68,'Roll up tech'!$A:$C,2,0)</f>
        <v>MG Dark 8-3PK</v>
      </c>
      <c r="Q68" s="16" t="str">
        <f t="shared" si="7"/>
        <v>MG</v>
      </c>
      <c r="R68" s="16">
        <f>VLOOKUP(A68,'Per Pallet'!A:C,3,0)</f>
        <v>210</v>
      </c>
      <c r="S68" s="16">
        <f t="shared" si="8"/>
        <v>14</v>
      </c>
    </row>
    <row r="69" spans="1:19" hidden="1" x14ac:dyDescent="0.25">
      <c r="A69" s="71">
        <v>62712055</v>
      </c>
      <c r="B69" s="71">
        <v>1439</v>
      </c>
      <c r="C69" s="71" t="s">
        <v>849</v>
      </c>
      <c r="D69" s="71" t="s">
        <v>850</v>
      </c>
      <c r="E69" s="71" t="s">
        <v>10403</v>
      </c>
      <c r="F69" s="71" t="s">
        <v>851</v>
      </c>
      <c r="G69" s="71" t="s">
        <v>852</v>
      </c>
      <c r="H69" s="72">
        <v>1065</v>
      </c>
      <c r="I69" s="73">
        <v>14036.91</v>
      </c>
      <c r="J69" s="73">
        <v>13180.2</v>
      </c>
      <c r="K69" s="73">
        <v>12751.26</v>
      </c>
      <c r="L69" s="74">
        <v>1000</v>
      </c>
      <c r="M69" s="73">
        <v>14036.91</v>
      </c>
      <c r="N69" s="73">
        <v>0</v>
      </c>
      <c r="O69" s="16" t="str">
        <f>VLOOKUP($A69,'Roll up tech'!$A:$C,3,0)</f>
        <v>MG Sticks</v>
      </c>
      <c r="P69" s="16" t="str">
        <f>VLOOKUP($A69,'Roll up tech'!$A:$C,2,0)</f>
        <v>MG Dark 8-3PK</v>
      </c>
      <c r="Q69" s="16" t="str">
        <f t="shared" si="7"/>
        <v>MG</v>
      </c>
      <c r="R69" s="16">
        <f>VLOOKUP(A69,'Per Pallet'!A:C,3,0)</f>
        <v>210</v>
      </c>
      <c r="S69" s="16">
        <f t="shared" si="8"/>
        <v>6</v>
      </c>
    </row>
    <row r="70" spans="1:19" hidden="1" x14ac:dyDescent="0.25">
      <c r="A70" s="71">
        <v>62712055</v>
      </c>
      <c r="B70" s="71">
        <v>2300</v>
      </c>
      <c r="C70" s="71" t="s">
        <v>849</v>
      </c>
      <c r="D70" s="71" t="s">
        <v>850</v>
      </c>
      <c r="E70" s="71" t="s">
        <v>10403</v>
      </c>
      <c r="F70" s="71" t="s">
        <v>851</v>
      </c>
      <c r="G70" s="71" t="s">
        <v>852</v>
      </c>
      <c r="H70" s="72">
        <v>982</v>
      </c>
      <c r="I70" s="73">
        <v>12653.55</v>
      </c>
      <c r="J70" s="73">
        <v>12885.49</v>
      </c>
      <c r="K70" s="73">
        <v>12751.26</v>
      </c>
      <c r="L70" s="74">
        <v>1000</v>
      </c>
      <c r="M70" s="73">
        <v>12653.55</v>
      </c>
      <c r="N70" s="73">
        <v>0</v>
      </c>
      <c r="O70" s="16" t="str">
        <f>VLOOKUP($A70,'Roll up tech'!$A:$C,3,0)</f>
        <v>MG Sticks</v>
      </c>
      <c r="P70" s="16" t="str">
        <f>VLOOKUP($A70,'Roll up tech'!$A:$C,2,0)</f>
        <v>MG Dark 8-3PK</v>
      </c>
      <c r="Q70" s="16" t="str">
        <f t="shared" si="7"/>
        <v>MG</v>
      </c>
      <c r="R70" s="16">
        <f>VLOOKUP(A70,'Per Pallet'!A:C,3,0)</f>
        <v>210</v>
      </c>
      <c r="S70" s="16">
        <f t="shared" si="8"/>
        <v>5</v>
      </c>
    </row>
    <row r="71" spans="1:19" hidden="1" x14ac:dyDescent="0.25">
      <c r="A71" s="71">
        <v>62712055</v>
      </c>
      <c r="B71" s="71">
        <v>3989</v>
      </c>
      <c r="C71" s="71" t="s">
        <v>849</v>
      </c>
      <c r="D71" s="71" t="s">
        <v>850</v>
      </c>
      <c r="E71" s="71" t="s">
        <v>10403</v>
      </c>
      <c r="F71" s="71" t="s">
        <v>851</v>
      </c>
      <c r="G71" s="71" t="s">
        <v>852</v>
      </c>
      <c r="H71" s="72">
        <v>10941</v>
      </c>
      <c r="I71" s="73">
        <v>140310.43</v>
      </c>
      <c r="J71" s="73">
        <v>12824.28</v>
      </c>
      <c r="K71" s="73">
        <v>12630.09</v>
      </c>
      <c r="L71" s="74">
        <v>1000</v>
      </c>
      <c r="M71" s="73">
        <v>140310.43</v>
      </c>
      <c r="N71" s="73">
        <v>0</v>
      </c>
      <c r="O71" s="16" t="str">
        <f>VLOOKUP($A71,'Roll up tech'!$A:$C,3,0)</f>
        <v>MG Sticks</v>
      </c>
      <c r="P71" s="16" t="str">
        <f>VLOOKUP($A71,'Roll up tech'!$A:$C,2,0)</f>
        <v>MG Dark 8-3PK</v>
      </c>
      <c r="Q71" s="16" t="str">
        <f t="shared" si="7"/>
        <v>MG</v>
      </c>
      <c r="R71" s="16">
        <f>VLOOKUP(A71,'Per Pallet'!A:C,3,0)</f>
        <v>210</v>
      </c>
      <c r="S71" s="16">
        <f t="shared" si="8"/>
        <v>53</v>
      </c>
    </row>
    <row r="72" spans="1:19" hidden="1" x14ac:dyDescent="0.25">
      <c r="A72" s="71">
        <v>62714126</v>
      </c>
      <c r="B72" s="71">
        <v>1406</v>
      </c>
      <c r="C72" s="71" t="s">
        <v>849</v>
      </c>
      <c r="D72" s="71" t="s">
        <v>850</v>
      </c>
      <c r="E72" s="71" t="s">
        <v>10403</v>
      </c>
      <c r="F72" s="71" t="s">
        <v>851</v>
      </c>
      <c r="G72" s="71" t="s">
        <v>852</v>
      </c>
      <c r="H72" s="72">
        <v>19630</v>
      </c>
      <c r="I72" s="73">
        <v>180326.76</v>
      </c>
      <c r="J72" s="73">
        <v>9186.2800000000007</v>
      </c>
      <c r="K72" s="73">
        <v>9718.07</v>
      </c>
      <c r="L72" s="74">
        <v>1000</v>
      </c>
      <c r="M72" s="73">
        <v>180326.76</v>
      </c>
      <c r="N72" s="73">
        <v>0</v>
      </c>
      <c r="O72" s="16" t="str">
        <f>VLOOKUP($A72,'Roll up tech'!$A:$C,3,0)</f>
        <v>PG</v>
      </c>
      <c r="P72" s="16" t="str">
        <f>VLOOKUP($A72,'Roll up tech'!$A:$C,2,0)</f>
        <v>PS OCG SF 6-18PK</v>
      </c>
      <c r="Q72" s="16" t="str">
        <f t="shared" si="7"/>
        <v>PS</v>
      </c>
      <c r="R72" s="16">
        <f>VLOOKUP(A72,'Per Pallet'!A:C,3,0)</f>
        <v>130</v>
      </c>
      <c r="S72" s="16">
        <f t="shared" si="8"/>
        <v>151</v>
      </c>
    </row>
    <row r="73" spans="1:19" hidden="1" x14ac:dyDescent="0.25">
      <c r="A73" s="71">
        <v>62714126</v>
      </c>
      <c r="B73" s="71">
        <v>1419</v>
      </c>
      <c r="C73" s="71" t="s">
        <v>849</v>
      </c>
      <c r="D73" s="71" t="s">
        <v>850</v>
      </c>
      <c r="E73" s="71" t="s">
        <v>10403</v>
      </c>
      <c r="F73" s="71" t="s">
        <v>851</v>
      </c>
      <c r="G73" s="71" t="s">
        <v>852</v>
      </c>
      <c r="H73" s="72">
        <v>72185</v>
      </c>
      <c r="I73" s="73">
        <v>717488.46</v>
      </c>
      <c r="J73" s="73">
        <v>9939.58</v>
      </c>
      <c r="K73" s="73">
        <v>9718.07</v>
      </c>
      <c r="L73" s="74">
        <v>1000</v>
      </c>
      <c r="M73" s="73">
        <v>717488.46</v>
      </c>
      <c r="N73" s="73">
        <v>0</v>
      </c>
      <c r="O73" s="16" t="str">
        <f>VLOOKUP($A73,'Roll up tech'!$A:$C,3,0)</f>
        <v>PG</v>
      </c>
      <c r="P73" s="16" t="str">
        <f>VLOOKUP($A73,'Roll up tech'!$A:$C,2,0)</f>
        <v>PS OCG SF 6-18PK</v>
      </c>
      <c r="Q73" s="16" t="str">
        <f t="shared" si="7"/>
        <v>PS</v>
      </c>
      <c r="R73" s="16">
        <f>VLOOKUP(A73,'Per Pallet'!A:C,3,0)</f>
        <v>130</v>
      </c>
      <c r="S73" s="16">
        <f t="shared" si="8"/>
        <v>556</v>
      </c>
    </row>
    <row r="74" spans="1:19" hidden="1" x14ac:dyDescent="0.25">
      <c r="A74" s="71">
        <v>62714126</v>
      </c>
      <c r="B74" s="71">
        <v>1439</v>
      </c>
      <c r="C74" s="71" t="s">
        <v>849</v>
      </c>
      <c r="D74" s="71" t="s">
        <v>850</v>
      </c>
      <c r="E74" s="71" t="s">
        <v>10403</v>
      </c>
      <c r="F74" s="71" t="s">
        <v>851</v>
      </c>
      <c r="G74" s="71" t="s">
        <v>852</v>
      </c>
      <c r="H74" s="72">
        <v>15297</v>
      </c>
      <c r="I74" s="73">
        <v>172098.83</v>
      </c>
      <c r="J74" s="73">
        <v>11250.5</v>
      </c>
      <c r="K74" s="73">
        <v>9718.07</v>
      </c>
      <c r="L74" s="74">
        <v>1000</v>
      </c>
      <c r="M74" s="73">
        <v>172098.83</v>
      </c>
      <c r="N74" s="73">
        <v>0</v>
      </c>
      <c r="O74" s="16" t="str">
        <f>VLOOKUP($A74,'Roll up tech'!$A:$C,3,0)</f>
        <v>PG</v>
      </c>
      <c r="P74" s="16" t="str">
        <f>VLOOKUP($A74,'Roll up tech'!$A:$C,2,0)</f>
        <v>PS OCG SF 6-18PK</v>
      </c>
      <c r="Q74" s="16" t="str">
        <f t="shared" si="7"/>
        <v>PS</v>
      </c>
      <c r="R74" s="16">
        <f>VLOOKUP(A74,'Per Pallet'!A:C,3,0)</f>
        <v>130</v>
      </c>
      <c r="S74" s="16">
        <f t="shared" si="8"/>
        <v>118</v>
      </c>
    </row>
    <row r="75" spans="1:19" hidden="1" x14ac:dyDescent="0.25">
      <c r="A75" s="71">
        <v>62714126</v>
      </c>
      <c r="B75" s="71">
        <v>1471</v>
      </c>
      <c r="C75" s="71" t="s">
        <v>849</v>
      </c>
      <c r="D75" s="71" t="s">
        <v>850</v>
      </c>
      <c r="E75" s="71" t="s">
        <v>10403</v>
      </c>
      <c r="F75" s="71" t="s">
        <v>851</v>
      </c>
      <c r="G75" s="71" t="s">
        <v>852</v>
      </c>
      <c r="H75" s="72">
        <v>323942</v>
      </c>
      <c r="I75" s="73">
        <v>3100895.7</v>
      </c>
      <c r="J75" s="73">
        <v>9572.3799999999992</v>
      </c>
      <c r="K75" s="73">
        <v>9718.07</v>
      </c>
      <c r="L75" s="74">
        <v>1000</v>
      </c>
      <c r="M75" s="73">
        <v>3100895.7</v>
      </c>
      <c r="N75" s="73">
        <v>0</v>
      </c>
      <c r="O75" s="16" t="str">
        <f>VLOOKUP($A75,'Roll up tech'!$A:$C,3,0)</f>
        <v>PG</v>
      </c>
      <c r="P75" s="16" t="str">
        <f>VLOOKUP($A75,'Roll up tech'!$A:$C,2,0)</f>
        <v>PS OCG SF 6-18PK</v>
      </c>
      <c r="Q75" s="16" t="str">
        <f t="shared" ref="Q75:Q95" si="9">LEFT(P75,2)</f>
        <v>PS</v>
      </c>
      <c r="R75" s="16">
        <f>VLOOKUP(A75,'Per Pallet'!A:C,3,0)</f>
        <v>130</v>
      </c>
      <c r="S75" s="16">
        <f t="shared" ref="S75:S95" si="10">ROUNDUP(H75/R75,0)</f>
        <v>2492</v>
      </c>
    </row>
    <row r="76" spans="1:19" hidden="1" x14ac:dyDescent="0.25">
      <c r="A76" s="71">
        <v>62714126</v>
      </c>
      <c r="B76" s="71">
        <v>2300</v>
      </c>
      <c r="C76" s="71" t="s">
        <v>849</v>
      </c>
      <c r="D76" s="71" t="s">
        <v>850</v>
      </c>
      <c r="E76" s="71" t="s">
        <v>10403</v>
      </c>
      <c r="F76" s="71" t="s">
        <v>851</v>
      </c>
      <c r="G76" s="71" t="s">
        <v>852</v>
      </c>
      <c r="H76" s="72">
        <v>14073</v>
      </c>
      <c r="I76" s="73">
        <v>146279.16</v>
      </c>
      <c r="J76" s="73">
        <v>10394.31</v>
      </c>
      <c r="K76" s="73">
        <v>9718.07</v>
      </c>
      <c r="L76" s="74">
        <v>1000</v>
      </c>
      <c r="M76" s="73">
        <v>146279.16</v>
      </c>
      <c r="N76" s="73">
        <v>0</v>
      </c>
      <c r="O76" s="16" t="str">
        <f>VLOOKUP($A76,'Roll up tech'!$A:$C,3,0)</f>
        <v>PG</v>
      </c>
      <c r="P76" s="16" t="str">
        <f>VLOOKUP($A76,'Roll up tech'!$A:$C,2,0)</f>
        <v>PS OCG SF 6-18PK</v>
      </c>
      <c r="Q76" s="16" t="str">
        <f t="shared" si="9"/>
        <v>PS</v>
      </c>
      <c r="R76" s="16">
        <f>VLOOKUP(A76,'Per Pallet'!A:C,3,0)</f>
        <v>130</v>
      </c>
      <c r="S76" s="16">
        <f t="shared" si="10"/>
        <v>109</v>
      </c>
    </row>
    <row r="77" spans="1:19" hidden="1" x14ac:dyDescent="0.25">
      <c r="A77" s="71">
        <v>62714126</v>
      </c>
      <c r="B77" s="71">
        <v>3989</v>
      </c>
      <c r="C77" s="71" t="s">
        <v>849</v>
      </c>
      <c r="D77" s="71" t="s">
        <v>850</v>
      </c>
      <c r="E77" s="71" t="s">
        <v>10403</v>
      </c>
      <c r="F77" s="71" t="s">
        <v>851</v>
      </c>
      <c r="G77" s="71" t="s">
        <v>852</v>
      </c>
      <c r="H77" s="72">
        <v>20412</v>
      </c>
      <c r="I77" s="73">
        <v>202140.45</v>
      </c>
      <c r="J77" s="73">
        <v>9903.02</v>
      </c>
      <c r="K77" s="73">
        <v>9718.07</v>
      </c>
      <c r="L77" s="74">
        <v>1000</v>
      </c>
      <c r="M77" s="73">
        <v>202140.45</v>
      </c>
      <c r="N77" s="73">
        <v>0</v>
      </c>
      <c r="O77" s="16" t="str">
        <f>VLOOKUP($A77,'Roll up tech'!$A:$C,3,0)</f>
        <v>PG</v>
      </c>
      <c r="P77" s="16" t="str">
        <f>VLOOKUP($A77,'Roll up tech'!$A:$C,2,0)</f>
        <v>PS OCG SF 6-18PK</v>
      </c>
      <c r="Q77" s="16" t="str">
        <f t="shared" si="9"/>
        <v>PS</v>
      </c>
      <c r="R77" s="16">
        <f>VLOOKUP(A77,'Per Pallet'!A:C,3,0)</f>
        <v>130</v>
      </c>
      <c r="S77" s="16">
        <f t="shared" si="10"/>
        <v>158</v>
      </c>
    </row>
    <row r="78" spans="1:19" hidden="1" x14ac:dyDescent="0.25">
      <c r="A78" s="71">
        <v>62714129</v>
      </c>
      <c r="B78" s="71">
        <v>2300</v>
      </c>
      <c r="C78" s="71" t="s">
        <v>849</v>
      </c>
      <c r="D78" s="71" t="s">
        <v>850</v>
      </c>
      <c r="E78" s="71" t="s">
        <v>10403</v>
      </c>
      <c r="F78" s="71" t="s">
        <v>851</v>
      </c>
      <c r="G78" s="71" t="s">
        <v>852</v>
      </c>
      <c r="H78" s="72">
        <v>1</v>
      </c>
      <c r="I78" s="73">
        <v>11.1</v>
      </c>
      <c r="J78" s="73">
        <v>11100</v>
      </c>
      <c r="K78" s="73">
        <v>10907.52</v>
      </c>
      <c r="L78" s="74">
        <v>1000</v>
      </c>
      <c r="M78" s="73">
        <v>11.1</v>
      </c>
      <c r="N78" s="73">
        <v>0</v>
      </c>
      <c r="O78" s="16" t="str">
        <f>VLOOKUP($A78,'Roll up tech'!$A:$C,3,0)</f>
        <v>PG</v>
      </c>
      <c r="P78" s="16" t="str">
        <f>VLOOKUP($A78,'Roll up tech'!$A:$C,2,0)</f>
        <v>PS OCG 6-18PK</v>
      </c>
      <c r="Q78" s="16" t="str">
        <f t="shared" si="9"/>
        <v>PS</v>
      </c>
      <c r="R78" s="16">
        <f>VLOOKUP(A78,'Per Pallet'!A:C,3,0)</f>
        <v>130</v>
      </c>
      <c r="S78" s="16">
        <f t="shared" si="10"/>
        <v>1</v>
      </c>
    </row>
    <row r="79" spans="1:19" hidden="1" x14ac:dyDescent="0.25">
      <c r="A79" s="71">
        <v>62715597</v>
      </c>
      <c r="B79" s="71">
        <v>1419</v>
      </c>
      <c r="C79" s="71" t="s">
        <v>849</v>
      </c>
      <c r="D79" s="71" t="s">
        <v>850</v>
      </c>
      <c r="E79" s="71" t="s">
        <v>10403</v>
      </c>
      <c r="F79" s="71" t="s">
        <v>851</v>
      </c>
      <c r="G79" s="71" t="s">
        <v>852</v>
      </c>
      <c r="H79" s="72">
        <v>125</v>
      </c>
      <c r="I79" s="73">
        <v>3172.47</v>
      </c>
      <c r="J79" s="73">
        <v>25379.759999999998</v>
      </c>
      <c r="K79" s="73">
        <v>34164.15</v>
      </c>
      <c r="L79" s="74">
        <v>1000</v>
      </c>
      <c r="M79" s="73">
        <v>3172.47</v>
      </c>
      <c r="N79" s="73">
        <v>0</v>
      </c>
      <c r="O79" s="16" t="str">
        <f>VLOOKUP($A79,'Roll up tech'!$A:$C,3,0)</f>
        <v>2.4 Gal</v>
      </c>
      <c r="P79" s="16" t="str">
        <f>VLOOKUP($A79,'Roll up tech'!$A:$C,2,0)</f>
        <v>BJ SORV-Mango-1 8.95L</v>
      </c>
      <c r="Q79" s="16" t="str">
        <f t="shared" si="9"/>
        <v>BJ</v>
      </c>
      <c r="R79" s="16">
        <f>VLOOKUP(A79,'Per Pallet'!A:C,3,0)</f>
        <v>125</v>
      </c>
      <c r="S79" s="16">
        <f t="shared" si="10"/>
        <v>1</v>
      </c>
    </row>
    <row r="80" spans="1:19" hidden="1" x14ac:dyDescent="0.25">
      <c r="A80" s="71">
        <v>62715600</v>
      </c>
      <c r="B80" s="71">
        <v>1419</v>
      </c>
      <c r="C80" s="71" t="s">
        <v>849</v>
      </c>
      <c r="D80" s="71" t="s">
        <v>850</v>
      </c>
      <c r="E80" s="71" t="s">
        <v>10403</v>
      </c>
      <c r="F80" s="71" t="s">
        <v>851</v>
      </c>
      <c r="G80" s="71" t="s">
        <v>852</v>
      </c>
      <c r="H80" s="72">
        <v>15856</v>
      </c>
      <c r="I80" s="73">
        <v>169347.46</v>
      </c>
      <c r="J80" s="73">
        <v>10680.34</v>
      </c>
      <c r="K80" s="73">
        <v>11495.39</v>
      </c>
      <c r="L80" s="74">
        <v>1000</v>
      </c>
      <c r="M80" s="73">
        <v>169347.46</v>
      </c>
      <c r="N80" s="73">
        <v>0</v>
      </c>
      <c r="O80" s="16" t="str">
        <f>VLOOKUP($A80,'Roll up tech'!$A:$C,3,0)</f>
        <v>BJ PTS</v>
      </c>
      <c r="P80" s="16" t="str">
        <f>VLOOKUP($A80,'Roll up tech'!$A:$C,2,0)</f>
        <v>BJ R01-NDO-CHOCCHPCOOKDGH-8 458ML WIP</v>
      </c>
      <c r="Q80" s="16" t="str">
        <f t="shared" si="9"/>
        <v>BJ</v>
      </c>
      <c r="R80" s="16">
        <f>VLOOKUP(A80,'Per Pallet'!A:C,3,0)</f>
        <v>240</v>
      </c>
      <c r="S80" s="16">
        <f t="shared" si="10"/>
        <v>67</v>
      </c>
    </row>
    <row r="81" spans="1:19" hidden="1" x14ac:dyDescent="0.25">
      <c r="A81" s="71">
        <v>62715600</v>
      </c>
      <c r="B81" s="71">
        <v>5914</v>
      </c>
      <c r="C81" s="71" t="s">
        <v>849</v>
      </c>
      <c r="D81" s="71" t="s">
        <v>850</v>
      </c>
      <c r="E81" s="71" t="s">
        <v>10403</v>
      </c>
      <c r="F81" s="71" t="s">
        <v>851</v>
      </c>
      <c r="G81" s="71" t="s">
        <v>852</v>
      </c>
      <c r="H81" s="72">
        <v>0</v>
      </c>
      <c r="I81" s="73">
        <v>0</v>
      </c>
      <c r="J81" s="73">
        <v>10347.01</v>
      </c>
      <c r="K81" s="73">
        <v>11097.73</v>
      </c>
      <c r="L81" s="74">
        <v>1000</v>
      </c>
      <c r="M81" s="73">
        <v>0</v>
      </c>
      <c r="N81" s="73">
        <v>0</v>
      </c>
      <c r="O81" s="16" t="str">
        <f>VLOOKUP($A81,'Roll up tech'!$A:$C,3,0)</f>
        <v>BJ PTS</v>
      </c>
      <c r="P81" s="16" t="str">
        <f>VLOOKUP($A81,'Roll up tech'!$A:$C,2,0)</f>
        <v>BJ R01-NDO-CHOCCHPCOOKDGH-8 458ML WIP</v>
      </c>
      <c r="Q81" s="16" t="str">
        <f t="shared" si="9"/>
        <v>BJ</v>
      </c>
      <c r="R81" s="16">
        <f>VLOOKUP(A81,'Per Pallet'!A:C,3,0)</f>
        <v>240</v>
      </c>
      <c r="S81" s="16">
        <f t="shared" si="10"/>
        <v>0</v>
      </c>
    </row>
    <row r="82" spans="1:19" hidden="1" x14ac:dyDescent="0.25">
      <c r="A82" s="71">
        <v>62718578</v>
      </c>
      <c r="B82" s="71">
        <v>1419</v>
      </c>
      <c r="C82" s="71" t="s">
        <v>849</v>
      </c>
      <c r="D82" s="71" t="s">
        <v>850</v>
      </c>
      <c r="E82" s="71" t="s">
        <v>10403</v>
      </c>
      <c r="F82" s="71" t="s">
        <v>851</v>
      </c>
      <c r="G82" s="71" t="s">
        <v>852</v>
      </c>
      <c r="H82" s="72">
        <v>5000</v>
      </c>
      <c r="I82" s="73">
        <v>59912.69</v>
      </c>
      <c r="J82" s="73">
        <v>11982.54</v>
      </c>
      <c r="K82" s="73">
        <v>12990.53</v>
      </c>
      <c r="L82" s="74">
        <v>1000</v>
      </c>
      <c r="M82" s="73">
        <v>59912.69</v>
      </c>
      <c r="N82" s="73">
        <v>0</v>
      </c>
      <c r="O82" s="16" t="str">
        <f>VLOOKUP($A82,'Roll up tech'!$A:$C,3,0)</f>
        <v>BJ PTS</v>
      </c>
      <c r="P82" s="16" t="str">
        <f>VLOOKUP($A82,'Roll up tech'!$A:$C,2,0)</f>
        <v>BJ R01-NDO-CHOCCHPCOOKDGH-8 458ML RP</v>
      </c>
      <c r="Q82" s="16" t="str">
        <f t="shared" si="9"/>
        <v>BJ</v>
      </c>
      <c r="R82" s="16">
        <f>VLOOKUP(A82,'Per Pallet'!A:C,3,0)</f>
        <v>240</v>
      </c>
      <c r="S82" s="16">
        <f t="shared" si="10"/>
        <v>21</v>
      </c>
    </row>
    <row r="83" spans="1:19" hidden="1" x14ac:dyDescent="0.25">
      <c r="A83" s="71">
        <v>62735647</v>
      </c>
      <c r="B83" s="71">
        <v>1419</v>
      </c>
      <c r="C83" s="71" t="s">
        <v>849</v>
      </c>
      <c r="D83" s="71" t="s">
        <v>850</v>
      </c>
      <c r="E83" s="71" t="s">
        <v>10403</v>
      </c>
      <c r="F83" s="71" t="s">
        <v>851</v>
      </c>
      <c r="G83" s="71" t="s">
        <v>852</v>
      </c>
      <c r="H83" s="72">
        <v>4589</v>
      </c>
      <c r="I83" s="73">
        <v>113627.97</v>
      </c>
      <c r="J83" s="73">
        <v>24760.94</v>
      </c>
      <c r="K83" s="73">
        <v>28775.34</v>
      </c>
      <c r="L83" s="74">
        <v>1000</v>
      </c>
      <c r="M83" s="73">
        <v>113627.97</v>
      </c>
      <c r="N83" s="73">
        <v>0</v>
      </c>
      <c r="O83" s="16" t="str">
        <f>VLOOKUP($A83,'Roll up tech'!$A:$C,3,0)</f>
        <v>2.4 Gal</v>
      </c>
      <c r="P83" s="16" t="str">
        <f>VLOOKUP($A83,'Roll up tech'!$A:$C,2,0)</f>
        <v>BJ US-NDO-ChocChpCookDgh-1 2.4g</v>
      </c>
      <c r="Q83" s="16" t="str">
        <f t="shared" si="9"/>
        <v>BJ</v>
      </c>
      <c r="R83" s="16">
        <f>VLOOKUP(A83,'Per Pallet'!A:C,3,0)</f>
        <v>125</v>
      </c>
      <c r="S83" s="16">
        <f t="shared" si="10"/>
        <v>37</v>
      </c>
    </row>
    <row r="84" spans="1:19" hidden="1" x14ac:dyDescent="0.25">
      <c r="A84" s="71">
        <v>62735647</v>
      </c>
      <c r="B84" s="71">
        <v>1439</v>
      </c>
      <c r="C84" s="71" t="s">
        <v>849</v>
      </c>
      <c r="D84" s="71" t="s">
        <v>850</v>
      </c>
      <c r="E84" s="71" t="s">
        <v>10403</v>
      </c>
      <c r="F84" s="71" t="s">
        <v>851</v>
      </c>
      <c r="G84" s="71" t="s">
        <v>852</v>
      </c>
      <c r="H84" s="72">
        <v>929</v>
      </c>
      <c r="I84" s="73">
        <v>25347.200000000001</v>
      </c>
      <c r="J84" s="73">
        <v>27284.39</v>
      </c>
      <c r="K84" s="73">
        <v>27765.15</v>
      </c>
      <c r="L84" s="74">
        <v>1000</v>
      </c>
      <c r="M84" s="73">
        <v>25347.200000000001</v>
      </c>
      <c r="N84" s="73">
        <v>0</v>
      </c>
      <c r="O84" s="16" t="str">
        <f>VLOOKUP($A84,'Roll up tech'!$A:$C,3,0)</f>
        <v>2.4 Gal</v>
      </c>
      <c r="P84" s="16" t="str">
        <f>VLOOKUP($A84,'Roll up tech'!$A:$C,2,0)</f>
        <v>BJ US-NDO-ChocChpCookDgh-1 2.4g</v>
      </c>
      <c r="Q84" s="16" t="str">
        <f t="shared" si="9"/>
        <v>BJ</v>
      </c>
      <c r="R84" s="16">
        <f>VLOOKUP(A84,'Per Pallet'!A:C,3,0)</f>
        <v>125</v>
      </c>
      <c r="S84" s="16">
        <f t="shared" si="10"/>
        <v>8</v>
      </c>
    </row>
    <row r="85" spans="1:19" hidden="1" x14ac:dyDescent="0.25">
      <c r="A85" s="71">
        <v>62735647</v>
      </c>
      <c r="B85" s="71">
        <v>2300</v>
      </c>
      <c r="C85" s="71" t="s">
        <v>849</v>
      </c>
      <c r="D85" s="71" t="s">
        <v>850</v>
      </c>
      <c r="E85" s="71" t="s">
        <v>10403</v>
      </c>
      <c r="F85" s="71" t="s">
        <v>851</v>
      </c>
      <c r="G85" s="71" t="s">
        <v>852</v>
      </c>
      <c r="H85" s="72">
        <v>380</v>
      </c>
      <c r="I85" s="73">
        <v>9588.32</v>
      </c>
      <c r="J85" s="73">
        <v>25232.42</v>
      </c>
      <c r="K85" s="73">
        <v>28330.25</v>
      </c>
      <c r="L85" s="74">
        <v>1000</v>
      </c>
      <c r="M85" s="73">
        <v>9588.32</v>
      </c>
      <c r="N85" s="73">
        <v>0</v>
      </c>
      <c r="O85" s="16" t="str">
        <f>VLOOKUP($A85,'Roll up tech'!$A:$C,3,0)</f>
        <v>2.4 Gal</v>
      </c>
      <c r="P85" s="16" t="str">
        <f>VLOOKUP($A85,'Roll up tech'!$A:$C,2,0)</f>
        <v>BJ US-NDO-ChocChpCookDgh-1 2.4g</v>
      </c>
      <c r="Q85" s="16" t="str">
        <f t="shared" si="9"/>
        <v>BJ</v>
      </c>
      <c r="R85" s="16">
        <f>VLOOKUP(A85,'Per Pallet'!A:C,3,0)</f>
        <v>125</v>
      </c>
      <c r="S85" s="16">
        <f t="shared" si="10"/>
        <v>4</v>
      </c>
    </row>
    <row r="86" spans="1:19" hidden="1" x14ac:dyDescent="0.25">
      <c r="A86" s="71">
        <v>62735647</v>
      </c>
      <c r="B86" s="71">
        <v>3989</v>
      </c>
      <c r="C86" s="71" t="s">
        <v>849</v>
      </c>
      <c r="D86" s="71" t="s">
        <v>850</v>
      </c>
      <c r="E86" s="71" t="s">
        <v>10403</v>
      </c>
      <c r="F86" s="71" t="s">
        <v>851</v>
      </c>
      <c r="G86" s="71" t="s">
        <v>852</v>
      </c>
      <c r="H86" s="72">
        <v>560</v>
      </c>
      <c r="I86" s="73">
        <v>14409.62</v>
      </c>
      <c r="J86" s="73">
        <v>25731.46</v>
      </c>
      <c r="K86" s="73">
        <v>27765.15</v>
      </c>
      <c r="L86" s="74">
        <v>1000</v>
      </c>
      <c r="M86" s="73">
        <v>14409.62</v>
      </c>
      <c r="N86" s="73">
        <v>0</v>
      </c>
      <c r="O86" s="16" t="str">
        <f>VLOOKUP($A86,'Roll up tech'!$A:$C,3,0)</f>
        <v>2.4 Gal</v>
      </c>
      <c r="P86" s="16" t="str">
        <f>VLOOKUP($A86,'Roll up tech'!$A:$C,2,0)</f>
        <v>BJ US-NDO-ChocChpCookDgh-1 2.4g</v>
      </c>
      <c r="Q86" s="16" t="str">
        <f t="shared" si="9"/>
        <v>BJ</v>
      </c>
      <c r="R86" s="16">
        <f>VLOOKUP(A86,'Per Pallet'!A:C,3,0)</f>
        <v>125</v>
      </c>
      <c r="S86" s="16">
        <f t="shared" si="10"/>
        <v>5</v>
      </c>
    </row>
    <row r="87" spans="1:19" hidden="1" x14ac:dyDescent="0.25">
      <c r="A87" s="71">
        <v>62735647</v>
      </c>
      <c r="B87" s="71">
        <v>5914</v>
      </c>
      <c r="C87" s="71" t="s">
        <v>849</v>
      </c>
      <c r="D87" s="71" t="s">
        <v>850</v>
      </c>
      <c r="E87" s="71" t="s">
        <v>10403</v>
      </c>
      <c r="F87" s="71" t="s">
        <v>851</v>
      </c>
      <c r="G87" s="71" t="s">
        <v>852</v>
      </c>
      <c r="H87" s="72">
        <v>125</v>
      </c>
      <c r="I87" s="73">
        <v>2917.79</v>
      </c>
      <c r="J87" s="73">
        <v>23342.32</v>
      </c>
      <c r="K87" s="73">
        <v>27007.759999999998</v>
      </c>
      <c r="L87" s="74">
        <v>1000</v>
      </c>
      <c r="M87" s="73">
        <v>2917.79</v>
      </c>
      <c r="N87" s="73">
        <v>0</v>
      </c>
      <c r="O87" s="16" t="str">
        <f>VLOOKUP($A87,'Roll up tech'!$A:$C,3,0)</f>
        <v>2.4 Gal</v>
      </c>
      <c r="P87" s="16" t="str">
        <f>VLOOKUP($A87,'Roll up tech'!$A:$C,2,0)</f>
        <v>BJ US-NDO-ChocChpCookDgh-1 2.4g</v>
      </c>
      <c r="Q87" s="16" t="str">
        <f t="shared" si="9"/>
        <v>BJ</v>
      </c>
      <c r="R87" s="16">
        <f>VLOOKUP(A87,'Per Pallet'!A:C,3,0)</f>
        <v>125</v>
      </c>
      <c r="S87" s="16">
        <f t="shared" si="10"/>
        <v>1</v>
      </c>
    </row>
    <row r="88" spans="1:19" hidden="1" x14ac:dyDescent="0.25">
      <c r="A88" s="71">
        <v>62746578</v>
      </c>
      <c r="B88" s="71">
        <v>1419</v>
      </c>
      <c r="C88" s="71" t="s">
        <v>849</v>
      </c>
      <c r="D88" s="71" t="s">
        <v>850</v>
      </c>
      <c r="E88" s="71" t="s">
        <v>10403</v>
      </c>
      <c r="F88" s="71" t="s">
        <v>851</v>
      </c>
      <c r="G88" s="71" t="s">
        <v>852</v>
      </c>
      <c r="H88" s="72">
        <v>250</v>
      </c>
      <c r="I88" s="73">
        <v>6507.1</v>
      </c>
      <c r="J88" s="73">
        <v>26028.400000000001</v>
      </c>
      <c r="K88" s="73">
        <v>30143.08</v>
      </c>
      <c r="L88" s="74">
        <v>1000</v>
      </c>
      <c r="M88" s="73">
        <v>6507.1</v>
      </c>
      <c r="N88" s="73">
        <v>0</v>
      </c>
      <c r="O88" s="16" t="str">
        <f>VLOOKUP($A88,'Roll up tech'!$A:$C,3,0)</f>
        <v>2.4 Gal</v>
      </c>
      <c r="P88" s="16" t="str">
        <f>VLOOKUP($A88,'Roll up tech'!$A:$C,2,0)</f>
        <v>BJ SORV-NDO-ChocChpCookDgh-1 8.95L</v>
      </c>
      <c r="Q88" s="16" t="str">
        <f t="shared" si="9"/>
        <v>BJ</v>
      </c>
      <c r="R88" s="16">
        <f>VLOOKUP(A88,'Per Pallet'!A:C,3,0)</f>
        <v>125</v>
      </c>
      <c r="S88" s="16">
        <f t="shared" si="10"/>
        <v>2</v>
      </c>
    </row>
    <row r="89" spans="1:19" hidden="1" x14ac:dyDescent="0.25">
      <c r="A89" s="71">
        <v>64315721</v>
      </c>
      <c r="B89" s="71">
        <v>1352</v>
      </c>
      <c r="C89" s="71" t="s">
        <v>849</v>
      </c>
      <c r="D89" s="71" t="s">
        <v>850</v>
      </c>
      <c r="E89" s="71" t="s">
        <v>10403</v>
      </c>
      <c r="F89" s="71" t="s">
        <v>851</v>
      </c>
      <c r="G89" s="71" t="s">
        <v>852</v>
      </c>
      <c r="H89" s="72">
        <v>2288</v>
      </c>
      <c r="I89" s="73">
        <v>25134.74</v>
      </c>
      <c r="J89" s="73">
        <v>10985.46</v>
      </c>
      <c r="K89" s="73">
        <v>11202.03</v>
      </c>
      <c r="L89" s="74">
        <v>1000</v>
      </c>
      <c r="M89" s="73">
        <v>25134.74</v>
      </c>
      <c r="N89" s="73">
        <v>0</v>
      </c>
      <c r="O89" s="16" t="str">
        <f>VLOOKUP($A89,'Roll up tech'!$A:$C,3,0)</f>
        <v>48oz</v>
      </c>
      <c r="P89" s="16" t="str">
        <f>VLOOKUP($A89,'Roll up tech'!$A:$C,2,0)</f>
        <v>BR CS Chocolate Peanut Butter 6 1.5QT</v>
      </c>
      <c r="Q89" s="16" t="str">
        <f t="shared" si="9"/>
        <v>BR</v>
      </c>
      <c r="R89" s="16">
        <f>VLOOKUP(A89,'Per Pallet'!A:C,3,0)</f>
        <v>176</v>
      </c>
      <c r="S89" s="16">
        <f t="shared" si="10"/>
        <v>13</v>
      </c>
    </row>
    <row r="90" spans="1:19" hidden="1" x14ac:dyDescent="0.25">
      <c r="A90" s="71">
        <v>64315721</v>
      </c>
      <c r="B90" s="71">
        <v>1419</v>
      </c>
      <c r="C90" s="71" t="s">
        <v>849</v>
      </c>
      <c r="D90" s="71" t="s">
        <v>850</v>
      </c>
      <c r="E90" s="71" t="s">
        <v>10403</v>
      </c>
      <c r="F90" s="71" t="s">
        <v>851</v>
      </c>
      <c r="G90" s="71" t="s">
        <v>852</v>
      </c>
      <c r="H90" s="72">
        <v>6464</v>
      </c>
      <c r="I90" s="73">
        <v>78994.5</v>
      </c>
      <c r="J90" s="73">
        <v>12220.68</v>
      </c>
      <c r="K90" s="73">
        <v>12039.82</v>
      </c>
      <c r="L90" s="74">
        <v>1000</v>
      </c>
      <c r="M90" s="73">
        <v>78994.5</v>
      </c>
      <c r="N90" s="73">
        <v>0</v>
      </c>
      <c r="O90" s="16" t="str">
        <f>VLOOKUP($A90,'Roll up tech'!$A:$C,3,0)</f>
        <v>48oz</v>
      </c>
      <c r="P90" s="16" t="str">
        <f>VLOOKUP($A90,'Roll up tech'!$A:$C,2,0)</f>
        <v>BR CS Chocolate Peanut Butter 6 1.5QT</v>
      </c>
      <c r="Q90" s="16" t="str">
        <f t="shared" si="9"/>
        <v>BR</v>
      </c>
      <c r="R90" s="16">
        <f>VLOOKUP(A90,'Per Pallet'!A:C,3,0)</f>
        <v>176</v>
      </c>
      <c r="S90" s="16">
        <f t="shared" si="10"/>
        <v>37</v>
      </c>
    </row>
    <row r="91" spans="1:19" hidden="1" x14ac:dyDescent="0.25">
      <c r="A91" s="71">
        <v>64315721</v>
      </c>
      <c r="B91" s="71">
        <v>1439</v>
      </c>
      <c r="C91" s="71" t="s">
        <v>849</v>
      </c>
      <c r="D91" s="71" t="s">
        <v>850</v>
      </c>
      <c r="E91" s="71" t="s">
        <v>10403</v>
      </c>
      <c r="F91" s="71" t="s">
        <v>851</v>
      </c>
      <c r="G91" s="71" t="s">
        <v>852</v>
      </c>
      <c r="H91" s="72">
        <v>5412</v>
      </c>
      <c r="I91" s="73">
        <v>67496.23</v>
      </c>
      <c r="J91" s="73">
        <v>12471.59</v>
      </c>
      <c r="K91" s="73">
        <v>11263.31</v>
      </c>
      <c r="L91" s="74">
        <v>1000</v>
      </c>
      <c r="M91" s="73">
        <v>67496.23</v>
      </c>
      <c r="N91" s="73">
        <v>0</v>
      </c>
      <c r="O91" s="16" t="str">
        <f>VLOOKUP($A91,'Roll up tech'!$A:$C,3,0)</f>
        <v>48oz</v>
      </c>
      <c r="P91" s="16" t="str">
        <f>VLOOKUP($A91,'Roll up tech'!$A:$C,2,0)</f>
        <v>BR CS Chocolate Peanut Butter 6 1.5QT</v>
      </c>
      <c r="Q91" s="16" t="str">
        <f t="shared" si="9"/>
        <v>BR</v>
      </c>
      <c r="R91" s="16">
        <f>VLOOKUP(A91,'Per Pallet'!A:C,3,0)</f>
        <v>176</v>
      </c>
      <c r="S91" s="16">
        <f t="shared" si="10"/>
        <v>31</v>
      </c>
    </row>
    <row r="92" spans="1:19" hidden="1" x14ac:dyDescent="0.25">
      <c r="A92" s="71">
        <v>64315721</v>
      </c>
      <c r="B92" s="71">
        <v>2300</v>
      </c>
      <c r="C92" s="71" t="s">
        <v>849</v>
      </c>
      <c r="D92" s="71" t="s">
        <v>850</v>
      </c>
      <c r="E92" s="71" t="s">
        <v>10403</v>
      </c>
      <c r="F92" s="71" t="s">
        <v>851</v>
      </c>
      <c r="G92" s="71" t="s">
        <v>852</v>
      </c>
      <c r="H92" s="72">
        <v>4840</v>
      </c>
      <c r="I92" s="73">
        <v>55813.77</v>
      </c>
      <c r="J92" s="73">
        <v>11531.77</v>
      </c>
      <c r="K92" s="73">
        <v>11501.63</v>
      </c>
      <c r="L92" s="74">
        <v>1000</v>
      </c>
      <c r="M92" s="73">
        <v>55813.77</v>
      </c>
      <c r="N92" s="73">
        <v>0</v>
      </c>
      <c r="O92" s="16" t="str">
        <f>VLOOKUP($A92,'Roll up tech'!$A:$C,3,0)</f>
        <v>48oz</v>
      </c>
      <c r="P92" s="16" t="str">
        <f>VLOOKUP($A92,'Roll up tech'!$A:$C,2,0)</f>
        <v>BR CS Chocolate Peanut Butter 6 1.5QT</v>
      </c>
      <c r="Q92" s="16" t="str">
        <f t="shared" si="9"/>
        <v>BR</v>
      </c>
      <c r="R92" s="16">
        <f>VLOOKUP(A92,'Per Pallet'!A:C,3,0)</f>
        <v>176</v>
      </c>
      <c r="S92" s="16">
        <f t="shared" si="10"/>
        <v>28</v>
      </c>
    </row>
    <row r="93" spans="1:19" hidden="1" x14ac:dyDescent="0.25">
      <c r="A93" s="71">
        <v>64315721</v>
      </c>
      <c r="B93" s="71">
        <v>3989</v>
      </c>
      <c r="C93" s="71" t="s">
        <v>849</v>
      </c>
      <c r="D93" s="71" t="s">
        <v>850</v>
      </c>
      <c r="E93" s="71" t="s">
        <v>10403</v>
      </c>
      <c r="F93" s="71" t="s">
        <v>851</v>
      </c>
      <c r="G93" s="71" t="s">
        <v>852</v>
      </c>
      <c r="H93" s="72">
        <v>104512</v>
      </c>
      <c r="I93" s="73">
        <v>1164230.82</v>
      </c>
      <c r="J93" s="73">
        <v>11139.69</v>
      </c>
      <c r="K93" s="73">
        <v>11263.31</v>
      </c>
      <c r="L93" s="74">
        <v>1000</v>
      </c>
      <c r="M93" s="73">
        <v>1164230.82</v>
      </c>
      <c r="N93" s="73">
        <v>0</v>
      </c>
      <c r="O93" s="16" t="str">
        <f>VLOOKUP($A93,'Roll up tech'!$A:$C,3,0)</f>
        <v>48oz</v>
      </c>
      <c r="P93" s="16" t="str">
        <f>VLOOKUP($A93,'Roll up tech'!$A:$C,2,0)</f>
        <v>BR CS Chocolate Peanut Butter 6 1.5QT</v>
      </c>
      <c r="Q93" s="16" t="str">
        <f t="shared" si="9"/>
        <v>BR</v>
      </c>
      <c r="R93" s="16">
        <f>VLOOKUP(A93,'Per Pallet'!A:C,3,0)</f>
        <v>176</v>
      </c>
      <c r="S93" s="16">
        <f t="shared" si="10"/>
        <v>594</v>
      </c>
    </row>
    <row r="94" spans="1:19" hidden="1" x14ac:dyDescent="0.25">
      <c r="A94" s="71">
        <v>64315722</v>
      </c>
      <c r="B94" s="71">
        <v>1419</v>
      </c>
      <c r="C94" s="71" t="s">
        <v>849</v>
      </c>
      <c r="D94" s="71" t="s">
        <v>850</v>
      </c>
      <c r="E94" s="71" t="s">
        <v>10403</v>
      </c>
      <c r="F94" s="71" t="s">
        <v>851</v>
      </c>
      <c r="G94" s="71" t="s">
        <v>852</v>
      </c>
      <c r="H94" s="72">
        <v>8548</v>
      </c>
      <c r="I94" s="73">
        <v>92519.15</v>
      </c>
      <c r="J94" s="73">
        <v>10823.49</v>
      </c>
      <c r="K94" s="73">
        <v>10866.69</v>
      </c>
      <c r="L94" s="74">
        <v>1000</v>
      </c>
      <c r="M94" s="73">
        <v>92519.15</v>
      </c>
      <c r="N94" s="73">
        <v>0</v>
      </c>
      <c r="O94" s="16" t="str">
        <f>VLOOKUP($A94,'Roll up tech'!$A:$C,3,0)</f>
        <v>48oz</v>
      </c>
      <c r="P94" s="16" t="str">
        <f>VLOOKUP($A94,'Roll up tech'!$A:$C,2,0)</f>
        <v>BR Pistachio Almond 6 1.5QT</v>
      </c>
      <c r="Q94" s="16" t="str">
        <f t="shared" si="9"/>
        <v>BR</v>
      </c>
      <c r="R94" s="16">
        <f>VLOOKUP(A94,'Per Pallet'!A:C,3,0)</f>
        <v>176</v>
      </c>
      <c r="S94" s="16">
        <f t="shared" si="10"/>
        <v>49</v>
      </c>
    </row>
    <row r="95" spans="1:19" hidden="1" x14ac:dyDescent="0.25">
      <c r="A95" s="71">
        <v>64315722</v>
      </c>
      <c r="B95" s="71">
        <v>1439</v>
      </c>
      <c r="C95" s="71" t="s">
        <v>849</v>
      </c>
      <c r="D95" s="71" t="s">
        <v>850</v>
      </c>
      <c r="E95" s="71" t="s">
        <v>10403</v>
      </c>
      <c r="F95" s="71" t="s">
        <v>851</v>
      </c>
      <c r="G95" s="71" t="s">
        <v>852</v>
      </c>
      <c r="H95" s="72">
        <v>4862</v>
      </c>
      <c r="I95" s="73">
        <v>52569.71</v>
      </c>
      <c r="J95" s="73">
        <v>10812.36</v>
      </c>
      <c r="K95" s="73">
        <v>10866.69</v>
      </c>
      <c r="L95" s="74">
        <v>1000</v>
      </c>
      <c r="M95" s="73">
        <v>52569.71</v>
      </c>
      <c r="N95" s="73">
        <v>0</v>
      </c>
      <c r="O95" s="16" t="str">
        <f>VLOOKUP($A95,'Roll up tech'!$A:$C,3,0)</f>
        <v>48oz</v>
      </c>
      <c r="P95" s="16" t="str">
        <f>VLOOKUP($A95,'Roll up tech'!$A:$C,2,0)</f>
        <v>BR Pistachio Almond 6 1.5QT</v>
      </c>
      <c r="Q95" s="16" t="str">
        <f t="shared" si="9"/>
        <v>BR</v>
      </c>
      <c r="R95" s="16">
        <f>VLOOKUP(A95,'Per Pallet'!A:C,3,0)</f>
        <v>176</v>
      </c>
      <c r="S95" s="16">
        <f t="shared" si="10"/>
        <v>28</v>
      </c>
    </row>
    <row r="96" spans="1:19" hidden="1" x14ac:dyDescent="0.25">
      <c r="A96" s="71">
        <v>64315722</v>
      </c>
      <c r="B96" s="71">
        <v>2300</v>
      </c>
      <c r="C96" s="71" t="s">
        <v>849</v>
      </c>
      <c r="D96" s="71" t="s">
        <v>850</v>
      </c>
      <c r="E96" s="71" t="s">
        <v>10403</v>
      </c>
      <c r="F96" s="71" t="s">
        <v>851</v>
      </c>
      <c r="G96" s="71" t="s">
        <v>852</v>
      </c>
      <c r="H96" s="72">
        <v>2383</v>
      </c>
      <c r="I96" s="73">
        <v>23946.37</v>
      </c>
      <c r="J96" s="73">
        <v>10048.83</v>
      </c>
      <c r="K96" s="73">
        <v>10004.85</v>
      </c>
      <c r="L96" s="74">
        <v>1000</v>
      </c>
      <c r="M96" s="73">
        <v>23946.37</v>
      </c>
      <c r="N96" s="73">
        <v>0</v>
      </c>
      <c r="O96" s="16" t="str">
        <f>VLOOKUP($A96,'Roll up tech'!$A:$C,3,0)</f>
        <v>48oz</v>
      </c>
      <c r="P96" s="16" t="str">
        <f>VLOOKUP($A96,'Roll up tech'!$A:$C,2,0)</f>
        <v>BR Pistachio Almond 6 1.5QT</v>
      </c>
      <c r="Q96" s="16" t="str">
        <f t="shared" ref="Q96:Q128" si="11">LEFT(P96,2)</f>
        <v>BR</v>
      </c>
      <c r="R96" s="16">
        <f>VLOOKUP(A96,'Per Pallet'!A:C,3,0)</f>
        <v>176</v>
      </c>
      <c r="S96" s="16">
        <f t="shared" ref="S96:S128" si="12">ROUNDUP(H96/R96,0)</f>
        <v>14</v>
      </c>
    </row>
    <row r="97" spans="1:19" hidden="1" x14ac:dyDescent="0.25">
      <c r="A97" s="71">
        <v>64315722</v>
      </c>
      <c r="B97" s="71">
        <v>2904</v>
      </c>
      <c r="C97" s="71" t="s">
        <v>849</v>
      </c>
      <c r="D97" s="71" t="s">
        <v>850</v>
      </c>
      <c r="E97" s="71" t="s">
        <v>10403</v>
      </c>
      <c r="F97" s="71" t="s">
        <v>851</v>
      </c>
      <c r="G97" s="71" t="s">
        <v>852</v>
      </c>
      <c r="H97" s="72">
        <v>352</v>
      </c>
      <c r="I97" s="73">
        <v>3532.62</v>
      </c>
      <c r="J97" s="73">
        <v>10035.85</v>
      </c>
      <c r="K97" s="73">
        <v>10004.85</v>
      </c>
      <c r="L97" s="74">
        <v>1000</v>
      </c>
      <c r="M97" s="73">
        <v>3532.62</v>
      </c>
      <c r="N97" s="73">
        <v>0</v>
      </c>
      <c r="O97" s="16" t="str">
        <f>VLOOKUP($A97,'Roll up tech'!$A:$C,3,0)</f>
        <v>48oz</v>
      </c>
      <c r="P97" s="16" t="str">
        <f>VLOOKUP($A97,'Roll up tech'!$A:$C,2,0)</f>
        <v>BR Pistachio Almond 6 1.5QT</v>
      </c>
      <c r="Q97" s="16" t="str">
        <f t="shared" si="11"/>
        <v>BR</v>
      </c>
      <c r="R97" s="16">
        <f>VLOOKUP(A97,'Per Pallet'!A:C,3,0)</f>
        <v>176</v>
      </c>
      <c r="S97" s="16">
        <f t="shared" si="12"/>
        <v>2</v>
      </c>
    </row>
    <row r="98" spans="1:19" hidden="1" x14ac:dyDescent="0.25">
      <c r="A98" s="71">
        <v>64315722</v>
      </c>
      <c r="B98" s="71">
        <v>3989</v>
      </c>
      <c r="C98" s="71" t="s">
        <v>849</v>
      </c>
      <c r="D98" s="71" t="s">
        <v>850</v>
      </c>
      <c r="E98" s="71" t="s">
        <v>10403</v>
      </c>
      <c r="F98" s="71" t="s">
        <v>851</v>
      </c>
      <c r="G98" s="71" t="s">
        <v>852</v>
      </c>
      <c r="H98" s="72">
        <v>17757</v>
      </c>
      <c r="I98" s="73">
        <v>179831.41</v>
      </c>
      <c r="J98" s="73">
        <v>10127.35</v>
      </c>
      <c r="K98" s="73">
        <v>10281.68</v>
      </c>
      <c r="L98" s="74">
        <v>1000</v>
      </c>
      <c r="M98" s="73">
        <v>179831.41</v>
      </c>
      <c r="N98" s="73">
        <v>0</v>
      </c>
      <c r="O98" s="16" t="str">
        <f>VLOOKUP($A98,'Roll up tech'!$A:$C,3,0)</f>
        <v>48oz</v>
      </c>
      <c r="P98" s="16" t="str">
        <f>VLOOKUP($A98,'Roll up tech'!$A:$C,2,0)</f>
        <v>BR Pistachio Almond 6 1.5QT</v>
      </c>
      <c r="Q98" s="16" t="str">
        <f t="shared" si="11"/>
        <v>BR</v>
      </c>
      <c r="R98" s="16">
        <f>VLOOKUP(A98,'Per Pallet'!A:C,3,0)</f>
        <v>176</v>
      </c>
      <c r="S98" s="16">
        <f t="shared" si="12"/>
        <v>101</v>
      </c>
    </row>
    <row r="99" spans="1:19" hidden="1" x14ac:dyDescent="0.25">
      <c r="A99" s="71">
        <v>64324874</v>
      </c>
      <c r="B99" s="71">
        <v>1439</v>
      </c>
      <c r="C99" s="71" t="s">
        <v>849</v>
      </c>
      <c r="D99" s="71" t="s">
        <v>850</v>
      </c>
      <c r="E99" s="71" t="s">
        <v>10403</v>
      </c>
      <c r="F99" s="71" t="s">
        <v>851</v>
      </c>
      <c r="G99" s="71" t="s">
        <v>852</v>
      </c>
      <c r="H99" s="72">
        <v>9</v>
      </c>
      <c r="I99" s="73">
        <v>112.84</v>
      </c>
      <c r="J99" s="73">
        <v>12537.78</v>
      </c>
      <c r="K99" s="73">
        <v>12683.44</v>
      </c>
      <c r="L99" s="74">
        <v>1000</v>
      </c>
      <c r="M99" s="73">
        <v>112.84</v>
      </c>
      <c r="N99" s="73">
        <v>0</v>
      </c>
      <c r="O99" s="16" t="str">
        <f>VLOOKUP($A99,'Roll up tech'!$A:$C,3,0)</f>
        <v>Yasso Sticks</v>
      </c>
      <c r="P99" s="16" t="str">
        <f>VLOOKUP($A99,'Roll up tech'!$A:$C,2,0)</f>
        <v>Yasso Mint Chocolate Chip 8-4pk</v>
      </c>
      <c r="Q99" s="16" t="str">
        <f t="shared" si="11"/>
        <v>Ya</v>
      </c>
      <c r="R99" s="16">
        <f>VLOOKUP(A99,'Per Pallet'!A:C,3,0)</f>
        <v>187</v>
      </c>
      <c r="S99" s="16">
        <f t="shared" si="12"/>
        <v>1</v>
      </c>
    </row>
    <row r="100" spans="1:19" hidden="1" x14ac:dyDescent="0.25">
      <c r="A100" s="71">
        <v>64324874</v>
      </c>
      <c r="B100" s="71">
        <v>2300</v>
      </c>
      <c r="C100" s="71" t="s">
        <v>849</v>
      </c>
      <c r="D100" s="71" t="s">
        <v>850</v>
      </c>
      <c r="E100" s="71" t="s">
        <v>10403</v>
      </c>
      <c r="F100" s="71" t="s">
        <v>851</v>
      </c>
      <c r="G100" s="71" t="s">
        <v>852</v>
      </c>
      <c r="H100" s="72">
        <v>153</v>
      </c>
      <c r="I100" s="73">
        <v>1921.86</v>
      </c>
      <c r="J100" s="73">
        <v>12561.18</v>
      </c>
      <c r="K100" s="73">
        <v>11964.33</v>
      </c>
      <c r="L100" s="74">
        <v>1000</v>
      </c>
      <c r="M100" s="73">
        <v>1921.86</v>
      </c>
      <c r="N100" s="73">
        <v>0</v>
      </c>
      <c r="O100" s="16" t="str">
        <f>VLOOKUP($A100,'Roll up tech'!$A:$C,3,0)</f>
        <v>Yasso Sticks</v>
      </c>
      <c r="P100" s="16" t="str">
        <f>VLOOKUP($A100,'Roll up tech'!$A:$C,2,0)</f>
        <v>Yasso Mint Chocolate Chip 8-4pk</v>
      </c>
      <c r="Q100" s="16" t="str">
        <f t="shared" si="11"/>
        <v>Ya</v>
      </c>
      <c r="R100" s="16">
        <f>VLOOKUP(A100,'Per Pallet'!A:C,3,0)</f>
        <v>187</v>
      </c>
      <c r="S100" s="16">
        <f t="shared" si="12"/>
        <v>1</v>
      </c>
    </row>
    <row r="101" spans="1:19" hidden="1" x14ac:dyDescent="0.25">
      <c r="A101" s="71">
        <v>64324876</v>
      </c>
      <c r="B101" s="71">
        <v>2300</v>
      </c>
      <c r="C101" s="71" t="s">
        <v>849</v>
      </c>
      <c r="D101" s="71" t="s">
        <v>850</v>
      </c>
      <c r="E101" s="71" t="s">
        <v>10403</v>
      </c>
      <c r="F101" s="71" t="s">
        <v>851</v>
      </c>
      <c r="G101" s="71" t="s">
        <v>852</v>
      </c>
      <c r="H101" s="72">
        <v>0</v>
      </c>
      <c r="I101" s="73">
        <v>0</v>
      </c>
      <c r="J101" s="73">
        <v>12390</v>
      </c>
      <c r="K101" s="73">
        <v>12306.25</v>
      </c>
      <c r="L101" s="74">
        <v>1000</v>
      </c>
      <c r="M101" s="73">
        <v>0</v>
      </c>
      <c r="N101" s="73">
        <v>0</v>
      </c>
      <c r="O101" s="16" t="str">
        <f>VLOOKUP($A101,'Roll up tech'!$A:$C,3,0)</f>
        <v>Yasso Sticks</v>
      </c>
      <c r="P101" s="16" t="str">
        <f>VLOOKUP($A101,'Roll up tech'!$A:$C,2,0)</f>
        <v>Yasso Chocolate Fudge 8-4pk</v>
      </c>
      <c r="Q101" s="16" t="str">
        <f t="shared" si="11"/>
        <v>Ya</v>
      </c>
      <c r="R101" s="16">
        <f>VLOOKUP(A101,'Per Pallet'!A:C,3,0)</f>
        <v>187</v>
      </c>
      <c r="S101" s="16">
        <f t="shared" si="12"/>
        <v>0</v>
      </c>
    </row>
    <row r="102" spans="1:19" hidden="1" x14ac:dyDescent="0.25">
      <c r="A102" s="71">
        <v>64325372</v>
      </c>
      <c r="B102" s="71">
        <v>1439</v>
      </c>
      <c r="C102" s="71" t="s">
        <v>849</v>
      </c>
      <c r="D102" s="71" t="s">
        <v>850</v>
      </c>
      <c r="E102" s="71" t="s">
        <v>10403</v>
      </c>
      <c r="F102" s="71" t="s">
        <v>851</v>
      </c>
      <c r="G102" s="71" t="s">
        <v>852</v>
      </c>
      <c r="H102" s="72">
        <v>17</v>
      </c>
      <c r="I102" s="73">
        <v>215.1</v>
      </c>
      <c r="J102" s="73">
        <v>12652.94</v>
      </c>
      <c r="K102" s="73">
        <v>13243.74</v>
      </c>
      <c r="L102" s="74">
        <v>1000</v>
      </c>
      <c r="M102" s="73">
        <v>215.1</v>
      </c>
      <c r="N102" s="73">
        <v>0</v>
      </c>
      <c r="O102" s="16" t="str">
        <f>VLOOKUP($A102,'Roll up tech'!$A:$C,3,0)</f>
        <v>Yasso Sticks</v>
      </c>
      <c r="P102" s="16" t="str">
        <f>VLOOKUP($A102,'Roll up tech'!$A:$C,2,0)</f>
        <v>Yasso Sea Salt Caramel 8-4pk</v>
      </c>
      <c r="Q102" s="16" t="str">
        <f t="shared" si="11"/>
        <v>Ya</v>
      </c>
      <c r="R102" s="16">
        <f>VLOOKUP(A102,'Per Pallet'!A:C,3,0)</f>
        <v>187</v>
      </c>
      <c r="S102" s="16">
        <f t="shared" si="12"/>
        <v>1</v>
      </c>
    </row>
    <row r="103" spans="1:19" hidden="1" x14ac:dyDescent="0.25">
      <c r="A103" s="71">
        <v>64325372</v>
      </c>
      <c r="B103" s="71">
        <v>2300</v>
      </c>
      <c r="C103" s="71" t="s">
        <v>849</v>
      </c>
      <c r="D103" s="71" t="s">
        <v>850</v>
      </c>
      <c r="E103" s="71" t="s">
        <v>10403</v>
      </c>
      <c r="F103" s="71" t="s">
        <v>851</v>
      </c>
      <c r="G103" s="71" t="s">
        <v>852</v>
      </c>
      <c r="H103" s="72">
        <v>6</v>
      </c>
      <c r="I103" s="73">
        <v>75.010000000000005</v>
      </c>
      <c r="J103" s="73">
        <v>12501.67</v>
      </c>
      <c r="K103" s="73">
        <v>12815.34</v>
      </c>
      <c r="L103" s="74">
        <v>1000</v>
      </c>
      <c r="M103" s="73">
        <v>75.010000000000005</v>
      </c>
      <c r="N103" s="73">
        <v>0</v>
      </c>
      <c r="O103" s="16" t="str">
        <f>VLOOKUP($A103,'Roll up tech'!$A:$C,3,0)</f>
        <v>Yasso Sticks</v>
      </c>
      <c r="P103" s="16" t="str">
        <f>VLOOKUP($A103,'Roll up tech'!$A:$C,2,0)</f>
        <v>Yasso Sea Salt Caramel 8-4pk</v>
      </c>
      <c r="Q103" s="16" t="str">
        <f t="shared" si="11"/>
        <v>Ya</v>
      </c>
      <c r="R103" s="16">
        <f>VLOOKUP(A103,'Per Pallet'!A:C,3,0)</f>
        <v>187</v>
      </c>
      <c r="S103" s="16">
        <f t="shared" si="12"/>
        <v>1</v>
      </c>
    </row>
    <row r="104" spans="1:19" hidden="1" x14ac:dyDescent="0.25">
      <c r="A104" s="71">
        <v>64325372</v>
      </c>
      <c r="B104" s="71">
        <v>3989</v>
      </c>
      <c r="C104" s="71" t="s">
        <v>849</v>
      </c>
      <c r="D104" s="71" t="s">
        <v>850</v>
      </c>
      <c r="E104" s="71" t="s">
        <v>10403</v>
      </c>
      <c r="F104" s="71" t="s">
        <v>851</v>
      </c>
      <c r="G104" s="71" t="s">
        <v>852</v>
      </c>
      <c r="H104" s="72">
        <v>177</v>
      </c>
      <c r="I104" s="73">
        <v>2204.4899999999998</v>
      </c>
      <c r="J104" s="73">
        <v>12454.75</v>
      </c>
      <c r="K104" s="73">
        <v>12496.75</v>
      </c>
      <c r="L104" s="74">
        <v>1000</v>
      </c>
      <c r="M104" s="73">
        <v>2204.4899999999998</v>
      </c>
      <c r="N104" s="73">
        <v>0</v>
      </c>
      <c r="O104" s="16" t="str">
        <f>VLOOKUP($A104,'Roll up tech'!$A:$C,3,0)</f>
        <v>Yasso Sticks</v>
      </c>
      <c r="P104" s="16" t="str">
        <f>VLOOKUP($A104,'Roll up tech'!$A:$C,2,0)</f>
        <v>Yasso Sea Salt Caramel 8-4pk</v>
      </c>
      <c r="Q104" s="16" t="str">
        <f t="shared" si="11"/>
        <v>Ya</v>
      </c>
      <c r="R104" s="16">
        <f>VLOOKUP(A104,'Per Pallet'!A:C,3,0)</f>
        <v>187</v>
      </c>
      <c r="S104" s="16">
        <f t="shared" si="12"/>
        <v>1</v>
      </c>
    </row>
    <row r="105" spans="1:19" hidden="1" x14ac:dyDescent="0.25">
      <c r="A105" s="71">
        <v>64325486</v>
      </c>
      <c r="B105" s="71">
        <v>1419</v>
      </c>
      <c r="C105" s="71" t="s">
        <v>849</v>
      </c>
      <c r="D105" s="71" t="s">
        <v>850</v>
      </c>
      <c r="E105" s="71" t="s">
        <v>10403</v>
      </c>
      <c r="F105" s="71" t="s">
        <v>851</v>
      </c>
      <c r="G105" s="71" t="s">
        <v>852</v>
      </c>
      <c r="H105" s="72">
        <v>39</v>
      </c>
      <c r="I105" s="73">
        <v>544.52</v>
      </c>
      <c r="J105" s="73">
        <v>13962.05</v>
      </c>
      <c r="K105" s="73">
        <v>15419.18</v>
      </c>
      <c r="L105" s="74">
        <v>1000</v>
      </c>
      <c r="M105" s="73">
        <v>544.52</v>
      </c>
      <c r="N105" s="73">
        <v>0</v>
      </c>
      <c r="O105" s="16" t="str">
        <f>VLOOKUP($A105,'Roll up tech'!$A:$C,3,0)</f>
        <v>Yasso Sticks</v>
      </c>
      <c r="P105" s="16" t="str">
        <f>VLOOKUP($A105,'Roll up tech'!$A:$C,2,0)</f>
        <v>Yasso Caramel Chocolate Crunch 8-4pk</v>
      </c>
      <c r="Q105" s="16" t="str">
        <f t="shared" si="11"/>
        <v>Ya</v>
      </c>
      <c r="R105" s="16">
        <f>VLOOKUP(A105,'Per Pallet'!A:C,3,0)</f>
        <v>187</v>
      </c>
      <c r="S105" s="16">
        <f t="shared" si="12"/>
        <v>1</v>
      </c>
    </row>
    <row r="106" spans="1:19" hidden="1" x14ac:dyDescent="0.25">
      <c r="A106" s="71">
        <v>64325486</v>
      </c>
      <c r="B106" s="71">
        <v>1439</v>
      </c>
      <c r="C106" s="71" t="s">
        <v>849</v>
      </c>
      <c r="D106" s="71" t="s">
        <v>850</v>
      </c>
      <c r="E106" s="71" t="s">
        <v>10403</v>
      </c>
      <c r="F106" s="71" t="s">
        <v>851</v>
      </c>
      <c r="G106" s="71" t="s">
        <v>852</v>
      </c>
      <c r="H106" s="72">
        <v>3649</v>
      </c>
      <c r="I106" s="73">
        <v>45051.34</v>
      </c>
      <c r="J106" s="73">
        <v>12346.22</v>
      </c>
      <c r="K106" s="73">
        <v>14712.96</v>
      </c>
      <c r="L106" s="74">
        <v>1000</v>
      </c>
      <c r="M106" s="73">
        <v>45051.34</v>
      </c>
      <c r="N106" s="73">
        <v>0</v>
      </c>
      <c r="O106" s="16" t="str">
        <f>VLOOKUP($A106,'Roll up tech'!$A:$C,3,0)</f>
        <v>Yasso Sticks</v>
      </c>
      <c r="P106" s="16" t="str">
        <f>VLOOKUP($A106,'Roll up tech'!$A:$C,2,0)</f>
        <v>Yasso Caramel Chocolate Crunch 8-4pk</v>
      </c>
      <c r="Q106" s="16" t="str">
        <f t="shared" si="11"/>
        <v>Ya</v>
      </c>
      <c r="R106" s="16">
        <f>VLOOKUP(A106,'Per Pallet'!A:C,3,0)</f>
        <v>187</v>
      </c>
      <c r="S106" s="16">
        <f t="shared" si="12"/>
        <v>20</v>
      </c>
    </row>
    <row r="107" spans="1:19" hidden="1" x14ac:dyDescent="0.25">
      <c r="A107" s="71">
        <v>64325486</v>
      </c>
      <c r="B107" s="71">
        <v>2300</v>
      </c>
      <c r="C107" s="71" t="s">
        <v>849</v>
      </c>
      <c r="D107" s="71" t="s">
        <v>850</v>
      </c>
      <c r="E107" s="71" t="s">
        <v>10403</v>
      </c>
      <c r="F107" s="71" t="s">
        <v>851</v>
      </c>
      <c r="G107" s="71" t="s">
        <v>852</v>
      </c>
      <c r="H107" s="72">
        <v>170</v>
      </c>
      <c r="I107" s="73">
        <v>2159.13</v>
      </c>
      <c r="J107" s="73">
        <v>12700.76</v>
      </c>
      <c r="K107" s="73">
        <v>15193.67</v>
      </c>
      <c r="L107" s="74">
        <v>1000</v>
      </c>
      <c r="M107" s="73">
        <v>2159.13</v>
      </c>
      <c r="N107" s="73">
        <v>0</v>
      </c>
      <c r="O107" s="16" t="str">
        <f>VLOOKUP($A107,'Roll up tech'!$A:$C,3,0)</f>
        <v>Yasso Sticks</v>
      </c>
      <c r="P107" s="16" t="str">
        <f>VLOOKUP($A107,'Roll up tech'!$A:$C,2,0)</f>
        <v>Yasso Caramel Chocolate Crunch 8-4pk</v>
      </c>
      <c r="Q107" s="16" t="str">
        <f t="shared" si="11"/>
        <v>Ya</v>
      </c>
      <c r="R107" s="16">
        <f>VLOOKUP(A107,'Per Pallet'!A:C,3,0)</f>
        <v>187</v>
      </c>
      <c r="S107" s="16">
        <f t="shared" si="12"/>
        <v>1</v>
      </c>
    </row>
    <row r="108" spans="1:19" hidden="1" x14ac:dyDescent="0.25">
      <c r="A108" s="71">
        <v>64325486</v>
      </c>
      <c r="B108" s="71">
        <v>3989</v>
      </c>
      <c r="C108" s="71" t="s">
        <v>849</v>
      </c>
      <c r="D108" s="71" t="s">
        <v>850</v>
      </c>
      <c r="E108" s="71" t="s">
        <v>10403</v>
      </c>
      <c r="F108" s="71" t="s">
        <v>851</v>
      </c>
      <c r="G108" s="71" t="s">
        <v>852</v>
      </c>
      <c r="H108" s="72">
        <v>1025</v>
      </c>
      <c r="I108" s="73">
        <v>13146.31</v>
      </c>
      <c r="J108" s="73">
        <v>12825.67</v>
      </c>
      <c r="K108" s="73">
        <v>15320.36</v>
      </c>
      <c r="L108" s="74">
        <v>1000</v>
      </c>
      <c r="M108" s="73">
        <v>13146.31</v>
      </c>
      <c r="N108" s="73">
        <v>0</v>
      </c>
      <c r="O108" s="16" t="str">
        <f>VLOOKUP($A108,'Roll up tech'!$A:$C,3,0)</f>
        <v>Yasso Sticks</v>
      </c>
      <c r="P108" s="16" t="str">
        <f>VLOOKUP($A108,'Roll up tech'!$A:$C,2,0)</f>
        <v>Yasso Caramel Chocolate Crunch 8-4pk</v>
      </c>
      <c r="Q108" s="16" t="str">
        <f t="shared" si="11"/>
        <v>Ya</v>
      </c>
      <c r="R108" s="16">
        <f>VLOOKUP(A108,'Per Pallet'!A:C,3,0)</f>
        <v>187</v>
      </c>
      <c r="S108" s="16">
        <f t="shared" si="12"/>
        <v>6</v>
      </c>
    </row>
    <row r="109" spans="1:19" hidden="1" x14ac:dyDescent="0.25">
      <c r="A109" s="71">
        <v>64325487</v>
      </c>
      <c r="B109" s="71">
        <v>1419</v>
      </c>
      <c r="C109" s="71" t="s">
        <v>849</v>
      </c>
      <c r="D109" s="71" t="s">
        <v>850</v>
      </c>
      <c r="E109" s="71" t="s">
        <v>10403</v>
      </c>
      <c r="F109" s="71" t="s">
        <v>851</v>
      </c>
      <c r="G109" s="71" t="s">
        <v>852</v>
      </c>
      <c r="H109" s="72">
        <v>0</v>
      </c>
      <c r="I109" s="73">
        <v>0</v>
      </c>
      <c r="J109" s="73">
        <v>13338.33</v>
      </c>
      <c r="K109" s="73">
        <v>13057.73</v>
      </c>
      <c r="L109" s="74">
        <v>1000</v>
      </c>
      <c r="M109" s="73">
        <v>0</v>
      </c>
      <c r="N109" s="73">
        <v>0</v>
      </c>
      <c r="O109" s="16" t="str">
        <f>VLOOKUP($A109,'Roll up tech'!$A:$C,3,0)</f>
        <v>Yasso Sticks</v>
      </c>
      <c r="P109" s="16" t="str">
        <f>VLOOKUP($A109,'Roll up tech'!$A:$C,2,0)</f>
        <v>Yasso Mint Chocolate Crunch 8-4pk</v>
      </c>
      <c r="Q109" s="16" t="str">
        <f t="shared" si="11"/>
        <v>Ya</v>
      </c>
      <c r="R109" s="16">
        <f>VLOOKUP(A109,'Per Pallet'!A:C,3,0)</f>
        <v>187</v>
      </c>
      <c r="S109" s="16">
        <f t="shared" si="12"/>
        <v>0</v>
      </c>
    </row>
    <row r="110" spans="1:19" hidden="1" x14ac:dyDescent="0.25">
      <c r="A110" s="71">
        <v>64325487</v>
      </c>
      <c r="B110" s="71">
        <v>1439</v>
      </c>
      <c r="C110" s="71" t="s">
        <v>849</v>
      </c>
      <c r="D110" s="71" t="s">
        <v>850</v>
      </c>
      <c r="E110" s="71" t="s">
        <v>10403</v>
      </c>
      <c r="F110" s="71" t="s">
        <v>851</v>
      </c>
      <c r="G110" s="71" t="s">
        <v>852</v>
      </c>
      <c r="H110" s="72">
        <v>0</v>
      </c>
      <c r="I110" s="73">
        <v>0</v>
      </c>
      <c r="J110" s="73">
        <v>13627.72</v>
      </c>
      <c r="K110" s="73">
        <v>13153.39</v>
      </c>
      <c r="L110" s="74">
        <v>1000</v>
      </c>
      <c r="M110" s="73">
        <v>0</v>
      </c>
      <c r="N110" s="73">
        <v>0</v>
      </c>
      <c r="O110" s="16" t="str">
        <f>VLOOKUP($A110,'Roll up tech'!$A:$C,3,0)</f>
        <v>Yasso Sticks</v>
      </c>
      <c r="P110" s="16" t="str">
        <f>VLOOKUP($A110,'Roll up tech'!$A:$C,2,0)</f>
        <v>Yasso Mint Chocolate Crunch 8-4pk</v>
      </c>
      <c r="Q110" s="16" t="str">
        <f t="shared" si="11"/>
        <v>Ya</v>
      </c>
      <c r="R110" s="16">
        <f>VLOOKUP(A110,'Per Pallet'!A:C,3,0)</f>
        <v>187</v>
      </c>
      <c r="S110" s="16">
        <f t="shared" si="12"/>
        <v>0</v>
      </c>
    </row>
    <row r="111" spans="1:19" hidden="1" x14ac:dyDescent="0.25">
      <c r="A111" s="71">
        <v>64325487</v>
      </c>
      <c r="B111" s="71">
        <v>2300</v>
      </c>
      <c r="C111" s="71" t="s">
        <v>849</v>
      </c>
      <c r="D111" s="71" t="s">
        <v>850</v>
      </c>
      <c r="E111" s="71" t="s">
        <v>10403</v>
      </c>
      <c r="F111" s="71" t="s">
        <v>851</v>
      </c>
      <c r="G111" s="71" t="s">
        <v>852</v>
      </c>
      <c r="H111" s="72">
        <v>373</v>
      </c>
      <c r="I111" s="73">
        <v>4848.34</v>
      </c>
      <c r="J111" s="73">
        <v>12998.23</v>
      </c>
      <c r="K111" s="73">
        <v>12931.67</v>
      </c>
      <c r="L111" s="74">
        <v>1000</v>
      </c>
      <c r="M111" s="73">
        <v>4848.34</v>
      </c>
      <c r="N111" s="73">
        <v>0</v>
      </c>
      <c r="O111" s="16" t="str">
        <f>VLOOKUP($A111,'Roll up tech'!$A:$C,3,0)</f>
        <v>Yasso Sticks</v>
      </c>
      <c r="P111" s="16" t="str">
        <f>VLOOKUP($A111,'Roll up tech'!$A:$C,2,0)</f>
        <v>Yasso Mint Chocolate Crunch 8-4pk</v>
      </c>
      <c r="Q111" s="16" t="str">
        <f t="shared" si="11"/>
        <v>Ya</v>
      </c>
      <c r="R111" s="16">
        <f>VLOOKUP(A111,'Per Pallet'!A:C,3,0)</f>
        <v>187</v>
      </c>
      <c r="S111" s="16">
        <f t="shared" si="12"/>
        <v>2</v>
      </c>
    </row>
    <row r="112" spans="1:19" hidden="1" x14ac:dyDescent="0.25">
      <c r="A112" s="71">
        <v>64325488</v>
      </c>
      <c r="B112" s="71">
        <v>2300</v>
      </c>
      <c r="C112" s="71" t="s">
        <v>849</v>
      </c>
      <c r="D112" s="71" t="s">
        <v>850</v>
      </c>
      <c r="E112" s="71" t="s">
        <v>10403</v>
      </c>
      <c r="F112" s="71" t="s">
        <v>851</v>
      </c>
      <c r="G112" s="71" t="s">
        <v>852</v>
      </c>
      <c r="H112" s="72">
        <v>187</v>
      </c>
      <c r="I112" s="73">
        <v>2426.91</v>
      </c>
      <c r="J112" s="73">
        <v>12978.13</v>
      </c>
      <c r="K112" s="73">
        <v>12951.05</v>
      </c>
      <c r="L112" s="74">
        <v>1000</v>
      </c>
      <c r="M112" s="73">
        <v>2426.91</v>
      </c>
      <c r="N112" s="73">
        <v>0</v>
      </c>
      <c r="O112" s="16" t="str">
        <f>VLOOKUP($A112,'Roll up tech'!$A:$C,3,0)</f>
        <v>Yasso Sticks</v>
      </c>
      <c r="P112" s="16" t="str">
        <f>VLOOKUP($A112,'Roll up tech'!$A:$C,2,0)</f>
        <v>Yasso PB Chocolate Crunch 8-4pk</v>
      </c>
      <c r="Q112" s="16" t="str">
        <f t="shared" si="11"/>
        <v>Ya</v>
      </c>
      <c r="R112" s="16">
        <f>VLOOKUP(A112,'Per Pallet'!A:C,3,0)</f>
        <v>187</v>
      </c>
      <c r="S112" s="16">
        <f t="shared" si="12"/>
        <v>1</v>
      </c>
    </row>
    <row r="113" spans="1:19" hidden="1" x14ac:dyDescent="0.25">
      <c r="A113" s="71">
        <v>64325492</v>
      </c>
      <c r="B113" s="71">
        <v>1715</v>
      </c>
      <c r="C113" s="71" t="s">
        <v>849</v>
      </c>
      <c r="D113" s="71" t="s">
        <v>850</v>
      </c>
      <c r="E113" s="71" t="s">
        <v>10403</v>
      </c>
      <c r="F113" s="71" t="s">
        <v>851</v>
      </c>
      <c r="G113" s="71" t="s">
        <v>852</v>
      </c>
      <c r="H113" s="72">
        <v>0</v>
      </c>
      <c r="I113" s="73">
        <v>0</v>
      </c>
      <c r="J113" s="73">
        <v>13597.38</v>
      </c>
      <c r="K113" s="73">
        <v>13231.61</v>
      </c>
      <c r="L113" s="74">
        <v>1000</v>
      </c>
      <c r="M113" s="73">
        <v>0</v>
      </c>
      <c r="N113" s="73">
        <v>0</v>
      </c>
      <c r="O113" s="16" t="str">
        <f>VLOOKUP($A113,'Roll up tech'!$A:$C,3,0)</f>
        <v>Yasso Sticks</v>
      </c>
      <c r="P113" s="16" t="str">
        <f>VLOOKUP($A113,'Roll up tech'!$A:$C,2,0)</f>
        <v>Yasso Strawberry Chocolate Crunch 8-4pk</v>
      </c>
      <c r="Q113" s="16" t="str">
        <f t="shared" si="11"/>
        <v>Ya</v>
      </c>
      <c r="R113" s="16">
        <f>VLOOKUP(A113,'Per Pallet'!A:C,3,0)</f>
        <v>187</v>
      </c>
      <c r="S113" s="16">
        <f t="shared" si="12"/>
        <v>0</v>
      </c>
    </row>
    <row r="114" spans="1:19" hidden="1" x14ac:dyDescent="0.25">
      <c r="A114" s="71">
        <v>64325509</v>
      </c>
      <c r="B114" s="71">
        <v>1715</v>
      </c>
      <c r="C114" s="71" t="s">
        <v>849</v>
      </c>
      <c r="D114" s="71" t="s">
        <v>850</v>
      </c>
      <c r="E114" s="71" t="s">
        <v>10403</v>
      </c>
      <c r="F114" s="71" t="s">
        <v>851</v>
      </c>
      <c r="G114" s="71" t="s">
        <v>852</v>
      </c>
      <c r="H114" s="72">
        <v>0</v>
      </c>
      <c r="I114" s="73">
        <v>0</v>
      </c>
      <c r="J114" s="73">
        <v>12797.28</v>
      </c>
      <c r="K114" s="73">
        <v>12797.28</v>
      </c>
      <c r="L114" s="74">
        <v>1000</v>
      </c>
      <c r="M114" s="73">
        <v>0</v>
      </c>
      <c r="N114" s="73">
        <v>0</v>
      </c>
      <c r="O114" s="16" t="str">
        <f>VLOOKUP($A114,'Roll up tech'!$A:$C,3,0)</f>
        <v>Yasso Sticks</v>
      </c>
      <c r="P114" s="16" t="str">
        <f>VLOOKUP($A114,'Roll up tech'!$A:$C,2,0)</f>
        <v>Yasso Fudge Chocolate Crunch 8-4pk</v>
      </c>
      <c r="Q114" s="16" t="str">
        <f t="shared" si="11"/>
        <v>Ya</v>
      </c>
      <c r="R114" s="16">
        <f>VLOOKUP(A114,'Per Pallet'!A:C,3,0)</f>
        <v>187</v>
      </c>
      <c r="S114" s="16">
        <f t="shared" si="12"/>
        <v>0</v>
      </c>
    </row>
    <row r="115" spans="1:19" hidden="1" x14ac:dyDescent="0.25">
      <c r="A115" s="71">
        <v>64325509</v>
      </c>
      <c r="B115" s="71">
        <v>2300</v>
      </c>
      <c r="C115" s="71" t="s">
        <v>849</v>
      </c>
      <c r="D115" s="71" t="s">
        <v>850</v>
      </c>
      <c r="E115" s="71" t="s">
        <v>10403</v>
      </c>
      <c r="F115" s="71" t="s">
        <v>851</v>
      </c>
      <c r="G115" s="71" t="s">
        <v>852</v>
      </c>
      <c r="H115" s="72">
        <v>17</v>
      </c>
      <c r="I115" s="73">
        <v>222.58</v>
      </c>
      <c r="J115" s="73">
        <v>13092.94</v>
      </c>
      <c r="K115" s="73">
        <v>12961.31</v>
      </c>
      <c r="L115" s="74">
        <v>1000</v>
      </c>
      <c r="M115" s="73">
        <v>222.58</v>
      </c>
      <c r="N115" s="73">
        <v>0</v>
      </c>
      <c r="O115" s="16" t="str">
        <f>VLOOKUP($A115,'Roll up tech'!$A:$C,3,0)</f>
        <v>Yasso Sticks</v>
      </c>
      <c r="P115" s="16" t="str">
        <f>VLOOKUP($A115,'Roll up tech'!$A:$C,2,0)</f>
        <v>Yasso Fudge Chocolate Crunch 8-4pk</v>
      </c>
      <c r="Q115" s="16" t="str">
        <f t="shared" si="11"/>
        <v>Ya</v>
      </c>
      <c r="R115" s="16">
        <f>VLOOKUP(A115,'Per Pallet'!A:C,3,0)</f>
        <v>187</v>
      </c>
      <c r="S115" s="16">
        <f t="shared" si="12"/>
        <v>1</v>
      </c>
    </row>
    <row r="116" spans="1:19" hidden="1" x14ac:dyDescent="0.25">
      <c r="A116" s="71">
        <v>64325512</v>
      </c>
      <c r="B116" s="71">
        <v>2300</v>
      </c>
      <c r="C116" s="71" t="s">
        <v>849</v>
      </c>
      <c r="D116" s="71" t="s">
        <v>850</v>
      </c>
      <c r="E116" s="71" t="s">
        <v>10403</v>
      </c>
      <c r="F116" s="71" t="s">
        <v>851</v>
      </c>
      <c r="G116" s="71" t="s">
        <v>852</v>
      </c>
      <c r="H116" s="72">
        <v>1744</v>
      </c>
      <c r="I116" s="73">
        <v>22061.63</v>
      </c>
      <c r="J116" s="73">
        <v>12650.02</v>
      </c>
      <c r="K116" s="73">
        <v>13357</v>
      </c>
      <c r="L116" s="74">
        <v>1000</v>
      </c>
      <c r="M116" s="73">
        <v>22061.63</v>
      </c>
      <c r="N116" s="73">
        <v>0</v>
      </c>
      <c r="O116" s="16" t="str">
        <f>VLOOKUP($A116,'Roll up tech'!$A:$C,3,0)</f>
        <v>Yasso Sticks</v>
      </c>
      <c r="P116" s="16" t="str">
        <f>VLOOKUP($A116,'Roll up tech'!$A:$C,2,0)</f>
        <v>Yasso Coffee Chocolate Chip 8-4pk</v>
      </c>
      <c r="Q116" s="16" t="str">
        <f t="shared" si="11"/>
        <v>Ya</v>
      </c>
      <c r="R116" s="16">
        <f>VLOOKUP(A116,'Per Pallet'!A:C,3,0)</f>
        <v>187</v>
      </c>
      <c r="S116" s="16">
        <f t="shared" si="12"/>
        <v>10</v>
      </c>
    </row>
    <row r="117" spans="1:19" hidden="1" x14ac:dyDescent="0.25">
      <c r="A117" s="71">
        <v>64325512</v>
      </c>
      <c r="B117" s="71">
        <v>3989</v>
      </c>
      <c r="C117" s="71" t="s">
        <v>849</v>
      </c>
      <c r="D117" s="71" t="s">
        <v>850</v>
      </c>
      <c r="E117" s="71" t="s">
        <v>10403</v>
      </c>
      <c r="F117" s="71" t="s">
        <v>851</v>
      </c>
      <c r="G117" s="71" t="s">
        <v>852</v>
      </c>
      <c r="H117" s="72">
        <v>17</v>
      </c>
      <c r="I117" s="73">
        <v>216.01</v>
      </c>
      <c r="J117" s="73">
        <v>12706.47</v>
      </c>
      <c r="K117" s="73">
        <v>13261.05</v>
      </c>
      <c r="L117" s="74">
        <v>1000</v>
      </c>
      <c r="M117" s="73">
        <v>216.01</v>
      </c>
      <c r="N117" s="73">
        <v>0</v>
      </c>
      <c r="O117" s="16" t="str">
        <f>VLOOKUP($A117,'Roll up tech'!$A:$C,3,0)</f>
        <v>Yasso Sticks</v>
      </c>
      <c r="P117" s="16" t="str">
        <f>VLOOKUP($A117,'Roll up tech'!$A:$C,2,0)</f>
        <v>Yasso Coffee Chocolate Chip 8-4pk</v>
      </c>
      <c r="Q117" s="16" t="str">
        <f t="shared" si="11"/>
        <v>Ya</v>
      </c>
      <c r="R117" s="16">
        <f>VLOOKUP(A117,'Per Pallet'!A:C,3,0)</f>
        <v>187</v>
      </c>
      <c r="S117" s="16">
        <f t="shared" si="12"/>
        <v>1</v>
      </c>
    </row>
    <row r="118" spans="1:19" hidden="1" x14ac:dyDescent="0.25">
      <c r="A118" s="71">
        <v>64325513</v>
      </c>
      <c r="B118" s="71">
        <v>2300</v>
      </c>
      <c r="C118" s="71" t="s">
        <v>849</v>
      </c>
      <c r="D118" s="71" t="s">
        <v>850</v>
      </c>
      <c r="E118" s="71" t="s">
        <v>10403</v>
      </c>
      <c r="F118" s="71" t="s">
        <v>851</v>
      </c>
      <c r="G118" s="71" t="s">
        <v>852</v>
      </c>
      <c r="H118" s="72">
        <v>51</v>
      </c>
      <c r="I118" s="73">
        <v>627.17999999999995</v>
      </c>
      <c r="J118" s="73">
        <v>12297.65</v>
      </c>
      <c r="K118" s="73">
        <v>11924.08</v>
      </c>
      <c r="L118" s="74">
        <v>1000</v>
      </c>
      <c r="M118" s="73">
        <v>627.17999999999995</v>
      </c>
      <c r="N118" s="73">
        <v>0</v>
      </c>
      <c r="O118" s="16" t="str">
        <f>VLOOKUP($A118,'Roll up tech'!$A:$C,3,0)</f>
        <v>Yasso Sticks</v>
      </c>
      <c r="P118" s="16" t="str">
        <f>VLOOKUP($A118,'Roll up tech'!$A:$C,2,0)</f>
        <v>Yasso Cookies N Cream 8-4pk</v>
      </c>
      <c r="Q118" s="16" t="str">
        <f t="shared" si="11"/>
        <v>Ya</v>
      </c>
      <c r="R118" s="16">
        <f>VLOOKUP(A118,'Per Pallet'!A:C,3,0)</f>
        <v>187</v>
      </c>
      <c r="S118" s="16">
        <f t="shared" si="12"/>
        <v>1</v>
      </c>
    </row>
    <row r="119" spans="1:19" hidden="1" x14ac:dyDescent="0.25">
      <c r="A119" s="71">
        <v>64325559</v>
      </c>
      <c r="B119" s="71">
        <v>1439</v>
      </c>
      <c r="C119" s="71" t="s">
        <v>849</v>
      </c>
      <c r="D119" s="71" t="s">
        <v>850</v>
      </c>
      <c r="E119" s="71" t="s">
        <v>10403</v>
      </c>
      <c r="F119" s="71" t="s">
        <v>851</v>
      </c>
      <c r="G119" s="71" t="s">
        <v>852</v>
      </c>
      <c r="H119" s="72">
        <v>3</v>
      </c>
      <c r="I119" s="73">
        <v>38.32</v>
      </c>
      <c r="J119" s="73">
        <v>12773.33</v>
      </c>
      <c r="K119" s="73">
        <v>12977.37</v>
      </c>
      <c r="L119" s="74">
        <v>1000</v>
      </c>
      <c r="M119" s="73">
        <v>38.32</v>
      </c>
      <c r="N119" s="73">
        <v>0</v>
      </c>
      <c r="O119" s="16" t="str">
        <f>VLOOKUP($A119,'Roll up tech'!$A:$C,3,0)</f>
        <v>MBG</v>
      </c>
      <c r="P119" s="16" t="str">
        <f>VLOOKUP($A119,'Roll up tech'!$A:$C,2,0)</f>
        <v>Yasso Birthday Cake 8-4pk</v>
      </c>
      <c r="Q119" s="16" t="str">
        <f t="shared" si="11"/>
        <v>Ya</v>
      </c>
      <c r="R119" s="16">
        <f>VLOOKUP(A119,'Per Pallet'!A:C,3,0)</f>
        <v>187</v>
      </c>
      <c r="S119" s="16">
        <f t="shared" si="12"/>
        <v>1</v>
      </c>
    </row>
    <row r="120" spans="1:19" hidden="1" x14ac:dyDescent="0.25">
      <c r="A120" s="71">
        <v>64325563</v>
      </c>
      <c r="B120" s="71">
        <v>1419</v>
      </c>
      <c r="C120" s="71" t="s">
        <v>849</v>
      </c>
      <c r="D120" s="71" t="s">
        <v>850</v>
      </c>
      <c r="E120" s="71" t="s">
        <v>10403</v>
      </c>
      <c r="F120" s="71" t="s">
        <v>851</v>
      </c>
      <c r="G120" s="71" t="s">
        <v>852</v>
      </c>
      <c r="H120" s="72">
        <v>17</v>
      </c>
      <c r="I120" s="73">
        <v>207.35</v>
      </c>
      <c r="J120" s="73">
        <v>12197.06</v>
      </c>
      <c r="K120" s="73">
        <v>13119.85</v>
      </c>
      <c r="L120" s="74">
        <v>1000</v>
      </c>
      <c r="M120" s="73">
        <v>207.35</v>
      </c>
      <c r="N120" s="73">
        <v>0</v>
      </c>
      <c r="O120" s="16" t="str">
        <f>VLOOKUP($A120,'Roll up tech'!$A:$C,3,0)</f>
        <v>Yasso Sticks</v>
      </c>
      <c r="P120" s="16" t="str">
        <f>VLOOKUP($A120,'Roll up tech'!$A:$C,2,0)</f>
        <v>Yasso Strawberries n Cream 8-4pk</v>
      </c>
      <c r="Q120" s="16" t="str">
        <f t="shared" si="11"/>
        <v>Ya</v>
      </c>
      <c r="R120" s="16">
        <f>VLOOKUP(A120,'Per Pallet'!A:C,3,0)</f>
        <v>187</v>
      </c>
      <c r="S120" s="16">
        <f t="shared" si="12"/>
        <v>1</v>
      </c>
    </row>
    <row r="121" spans="1:19" hidden="1" x14ac:dyDescent="0.25">
      <c r="A121" s="71">
        <v>64325563</v>
      </c>
      <c r="B121" s="71">
        <v>1439</v>
      </c>
      <c r="C121" s="71" t="s">
        <v>849</v>
      </c>
      <c r="D121" s="71" t="s">
        <v>850</v>
      </c>
      <c r="E121" s="71" t="s">
        <v>10403</v>
      </c>
      <c r="F121" s="71" t="s">
        <v>851</v>
      </c>
      <c r="G121" s="71" t="s">
        <v>852</v>
      </c>
      <c r="H121" s="72">
        <v>913</v>
      </c>
      <c r="I121" s="73">
        <v>12167.81</v>
      </c>
      <c r="J121" s="73">
        <v>13327.28</v>
      </c>
      <c r="K121" s="73">
        <v>13044.68</v>
      </c>
      <c r="L121" s="74">
        <v>1000</v>
      </c>
      <c r="M121" s="73">
        <v>12167.81</v>
      </c>
      <c r="N121" s="73">
        <v>0</v>
      </c>
      <c r="O121" s="16" t="str">
        <f>VLOOKUP($A121,'Roll up tech'!$A:$C,3,0)</f>
        <v>Yasso Sticks</v>
      </c>
      <c r="P121" s="16" t="str">
        <f>VLOOKUP($A121,'Roll up tech'!$A:$C,2,0)</f>
        <v>Yasso Strawberries n Cream 8-4pk</v>
      </c>
      <c r="Q121" s="16" t="str">
        <f t="shared" si="11"/>
        <v>Ya</v>
      </c>
      <c r="R121" s="16">
        <f>VLOOKUP(A121,'Per Pallet'!A:C,3,0)</f>
        <v>187</v>
      </c>
      <c r="S121" s="16">
        <f t="shared" si="12"/>
        <v>5</v>
      </c>
    </row>
    <row r="122" spans="1:19" hidden="1" x14ac:dyDescent="0.25">
      <c r="A122" s="71">
        <v>64325563</v>
      </c>
      <c r="B122" s="71">
        <v>1715</v>
      </c>
      <c r="C122" s="71" t="s">
        <v>849</v>
      </c>
      <c r="D122" s="71" t="s">
        <v>850</v>
      </c>
      <c r="E122" s="71" t="s">
        <v>10403</v>
      </c>
      <c r="F122" s="71" t="s">
        <v>851</v>
      </c>
      <c r="G122" s="71" t="s">
        <v>852</v>
      </c>
      <c r="H122" s="72">
        <v>0</v>
      </c>
      <c r="I122" s="73">
        <v>0</v>
      </c>
      <c r="J122" s="73">
        <v>13852.41</v>
      </c>
      <c r="K122" s="73">
        <v>12549.24</v>
      </c>
      <c r="L122" s="74">
        <v>1000</v>
      </c>
      <c r="M122" s="73">
        <v>0</v>
      </c>
      <c r="N122" s="73">
        <v>0</v>
      </c>
      <c r="O122" s="16" t="str">
        <f>VLOOKUP($A122,'Roll up tech'!$A:$C,3,0)</f>
        <v>Yasso Sticks</v>
      </c>
      <c r="P122" s="16" t="str">
        <f>VLOOKUP($A122,'Roll up tech'!$A:$C,2,0)</f>
        <v>Yasso Strawberries n Cream 8-4pk</v>
      </c>
      <c r="Q122" s="16" t="str">
        <f t="shared" si="11"/>
        <v>Ya</v>
      </c>
      <c r="R122" s="16">
        <f>VLOOKUP(A122,'Per Pallet'!A:C,3,0)</f>
        <v>187</v>
      </c>
      <c r="S122" s="16">
        <f t="shared" si="12"/>
        <v>0</v>
      </c>
    </row>
    <row r="123" spans="1:19" hidden="1" x14ac:dyDescent="0.25">
      <c r="A123" s="71">
        <v>64325563</v>
      </c>
      <c r="B123" s="71">
        <v>2300</v>
      </c>
      <c r="C123" s="71" t="s">
        <v>849</v>
      </c>
      <c r="D123" s="71" t="s">
        <v>850</v>
      </c>
      <c r="E123" s="71" t="s">
        <v>10403</v>
      </c>
      <c r="F123" s="71" t="s">
        <v>851</v>
      </c>
      <c r="G123" s="71" t="s">
        <v>852</v>
      </c>
      <c r="H123" s="72">
        <v>17</v>
      </c>
      <c r="I123" s="73">
        <v>215.66</v>
      </c>
      <c r="J123" s="73">
        <v>12685.88</v>
      </c>
      <c r="K123" s="73">
        <v>12853.69</v>
      </c>
      <c r="L123" s="74">
        <v>1000</v>
      </c>
      <c r="M123" s="73">
        <v>215.66</v>
      </c>
      <c r="N123" s="73">
        <v>0</v>
      </c>
      <c r="O123" s="16" t="str">
        <f>VLOOKUP($A123,'Roll up tech'!$A:$C,3,0)</f>
        <v>Yasso Sticks</v>
      </c>
      <c r="P123" s="16" t="str">
        <f>VLOOKUP($A123,'Roll up tech'!$A:$C,2,0)</f>
        <v>Yasso Strawberries n Cream 8-4pk</v>
      </c>
      <c r="Q123" s="16" t="str">
        <f t="shared" si="11"/>
        <v>Ya</v>
      </c>
      <c r="R123" s="16">
        <f>VLOOKUP(A123,'Per Pallet'!A:C,3,0)</f>
        <v>187</v>
      </c>
      <c r="S123" s="16">
        <f t="shared" si="12"/>
        <v>1</v>
      </c>
    </row>
    <row r="124" spans="1:19" hidden="1" x14ac:dyDescent="0.25">
      <c r="A124" s="71">
        <v>64325563</v>
      </c>
      <c r="B124" s="71">
        <v>3989</v>
      </c>
      <c r="C124" s="71" t="s">
        <v>849</v>
      </c>
      <c r="D124" s="71" t="s">
        <v>850</v>
      </c>
      <c r="E124" s="71" t="s">
        <v>10403</v>
      </c>
      <c r="F124" s="71" t="s">
        <v>851</v>
      </c>
      <c r="G124" s="71" t="s">
        <v>852</v>
      </c>
      <c r="H124" s="72">
        <v>289</v>
      </c>
      <c r="I124" s="73">
        <v>3514.47</v>
      </c>
      <c r="J124" s="73">
        <v>12160.8</v>
      </c>
      <c r="K124" s="73">
        <v>12869.94</v>
      </c>
      <c r="L124" s="74">
        <v>1000</v>
      </c>
      <c r="M124" s="73">
        <v>3514.47</v>
      </c>
      <c r="N124" s="73">
        <v>0</v>
      </c>
      <c r="O124" s="16" t="str">
        <f>VLOOKUP($A124,'Roll up tech'!$A:$C,3,0)</f>
        <v>Yasso Sticks</v>
      </c>
      <c r="P124" s="16" t="str">
        <f>VLOOKUP($A124,'Roll up tech'!$A:$C,2,0)</f>
        <v>Yasso Strawberries n Cream 8-4pk</v>
      </c>
      <c r="Q124" s="16" t="str">
        <f t="shared" si="11"/>
        <v>Ya</v>
      </c>
      <c r="R124" s="16">
        <f>VLOOKUP(A124,'Per Pallet'!A:C,3,0)</f>
        <v>187</v>
      </c>
      <c r="S124" s="16">
        <f t="shared" si="12"/>
        <v>2</v>
      </c>
    </row>
    <row r="125" spans="1:19" hidden="1" x14ac:dyDescent="0.25">
      <c r="A125" s="71">
        <v>64325568</v>
      </c>
      <c r="B125" s="71">
        <v>1419</v>
      </c>
      <c r="C125" s="71" t="s">
        <v>849</v>
      </c>
      <c r="D125" s="71" t="s">
        <v>850</v>
      </c>
      <c r="E125" s="71" t="s">
        <v>10403</v>
      </c>
      <c r="F125" s="71" t="s">
        <v>851</v>
      </c>
      <c r="G125" s="71" t="s">
        <v>852</v>
      </c>
      <c r="H125" s="72">
        <v>41</v>
      </c>
      <c r="I125" s="73">
        <v>519.64</v>
      </c>
      <c r="J125" s="73">
        <v>12674.15</v>
      </c>
      <c r="K125" s="73">
        <v>12932.57</v>
      </c>
      <c r="L125" s="74">
        <v>1000</v>
      </c>
      <c r="M125" s="73">
        <v>519.64</v>
      </c>
      <c r="N125" s="73">
        <v>0</v>
      </c>
      <c r="O125" s="16" t="str">
        <f>VLOOKUP($A125,'Roll up tech'!$A:$C,3,0)</f>
        <v>Yasso Sticks</v>
      </c>
      <c r="P125" s="16" t="str">
        <f>VLOOKUP($A125,'Roll up tech'!$A:$C,2,0)</f>
        <v>Yasso Creamy Mango 8-4pk</v>
      </c>
      <c r="Q125" s="16" t="str">
        <f t="shared" si="11"/>
        <v>Ya</v>
      </c>
      <c r="R125" s="16">
        <f>VLOOKUP(A125,'Per Pallet'!A:C,3,0)</f>
        <v>187</v>
      </c>
      <c r="S125" s="16">
        <f t="shared" si="12"/>
        <v>1</v>
      </c>
    </row>
    <row r="126" spans="1:19" hidden="1" x14ac:dyDescent="0.25">
      <c r="A126" s="71">
        <v>64325568</v>
      </c>
      <c r="B126" s="71">
        <v>1439</v>
      </c>
      <c r="C126" s="71" t="s">
        <v>849</v>
      </c>
      <c r="D126" s="71" t="s">
        <v>850</v>
      </c>
      <c r="E126" s="71" t="s">
        <v>10403</v>
      </c>
      <c r="F126" s="71" t="s">
        <v>851</v>
      </c>
      <c r="G126" s="71" t="s">
        <v>852</v>
      </c>
      <c r="H126" s="72">
        <v>1955</v>
      </c>
      <c r="I126" s="73">
        <v>25132.65</v>
      </c>
      <c r="J126" s="73">
        <v>12855.58</v>
      </c>
      <c r="K126" s="73">
        <v>13008.73</v>
      </c>
      <c r="L126" s="74">
        <v>1000</v>
      </c>
      <c r="M126" s="73">
        <v>25132.65</v>
      </c>
      <c r="N126" s="73">
        <v>0</v>
      </c>
      <c r="O126" s="16" t="str">
        <f>VLOOKUP($A126,'Roll up tech'!$A:$C,3,0)</f>
        <v>Yasso Sticks</v>
      </c>
      <c r="P126" s="16" t="str">
        <f>VLOOKUP($A126,'Roll up tech'!$A:$C,2,0)</f>
        <v>Yasso Creamy Mango 8-4pk</v>
      </c>
      <c r="Q126" s="16" t="str">
        <f t="shared" si="11"/>
        <v>Ya</v>
      </c>
      <c r="R126" s="16">
        <f>VLOOKUP(A126,'Per Pallet'!A:C,3,0)</f>
        <v>187</v>
      </c>
      <c r="S126" s="16">
        <f t="shared" si="12"/>
        <v>11</v>
      </c>
    </row>
    <row r="127" spans="1:19" hidden="1" x14ac:dyDescent="0.25">
      <c r="A127" s="71">
        <v>64325572</v>
      </c>
      <c r="B127" s="71">
        <v>1715</v>
      </c>
      <c r="C127" s="71" t="s">
        <v>849</v>
      </c>
      <c r="D127" s="71" t="s">
        <v>850</v>
      </c>
      <c r="E127" s="71" t="s">
        <v>10403</v>
      </c>
      <c r="F127" s="71" t="s">
        <v>851</v>
      </c>
      <c r="G127" s="71" t="s">
        <v>852</v>
      </c>
      <c r="H127" s="72">
        <v>0</v>
      </c>
      <c r="I127" s="73">
        <v>0</v>
      </c>
      <c r="J127" s="73">
        <v>11991.56</v>
      </c>
      <c r="K127" s="73">
        <v>11991.56</v>
      </c>
      <c r="L127" s="74">
        <v>1000</v>
      </c>
      <c r="M127" s="73">
        <v>0</v>
      </c>
      <c r="N127" s="73">
        <v>0</v>
      </c>
      <c r="O127" s="16" t="str">
        <f>VLOOKUP($A127,'Roll up tech'!$A:$C,3,0)</f>
        <v>Yasso Sticks</v>
      </c>
      <c r="P127" s="16" t="str">
        <f>VLOOKUP($A127,'Roll up tech'!$A:$C,2,0)</f>
        <v>Yasso Vanilla Chocolate Crunch 8-4pk</v>
      </c>
      <c r="Q127" s="16" t="str">
        <f t="shared" si="11"/>
        <v>Ya</v>
      </c>
      <c r="R127" s="16">
        <f>VLOOKUP(A127,'Per Pallet'!A:C,3,0)</f>
        <v>187</v>
      </c>
      <c r="S127" s="16">
        <f t="shared" si="12"/>
        <v>0</v>
      </c>
    </row>
    <row r="128" spans="1:19" hidden="1" x14ac:dyDescent="0.25">
      <c r="A128" s="71">
        <v>64325572</v>
      </c>
      <c r="B128" s="71">
        <v>2300</v>
      </c>
      <c r="C128" s="71" t="s">
        <v>849</v>
      </c>
      <c r="D128" s="71" t="s">
        <v>850</v>
      </c>
      <c r="E128" s="71" t="s">
        <v>10403</v>
      </c>
      <c r="F128" s="71" t="s">
        <v>851</v>
      </c>
      <c r="G128" s="71" t="s">
        <v>852</v>
      </c>
      <c r="H128" s="72">
        <v>748</v>
      </c>
      <c r="I128" s="73">
        <v>9079.35</v>
      </c>
      <c r="J128" s="73">
        <v>12138.17</v>
      </c>
      <c r="K128" s="73">
        <v>12503.44</v>
      </c>
      <c r="L128" s="74">
        <v>1000</v>
      </c>
      <c r="M128" s="73">
        <v>9079.35</v>
      </c>
      <c r="N128" s="73">
        <v>0</v>
      </c>
      <c r="O128" s="16" t="str">
        <f>VLOOKUP($A128,'Roll up tech'!$A:$C,3,0)</f>
        <v>Yasso Sticks</v>
      </c>
      <c r="P128" s="16" t="str">
        <f>VLOOKUP($A128,'Roll up tech'!$A:$C,2,0)</f>
        <v>Yasso Vanilla Chocolate Crunch 8-4pk</v>
      </c>
      <c r="Q128" s="16" t="str">
        <f t="shared" si="11"/>
        <v>Ya</v>
      </c>
      <c r="R128" s="16">
        <f>VLOOKUP(A128,'Per Pallet'!A:C,3,0)</f>
        <v>187</v>
      </c>
      <c r="S128" s="16">
        <f t="shared" si="12"/>
        <v>4</v>
      </c>
    </row>
    <row r="129" spans="1:19" hidden="1" x14ac:dyDescent="0.25">
      <c r="A129" s="71">
        <v>64325600</v>
      </c>
      <c r="B129" s="71">
        <v>1419</v>
      </c>
      <c r="C129" s="71" t="s">
        <v>849</v>
      </c>
      <c r="D129" s="71" t="s">
        <v>850</v>
      </c>
      <c r="E129" s="71" t="s">
        <v>10403</v>
      </c>
      <c r="F129" s="71" t="s">
        <v>851</v>
      </c>
      <c r="G129" s="71" t="s">
        <v>852</v>
      </c>
      <c r="H129" s="72">
        <v>743</v>
      </c>
      <c r="I129" s="73">
        <v>10640.21</v>
      </c>
      <c r="J129" s="73">
        <v>14320.61</v>
      </c>
      <c r="K129" s="73">
        <v>10295.950000000001</v>
      </c>
      <c r="L129" s="74">
        <v>1000</v>
      </c>
      <c r="M129" s="73">
        <v>10640.21</v>
      </c>
      <c r="N129" s="73">
        <v>0</v>
      </c>
      <c r="O129" s="16" t="str">
        <f>VLOOKUP($A129,'Roll up tech'!$A:$C,3,0)</f>
        <v>Yasso Sandwich</v>
      </c>
      <c r="P129" s="16" t="str">
        <f>VLOOKUP($A129,'Roll up tech'!$A:$C,2,0)</f>
        <v>Yasso Cookies N Cream Sandwich 7-3pk</v>
      </c>
      <c r="Q129" s="16" t="str">
        <f t="shared" ref="Q129:Q192" si="13">LEFT(P129,2)</f>
        <v>Ya</v>
      </c>
      <c r="R129" s="16">
        <f>VLOOKUP(A129,'Per Pallet'!A:C,3,0)</f>
        <v>189</v>
      </c>
      <c r="S129" s="16">
        <f t="shared" ref="S129:S192" si="14">ROUNDUP(H129/R129,0)</f>
        <v>4</v>
      </c>
    </row>
    <row r="130" spans="1:19" hidden="1" x14ac:dyDescent="0.25">
      <c r="A130" s="71">
        <v>64325600</v>
      </c>
      <c r="B130" s="71">
        <v>1439</v>
      </c>
      <c r="C130" s="71" t="s">
        <v>849</v>
      </c>
      <c r="D130" s="71" t="s">
        <v>850</v>
      </c>
      <c r="E130" s="71" t="s">
        <v>10403</v>
      </c>
      <c r="F130" s="71" t="s">
        <v>851</v>
      </c>
      <c r="G130" s="71" t="s">
        <v>852</v>
      </c>
      <c r="H130" s="72">
        <v>63</v>
      </c>
      <c r="I130" s="73">
        <v>797.8</v>
      </c>
      <c r="J130" s="73">
        <v>12663.49</v>
      </c>
      <c r="K130" s="73">
        <v>8965.4500000000007</v>
      </c>
      <c r="L130" s="74">
        <v>1000</v>
      </c>
      <c r="M130" s="73">
        <v>797.8</v>
      </c>
      <c r="N130" s="73">
        <v>0</v>
      </c>
      <c r="O130" s="16" t="str">
        <f>VLOOKUP($A130,'Roll up tech'!$A:$C,3,0)</f>
        <v>Yasso Sandwich</v>
      </c>
      <c r="P130" s="16" t="str">
        <f>VLOOKUP($A130,'Roll up tech'!$A:$C,2,0)</f>
        <v>Yasso Cookies N Cream Sandwich 7-3pk</v>
      </c>
      <c r="Q130" s="16" t="str">
        <f t="shared" si="13"/>
        <v>Ya</v>
      </c>
      <c r="R130" s="16">
        <f>VLOOKUP(A130,'Per Pallet'!A:C,3,0)</f>
        <v>189</v>
      </c>
      <c r="S130" s="16">
        <f t="shared" si="14"/>
        <v>1</v>
      </c>
    </row>
    <row r="131" spans="1:19" hidden="1" x14ac:dyDescent="0.25">
      <c r="A131" s="71">
        <v>64325600</v>
      </c>
      <c r="B131" s="71">
        <v>2300</v>
      </c>
      <c r="C131" s="71" t="s">
        <v>849</v>
      </c>
      <c r="D131" s="71" t="s">
        <v>850</v>
      </c>
      <c r="E131" s="71" t="s">
        <v>10403</v>
      </c>
      <c r="F131" s="71" t="s">
        <v>851</v>
      </c>
      <c r="G131" s="71" t="s">
        <v>852</v>
      </c>
      <c r="H131" s="72">
        <v>21</v>
      </c>
      <c r="I131" s="73">
        <v>264.99</v>
      </c>
      <c r="J131" s="73">
        <v>12618.57</v>
      </c>
      <c r="K131" s="73">
        <v>9895.59</v>
      </c>
      <c r="L131" s="74">
        <v>1000</v>
      </c>
      <c r="M131" s="73">
        <v>264.99</v>
      </c>
      <c r="N131" s="73">
        <v>0</v>
      </c>
      <c r="O131" s="16" t="str">
        <f>VLOOKUP($A131,'Roll up tech'!$A:$C,3,0)</f>
        <v>Yasso Sandwich</v>
      </c>
      <c r="P131" s="16" t="str">
        <f>VLOOKUP($A131,'Roll up tech'!$A:$C,2,0)</f>
        <v>Yasso Cookies N Cream Sandwich 7-3pk</v>
      </c>
      <c r="Q131" s="16" t="str">
        <f t="shared" si="13"/>
        <v>Ya</v>
      </c>
      <c r="R131" s="16">
        <f>VLOOKUP(A131,'Per Pallet'!A:C,3,0)</f>
        <v>189</v>
      </c>
      <c r="S131" s="16">
        <f t="shared" si="14"/>
        <v>1</v>
      </c>
    </row>
    <row r="132" spans="1:19" hidden="1" x14ac:dyDescent="0.25">
      <c r="A132" s="71">
        <v>64325608</v>
      </c>
      <c r="B132" s="71">
        <v>1714</v>
      </c>
      <c r="C132" s="71" t="s">
        <v>849</v>
      </c>
      <c r="D132" s="71" t="s">
        <v>850</v>
      </c>
      <c r="E132" s="71" t="s">
        <v>10403</v>
      </c>
      <c r="F132" s="71" t="s">
        <v>851</v>
      </c>
      <c r="G132" s="71" t="s">
        <v>852</v>
      </c>
      <c r="H132" s="72">
        <v>189</v>
      </c>
      <c r="I132" s="73">
        <v>1608.75</v>
      </c>
      <c r="J132" s="73">
        <v>8511.9</v>
      </c>
      <c r="K132" s="73">
        <v>8570.6299999999992</v>
      </c>
      <c r="L132" s="74">
        <v>1000</v>
      </c>
      <c r="M132" s="73">
        <v>1608.75</v>
      </c>
      <c r="N132" s="73">
        <v>0</v>
      </c>
      <c r="O132" s="16" t="str">
        <f>VLOOKUP($A132,'Roll up tech'!$A:$C,3,0)</f>
        <v>Yasso Sandwich</v>
      </c>
      <c r="P132" s="16" t="str">
        <f>VLOOKUP($A132,'Roll up tech'!$A:$C,2,0)</f>
        <v>YASSO VANILLA BEAN SANDWICH 7-3PK</v>
      </c>
      <c r="Q132" s="16" t="str">
        <f t="shared" si="13"/>
        <v>YA</v>
      </c>
      <c r="R132" s="16">
        <f>VLOOKUP(A132,'Per Pallet'!A:C,3,0)</f>
        <v>189</v>
      </c>
      <c r="S132" s="16">
        <f t="shared" si="14"/>
        <v>1</v>
      </c>
    </row>
    <row r="133" spans="1:19" hidden="1" x14ac:dyDescent="0.25">
      <c r="A133" s="71">
        <v>64325608</v>
      </c>
      <c r="B133" s="71">
        <v>2300</v>
      </c>
      <c r="C133" s="71" t="s">
        <v>849</v>
      </c>
      <c r="D133" s="71" t="s">
        <v>850</v>
      </c>
      <c r="E133" s="71" t="s">
        <v>10403</v>
      </c>
      <c r="F133" s="71" t="s">
        <v>851</v>
      </c>
      <c r="G133" s="71" t="s">
        <v>852</v>
      </c>
      <c r="H133" s="72">
        <v>68</v>
      </c>
      <c r="I133" s="73">
        <v>818.91</v>
      </c>
      <c r="J133" s="73">
        <v>12042.79</v>
      </c>
      <c r="K133" s="73">
        <v>9729.5</v>
      </c>
      <c r="L133" s="74">
        <v>1000</v>
      </c>
      <c r="M133" s="73">
        <v>818.91</v>
      </c>
      <c r="N133" s="73">
        <v>0</v>
      </c>
      <c r="O133" s="16" t="str">
        <f>VLOOKUP($A133,'Roll up tech'!$A:$C,3,0)</f>
        <v>Yasso Sandwich</v>
      </c>
      <c r="P133" s="16" t="str">
        <f>VLOOKUP($A133,'Roll up tech'!$A:$C,2,0)</f>
        <v>YASSO VANILLA BEAN SANDWICH 7-3PK</v>
      </c>
      <c r="Q133" s="16" t="str">
        <f t="shared" si="13"/>
        <v>YA</v>
      </c>
      <c r="R133" s="16">
        <f>VLOOKUP(A133,'Per Pallet'!A:C,3,0)</f>
        <v>189</v>
      </c>
      <c r="S133" s="16">
        <f t="shared" si="14"/>
        <v>1</v>
      </c>
    </row>
    <row r="134" spans="1:19" hidden="1" x14ac:dyDescent="0.25">
      <c r="A134" s="71">
        <v>64325622</v>
      </c>
      <c r="B134" s="71">
        <v>1419</v>
      </c>
      <c r="C134" s="71" t="s">
        <v>849</v>
      </c>
      <c r="D134" s="71" t="s">
        <v>850</v>
      </c>
      <c r="E134" s="71" t="s">
        <v>10403</v>
      </c>
      <c r="F134" s="71" t="s">
        <v>851</v>
      </c>
      <c r="G134" s="71" t="s">
        <v>852</v>
      </c>
      <c r="H134" s="72">
        <v>1191</v>
      </c>
      <c r="I134" s="73">
        <v>15901.83</v>
      </c>
      <c r="J134" s="73">
        <v>13351.66</v>
      </c>
      <c r="K134" s="73">
        <v>10711.23</v>
      </c>
      <c r="L134" s="74">
        <v>1000</v>
      </c>
      <c r="M134" s="73">
        <v>15901.83</v>
      </c>
      <c r="N134" s="73">
        <v>0</v>
      </c>
      <c r="O134" s="16" t="str">
        <f>VLOOKUP($A134,'Roll up tech'!$A:$C,3,0)</f>
        <v>Yasso Sandwich</v>
      </c>
      <c r="P134" s="16" t="str">
        <f>VLOOKUP($A134,'Roll up tech'!$A:$C,2,0)</f>
        <v>Yasso Peanut Butter Sandwich 7-3pk</v>
      </c>
      <c r="Q134" s="16" t="str">
        <f t="shared" si="13"/>
        <v>Ya</v>
      </c>
      <c r="R134" s="16">
        <f>VLOOKUP(A134,'Per Pallet'!A:C,3,0)</f>
        <v>189</v>
      </c>
      <c r="S134" s="16">
        <f t="shared" si="14"/>
        <v>7</v>
      </c>
    </row>
    <row r="135" spans="1:19" hidden="1" x14ac:dyDescent="0.25">
      <c r="A135" s="71">
        <v>64325622</v>
      </c>
      <c r="B135" s="71">
        <v>1439</v>
      </c>
      <c r="C135" s="71" t="s">
        <v>849</v>
      </c>
      <c r="D135" s="71" t="s">
        <v>850</v>
      </c>
      <c r="E135" s="71" t="s">
        <v>10403</v>
      </c>
      <c r="F135" s="71" t="s">
        <v>851</v>
      </c>
      <c r="G135" s="71" t="s">
        <v>852</v>
      </c>
      <c r="H135" s="72">
        <v>1431</v>
      </c>
      <c r="I135" s="73">
        <v>18933.63</v>
      </c>
      <c r="J135" s="73">
        <v>13231.05</v>
      </c>
      <c r="K135" s="73">
        <v>10548.48</v>
      </c>
      <c r="L135" s="74">
        <v>1000</v>
      </c>
      <c r="M135" s="73">
        <v>18933.63</v>
      </c>
      <c r="N135" s="73">
        <v>0</v>
      </c>
      <c r="O135" s="16" t="str">
        <f>VLOOKUP($A135,'Roll up tech'!$A:$C,3,0)</f>
        <v>Yasso Sandwich</v>
      </c>
      <c r="P135" s="16" t="str">
        <f>VLOOKUP($A135,'Roll up tech'!$A:$C,2,0)</f>
        <v>Yasso Peanut Butter Sandwich 7-3pk</v>
      </c>
      <c r="Q135" s="16" t="str">
        <f t="shared" si="13"/>
        <v>Ya</v>
      </c>
      <c r="R135" s="16">
        <f>VLOOKUP(A135,'Per Pallet'!A:C,3,0)</f>
        <v>189</v>
      </c>
      <c r="S135" s="16">
        <f t="shared" si="14"/>
        <v>8</v>
      </c>
    </row>
    <row r="136" spans="1:19" hidden="1" x14ac:dyDescent="0.25">
      <c r="A136" s="71">
        <v>64325622</v>
      </c>
      <c r="B136" s="71">
        <v>2300</v>
      </c>
      <c r="C136" s="71" t="s">
        <v>849</v>
      </c>
      <c r="D136" s="71" t="s">
        <v>850</v>
      </c>
      <c r="E136" s="71" t="s">
        <v>10403</v>
      </c>
      <c r="F136" s="71" t="s">
        <v>851</v>
      </c>
      <c r="G136" s="71" t="s">
        <v>852</v>
      </c>
      <c r="H136" s="72">
        <v>105</v>
      </c>
      <c r="I136" s="73">
        <v>1323.19</v>
      </c>
      <c r="J136" s="73">
        <v>12601.81</v>
      </c>
      <c r="K136" s="73">
        <v>10155.67</v>
      </c>
      <c r="L136" s="74">
        <v>1000</v>
      </c>
      <c r="M136" s="73">
        <v>1323.19</v>
      </c>
      <c r="N136" s="73">
        <v>0</v>
      </c>
      <c r="O136" s="16" t="str">
        <f>VLOOKUP($A136,'Roll up tech'!$A:$C,3,0)</f>
        <v>Yasso Sandwich</v>
      </c>
      <c r="P136" s="16" t="str">
        <f>VLOOKUP($A136,'Roll up tech'!$A:$C,2,0)</f>
        <v>Yasso Peanut Butter Sandwich 7-3pk</v>
      </c>
      <c r="Q136" s="16" t="str">
        <f t="shared" si="13"/>
        <v>Ya</v>
      </c>
      <c r="R136" s="16">
        <f>VLOOKUP(A136,'Per Pallet'!A:C,3,0)</f>
        <v>189</v>
      </c>
      <c r="S136" s="16">
        <f t="shared" si="14"/>
        <v>1</v>
      </c>
    </row>
    <row r="137" spans="1:19" hidden="1" x14ac:dyDescent="0.25">
      <c r="A137" s="71">
        <v>64325622</v>
      </c>
      <c r="B137" s="71">
        <v>3989</v>
      </c>
      <c r="C137" s="71" t="s">
        <v>849</v>
      </c>
      <c r="D137" s="71" t="s">
        <v>850</v>
      </c>
      <c r="E137" s="71" t="s">
        <v>10403</v>
      </c>
      <c r="F137" s="71" t="s">
        <v>851</v>
      </c>
      <c r="G137" s="71" t="s">
        <v>852</v>
      </c>
      <c r="H137" s="72">
        <v>344</v>
      </c>
      <c r="I137" s="73">
        <v>4277.9799999999996</v>
      </c>
      <c r="J137" s="73">
        <v>12435.99</v>
      </c>
      <c r="K137" s="73">
        <v>10086.209999999999</v>
      </c>
      <c r="L137" s="74">
        <v>1000</v>
      </c>
      <c r="M137" s="73">
        <v>4277.9799999999996</v>
      </c>
      <c r="N137" s="73">
        <v>0</v>
      </c>
      <c r="O137" s="16" t="str">
        <f>VLOOKUP($A137,'Roll up tech'!$A:$C,3,0)</f>
        <v>Yasso Sandwich</v>
      </c>
      <c r="P137" s="16" t="str">
        <f>VLOOKUP($A137,'Roll up tech'!$A:$C,2,0)</f>
        <v>Yasso Peanut Butter Sandwich 7-3pk</v>
      </c>
      <c r="Q137" s="16" t="str">
        <f t="shared" si="13"/>
        <v>Ya</v>
      </c>
      <c r="R137" s="16">
        <f>VLOOKUP(A137,'Per Pallet'!A:C,3,0)</f>
        <v>189</v>
      </c>
      <c r="S137" s="16">
        <f t="shared" si="14"/>
        <v>2</v>
      </c>
    </row>
    <row r="138" spans="1:19" hidden="1" x14ac:dyDescent="0.25">
      <c r="A138" s="71">
        <v>64325624</v>
      </c>
      <c r="B138" s="71">
        <v>1419</v>
      </c>
      <c r="C138" s="71" t="s">
        <v>849</v>
      </c>
      <c r="D138" s="71" t="s">
        <v>850</v>
      </c>
      <c r="E138" s="71" t="s">
        <v>10403</v>
      </c>
      <c r="F138" s="71" t="s">
        <v>851</v>
      </c>
      <c r="G138" s="71" t="s">
        <v>852</v>
      </c>
      <c r="H138" s="72">
        <v>4170</v>
      </c>
      <c r="I138" s="73">
        <v>76561.41</v>
      </c>
      <c r="J138" s="73">
        <v>18360.05</v>
      </c>
      <c r="K138" s="73">
        <v>18292.77</v>
      </c>
      <c r="L138" s="74">
        <v>1000</v>
      </c>
      <c r="M138" s="73">
        <v>76561.41</v>
      </c>
      <c r="N138" s="73">
        <v>0</v>
      </c>
      <c r="O138" s="16" t="str">
        <f>VLOOKUP($A138,'Roll up tech'!$A:$C,3,0)</f>
        <v>Yasso Poppables</v>
      </c>
      <c r="P138" s="16" t="str">
        <f>VLOOKUP($A138,'Roll up tech'!$A:$C,2,0)</f>
        <v>Yasso Sea Salt Car Poppables 10-6.84flz</v>
      </c>
      <c r="Q138" s="16" t="str">
        <f t="shared" si="13"/>
        <v>Ya</v>
      </c>
      <c r="R138" s="16">
        <f>VLOOKUP(A138,'Per Pallet'!A:C,3,0)</f>
        <v>200</v>
      </c>
      <c r="S138" s="16">
        <f t="shared" si="14"/>
        <v>21</v>
      </c>
    </row>
    <row r="139" spans="1:19" hidden="1" x14ac:dyDescent="0.25">
      <c r="A139" s="71">
        <v>64325624</v>
      </c>
      <c r="B139" s="71">
        <v>1439</v>
      </c>
      <c r="C139" s="71" t="s">
        <v>849</v>
      </c>
      <c r="D139" s="71" t="s">
        <v>850</v>
      </c>
      <c r="E139" s="71" t="s">
        <v>10403</v>
      </c>
      <c r="F139" s="71" t="s">
        <v>851</v>
      </c>
      <c r="G139" s="71" t="s">
        <v>852</v>
      </c>
      <c r="H139" s="72">
        <v>1097</v>
      </c>
      <c r="I139" s="73">
        <v>20188.060000000001</v>
      </c>
      <c r="J139" s="73">
        <v>18402.97</v>
      </c>
      <c r="K139" s="73">
        <v>17806.89</v>
      </c>
      <c r="L139" s="74">
        <v>1000</v>
      </c>
      <c r="M139" s="73">
        <v>20188.060000000001</v>
      </c>
      <c r="N139" s="73">
        <v>0</v>
      </c>
      <c r="O139" s="16" t="str">
        <f>VLOOKUP($A139,'Roll up tech'!$A:$C,3,0)</f>
        <v>Yasso Poppables</v>
      </c>
      <c r="P139" s="16" t="str">
        <f>VLOOKUP($A139,'Roll up tech'!$A:$C,2,0)</f>
        <v>Yasso Sea Salt Car Poppables 10-6.84flz</v>
      </c>
      <c r="Q139" s="16" t="str">
        <f t="shared" si="13"/>
        <v>Ya</v>
      </c>
      <c r="R139" s="16">
        <f>VLOOKUP(A139,'Per Pallet'!A:C,3,0)</f>
        <v>200</v>
      </c>
      <c r="S139" s="16">
        <f t="shared" si="14"/>
        <v>6</v>
      </c>
    </row>
    <row r="140" spans="1:19" hidden="1" x14ac:dyDescent="0.25">
      <c r="A140" s="71">
        <v>64325624</v>
      </c>
      <c r="B140" s="71">
        <v>1713</v>
      </c>
      <c r="C140" s="71" t="s">
        <v>849</v>
      </c>
      <c r="D140" s="71" t="s">
        <v>850</v>
      </c>
      <c r="E140" s="71" t="s">
        <v>10403</v>
      </c>
      <c r="F140" s="71" t="s">
        <v>851</v>
      </c>
      <c r="G140" s="71" t="s">
        <v>852</v>
      </c>
      <c r="H140" s="72">
        <v>0</v>
      </c>
      <c r="I140" s="73">
        <v>0</v>
      </c>
      <c r="J140" s="73">
        <v>17365.5</v>
      </c>
      <c r="K140" s="73">
        <v>17365.5</v>
      </c>
      <c r="L140" s="74">
        <v>1000</v>
      </c>
      <c r="M140" s="73">
        <v>0</v>
      </c>
      <c r="N140" s="73">
        <v>0</v>
      </c>
      <c r="O140" s="16" t="str">
        <f>VLOOKUP($A140,'Roll up tech'!$A:$C,3,0)</f>
        <v>Yasso Poppables</v>
      </c>
      <c r="P140" s="16" t="str">
        <f>VLOOKUP($A140,'Roll up tech'!$A:$C,2,0)</f>
        <v>Yasso Sea Salt Car Poppables 10-6.84flz</v>
      </c>
      <c r="Q140" s="16" t="str">
        <f t="shared" si="13"/>
        <v>Ya</v>
      </c>
      <c r="R140" s="16">
        <f>VLOOKUP(A140,'Per Pallet'!A:C,3,0)</f>
        <v>200</v>
      </c>
      <c r="S140" s="16">
        <f t="shared" si="14"/>
        <v>0</v>
      </c>
    </row>
    <row r="141" spans="1:19" hidden="1" x14ac:dyDescent="0.25">
      <c r="A141" s="71">
        <v>64325624</v>
      </c>
      <c r="B141" s="71">
        <v>2300</v>
      </c>
      <c r="C141" s="71" t="s">
        <v>849</v>
      </c>
      <c r="D141" s="71" t="s">
        <v>850</v>
      </c>
      <c r="E141" s="71" t="s">
        <v>10403</v>
      </c>
      <c r="F141" s="71" t="s">
        <v>851</v>
      </c>
      <c r="G141" s="71" t="s">
        <v>852</v>
      </c>
      <c r="H141" s="72">
        <v>1192</v>
      </c>
      <c r="I141" s="73">
        <v>21435.82</v>
      </c>
      <c r="J141" s="73">
        <v>17983.07</v>
      </c>
      <c r="K141" s="73">
        <v>17826.16</v>
      </c>
      <c r="L141" s="74">
        <v>1000</v>
      </c>
      <c r="M141" s="73">
        <v>21435.82</v>
      </c>
      <c r="N141" s="73">
        <v>0</v>
      </c>
      <c r="O141" s="16" t="str">
        <f>VLOOKUP($A141,'Roll up tech'!$A:$C,3,0)</f>
        <v>Yasso Poppables</v>
      </c>
      <c r="P141" s="16" t="str">
        <f>VLOOKUP($A141,'Roll up tech'!$A:$C,2,0)</f>
        <v>Yasso Sea Salt Car Poppables 10-6.84flz</v>
      </c>
      <c r="Q141" s="16" t="str">
        <f t="shared" si="13"/>
        <v>Ya</v>
      </c>
      <c r="R141" s="16">
        <f>VLOOKUP(A141,'Per Pallet'!A:C,3,0)</f>
        <v>200</v>
      </c>
      <c r="S141" s="16">
        <f t="shared" si="14"/>
        <v>6</v>
      </c>
    </row>
    <row r="142" spans="1:19" hidden="1" x14ac:dyDescent="0.25">
      <c r="A142" s="71">
        <v>64325624</v>
      </c>
      <c r="B142" s="71">
        <v>3989</v>
      </c>
      <c r="C142" s="71" t="s">
        <v>849</v>
      </c>
      <c r="D142" s="71" t="s">
        <v>850</v>
      </c>
      <c r="E142" s="71" t="s">
        <v>10403</v>
      </c>
      <c r="F142" s="71" t="s">
        <v>851</v>
      </c>
      <c r="G142" s="71" t="s">
        <v>852</v>
      </c>
      <c r="H142" s="72">
        <v>20748</v>
      </c>
      <c r="I142" s="73">
        <v>371893.41</v>
      </c>
      <c r="J142" s="73">
        <v>17924.3</v>
      </c>
      <c r="K142" s="73">
        <v>17693.55</v>
      </c>
      <c r="L142" s="74">
        <v>1000</v>
      </c>
      <c r="M142" s="73">
        <v>371893.41</v>
      </c>
      <c r="N142" s="73">
        <v>0</v>
      </c>
      <c r="O142" s="16" t="str">
        <f>VLOOKUP($A142,'Roll up tech'!$A:$C,3,0)</f>
        <v>Yasso Poppables</v>
      </c>
      <c r="P142" s="16" t="str">
        <f>VLOOKUP($A142,'Roll up tech'!$A:$C,2,0)</f>
        <v>Yasso Sea Salt Car Poppables 10-6.84flz</v>
      </c>
      <c r="Q142" s="16" t="str">
        <f t="shared" si="13"/>
        <v>Ya</v>
      </c>
      <c r="R142" s="16">
        <f>VLOOKUP(A142,'Per Pallet'!A:C,3,0)</f>
        <v>200</v>
      </c>
      <c r="S142" s="16">
        <f t="shared" si="14"/>
        <v>104</v>
      </c>
    </row>
    <row r="143" spans="1:19" hidden="1" x14ac:dyDescent="0.25">
      <c r="A143" s="71">
        <v>64325625</v>
      </c>
      <c r="B143" s="71">
        <v>1419</v>
      </c>
      <c r="C143" s="71" t="s">
        <v>849</v>
      </c>
      <c r="D143" s="71" t="s">
        <v>850</v>
      </c>
      <c r="E143" s="71" t="s">
        <v>10403</v>
      </c>
      <c r="F143" s="71" t="s">
        <v>851</v>
      </c>
      <c r="G143" s="71" t="s">
        <v>852</v>
      </c>
      <c r="H143" s="72">
        <v>3377</v>
      </c>
      <c r="I143" s="73">
        <v>63690.92</v>
      </c>
      <c r="J143" s="73">
        <v>18860.21</v>
      </c>
      <c r="K143" s="73">
        <v>18176.39</v>
      </c>
      <c r="L143" s="74">
        <v>1000</v>
      </c>
      <c r="M143" s="73">
        <v>63690.92</v>
      </c>
      <c r="N143" s="73">
        <v>0</v>
      </c>
      <c r="O143" s="16" t="str">
        <f>VLOOKUP($A143,'Roll up tech'!$A:$C,3,0)</f>
        <v>Yasso Poppables</v>
      </c>
      <c r="P143" s="16" t="str">
        <f>VLOOKUP($A143,'Roll up tech'!$A:$C,2,0)</f>
        <v>Yasso Vanilla Bean Poppables 10-6.84flz</v>
      </c>
      <c r="Q143" s="16" t="str">
        <f t="shared" si="13"/>
        <v>Ya</v>
      </c>
      <c r="R143" s="16">
        <f>VLOOKUP(A143,'Per Pallet'!A:C,3,0)</f>
        <v>200</v>
      </c>
      <c r="S143" s="16">
        <f t="shared" si="14"/>
        <v>17</v>
      </c>
    </row>
    <row r="144" spans="1:19" hidden="1" x14ac:dyDescent="0.25">
      <c r="A144" s="71">
        <v>64325625</v>
      </c>
      <c r="B144" s="71">
        <v>1439</v>
      </c>
      <c r="C144" s="71" t="s">
        <v>849</v>
      </c>
      <c r="D144" s="71" t="s">
        <v>850</v>
      </c>
      <c r="E144" s="71" t="s">
        <v>10403</v>
      </c>
      <c r="F144" s="71" t="s">
        <v>851</v>
      </c>
      <c r="G144" s="71" t="s">
        <v>852</v>
      </c>
      <c r="H144" s="72">
        <v>2151</v>
      </c>
      <c r="I144" s="73">
        <v>40615.89</v>
      </c>
      <c r="J144" s="73">
        <v>18882.330000000002</v>
      </c>
      <c r="K144" s="73">
        <v>13984.94</v>
      </c>
      <c r="L144" s="74">
        <v>1000</v>
      </c>
      <c r="M144" s="73">
        <v>40615.89</v>
      </c>
      <c r="N144" s="73">
        <v>0</v>
      </c>
      <c r="O144" s="16" t="str">
        <f>VLOOKUP($A144,'Roll up tech'!$A:$C,3,0)</f>
        <v>Yasso Poppables</v>
      </c>
      <c r="P144" s="16" t="str">
        <f>VLOOKUP($A144,'Roll up tech'!$A:$C,2,0)</f>
        <v>Yasso Vanilla Bean Poppables 10-6.84flz</v>
      </c>
      <c r="Q144" s="16" t="str">
        <f t="shared" si="13"/>
        <v>Ya</v>
      </c>
      <c r="R144" s="16">
        <f>VLOOKUP(A144,'Per Pallet'!A:C,3,0)</f>
        <v>200</v>
      </c>
      <c r="S144" s="16">
        <f t="shared" si="14"/>
        <v>11</v>
      </c>
    </row>
    <row r="145" spans="1:19" hidden="1" x14ac:dyDescent="0.25">
      <c r="A145" s="71">
        <v>64325625</v>
      </c>
      <c r="B145" s="71">
        <v>1713</v>
      </c>
      <c r="C145" s="71" t="s">
        <v>849</v>
      </c>
      <c r="D145" s="71" t="s">
        <v>850</v>
      </c>
      <c r="E145" s="71" t="s">
        <v>10403</v>
      </c>
      <c r="F145" s="71" t="s">
        <v>851</v>
      </c>
      <c r="G145" s="71" t="s">
        <v>852</v>
      </c>
      <c r="H145" s="72">
        <v>10706</v>
      </c>
      <c r="I145" s="73">
        <v>190245.17</v>
      </c>
      <c r="J145" s="73">
        <v>17769.96</v>
      </c>
      <c r="K145" s="73">
        <v>17184.95</v>
      </c>
      <c r="L145" s="74">
        <v>1000</v>
      </c>
      <c r="M145" s="73">
        <v>190245.17</v>
      </c>
      <c r="N145" s="73">
        <v>0</v>
      </c>
      <c r="O145" s="16" t="str">
        <f>VLOOKUP($A145,'Roll up tech'!$A:$C,3,0)</f>
        <v>Yasso Poppables</v>
      </c>
      <c r="P145" s="16" t="str">
        <f>VLOOKUP($A145,'Roll up tech'!$A:$C,2,0)</f>
        <v>Yasso Vanilla Bean Poppables 10-6.84flz</v>
      </c>
      <c r="Q145" s="16" t="str">
        <f t="shared" si="13"/>
        <v>Ya</v>
      </c>
      <c r="R145" s="16">
        <f>VLOOKUP(A145,'Per Pallet'!A:C,3,0)</f>
        <v>200</v>
      </c>
      <c r="S145" s="16">
        <f t="shared" si="14"/>
        <v>54</v>
      </c>
    </row>
    <row r="146" spans="1:19" hidden="1" x14ac:dyDescent="0.25">
      <c r="A146" s="71">
        <v>64325625</v>
      </c>
      <c r="B146" s="71">
        <v>2300</v>
      </c>
      <c r="C146" s="71" t="s">
        <v>849</v>
      </c>
      <c r="D146" s="71" t="s">
        <v>850</v>
      </c>
      <c r="E146" s="71" t="s">
        <v>10403</v>
      </c>
      <c r="F146" s="71" t="s">
        <v>851</v>
      </c>
      <c r="G146" s="71" t="s">
        <v>852</v>
      </c>
      <c r="H146" s="72">
        <v>1210</v>
      </c>
      <c r="I146" s="73">
        <v>22259.62</v>
      </c>
      <c r="J146" s="73">
        <v>18396.38</v>
      </c>
      <c r="K146" s="73">
        <v>17651</v>
      </c>
      <c r="L146" s="74">
        <v>1000</v>
      </c>
      <c r="M146" s="73">
        <v>22259.62</v>
      </c>
      <c r="N146" s="73">
        <v>0</v>
      </c>
      <c r="O146" s="16" t="str">
        <f>VLOOKUP($A146,'Roll up tech'!$A:$C,3,0)</f>
        <v>Yasso Poppables</v>
      </c>
      <c r="P146" s="16" t="str">
        <f>VLOOKUP($A146,'Roll up tech'!$A:$C,2,0)</f>
        <v>Yasso Vanilla Bean Poppables 10-6.84flz</v>
      </c>
      <c r="Q146" s="16" t="str">
        <f t="shared" si="13"/>
        <v>Ya</v>
      </c>
      <c r="R146" s="16">
        <f>VLOOKUP(A146,'Per Pallet'!A:C,3,0)</f>
        <v>200</v>
      </c>
      <c r="S146" s="16">
        <f t="shared" si="14"/>
        <v>7</v>
      </c>
    </row>
    <row r="147" spans="1:19" hidden="1" x14ac:dyDescent="0.25">
      <c r="A147" s="71">
        <v>64325625</v>
      </c>
      <c r="B147" s="71">
        <v>3989</v>
      </c>
      <c r="C147" s="71" t="s">
        <v>849</v>
      </c>
      <c r="D147" s="71" t="s">
        <v>850</v>
      </c>
      <c r="E147" s="71" t="s">
        <v>10403</v>
      </c>
      <c r="F147" s="71" t="s">
        <v>851</v>
      </c>
      <c r="G147" s="71" t="s">
        <v>852</v>
      </c>
      <c r="H147" s="72">
        <v>22754</v>
      </c>
      <c r="I147" s="73">
        <v>416397.3</v>
      </c>
      <c r="J147" s="73">
        <v>18299.96</v>
      </c>
      <c r="K147" s="73">
        <v>17509.59</v>
      </c>
      <c r="L147" s="74">
        <v>1000</v>
      </c>
      <c r="M147" s="73">
        <v>416397.3</v>
      </c>
      <c r="N147" s="73">
        <v>0</v>
      </c>
      <c r="O147" s="16" t="str">
        <f>VLOOKUP($A147,'Roll up tech'!$A:$C,3,0)</f>
        <v>Yasso Poppables</v>
      </c>
      <c r="P147" s="16" t="str">
        <f>VLOOKUP($A147,'Roll up tech'!$A:$C,2,0)</f>
        <v>Yasso Vanilla Bean Poppables 10-6.84flz</v>
      </c>
      <c r="Q147" s="16" t="str">
        <f t="shared" si="13"/>
        <v>Ya</v>
      </c>
      <c r="R147" s="16">
        <f>VLOOKUP(A147,'Per Pallet'!A:C,3,0)</f>
        <v>200</v>
      </c>
      <c r="S147" s="16">
        <f t="shared" si="14"/>
        <v>114</v>
      </c>
    </row>
    <row r="148" spans="1:19" hidden="1" x14ac:dyDescent="0.25">
      <c r="A148" s="71">
        <v>64326313</v>
      </c>
      <c r="B148" s="71">
        <v>1419</v>
      </c>
      <c r="C148" s="71" t="s">
        <v>849</v>
      </c>
      <c r="D148" s="71" t="s">
        <v>850</v>
      </c>
      <c r="E148" s="71" t="s">
        <v>10403</v>
      </c>
      <c r="F148" s="71" t="s">
        <v>851</v>
      </c>
      <c r="G148" s="71" t="s">
        <v>852</v>
      </c>
      <c r="H148" s="72">
        <v>748</v>
      </c>
      <c r="I148" s="73">
        <v>9874.7800000000007</v>
      </c>
      <c r="J148" s="73">
        <v>13201.58</v>
      </c>
      <c r="K148" s="73">
        <v>12592.22</v>
      </c>
      <c r="L148" s="74">
        <v>1000</v>
      </c>
      <c r="M148" s="73">
        <v>9874.7800000000007</v>
      </c>
      <c r="N148" s="73">
        <v>0</v>
      </c>
      <c r="O148" s="16" t="str">
        <f>VLOOKUP($A148,'Roll up tech'!$A:$C,3,0)</f>
        <v>Yasso Sticks</v>
      </c>
      <c r="P148" s="16" t="str">
        <f>VLOOKUP($A148,'Roll up tech'!$A:$C,2,0)</f>
        <v>Yasso Pistachio 8-4pk</v>
      </c>
      <c r="Q148" s="16" t="str">
        <f t="shared" si="13"/>
        <v>Ya</v>
      </c>
      <c r="R148" s="16">
        <f>VLOOKUP(A148,'Per Pallet'!A:C,3,0)</f>
        <v>187</v>
      </c>
      <c r="S148" s="16">
        <f t="shared" si="14"/>
        <v>4</v>
      </c>
    </row>
    <row r="149" spans="1:19" hidden="1" x14ac:dyDescent="0.25">
      <c r="A149" s="71">
        <v>64326391</v>
      </c>
      <c r="B149" s="71">
        <v>3989</v>
      </c>
      <c r="C149" s="71" t="s">
        <v>849</v>
      </c>
      <c r="D149" s="71" t="s">
        <v>850</v>
      </c>
      <c r="E149" s="71" t="s">
        <v>10403</v>
      </c>
      <c r="F149" s="71" t="s">
        <v>851</v>
      </c>
      <c r="G149" s="71" t="s">
        <v>852</v>
      </c>
      <c r="H149" s="72">
        <v>131</v>
      </c>
      <c r="I149" s="73">
        <v>2325.5700000000002</v>
      </c>
      <c r="J149" s="73">
        <v>17752.439999999999</v>
      </c>
      <c r="K149" s="73">
        <v>18134.09</v>
      </c>
      <c r="L149" s="74">
        <v>1000</v>
      </c>
      <c r="M149" s="73">
        <v>2325.5700000000002</v>
      </c>
      <c r="N149" s="73">
        <v>0</v>
      </c>
      <c r="O149" s="16" t="str">
        <f>VLOOKUP($A149,'Roll up tech'!$A:$C,3,0)</f>
        <v>Yasso Poppables</v>
      </c>
      <c r="P149" s="16" t="str">
        <f>VLOOKUP($A149,'Roll up tech'!$A:$C,2,0)</f>
        <v>Yasso Club Vanilla Ppbles 18-17.1 FOZ</v>
      </c>
      <c r="Q149" s="16" t="str">
        <f t="shared" si="13"/>
        <v>Ya</v>
      </c>
      <c r="R149" s="16">
        <f>VLOOKUP(A149,'Per Pallet'!A:C,3,0)</f>
        <v>30</v>
      </c>
      <c r="S149" s="16">
        <f t="shared" si="14"/>
        <v>5</v>
      </c>
    </row>
    <row r="150" spans="1:19" hidden="1" x14ac:dyDescent="0.25">
      <c r="A150" s="71">
        <v>64326396</v>
      </c>
      <c r="B150" s="71">
        <v>1419</v>
      </c>
      <c r="C150" s="71" t="s">
        <v>849</v>
      </c>
      <c r="D150" s="71" t="s">
        <v>850</v>
      </c>
      <c r="E150" s="71" t="s">
        <v>10403</v>
      </c>
      <c r="F150" s="71" t="s">
        <v>851</v>
      </c>
      <c r="G150" s="71" t="s">
        <v>852</v>
      </c>
      <c r="H150" s="72">
        <v>425</v>
      </c>
      <c r="I150" s="73">
        <v>13370.4</v>
      </c>
      <c r="J150" s="73">
        <v>31459.759999999998</v>
      </c>
      <c r="K150" s="73">
        <v>29187.13</v>
      </c>
      <c r="L150" s="74">
        <v>1000</v>
      </c>
      <c r="M150" s="73">
        <v>13370.4</v>
      </c>
      <c r="N150" s="73">
        <v>0</v>
      </c>
      <c r="O150" s="16" t="str">
        <f>VLOOKUP($A150,'Roll up tech'!$A:$C,3,0)</f>
        <v>2.4 Gal</v>
      </c>
      <c r="P150" s="16" t="str">
        <f>VLOOKUP($A150,'Roll up tech'!$A:$C,2,0)</f>
        <v>BJ SORV-IC-StrawCheese-1 8.95L</v>
      </c>
      <c r="Q150" s="16" t="str">
        <f t="shared" si="13"/>
        <v>BJ</v>
      </c>
      <c r="R150" s="16">
        <f>VLOOKUP(A150,'Per Pallet'!A:C,3,0)</f>
        <v>125</v>
      </c>
      <c r="S150" s="16">
        <f t="shared" si="14"/>
        <v>4</v>
      </c>
    </row>
    <row r="151" spans="1:19" hidden="1" x14ac:dyDescent="0.25">
      <c r="A151" s="71">
        <v>64326407</v>
      </c>
      <c r="B151" s="71">
        <v>1419</v>
      </c>
      <c r="C151" s="71" t="s">
        <v>849</v>
      </c>
      <c r="D151" s="71" t="s">
        <v>850</v>
      </c>
      <c r="E151" s="71" t="s">
        <v>10403</v>
      </c>
      <c r="F151" s="71" t="s">
        <v>851</v>
      </c>
      <c r="G151" s="71" t="s">
        <v>852</v>
      </c>
      <c r="H151" s="72">
        <v>767</v>
      </c>
      <c r="I151" s="73">
        <v>14749.77</v>
      </c>
      <c r="J151" s="73">
        <v>19230.47</v>
      </c>
      <c r="K151" s="73">
        <v>18662.3</v>
      </c>
      <c r="L151" s="74">
        <v>1000</v>
      </c>
      <c r="M151" s="73">
        <v>14749.77</v>
      </c>
      <c r="N151" s="73">
        <v>0</v>
      </c>
      <c r="O151" s="16" t="str">
        <f>VLOOKUP($A151,'Roll up tech'!$A:$C,3,0)</f>
        <v>Yasso Poppables</v>
      </c>
      <c r="P151" s="16" t="str">
        <f>VLOOKUP($A151,'Roll up tech'!$A:$C,2,0)</f>
        <v>Yasso Coffee Poppables 10-6.84flz</v>
      </c>
      <c r="Q151" s="16" t="str">
        <f t="shared" si="13"/>
        <v>Ya</v>
      </c>
      <c r="R151" s="16">
        <f>VLOOKUP(A151,'Per Pallet'!A:C,3,0)</f>
        <v>200</v>
      </c>
      <c r="S151" s="16">
        <f t="shared" si="14"/>
        <v>4</v>
      </c>
    </row>
    <row r="152" spans="1:19" hidden="1" x14ac:dyDescent="0.25">
      <c r="A152" s="71">
        <v>64326407</v>
      </c>
      <c r="B152" s="71">
        <v>1439</v>
      </c>
      <c r="C152" s="71" t="s">
        <v>849</v>
      </c>
      <c r="D152" s="71" t="s">
        <v>850</v>
      </c>
      <c r="E152" s="71" t="s">
        <v>10403</v>
      </c>
      <c r="F152" s="71" t="s">
        <v>851</v>
      </c>
      <c r="G152" s="71" t="s">
        <v>852</v>
      </c>
      <c r="H152" s="72">
        <v>240</v>
      </c>
      <c r="I152" s="73">
        <v>4644.91</v>
      </c>
      <c r="J152" s="73">
        <v>19353.79</v>
      </c>
      <c r="K152" s="73">
        <v>18214.91</v>
      </c>
      <c r="L152" s="74">
        <v>1000</v>
      </c>
      <c r="M152" s="73">
        <v>4644.91</v>
      </c>
      <c r="N152" s="73">
        <v>0</v>
      </c>
      <c r="O152" s="16" t="str">
        <f>VLOOKUP($A152,'Roll up tech'!$A:$C,3,0)</f>
        <v>Yasso Poppables</v>
      </c>
      <c r="P152" s="16" t="str">
        <f>VLOOKUP($A152,'Roll up tech'!$A:$C,2,0)</f>
        <v>Yasso Coffee Poppables 10-6.84flz</v>
      </c>
      <c r="Q152" s="16" t="str">
        <f t="shared" si="13"/>
        <v>Ya</v>
      </c>
      <c r="R152" s="16">
        <f>VLOOKUP(A152,'Per Pallet'!A:C,3,0)</f>
        <v>200</v>
      </c>
      <c r="S152" s="16">
        <f t="shared" si="14"/>
        <v>2</v>
      </c>
    </row>
    <row r="153" spans="1:19" hidden="1" x14ac:dyDescent="0.25">
      <c r="A153" s="71">
        <v>64326407</v>
      </c>
      <c r="B153" s="71">
        <v>1713</v>
      </c>
      <c r="C153" s="71" t="s">
        <v>849</v>
      </c>
      <c r="D153" s="71" t="s">
        <v>850</v>
      </c>
      <c r="E153" s="71" t="s">
        <v>10403</v>
      </c>
      <c r="F153" s="71" t="s">
        <v>851</v>
      </c>
      <c r="G153" s="71" t="s">
        <v>852</v>
      </c>
      <c r="H153" s="72">
        <v>211</v>
      </c>
      <c r="I153" s="73">
        <v>3804.33</v>
      </c>
      <c r="J153" s="73">
        <v>18030</v>
      </c>
      <c r="K153" s="73">
        <v>17464.68</v>
      </c>
      <c r="L153" s="74">
        <v>1000</v>
      </c>
      <c r="M153" s="73">
        <v>3804.33</v>
      </c>
      <c r="N153" s="73">
        <v>0</v>
      </c>
      <c r="O153" s="16" t="str">
        <f>VLOOKUP($A153,'Roll up tech'!$A:$C,3,0)</f>
        <v>Yasso Poppables</v>
      </c>
      <c r="P153" s="16" t="str">
        <f>VLOOKUP($A153,'Roll up tech'!$A:$C,2,0)</f>
        <v>Yasso Coffee Poppables 10-6.84flz</v>
      </c>
      <c r="Q153" s="16" t="str">
        <f t="shared" si="13"/>
        <v>Ya</v>
      </c>
      <c r="R153" s="16">
        <f>VLOOKUP(A153,'Per Pallet'!A:C,3,0)</f>
        <v>200</v>
      </c>
      <c r="S153" s="16">
        <f t="shared" si="14"/>
        <v>2</v>
      </c>
    </row>
    <row r="154" spans="1:19" hidden="1" x14ac:dyDescent="0.25">
      <c r="A154" s="71">
        <v>64326407</v>
      </c>
      <c r="B154" s="71">
        <v>2300</v>
      </c>
      <c r="C154" s="71" t="s">
        <v>849</v>
      </c>
      <c r="D154" s="71" t="s">
        <v>850</v>
      </c>
      <c r="E154" s="71" t="s">
        <v>10403</v>
      </c>
      <c r="F154" s="71" t="s">
        <v>851</v>
      </c>
      <c r="G154" s="71" t="s">
        <v>852</v>
      </c>
      <c r="H154" s="72">
        <v>180</v>
      </c>
      <c r="I154" s="73">
        <v>3378</v>
      </c>
      <c r="J154" s="73">
        <v>18766.669999999998</v>
      </c>
      <c r="K154" s="73">
        <v>18059.23</v>
      </c>
      <c r="L154" s="74">
        <v>1000</v>
      </c>
      <c r="M154" s="73">
        <v>3378</v>
      </c>
      <c r="N154" s="73">
        <v>0</v>
      </c>
      <c r="O154" s="16" t="str">
        <f>VLOOKUP($A154,'Roll up tech'!$A:$C,3,0)</f>
        <v>Yasso Poppables</v>
      </c>
      <c r="P154" s="16" t="str">
        <f>VLOOKUP($A154,'Roll up tech'!$A:$C,2,0)</f>
        <v>Yasso Coffee Poppables 10-6.84flz</v>
      </c>
      <c r="Q154" s="16" t="str">
        <f t="shared" si="13"/>
        <v>Ya</v>
      </c>
      <c r="R154" s="16">
        <f>VLOOKUP(A154,'Per Pallet'!A:C,3,0)</f>
        <v>200</v>
      </c>
      <c r="S154" s="16">
        <f t="shared" si="14"/>
        <v>1</v>
      </c>
    </row>
    <row r="155" spans="1:19" hidden="1" x14ac:dyDescent="0.25">
      <c r="A155" s="71">
        <v>64326407</v>
      </c>
      <c r="B155" s="71">
        <v>3989</v>
      </c>
      <c r="C155" s="71" t="s">
        <v>849</v>
      </c>
      <c r="D155" s="71" t="s">
        <v>850</v>
      </c>
      <c r="E155" s="71" t="s">
        <v>10403</v>
      </c>
      <c r="F155" s="71" t="s">
        <v>851</v>
      </c>
      <c r="G155" s="71" t="s">
        <v>852</v>
      </c>
      <c r="H155" s="72">
        <v>3764</v>
      </c>
      <c r="I155" s="73">
        <v>70098.63</v>
      </c>
      <c r="J155" s="73">
        <v>18623.439999999999</v>
      </c>
      <c r="K155" s="73">
        <v>17991.740000000002</v>
      </c>
      <c r="L155" s="74">
        <v>1000</v>
      </c>
      <c r="M155" s="73">
        <v>70098.63</v>
      </c>
      <c r="N155" s="73">
        <v>0</v>
      </c>
      <c r="O155" s="16" t="str">
        <f>VLOOKUP($A155,'Roll up tech'!$A:$C,3,0)</f>
        <v>Yasso Poppables</v>
      </c>
      <c r="P155" s="16" t="str">
        <f>VLOOKUP($A155,'Roll up tech'!$A:$C,2,0)</f>
        <v>Yasso Coffee Poppables 10-6.84flz</v>
      </c>
      <c r="Q155" s="16" t="str">
        <f t="shared" si="13"/>
        <v>Ya</v>
      </c>
      <c r="R155" s="16">
        <f>VLOOKUP(A155,'Per Pallet'!A:C,3,0)</f>
        <v>200</v>
      </c>
      <c r="S155" s="16">
        <f t="shared" si="14"/>
        <v>19</v>
      </c>
    </row>
    <row r="156" spans="1:19" hidden="1" x14ac:dyDescent="0.25">
      <c r="A156" s="71">
        <v>64327161</v>
      </c>
      <c r="B156" s="71">
        <v>1419</v>
      </c>
      <c r="C156" s="71" t="s">
        <v>849</v>
      </c>
      <c r="D156" s="71" t="s">
        <v>850</v>
      </c>
      <c r="E156" s="71" t="s">
        <v>10403</v>
      </c>
      <c r="F156" s="71" t="s">
        <v>851</v>
      </c>
      <c r="G156" s="71" t="s">
        <v>852</v>
      </c>
      <c r="H156" s="72">
        <v>14400</v>
      </c>
      <c r="I156" s="73">
        <v>108372.31</v>
      </c>
      <c r="J156" s="73">
        <v>7525.85</v>
      </c>
      <c r="K156" s="73">
        <v>6282.09</v>
      </c>
      <c r="L156" s="74">
        <v>1000</v>
      </c>
      <c r="M156" s="73">
        <v>108372.31</v>
      </c>
      <c r="N156" s="73">
        <v>0</v>
      </c>
      <c r="O156" s="16" t="str">
        <f>VLOOKUP($A156,'Roll up tech'!$A:$C,3,0)</f>
        <v>Yasso Club</v>
      </c>
      <c r="P156" s="16" t="str">
        <f>VLOOKUP($A156,'Roll up tech'!$A:$C,2,0)</f>
        <v>YSO Mint Chocolate Chip Club 1-15pk</v>
      </c>
      <c r="Q156" s="16" t="str">
        <f t="shared" si="13"/>
        <v>YS</v>
      </c>
      <c r="R156" s="16">
        <f>VLOOKUP(A156,'Per Pallet'!A:C,3,0)</f>
        <v>480</v>
      </c>
      <c r="S156" s="16">
        <f t="shared" si="14"/>
        <v>30</v>
      </c>
    </row>
    <row r="157" spans="1:19" hidden="1" x14ac:dyDescent="0.25">
      <c r="A157" s="71">
        <v>64327161</v>
      </c>
      <c r="B157" s="71">
        <v>1439</v>
      </c>
      <c r="C157" s="71" t="s">
        <v>849</v>
      </c>
      <c r="D157" s="71" t="s">
        <v>850</v>
      </c>
      <c r="E157" s="71" t="s">
        <v>10403</v>
      </c>
      <c r="F157" s="71" t="s">
        <v>853</v>
      </c>
      <c r="G157" s="71" t="s">
        <v>852</v>
      </c>
      <c r="H157" s="72">
        <v>0</v>
      </c>
      <c r="I157" s="73">
        <v>0</v>
      </c>
      <c r="J157" s="73">
        <v>6389.61</v>
      </c>
      <c r="K157" s="73">
        <v>6389.61</v>
      </c>
      <c r="L157" s="74">
        <v>1000</v>
      </c>
      <c r="M157" s="73">
        <v>0</v>
      </c>
      <c r="N157" s="73">
        <v>0</v>
      </c>
      <c r="O157" s="16" t="str">
        <f>VLOOKUP($A157,'Roll up tech'!$A:$C,3,0)</f>
        <v>Yasso Club</v>
      </c>
      <c r="P157" s="16" t="str">
        <f>VLOOKUP($A157,'Roll up tech'!$A:$C,2,0)</f>
        <v>YSO Mint Chocolate Chip Club 1-15pk</v>
      </c>
      <c r="Q157" s="16" t="str">
        <f t="shared" si="13"/>
        <v>YS</v>
      </c>
      <c r="R157" s="16">
        <f>VLOOKUP(A157,'Per Pallet'!A:C,3,0)</f>
        <v>480</v>
      </c>
      <c r="S157" s="16">
        <f t="shared" si="14"/>
        <v>0</v>
      </c>
    </row>
    <row r="158" spans="1:19" hidden="1" x14ac:dyDescent="0.25">
      <c r="A158" s="71">
        <v>64327161</v>
      </c>
      <c r="B158" s="71">
        <v>1471</v>
      </c>
      <c r="C158" s="71" t="s">
        <v>849</v>
      </c>
      <c r="D158" s="71" t="s">
        <v>850</v>
      </c>
      <c r="E158" s="71" t="s">
        <v>10403</v>
      </c>
      <c r="F158" s="71" t="s">
        <v>851</v>
      </c>
      <c r="G158" s="71" t="s">
        <v>852</v>
      </c>
      <c r="H158" s="72">
        <v>26880</v>
      </c>
      <c r="I158" s="73">
        <v>193797.75</v>
      </c>
      <c r="J158" s="73">
        <v>7209.74</v>
      </c>
      <c r="K158" s="73">
        <v>6389.61</v>
      </c>
      <c r="L158" s="74">
        <v>1000</v>
      </c>
      <c r="M158" s="73">
        <v>193797.75</v>
      </c>
      <c r="N158" s="73">
        <v>0</v>
      </c>
      <c r="O158" s="16" t="str">
        <f>VLOOKUP($A158,'Roll up tech'!$A:$C,3,0)</f>
        <v>Yasso Club</v>
      </c>
      <c r="P158" s="16" t="str">
        <f>VLOOKUP($A158,'Roll up tech'!$A:$C,2,0)</f>
        <v>YSO Mint Chocolate Chip Club 1-15pk</v>
      </c>
      <c r="Q158" s="16" t="str">
        <f t="shared" si="13"/>
        <v>YS</v>
      </c>
      <c r="R158" s="16">
        <f>VLOOKUP(A158,'Per Pallet'!A:C,3,0)</f>
        <v>480</v>
      </c>
      <c r="S158" s="16">
        <f t="shared" si="14"/>
        <v>56</v>
      </c>
    </row>
    <row r="159" spans="1:19" hidden="1" x14ac:dyDescent="0.25">
      <c r="A159" s="71">
        <v>64327161</v>
      </c>
      <c r="B159" s="71">
        <v>1712</v>
      </c>
      <c r="C159" s="71" t="s">
        <v>849</v>
      </c>
      <c r="D159" s="71" t="s">
        <v>850</v>
      </c>
      <c r="E159" s="71" t="s">
        <v>10403</v>
      </c>
      <c r="F159" s="71" t="s">
        <v>851</v>
      </c>
      <c r="G159" s="71" t="s">
        <v>852</v>
      </c>
      <c r="H159" s="72">
        <v>194808</v>
      </c>
      <c r="I159" s="73">
        <v>1165902.47</v>
      </c>
      <c r="J159" s="73">
        <v>5984.88</v>
      </c>
      <c r="K159" s="73">
        <v>6066.24</v>
      </c>
      <c r="L159" s="74">
        <v>1000</v>
      </c>
      <c r="M159" s="73">
        <v>1165902.47</v>
      </c>
      <c r="N159" s="73">
        <v>0</v>
      </c>
      <c r="O159" s="16" t="str">
        <f>VLOOKUP($A159,'Roll up tech'!$A:$C,3,0)</f>
        <v>Yasso Club</v>
      </c>
      <c r="P159" s="16" t="str">
        <f>VLOOKUP($A159,'Roll up tech'!$A:$C,2,0)</f>
        <v>YSO Mint Chocolate Chip Club 1-15pk</v>
      </c>
      <c r="Q159" s="16" t="str">
        <f t="shared" si="13"/>
        <v>YS</v>
      </c>
      <c r="R159" s="16">
        <f>VLOOKUP(A159,'Per Pallet'!A:C,3,0)</f>
        <v>480</v>
      </c>
      <c r="S159" s="16">
        <f t="shared" si="14"/>
        <v>406</v>
      </c>
    </row>
    <row r="160" spans="1:19" hidden="1" x14ac:dyDescent="0.25">
      <c r="A160" s="71">
        <v>64327161</v>
      </c>
      <c r="B160" s="71">
        <v>2300</v>
      </c>
      <c r="C160" s="71" t="s">
        <v>849</v>
      </c>
      <c r="D160" s="71" t="s">
        <v>850</v>
      </c>
      <c r="E160" s="71" t="s">
        <v>10403</v>
      </c>
      <c r="F160" s="71" t="s">
        <v>851</v>
      </c>
      <c r="G160" s="71" t="s">
        <v>852</v>
      </c>
      <c r="H160" s="72">
        <v>14400</v>
      </c>
      <c r="I160" s="73">
        <v>105112.76</v>
      </c>
      <c r="J160" s="73">
        <v>7299.5</v>
      </c>
      <c r="K160" s="73">
        <v>6282.09</v>
      </c>
      <c r="L160" s="74">
        <v>1000</v>
      </c>
      <c r="M160" s="73">
        <v>105112.76</v>
      </c>
      <c r="N160" s="73">
        <v>0</v>
      </c>
      <c r="O160" s="16" t="str">
        <f>VLOOKUP($A160,'Roll up tech'!$A:$C,3,0)</f>
        <v>Yasso Club</v>
      </c>
      <c r="P160" s="16" t="str">
        <f>VLOOKUP($A160,'Roll up tech'!$A:$C,2,0)</f>
        <v>YSO Mint Chocolate Chip Club 1-15pk</v>
      </c>
      <c r="Q160" s="16" t="str">
        <f t="shared" si="13"/>
        <v>YS</v>
      </c>
      <c r="R160" s="16">
        <f>VLOOKUP(A160,'Per Pallet'!A:C,3,0)</f>
        <v>480</v>
      </c>
      <c r="S160" s="16">
        <f t="shared" si="14"/>
        <v>30</v>
      </c>
    </row>
    <row r="161" spans="1:19" hidden="1" x14ac:dyDescent="0.25">
      <c r="A161" s="71">
        <v>64327161</v>
      </c>
      <c r="B161" s="71">
        <v>3985</v>
      </c>
      <c r="C161" s="71" t="s">
        <v>849</v>
      </c>
      <c r="D161" s="71" t="s">
        <v>850</v>
      </c>
      <c r="E161" s="71" t="s">
        <v>10403</v>
      </c>
      <c r="F161" s="71" t="s">
        <v>851</v>
      </c>
      <c r="G161" s="71" t="s">
        <v>852</v>
      </c>
      <c r="H161" s="72">
        <v>4</v>
      </c>
      <c r="I161" s="73">
        <v>28.6</v>
      </c>
      <c r="J161" s="73">
        <v>7150</v>
      </c>
      <c r="K161" s="73">
        <v>6282.09</v>
      </c>
      <c r="L161" s="74">
        <v>1000</v>
      </c>
      <c r="M161" s="73">
        <v>28.6</v>
      </c>
      <c r="N161" s="73">
        <v>0</v>
      </c>
      <c r="O161" s="16" t="str">
        <f>VLOOKUP($A161,'Roll up tech'!$A:$C,3,0)</f>
        <v>Yasso Club</v>
      </c>
      <c r="P161" s="16" t="str">
        <f>VLOOKUP($A161,'Roll up tech'!$A:$C,2,0)</f>
        <v>YSO Mint Chocolate Chip Club 1-15pk</v>
      </c>
      <c r="Q161" s="16" t="str">
        <f t="shared" si="13"/>
        <v>YS</v>
      </c>
      <c r="R161" s="16">
        <f>VLOOKUP(A161,'Per Pallet'!A:C,3,0)</f>
        <v>480</v>
      </c>
      <c r="S161" s="16">
        <f t="shared" si="14"/>
        <v>1</v>
      </c>
    </row>
    <row r="162" spans="1:19" hidden="1" x14ac:dyDescent="0.25">
      <c r="A162" s="71">
        <v>64327161</v>
      </c>
      <c r="B162" s="71">
        <v>3989</v>
      </c>
      <c r="C162" s="71" t="s">
        <v>849</v>
      </c>
      <c r="D162" s="71" t="s">
        <v>850</v>
      </c>
      <c r="E162" s="71" t="s">
        <v>10403</v>
      </c>
      <c r="F162" s="71" t="s">
        <v>851</v>
      </c>
      <c r="G162" s="71" t="s">
        <v>852</v>
      </c>
      <c r="H162" s="72">
        <v>79005</v>
      </c>
      <c r="I162" s="73">
        <v>566155.6</v>
      </c>
      <c r="J162" s="73">
        <v>7166.07</v>
      </c>
      <c r="K162" s="73">
        <v>6282.09</v>
      </c>
      <c r="L162" s="74">
        <v>1000</v>
      </c>
      <c r="M162" s="73">
        <v>566155.6</v>
      </c>
      <c r="N162" s="73">
        <v>0</v>
      </c>
      <c r="O162" s="16" t="str">
        <f>VLOOKUP($A162,'Roll up tech'!$A:$C,3,0)</f>
        <v>Yasso Club</v>
      </c>
      <c r="P162" s="16" t="str">
        <f>VLOOKUP($A162,'Roll up tech'!$A:$C,2,0)</f>
        <v>YSO Mint Chocolate Chip Club 1-15pk</v>
      </c>
      <c r="Q162" s="16" t="str">
        <f t="shared" si="13"/>
        <v>YS</v>
      </c>
      <c r="R162" s="16">
        <f>VLOOKUP(A162,'Per Pallet'!A:C,3,0)</f>
        <v>480</v>
      </c>
      <c r="S162" s="16">
        <f t="shared" si="14"/>
        <v>165</v>
      </c>
    </row>
    <row r="163" spans="1:19" hidden="1" x14ac:dyDescent="0.25">
      <c r="A163" s="71">
        <v>64327184</v>
      </c>
      <c r="B163" s="71">
        <v>1712</v>
      </c>
      <c r="C163" s="71" t="s">
        <v>849</v>
      </c>
      <c r="D163" s="71" t="s">
        <v>850</v>
      </c>
      <c r="E163" s="71" t="s">
        <v>10403</v>
      </c>
      <c r="F163" s="71" t="s">
        <v>851</v>
      </c>
      <c r="G163" s="71" t="s">
        <v>852</v>
      </c>
      <c r="H163" s="72">
        <v>780</v>
      </c>
      <c r="I163" s="73">
        <v>4057.83</v>
      </c>
      <c r="J163" s="73">
        <v>5202.3500000000004</v>
      </c>
      <c r="K163" s="73">
        <v>5238.26</v>
      </c>
      <c r="L163" s="74">
        <v>1000</v>
      </c>
      <c r="M163" s="73">
        <v>4057.83</v>
      </c>
      <c r="N163" s="73">
        <v>0</v>
      </c>
      <c r="O163" s="16" t="str">
        <f>VLOOKUP($A163,'Roll up tech'!$A:$C,3,0)</f>
        <v>Yasso Club</v>
      </c>
      <c r="P163" s="16" t="str">
        <f>VLOOKUP($A163,'Roll up tech'!$A:$C,2,0)</f>
        <v>YSO Mint Chocolate Chip Club 1-12pk</v>
      </c>
      <c r="Q163" s="16" t="str">
        <f t="shared" si="13"/>
        <v>YS</v>
      </c>
      <c r="R163" s="16">
        <f>VLOOKUP(A163,'Per Pallet'!A:C,3,0)</f>
        <v>480</v>
      </c>
      <c r="S163" s="16">
        <f t="shared" si="14"/>
        <v>2</v>
      </c>
    </row>
    <row r="164" spans="1:19" hidden="1" x14ac:dyDescent="0.25">
      <c r="A164" s="71">
        <v>64328806</v>
      </c>
      <c r="B164" s="71">
        <v>1419</v>
      </c>
      <c r="C164" s="71" t="s">
        <v>849</v>
      </c>
      <c r="D164" s="71" t="s">
        <v>850</v>
      </c>
      <c r="E164" s="71" t="s">
        <v>10403</v>
      </c>
      <c r="F164" s="71" t="s">
        <v>851</v>
      </c>
      <c r="G164" s="71" t="s">
        <v>852</v>
      </c>
      <c r="H164" s="72">
        <v>8525</v>
      </c>
      <c r="I164" s="73">
        <v>111095.27</v>
      </c>
      <c r="J164" s="73">
        <v>13031.7</v>
      </c>
      <c r="K164" s="73">
        <v>13202.96</v>
      </c>
      <c r="L164" s="74">
        <v>1000</v>
      </c>
      <c r="M164" s="73">
        <v>111095.27</v>
      </c>
      <c r="N164" s="73">
        <v>0</v>
      </c>
      <c r="O164" s="16" t="str">
        <f>VLOOKUP($A164,'Roll up tech'!$A:$C,3,0)</f>
        <v>ESS</v>
      </c>
      <c r="P164" s="16" t="str">
        <f>VLOOKUP($A164,'Roll up tech'!$A:$C,2,0)</f>
        <v>KL Reeses SW 6-4PK</v>
      </c>
      <c r="Q164" s="16" t="str">
        <f t="shared" si="13"/>
        <v>KL</v>
      </c>
      <c r="R164" s="16">
        <f>VLOOKUP(A164,'Per Pallet'!A:C,3,0)</f>
        <v>189</v>
      </c>
      <c r="S164" s="16">
        <f t="shared" si="14"/>
        <v>46</v>
      </c>
    </row>
    <row r="165" spans="1:19" hidden="1" x14ac:dyDescent="0.25">
      <c r="A165" s="71">
        <v>64328806</v>
      </c>
      <c r="B165" s="71">
        <v>1439</v>
      </c>
      <c r="C165" s="71" t="s">
        <v>849</v>
      </c>
      <c r="D165" s="71" t="s">
        <v>850</v>
      </c>
      <c r="E165" s="71" t="s">
        <v>10403</v>
      </c>
      <c r="F165" s="71" t="s">
        <v>851</v>
      </c>
      <c r="G165" s="71" t="s">
        <v>852</v>
      </c>
      <c r="H165" s="72">
        <v>3315</v>
      </c>
      <c r="I165" s="73">
        <v>42309.43</v>
      </c>
      <c r="J165" s="73">
        <v>12763.03</v>
      </c>
      <c r="K165" s="73">
        <v>13202.96</v>
      </c>
      <c r="L165" s="74">
        <v>1000</v>
      </c>
      <c r="M165" s="73">
        <v>42309.43</v>
      </c>
      <c r="N165" s="73">
        <v>0</v>
      </c>
      <c r="O165" s="16" t="str">
        <f>VLOOKUP($A165,'Roll up tech'!$A:$C,3,0)</f>
        <v>ESS</v>
      </c>
      <c r="P165" s="16" t="str">
        <f>VLOOKUP($A165,'Roll up tech'!$A:$C,2,0)</f>
        <v>KL Reeses SW 6-4PK</v>
      </c>
      <c r="Q165" s="16" t="str">
        <f t="shared" si="13"/>
        <v>KL</v>
      </c>
      <c r="R165" s="16">
        <f>VLOOKUP(A165,'Per Pallet'!A:C,3,0)</f>
        <v>189</v>
      </c>
      <c r="S165" s="16">
        <f t="shared" si="14"/>
        <v>18</v>
      </c>
    </row>
    <row r="166" spans="1:19" hidden="1" x14ac:dyDescent="0.25">
      <c r="A166" s="71">
        <v>64328806</v>
      </c>
      <c r="B166" s="71">
        <v>1712</v>
      </c>
      <c r="C166" s="71" t="s">
        <v>849</v>
      </c>
      <c r="D166" s="71" t="s">
        <v>850</v>
      </c>
      <c r="E166" s="71" t="s">
        <v>10403</v>
      </c>
      <c r="F166" s="71" t="s">
        <v>851</v>
      </c>
      <c r="G166" s="71" t="s">
        <v>852</v>
      </c>
      <c r="H166" s="72">
        <v>3075</v>
      </c>
      <c r="I166" s="73">
        <v>37053.75</v>
      </c>
      <c r="J166" s="73">
        <v>12050</v>
      </c>
      <c r="K166" s="73">
        <v>12212.39</v>
      </c>
      <c r="L166" s="74">
        <v>1000</v>
      </c>
      <c r="M166" s="73">
        <v>37053.75</v>
      </c>
      <c r="N166" s="73">
        <v>0</v>
      </c>
      <c r="O166" s="16" t="str">
        <f>VLOOKUP($A166,'Roll up tech'!$A:$C,3,0)</f>
        <v>ESS</v>
      </c>
      <c r="P166" s="16" t="str">
        <f>VLOOKUP($A166,'Roll up tech'!$A:$C,2,0)</f>
        <v>KL Reeses SW 6-4PK</v>
      </c>
      <c r="Q166" s="16" t="str">
        <f t="shared" si="13"/>
        <v>KL</v>
      </c>
      <c r="R166" s="16">
        <f>VLOOKUP(A166,'Per Pallet'!A:C,3,0)</f>
        <v>189</v>
      </c>
      <c r="S166" s="16">
        <f t="shared" si="14"/>
        <v>17</v>
      </c>
    </row>
    <row r="167" spans="1:19" hidden="1" x14ac:dyDescent="0.25">
      <c r="A167" s="71">
        <v>64328806</v>
      </c>
      <c r="B167" s="71">
        <v>2300</v>
      </c>
      <c r="C167" s="71" t="s">
        <v>849</v>
      </c>
      <c r="D167" s="71" t="s">
        <v>850</v>
      </c>
      <c r="E167" s="71" t="s">
        <v>10403</v>
      </c>
      <c r="F167" s="71" t="s">
        <v>851</v>
      </c>
      <c r="G167" s="71" t="s">
        <v>852</v>
      </c>
      <c r="H167" s="72">
        <v>3969</v>
      </c>
      <c r="I167" s="73">
        <v>49749.46</v>
      </c>
      <c r="J167" s="73">
        <v>12534.51</v>
      </c>
      <c r="K167" s="73">
        <v>12838.86</v>
      </c>
      <c r="L167" s="74">
        <v>1000</v>
      </c>
      <c r="M167" s="73">
        <v>49749.46</v>
      </c>
      <c r="N167" s="73">
        <v>0</v>
      </c>
      <c r="O167" s="16" t="str">
        <f>VLOOKUP($A167,'Roll up tech'!$A:$C,3,0)</f>
        <v>ESS</v>
      </c>
      <c r="P167" s="16" t="str">
        <f>VLOOKUP($A167,'Roll up tech'!$A:$C,2,0)</f>
        <v>KL Reeses SW 6-4PK</v>
      </c>
      <c r="Q167" s="16" t="str">
        <f t="shared" si="13"/>
        <v>KL</v>
      </c>
      <c r="R167" s="16">
        <f>VLOOKUP(A167,'Per Pallet'!A:C,3,0)</f>
        <v>189</v>
      </c>
      <c r="S167" s="16">
        <f t="shared" si="14"/>
        <v>21</v>
      </c>
    </row>
    <row r="168" spans="1:19" hidden="1" x14ac:dyDescent="0.25">
      <c r="A168" s="71">
        <v>64328806</v>
      </c>
      <c r="B168" s="71">
        <v>3989</v>
      </c>
      <c r="C168" s="71" t="s">
        <v>849</v>
      </c>
      <c r="D168" s="71" t="s">
        <v>850</v>
      </c>
      <c r="E168" s="71" t="s">
        <v>10403</v>
      </c>
      <c r="F168" s="71" t="s">
        <v>851</v>
      </c>
      <c r="G168" s="71" t="s">
        <v>852</v>
      </c>
      <c r="H168" s="72">
        <v>8717</v>
      </c>
      <c r="I168" s="73">
        <v>111276.87</v>
      </c>
      <c r="J168" s="73">
        <v>12765.5</v>
      </c>
      <c r="K168" s="73">
        <v>12788.08</v>
      </c>
      <c r="L168" s="74">
        <v>1000</v>
      </c>
      <c r="M168" s="73">
        <v>111276.87</v>
      </c>
      <c r="N168" s="73">
        <v>0</v>
      </c>
      <c r="O168" s="16" t="str">
        <f>VLOOKUP($A168,'Roll up tech'!$A:$C,3,0)</f>
        <v>ESS</v>
      </c>
      <c r="P168" s="16" t="str">
        <f>VLOOKUP($A168,'Roll up tech'!$A:$C,2,0)</f>
        <v>KL Reeses SW 6-4PK</v>
      </c>
      <c r="Q168" s="16" t="str">
        <f t="shared" si="13"/>
        <v>KL</v>
      </c>
      <c r="R168" s="16">
        <f>VLOOKUP(A168,'Per Pallet'!A:C,3,0)</f>
        <v>189</v>
      </c>
      <c r="S168" s="16">
        <f t="shared" si="14"/>
        <v>47</v>
      </c>
    </row>
    <row r="169" spans="1:19" x14ac:dyDescent="0.25">
      <c r="A169" s="71">
        <v>64330596</v>
      </c>
      <c r="B169" s="71">
        <v>1406</v>
      </c>
      <c r="C169" s="71" t="s">
        <v>849</v>
      </c>
      <c r="D169" s="71" t="s">
        <v>850</v>
      </c>
      <c r="E169" s="71" t="s">
        <v>10403</v>
      </c>
      <c r="F169" s="71" t="s">
        <v>853</v>
      </c>
      <c r="G169" s="71" t="s">
        <v>852</v>
      </c>
      <c r="H169" s="72">
        <v>0</v>
      </c>
      <c r="I169" s="73">
        <v>0</v>
      </c>
      <c r="J169" s="73">
        <v>14203.17</v>
      </c>
      <c r="K169" s="73">
        <v>14029.77</v>
      </c>
      <c r="L169" s="74">
        <v>1000</v>
      </c>
      <c r="M169" s="73">
        <v>0</v>
      </c>
      <c r="N169" s="73">
        <v>0</v>
      </c>
      <c r="O169" s="16" t="str">
        <f>VLOOKUP($A169,'Roll up tech'!$A:$C,3,0)</f>
        <v>MG Sticks</v>
      </c>
      <c r="P169" s="16" t="str">
        <f>VLOOKUP($A169,'Roll up tech'!$A:$C,2,0)</f>
        <v>MG Mini Double Caramel Bar 6-6PK</v>
      </c>
      <c r="Q169" s="16" t="str">
        <f t="shared" si="13"/>
        <v>MG</v>
      </c>
      <c r="R169" s="16">
        <f>VLOOKUP(A169,'Per Pallet'!A:C,3,0)</f>
        <v>176</v>
      </c>
      <c r="S169" s="16">
        <f t="shared" si="14"/>
        <v>0</v>
      </c>
    </row>
    <row r="170" spans="1:19" x14ac:dyDescent="0.25">
      <c r="A170" s="71">
        <v>64330596</v>
      </c>
      <c r="B170" s="71">
        <v>1419</v>
      </c>
      <c r="C170" s="71" t="s">
        <v>849</v>
      </c>
      <c r="D170" s="71" t="s">
        <v>850</v>
      </c>
      <c r="E170" s="71" t="s">
        <v>10403</v>
      </c>
      <c r="F170" s="71" t="s">
        <v>851</v>
      </c>
      <c r="G170" s="71" t="s">
        <v>852</v>
      </c>
      <c r="H170" s="72">
        <v>26724</v>
      </c>
      <c r="I170" s="73">
        <v>367266.33</v>
      </c>
      <c r="J170" s="73">
        <v>13742.94</v>
      </c>
      <c r="K170" s="73">
        <v>14791.67</v>
      </c>
      <c r="L170" s="74">
        <v>1000</v>
      </c>
      <c r="M170" s="73">
        <v>367266.33</v>
      </c>
      <c r="N170" s="73">
        <v>0</v>
      </c>
      <c r="O170" s="16" t="str">
        <f>VLOOKUP($A170,'Roll up tech'!$A:$C,3,0)</f>
        <v>MG Sticks</v>
      </c>
      <c r="P170" s="16" t="str">
        <f>VLOOKUP($A170,'Roll up tech'!$A:$C,2,0)</f>
        <v>MG Mini Double Caramel Bar 6-6PK</v>
      </c>
      <c r="Q170" s="16" t="str">
        <f t="shared" si="13"/>
        <v>MG</v>
      </c>
      <c r="R170" s="16">
        <f>VLOOKUP(A170,'Per Pallet'!A:C,3,0)</f>
        <v>176</v>
      </c>
      <c r="S170" s="16">
        <f t="shared" si="14"/>
        <v>152</v>
      </c>
    </row>
    <row r="171" spans="1:19" x14ac:dyDescent="0.25">
      <c r="A171" s="71">
        <v>64330596</v>
      </c>
      <c r="B171" s="71">
        <v>1439</v>
      </c>
      <c r="C171" s="71" t="s">
        <v>849</v>
      </c>
      <c r="D171" s="71" t="s">
        <v>850</v>
      </c>
      <c r="E171" s="71" t="s">
        <v>10403</v>
      </c>
      <c r="F171" s="71" t="s">
        <v>851</v>
      </c>
      <c r="G171" s="71" t="s">
        <v>852</v>
      </c>
      <c r="H171" s="72">
        <v>16281</v>
      </c>
      <c r="I171" s="73">
        <v>227825.51</v>
      </c>
      <c r="J171" s="73">
        <v>13993.34</v>
      </c>
      <c r="K171" s="73">
        <v>14029.77</v>
      </c>
      <c r="L171" s="74">
        <v>1000</v>
      </c>
      <c r="M171" s="73">
        <v>227825.51</v>
      </c>
      <c r="N171" s="73">
        <v>0</v>
      </c>
      <c r="O171" s="16" t="str">
        <f>VLOOKUP($A171,'Roll up tech'!$A:$C,3,0)</f>
        <v>MG Sticks</v>
      </c>
      <c r="P171" s="16" t="str">
        <f>VLOOKUP($A171,'Roll up tech'!$A:$C,2,0)</f>
        <v>MG Mini Double Caramel Bar 6-6PK</v>
      </c>
      <c r="Q171" s="16" t="str">
        <f t="shared" si="13"/>
        <v>MG</v>
      </c>
      <c r="R171" s="16">
        <f>VLOOKUP(A171,'Per Pallet'!A:C,3,0)</f>
        <v>176</v>
      </c>
      <c r="S171" s="16">
        <f t="shared" si="14"/>
        <v>93</v>
      </c>
    </row>
    <row r="172" spans="1:19" x14ac:dyDescent="0.25">
      <c r="A172" s="71">
        <v>64330596</v>
      </c>
      <c r="B172" s="71">
        <v>1471</v>
      </c>
      <c r="C172" s="71" t="s">
        <v>849</v>
      </c>
      <c r="D172" s="71" t="s">
        <v>850</v>
      </c>
      <c r="E172" s="71" t="s">
        <v>10403</v>
      </c>
      <c r="F172" s="71" t="s">
        <v>851</v>
      </c>
      <c r="G172" s="71" t="s">
        <v>852</v>
      </c>
      <c r="H172" s="72">
        <v>10560</v>
      </c>
      <c r="I172" s="73">
        <v>139396.76999999999</v>
      </c>
      <c r="J172" s="73">
        <v>13200.45</v>
      </c>
      <c r="K172" s="73">
        <v>14029.77</v>
      </c>
      <c r="L172" s="74">
        <v>1000</v>
      </c>
      <c r="M172" s="73">
        <v>139396.76999999999</v>
      </c>
      <c r="N172" s="73">
        <v>0</v>
      </c>
      <c r="O172" s="16" t="str">
        <f>VLOOKUP($A172,'Roll up tech'!$A:$C,3,0)</f>
        <v>MG Sticks</v>
      </c>
      <c r="P172" s="16" t="str">
        <f>VLOOKUP($A172,'Roll up tech'!$A:$C,2,0)</f>
        <v>MG Mini Double Caramel Bar 6-6PK</v>
      </c>
      <c r="Q172" s="16" t="str">
        <f t="shared" si="13"/>
        <v>MG</v>
      </c>
      <c r="R172" s="16">
        <f>VLOOKUP(A172,'Per Pallet'!A:C,3,0)</f>
        <v>176</v>
      </c>
      <c r="S172" s="16">
        <f t="shared" si="14"/>
        <v>60</v>
      </c>
    </row>
    <row r="173" spans="1:19" x14ac:dyDescent="0.25">
      <c r="A173" s="71">
        <v>64330596</v>
      </c>
      <c r="B173" s="71">
        <v>2300</v>
      </c>
      <c r="C173" s="71" t="s">
        <v>849</v>
      </c>
      <c r="D173" s="71" t="s">
        <v>850</v>
      </c>
      <c r="E173" s="71" t="s">
        <v>10403</v>
      </c>
      <c r="F173" s="71" t="s">
        <v>851</v>
      </c>
      <c r="G173" s="71" t="s">
        <v>852</v>
      </c>
      <c r="H173" s="72">
        <v>4920</v>
      </c>
      <c r="I173" s="73">
        <v>63284.15</v>
      </c>
      <c r="J173" s="73">
        <v>12862.63</v>
      </c>
      <c r="K173" s="73">
        <v>14048.57</v>
      </c>
      <c r="L173" s="74">
        <v>1000</v>
      </c>
      <c r="M173" s="73">
        <v>63284.15</v>
      </c>
      <c r="N173" s="73">
        <v>0</v>
      </c>
      <c r="O173" s="16" t="str">
        <f>VLOOKUP($A173,'Roll up tech'!$A:$C,3,0)</f>
        <v>MG Sticks</v>
      </c>
      <c r="P173" s="16" t="str">
        <f>VLOOKUP($A173,'Roll up tech'!$A:$C,2,0)</f>
        <v>MG Mini Double Caramel Bar 6-6PK</v>
      </c>
      <c r="Q173" s="16" t="str">
        <f t="shared" si="13"/>
        <v>MG</v>
      </c>
      <c r="R173" s="16">
        <f>VLOOKUP(A173,'Per Pallet'!A:C,3,0)</f>
        <v>176</v>
      </c>
      <c r="S173" s="16">
        <f t="shared" si="14"/>
        <v>28</v>
      </c>
    </row>
    <row r="174" spans="1:19" x14ac:dyDescent="0.25">
      <c r="A174" s="71">
        <v>64330596</v>
      </c>
      <c r="B174" s="71">
        <v>2904</v>
      </c>
      <c r="C174" s="71" t="s">
        <v>849</v>
      </c>
      <c r="D174" s="71" t="s">
        <v>850</v>
      </c>
      <c r="E174" s="71" t="s">
        <v>10403</v>
      </c>
      <c r="F174" s="71" t="s">
        <v>851</v>
      </c>
      <c r="G174" s="71" t="s">
        <v>852</v>
      </c>
      <c r="H174" s="72">
        <v>0</v>
      </c>
      <c r="I174" s="73">
        <v>0</v>
      </c>
      <c r="J174" s="73">
        <v>12627.15</v>
      </c>
      <c r="K174" s="73">
        <v>14029.77</v>
      </c>
      <c r="L174" s="74">
        <v>1000</v>
      </c>
      <c r="M174" s="73">
        <v>0</v>
      </c>
      <c r="N174" s="73">
        <v>0</v>
      </c>
      <c r="O174" s="16" t="str">
        <f>VLOOKUP($A174,'Roll up tech'!$A:$C,3,0)</f>
        <v>MG Sticks</v>
      </c>
      <c r="P174" s="16" t="str">
        <f>VLOOKUP($A174,'Roll up tech'!$A:$C,2,0)</f>
        <v>MG Mini Double Caramel Bar 6-6PK</v>
      </c>
      <c r="Q174" s="16" t="str">
        <f t="shared" si="13"/>
        <v>MG</v>
      </c>
      <c r="R174" s="16">
        <f>VLOOKUP(A174,'Per Pallet'!A:C,3,0)</f>
        <v>176</v>
      </c>
      <c r="S174" s="16">
        <f t="shared" si="14"/>
        <v>0</v>
      </c>
    </row>
    <row r="175" spans="1:19" x14ac:dyDescent="0.25">
      <c r="A175" s="71">
        <v>64330596</v>
      </c>
      <c r="B175" s="71">
        <v>3985</v>
      </c>
      <c r="C175" s="71" t="s">
        <v>849</v>
      </c>
      <c r="D175" s="71" t="s">
        <v>850</v>
      </c>
      <c r="E175" s="71" t="s">
        <v>10403</v>
      </c>
      <c r="F175" s="71" t="s">
        <v>851</v>
      </c>
      <c r="G175" s="71" t="s">
        <v>852</v>
      </c>
      <c r="H175" s="72">
        <v>41882.5</v>
      </c>
      <c r="I175" s="73">
        <v>556108.43000000005</v>
      </c>
      <c r="J175" s="73">
        <v>13277.82</v>
      </c>
      <c r="K175" s="73">
        <v>14029.77</v>
      </c>
      <c r="L175" s="74">
        <v>1000</v>
      </c>
      <c r="M175" s="73">
        <v>556108.43000000005</v>
      </c>
      <c r="N175" s="73">
        <v>0</v>
      </c>
      <c r="O175" s="16" t="str">
        <f>VLOOKUP($A175,'Roll up tech'!$A:$C,3,0)</f>
        <v>MG Sticks</v>
      </c>
      <c r="P175" s="16" t="str">
        <f>VLOOKUP($A175,'Roll up tech'!$A:$C,2,0)</f>
        <v>MG Mini Double Caramel Bar 6-6PK</v>
      </c>
      <c r="Q175" s="16" t="str">
        <f t="shared" si="13"/>
        <v>MG</v>
      </c>
      <c r="R175" s="16">
        <f>VLOOKUP(A175,'Per Pallet'!A:C,3,0)</f>
        <v>176</v>
      </c>
      <c r="S175" s="16">
        <f t="shared" si="14"/>
        <v>238</v>
      </c>
    </row>
    <row r="176" spans="1:19" x14ac:dyDescent="0.25">
      <c r="A176" s="71">
        <v>64330596</v>
      </c>
      <c r="B176" s="71">
        <v>3989</v>
      </c>
      <c r="C176" s="71" t="s">
        <v>849</v>
      </c>
      <c r="D176" s="71" t="s">
        <v>850</v>
      </c>
      <c r="E176" s="71" t="s">
        <v>10403</v>
      </c>
      <c r="F176" s="71" t="s">
        <v>851</v>
      </c>
      <c r="G176" s="71" t="s">
        <v>852</v>
      </c>
      <c r="H176" s="72">
        <v>53898</v>
      </c>
      <c r="I176" s="73">
        <v>715404.67</v>
      </c>
      <c r="J176" s="73">
        <v>13273.31</v>
      </c>
      <c r="K176" s="73">
        <v>14241.79</v>
      </c>
      <c r="L176" s="74">
        <v>1000</v>
      </c>
      <c r="M176" s="73">
        <v>715404.67</v>
      </c>
      <c r="N176" s="73">
        <v>0</v>
      </c>
      <c r="O176" s="16" t="str">
        <f>VLOOKUP($A176,'Roll up tech'!$A:$C,3,0)</f>
        <v>MG Sticks</v>
      </c>
      <c r="P176" s="16" t="str">
        <f>VLOOKUP($A176,'Roll up tech'!$A:$C,2,0)</f>
        <v>MG Mini Double Caramel Bar 6-6PK</v>
      </c>
      <c r="Q176" s="16" t="str">
        <f t="shared" si="13"/>
        <v>MG</v>
      </c>
      <c r="R176" s="16">
        <f>VLOOKUP(A176,'Per Pallet'!A:C,3,0)</f>
        <v>176</v>
      </c>
      <c r="S176" s="16">
        <f t="shared" si="14"/>
        <v>307</v>
      </c>
    </row>
    <row r="177" spans="1:19" x14ac:dyDescent="0.25">
      <c r="A177" s="71">
        <v>64330611</v>
      </c>
      <c r="B177" s="71">
        <v>1406</v>
      </c>
      <c r="C177" s="71" t="s">
        <v>849</v>
      </c>
      <c r="D177" s="71" t="s">
        <v>850</v>
      </c>
      <c r="E177" s="71" t="s">
        <v>10403</v>
      </c>
      <c r="F177" s="71" t="s">
        <v>851</v>
      </c>
      <c r="G177" s="71" t="s">
        <v>852</v>
      </c>
      <c r="H177" s="72">
        <v>63000</v>
      </c>
      <c r="I177" s="73">
        <v>813514.23999999999</v>
      </c>
      <c r="J177" s="73">
        <v>12912.92</v>
      </c>
      <c r="K177" s="73">
        <v>12741.39</v>
      </c>
      <c r="L177" s="74">
        <v>1000</v>
      </c>
      <c r="M177" s="73">
        <v>813514.23999999999</v>
      </c>
      <c r="N177" s="73">
        <v>0</v>
      </c>
      <c r="O177" s="16" t="str">
        <f>VLOOKUP($A177,'Roll up tech'!$A:$C,3,0)</f>
        <v>MG Sticks</v>
      </c>
      <c r="P177" s="16" t="str">
        <f>VLOOKUP($A177,'Roll up tech'!$A:$C,2,0)</f>
        <v>MG Double Caramel Bar 8-3PK</v>
      </c>
      <c r="Q177" s="16" t="str">
        <f t="shared" si="13"/>
        <v>MG</v>
      </c>
      <c r="R177" s="16">
        <f>VLOOKUP(A177,'Per Pallet'!A:C,3,0)</f>
        <v>210</v>
      </c>
      <c r="S177" s="16">
        <f t="shared" si="14"/>
        <v>300</v>
      </c>
    </row>
    <row r="178" spans="1:19" x14ac:dyDescent="0.25">
      <c r="A178" s="71">
        <v>64330611</v>
      </c>
      <c r="B178" s="71">
        <v>1419</v>
      </c>
      <c r="C178" s="71" t="s">
        <v>849</v>
      </c>
      <c r="D178" s="71" t="s">
        <v>850</v>
      </c>
      <c r="E178" s="71" t="s">
        <v>10403</v>
      </c>
      <c r="F178" s="71" t="s">
        <v>851</v>
      </c>
      <c r="G178" s="71" t="s">
        <v>852</v>
      </c>
      <c r="H178" s="72">
        <v>28641</v>
      </c>
      <c r="I178" s="73">
        <v>404907.18</v>
      </c>
      <c r="J178" s="73">
        <v>14137.33</v>
      </c>
      <c r="K178" s="73">
        <v>13225</v>
      </c>
      <c r="L178" s="74">
        <v>1000</v>
      </c>
      <c r="M178" s="73">
        <v>404907.18</v>
      </c>
      <c r="N178" s="73">
        <v>0</v>
      </c>
      <c r="O178" s="16" t="str">
        <f>VLOOKUP($A178,'Roll up tech'!$A:$C,3,0)</f>
        <v>MG Sticks</v>
      </c>
      <c r="P178" s="16" t="str">
        <f>VLOOKUP($A178,'Roll up tech'!$A:$C,2,0)</f>
        <v>MG Double Caramel Bar 8-3PK</v>
      </c>
      <c r="Q178" s="16" t="str">
        <f t="shared" si="13"/>
        <v>MG</v>
      </c>
      <c r="R178" s="16">
        <f>VLOOKUP(A178,'Per Pallet'!A:C,3,0)</f>
        <v>210</v>
      </c>
      <c r="S178" s="16">
        <f t="shared" si="14"/>
        <v>137</v>
      </c>
    </row>
    <row r="179" spans="1:19" x14ac:dyDescent="0.25">
      <c r="A179" s="71">
        <v>64330611</v>
      </c>
      <c r="B179" s="71">
        <v>1439</v>
      </c>
      <c r="C179" s="71" t="s">
        <v>849</v>
      </c>
      <c r="D179" s="71" t="s">
        <v>850</v>
      </c>
      <c r="E179" s="71" t="s">
        <v>10403</v>
      </c>
      <c r="F179" s="71" t="s">
        <v>851</v>
      </c>
      <c r="G179" s="71" t="s">
        <v>852</v>
      </c>
      <c r="H179" s="72">
        <v>14232</v>
      </c>
      <c r="I179" s="73">
        <v>204082.44</v>
      </c>
      <c r="J179" s="73">
        <v>14339.69</v>
      </c>
      <c r="K179" s="73">
        <v>12741.39</v>
      </c>
      <c r="L179" s="74">
        <v>1000</v>
      </c>
      <c r="M179" s="73">
        <v>204082.44</v>
      </c>
      <c r="N179" s="73">
        <v>0</v>
      </c>
      <c r="O179" s="16" t="str">
        <f>VLOOKUP($A179,'Roll up tech'!$A:$C,3,0)</f>
        <v>MG Sticks</v>
      </c>
      <c r="P179" s="16" t="str">
        <f>VLOOKUP($A179,'Roll up tech'!$A:$C,2,0)</f>
        <v>MG Double Caramel Bar 8-3PK</v>
      </c>
      <c r="Q179" s="16" t="str">
        <f t="shared" si="13"/>
        <v>MG</v>
      </c>
      <c r="R179" s="16">
        <f>VLOOKUP(A179,'Per Pallet'!A:C,3,0)</f>
        <v>210</v>
      </c>
      <c r="S179" s="16">
        <f t="shared" si="14"/>
        <v>68</v>
      </c>
    </row>
    <row r="180" spans="1:19" x14ac:dyDescent="0.25">
      <c r="A180" s="71">
        <v>64330611</v>
      </c>
      <c r="B180" s="71">
        <v>2300</v>
      </c>
      <c r="C180" s="71" t="s">
        <v>849</v>
      </c>
      <c r="D180" s="71" t="s">
        <v>850</v>
      </c>
      <c r="E180" s="71" t="s">
        <v>10403</v>
      </c>
      <c r="F180" s="71" t="s">
        <v>851</v>
      </c>
      <c r="G180" s="71" t="s">
        <v>852</v>
      </c>
      <c r="H180" s="72">
        <v>132794</v>
      </c>
      <c r="I180" s="73">
        <v>1628766.44</v>
      </c>
      <c r="J180" s="73">
        <v>12265.36</v>
      </c>
      <c r="K180" s="73">
        <v>12571.09</v>
      </c>
      <c r="L180" s="74">
        <v>1000</v>
      </c>
      <c r="M180" s="73">
        <v>1628766.44</v>
      </c>
      <c r="N180" s="73">
        <v>0</v>
      </c>
      <c r="O180" s="16" t="str">
        <f>VLOOKUP($A180,'Roll up tech'!$A:$C,3,0)</f>
        <v>MG Sticks</v>
      </c>
      <c r="P180" s="16" t="str">
        <f>VLOOKUP($A180,'Roll up tech'!$A:$C,2,0)</f>
        <v>MG Double Caramel Bar 8-3PK</v>
      </c>
      <c r="Q180" s="16" t="str">
        <f t="shared" si="13"/>
        <v>MG</v>
      </c>
      <c r="R180" s="16">
        <f>VLOOKUP(A180,'Per Pallet'!A:C,3,0)</f>
        <v>210</v>
      </c>
      <c r="S180" s="16">
        <f t="shared" si="14"/>
        <v>633</v>
      </c>
    </row>
    <row r="181" spans="1:19" x14ac:dyDescent="0.25">
      <c r="A181" s="71">
        <v>64330611</v>
      </c>
      <c r="B181" s="71">
        <v>2904</v>
      </c>
      <c r="C181" s="71" t="s">
        <v>849</v>
      </c>
      <c r="D181" s="71" t="s">
        <v>850</v>
      </c>
      <c r="E181" s="71" t="s">
        <v>10403</v>
      </c>
      <c r="F181" s="71" t="s">
        <v>851</v>
      </c>
      <c r="G181" s="71" t="s">
        <v>852</v>
      </c>
      <c r="H181" s="72">
        <v>1806</v>
      </c>
      <c r="I181" s="73">
        <v>21623.75</v>
      </c>
      <c r="J181" s="73">
        <v>11973.28</v>
      </c>
      <c r="K181" s="73">
        <v>12560.89</v>
      </c>
      <c r="L181" s="74">
        <v>1000</v>
      </c>
      <c r="M181" s="73">
        <v>21623.75</v>
      </c>
      <c r="N181" s="73">
        <v>0</v>
      </c>
      <c r="O181" s="16" t="str">
        <f>VLOOKUP($A181,'Roll up tech'!$A:$C,3,0)</f>
        <v>MG Sticks</v>
      </c>
      <c r="P181" s="16" t="str">
        <f>VLOOKUP($A181,'Roll up tech'!$A:$C,2,0)</f>
        <v>MG Double Caramel Bar 8-3PK</v>
      </c>
      <c r="Q181" s="16" t="str">
        <f t="shared" si="13"/>
        <v>MG</v>
      </c>
      <c r="R181" s="16">
        <f>VLOOKUP(A181,'Per Pallet'!A:C,3,0)</f>
        <v>210</v>
      </c>
      <c r="S181" s="16">
        <f t="shared" si="14"/>
        <v>9</v>
      </c>
    </row>
    <row r="182" spans="1:19" x14ac:dyDescent="0.25">
      <c r="A182" s="71">
        <v>64330611</v>
      </c>
      <c r="B182" s="71">
        <v>3985</v>
      </c>
      <c r="C182" s="71" t="s">
        <v>849</v>
      </c>
      <c r="D182" s="71" t="s">
        <v>850</v>
      </c>
      <c r="E182" s="71" t="s">
        <v>10403</v>
      </c>
      <c r="F182" s="71" t="s">
        <v>851</v>
      </c>
      <c r="G182" s="71" t="s">
        <v>852</v>
      </c>
      <c r="H182" s="72">
        <v>10906</v>
      </c>
      <c r="I182" s="73">
        <v>150479.35999999999</v>
      </c>
      <c r="J182" s="73">
        <v>13797.85</v>
      </c>
      <c r="K182" s="73">
        <v>12571.09</v>
      </c>
      <c r="L182" s="74">
        <v>1000</v>
      </c>
      <c r="M182" s="73">
        <v>150479.35999999999</v>
      </c>
      <c r="N182" s="73">
        <v>0</v>
      </c>
      <c r="O182" s="16" t="str">
        <f>VLOOKUP($A182,'Roll up tech'!$A:$C,3,0)</f>
        <v>MG Sticks</v>
      </c>
      <c r="P182" s="16" t="str">
        <f>VLOOKUP($A182,'Roll up tech'!$A:$C,2,0)</f>
        <v>MG Double Caramel Bar 8-3PK</v>
      </c>
      <c r="Q182" s="16" t="str">
        <f t="shared" si="13"/>
        <v>MG</v>
      </c>
      <c r="R182" s="16">
        <f>VLOOKUP(A182,'Per Pallet'!A:C,3,0)</f>
        <v>210</v>
      </c>
      <c r="S182" s="16">
        <f t="shared" si="14"/>
        <v>52</v>
      </c>
    </row>
    <row r="183" spans="1:19" x14ac:dyDescent="0.25">
      <c r="A183" s="71">
        <v>64330611</v>
      </c>
      <c r="B183" s="71">
        <v>3989</v>
      </c>
      <c r="C183" s="71" t="s">
        <v>849</v>
      </c>
      <c r="D183" s="71" t="s">
        <v>850</v>
      </c>
      <c r="E183" s="71" t="s">
        <v>10403</v>
      </c>
      <c r="F183" s="71" t="s">
        <v>851</v>
      </c>
      <c r="G183" s="71" t="s">
        <v>852</v>
      </c>
      <c r="H183" s="72">
        <v>22549</v>
      </c>
      <c r="I183" s="73">
        <v>310177.28999999998</v>
      </c>
      <c r="J183" s="73">
        <v>13755.7</v>
      </c>
      <c r="K183" s="73">
        <v>12741.39</v>
      </c>
      <c r="L183" s="74">
        <v>1000</v>
      </c>
      <c r="M183" s="73">
        <v>310177.28999999998</v>
      </c>
      <c r="N183" s="73">
        <v>0</v>
      </c>
      <c r="O183" s="16" t="str">
        <f>VLOOKUP($A183,'Roll up tech'!$A:$C,3,0)</f>
        <v>MG Sticks</v>
      </c>
      <c r="P183" s="16" t="str">
        <f>VLOOKUP($A183,'Roll up tech'!$A:$C,2,0)</f>
        <v>MG Double Caramel Bar 8-3PK</v>
      </c>
      <c r="Q183" s="16" t="str">
        <f t="shared" si="13"/>
        <v>MG</v>
      </c>
      <c r="R183" s="16">
        <f>VLOOKUP(A183,'Per Pallet'!A:C,3,0)</f>
        <v>210</v>
      </c>
      <c r="S183" s="16">
        <f t="shared" si="14"/>
        <v>108</v>
      </c>
    </row>
    <row r="184" spans="1:19" x14ac:dyDescent="0.25">
      <c r="A184" s="71">
        <v>64330612</v>
      </c>
      <c r="B184" s="71">
        <v>1406</v>
      </c>
      <c r="C184" s="71" t="s">
        <v>849</v>
      </c>
      <c r="D184" s="71" t="s">
        <v>850</v>
      </c>
      <c r="E184" s="71" t="s">
        <v>10403</v>
      </c>
      <c r="F184" s="71" t="s">
        <v>851</v>
      </c>
      <c r="G184" s="71" t="s">
        <v>852</v>
      </c>
      <c r="H184" s="72">
        <v>5148</v>
      </c>
      <c r="I184" s="73">
        <v>98687.360000000001</v>
      </c>
      <c r="J184" s="73">
        <v>19170.04</v>
      </c>
      <c r="K184" s="73">
        <v>18203.97</v>
      </c>
      <c r="L184" s="74">
        <v>1000</v>
      </c>
      <c r="M184" s="73">
        <v>98687.360000000001</v>
      </c>
      <c r="N184" s="73">
        <v>0</v>
      </c>
      <c r="O184" s="16" t="str">
        <f>VLOOKUP($A184,'Roll up tech'!$A:$C,3,0)</f>
        <v>MG Sticks</v>
      </c>
      <c r="P184" s="16" t="str">
        <f>VLOOKUP($A184,'Roll up tech'!$A:$C,2,0)</f>
        <v>MG Double Caramel Bar 6-6PK</v>
      </c>
      <c r="Q184" s="16" t="str">
        <f t="shared" si="13"/>
        <v>MG</v>
      </c>
      <c r="R184" s="16">
        <f>VLOOKUP(A184,'Per Pallet'!A:C,3,0)</f>
        <v>180</v>
      </c>
      <c r="S184" s="16">
        <f t="shared" si="14"/>
        <v>29</v>
      </c>
    </row>
    <row r="185" spans="1:19" x14ac:dyDescent="0.25">
      <c r="A185" s="71">
        <v>64330612</v>
      </c>
      <c r="B185" s="71">
        <v>1419</v>
      </c>
      <c r="C185" s="71" t="s">
        <v>849</v>
      </c>
      <c r="D185" s="71" t="s">
        <v>850</v>
      </c>
      <c r="E185" s="71" t="s">
        <v>10403</v>
      </c>
      <c r="F185" s="71" t="s">
        <v>851</v>
      </c>
      <c r="G185" s="71" t="s">
        <v>852</v>
      </c>
      <c r="H185" s="72">
        <v>1456</v>
      </c>
      <c r="I185" s="73">
        <v>29560.55</v>
      </c>
      <c r="J185" s="73">
        <v>20302.580000000002</v>
      </c>
      <c r="K185" s="73">
        <v>18813.09</v>
      </c>
      <c r="L185" s="74">
        <v>1000</v>
      </c>
      <c r="M185" s="73">
        <v>29560.55</v>
      </c>
      <c r="N185" s="73">
        <v>0</v>
      </c>
      <c r="O185" s="16" t="str">
        <f>VLOOKUP($A185,'Roll up tech'!$A:$C,3,0)</f>
        <v>MG Sticks</v>
      </c>
      <c r="P185" s="16" t="str">
        <f>VLOOKUP($A185,'Roll up tech'!$A:$C,2,0)</f>
        <v>MG Double Caramel Bar 6-6PK</v>
      </c>
      <c r="Q185" s="16" t="str">
        <f t="shared" si="13"/>
        <v>MG</v>
      </c>
      <c r="R185" s="16">
        <f>VLOOKUP(A185,'Per Pallet'!A:C,3,0)</f>
        <v>180</v>
      </c>
      <c r="S185" s="16">
        <f t="shared" si="14"/>
        <v>9</v>
      </c>
    </row>
    <row r="186" spans="1:19" x14ac:dyDescent="0.25">
      <c r="A186" s="71">
        <v>64330612</v>
      </c>
      <c r="B186" s="71">
        <v>1439</v>
      </c>
      <c r="C186" s="71" t="s">
        <v>849</v>
      </c>
      <c r="D186" s="71" t="s">
        <v>850</v>
      </c>
      <c r="E186" s="71" t="s">
        <v>10403</v>
      </c>
      <c r="F186" s="71" t="s">
        <v>851</v>
      </c>
      <c r="G186" s="71" t="s">
        <v>852</v>
      </c>
      <c r="H186" s="72">
        <v>2262</v>
      </c>
      <c r="I186" s="73">
        <v>45457.2</v>
      </c>
      <c r="J186" s="73">
        <v>20096.02</v>
      </c>
      <c r="K186" s="73">
        <v>18203.97</v>
      </c>
      <c r="L186" s="74">
        <v>1000</v>
      </c>
      <c r="M186" s="73">
        <v>45457.2</v>
      </c>
      <c r="N186" s="73">
        <v>0</v>
      </c>
      <c r="O186" s="16" t="str">
        <f>VLOOKUP($A186,'Roll up tech'!$A:$C,3,0)</f>
        <v>MG Sticks</v>
      </c>
      <c r="P186" s="16" t="str">
        <f>VLOOKUP($A186,'Roll up tech'!$A:$C,2,0)</f>
        <v>MG Double Caramel Bar 6-6PK</v>
      </c>
      <c r="Q186" s="16" t="str">
        <f t="shared" si="13"/>
        <v>MG</v>
      </c>
      <c r="R186" s="16">
        <f>VLOOKUP(A186,'Per Pallet'!A:C,3,0)</f>
        <v>180</v>
      </c>
      <c r="S186" s="16">
        <f t="shared" si="14"/>
        <v>13</v>
      </c>
    </row>
    <row r="187" spans="1:19" x14ac:dyDescent="0.25">
      <c r="A187" s="71">
        <v>64330612</v>
      </c>
      <c r="B187" s="71">
        <v>2300</v>
      </c>
      <c r="C187" s="71" t="s">
        <v>849</v>
      </c>
      <c r="D187" s="71" t="s">
        <v>850</v>
      </c>
      <c r="E187" s="71" t="s">
        <v>10403</v>
      </c>
      <c r="F187" s="71" t="s">
        <v>851</v>
      </c>
      <c r="G187" s="71" t="s">
        <v>852</v>
      </c>
      <c r="H187" s="72">
        <v>1488</v>
      </c>
      <c r="I187" s="73">
        <v>28791.96</v>
      </c>
      <c r="J187" s="73">
        <v>19349.439999999999</v>
      </c>
      <c r="K187" s="73">
        <v>18106.59</v>
      </c>
      <c r="L187" s="74">
        <v>1000</v>
      </c>
      <c r="M187" s="73">
        <v>28791.96</v>
      </c>
      <c r="N187" s="73">
        <v>0</v>
      </c>
      <c r="O187" s="16" t="str">
        <f>VLOOKUP($A187,'Roll up tech'!$A:$C,3,0)</f>
        <v>MG Sticks</v>
      </c>
      <c r="P187" s="16" t="str">
        <f>VLOOKUP($A187,'Roll up tech'!$A:$C,2,0)</f>
        <v>MG Double Caramel Bar 6-6PK</v>
      </c>
      <c r="Q187" s="16" t="str">
        <f t="shared" si="13"/>
        <v>MG</v>
      </c>
      <c r="R187" s="16">
        <f>VLOOKUP(A187,'Per Pallet'!A:C,3,0)</f>
        <v>180</v>
      </c>
      <c r="S187" s="16">
        <f t="shared" si="14"/>
        <v>9</v>
      </c>
    </row>
    <row r="188" spans="1:19" x14ac:dyDescent="0.25">
      <c r="A188" s="71">
        <v>64330612</v>
      </c>
      <c r="B188" s="71">
        <v>2904</v>
      </c>
      <c r="C188" s="71" t="s">
        <v>849</v>
      </c>
      <c r="D188" s="71" t="s">
        <v>850</v>
      </c>
      <c r="E188" s="71" t="s">
        <v>10403</v>
      </c>
      <c r="F188" s="71" t="s">
        <v>853</v>
      </c>
      <c r="G188" s="71" t="s">
        <v>852</v>
      </c>
      <c r="H188" s="72">
        <v>0</v>
      </c>
      <c r="I188" s="73">
        <v>0</v>
      </c>
      <c r="J188" s="73">
        <v>18784.91</v>
      </c>
      <c r="K188" s="73">
        <v>18096.34</v>
      </c>
      <c r="L188" s="74">
        <v>1000</v>
      </c>
      <c r="M188" s="73">
        <v>0</v>
      </c>
      <c r="N188" s="73">
        <v>0</v>
      </c>
      <c r="O188" s="16" t="str">
        <f>VLOOKUP($A188,'Roll up tech'!$A:$C,3,0)</f>
        <v>MG Sticks</v>
      </c>
      <c r="P188" s="16" t="str">
        <f>VLOOKUP($A188,'Roll up tech'!$A:$C,2,0)</f>
        <v>MG Double Caramel Bar 6-6PK</v>
      </c>
      <c r="Q188" s="16" t="str">
        <f t="shared" si="13"/>
        <v>MG</v>
      </c>
      <c r="R188" s="16">
        <f>VLOOKUP(A188,'Per Pallet'!A:C,3,0)</f>
        <v>180</v>
      </c>
      <c r="S188" s="16">
        <f t="shared" si="14"/>
        <v>0</v>
      </c>
    </row>
    <row r="189" spans="1:19" x14ac:dyDescent="0.25">
      <c r="A189" s="71">
        <v>64330612</v>
      </c>
      <c r="B189" s="71">
        <v>3989</v>
      </c>
      <c r="C189" s="71" t="s">
        <v>849</v>
      </c>
      <c r="D189" s="71" t="s">
        <v>850</v>
      </c>
      <c r="E189" s="71" t="s">
        <v>10403</v>
      </c>
      <c r="F189" s="71" t="s">
        <v>851</v>
      </c>
      <c r="G189" s="71" t="s">
        <v>852</v>
      </c>
      <c r="H189" s="72">
        <v>1455</v>
      </c>
      <c r="I189" s="73">
        <v>28259.83</v>
      </c>
      <c r="J189" s="73">
        <v>19422.560000000001</v>
      </c>
      <c r="K189" s="73">
        <v>18203.97</v>
      </c>
      <c r="L189" s="74">
        <v>1000</v>
      </c>
      <c r="M189" s="73">
        <v>28259.83</v>
      </c>
      <c r="N189" s="73">
        <v>0</v>
      </c>
      <c r="O189" s="16" t="str">
        <f>VLOOKUP($A189,'Roll up tech'!$A:$C,3,0)</f>
        <v>MG Sticks</v>
      </c>
      <c r="P189" s="16" t="str">
        <f>VLOOKUP($A189,'Roll up tech'!$A:$C,2,0)</f>
        <v>MG Double Caramel Bar 6-6PK</v>
      </c>
      <c r="Q189" s="16" t="str">
        <f t="shared" si="13"/>
        <v>MG</v>
      </c>
      <c r="R189" s="16">
        <f>VLOOKUP(A189,'Per Pallet'!A:C,3,0)</f>
        <v>180</v>
      </c>
      <c r="S189" s="16">
        <f t="shared" si="14"/>
        <v>9</v>
      </c>
    </row>
    <row r="190" spans="1:19" x14ac:dyDescent="0.25">
      <c r="A190" s="71">
        <v>64331550</v>
      </c>
      <c r="B190" s="71">
        <v>1406</v>
      </c>
      <c r="C190" s="71" t="s">
        <v>849</v>
      </c>
      <c r="D190" s="71" t="s">
        <v>850</v>
      </c>
      <c r="E190" s="71" t="s">
        <v>10403</v>
      </c>
      <c r="F190" s="71" t="s">
        <v>851</v>
      </c>
      <c r="G190" s="71" t="s">
        <v>852</v>
      </c>
      <c r="H190" s="72">
        <v>46835</v>
      </c>
      <c r="I190" s="73">
        <v>308965.96999999997</v>
      </c>
      <c r="J190" s="73">
        <v>6596.9</v>
      </c>
      <c r="K190" s="73">
        <v>6490.11</v>
      </c>
      <c r="L190" s="74">
        <v>1000</v>
      </c>
      <c r="M190" s="73">
        <v>308965.96999999997</v>
      </c>
      <c r="N190" s="73">
        <v>0</v>
      </c>
      <c r="O190" s="16" t="str">
        <f>VLOOKUP($A190,'Roll up tech'!$A:$C,3,0)</f>
        <v>MG Sticks</v>
      </c>
      <c r="P190" s="16" t="str">
        <f>VLOOKUP($A190,'Roll up tech'!$A:$C,2,0)</f>
        <v>MG Double Caramel Bar 1-12PK OOH</v>
      </c>
      <c r="Q190" s="16" t="str">
        <f t="shared" si="13"/>
        <v>MG</v>
      </c>
      <c r="R190" s="16">
        <f>VLOOKUP(A190,'Per Pallet'!A:C,3,0)</f>
        <v>493</v>
      </c>
      <c r="S190" s="16">
        <f t="shared" si="14"/>
        <v>95</v>
      </c>
    </row>
    <row r="191" spans="1:19" x14ac:dyDescent="0.25">
      <c r="A191" s="71">
        <v>64331550</v>
      </c>
      <c r="B191" s="71">
        <v>1419</v>
      </c>
      <c r="C191" s="71" t="s">
        <v>849</v>
      </c>
      <c r="D191" s="71" t="s">
        <v>850</v>
      </c>
      <c r="E191" s="71" t="s">
        <v>10403</v>
      </c>
      <c r="F191" s="71" t="s">
        <v>851</v>
      </c>
      <c r="G191" s="71" t="s">
        <v>852</v>
      </c>
      <c r="H191" s="72">
        <v>21224</v>
      </c>
      <c r="I191" s="73">
        <v>144885.74</v>
      </c>
      <c r="J191" s="73">
        <v>6826.5</v>
      </c>
      <c r="K191" s="73">
        <v>6682.3</v>
      </c>
      <c r="L191" s="74">
        <v>1000</v>
      </c>
      <c r="M191" s="73">
        <v>144885.74</v>
      </c>
      <c r="N191" s="73">
        <v>0</v>
      </c>
      <c r="O191" s="16" t="str">
        <f>VLOOKUP($A191,'Roll up tech'!$A:$C,3,0)</f>
        <v>MG Sticks</v>
      </c>
      <c r="P191" s="16" t="str">
        <f>VLOOKUP($A191,'Roll up tech'!$A:$C,2,0)</f>
        <v>MG Double Caramel Bar 1-12PK OOH</v>
      </c>
      <c r="Q191" s="16" t="str">
        <f t="shared" si="13"/>
        <v>MG</v>
      </c>
      <c r="R191" s="16">
        <f>VLOOKUP(A191,'Per Pallet'!A:C,3,0)</f>
        <v>493</v>
      </c>
      <c r="S191" s="16">
        <f t="shared" si="14"/>
        <v>44</v>
      </c>
    </row>
    <row r="192" spans="1:19" x14ac:dyDescent="0.25">
      <c r="A192" s="71">
        <v>64331550</v>
      </c>
      <c r="B192" s="71">
        <v>1439</v>
      </c>
      <c r="C192" s="71" t="s">
        <v>849</v>
      </c>
      <c r="D192" s="71" t="s">
        <v>850</v>
      </c>
      <c r="E192" s="71" t="s">
        <v>10403</v>
      </c>
      <c r="F192" s="71" t="s">
        <v>851</v>
      </c>
      <c r="G192" s="71" t="s">
        <v>852</v>
      </c>
      <c r="H192" s="72">
        <v>12415</v>
      </c>
      <c r="I192" s="73">
        <v>86372.83</v>
      </c>
      <c r="J192" s="73">
        <v>6957.13</v>
      </c>
      <c r="K192" s="73">
        <v>6490.11</v>
      </c>
      <c r="L192" s="74">
        <v>1000</v>
      </c>
      <c r="M192" s="73">
        <v>86372.83</v>
      </c>
      <c r="N192" s="73">
        <v>0</v>
      </c>
      <c r="O192" s="16" t="str">
        <f>VLOOKUP($A192,'Roll up tech'!$A:$C,3,0)</f>
        <v>MG Sticks</v>
      </c>
      <c r="P192" s="16" t="str">
        <f>VLOOKUP($A192,'Roll up tech'!$A:$C,2,0)</f>
        <v>MG Double Caramel Bar 1-12PK OOH</v>
      </c>
      <c r="Q192" s="16" t="str">
        <f t="shared" si="13"/>
        <v>MG</v>
      </c>
      <c r="R192" s="16">
        <f>VLOOKUP(A192,'Per Pallet'!A:C,3,0)</f>
        <v>493</v>
      </c>
      <c r="S192" s="16">
        <f t="shared" si="14"/>
        <v>26</v>
      </c>
    </row>
    <row r="193" spans="1:19" x14ac:dyDescent="0.25">
      <c r="A193" s="71">
        <v>64331550</v>
      </c>
      <c r="B193" s="71">
        <v>1471</v>
      </c>
      <c r="C193" s="71" t="s">
        <v>849</v>
      </c>
      <c r="D193" s="71" t="s">
        <v>850</v>
      </c>
      <c r="E193" s="71" t="s">
        <v>10403</v>
      </c>
      <c r="F193" s="71" t="s">
        <v>851</v>
      </c>
      <c r="G193" s="71" t="s">
        <v>852</v>
      </c>
      <c r="H193" s="72">
        <v>17088</v>
      </c>
      <c r="I193" s="73">
        <v>115734.49</v>
      </c>
      <c r="J193" s="73">
        <v>6772.85</v>
      </c>
      <c r="K193" s="73">
        <v>6490.11</v>
      </c>
      <c r="L193" s="74">
        <v>1000</v>
      </c>
      <c r="M193" s="73">
        <v>115734.49</v>
      </c>
      <c r="N193" s="73">
        <v>0</v>
      </c>
      <c r="O193" s="16" t="str">
        <f>VLOOKUP($A193,'Roll up tech'!$A:$C,3,0)</f>
        <v>MG Sticks</v>
      </c>
      <c r="P193" s="16" t="str">
        <f>VLOOKUP($A193,'Roll up tech'!$A:$C,2,0)</f>
        <v>MG Double Caramel Bar 1-12PK OOH</v>
      </c>
      <c r="Q193" s="16" t="str">
        <f t="shared" ref="Q193:Q256" si="15">LEFT(P193,2)</f>
        <v>MG</v>
      </c>
      <c r="R193" s="16">
        <f>VLOOKUP(A193,'Per Pallet'!A:C,3,0)</f>
        <v>493</v>
      </c>
      <c r="S193" s="16">
        <f t="shared" ref="S193:S256" si="16">ROUNDUP(H193/R193,0)</f>
        <v>35</v>
      </c>
    </row>
    <row r="194" spans="1:19" x14ac:dyDescent="0.25">
      <c r="A194" s="71">
        <v>64331550</v>
      </c>
      <c r="B194" s="71">
        <v>2300</v>
      </c>
      <c r="C194" s="71" t="s">
        <v>849</v>
      </c>
      <c r="D194" s="71" t="s">
        <v>850</v>
      </c>
      <c r="E194" s="71" t="s">
        <v>10403</v>
      </c>
      <c r="F194" s="71" t="s">
        <v>851</v>
      </c>
      <c r="G194" s="71" t="s">
        <v>852</v>
      </c>
      <c r="H194" s="72">
        <v>15503</v>
      </c>
      <c r="I194" s="73">
        <v>98710.92</v>
      </c>
      <c r="J194" s="73">
        <v>6367.21</v>
      </c>
      <c r="K194" s="73">
        <v>6422.09</v>
      </c>
      <c r="L194" s="74">
        <v>1000</v>
      </c>
      <c r="M194" s="73">
        <v>98710.92</v>
      </c>
      <c r="N194" s="73">
        <v>0</v>
      </c>
      <c r="O194" s="16" t="str">
        <f>VLOOKUP($A194,'Roll up tech'!$A:$C,3,0)</f>
        <v>MG Sticks</v>
      </c>
      <c r="P194" s="16" t="str">
        <f>VLOOKUP($A194,'Roll up tech'!$A:$C,2,0)</f>
        <v>MG Double Caramel Bar 1-12PK OOH</v>
      </c>
      <c r="Q194" s="16" t="str">
        <f t="shared" si="15"/>
        <v>MG</v>
      </c>
      <c r="R194" s="16">
        <f>VLOOKUP(A194,'Per Pallet'!A:C,3,0)</f>
        <v>493</v>
      </c>
      <c r="S194" s="16">
        <f t="shared" si="16"/>
        <v>32</v>
      </c>
    </row>
    <row r="195" spans="1:19" x14ac:dyDescent="0.25">
      <c r="A195" s="71">
        <v>64331550</v>
      </c>
      <c r="B195" s="71">
        <v>2904</v>
      </c>
      <c r="C195" s="71" t="s">
        <v>849</v>
      </c>
      <c r="D195" s="71" t="s">
        <v>850</v>
      </c>
      <c r="E195" s="71" t="s">
        <v>10403</v>
      </c>
      <c r="F195" s="71" t="s">
        <v>851</v>
      </c>
      <c r="G195" s="71" t="s">
        <v>852</v>
      </c>
      <c r="H195" s="72">
        <v>0</v>
      </c>
      <c r="I195" s="73">
        <v>0</v>
      </c>
      <c r="J195" s="73">
        <v>6344.33</v>
      </c>
      <c r="K195" s="73">
        <v>6417.2</v>
      </c>
      <c r="L195" s="74">
        <v>1000</v>
      </c>
      <c r="M195" s="73">
        <v>0</v>
      </c>
      <c r="N195" s="73">
        <v>0</v>
      </c>
      <c r="O195" s="16" t="str">
        <f>VLOOKUP($A195,'Roll up tech'!$A:$C,3,0)</f>
        <v>MG Sticks</v>
      </c>
      <c r="P195" s="16" t="str">
        <f>VLOOKUP($A195,'Roll up tech'!$A:$C,2,0)</f>
        <v>MG Double Caramel Bar 1-12PK OOH</v>
      </c>
      <c r="Q195" s="16" t="str">
        <f t="shared" si="15"/>
        <v>MG</v>
      </c>
      <c r="R195" s="16">
        <f>VLOOKUP(A195,'Per Pallet'!A:C,3,0)</f>
        <v>493</v>
      </c>
      <c r="S195" s="16">
        <f t="shared" si="16"/>
        <v>0</v>
      </c>
    </row>
    <row r="196" spans="1:19" x14ac:dyDescent="0.25">
      <c r="A196" s="71">
        <v>64331550</v>
      </c>
      <c r="B196" s="71">
        <v>3989</v>
      </c>
      <c r="C196" s="71" t="s">
        <v>849</v>
      </c>
      <c r="D196" s="71" t="s">
        <v>850</v>
      </c>
      <c r="E196" s="71" t="s">
        <v>10403</v>
      </c>
      <c r="F196" s="71" t="s">
        <v>851</v>
      </c>
      <c r="G196" s="71" t="s">
        <v>852</v>
      </c>
      <c r="H196" s="72">
        <v>20543</v>
      </c>
      <c r="I196" s="73">
        <v>136887.38</v>
      </c>
      <c r="J196" s="73">
        <v>6663.46</v>
      </c>
      <c r="K196" s="73">
        <v>6490.11</v>
      </c>
      <c r="L196" s="74">
        <v>1000</v>
      </c>
      <c r="M196" s="73">
        <v>136887.38</v>
      </c>
      <c r="N196" s="73">
        <v>0</v>
      </c>
      <c r="O196" s="16" t="str">
        <f>VLOOKUP($A196,'Roll up tech'!$A:$C,3,0)</f>
        <v>MG Sticks</v>
      </c>
      <c r="P196" s="16" t="str">
        <f>VLOOKUP($A196,'Roll up tech'!$A:$C,2,0)</f>
        <v>MG Double Caramel Bar 1-12PK OOH</v>
      </c>
      <c r="Q196" s="16" t="str">
        <f t="shared" si="15"/>
        <v>MG</v>
      </c>
      <c r="R196" s="16">
        <f>VLOOKUP(A196,'Per Pallet'!A:C,3,0)</f>
        <v>493</v>
      </c>
      <c r="S196" s="16">
        <f t="shared" si="16"/>
        <v>42</v>
      </c>
    </row>
    <row r="197" spans="1:19" hidden="1" x14ac:dyDescent="0.25">
      <c r="A197" s="71">
        <v>64341106</v>
      </c>
      <c r="B197" s="71">
        <v>1406</v>
      </c>
      <c r="C197" s="71" t="s">
        <v>849</v>
      </c>
      <c r="D197" s="71" t="s">
        <v>850</v>
      </c>
      <c r="E197" s="71" t="s">
        <v>10403</v>
      </c>
      <c r="F197" s="71" t="s">
        <v>851</v>
      </c>
      <c r="G197" s="71" t="s">
        <v>852</v>
      </c>
      <c r="H197" s="72">
        <v>19500</v>
      </c>
      <c r="I197" s="73">
        <v>239044.24</v>
      </c>
      <c r="J197" s="73">
        <v>12258.68</v>
      </c>
      <c r="K197" s="73">
        <v>10399.69</v>
      </c>
      <c r="L197" s="74">
        <v>1000</v>
      </c>
      <c r="M197" s="73">
        <v>239044.24</v>
      </c>
      <c r="N197" s="73">
        <v>0</v>
      </c>
      <c r="O197" s="16" t="str">
        <f>VLOOKUP($A197,'Roll up tech'!$A:$C,3,0)</f>
        <v>PG</v>
      </c>
      <c r="P197" s="16" t="str">
        <f>VLOOKUP($A197,'Roll up tech'!$A:$C,2,0)</f>
        <v>PS Jolly Rancher Pop 6-18PK</v>
      </c>
      <c r="Q197" s="16" t="str">
        <f t="shared" si="15"/>
        <v>PS</v>
      </c>
      <c r="R197" s="16">
        <f>VLOOKUP(A197,'Per Pallet'!A:C,3,0)</f>
        <v>130</v>
      </c>
      <c r="S197" s="16">
        <f t="shared" si="16"/>
        <v>150</v>
      </c>
    </row>
    <row r="198" spans="1:19" hidden="1" x14ac:dyDescent="0.25">
      <c r="A198" s="71">
        <v>64341106</v>
      </c>
      <c r="B198" s="71">
        <v>1419</v>
      </c>
      <c r="C198" s="71" t="s">
        <v>849</v>
      </c>
      <c r="D198" s="71" t="s">
        <v>850</v>
      </c>
      <c r="E198" s="71" t="s">
        <v>10403</v>
      </c>
      <c r="F198" s="71" t="s">
        <v>851</v>
      </c>
      <c r="G198" s="71" t="s">
        <v>852</v>
      </c>
      <c r="H198" s="72">
        <v>18662</v>
      </c>
      <c r="I198" s="73">
        <v>251697.14</v>
      </c>
      <c r="J198" s="73">
        <v>13487.15</v>
      </c>
      <c r="K198" s="73">
        <v>11240.78</v>
      </c>
      <c r="L198" s="74">
        <v>1000</v>
      </c>
      <c r="M198" s="73">
        <v>251697.14</v>
      </c>
      <c r="N198" s="73">
        <v>0</v>
      </c>
      <c r="O198" s="16" t="str">
        <f>VLOOKUP($A198,'Roll up tech'!$A:$C,3,0)</f>
        <v>PG</v>
      </c>
      <c r="P198" s="16" t="str">
        <f>VLOOKUP($A198,'Roll up tech'!$A:$C,2,0)</f>
        <v>PS Jolly Rancher Pop 6-18PK</v>
      </c>
      <c r="Q198" s="16" t="str">
        <f t="shared" si="15"/>
        <v>PS</v>
      </c>
      <c r="R198" s="16">
        <f>VLOOKUP(A198,'Per Pallet'!A:C,3,0)</f>
        <v>130</v>
      </c>
      <c r="S198" s="16">
        <f t="shared" si="16"/>
        <v>144</v>
      </c>
    </row>
    <row r="199" spans="1:19" hidden="1" x14ac:dyDescent="0.25">
      <c r="A199" s="71">
        <v>64341106</v>
      </c>
      <c r="B199" s="71">
        <v>1439</v>
      </c>
      <c r="C199" s="71" t="s">
        <v>849</v>
      </c>
      <c r="D199" s="71" t="s">
        <v>850</v>
      </c>
      <c r="E199" s="71" t="s">
        <v>10403</v>
      </c>
      <c r="F199" s="71" t="s">
        <v>851</v>
      </c>
      <c r="G199" s="71" t="s">
        <v>852</v>
      </c>
      <c r="H199" s="72">
        <v>6182</v>
      </c>
      <c r="I199" s="73">
        <v>80327.23</v>
      </c>
      <c r="J199" s="73">
        <v>12993.73</v>
      </c>
      <c r="K199" s="73">
        <v>11240.78</v>
      </c>
      <c r="L199" s="74">
        <v>1000</v>
      </c>
      <c r="M199" s="73">
        <v>80327.23</v>
      </c>
      <c r="N199" s="73">
        <v>0</v>
      </c>
      <c r="O199" s="16" t="str">
        <f>VLOOKUP($A199,'Roll up tech'!$A:$C,3,0)</f>
        <v>PG</v>
      </c>
      <c r="P199" s="16" t="str">
        <f>VLOOKUP($A199,'Roll up tech'!$A:$C,2,0)</f>
        <v>PS Jolly Rancher Pop 6-18PK</v>
      </c>
      <c r="Q199" s="16" t="str">
        <f t="shared" si="15"/>
        <v>PS</v>
      </c>
      <c r="R199" s="16">
        <f>VLOOKUP(A199,'Per Pallet'!A:C,3,0)</f>
        <v>130</v>
      </c>
      <c r="S199" s="16">
        <f t="shared" si="16"/>
        <v>48</v>
      </c>
    </row>
    <row r="200" spans="1:19" hidden="1" x14ac:dyDescent="0.25">
      <c r="A200" s="71">
        <v>64341106</v>
      </c>
      <c r="B200" s="71">
        <v>2300</v>
      </c>
      <c r="C200" s="71" t="s">
        <v>849</v>
      </c>
      <c r="D200" s="71" t="s">
        <v>850</v>
      </c>
      <c r="E200" s="71" t="s">
        <v>10403</v>
      </c>
      <c r="F200" s="71" t="s">
        <v>851</v>
      </c>
      <c r="G200" s="71" t="s">
        <v>852</v>
      </c>
      <c r="H200" s="72">
        <v>37484</v>
      </c>
      <c r="I200" s="73">
        <v>448963.84000000003</v>
      </c>
      <c r="J200" s="73">
        <v>11977.48</v>
      </c>
      <c r="K200" s="73">
        <v>10192</v>
      </c>
      <c r="L200" s="74">
        <v>1000</v>
      </c>
      <c r="M200" s="73">
        <v>448963.84000000003</v>
      </c>
      <c r="N200" s="73">
        <v>0</v>
      </c>
      <c r="O200" s="16" t="str">
        <f>VLOOKUP($A200,'Roll up tech'!$A:$C,3,0)</f>
        <v>PG</v>
      </c>
      <c r="P200" s="16" t="str">
        <f>VLOOKUP($A200,'Roll up tech'!$A:$C,2,0)</f>
        <v>PS Jolly Rancher Pop 6-18PK</v>
      </c>
      <c r="Q200" s="16" t="str">
        <f t="shared" si="15"/>
        <v>PS</v>
      </c>
      <c r="R200" s="16">
        <f>VLOOKUP(A200,'Per Pallet'!A:C,3,0)</f>
        <v>130</v>
      </c>
      <c r="S200" s="16">
        <f t="shared" si="16"/>
        <v>289</v>
      </c>
    </row>
    <row r="201" spans="1:19" hidden="1" x14ac:dyDescent="0.25">
      <c r="A201" s="71">
        <v>64341106</v>
      </c>
      <c r="B201" s="71">
        <v>2904</v>
      </c>
      <c r="C201" s="71" t="s">
        <v>849</v>
      </c>
      <c r="D201" s="71" t="s">
        <v>850</v>
      </c>
      <c r="E201" s="71" t="s">
        <v>10403</v>
      </c>
      <c r="F201" s="71" t="s">
        <v>851</v>
      </c>
      <c r="G201" s="71" t="s">
        <v>852</v>
      </c>
      <c r="H201" s="72">
        <v>0</v>
      </c>
      <c r="I201" s="73">
        <v>0</v>
      </c>
      <c r="J201" s="73">
        <v>11097.09</v>
      </c>
      <c r="K201" s="73">
        <v>10175.14</v>
      </c>
      <c r="L201" s="74">
        <v>1000</v>
      </c>
      <c r="M201" s="73">
        <v>0</v>
      </c>
      <c r="N201" s="73">
        <v>0</v>
      </c>
      <c r="O201" s="16" t="str">
        <f>VLOOKUP($A201,'Roll up tech'!$A:$C,3,0)</f>
        <v>PG</v>
      </c>
      <c r="P201" s="16" t="str">
        <f>VLOOKUP($A201,'Roll up tech'!$A:$C,2,0)</f>
        <v>PS Jolly Rancher Pop 6-18PK</v>
      </c>
      <c r="Q201" s="16" t="str">
        <f t="shared" si="15"/>
        <v>PS</v>
      </c>
      <c r="R201" s="16">
        <f>VLOOKUP(A201,'Per Pallet'!A:C,3,0)</f>
        <v>130</v>
      </c>
      <c r="S201" s="16">
        <f t="shared" si="16"/>
        <v>0</v>
      </c>
    </row>
    <row r="202" spans="1:19" hidden="1" x14ac:dyDescent="0.25">
      <c r="A202" s="71">
        <v>64341106</v>
      </c>
      <c r="B202" s="71">
        <v>3989</v>
      </c>
      <c r="C202" s="71" t="s">
        <v>849</v>
      </c>
      <c r="D202" s="71" t="s">
        <v>850</v>
      </c>
      <c r="E202" s="71" t="s">
        <v>10403</v>
      </c>
      <c r="F202" s="71" t="s">
        <v>851</v>
      </c>
      <c r="G202" s="71" t="s">
        <v>852</v>
      </c>
      <c r="H202" s="72">
        <v>13525</v>
      </c>
      <c r="I202" s="73">
        <v>168716.53</v>
      </c>
      <c r="J202" s="73">
        <v>12474.42</v>
      </c>
      <c r="K202" s="73">
        <v>10399.69</v>
      </c>
      <c r="L202" s="74">
        <v>1000</v>
      </c>
      <c r="M202" s="73">
        <v>168716.53</v>
      </c>
      <c r="N202" s="73">
        <v>0</v>
      </c>
      <c r="O202" s="16" t="str">
        <f>VLOOKUP($A202,'Roll up tech'!$A:$C,3,0)</f>
        <v>PG</v>
      </c>
      <c r="P202" s="16" t="str">
        <f>VLOOKUP($A202,'Roll up tech'!$A:$C,2,0)</f>
        <v>PS Jolly Rancher Pop 6-18PK</v>
      </c>
      <c r="Q202" s="16" t="str">
        <f t="shared" si="15"/>
        <v>PS</v>
      </c>
      <c r="R202" s="16">
        <f>VLOOKUP(A202,'Per Pallet'!A:C,3,0)</f>
        <v>130</v>
      </c>
      <c r="S202" s="16">
        <f t="shared" si="16"/>
        <v>105</v>
      </c>
    </row>
    <row r="203" spans="1:19" hidden="1" x14ac:dyDescent="0.25">
      <c r="A203" s="71">
        <v>64341107</v>
      </c>
      <c r="B203" s="71">
        <v>1406</v>
      </c>
      <c r="C203" s="71" t="s">
        <v>849</v>
      </c>
      <c r="D203" s="71" t="s">
        <v>850</v>
      </c>
      <c r="E203" s="71" t="s">
        <v>10403</v>
      </c>
      <c r="F203" s="71" t="s">
        <v>851</v>
      </c>
      <c r="G203" s="71" t="s">
        <v>852</v>
      </c>
      <c r="H203" s="72">
        <v>17290</v>
      </c>
      <c r="I203" s="73">
        <v>194695.39</v>
      </c>
      <c r="J203" s="73">
        <v>11260.58</v>
      </c>
      <c r="K203" s="73">
        <v>10357.92</v>
      </c>
      <c r="L203" s="74">
        <v>1000</v>
      </c>
      <c r="M203" s="73">
        <v>194695.39</v>
      </c>
      <c r="N203" s="73">
        <v>0</v>
      </c>
      <c r="O203" s="16" t="str">
        <f>VLOOKUP($A203,'Roll up tech'!$A:$C,3,0)</f>
        <v>PG</v>
      </c>
      <c r="P203" s="16" t="str">
        <f>VLOOKUP($A203,'Roll up tech'!$A:$C,2,0)</f>
        <v>PS Jolly Rancher Sour 6-18PK</v>
      </c>
      <c r="Q203" s="16" t="str">
        <f t="shared" si="15"/>
        <v>PS</v>
      </c>
      <c r="R203" s="16">
        <f>VLOOKUP(A203,'Per Pallet'!A:C,3,0)</f>
        <v>130</v>
      </c>
      <c r="S203" s="16">
        <f t="shared" si="16"/>
        <v>133</v>
      </c>
    </row>
    <row r="204" spans="1:19" hidden="1" x14ac:dyDescent="0.25">
      <c r="A204" s="71">
        <v>64341107</v>
      </c>
      <c r="B204" s="71">
        <v>1419</v>
      </c>
      <c r="C204" s="71" t="s">
        <v>849</v>
      </c>
      <c r="D204" s="71" t="s">
        <v>850</v>
      </c>
      <c r="E204" s="71" t="s">
        <v>10403</v>
      </c>
      <c r="F204" s="71" t="s">
        <v>851</v>
      </c>
      <c r="G204" s="71" t="s">
        <v>852</v>
      </c>
      <c r="H204" s="72">
        <v>7898</v>
      </c>
      <c r="I204" s="73">
        <v>110580.26</v>
      </c>
      <c r="J204" s="73">
        <v>14001.05</v>
      </c>
      <c r="K204" s="73">
        <v>11219.23</v>
      </c>
      <c r="L204" s="74">
        <v>1000</v>
      </c>
      <c r="M204" s="73">
        <v>110580.26</v>
      </c>
      <c r="N204" s="73">
        <v>0</v>
      </c>
      <c r="O204" s="16" t="str">
        <f>VLOOKUP($A204,'Roll up tech'!$A:$C,3,0)</f>
        <v>PG</v>
      </c>
      <c r="P204" s="16" t="str">
        <f>VLOOKUP($A204,'Roll up tech'!$A:$C,2,0)</f>
        <v>PS Jolly Rancher Sour 6-18PK</v>
      </c>
      <c r="Q204" s="16" t="str">
        <f t="shared" si="15"/>
        <v>PS</v>
      </c>
      <c r="R204" s="16">
        <f>VLOOKUP(A204,'Per Pallet'!A:C,3,0)</f>
        <v>130</v>
      </c>
      <c r="S204" s="16">
        <f t="shared" si="16"/>
        <v>61</v>
      </c>
    </row>
    <row r="205" spans="1:19" hidden="1" x14ac:dyDescent="0.25">
      <c r="A205" s="71">
        <v>64341107</v>
      </c>
      <c r="B205" s="71">
        <v>1439</v>
      </c>
      <c r="C205" s="71" t="s">
        <v>849</v>
      </c>
      <c r="D205" s="71" t="s">
        <v>850</v>
      </c>
      <c r="E205" s="71" t="s">
        <v>10403</v>
      </c>
      <c r="F205" s="71" t="s">
        <v>851</v>
      </c>
      <c r="G205" s="71" t="s">
        <v>852</v>
      </c>
      <c r="H205" s="72">
        <v>12789</v>
      </c>
      <c r="I205" s="73">
        <v>183438.54</v>
      </c>
      <c r="J205" s="73">
        <v>14343.46</v>
      </c>
      <c r="K205" s="73">
        <v>10357.92</v>
      </c>
      <c r="L205" s="74">
        <v>1000</v>
      </c>
      <c r="M205" s="73">
        <v>183438.54</v>
      </c>
      <c r="N205" s="73">
        <v>0</v>
      </c>
      <c r="O205" s="16" t="str">
        <f>VLOOKUP($A205,'Roll up tech'!$A:$C,3,0)</f>
        <v>PG</v>
      </c>
      <c r="P205" s="16" t="str">
        <f>VLOOKUP($A205,'Roll up tech'!$A:$C,2,0)</f>
        <v>PS Jolly Rancher Sour 6-18PK</v>
      </c>
      <c r="Q205" s="16" t="str">
        <f t="shared" si="15"/>
        <v>PS</v>
      </c>
      <c r="R205" s="16">
        <f>VLOOKUP(A205,'Per Pallet'!A:C,3,0)</f>
        <v>130</v>
      </c>
      <c r="S205" s="16">
        <f t="shared" si="16"/>
        <v>99</v>
      </c>
    </row>
    <row r="206" spans="1:19" hidden="1" x14ac:dyDescent="0.25">
      <c r="A206" s="71">
        <v>64341107</v>
      </c>
      <c r="B206" s="71">
        <v>1471</v>
      </c>
      <c r="C206" s="71" t="s">
        <v>849</v>
      </c>
      <c r="D206" s="71" t="s">
        <v>850</v>
      </c>
      <c r="E206" s="71" t="s">
        <v>10403</v>
      </c>
      <c r="F206" s="71" t="s">
        <v>851</v>
      </c>
      <c r="G206" s="71" t="s">
        <v>852</v>
      </c>
      <c r="H206" s="72">
        <v>8059</v>
      </c>
      <c r="I206" s="73">
        <v>118081.74</v>
      </c>
      <c r="J206" s="73">
        <v>14652.16</v>
      </c>
      <c r="K206" s="73">
        <v>10357.92</v>
      </c>
      <c r="L206" s="74">
        <v>1000</v>
      </c>
      <c r="M206" s="73">
        <v>118081.74</v>
      </c>
      <c r="N206" s="73">
        <v>0</v>
      </c>
      <c r="O206" s="16" t="str">
        <f>VLOOKUP($A206,'Roll up tech'!$A:$C,3,0)</f>
        <v>PG</v>
      </c>
      <c r="P206" s="16" t="str">
        <f>VLOOKUP($A206,'Roll up tech'!$A:$C,2,0)</f>
        <v>PS Jolly Rancher Sour 6-18PK</v>
      </c>
      <c r="Q206" s="16" t="str">
        <f t="shared" si="15"/>
        <v>PS</v>
      </c>
      <c r="R206" s="16">
        <f>VLOOKUP(A206,'Per Pallet'!A:C,3,0)</f>
        <v>130</v>
      </c>
      <c r="S206" s="16">
        <f t="shared" si="16"/>
        <v>62</v>
      </c>
    </row>
    <row r="207" spans="1:19" hidden="1" x14ac:dyDescent="0.25">
      <c r="A207" s="71">
        <v>64341107</v>
      </c>
      <c r="B207" s="71">
        <v>2300</v>
      </c>
      <c r="C207" s="71" t="s">
        <v>849</v>
      </c>
      <c r="D207" s="71" t="s">
        <v>850</v>
      </c>
      <c r="E207" s="71" t="s">
        <v>10403</v>
      </c>
      <c r="F207" s="71" t="s">
        <v>851</v>
      </c>
      <c r="G207" s="71" t="s">
        <v>852</v>
      </c>
      <c r="H207" s="72">
        <v>5278</v>
      </c>
      <c r="I207" s="73">
        <v>78992.52</v>
      </c>
      <c r="J207" s="73">
        <v>14966.37</v>
      </c>
      <c r="K207" s="73">
        <v>10147.16</v>
      </c>
      <c r="L207" s="74">
        <v>1000</v>
      </c>
      <c r="M207" s="73">
        <v>78992.52</v>
      </c>
      <c r="N207" s="73">
        <v>0</v>
      </c>
      <c r="O207" s="16" t="str">
        <f>VLOOKUP($A207,'Roll up tech'!$A:$C,3,0)</f>
        <v>PG</v>
      </c>
      <c r="P207" s="16" t="str">
        <f>VLOOKUP($A207,'Roll up tech'!$A:$C,2,0)</f>
        <v>PS Jolly Rancher Sour 6-18PK</v>
      </c>
      <c r="Q207" s="16" t="str">
        <f t="shared" si="15"/>
        <v>PS</v>
      </c>
      <c r="R207" s="16">
        <f>VLOOKUP(A207,'Per Pallet'!A:C,3,0)</f>
        <v>130</v>
      </c>
      <c r="S207" s="16">
        <f t="shared" si="16"/>
        <v>41</v>
      </c>
    </row>
    <row r="208" spans="1:19" hidden="1" x14ac:dyDescent="0.25">
      <c r="A208" s="71">
        <v>64341107</v>
      </c>
      <c r="B208" s="71">
        <v>2904</v>
      </c>
      <c r="C208" s="71" t="s">
        <v>849</v>
      </c>
      <c r="D208" s="71" t="s">
        <v>850</v>
      </c>
      <c r="E208" s="71" t="s">
        <v>10403</v>
      </c>
      <c r="F208" s="71" t="s">
        <v>851</v>
      </c>
      <c r="G208" s="71" t="s">
        <v>852</v>
      </c>
      <c r="H208" s="72">
        <v>0</v>
      </c>
      <c r="I208" s="73">
        <v>0</v>
      </c>
      <c r="J208" s="73">
        <v>15921.67</v>
      </c>
      <c r="K208" s="73">
        <v>10110.39</v>
      </c>
      <c r="L208" s="74">
        <v>1000</v>
      </c>
      <c r="M208" s="73">
        <v>0</v>
      </c>
      <c r="N208" s="73">
        <v>0</v>
      </c>
      <c r="O208" s="16" t="str">
        <f>VLOOKUP($A208,'Roll up tech'!$A:$C,3,0)</f>
        <v>PG</v>
      </c>
      <c r="P208" s="16" t="str">
        <f>VLOOKUP($A208,'Roll up tech'!$A:$C,2,0)</f>
        <v>PS Jolly Rancher Sour 6-18PK</v>
      </c>
      <c r="Q208" s="16" t="str">
        <f t="shared" si="15"/>
        <v>PS</v>
      </c>
      <c r="R208" s="16">
        <f>VLOOKUP(A208,'Per Pallet'!A:C,3,0)</f>
        <v>130</v>
      </c>
      <c r="S208" s="16">
        <f t="shared" si="16"/>
        <v>0</v>
      </c>
    </row>
    <row r="209" spans="1:19" hidden="1" x14ac:dyDescent="0.25">
      <c r="A209" s="71">
        <v>64341107</v>
      </c>
      <c r="B209" s="71">
        <v>3989</v>
      </c>
      <c r="C209" s="71" t="s">
        <v>849</v>
      </c>
      <c r="D209" s="71" t="s">
        <v>850</v>
      </c>
      <c r="E209" s="71" t="s">
        <v>10403</v>
      </c>
      <c r="F209" s="71" t="s">
        <v>851</v>
      </c>
      <c r="G209" s="71" t="s">
        <v>852</v>
      </c>
      <c r="H209" s="72">
        <v>12936</v>
      </c>
      <c r="I209" s="73">
        <v>189198.16</v>
      </c>
      <c r="J209" s="73">
        <v>14625.71</v>
      </c>
      <c r="K209" s="73">
        <v>10357.92</v>
      </c>
      <c r="L209" s="74">
        <v>1000</v>
      </c>
      <c r="M209" s="73">
        <v>189198.16</v>
      </c>
      <c r="N209" s="73">
        <v>0</v>
      </c>
      <c r="O209" s="16" t="str">
        <f>VLOOKUP($A209,'Roll up tech'!$A:$C,3,0)</f>
        <v>PG</v>
      </c>
      <c r="P209" s="16" t="str">
        <f>VLOOKUP($A209,'Roll up tech'!$A:$C,2,0)</f>
        <v>PS Jolly Rancher Sour 6-18PK</v>
      </c>
      <c r="Q209" s="16" t="str">
        <f t="shared" si="15"/>
        <v>PS</v>
      </c>
      <c r="R209" s="16">
        <f>VLOOKUP(A209,'Per Pallet'!A:C,3,0)</f>
        <v>130</v>
      </c>
      <c r="S209" s="16">
        <f t="shared" si="16"/>
        <v>100</v>
      </c>
    </row>
    <row r="210" spans="1:19" hidden="1" x14ac:dyDescent="0.25">
      <c r="A210" s="71">
        <v>64341108</v>
      </c>
      <c r="B210" s="71">
        <v>1406</v>
      </c>
      <c r="C210" s="71" t="s">
        <v>849</v>
      </c>
      <c r="D210" s="71" t="s">
        <v>850</v>
      </c>
      <c r="E210" s="71" t="s">
        <v>10403</v>
      </c>
      <c r="F210" s="71" t="s">
        <v>851</v>
      </c>
      <c r="G210" s="71" t="s">
        <v>852</v>
      </c>
      <c r="H210" s="72">
        <v>11760</v>
      </c>
      <c r="I210" s="73">
        <v>59719.6</v>
      </c>
      <c r="J210" s="73">
        <v>5078.2</v>
      </c>
      <c r="K210" s="73">
        <v>5043.67</v>
      </c>
      <c r="L210" s="74">
        <v>1000</v>
      </c>
      <c r="M210" s="73">
        <v>59719.6</v>
      </c>
      <c r="N210" s="73">
        <v>0</v>
      </c>
      <c r="O210" s="16" t="str">
        <f>VLOOKUP($A210,'Roll up tech'!$A:$C,3,0)</f>
        <v>Facepieces</v>
      </c>
      <c r="P210" s="16" t="str">
        <f>VLOOKUP($A210,'Roll up tech'!$A:$C,2,0)</f>
        <v>PS SpongeBob Facepiece 1-20PK</v>
      </c>
      <c r="Q210" s="16" t="str">
        <f t="shared" si="15"/>
        <v>PS</v>
      </c>
      <c r="R210" s="16">
        <f>VLOOKUP(A210,'Per Pallet'!A:C,3,0)</f>
        <v>210</v>
      </c>
      <c r="S210" s="16">
        <f t="shared" si="16"/>
        <v>56</v>
      </c>
    </row>
    <row r="211" spans="1:19" hidden="1" x14ac:dyDescent="0.25">
      <c r="A211" s="71">
        <v>64341108</v>
      </c>
      <c r="B211" s="71">
        <v>1419</v>
      </c>
      <c r="C211" s="71" t="s">
        <v>849</v>
      </c>
      <c r="D211" s="71" t="s">
        <v>850</v>
      </c>
      <c r="E211" s="71" t="s">
        <v>10403</v>
      </c>
      <c r="F211" s="71" t="s">
        <v>851</v>
      </c>
      <c r="G211" s="71" t="s">
        <v>852</v>
      </c>
      <c r="H211" s="72">
        <v>182749</v>
      </c>
      <c r="I211" s="73">
        <v>955007.11</v>
      </c>
      <c r="J211" s="73">
        <v>5225.79</v>
      </c>
      <c r="K211" s="73">
        <v>4985.88</v>
      </c>
      <c r="L211" s="74">
        <v>1000</v>
      </c>
      <c r="M211" s="73">
        <v>955007.11</v>
      </c>
      <c r="N211" s="73">
        <v>0</v>
      </c>
      <c r="O211" s="16" t="str">
        <f>VLOOKUP($A211,'Roll up tech'!$A:$C,3,0)</f>
        <v>Facepieces</v>
      </c>
      <c r="P211" s="16" t="str">
        <f>VLOOKUP($A211,'Roll up tech'!$A:$C,2,0)</f>
        <v>PS SpongeBob Facepiece 1-20PK</v>
      </c>
      <c r="Q211" s="16" t="str">
        <f t="shared" si="15"/>
        <v>PS</v>
      </c>
      <c r="R211" s="16">
        <f>VLOOKUP(A211,'Per Pallet'!A:C,3,0)</f>
        <v>210</v>
      </c>
      <c r="S211" s="16">
        <f t="shared" si="16"/>
        <v>871</v>
      </c>
    </row>
    <row r="212" spans="1:19" hidden="1" x14ac:dyDescent="0.25">
      <c r="A212" s="71">
        <v>64341108</v>
      </c>
      <c r="B212" s="71">
        <v>1439</v>
      </c>
      <c r="C212" s="71" t="s">
        <v>849</v>
      </c>
      <c r="D212" s="71" t="s">
        <v>850</v>
      </c>
      <c r="E212" s="71" t="s">
        <v>10403</v>
      </c>
      <c r="F212" s="71" t="s">
        <v>851</v>
      </c>
      <c r="G212" s="71" t="s">
        <v>852</v>
      </c>
      <c r="H212" s="72">
        <v>23851</v>
      </c>
      <c r="I212" s="73">
        <v>135708.59</v>
      </c>
      <c r="J212" s="73">
        <v>5689.85</v>
      </c>
      <c r="K212" s="73">
        <v>5043.67</v>
      </c>
      <c r="L212" s="74">
        <v>1000</v>
      </c>
      <c r="M212" s="73">
        <v>135708.59</v>
      </c>
      <c r="N212" s="73">
        <v>0</v>
      </c>
      <c r="O212" s="16" t="str">
        <f>VLOOKUP($A212,'Roll up tech'!$A:$C,3,0)</f>
        <v>Facepieces</v>
      </c>
      <c r="P212" s="16" t="str">
        <f>VLOOKUP($A212,'Roll up tech'!$A:$C,2,0)</f>
        <v>PS SpongeBob Facepiece 1-20PK</v>
      </c>
      <c r="Q212" s="16" t="str">
        <f t="shared" si="15"/>
        <v>PS</v>
      </c>
      <c r="R212" s="16">
        <f>VLOOKUP(A212,'Per Pallet'!A:C,3,0)</f>
        <v>210</v>
      </c>
      <c r="S212" s="16">
        <f t="shared" si="16"/>
        <v>114</v>
      </c>
    </row>
    <row r="213" spans="1:19" hidden="1" x14ac:dyDescent="0.25">
      <c r="A213" s="71">
        <v>64341108</v>
      </c>
      <c r="B213" s="71">
        <v>1471</v>
      </c>
      <c r="C213" s="71" t="s">
        <v>849</v>
      </c>
      <c r="D213" s="71" t="s">
        <v>850</v>
      </c>
      <c r="E213" s="71" t="s">
        <v>10403</v>
      </c>
      <c r="F213" s="71" t="s">
        <v>851</v>
      </c>
      <c r="G213" s="71" t="s">
        <v>852</v>
      </c>
      <c r="H213" s="72">
        <v>159277</v>
      </c>
      <c r="I213" s="73">
        <v>809933.54</v>
      </c>
      <c r="J213" s="73">
        <v>5085.0600000000004</v>
      </c>
      <c r="K213" s="73">
        <v>5043.67</v>
      </c>
      <c r="L213" s="74">
        <v>1000</v>
      </c>
      <c r="M213" s="73">
        <v>809933.54</v>
      </c>
      <c r="N213" s="73">
        <v>0</v>
      </c>
      <c r="O213" s="16" t="str">
        <f>VLOOKUP($A213,'Roll up tech'!$A:$C,3,0)</f>
        <v>Facepieces</v>
      </c>
      <c r="P213" s="16" t="str">
        <f>VLOOKUP($A213,'Roll up tech'!$A:$C,2,0)</f>
        <v>PS SpongeBob Facepiece 1-20PK</v>
      </c>
      <c r="Q213" s="16" t="str">
        <f t="shared" si="15"/>
        <v>PS</v>
      </c>
      <c r="R213" s="16">
        <f>VLOOKUP(A213,'Per Pallet'!A:C,3,0)</f>
        <v>210</v>
      </c>
      <c r="S213" s="16">
        <f t="shared" si="16"/>
        <v>759</v>
      </c>
    </row>
    <row r="214" spans="1:19" hidden="1" x14ac:dyDescent="0.25">
      <c r="A214" s="71">
        <v>64341108</v>
      </c>
      <c r="B214" s="71">
        <v>2300</v>
      </c>
      <c r="C214" s="71" t="s">
        <v>849</v>
      </c>
      <c r="D214" s="71" t="s">
        <v>850</v>
      </c>
      <c r="E214" s="71" t="s">
        <v>10403</v>
      </c>
      <c r="F214" s="71" t="s">
        <v>851</v>
      </c>
      <c r="G214" s="71" t="s">
        <v>852</v>
      </c>
      <c r="H214" s="72">
        <v>20382</v>
      </c>
      <c r="I214" s="73">
        <v>108270.8</v>
      </c>
      <c r="J214" s="73">
        <v>5312.08</v>
      </c>
      <c r="K214" s="73">
        <v>5043.67</v>
      </c>
      <c r="L214" s="74">
        <v>1000</v>
      </c>
      <c r="M214" s="73">
        <v>108270.8</v>
      </c>
      <c r="N214" s="73">
        <v>0</v>
      </c>
      <c r="O214" s="16" t="str">
        <f>VLOOKUP($A214,'Roll up tech'!$A:$C,3,0)</f>
        <v>Facepieces</v>
      </c>
      <c r="P214" s="16" t="str">
        <f>VLOOKUP($A214,'Roll up tech'!$A:$C,2,0)</f>
        <v>PS SpongeBob Facepiece 1-20PK</v>
      </c>
      <c r="Q214" s="16" t="str">
        <f t="shared" si="15"/>
        <v>PS</v>
      </c>
      <c r="R214" s="16">
        <f>VLOOKUP(A214,'Per Pallet'!A:C,3,0)</f>
        <v>210</v>
      </c>
      <c r="S214" s="16">
        <f t="shared" si="16"/>
        <v>98</v>
      </c>
    </row>
    <row r="215" spans="1:19" hidden="1" x14ac:dyDescent="0.25">
      <c r="A215" s="71">
        <v>64341108</v>
      </c>
      <c r="B215" s="71">
        <v>3989</v>
      </c>
      <c r="C215" s="71" t="s">
        <v>849</v>
      </c>
      <c r="D215" s="71" t="s">
        <v>850</v>
      </c>
      <c r="E215" s="71" t="s">
        <v>10403</v>
      </c>
      <c r="F215" s="71" t="s">
        <v>851</v>
      </c>
      <c r="G215" s="71" t="s">
        <v>852</v>
      </c>
      <c r="H215" s="72">
        <v>90619</v>
      </c>
      <c r="I215" s="73">
        <v>473439.24</v>
      </c>
      <c r="J215" s="73">
        <v>5224.5</v>
      </c>
      <c r="K215" s="73">
        <v>5043.67</v>
      </c>
      <c r="L215" s="74">
        <v>1000</v>
      </c>
      <c r="M215" s="73">
        <v>473439.24</v>
      </c>
      <c r="N215" s="73">
        <v>0</v>
      </c>
      <c r="O215" s="16" t="str">
        <f>VLOOKUP($A215,'Roll up tech'!$A:$C,3,0)</f>
        <v>Facepieces</v>
      </c>
      <c r="P215" s="16" t="str">
        <f>VLOOKUP($A215,'Roll up tech'!$A:$C,2,0)</f>
        <v>PS SpongeBob Facepiece 1-20PK</v>
      </c>
      <c r="Q215" s="16" t="str">
        <f t="shared" si="15"/>
        <v>PS</v>
      </c>
      <c r="R215" s="16">
        <f>VLOOKUP(A215,'Per Pallet'!A:C,3,0)</f>
        <v>210</v>
      </c>
      <c r="S215" s="16">
        <f t="shared" si="16"/>
        <v>432</v>
      </c>
    </row>
    <row r="216" spans="1:19" hidden="1" x14ac:dyDescent="0.25">
      <c r="A216" s="71">
        <v>64341109</v>
      </c>
      <c r="B216" s="71">
        <v>1419</v>
      </c>
      <c r="C216" s="71" t="s">
        <v>849</v>
      </c>
      <c r="D216" s="71" t="s">
        <v>850</v>
      </c>
      <c r="E216" s="71" t="s">
        <v>10403</v>
      </c>
      <c r="F216" s="71" t="s">
        <v>851</v>
      </c>
      <c r="G216" s="71" t="s">
        <v>852</v>
      </c>
      <c r="H216" s="72">
        <v>102786</v>
      </c>
      <c r="I216" s="73">
        <v>481814.78</v>
      </c>
      <c r="J216" s="73">
        <v>4687.55</v>
      </c>
      <c r="K216" s="73">
        <v>4723.4799999999996</v>
      </c>
      <c r="L216" s="74">
        <v>1000</v>
      </c>
      <c r="M216" s="73">
        <v>481814.78</v>
      </c>
      <c r="N216" s="73">
        <v>0</v>
      </c>
      <c r="O216" s="16" t="str">
        <f>VLOOKUP($A216,'Roll up tech'!$A:$C,3,0)</f>
        <v>Facepieces</v>
      </c>
      <c r="P216" s="16" t="str">
        <f>VLOOKUP($A216,'Roll up tech'!$A:$C,2,0)</f>
        <v>PS Spiderman Facepiece 1-20PK</v>
      </c>
      <c r="Q216" s="16" t="str">
        <f t="shared" si="15"/>
        <v>PS</v>
      </c>
      <c r="R216" s="16">
        <f>VLOOKUP(A216,'Per Pallet'!A:C,3,0)</f>
        <v>210</v>
      </c>
      <c r="S216" s="16">
        <f t="shared" si="16"/>
        <v>490</v>
      </c>
    </row>
    <row r="217" spans="1:19" hidden="1" x14ac:dyDescent="0.25">
      <c r="A217" s="71">
        <v>64341109</v>
      </c>
      <c r="B217" s="71">
        <v>1439</v>
      </c>
      <c r="C217" s="71" t="s">
        <v>849</v>
      </c>
      <c r="D217" s="71" t="s">
        <v>850</v>
      </c>
      <c r="E217" s="71" t="s">
        <v>10403</v>
      </c>
      <c r="F217" s="71" t="s">
        <v>851</v>
      </c>
      <c r="G217" s="71" t="s">
        <v>852</v>
      </c>
      <c r="H217" s="72">
        <v>11367</v>
      </c>
      <c r="I217" s="73">
        <v>61527.63</v>
      </c>
      <c r="J217" s="73">
        <v>5412.83</v>
      </c>
      <c r="K217" s="73">
        <v>4655.49</v>
      </c>
      <c r="L217" s="74">
        <v>1000</v>
      </c>
      <c r="M217" s="73">
        <v>61527.63</v>
      </c>
      <c r="N217" s="73">
        <v>0</v>
      </c>
      <c r="O217" s="16" t="str">
        <f>VLOOKUP($A217,'Roll up tech'!$A:$C,3,0)</f>
        <v>Facepieces</v>
      </c>
      <c r="P217" s="16" t="str">
        <f>VLOOKUP($A217,'Roll up tech'!$A:$C,2,0)</f>
        <v>PS Spiderman Facepiece 1-20PK</v>
      </c>
      <c r="Q217" s="16" t="str">
        <f t="shared" si="15"/>
        <v>PS</v>
      </c>
      <c r="R217" s="16">
        <f>VLOOKUP(A217,'Per Pallet'!A:C,3,0)</f>
        <v>210</v>
      </c>
      <c r="S217" s="16">
        <f t="shared" si="16"/>
        <v>55</v>
      </c>
    </row>
    <row r="218" spans="1:19" hidden="1" x14ac:dyDescent="0.25">
      <c r="A218" s="71">
        <v>64341109</v>
      </c>
      <c r="B218" s="71">
        <v>1471</v>
      </c>
      <c r="C218" s="71" t="s">
        <v>849</v>
      </c>
      <c r="D218" s="71" t="s">
        <v>850</v>
      </c>
      <c r="E218" s="71" t="s">
        <v>10403</v>
      </c>
      <c r="F218" s="71" t="s">
        <v>853</v>
      </c>
      <c r="G218" s="71" t="s">
        <v>852</v>
      </c>
      <c r="H218" s="72">
        <v>0</v>
      </c>
      <c r="I218" s="73">
        <v>0</v>
      </c>
      <c r="J218" s="73">
        <v>0</v>
      </c>
      <c r="K218" s="73">
        <v>4655.49</v>
      </c>
      <c r="L218" s="74">
        <v>1000</v>
      </c>
      <c r="M218" s="73">
        <v>0</v>
      </c>
      <c r="N218" s="73">
        <v>0</v>
      </c>
      <c r="O218" s="16" t="str">
        <f>VLOOKUP($A218,'Roll up tech'!$A:$C,3,0)</f>
        <v>Facepieces</v>
      </c>
      <c r="P218" s="16" t="str">
        <f>VLOOKUP($A218,'Roll up tech'!$A:$C,2,0)</f>
        <v>PS Spiderman Facepiece 1-20PK</v>
      </c>
      <c r="Q218" s="16" t="str">
        <f t="shared" si="15"/>
        <v>PS</v>
      </c>
      <c r="R218" s="16">
        <f>VLOOKUP(A218,'Per Pallet'!A:C,3,0)</f>
        <v>210</v>
      </c>
      <c r="S218" s="16">
        <f t="shared" si="16"/>
        <v>0</v>
      </c>
    </row>
    <row r="219" spans="1:19" hidden="1" x14ac:dyDescent="0.25">
      <c r="A219" s="71">
        <v>64341109</v>
      </c>
      <c r="B219" s="71">
        <v>2300</v>
      </c>
      <c r="C219" s="71" t="s">
        <v>849</v>
      </c>
      <c r="D219" s="71" t="s">
        <v>850</v>
      </c>
      <c r="E219" s="71" t="s">
        <v>10403</v>
      </c>
      <c r="F219" s="71" t="s">
        <v>851</v>
      </c>
      <c r="G219" s="71" t="s">
        <v>852</v>
      </c>
      <c r="H219" s="72">
        <v>13114</v>
      </c>
      <c r="I219" s="73">
        <v>64022.86</v>
      </c>
      <c r="J219" s="73">
        <v>4882.0200000000004</v>
      </c>
      <c r="K219" s="73">
        <v>4655.49</v>
      </c>
      <c r="L219" s="74">
        <v>1000</v>
      </c>
      <c r="M219" s="73">
        <v>64022.86</v>
      </c>
      <c r="N219" s="73">
        <v>0</v>
      </c>
      <c r="O219" s="16" t="str">
        <f>VLOOKUP($A219,'Roll up tech'!$A:$C,3,0)</f>
        <v>Facepieces</v>
      </c>
      <c r="P219" s="16" t="str">
        <f>VLOOKUP($A219,'Roll up tech'!$A:$C,2,0)</f>
        <v>PS Spiderman Facepiece 1-20PK</v>
      </c>
      <c r="Q219" s="16" t="str">
        <f t="shared" si="15"/>
        <v>PS</v>
      </c>
      <c r="R219" s="16">
        <f>VLOOKUP(A219,'Per Pallet'!A:C,3,0)</f>
        <v>210</v>
      </c>
      <c r="S219" s="16">
        <f t="shared" si="16"/>
        <v>63</v>
      </c>
    </row>
    <row r="220" spans="1:19" hidden="1" x14ac:dyDescent="0.25">
      <c r="A220" s="71">
        <v>64341109</v>
      </c>
      <c r="B220" s="71">
        <v>3989</v>
      </c>
      <c r="C220" s="71" t="s">
        <v>849</v>
      </c>
      <c r="D220" s="71" t="s">
        <v>850</v>
      </c>
      <c r="E220" s="71" t="s">
        <v>10403</v>
      </c>
      <c r="F220" s="71" t="s">
        <v>851</v>
      </c>
      <c r="G220" s="71" t="s">
        <v>852</v>
      </c>
      <c r="H220" s="72">
        <v>104558</v>
      </c>
      <c r="I220" s="73">
        <v>487152.57</v>
      </c>
      <c r="J220" s="73">
        <v>4659.16</v>
      </c>
      <c r="K220" s="73">
        <v>4655.49</v>
      </c>
      <c r="L220" s="74">
        <v>1000</v>
      </c>
      <c r="M220" s="73">
        <v>487152.57</v>
      </c>
      <c r="N220" s="73">
        <v>0</v>
      </c>
      <c r="O220" s="16" t="str">
        <f>VLOOKUP($A220,'Roll up tech'!$A:$C,3,0)</f>
        <v>Facepieces</v>
      </c>
      <c r="P220" s="16" t="str">
        <f>VLOOKUP($A220,'Roll up tech'!$A:$C,2,0)</f>
        <v>PS Spiderman Facepiece 1-20PK</v>
      </c>
      <c r="Q220" s="16" t="str">
        <f t="shared" si="15"/>
        <v>PS</v>
      </c>
      <c r="R220" s="16">
        <f>VLOOKUP(A220,'Per Pallet'!A:C,3,0)</f>
        <v>210</v>
      </c>
      <c r="S220" s="16">
        <f t="shared" si="16"/>
        <v>498</v>
      </c>
    </row>
    <row r="221" spans="1:19" hidden="1" x14ac:dyDescent="0.25">
      <c r="A221" s="71">
        <v>64341962</v>
      </c>
      <c r="B221" s="71">
        <v>1419</v>
      </c>
      <c r="C221" s="71" t="s">
        <v>849</v>
      </c>
      <c r="D221" s="71" t="s">
        <v>850</v>
      </c>
      <c r="E221" s="71" t="s">
        <v>10403</v>
      </c>
      <c r="F221" s="71" t="s">
        <v>851</v>
      </c>
      <c r="G221" s="71" t="s">
        <v>852</v>
      </c>
      <c r="H221" s="72">
        <v>6691</v>
      </c>
      <c r="I221" s="73">
        <v>104736.17</v>
      </c>
      <c r="J221" s="73">
        <v>15653.29</v>
      </c>
      <c r="K221" s="73">
        <v>14469.96</v>
      </c>
      <c r="L221" s="74">
        <v>1000</v>
      </c>
      <c r="M221" s="73">
        <v>104736.17</v>
      </c>
      <c r="N221" s="73">
        <v>0</v>
      </c>
      <c r="O221" s="16" t="str">
        <f>VLOOKUP($A221,'Roll up tech'!$A:$C,3,0)</f>
        <v>48oz</v>
      </c>
      <c r="P221" s="16" t="str">
        <f>VLOOKUP($A221,'Roll up tech'!$A:$C,2,0)</f>
        <v>BR Chocolate Truffle 6 1.5QT</v>
      </c>
      <c r="Q221" s="16" t="str">
        <f t="shared" si="15"/>
        <v>BR</v>
      </c>
      <c r="R221" s="16">
        <f>VLOOKUP(A221,'Per Pallet'!A:C,3,0)</f>
        <v>176</v>
      </c>
      <c r="S221" s="16">
        <f t="shared" si="16"/>
        <v>39</v>
      </c>
    </row>
    <row r="222" spans="1:19" hidden="1" x14ac:dyDescent="0.25">
      <c r="A222" s="71">
        <v>64341962</v>
      </c>
      <c r="B222" s="71">
        <v>1439</v>
      </c>
      <c r="C222" s="71" t="s">
        <v>849</v>
      </c>
      <c r="D222" s="71" t="s">
        <v>850</v>
      </c>
      <c r="E222" s="71" t="s">
        <v>10403</v>
      </c>
      <c r="F222" s="71" t="s">
        <v>851</v>
      </c>
      <c r="G222" s="71" t="s">
        <v>852</v>
      </c>
      <c r="H222" s="72">
        <v>4920</v>
      </c>
      <c r="I222" s="73">
        <v>75848.320000000007</v>
      </c>
      <c r="J222" s="73">
        <v>15416.33</v>
      </c>
      <c r="K222" s="73">
        <v>13861.04</v>
      </c>
      <c r="L222" s="74">
        <v>1000</v>
      </c>
      <c r="M222" s="73">
        <v>75848.320000000007</v>
      </c>
      <c r="N222" s="73">
        <v>0</v>
      </c>
      <c r="O222" s="16" t="str">
        <f>VLOOKUP($A222,'Roll up tech'!$A:$C,3,0)</f>
        <v>48oz</v>
      </c>
      <c r="P222" s="16" t="str">
        <f>VLOOKUP($A222,'Roll up tech'!$A:$C,2,0)</f>
        <v>BR Chocolate Truffle 6 1.5QT</v>
      </c>
      <c r="Q222" s="16" t="str">
        <f t="shared" si="15"/>
        <v>BR</v>
      </c>
      <c r="R222" s="16">
        <f>VLOOKUP(A222,'Per Pallet'!A:C,3,0)</f>
        <v>176</v>
      </c>
      <c r="S222" s="16">
        <f t="shared" si="16"/>
        <v>28</v>
      </c>
    </row>
    <row r="223" spans="1:19" hidden="1" x14ac:dyDescent="0.25">
      <c r="A223" s="71">
        <v>64341962</v>
      </c>
      <c r="B223" s="71">
        <v>2300</v>
      </c>
      <c r="C223" s="71" t="s">
        <v>849</v>
      </c>
      <c r="D223" s="71" t="s">
        <v>850</v>
      </c>
      <c r="E223" s="71" t="s">
        <v>10403</v>
      </c>
      <c r="F223" s="71" t="s">
        <v>851</v>
      </c>
      <c r="G223" s="71" t="s">
        <v>852</v>
      </c>
      <c r="H223" s="72">
        <v>10927</v>
      </c>
      <c r="I223" s="73">
        <v>167528.01999999999</v>
      </c>
      <c r="J223" s="73">
        <v>15331.57</v>
      </c>
      <c r="K223" s="73">
        <v>13613.02</v>
      </c>
      <c r="L223" s="74">
        <v>1000</v>
      </c>
      <c r="M223" s="73">
        <v>167528.01999999999</v>
      </c>
      <c r="N223" s="73">
        <v>0</v>
      </c>
      <c r="O223" s="16" t="str">
        <f>VLOOKUP($A223,'Roll up tech'!$A:$C,3,0)</f>
        <v>48oz</v>
      </c>
      <c r="P223" s="16" t="str">
        <f>VLOOKUP($A223,'Roll up tech'!$A:$C,2,0)</f>
        <v>BR Chocolate Truffle 6 1.5QT</v>
      </c>
      <c r="Q223" s="16" t="str">
        <f t="shared" si="15"/>
        <v>BR</v>
      </c>
      <c r="R223" s="16">
        <f>VLOOKUP(A223,'Per Pallet'!A:C,3,0)</f>
        <v>176</v>
      </c>
      <c r="S223" s="16">
        <f t="shared" si="16"/>
        <v>63</v>
      </c>
    </row>
    <row r="224" spans="1:19" hidden="1" x14ac:dyDescent="0.25">
      <c r="A224" s="71">
        <v>64341962</v>
      </c>
      <c r="B224" s="71">
        <v>2904</v>
      </c>
      <c r="C224" s="71" t="s">
        <v>849</v>
      </c>
      <c r="D224" s="71" t="s">
        <v>850</v>
      </c>
      <c r="E224" s="71" t="s">
        <v>10403</v>
      </c>
      <c r="F224" s="71" t="s">
        <v>851</v>
      </c>
      <c r="G224" s="71" t="s">
        <v>852</v>
      </c>
      <c r="H224" s="72">
        <v>1</v>
      </c>
      <c r="I224" s="73">
        <v>16.21</v>
      </c>
      <c r="J224" s="73">
        <v>16210</v>
      </c>
      <c r="K224" s="73">
        <v>13548.87</v>
      </c>
      <c r="L224" s="74">
        <v>1000</v>
      </c>
      <c r="M224" s="73">
        <v>16.21</v>
      </c>
      <c r="N224" s="73">
        <v>0</v>
      </c>
      <c r="O224" s="16" t="str">
        <f>VLOOKUP($A224,'Roll up tech'!$A:$C,3,0)</f>
        <v>48oz</v>
      </c>
      <c r="P224" s="16" t="str">
        <f>VLOOKUP($A224,'Roll up tech'!$A:$C,2,0)</f>
        <v>BR Chocolate Truffle 6 1.5QT</v>
      </c>
      <c r="Q224" s="16" t="str">
        <f t="shared" si="15"/>
        <v>BR</v>
      </c>
      <c r="R224" s="16">
        <f>VLOOKUP(A224,'Per Pallet'!A:C,3,0)</f>
        <v>176</v>
      </c>
      <c r="S224" s="16">
        <f t="shared" si="16"/>
        <v>1</v>
      </c>
    </row>
    <row r="225" spans="1:19" hidden="1" x14ac:dyDescent="0.25">
      <c r="A225" s="71">
        <v>64341962</v>
      </c>
      <c r="B225" s="71">
        <v>3989</v>
      </c>
      <c r="C225" s="71" t="s">
        <v>849</v>
      </c>
      <c r="D225" s="71" t="s">
        <v>850</v>
      </c>
      <c r="E225" s="71" t="s">
        <v>10403</v>
      </c>
      <c r="F225" s="71" t="s">
        <v>851</v>
      </c>
      <c r="G225" s="71" t="s">
        <v>852</v>
      </c>
      <c r="H225" s="72">
        <v>8422</v>
      </c>
      <c r="I225" s="73">
        <v>124337.65</v>
      </c>
      <c r="J225" s="73">
        <v>14763.44</v>
      </c>
      <c r="K225" s="73">
        <v>13861.04</v>
      </c>
      <c r="L225" s="74">
        <v>1000</v>
      </c>
      <c r="M225" s="73">
        <v>124337.65</v>
      </c>
      <c r="N225" s="73">
        <v>0</v>
      </c>
      <c r="O225" s="16" t="str">
        <f>VLOOKUP($A225,'Roll up tech'!$A:$C,3,0)</f>
        <v>48oz</v>
      </c>
      <c r="P225" s="16" t="str">
        <f>VLOOKUP($A225,'Roll up tech'!$A:$C,2,0)</f>
        <v>BR Chocolate Truffle 6 1.5QT</v>
      </c>
      <c r="Q225" s="16" t="str">
        <f t="shared" si="15"/>
        <v>BR</v>
      </c>
      <c r="R225" s="16">
        <f>VLOOKUP(A225,'Per Pallet'!A:C,3,0)</f>
        <v>176</v>
      </c>
      <c r="S225" s="16">
        <f t="shared" si="16"/>
        <v>48</v>
      </c>
    </row>
    <row r="226" spans="1:19" hidden="1" x14ac:dyDescent="0.25">
      <c r="A226" s="71">
        <v>64341967</v>
      </c>
      <c r="B226" s="71">
        <v>1352</v>
      </c>
      <c r="C226" s="71" t="s">
        <v>849</v>
      </c>
      <c r="D226" s="71" t="s">
        <v>850</v>
      </c>
      <c r="E226" s="71" t="s">
        <v>10403</v>
      </c>
      <c r="F226" s="71" t="s">
        <v>851</v>
      </c>
      <c r="G226" s="71" t="s">
        <v>852</v>
      </c>
      <c r="H226" s="72">
        <v>1329</v>
      </c>
      <c r="I226" s="73">
        <v>16627.55</v>
      </c>
      <c r="J226" s="73">
        <v>12511.32</v>
      </c>
      <c r="K226" s="73">
        <v>12518.79</v>
      </c>
      <c r="L226" s="74">
        <v>1000</v>
      </c>
      <c r="M226" s="73">
        <v>16627.55</v>
      </c>
      <c r="N226" s="73">
        <v>0</v>
      </c>
      <c r="O226" s="16" t="str">
        <f>VLOOKUP($A226,'Roll up tech'!$A:$C,3,0)</f>
        <v>48oz</v>
      </c>
      <c r="P226" s="16" t="str">
        <f>VLOOKUP($A226,'Roll up tech'!$A:$C,2,0)</f>
        <v>BR CHOC Peanut Butter 6 1.5QT</v>
      </c>
      <c r="Q226" s="16" t="str">
        <f t="shared" si="15"/>
        <v>BR</v>
      </c>
      <c r="R226" s="16">
        <f>VLOOKUP(A226,'Per Pallet'!A:C,3,0)</f>
        <v>176</v>
      </c>
      <c r="S226" s="16">
        <f t="shared" si="16"/>
        <v>8</v>
      </c>
    </row>
    <row r="227" spans="1:19" hidden="1" x14ac:dyDescent="0.25">
      <c r="A227" s="71">
        <v>64341967</v>
      </c>
      <c r="B227" s="71">
        <v>1419</v>
      </c>
      <c r="C227" s="71" t="s">
        <v>849</v>
      </c>
      <c r="D227" s="71" t="s">
        <v>850</v>
      </c>
      <c r="E227" s="71" t="s">
        <v>10403</v>
      </c>
      <c r="F227" s="71" t="s">
        <v>851</v>
      </c>
      <c r="G227" s="71" t="s">
        <v>852</v>
      </c>
      <c r="H227" s="72">
        <v>6657</v>
      </c>
      <c r="I227" s="73">
        <v>90550.44</v>
      </c>
      <c r="J227" s="73">
        <v>13602.29</v>
      </c>
      <c r="K227" s="73">
        <v>13312.27</v>
      </c>
      <c r="L227" s="74">
        <v>1000</v>
      </c>
      <c r="M227" s="73">
        <v>90550.44</v>
      </c>
      <c r="N227" s="73">
        <v>0</v>
      </c>
      <c r="O227" s="16" t="str">
        <f>VLOOKUP($A227,'Roll up tech'!$A:$C,3,0)</f>
        <v>48oz</v>
      </c>
      <c r="P227" s="16" t="str">
        <f>VLOOKUP($A227,'Roll up tech'!$A:$C,2,0)</f>
        <v>BR CHOC Peanut Butter 6 1.5QT</v>
      </c>
      <c r="Q227" s="16" t="str">
        <f t="shared" si="15"/>
        <v>BR</v>
      </c>
      <c r="R227" s="16">
        <f>VLOOKUP(A227,'Per Pallet'!A:C,3,0)</f>
        <v>176</v>
      </c>
      <c r="S227" s="16">
        <f t="shared" si="16"/>
        <v>38</v>
      </c>
    </row>
    <row r="228" spans="1:19" hidden="1" x14ac:dyDescent="0.25">
      <c r="A228" s="71">
        <v>64341967</v>
      </c>
      <c r="B228" s="71">
        <v>1439</v>
      </c>
      <c r="C228" s="71" t="s">
        <v>849</v>
      </c>
      <c r="D228" s="71" t="s">
        <v>850</v>
      </c>
      <c r="E228" s="71" t="s">
        <v>10403</v>
      </c>
      <c r="F228" s="71" t="s">
        <v>851</v>
      </c>
      <c r="G228" s="71" t="s">
        <v>852</v>
      </c>
      <c r="H228" s="72">
        <v>349</v>
      </c>
      <c r="I228" s="73">
        <v>4867.04</v>
      </c>
      <c r="J228" s="73">
        <v>13945.67</v>
      </c>
      <c r="K228" s="73">
        <v>12518.79</v>
      </c>
      <c r="L228" s="74">
        <v>1000</v>
      </c>
      <c r="M228" s="73">
        <v>4867.04</v>
      </c>
      <c r="N228" s="73">
        <v>0</v>
      </c>
      <c r="O228" s="16" t="str">
        <f>VLOOKUP($A228,'Roll up tech'!$A:$C,3,0)</f>
        <v>48oz</v>
      </c>
      <c r="P228" s="16" t="str">
        <f>VLOOKUP($A228,'Roll up tech'!$A:$C,2,0)</f>
        <v>BR CHOC Peanut Butter 6 1.5QT</v>
      </c>
      <c r="Q228" s="16" t="str">
        <f t="shared" si="15"/>
        <v>BR</v>
      </c>
      <c r="R228" s="16">
        <f>VLOOKUP(A228,'Per Pallet'!A:C,3,0)</f>
        <v>176</v>
      </c>
      <c r="S228" s="16">
        <f t="shared" si="16"/>
        <v>2</v>
      </c>
    </row>
    <row r="229" spans="1:19" hidden="1" x14ac:dyDescent="0.25">
      <c r="A229" s="71">
        <v>64341967</v>
      </c>
      <c r="B229" s="71">
        <v>2300</v>
      </c>
      <c r="C229" s="71" t="s">
        <v>849</v>
      </c>
      <c r="D229" s="71" t="s">
        <v>850</v>
      </c>
      <c r="E229" s="71" t="s">
        <v>10403</v>
      </c>
      <c r="F229" s="71" t="s">
        <v>851</v>
      </c>
      <c r="G229" s="71" t="s">
        <v>852</v>
      </c>
      <c r="H229" s="72">
        <v>660</v>
      </c>
      <c r="I229" s="73">
        <v>8649.61</v>
      </c>
      <c r="J229" s="73">
        <v>13105.47</v>
      </c>
      <c r="K229" s="73">
        <v>12661.09</v>
      </c>
      <c r="L229" s="74">
        <v>1000</v>
      </c>
      <c r="M229" s="73">
        <v>8649.61</v>
      </c>
      <c r="N229" s="73">
        <v>0</v>
      </c>
      <c r="O229" s="16" t="str">
        <f>VLOOKUP($A229,'Roll up tech'!$A:$C,3,0)</f>
        <v>48oz</v>
      </c>
      <c r="P229" s="16" t="str">
        <f>VLOOKUP($A229,'Roll up tech'!$A:$C,2,0)</f>
        <v>BR CHOC Peanut Butter 6 1.5QT</v>
      </c>
      <c r="Q229" s="16" t="str">
        <f t="shared" si="15"/>
        <v>BR</v>
      </c>
      <c r="R229" s="16">
        <f>VLOOKUP(A229,'Per Pallet'!A:C,3,0)</f>
        <v>176</v>
      </c>
      <c r="S229" s="16">
        <f t="shared" si="16"/>
        <v>4</v>
      </c>
    </row>
    <row r="230" spans="1:19" hidden="1" x14ac:dyDescent="0.25">
      <c r="A230" s="71">
        <v>64341967</v>
      </c>
      <c r="B230" s="71">
        <v>3989</v>
      </c>
      <c r="C230" s="71" t="s">
        <v>849</v>
      </c>
      <c r="D230" s="71" t="s">
        <v>850</v>
      </c>
      <c r="E230" s="71" t="s">
        <v>10403</v>
      </c>
      <c r="F230" s="71" t="s">
        <v>851</v>
      </c>
      <c r="G230" s="71" t="s">
        <v>852</v>
      </c>
      <c r="H230" s="72">
        <v>71768</v>
      </c>
      <c r="I230" s="73">
        <v>919199.69</v>
      </c>
      <c r="J230" s="73">
        <v>12807.93</v>
      </c>
      <c r="K230" s="73">
        <v>12518.79</v>
      </c>
      <c r="L230" s="74">
        <v>1000</v>
      </c>
      <c r="M230" s="73">
        <v>919199.69</v>
      </c>
      <c r="N230" s="73">
        <v>0</v>
      </c>
      <c r="O230" s="16" t="str">
        <f>VLOOKUP($A230,'Roll up tech'!$A:$C,3,0)</f>
        <v>48oz</v>
      </c>
      <c r="P230" s="16" t="str">
        <f>VLOOKUP($A230,'Roll up tech'!$A:$C,2,0)</f>
        <v>BR CHOC Peanut Butter 6 1.5QT</v>
      </c>
      <c r="Q230" s="16" t="str">
        <f t="shared" si="15"/>
        <v>BR</v>
      </c>
      <c r="R230" s="16">
        <f>VLOOKUP(A230,'Per Pallet'!A:C,3,0)</f>
        <v>176</v>
      </c>
      <c r="S230" s="16">
        <f t="shared" si="16"/>
        <v>408</v>
      </c>
    </row>
    <row r="231" spans="1:19" hidden="1" x14ac:dyDescent="0.25">
      <c r="A231" s="71">
        <v>64341968</v>
      </c>
      <c r="B231" s="71">
        <v>1352</v>
      </c>
      <c r="C231" s="71" t="s">
        <v>849</v>
      </c>
      <c r="D231" s="71" t="s">
        <v>850</v>
      </c>
      <c r="E231" s="71" t="s">
        <v>10403</v>
      </c>
      <c r="F231" s="71" t="s">
        <v>851</v>
      </c>
      <c r="G231" s="71" t="s">
        <v>852</v>
      </c>
      <c r="H231" s="72">
        <v>10312</v>
      </c>
      <c r="I231" s="73">
        <v>125235.95</v>
      </c>
      <c r="J231" s="73">
        <v>12144.68</v>
      </c>
      <c r="K231" s="73">
        <v>12372.32</v>
      </c>
      <c r="L231" s="74">
        <v>1000</v>
      </c>
      <c r="M231" s="73">
        <v>125235.95</v>
      </c>
      <c r="N231" s="73">
        <v>0</v>
      </c>
      <c r="O231" s="16" t="str">
        <f>VLOOKUP($A231,'Roll up tech'!$A:$C,3,0)</f>
        <v>48oz</v>
      </c>
      <c r="P231" s="16" t="str">
        <f>VLOOKUP($A231,'Roll up tech'!$A:$C,2,0)</f>
        <v>BR CO-B SNICKERS 6 1.5QT</v>
      </c>
      <c r="Q231" s="16" t="str">
        <f t="shared" si="15"/>
        <v>BR</v>
      </c>
      <c r="R231" s="16">
        <f>VLOOKUP(A231,'Per Pallet'!A:C,3,0)</f>
        <v>176</v>
      </c>
      <c r="S231" s="16">
        <f t="shared" si="16"/>
        <v>59</v>
      </c>
    </row>
    <row r="232" spans="1:19" hidden="1" x14ac:dyDescent="0.25">
      <c r="A232" s="71">
        <v>64341968</v>
      </c>
      <c r="B232" s="71">
        <v>1419</v>
      </c>
      <c r="C232" s="71" t="s">
        <v>849</v>
      </c>
      <c r="D232" s="71" t="s">
        <v>850</v>
      </c>
      <c r="E232" s="71" t="s">
        <v>10403</v>
      </c>
      <c r="F232" s="71" t="s">
        <v>851</v>
      </c>
      <c r="G232" s="71" t="s">
        <v>852</v>
      </c>
      <c r="H232" s="72">
        <v>9574</v>
      </c>
      <c r="I232" s="73">
        <v>129339.27</v>
      </c>
      <c r="J232" s="73">
        <v>13509.43</v>
      </c>
      <c r="K232" s="73">
        <v>13090.99</v>
      </c>
      <c r="L232" s="74">
        <v>1000</v>
      </c>
      <c r="M232" s="73">
        <v>129339.27</v>
      </c>
      <c r="N232" s="73">
        <v>0</v>
      </c>
      <c r="O232" s="16" t="str">
        <f>VLOOKUP($A232,'Roll up tech'!$A:$C,3,0)</f>
        <v>48oz</v>
      </c>
      <c r="P232" s="16" t="str">
        <f>VLOOKUP($A232,'Roll up tech'!$A:$C,2,0)</f>
        <v>BR CO-B SNICKERS 6 1.5QT</v>
      </c>
      <c r="Q232" s="16" t="str">
        <f t="shared" si="15"/>
        <v>BR</v>
      </c>
      <c r="R232" s="16">
        <f>VLOOKUP(A232,'Per Pallet'!A:C,3,0)</f>
        <v>176</v>
      </c>
      <c r="S232" s="16">
        <f t="shared" si="16"/>
        <v>55</v>
      </c>
    </row>
    <row r="233" spans="1:19" hidden="1" x14ac:dyDescent="0.25">
      <c r="A233" s="71">
        <v>64341968</v>
      </c>
      <c r="B233" s="71">
        <v>1439</v>
      </c>
      <c r="C233" s="71" t="s">
        <v>849</v>
      </c>
      <c r="D233" s="71" t="s">
        <v>850</v>
      </c>
      <c r="E233" s="71" t="s">
        <v>10403</v>
      </c>
      <c r="F233" s="71" t="s">
        <v>851</v>
      </c>
      <c r="G233" s="71" t="s">
        <v>852</v>
      </c>
      <c r="H233" s="72">
        <v>7434</v>
      </c>
      <c r="I233" s="73">
        <v>103073.56</v>
      </c>
      <c r="J233" s="73">
        <v>13865.15</v>
      </c>
      <c r="K233" s="73">
        <v>12372.32</v>
      </c>
      <c r="L233" s="74">
        <v>1000</v>
      </c>
      <c r="M233" s="73">
        <v>103073.56</v>
      </c>
      <c r="N233" s="73">
        <v>0</v>
      </c>
      <c r="O233" s="16" t="str">
        <f>VLOOKUP($A233,'Roll up tech'!$A:$C,3,0)</f>
        <v>48oz</v>
      </c>
      <c r="P233" s="16" t="str">
        <f>VLOOKUP($A233,'Roll up tech'!$A:$C,2,0)</f>
        <v>BR CO-B SNICKERS 6 1.5QT</v>
      </c>
      <c r="Q233" s="16" t="str">
        <f t="shared" si="15"/>
        <v>BR</v>
      </c>
      <c r="R233" s="16">
        <f>VLOOKUP(A233,'Per Pallet'!A:C,3,0)</f>
        <v>176</v>
      </c>
      <c r="S233" s="16">
        <f t="shared" si="16"/>
        <v>43</v>
      </c>
    </row>
    <row r="234" spans="1:19" hidden="1" x14ac:dyDescent="0.25">
      <c r="A234" s="71">
        <v>64341968</v>
      </c>
      <c r="B234" s="71">
        <v>2300</v>
      </c>
      <c r="C234" s="71" t="s">
        <v>849</v>
      </c>
      <c r="D234" s="71" t="s">
        <v>850</v>
      </c>
      <c r="E234" s="71" t="s">
        <v>10403</v>
      </c>
      <c r="F234" s="71" t="s">
        <v>851</v>
      </c>
      <c r="G234" s="71" t="s">
        <v>852</v>
      </c>
      <c r="H234" s="72">
        <v>5233</v>
      </c>
      <c r="I234" s="73">
        <v>67672.14</v>
      </c>
      <c r="J234" s="73">
        <v>12931.81</v>
      </c>
      <c r="K234" s="73">
        <v>12565.27</v>
      </c>
      <c r="L234" s="74">
        <v>1000</v>
      </c>
      <c r="M234" s="73">
        <v>67672.14</v>
      </c>
      <c r="N234" s="73">
        <v>0</v>
      </c>
      <c r="O234" s="16" t="str">
        <f>VLOOKUP($A234,'Roll up tech'!$A:$C,3,0)</f>
        <v>48oz</v>
      </c>
      <c r="P234" s="16" t="str">
        <f>VLOOKUP($A234,'Roll up tech'!$A:$C,2,0)</f>
        <v>BR CO-B SNICKERS 6 1.5QT</v>
      </c>
      <c r="Q234" s="16" t="str">
        <f t="shared" si="15"/>
        <v>BR</v>
      </c>
      <c r="R234" s="16">
        <f>VLOOKUP(A234,'Per Pallet'!A:C,3,0)</f>
        <v>176</v>
      </c>
      <c r="S234" s="16">
        <f t="shared" si="16"/>
        <v>30</v>
      </c>
    </row>
    <row r="235" spans="1:19" hidden="1" x14ac:dyDescent="0.25">
      <c r="A235" s="71">
        <v>64341968</v>
      </c>
      <c r="B235" s="71">
        <v>3989</v>
      </c>
      <c r="C235" s="71" t="s">
        <v>849</v>
      </c>
      <c r="D235" s="71" t="s">
        <v>850</v>
      </c>
      <c r="E235" s="71" t="s">
        <v>10403</v>
      </c>
      <c r="F235" s="71" t="s">
        <v>851</v>
      </c>
      <c r="G235" s="71" t="s">
        <v>852</v>
      </c>
      <c r="H235" s="72">
        <v>44351</v>
      </c>
      <c r="I235" s="73">
        <v>566244.78</v>
      </c>
      <c r="J235" s="73">
        <v>12767.35</v>
      </c>
      <c r="K235" s="73">
        <v>12374.67</v>
      </c>
      <c r="L235" s="74">
        <v>1000</v>
      </c>
      <c r="M235" s="73">
        <v>566244.78</v>
      </c>
      <c r="N235" s="73">
        <v>0</v>
      </c>
      <c r="O235" s="16" t="str">
        <f>VLOOKUP($A235,'Roll up tech'!$A:$C,3,0)</f>
        <v>48oz</v>
      </c>
      <c r="P235" s="16" t="str">
        <f>VLOOKUP($A235,'Roll up tech'!$A:$C,2,0)</f>
        <v>BR CO-B SNICKERS 6 1.5QT</v>
      </c>
      <c r="Q235" s="16" t="str">
        <f t="shared" si="15"/>
        <v>BR</v>
      </c>
      <c r="R235" s="16">
        <f>VLOOKUP(A235,'Per Pallet'!A:C,3,0)</f>
        <v>176</v>
      </c>
      <c r="S235" s="16">
        <f t="shared" si="16"/>
        <v>252</v>
      </c>
    </row>
    <row r="236" spans="1:19" hidden="1" x14ac:dyDescent="0.25">
      <c r="A236" s="71">
        <v>64343267</v>
      </c>
      <c r="B236" s="71">
        <v>2300</v>
      </c>
      <c r="C236" s="71" t="s">
        <v>849</v>
      </c>
      <c r="D236" s="71" t="s">
        <v>850</v>
      </c>
      <c r="E236" s="71" t="s">
        <v>10403</v>
      </c>
      <c r="F236" s="71" t="s">
        <v>851</v>
      </c>
      <c r="G236" s="71" t="s">
        <v>852</v>
      </c>
      <c r="H236" s="72">
        <v>10</v>
      </c>
      <c r="I236" s="73">
        <v>607.38</v>
      </c>
      <c r="J236" s="73">
        <v>60738</v>
      </c>
      <c r="K236" s="73">
        <v>58861.36</v>
      </c>
      <c r="L236" s="74">
        <v>1000</v>
      </c>
      <c r="M236" s="73">
        <v>607.38</v>
      </c>
      <c r="N236" s="73">
        <v>0</v>
      </c>
      <c r="O236" s="16" t="str">
        <f>VLOOKUP($A236,'Roll up tech'!$A:$C,3,0)</f>
        <v>B&amp;J Cups</v>
      </c>
      <c r="P236" s="16" t="str">
        <f>VLOOKUP($A236,'Roll up tech'!$A:$C,2,0)</f>
        <v>BJ US-PUP-PumpkinCookie 108p 4FOZ</v>
      </c>
      <c r="Q236" s="16" t="str">
        <f t="shared" si="15"/>
        <v>BJ</v>
      </c>
      <c r="R236" s="16">
        <f>VLOOKUP(A236,'Per Pallet'!A:C,3,0)</f>
        <v>50</v>
      </c>
      <c r="S236" s="16">
        <f t="shared" si="16"/>
        <v>1</v>
      </c>
    </row>
    <row r="237" spans="1:19" hidden="1" x14ac:dyDescent="0.25">
      <c r="A237" s="71">
        <v>64360314</v>
      </c>
      <c r="B237" s="71">
        <v>1406</v>
      </c>
      <c r="C237" s="71" t="s">
        <v>849</v>
      </c>
      <c r="D237" s="71" t="s">
        <v>850</v>
      </c>
      <c r="E237" s="71" t="s">
        <v>10403</v>
      </c>
      <c r="F237" s="71" t="s">
        <v>851</v>
      </c>
      <c r="G237" s="71" t="s">
        <v>852</v>
      </c>
      <c r="H237" s="72">
        <v>1560</v>
      </c>
      <c r="I237" s="73">
        <v>14075.97</v>
      </c>
      <c r="J237" s="73">
        <v>9023.06</v>
      </c>
      <c r="K237" s="73">
        <v>8140.41</v>
      </c>
      <c r="L237" s="74">
        <v>1000</v>
      </c>
      <c r="M237" s="73">
        <v>14075.97</v>
      </c>
      <c r="N237" s="73">
        <v>0</v>
      </c>
      <c r="O237" s="16" t="str">
        <f>VLOOKUP($A237,'Roll up tech'!$A:$C,3,0)</f>
        <v>MG Sticks</v>
      </c>
      <c r="P237" s="16" t="str">
        <f>VLOOKUP($A237,'Roll up tech'!$A:$C,2,0)</f>
        <v>Yasso Mint Chocolate Chip 1-24pk OOH</v>
      </c>
      <c r="Q237" s="16" t="str">
        <f t="shared" si="15"/>
        <v>Ya</v>
      </c>
      <c r="R237" s="16">
        <f>VLOOKUP(A237,'Per Pallet'!A:C,3,0)</f>
        <v>195</v>
      </c>
      <c r="S237" s="16">
        <f t="shared" si="16"/>
        <v>8</v>
      </c>
    </row>
    <row r="238" spans="1:19" hidden="1" x14ac:dyDescent="0.25">
      <c r="A238" s="71">
        <v>64360314</v>
      </c>
      <c r="B238" s="71">
        <v>1419</v>
      </c>
      <c r="C238" s="71" t="s">
        <v>849</v>
      </c>
      <c r="D238" s="71" t="s">
        <v>850</v>
      </c>
      <c r="E238" s="71" t="s">
        <v>10403</v>
      </c>
      <c r="F238" s="71" t="s">
        <v>851</v>
      </c>
      <c r="G238" s="71" t="s">
        <v>852</v>
      </c>
      <c r="H238" s="72">
        <v>15875</v>
      </c>
      <c r="I238" s="73">
        <v>160573.06</v>
      </c>
      <c r="J238" s="73">
        <v>10114.84</v>
      </c>
      <c r="K238" s="73">
        <v>8642.25</v>
      </c>
      <c r="L238" s="74">
        <v>1000</v>
      </c>
      <c r="M238" s="73">
        <v>160573.06</v>
      </c>
      <c r="N238" s="73">
        <v>0</v>
      </c>
      <c r="O238" s="16" t="str">
        <f>VLOOKUP($A238,'Roll up tech'!$A:$C,3,0)</f>
        <v>MG Sticks</v>
      </c>
      <c r="P238" s="16" t="str">
        <f>VLOOKUP($A238,'Roll up tech'!$A:$C,2,0)</f>
        <v>Yasso Mint Chocolate Chip 1-24pk OOH</v>
      </c>
      <c r="Q238" s="16" t="str">
        <f t="shared" si="15"/>
        <v>Ya</v>
      </c>
      <c r="R238" s="16">
        <f>VLOOKUP(A238,'Per Pallet'!A:C,3,0)</f>
        <v>195</v>
      </c>
      <c r="S238" s="16">
        <f t="shared" si="16"/>
        <v>82</v>
      </c>
    </row>
    <row r="239" spans="1:19" hidden="1" x14ac:dyDescent="0.25">
      <c r="A239" s="71">
        <v>64360314</v>
      </c>
      <c r="B239" s="71">
        <v>1439</v>
      </c>
      <c r="C239" s="71" t="s">
        <v>849</v>
      </c>
      <c r="D239" s="71" t="s">
        <v>850</v>
      </c>
      <c r="E239" s="71" t="s">
        <v>10403</v>
      </c>
      <c r="F239" s="71" t="s">
        <v>851</v>
      </c>
      <c r="G239" s="71" t="s">
        <v>852</v>
      </c>
      <c r="H239" s="72">
        <v>8358</v>
      </c>
      <c r="I239" s="73">
        <v>108203.22</v>
      </c>
      <c r="J239" s="73">
        <v>12946.07</v>
      </c>
      <c r="K239" s="73">
        <v>11261.96</v>
      </c>
      <c r="L239" s="74">
        <v>1000</v>
      </c>
      <c r="M239" s="73">
        <v>108203.22</v>
      </c>
      <c r="N239" s="73">
        <v>0</v>
      </c>
      <c r="O239" s="16" t="str">
        <f>VLOOKUP($A239,'Roll up tech'!$A:$C,3,0)</f>
        <v>MG Sticks</v>
      </c>
      <c r="P239" s="16" t="str">
        <f>VLOOKUP($A239,'Roll up tech'!$A:$C,2,0)</f>
        <v>Yasso Mint Chocolate Chip 1-24pk OOH</v>
      </c>
      <c r="Q239" s="16" t="str">
        <f t="shared" si="15"/>
        <v>Ya</v>
      </c>
      <c r="R239" s="16">
        <f>VLOOKUP(A239,'Per Pallet'!A:C,3,0)</f>
        <v>195</v>
      </c>
      <c r="S239" s="16">
        <f t="shared" si="16"/>
        <v>43</v>
      </c>
    </row>
    <row r="240" spans="1:19" hidden="1" x14ac:dyDescent="0.25">
      <c r="A240" s="71">
        <v>64360314</v>
      </c>
      <c r="B240" s="71">
        <v>1471</v>
      </c>
      <c r="C240" s="71" t="s">
        <v>849</v>
      </c>
      <c r="D240" s="71" t="s">
        <v>850</v>
      </c>
      <c r="E240" s="71" t="s">
        <v>10403</v>
      </c>
      <c r="F240" s="71" t="s">
        <v>851</v>
      </c>
      <c r="G240" s="71" t="s">
        <v>852</v>
      </c>
      <c r="H240" s="72">
        <v>25207</v>
      </c>
      <c r="I240" s="73">
        <v>244807.48</v>
      </c>
      <c r="J240" s="73">
        <v>9711.8799999999992</v>
      </c>
      <c r="K240" s="73">
        <v>8140.41</v>
      </c>
      <c r="L240" s="74">
        <v>1000</v>
      </c>
      <c r="M240" s="73">
        <v>244807.48</v>
      </c>
      <c r="N240" s="73">
        <v>0</v>
      </c>
      <c r="O240" s="16" t="str">
        <f>VLOOKUP($A240,'Roll up tech'!$A:$C,3,0)</f>
        <v>MG Sticks</v>
      </c>
      <c r="P240" s="16" t="str">
        <f>VLOOKUP($A240,'Roll up tech'!$A:$C,2,0)</f>
        <v>Yasso Mint Chocolate Chip 1-24pk OOH</v>
      </c>
      <c r="Q240" s="16" t="str">
        <f t="shared" si="15"/>
        <v>Ya</v>
      </c>
      <c r="R240" s="16">
        <f>VLOOKUP(A240,'Per Pallet'!A:C,3,0)</f>
        <v>195</v>
      </c>
      <c r="S240" s="16">
        <f t="shared" si="16"/>
        <v>130</v>
      </c>
    </row>
    <row r="241" spans="1:19" hidden="1" x14ac:dyDescent="0.25">
      <c r="A241" s="71">
        <v>64360314</v>
      </c>
      <c r="B241" s="71">
        <v>2300</v>
      </c>
      <c r="C241" s="71" t="s">
        <v>849</v>
      </c>
      <c r="D241" s="71" t="s">
        <v>850</v>
      </c>
      <c r="E241" s="71" t="s">
        <v>10403</v>
      </c>
      <c r="F241" s="71" t="s">
        <v>851</v>
      </c>
      <c r="G241" s="71" t="s">
        <v>852</v>
      </c>
      <c r="H241" s="72">
        <v>904</v>
      </c>
      <c r="I241" s="73">
        <v>8553.2199999999993</v>
      </c>
      <c r="J241" s="73">
        <v>9461.5300000000007</v>
      </c>
      <c r="K241" s="73">
        <v>8140.41</v>
      </c>
      <c r="L241" s="74">
        <v>1000</v>
      </c>
      <c r="M241" s="73">
        <v>8553.2199999999993</v>
      </c>
      <c r="N241" s="73">
        <v>0</v>
      </c>
      <c r="O241" s="16" t="str">
        <f>VLOOKUP($A241,'Roll up tech'!$A:$C,3,0)</f>
        <v>MG Sticks</v>
      </c>
      <c r="P241" s="16" t="str">
        <f>VLOOKUP($A241,'Roll up tech'!$A:$C,2,0)</f>
        <v>Yasso Mint Chocolate Chip 1-24pk OOH</v>
      </c>
      <c r="Q241" s="16" t="str">
        <f t="shared" si="15"/>
        <v>Ya</v>
      </c>
      <c r="R241" s="16">
        <f>VLOOKUP(A241,'Per Pallet'!A:C,3,0)</f>
        <v>195</v>
      </c>
      <c r="S241" s="16">
        <f t="shared" si="16"/>
        <v>5</v>
      </c>
    </row>
    <row r="242" spans="1:19" hidden="1" x14ac:dyDescent="0.25">
      <c r="A242" s="71">
        <v>64360314</v>
      </c>
      <c r="B242" s="71">
        <v>3989</v>
      </c>
      <c r="C242" s="71" t="s">
        <v>849</v>
      </c>
      <c r="D242" s="71" t="s">
        <v>850</v>
      </c>
      <c r="E242" s="71" t="s">
        <v>10403</v>
      </c>
      <c r="F242" s="71" t="s">
        <v>851</v>
      </c>
      <c r="G242" s="71" t="s">
        <v>852</v>
      </c>
      <c r="H242" s="72">
        <v>9323</v>
      </c>
      <c r="I242" s="73">
        <v>89597.87</v>
      </c>
      <c r="J242" s="73">
        <v>9610.41</v>
      </c>
      <c r="K242" s="73">
        <v>8238.36</v>
      </c>
      <c r="L242" s="74">
        <v>1000</v>
      </c>
      <c r="M242" s="73">
        <v>89597.87</v>
      </c>
      <c r="N242" s="73">
        <v>0</v>
      </c>
      <c r="O242" s="16" t="str">
        <f>VLOOKUP($A242,'Roll up tech'!$A:$C,3,0)</f>
        <v>MG Sticks</v>
      </c>
      <c r="P242" s="16" t="str">
        <f>VLOOKUP($A242,'Roll up tech'!$A:$C,2,0)</f>
        <v>Yasso Mint Chocolate Chip 1-24pk OOH</v>
      </c>
      <c r="Q242" s="16" t="str">
        <f t="shared" si="15"/>
        <v>Ya</v>
      </c>
      <c r="R242" s="16">
        <f>VLOOKUP(A242,'Per Pallet'!A:C,3,0)</f>
        <v>195</v>
      </c>
      <c r="S242" s="16">
        <f t="shared" si="16"/>
        <v>48</v>
      </c>
    </row>
    <row r="243" spans="1:19" hidden="1" x14ac:dyDescent="0.25">
      <c r="A243" s="71">
        <v>64361161</v>
      </c>
      <c r="B243" s="71">
        <v>1419</v>
      </c>
      <c r="C243" s="71" t="s">
        <v>849</v>
      </c>
      <c r="D243" s="71" t="s">
        <v>850</v>
      </c>
      <c r="E243" s="71" t="s">
        <v>10403</v>
      </c>
      <c r="F243" s="71" t="s">
        <v>851</v>
      </c>
      <c r="G243" s="71" t="s">
        <v>852</v>
      </c>
      <c r="H243" s="72">
        <v>240</v>
      </c>
      <c r="I243" s="73">
        <v>2723.54</v>
      </c>
      <c r="J243" s="73">
        <v>11348.08</v>
      </c>
      <c r="K243" s="73">
        <v>11051.53</v>
      </c>
      <c r="L243" s="74">
        <v>1000</v>
      </c>
      <c r="M243" s="73">
        <v>2723.54</v>
      </c>
      <c r="N243" s="73">
        <v>0</v>
      </c>
      <c r="O243" s="16" t="str">
        <f>VLOOKUP($A243,'Roll up tech'!$A:$C,3,0)</f>
        <v>BJ PTS</v>
      </c>
      <c r="P243" s="16" t="str">
        <f>VLOOKUP($A243,'Roll up tech'!$A:$C,2,0)</f>
        <v>BJ CA-NDO-CHCFGBRWN-8 473ml</v>
      </c>
      <c r="Q243" s="16" t="str">
        <f t="shared" si="15"/>
        <v>BJ</v>
      </c>
      <c r="R243" s="16">
        <f>VLOOKUP(A243,'Per Pallet'!A:C,3,0)</f>
        <v>240</v>
      </c>
      <c r="S243" s="16">
        <f t="shared" si="16"/>
        <v>1</v>
      </c>
    </row>
    <row r="244" spans="1:19" hidden="1" x14ac:dyDescent="0.25">
      <c r="A244" s="71">
        <v>64361163</v>
      </c>
      <c r="B244" s="71">
        <v>5914</v>
      </c>
      <c r="C244" s="71" t="s">
        <v>849</v>
      </c>
      <c r="D244" s="71" t="s">
        <v>850</v>
      </c>
      <c r="E244" s="71" t="s">
        <v>10403</v>
      </c>
      <c r="F244" s="71" t="s">
        <v>851</v>
      </c>
      <c r="G244" s="71" t="s">
        <v>852</v>
      </c>
      <c r="H244" s="72">
        <v>0</v>
      </c>
      <c r="I244" s="73">
        <v>0</v>
      </c>
      <c r="J244" s="73">
        <v>10258.16</v>
      </c>
      <c r="K244" s="73">
        <v>11114.79</v>
      </c>
      <c r="L244" s="74">
        <v>1000</v>
      </c>
      <c r="M244" s="73">
        <v>0</v>
      </c>
      <c r="N244" s="73">
        <v>0</v>
      </c>
      <c r="O244" s="16" t="str">
        <f>VLOOKUP($A244,'Roll up tech'!$A:$C,3,0)</f>
        <v>BJ PTS</v>
      </c>
      <c r="P244" s="16" t="str">
        <f>VLOOKUP($A244,'Roll up tech'!$A:$C,2,0)</f>
        <v>BJ CA-NDO-CHOCCHPCOOKDGH-8 473ml</v>
      </c>
      <c r="Q244" s="16" t="str">
        <f t="shared" si="15"/>
        <v>BJ</v>
      </c>
      <c r="R244" s="16">
        <f>VLOOKUP(A244,'Per Pallet'!A:C,3,0)</f>
        <v>240</v>
      </c>
      <c r="S244" s="16">
        <f t="shared" si="16"/>
        <v>0</v>
      </c>
    </row>
    <row r="245" spans="1:19" hidden="1" x14ac:dyDescent="0.25">
      <c r="A245" s="71">
        <v>64365613</v>
      </c>
      <c r="B245" s="71">
        <v>1406</v>
      </c>
      <c r="C245" s="71" t="s">
        <v>849</v>
      </c>
      <c r="D245" s="71" t="s">
        <v>850</v>
      </c>
      <c r="E245" s="71" t="s">
        <v>10403</v>
      </c>
      <c r="F245" s="71" t="s">
        <v>853</v>
      </c>
      <c r="G245" s="71" t="s">
        <v>852</v>
      </c>
      <c r="H245" s="72">
        <v>0</v>
      </c>
      <c r="I245" s="73">
        <v>0</v>
      </c>
      <c r="J245" s="73">
        <v>6953.9</v>
      </c>
      <c r="K245" s="73">
        <v>7019.46</v>
      </c>
      <c r="L245" s="74">
        <v>1000</v>
      </c>
      <c r="M245" s="73">
        <v>0</v>
      </c>
      <c r="N245" s="73">
        <v>0</v>
      </c>
      <c r="O245" s="16" t="str">
        <f>VLOOKUP($A245,'Roll up tech'!$A:$C,3,0)</f>
        <v>Facepieces</v>
      </c>
      <c r="P245" s="16" t="str">
        <f>VLOOKUP($A245,'Roll up tech'!$A:$C,2,0)</f>
        <v>PS Spiderman Facepiece 6-6PK</v>
      </c>
      <c r="Q245" s="16" t="str">
        <f t="shared" si="15"/>
        <v>PS</v>
      </c>
      <c r="R245" s="16">
        <f>VLOOKUP(A245,'Per Pallet'!A:C,3,0)</f>
        <v>195</v>
      </c>
      <c r="S245" s="16">
        <f t="shared" si="16"/>
        <v>0</v>
      </c>
    </row>
    <row r="246" spans="1:19" hidden="1" x14ac:dyDescent="0.25">
      <c r="A246" s="71">
        <v>64365613</v>
      </c>
      <c r="B246" s="71">
        <v>1419</v>
      </c>
      <c r="C246" s="71" t="s">
        <v>849</v>
      </c>
      <c r="D246" s="71" t="s">
        <v>850</v>
      </c>
      <c r="E246" s="71" t="s">
        <v>10403</v>
      </c>
      <c r="F246" s="71" t="s">
        <v>851</v>
      </c>
      <c r="G246" s="71" t="s">
        <v>852</v>
      </c>
      <c r="H246" s="72">
        <v>125398</v>
      </c>
      <c r="I246" s="73">
        <v>840602.68</v>
      </c>
      <c r="J246" s="73">
        <v>6703.48</v>
      </c>
      <c r="K246" s="73">
        <v>7206.51</v>
      </c>
      <c r="L246" s="74">
        <v>1000</v>
      </c>
      <c r="M246" s="73">
        <v>840602.68</v>
      </c>
      <c r="N246" s="73">
        <v>0</v>
      </c>
      <c r="O246" s="16" t="str">
        <f>VLOOKUP($A246,'Roll up tech'!$A:$C,3,0)</f>
        <v>Facepieces</v>
      </c>
      <c r="P246" s="16" t="str">
        <f>VLOOKUP($A246,'Roll up tech'!$A:$C,2,0)</f>
        <v>PS Spiderman Facepiece 6-6PK</v>
      </c>
      <c r="Q246" s="16" t="str">
        <f t="shared" si="15"/>
        <v>PS</v>
      </c>
      <c r="R246" s="16">
        <f>VLOOKUP(A246,'Per Pallet'!A:C,3,0)</f>
        <v>195</v>
      </c>
      <c r="S246" s="16">
        <f t="shared" si="16"/>
        <v>644</v>
      </c>
    </row>
    <row r="247" spans="1:19" hidden="1" x14ac:dyDescent="0.25">
      <c r="A247" s="71">
        <v>64365613</v>
      </c>
      <c r="B247" s="71">
        <v>1439</v>
      </c>
      <c r="C247" s="71" t="s">
        <v>849</v>
      </c>
      <c r="D247" s="71" t="s">
        <v>850</v>
      </c>
      <c r="E247" s="71" t="s">
        <v>10403</v>
      </c>
      <c r="F247" s="71" t="s">
        <v>851</v>
      </c>
      <c r="G247" s="71" t="s">
        <v>852</v>
      </c>
      <c r="H247" s="72">
        <v>44615</v>
      </c>
      <c r="I247" s="73">
        <v>343117.19</v>
      </c>
      <c r="J247" s="73">
        <v>7690.62</v>
      </c>
      <c r="K247" s="73">
        <v>7019.46</v>
      </c>
      <c r="L247" s="74">
        <v>1000</v>
      </c>
      <c r="M247" s="73">
        <v>343117.19</v>
      </c>
      <c r="N247" s="73">
        <v>0</v>
      </c>
      <c r="O247" s="16" t="str">
        <f>VLOOKUP($A247,'Roll up tech'!$A:$C,3,0)</f>
        <v>Facepieces</v>
      </c>
      <c r="P247" s="16" t="str">
        <f>VLOOKUP($A247,'Roll up tech'!$A:$C,2,0)</f>
        <v>PS Spiderman Facepiece 6-6PK</v>
      </c>
      <c r="Q247" s="16" t="str">
        <f t="shared" si="15"/>
        <v>PS</v>
      </c>
      <c r="R247" s="16">
        <f>VLOOKUP(A247,'Per Pallet'!A:C,3,0)</f>
        <v>195</v>
      </c>
      <c r="S247" s="16">
        <f t="shared" si="16"/>
        <v>229</v>
      </c>
    </row>
    <row r="248" spans="1:19" hidden="1" x14ac:dyDescent="0.25">
      <c r="A248" s="71">
        <v>64365613</v>
      </c>
      <c r="B248" s="71">
        <v>1471</v>
      </c>
      <c r="C248" s="71" t="s">
        <v>849</v>
      </c>
      <c r="D248" s="71" t="s">
        <v>850</v>
      </c>
      <c r="E248" s="71" t="s">
        <v>10403</v>
      </c>
      <c r="F248" s="71" t="s">
        <v>851</v>
      </c>
      <c r="G248" s="71" t="s">
        <v>852</v>
      </c>
      <c r="H248" s="72">
        <v>139352</v>
      </c>
      <c r="I248" s="73">
        <v>966024.41</v>
      </c>
      <c r="J248" s="73">
        <v>6932.26</v>
      </c>
      <c r="K248" s="73">
        <v>7019.46</v>
      </c>
      <c r="L248" s="74">
        <v>1000</v>
      </c>
      <c r="M248" s="73">
        <v>966024.41</v>
      </c>
      <c r="N248" s="73">
        <v>0</v>
      </c>
      <c r="O248" s="16" t="str">
        <f>VLOOKUP($A248,'Roll up tech'!$A:$C,3,0)</f>
        <v>Facepieces</v>
      </c>
      <c r="P248" s="16" t="str">
        <f>VLOOKUP($A248,'Roll up tech'!$A:$C,2,0)</f>
        <v>PS Spiderman Facepiece 6-6PK</v>
      </c>
      <c r="Q248" s="16" t="str">
        <f t="shared" si="15"/>
        <v>PS</v>
      </c>
      <c r="R248" s="16">
        <f>VLOOKUP(A248,'Per Pallet'!A:C,3,0)</f>
        <v>195</v>
      </c>
      <c r="S248" s="16">
        <f t="shared" si="16"/>
        <v>715</v>
      </c>
    </row>
    <row r="249" spans="1:19" hidden="1" x14ac:dyDescent="0.25">
      <c r="A249" s="71">
        <v>64365613</v>
      </c>
      <c r="B249" s="71">
        <v>2300</v>
      </c>
      <c r="C249" s="71" t="s">
        <v>849</v>
      </c>
      <c r="D249" s="71" t="s">
        <v>850</v>
      </c>
      <c r="E249" s="71" t="s">
        <v>10403</v>
      </c>
      <c r="F249" s="71" t="s">
        <v>851</v>
      </c>
      <c r="G249" s="71" t="s">
        <v>852</v>
      </c>
      <c r="H249" s="72">
        <v>6807</v>
      </c>
      <c r="I249" s="73">
        <v>47825.66</v>
      </c>
      <c r="J249" s="73">
        <v>7025.95</v>
      </c>
      <c r="K249" s="73">
        <v>7019.46</v>
      </c>
      <c r="L249" s="74">
        <v>1000</v>
      </c>
      <c r="M249" s="73">
        <v>47825.66</v>
      </c>
      <c r="N249" s="73">
        <v>0</v>
      </c>
      <c r="O249" s="16" t="str">
        <f>VLOOKUP($A249,'Roll up tech'!$A:$C,3,0)</f>
        <v>Facepieces</v>
      </c>
      <c r="P249" s="16" t="str">
        <f>VLOOKUP($A249,'Roll up tech'!$A:$C,2,0)</f>
        <v>PS Spiderman Facepiece 6-6PK</v>
      </c>
      <c r="Q249" s="16" t="str">
        <f t="shared" si="15"/>
        <v>PS</v>
      </c>
      <c r="R249" s="16">
        <f>VLOOKUP(A249,'Per Pallet'!A:C,3,0)</f>
        <v>195</v>
      </c>
      <c r="S249" s="16">
        <f t="shared" si="16"/>
        <v>35</v>
      </c>
    </row>
    <row r="250" spans="1:19" hidden="1" x14ac:dyDescent="0.25">
      <c r="A250" s="71">
        <v>64365613</v>
      </c>
      <c r="B250" s="71">
        <v>3989</v>
      </c>
      <c r="C250" s="71" t="s">
        <v>849</v>
      </c>
      <c r="D250" s="71" t="s">
        <v>850</v>
      </c>
      <c r="E250" s="71" t="s">
        <v>10403</v>
      </c>
      <c r="F250" s="71" t="s">
        <v>851</v>
      </c>
      <c r="G250" s="71" t="s">
        <v>852</v>
      </c>
      <c r="H250" s="72">
        <v>110286</v>
      </c>
      <c r="I250" s="73">
        <v>745630.78</v>
      </c>
      <c r="J250" s="73">
        <v>6760.88</v>
      </c>
      <c r="K250" s="73">
        <v>7019.46</v>
      </c>
      <c r="L250" s="74">
        <v>1000</v>
      </c>
      <c r="M250" s="73">
        <v>745630.78</v>
      </c>
      <c r="N250" s="73">
        <v>0</v>
      </c>
      <c r="O250" s="16" t="str">
        <f>VLOOKUP($A250,'Roll up tech'!$A:$C,3,0)</f>
        <v>Facepieces</v>
      </c>
      <c r="P250" s="16" t="str">
        <f>VLOOKUP($A250,'Roll up tech'!$A:$C,2,0)</f>
        <v>PS Spiderman Facepiece 6-6PK</v>
      </c>
      <c r="Q250" s="16" t="str">
        <f t="shared" si="15"/>
        <v>PS</v>
      </c>
      <c r="R250" s="16">
        <f>VLOOKUP(A250,'Per Pallet'!A:C,3,0)</f>
        <v>195</v>
      </c>
      <c r="S250" s="16">
        <f t="shared" si="16"/>
        <v>566</v>
      </c>
    </row>
    <row r="251" spans="1:19" hidden="1" x14ac:dyDescent="0.25">
      <c r="A251" s="71">
        <v>64366224</v>
      </c>
      <c r="B251" s="71">
        <v>1406</v>
      </c>
      <c r="C251" s="71" t="s">
        <v>849</v>
      </c>
      <c r="D251" s="71" t="s">
        <v>850</v>
      </c>
      <c r="E251" s="71" t="s">
        <v>10403</v>
      </c>
      <c r="F251" s="71" t="s">
        <v>851</v>
      </c>
      <c r="G251" s="71" t="s">
        <v>852</v>
      </c>
      <c r="H251" s="72">
        <v>94016</v>
      </c>
      <c r="I251" s="73">
        <v>535411.15</v>
      </c>
      <c r="J251" s="73">
        <v>5694.89</v>
      </c>
      <c r="K251" s="73">
        <v>5423.34</v>
      </c>
      <c r="L251" s="74">
        <v>1000</v>
      </c>
      <c r="M251" s="73">
        <v>535411.15</v>
      </c>
      <c r="N251" s="73">
        <v>0</v>
      </c>
      <c r="O251" s="16" t="str">
        <f>VLOOKUP($A251,'Roll up tech'!$A:$C,3,0)</f>
        <v>Facepieces</v>
      </c>
      <c r="P251" s="16" t="str">
        <f>VLOOKUP($A251,'Roll up tech'!$A:$C,2,0)</f>
        <v>PS Buzz Lightyear IH 6-6PK</v>
      </c>
      <c r="Q251" s="16" t="str">
        <f t="shared" si="15"/>
        <v>PS</v>
      </c>
      <c r="R251" s="16">
        <f>VLOOKUP(A251,'Per Pallet'!A:C,3,0)</f>
        <v>187</v>
      </c>
      <c r="S251" s="16">
        <f t="shared" si="16"/>
        <v>503</v>
      </c>
    </row>
    <row r="252" spans="1:19" hidden="1" x14ac:dyDescent="0.25">
      <c r="A252" s="71">
        <v>64366224</v>
      </c>
      <c r="B252" s="71">
        <v>1419</v>
      </c>
      <c r="C252" s="71" t="s">
        <v>849</v>
      </c>
      <c r="D252" s="71" t="s">
        <v>850</v>
      </c>
      <c r="E252" s="71" t="s">
        <v>10403</v>
      </c>
      <c r="F252" s="71" t="s">
        <v>851</v>
      </c>
      <c r="G252" s="71" t="s">
        <v>852</v>
      </c>
      <c r="H252" s="72">
        <v>77</v>
      </c>
      <c r="I252" s="73">
        <v>449.93</v>
      </c>
      <c r="J252" s="73">
        <v>5843.25</v>
      </c>
      <c r="K252" s="73">
        <v>5518.67</v>
      </c>
      <c r="L252" s="74">
        <v>1000</v>
      </c>
      <c r="M252" s="73">
        <v>449.93</v>
      </c>
      <c r="N252" s="73">
        <v>0</v>
      </c>
      <c r="O252" s="16" t="str">
        <f>VLOOKUP($A252,'Roll up tech'!$A:$C,3,0)</f>
        <v>Facepieces</v>
      </c>
      <c r="P252" s="16" t="str">
        <f>VLOOKUP($A252,'Roll up tech'!$A:$C,2,0)</f>
        <v>PS Buzz Lightyear IH 6-6PK</v>
      </c>
      <c r="Q252" s="16" t="str">
        <f t="shared" si="15"/>
        <v>PS</v>
      </c>
      <c r="R252" s="16">
        <f>VLOOKUP(A252,'Per Pallet'!A:C,3,0)</f>
        <v>187</v>
      </c>
      <c r="S252" s="16">
        <f t="shared" si="16"/>
        <v>1</v>
      </c>
    </row>
    <row r="253" spans="1:19" hidden="1" x14ac:dyDescent="0.25">
      <c r="A253" s="71">
        <v>64366224</v>
      </c>
      <c r="B253" s="71">
        <v>1439</v>
      </c>
      <c r="C253" s="71" t="s">
        <v>849</v>
      </c>
      <c r="D253" s="71" t="s">
        <v>850</v>
      </c>
      <c r="E253" s="71" t="s">
        <v>10403</v>
      </c>
      <c r="F253" s="71" t="s">
        <v>851</v>
      </c>
      <c r="G253" s="71" t="s">
        <v>852</v>
      </c>
      <c r="H253" s="72">
        <v>4975</v>
      </c>
      <c r="I253" s="73">
        <v>30271.1</v>
      </c>
      <c r="J253" s="73">
        <v>6084.64</v>
      </c>
      <c r="K253" s="73">
        <v>5423.34</v>
      </c>
      <c r="L253" s="74">
        <v>1000</v>
      </c>
      <c r="M253" s="73">
        <v>30271.1</v>
      </c>
      <c r="N253" s="73">
        <v>0</v>
      </c>
      <c r="O253" s="16" t="str">
        <f>VLOOKUP($A253,'Roll up tech'!$A:$C,3,0)</f>
        <v>Facepieces</v>
      </c>
      <c r="P253" s="16" t="str">
        <f>VLOOKUP($A253,'Roll up tech'!$A:$C,2,0)</f>
        <v>PS Buzz Lightyear IH 6-6PK</v>
      </c>
      <c r="Q253" s="16" t="str">
        <f t="shared" si="15"/>
        <v>PS</v>
      </c>
      <c r="R253" s="16">
        <f>VLOOKUP(A253,'Per Pallet'!A:C,3,0)</f>
        <v>187</v>
      </c>
      <c r="S253" s="16">
        <f t="shared" si="16"/>
        <v>27</v>
      </c>
    </row>
    <row r="254" spans="1:19" hidden="1" x14ac:dyDescent="0.25">
      <c r="A254" s="71">
        <v>64366224</v>
      </c>
      <c r="B254" s="71">
        <v>2300</v>
      </c>
      <c r="C254" s="71" t="s">
        <v>849</v>
      </c>
      <c r="D254" s="71" t="s">
        <v>850</v>
      </c>
      <c r="E254" s="71" t="s">
        <v>10403</v>
      </c>
      <c r="F254" s="71" t="s">
        <v>851</v>
      </c>
      <c r="G254" s="71" t="s">
        <v>852</v>
      </c>
      <c r="H254" s="72">
        <v>376</v>
      </c>
      <c r="I254" s="73">
        <v>2089.15</v>
      </c>
      <c r="J254" s="73">
        <v>5556.25</v>
      </c>
      <c r="K254" s="73">
        <v>5423.34</v>
      </c>
      <c r="L254" s="74">
        <v>1000</v>
      </c>
      <c r="M254" s="73">
        <v>2089.15</v>
      </c>
      <c r="N254" s="73">
        <v>0</v>
      </c>
      <c r="O254" s="16" t="str">
        <f>VLOOKUP($A254,'Roll up tech'!$A:$C,3,0)</f>
        <v>Facepieces</v>
      </c>
      <c r="P254" s="16" t="str">
        <f>VLOOKUP($A254,'Roll up tech'!$A:$C,2,0)</f>
        <v>PS Buzz Lightyear IH 6-6PK</v>
      </c>
      <c r="Q254" s="16" t="str">
        <f t="shared" si="15"/>
        <v>PS</v>
      </c>
      <c r="R254" s="16">
        <f>VLOOKUP(A254,'Per Pallet'!A:C,3,0)</f>
        <v>187</v>
      </c>
      <c r="S254" s="16">
        <f t="shared" si="16"/>
        <v>3</v>
      </c>
    </row>
    <row r="255" spans="1:19" hidden="1" x14ac:dyDescent="0.25">
      <c r="A255" s="71">
        <v>64366224</v>
      </c>
      <c r="B255" s="71">
        <v>3989</v>
      </c>
      <c r="C255" s="71" t="s">
        <v>849</v>
      </c>
      <c r="D255" s="71" t="s">
        <v>850</v>
      </c>
      <c r="E255" s="71" t="s">
        <v>10403</v>
      </c>
      <c r="F255" s="71" t="s">
        <v>851</v>
      </c>
      <c r="G255" s="71" t="s">
        <v>852</v>
      </c>
      <c r="H255" s="72">
        <v>90841</v>
      </c>
      <c r="I255" s="73">
        <v>486594.5</v>
      </c>
      <c r="J255" s="73">
        <v>5356.55</v>
      </c>
      <c r="K255" s="73">
        <v>5423.34</v>
      </c>
      <c r="L255" s="74">
        <v>1000</v>
      </c>
      <c r="M255" s="73">
        <v>486594.5</v>
      </c>
      <c r="N255" s="73">
        <v>0</v>
      </c>
      <c r="O255" s="16" t="str">
        <f>VLOOKUP($A255,'Roll up tech'!$A:$C,3,0)</f>
        <v>Facepieces</v>
      </c>
      <c r="P255" s="16" t="str">
        <f>VLOOKUP($A255,'Roll up tech'!$A:$C,2,0)</f>
        <v>PS Buzz Lightyear IH 6-6PK</v>
      </c>
      <c r="Q255" s="16" t="str">
        <f t="shared" si="15"/>
        <v>PS</v>
      </c>
      <c r="R255" s="16">
        <f>VLOOKUP(A255,'Per Pallet'!A:C,3,0)</f>
        <v>187</v>
      </c>
      <c r="S255" s="16">
        <f t="shared" si="16"/>
        <v>486</v>
      </c>
    </row>
    <row r="256" spans="1:19" hidden="1" x14ac:dyDescent="0.25">
      <c r="A256" s="71">
        <v>64367657</v>
      </c>
      <c r="B256" s="71">
        <v>1406</v>
      </c>
      <c r="C256" s="71" t="s">
        <v>849</v>
      </c>
      <c r="D256" s="71" t="s">
        <v>850</v>
      </c>
      <c r="E256" s="71" t="s">
        <v>10403</v>
      </c>
      <c r="F256" s="71" t="s">
        <v>851</v>
      </c>
      <c r="G256" s="71" t="s">
        <v>852</v>
      </c>
      <c r="H256" s="72">
        <v>4845</v>
      </c>
      <c r="I256" s="73">
        <v>60647.71</v>
      </c>
      <c r="J256" s="73">
        <v>12517.59</v>
      </c>
      <c r="K256" s="73">
        <v>13379.97</v>
      </c>
      <c r="L256" s="74">
        <v>1000</v>
      </c>
      <c r="M256" s="73">
        <v>60647.71</v>
      </c>
      <c r="N256" s="73">
        <v>0</v>
      </c>
      <c r="O256" s="16" t="str">
        <f>VLOOKUP($A256,'Roll up tech'!$A:$C,3,0)</f>
        <v>Talenti</v>
      </c>
      <c r="P256" s="16" t="str">
        <f>VLOOKUP($A256,'Roll up tech'!$A:$C,2,0)</f>
        <v>TAL LYR CHOC Chip CKE Batter 8p 311.3g</v>
      </c>
      <c r="Q256" s="16" t="str">
        <f t="shared" si="15"/>
        <v>TA</v>
      </c>
      <c r="R256" s="16">
        <f>VLOOKUP(A256,'Per Pallet'!A:C,3,0)</f>
        <v>255</v>
      </c>
      <c r="S256" s="16">
        <f t="shared" si="16"/>
        <v>19</v>
      </c>
    </row>
    <row r="257" spans="1:19" hidden="1" x14ac:dyDescent="0.25">
      <c r="A257" s="71">
        <v>64367657</v>
      </c>
      <c r="B257" s="71">
        <v>1419</v>
      </c>
      <c r="C257" s="71" t="s">
        <v>849</v>
      </c>
      <c r="D257" s="71" t="s">
        <v>850</v>
      </c>
      <c r="E257" s="71" t="s">
        <v>10403</v>
      </c>
      <c r="F257" s="71" t="s">
        <v>851</v>
      </c>
      <c r="G257" s="71" t="s">
        <v>852</v>
      </c>
      <c r="H257" s="72">
        <v>14640</v>
      </c>
      <c r="I257" s="73">
        <v>192367.68</v>
      </c>
      <c r="J257" s="73">
        <v>13139.87</v>
      </c>
      <c r="K257" s="73">
        <v>13854.36</v>
      </c>
      <c r="L257" s="74">
        <v>1000</v>
      </c>
      <c r="M257" s="73">
        <v>192367.68</v>
      </c>
      <c r="N257" s="73">
        <v>0</v>
      </c>
      <c r="O257" s="16" t="str">
        <f>VLOOKUP($A257,'Roll up tech'!$A:$C,3,0)</f>
        <v>Talenti</v>
      </c>
      <c r="P257" s="16" t="str">
        <f>VLOOKUP($A257,'Roll up tech'!$A:$C,2,0)</f>
        <v>TAL LYR CHOC Chip CKE Batter 8p 311.3g</v>
      </c>
      <c r="Q257" s="16" t="str">
        <f t="shared" ref="Q257:Q320" si="17">LEFT(P257,2)</f>
        <v>TA</v>
      </c>
      <c r="R257" s="16">
        <f>VLOOKUP(A257,'Per Pallet'!A:C,3,0)</f>
        <v>255</v>
      </c>
      <c r="S257" s="16">
        <f t="shared" ref="S257:S320" si="18">ROUNDUP(H257/R257,0)</f>
        <v>58</v>
      </c>
    </row>
    <row r="258" spans="1:19" hidden="1" x14ac:dyDescent="0.25">
      <c r="A258" s="71">
        <v>64367657</v>
      </c>
      <c r="B258" s="71">
        <v>1439</v>
      </c>
      <c r="C258" s="71" t="s">
        <v>849</v>
      </c>
      <c r="D258" s="71" t="s">
        <v>850</v>
      </c>
      <c r="E258" s="71" t="s">
        <v>10403</v>
      </c>
      <c r="F258" s="71" t="s">
        <v>851</v>
      </c>
      <c r="G258" s="71" t="s">
        <v>852</v>
      </c>
      <c r="H258" s="72">
        <v>2521</v>
      </c>
      <c r="I258" s="73">
        <v>34227.980000000003</v>
      </c>
      <c r="J258" s="73">
        <v>13577.14</v>
      </c>
      <c r="K258" s="73">
        <v>13834.06</v>
      </c>
      <c r="L258" s="74">
        <v>1000</v>
      </c>
      <c r="M258" s="73">
        <v>34227.980000000003</v>
      </c>
      <c r="N258" s="73">
        <v>0</v>
      </c>
      <c r="O258" s="16" t="str">
        <f>VLOOKUP($A258,'Roll up tech'!$A:$C,3,0)</f>
        <v>Talenti</v>
      </c>
      <c r="P258" s="16" t="str">
        <f>VLOOKUP($A258,'Roll up tech'!$A:$C,2,0)</f>
        <v>TAL LYR CHOC Chip CKE Batter 8p 311.3g</v>
      </c>
      <c r="Q258" s="16" t="str">
        <f t="shared" si="17"/>
        <v>TA</v>
      </c>
      <c r="R258" s="16">
        <f>VLOOKUP(A258,'Per Pallet'!A:C,3,0)</f>
        <v>255</v>
      </c>
      <c r="S258" s="16">
        <f t="shared" si="18"/>
        <v>10</v>
      </c>
    </row>
    <row r="259" spans="1:19" hidden="1" x14ac:dyDescent="0.25">
      <c r="A259" s="71">
        <v>64367657</v>
      </c>
      <c r="B259" s="71">
        <v>2300</v>
      </c>
      <c r="C259" s="71" t="s">
        <v>849</v>
      </c>
      <c r="D259" s="71" t="s">
        <v>850</v>
      </c>
      <c r="E259" s="71" t="s">
        <v>10403</v>
      </c>
      <c r="F259" s="71" t="s">
        <v>851</v>
      </c>
      <c r="G259" s="71" t="s">
        <v>852</v>
      </c>
      <c r="H259" s="72">
        <v>3945</v>
      </c>
      <c r="I259" s="73">
        <v>49818.47</v>
      </c>
      <c r="J259" s="73">
        <v>12628.26</v>
      </c>
      <c r="K259" s="73">
        <v>13231.19</v>
      </c>
      <c r="L259" s="74">
        <v>1000</v>
      </c>
      <c r="M259" s="73">
        <v>49818.47</v>
      </c>
      <c r="N259" s="73">
        <v>0</v>
      </c>
      <c r="O259" s="16" t="str">
        <f>VLOOKUP($A259,'Roll up tech'!$A:$C,3,0)</f>
        <v>Talenti</v>
      </c>
      <c r="P259" s="16" t="str">
        <f>VLOOKUP($A259,'Roll up tech'!$A:$C,2,0)</f>
        <v>TAL LYR CHOC Chip CKE Batter 8p 311.3g</v>
      </c>
      <c r="Q259" s="16" t="str">
        <f t="shared" si="17"/>
        <v>TA</v>
      </c>
      <c r="R259" s="16">
        <f>VLOOKUP(A259,'Per Pallet'!A:C,3,0)</f>
        <v>255</v>
      </c>
      <c r="S259" s="16">
        <f t="shared" si="18"/>
        <v>16</v>
      </c>
    </row>
    <row r="260" spans="1:19" hidden="1" x14ac:dyDescent="0.25">
      <c r="A260" s="71">
        <v>64367657</v>
      </c>
      <c r="B260" s="71">
        <v>2904</v>
      </c>
      <c r="C260" s="71" t="s">
        <v>849</v>
      </c>
      <c r="D260" s="71" t="s">
        <v>850</v>
      </c>
      <c r="E260" s="71" t="s">
        <v>10403</v>
      </c>
      <c r="F260" s="71" t="s">
        <v>851</v>
      </c>
      <c r="G260" s="71" t="s">
        <v>852</v>
      </c>
      <c r="H260" s="72">
        <v>0</v>
      </c>
      <c r="I260" s="73">
        <v>0</v>
      </c>
      <c r="J260" s="73">
        <v>12580.33</v>
      </c>
      <c r="K260" s="73">
        <v>13151.69</v>
      </c>
      <c r="L260" s="74">
        <v>1000</v>
      </c>
      <c r="M260" s="73">
        <v>0</v>
      </c>
      <c r="N260" s="73">
        <v>0</v>
      </c>
      <c r="O260" s="16" t="str">
        <f>VLOOKUP($A260,'Roll up tech'!$A:$C,3,0)</f>
        <v>Talenti</v>
      </c>
      <c r="P260" s="16" t="str">
        <f>VLOOKUP($A260,'Roll up tech'!$A:$C,2,0)</f>
        <v>TAL LYR CHOC Chip CKE Batter 8p 311.3g</v>
      </c>
      <c r="Q260" s="16" t="str">
        <f t="shared" si="17"/>
        <v>TA</v>
      </c>
      <c r="R260" s="16">
        <f>VLOOKUP(A260,'Per Pallet'!A:C,3,0)</f>
        <v>255</v>
      </c>
      <c r="S260" s="16">
        <f t="shared" si="18"/>
        <v>0</v>
      </c>
    </row>
    <row r="261" spans="1:19" hidden="1" x14ac:dyDescent="0.25">
      <c r="A261" s="71">
        <v>64367657</v>
      </c>
      <c r="B261" s="71">
        <v>3989</v>
      </c>
      <c r="C261" s="71" t="s">
        <v>849</v>
      </c>
      <c r="D261" s="71" t="s">
        <v>850</v>
      </c>
      <c r="E261" s="71" t="s">
        <v>10403</v>
      </c>
      <c r="F261" s="71" t="s">
        <v>851</v>
      </c>
      <c r="G261" s="71" t="s">
        <v>852</v>
      </c>
      <c r="H261" s="72">
        <v>7011</v>
      </c>
      <c r="I261" s="73">
        <v>89504.38</v>
      </c>
      <c r="J261" s="73">
        <v>12766.28</v>
      </c>
      <c r="K261" s="73">
        <v>13379.97</v>
      </c>
      <c r="L261" s="74">
        <v>1000</v>
      </c>
      <c r="M261" s="73">
        <v>89504.38</v>
      </c>
      <c r="N261" s="73">
        <v>0</v>
      </c>
      <c r="O261" s="16" t="str">
        <f>VLOOKUP($A261,'Roll up tech'!$A:$C,3,0)</f>
        <v>Talenti</v>
      </c>
      <c r="P261" s="16" t="str">
        <f>VLOOKUP($A261,'Roll up tech'!$A:$C,2,0)</f>
        <v>TAL LYR CHOC Chip CKE Batter 8p 311.3g</v>
      </c>
      <c r="Q261" s="16" t="str">
        <f t="shared" si="17"/>
        <v>TA</v>
      </c>
      <c r="R261" s="16">
        <f>VLOOKUP(A261,'Per Pallet'!A:C,3,0)</f>
        <v>255</v>
      </c>
      <c r="S261" s="16">
        <f t="shared" si="18"/>
        <v>28</v>
      </c>
    </row>
    <row r="262" spans="1:19" hidden="1" x14ac:dyDescent="0.25">
      <c r="A262" s="71">
        <v>64369025</v>
      </c>
      <c r="B262" s="71">
        <v>1406</v>
      </c>
      <c r="C262" s="71" t="s">
        <v>849</v>
      </c>
      <c r="D262" s="71" t="s">
        <v>850</v>
      </c>
      <c r="E262" s="71" t="s">
        <v>10403</v>
      </c>
      <c r="F262" s="71" t="s">
        <v>851</v>
      </c>
      <c r="G262" s="71" t="s">
        <v>852</v>
      </c>
      <c r="H262" s="72">
        <v>25492</v>
      </c>
      <c r="I262" s="73">
        <v>162190.12</v>
      </c>
      <c r="J262" s="73">
        <v>6362.39</v>
      </c>
      <c r="K262" s="73">
        <v>7057.88</v>
      </c>
      <c r="L262" s="74">
        <v>1000</v>
      </c>
      <c r="M262" s="73">
        <v>162190.12</v>
      </c>
      <c r="N262" s="73">
        <v>0</v>
      </c>
      <c r="O262" s="16" t="str">
        <f>VLOOKUP($A262,'Roll up tech'!$A:$C,3,0)</f>
        <v>Talenti</v>
      </c>
      <c r="P262" s="16" t="str">
        <f>VLOOKUP($A262,'Roll up tech'!$A:$C,2,0)</f>
        <v>TAL Lemon Sorbetto 8 1PT</v>
      </c>
      <c r="Q262" s="16" t="str">
        <f t="shared" si="17"/>
        <v>TA</v>
      </c>
      <c r="R262" s="16">
        <f>VLOOKUP(A262,'Per Pallet'!A:C,3,0)</f>
        <v>255</v>
      </c>
      <c r="S262" s="16">
        <f t="shared" si="18"/>
        <v>100</v>
      </c>
    </row>
    <row r="263" spans="1:19" hidden="1" x14ac:dyDescent="0.25">
      <c r="A263" s="71">
        <v>64369025</v>
      </c>
      <c r="B263" s="71">
        <v>1419</v>
      </c>
      <c r="C263" s="71" t="s">
        <v>849</v>
      </c>
      <c r="D263" s="71" t="s">
        <v>850</v>
      </c>
      <c r="E263" s="71" t="s">
        <v>10403</v>
      </c>
      <c r="F263" s="71" t="s">
        <v>851</v>
      </c>
      <c r="G263" s="71" t="s">
        <v>852</v>
      </c>
      <c r="H263" s="72">
        <v>5477</v>
      </c>
      <c r="I263" s="73">
        <v>36881.980000000003</v>
      </c>
      <c r="J263" s="73">
        <v>6733.97</v>
      </c>
      <c r="K263" s="73">
        <v>7610.91</v>
      </c>
      <c r="L263" s="74">
        <v>1000</v>
      </c>
      <c r="M263" s="73">
        <v>36881.980000000003</v>
      </c>
      <c r="N263" s="73">
        <v>0</v>
      </c>
      <c r="O263" s="16" t="str">
        <f>VLOOKUP($A263,'Roll up tech'!$A:$C,3,0)</f>
        <v>Talenti</v>
      </c>
      <c r="P263" s="16" t="str">
        <f>VLOOKUP($A263,'Roll up tech'!$A:$C,2,0)</f>
        <v>TAL Lemon Sorbetto 8 1PT</v>
      </c>
      <c r="Q263" s="16" t="str">
        <f t="shared" si="17"/>
        <v>TA</v>
      </c>
      <c r="R263" s="16">
        <f>VLOOKUP(A263,'Per Pallet'!A:C,3,0)</f>
        <v>255</v>
      </c>
      <c r="S263" s="16">
        <f t="shared" si="18"/>
        <v>22</v>
      </c>
    </row>
    <row r="264" spans="1:19" hidden="1" x14ac:dyDescent="0.25">
      <c r="A264" s="71">
        <v>64369025</v>
      </c>
      <c r="B264" s="71">
        <v>1439</v>
      </c>
      <c r="C264" s="71" t="s">
        <v>849</v>
      </c>
      <c r="D264" s="71" t="s">
        <v>850</v>
      </c>
      <c r="E264" s="71" t="s">
        <v>10403</v>
      </c>
      <c r="F264" s="71" t="s">
        <v>851</v>
      </c>
      <c r="G264" s="71" t="s">
        <v>852</v>
      </c>
      <c r="H264" s="72">
        <v>2568</v>
      </c>
      <c r="I264" s="73">
        <v>17903.39</v>
      </c>
      <c r="J264" s="73">
        <v>6971.73</v>
      </c>
      <c r="K264" s="73">
        <v>7057.88</v>
      </c>
      <c r="L264" s="74">
        <v>1000</v>
      </c>
      <c r="M264" s="73">
        <v>17903.39</v>
      </c>
      <c r="N264" s="73">
        <v>0</v>
      </c>
      <c r="O264" s="16" t="str">
        <f>VLOOKUP($A264,'Roll up tech'!$A:$C,3,0)</f>
        <v>Talenti</v>
      </c>
      <c r="P264" s="16" t="str">
        <f>VLOOKUP($A264,'Roll up tech'!$A:$C,2,0)</f>
        <v>TAL Lemon Sorbetto 8 1PT</v>
      </c>
      <c r="Q264" s="16" t="str">
        <f t="shared" si="17"/>
        <v>TA</v>
      </c>
      <c r="R264" s="16">
        <f>VLOOKUP(A264,'Per Pallet'!A:C,3,0)</f>
        <v>255</v>
      </c>
      <c r="S264" s="16">
        <f t="shared" si="18"/>
        <v>11</v>
      </c>
    </row>
    <row r="265" spans="1:19" hidden="1" x14ac:dyDescent="0.25">
      <c r="A265" s="71">
        <v>64369025</v>
      </c>
      <c r="B265" s="71">
        <v>2300</v>
      </c>
      <c r="C265" s="71" t="s">
        <v>849</v>
      </c>
      <c r="D265" s="71" t="s">
        <v>850</v>
      </c>
      <c r="E265" s="71" t="s">
        <v>10403</v>
      </c>
      <c r="F265" s="71" t="s">
        <v>851</v>
      </c>
      <c r="G265" s="71" t="s">
        <v>852</v>
      </c>
      <c r="H265" s="72">
        <v>4035</v>
      </c>
      <c r="I265" s="73">
        <v>25761.91</v>
      </c>
      <c r="J265" s="73">
        <v>6384.61</v>
      </c>
      <c r="K265" s="73">
        <v>6974.29</v>
      </c>
      <c r="L265" s="74">
        <v>1000</v>
      </c>
      <c r="M265" s="73">
        <v>25761.91</v>
      </c>
      <c r="N265" s="73">
        <v>0</v>
      </c>
      <c r="O265" s="16" t="str">
        <f>VLOOKUP($A265,'Roll up tech'!$A:$C,3,0)</f>
        <v>Talenti</v>
      </c>
      <c r="P265" s="16" t="str">
        <f>VLOOKUP($A265,'Roll up tech'!$A:$C,2,0)</f>
        <v>TAL Lemon Sorbetto 8 1PT</v>
      </c>
      <c r="Q265" s="16" t="str">
        <f t="shared" si="17"/>
        <v>TA</v>
      </c>
      <c r="R265" s="16">
        <f>VLOOKUP(A265,'Per Pallet'!A:C,3,0)</f>
        <v>255</v>
      </c>
      <c r="S265" s="16">
        <f t="shared" si="18"/>
        <v>16</v>
      </c>
    </row>
    <row r="266" spans="1:19" hidden="1" x14ac:dyDescent="0.25">
      <c r="A266" s="71">
        <v>64369025</v>
      </c>
      <c r="B266" s="71">
        <v>3989</v>
      </c>
      <c r="C266" s="71" t="s">
        <v>849</v>
      </c>
      <c r="D266" s="71" t="s">
        <v>850</v>
      </c>
      <c r="E266" s="71" t="s">
        <v>10403</v>
      </c>
      <c r="F266" s="71" t="s">
        <v>851</v>
      </c>
      <c r="G266" s="71" t="s">
        <v>852</v>
      </c>
      <c r="H266" s="72">
        <v>9386</v>
      </c>
      <c r="I266" s="73">
        <v>58662.77</v>
      </c>
      <c r="J266" s="73">
        <v>6250.03</v>
      </c>
      <c r="K266" s="73">
        <v>7057.88</v>
      </c>
      <c r="L266" s="74">
        <v>1000</v>
      </c>
      <c r="M266" s="73">
        <v>58662.77</v>
      </c>
      <c r="N266" s="73">
        <v>0</v>
      </c>
      <c r="O266" s="16" t="str">
        <f>VLOOKUP($A266,'Roll up tech'!$A:$C,3,0)</f>
        <v>Talenti</v>
      </c>
      <c r="P266" s="16" t="str">
        <f>VLOOKUP($A266,'Roll up tech'!$A:$C,2,0)</f>
        <v>TAL Lemon Sorbetto 8 1PT</v>
      </c>
      <c r="Q266" s="16" t="str">
        <f t="shared" si="17"/>
        <v>TA</v>
      </c>
      <c r="R266" s="16">
        <f>VLOOKUP(A266,'Per Pallet'!A:C,3,0)</f>
        <v>255</v>
      </c>
      <c r="S266" s="16">
        <f t="shared" si="18"/>
        <v>37</v>
      </c>
    </row>
    <row r="267" spans="1:19" hidden="1" x14ac:dyDescent="0.25">
      <c r="A267" s="71">
        <v>64369026</v>
      </c>
      <c r="B267" s="71">
        <v>1406</v>
      </c>
      <c r="C267" s="71" t="s">
        <v>849</v>
      </c>
      <c r="D267" s="71" t="s">
        <v>850</v>
      </c>
      <c r="E267" s="71" t="s">
        <v>10403</v>
      </c>
      <c r="F267" s="71" t="s">
        <v>851</v>
      </c>
      <c r="G267" s="71" t="s">
        <v>852</v>
      </c>
      <c r="H267" s="72">
        <v>5559</v>
      </c>
      <c r="I267" s="73">
        <v>50164.27</v>
      </c>
      <c r="J267" s="73">
        <v>9023.9699999999993</v>
      </c>
      <c r="K267" s="73">
        <v>9568.65</v>
      </c>
      <c r="L267" s="74">
        <v>1000</v>
      </c>
      <c r="M267" s="73">
        <v>50164.27</v>
      </c>
      <c r="N267" s="73">
        <v>0</v>
      </c>
      <c r="O267" s="16" t="str">
        <f>VLOOKUP($A267,'Roll up tech'!$A:$C,3,0)</f>
        <v>Talenti</v>
      </c>
      <c r="P267" s="16" t="str">
        <f>VLOOKUP($A267,'Roll up tech'!$A:$C,2,0)</f>
        <v>TAL Strawberry Sorbetto 8 1PT</v>
      </c>
      <c r="Q267" s="16" t="str">
        <f t="shared" si="17"/>
        <v>TA</v>
      </c>
      <c r="R267" s="16">
        <f>VLOOKUP(A267,'Per Pallet'!A:C,3,0)</f>
        <v>255</v>
      </c>
      <c r="S267" s="16">
        <f t="shared" si="18"/>
        <v>22</v>
      </c>
    </row>
    <row r="268" spans="1:19" hidden="1" x14ac:dyDescent="0.25">
      <c r="A268" s="71">
        <v>64369026</v>
      </c>
      <c r="B268" s="71">
        <v>1419</v>
      </c>
      <c r="C268" s="71" t="s">
        <v>849</v>
      </c>
      <c r="D268" s="71" t="s">
        <v>850</v>
      </c>
      <c r="E268" s="71" t="s">
        <v>10403</v>
      </c>
      <c r="F268" s="71" t="s">
        <v>851</v>
      </c>
      <c r="G268" s="71" t="s">
        <v>852</v>
      </c>
      <c r="H268" s="72">
        <v>9120</v>
      </c>
      <c r="I268" s="73">
        <v>87277.08</v>
      </c>
      <c r="J268" s="73">
        <v>9569.86</v>
      </c>
      <c r="K268" s="73">
        <v>10151.58</v>
      </c>
      <c r="L268" s="74">
        <v>1000</v>
      </c>
      <c r="M268" s="73">
        <v>87277.08</v>
      </c>
      <c r="N268" s="73">
        <v>0</v>
      </c>
      <c r="O268" s="16" t="str">
        <f>VLOOKUP($A268,'Roll up tech'!$A:$C,3,0)</f>
        <v>Talenti</v>
      </c>
      <c r="P268" s="16" t="str">
        <f>VLOOKUP($A268,'Roll up tech'!$A:$C,2,0)</f>
        <v>TAL Strawberry Sorbetto 8 1PT</v>
      </c>
      <c r="Q268" s="16" t="str">
        <f t="shared" si="17"/>
        <v>TA</v>
      </c>
      <c r="R268" s="16">
        <f>VLOOKUP(A268,'Per Pallet'!A:C,3,0)</f>
        <v>255</v>
      </c>
      <c r="S268" s="16">
        <f t="shared" si="18"/>
        <v>36</v>
      </c>
    </row>
    <row r="269" spans="1:19" hidden="1" x14ac:dyDescent="0.25">
      <c r="A269" s="71">
        <v>64369026</v>
      </c>
      <c r="B269" s="71">
        <v>1439</v>
      </c>
      <c r="C269" s="71" t="s">
        <v>849</v>
      </c>
      <c r="D269" s="71" t="s">
        <v>850</v>
      </c>
      <c r="E269" s="71" t="s">
        <v>10403</v>
      </c>
      <c r="F269" s="71" t="s">
        <v>851</v>
      </c>
      <c r="G269" s="71" t="s">
        <v>852</v>
      </c>
      <c r="H269" s="72">
        <v>5998</v>
      </c>
      <c r="I269" s="73">
        <v>56954.5</v>
      </c>
      <c r="J269" s="73">
        <v>9495.58</v>
      </c>
      <c r="K269" s="73">
        <v>9568.65</v>
      </c>
      <c r="L269" s="74">
        <v>1000</v>
      </c>
      <c r="M269" s="73">
        <v>56954.5</v>
      </c>
      <c r="N269" s="73">
        <v>0</v>
      </c>
      <c r="O269" s="16" t="str">
        <f>VLOOKUP($A269,'Roll up tech'!$A:$C,3,0)</f>
        <v>Talenti</v>
      </c>
      <c r="P269" s="16" t="str">
        <f>VLOOKUP($A269,'Roll up tech'!$A:$C,2,0)</f>
        <v>TAL Strawberry Sorbetto 8 1PT</v>
      </c>
      <c r="Q269" s="16" t="str">
        <f t="shared" si="17"/>
        <v>TA</v>
      </c>
      <c r="R269" s="16">
        <f>VLOOKUP(A269,'Per Pallet'!A:C,3,0)</f>
        <v>255</v>
      </c>
      <c r="S269" s="16">
        <f t="shared" si="18"/>
        <v>24</v>
      </c>
    </row>
    <row r="270" spans="1:19" hidden="1" x14ac:dyDescent="0.25">
      <c r="A270" s="71">
        <v>64369026</v>
      </c>
      <c r="B270" s="71">
        <v>2300</v>
      </c>
      <c r="C270" s="71" t="s">
        <v>849</v>
      </c>
      <c r="D270" s="71" t="s">
        <v>850</v>
      </c>
      <c r="E270" s="71" t="s">
        <v>10403</v>
      </c>
      <c r="F270" s="71" t="s">
        <v>851</v>
      </c>
      <c r="G270" s="71" t="s">
        <v>852</v>
      </c>
      <c r="H270" s="72">
        <v>71200</v>
      </c>
      <c r="I270" s="73">
        <v>652770.5</v>
      </c>
      <c r="J270" s="73">
        <v>9168.1299999999992</v>
      </c>
      <c r="K270" s="73">
        <v>9403.92</v>
      </c>
      <c r="L270" s="74">
        <v>1000</v>
      </c>
      <c r="M270" s="73">
        <v>652770.5</v>
      </c>
      <c r="N270" s="73">
        <v>0</v>
      </c>
      <c r="O270" s="16" t="str">
        <f>VLOOKUP($A270,'Roll up tech'!$A:$C,3,0)</f>
        <v>Talenti</v>
      </c>
      <c r="P270" s="16" t="str">
        <f>VLOOKUP($A270,'Roll up tech'!$A:$C,2,0)</f>
        <v>TAL Strawberry Sorbetto 8 1PT</v>
      </c>
      <c r="Q270" s="16" t="str">
        <f t="shared" si="17"/>
        <v>TA</v>
      </c>
      <c r="R270" s="16">
        <f>VLOOKUP(A270,'Per Pallet'!A:C,3,0)</f>
        <v>255</v>
      </c>
      <c r="S270" s="16">
        <f t="shared" si="18"/>
        <v>280</v>
      </c>
    </row>
    <row r="271" spans="1:19" hidden="1" x14ac:dyDescent="0.25">
      <c r="A271" s="71">
        <v>64369026</v>
      </c>
      <c r="B271" s="71">
        <v>2904</v>
      </c>
      <c r="C271" s="71" t="s">
        <v>849</v>
      </c>
      <c r="D271" s="71" t="s">
        <v>850</v>
      </c>
      <c r="E271" s="71" t="s">
        <v>10403</v>
      </c>
      <c r="F271" s="71" t="s">
        <v>851</v>
      </c>
      <c r="G271" s="71" t="s">
        <v>852</v>
      </c>
      <c r="H271" s="72">
        <v>0</v>
      </c>
      <c r="I271" s="73">
        <v>0</v>
      </c>
      <c r="J271" s="73">
        <v>9171.27</v>
      </c>
      <c r="K271" s="73">
        <v>9402.01</v>
      </c>
      <c r="L271" s="74">
        <v>1000</v>
      </c>
      <c r="M271" s="73">
        <v>0</v>
      </c>
      <c r="N271" s="73">
        <v>0</v>
      </c>
      <c r="O271" s="16" t="str">
        <f>VLOOKUP($A271,'Roll up tech'!$A:$C,3,0)</f>
        <v>Talenti</v>
      </c>
      <c r="P271" s="16" t="str">
        <f>VLOOKUP($A271,'Roll up tech'!$A:$C,2,0)</f>
        <v>TAL Strawberry Sorbetto 8 1PT</v>
      </c>
      <c r="Q271" s="16" t="str">
        <f t="shared" si="17"/>
        <v>TA</v>
      </c>
      <c r="R271" s="16">
        <f>VLOOKUP(A271,'Per Pallet'!A:C,3,0)</f>
        <v>255</v>
      </c>
      <c r="S271" s="16">
        <f t="shared" si="18"/>
        <v>0</v>
      </c>
    </row>
    <row r="272" spans="1:19" hidden="1" x14ac:dyDescent="0.25">
      <c r="A272" s="71">
        <v>64369026</v>
      </c>
      <c r="B272" s="71">
        <v>3989</v>
      </c>
      <c r="C272" s="71" t="s">
        <v>849</v>
      </c>
      <c r="D272" s="71" t="s">
        <v>850</v>
      </c>
      <c r="E272" s="71" t="s">
        <v>10403</v>
      </c>
      <c r="F272" s="71" t="s">
        <v>851</v>
      </c>
      <c r="G272" s="71" t="s">
        <v>852</v>
      </c>
      <c r="H272" s="72">
        <v>8956</v>
      </c>
      <c r="I272" s="73">
        <v>82458.570000000007</v>
      </c>
      <c r="J272" s="73">
        <v>9207.08</v>
      </c>
      <c r="K272" s="73">
        <v>9568.65</v>
      </c>
      <c r="L272" s="74">
        <v>1000</v>
      </c>
      <c r="M272" s="73">
        <v>82458.570000000007</v>
      </c>
      <c r="N272" s="73">
        <v>0</v>
      </c>
      <c r="O272" s="16" t="str">
        <f>VLOOKUP($A272,'Roll up tech'!$A:$C,3,0)</f>
        <v>Talenti</v>
      </c>
      <c r="P272" s="16" t="str">
        <f>VLOOKUP($A272,'Roll up tech'!$A:$C,2,0)</f>
        <v>TAL Strawberry Sorbetto 8 1PT</v>
      </c>
      <c r="Q272" s="16" t="str">
        <f t="shared" si="17"/>
        <v>TA</v>
      </c>
      <c r="R272" s="16">
        <f>VLOOKUP(A272,'Per Pallet'!A:C,3,0)</f>
        <v>255</v>
      </c>
      <c r="S272" s="16">
        <f t="shared" si="18"/>
        <v>36</v>
      </c>
    </row>
    <row r="273" spans="1:19" hidden="1" x14ac:dyDescent="0.25">
      <c r="A273" s="71">
        <v>64369031</v>
      </c>
      <c r="B273" s="71">
        <v>1419</v>
      </c>
      <c r="C273" s="71" t="s">
        <v>849</v>
      </c>
      <c r="D273" s="71" t="s">
        <v>850</v>
      </c>
      <c r="E273" s="71" t="s">
        <v>10403</v>
      </c>
      <c r="F273" s="71" t="s">
        <v>851</v>
      </c>
      <c r="G273" s="71" t="s">
        <v>852</v>
      </c>
      <c r="H273" s="72">
        <v>1093</v>
      </c>
      <c r="I273" s="73">
        <v>12597.86</v>
      </c>
      <c r="J273" s="73">
        <v>11525.95</v>
      </c>
      <c r="K273" s="73">
        <v>12855.52</v>
      </c>
      <c r="L273" s="74">
        <v>1000</v>
      </c>
      <c r="M273" s="73">
        <v>12597.86</v>
      </c>
      <c r="N273" s="73">
        <v>0</v>
      </c>
      <c r="O273" s="16" t="str">
        <f>VLOOKUP($A273,'Roll up tech'!$A:$C,3,0)</f>
        <v>Talenti</v>
      </c>
      <c r="P273" s="16" t="str">
        <f>VLOOKUP($A273,'Roll up tech'!$A:$C,2,0)</f>
        <v>TAL ND Double Cookie Crunch 8 1PT</v>
      </c>
      <c r="Q273" s="16" t="str">
        <f t="shared" si="17"/>
        <v>TA</v>
      </c>
      <c r="R273" s="16">
        <f>VLOOKUP(A273,'Per Pallet'!A:C,3,0)</f>
        <v>255</v>
      </c>
      <c r="S273" s="16">
        <f t="shared" si="18"/>
        <v>5</v>
      </c>
    </row>
    <row r="274" spans="1:19" hidden="1" x14ac:dyDescent="0.25">
      <c r="A274" s="71">
        <v>64369031</v>
      </c>
      <c r="B274" s="71">
        <v>1439</v>
      </c>
      <c r="C274" s="71" t="s">
        <v>849</v>
      </c>
      <c r="D274" s="71" t="s">
        <v>850</v>
      </c>
      <c r="E274" s="71" t="s">
        <v>10403</v>
      </c>
      <c r="F274" s="71" t="s">
        <v>851</v>
      </c>
      <c r="G274" s="71" t="s">
        <v>852</v>
      </c>
      <c r="H274" s="72">
        <v>2359</v>
      </c>
      <c r="I274" s="73">
        <v>27594.77</v>
      </c>
      <c r="J274" s="73">
        <v>11697.66</v>
      </c>
      <c r="K274" s="73">
        <v>12322.8</v>
      </c>
      <c r="L274" s="74">
        <v>1000</v>
      </c>
      <c r="M274" s="73">
        <v>27594.77</v>
      </c>
      <c r="N274" s="73">
        <v>0</v>
      </c>
      <c r="O274" s="16" t="str">
        <f>VLOOKUP($A274,'Roll up tech'!$A:$C,3,0)</f>
        <v>Talenti</v>
      </c>
      <c r="P274" s="16" t="str">
        <f>VLOOKUP($A274,'Roll up tech'!$A:$C,2,0)</f>
        <v>TAL ND Double Cookie Crunch 8 1PT</v>
      </c>
      <c r="Q274" s="16" t="str">
        <f t="shared" si="17"/>
        <v>TA</v>
      </c>
      <c r="R274" s="16">
        <f>VLOOKUP(A274,'Per Pallet'!A:C,3,0)</f>
        <v>255</v>
      </c>
      <c r="S274" s="16">
        <f t="shared" si="18"/>
        <v>10</v>
      </c>
    </row>
    <row r="275" spans="1:19" hidden="1" x14ac:dyDescent="0.25">
      <c r="A275" s="71">
        <v>64369031</v>
      </c>
      <c r="B275" s="71">
        <v>2300</v>
      </c>
      <c r="C275" s="71" t="s">
        <v>849</v>
      </c>
      <c r="D275" s="71" t="s">
        <v>850</v>
      </c>
      <c r="E275" s="71" t="s">
        <v>10403</v>
      </c>
      <c r="F275" s="71" t="s">
        <v>851</v>
      </c>
      <c r="G275" s="71" t="s">
        <v>852</v>
      </c>
      <c r="H275" s="72">
        <v>7334</v>
      </c>
      <c r="I275" s="73">
        <v>80542.13</v>
      </c>
      <c r="J275" s="73">
        <v>10982.02</v>
      </c>
      <c r="K275" s="73">
        <v>12694.15</v>
      </c>
      <c r="L275" s="74">
        <v>1000</v>
      </c>
      <c r="M275" s="73">
        <v>80542.13</v>
      </c>
      <c r="N275" s="73">
        <v>0</v>
      </c>
      <c r="O275" s="16" t="str">
        <f>VLOOKUP($A275,'Roll up tech'!$A:$C,3,0)</f>
        <v>Talenti</v>
      </c>
      <c r="P275" s="16" t="str">
        <f>VLOOKUP($A275,'Roll up tech'!$A:$C,2,0)</f>
        <v>TAL ND Double Cookie Crunch 8 1PT</v>
      </c>
      <c r="Q275" s="16" t="str">
        <f t="shared" si="17"/>
        <v>TA</v>
      </c>
      <c r="R275" s="16">
        <f>VLOOKUP(A275,'Per Pallet'!A:C,3,0)</f>
        <v>255</v>
      </c>
      <c r="S275" s="16">
        <f t="shared" si="18"/>
        <v>29</v>
      </c>
    </row>
    <row r="276" spans="1:19" hidden="1" x14ac:dyDescent="0.25">
      <c r="A276" s="71">
        <v>64369031</v>
      </c>
      <c r="B276" s="71">
        <v>3989</v>
      </c>
      <c r="C276" s="71" t="s">
        <v>849</v>
      </c>
      <c r="D276" s="71" t="s">
        <v>850</v>
      </c>
      <c r="E276" s="71" t="s">
        <v>10403</v>
      </c>
      <c r="F276" s="71" t="s">
        <v>851</v>
      </c>
      <c r="G276" s="71" t="s">
        <v>852</v>
      </c>
      <c r="H276" s="72">
        <v>8943</v>
      </c>
      <c r="I276" s="73">
        <v>99954.66</v>
      </c>
      <c r="J276" s="73">
        <v>11176.86</v>
      </c>
      <c r="K276" s="73">
        <v>12460.76</v>
      </c>
      <c r="L276" s="74">
        <v>1000</v>
      </c>
      <c r="M276" s="73">
        <v>99954.66</v>
      </c>
      <c r="N276" s="73">
        <v>0</v>
      </c>
      <c r="O276" s="16" t="str">
        <f>VLOOKUP($A276,'Roll up tech'!$A:$C,3,0)</f>
        <v>Talenti</v>
      </c>
      <c r="P276" s="16" t="str">
        <f>VLOOKUP($A276,'Roll up tech'!$A:$C,2,0)</f>
        <v>TAL ND Double Cookie Crunch 8 1PT</v>
      </c>
      <c r="Q276" s="16" t="str">
        <f t="shared" si="17"/>
        <v>TA</v>
      </c>
      <c r="R276" s="16">
        <f>VLOOKUP(A276,'Per Pallet'!A:C,3,0)</f>
        <v>255</v>
      </c>
      <c r="S276" s="16">
        <f t="shared" si="18"/>
        <v>36</v>
      </c>
    </row>
    <row r="277" spans="1:19" hidden="1" x14ac:dyDescent="0.25">
      <c r="A277" s="71">
        <v>64369035</v>
      </c>
      <c r="B277" s="71">
        <v>1419</v>
      </c>
      <c r="C277" s="71" t="s">
        <v>849</v>
      </c>
      <c r="D277" s="71" t="s">
        <v>850</v>
      </c>
      <c r="E277" s="71" t="s">
        <v>10403</v>
      </c>
      <c r="F277" s="71" t="s">
        <v>851</v>
      </c>
      <c r="G277" s="71" t="s">
        <v>852</v>
      </c>
      <c r="H277" s="72">
        <v>1603</v>
      </c>
      <c r="I277" s="73">
        <v>18840.21</v>
      </c>
      <c r="J277" s="73">
        <v>11753.09</v>
      </c>
      <c r="K277" s="73">
        <v>13453.01</v>
      </c>
      <c r="L277" s="74">
        <v>1000</v>
      </c>
      <c r="M277" s="73">
        <v>18840.21</v>
      </c>
      <c r="N277" s="73">
        <v>0</v>
      </c>
      <c r="O277" s="16" t="str">
        <f>VLOOKUP($A277,'Roll up tech'!$A:$C,3,0)</f>
        <v>Talenti</v>
      </c>
      <c r="P277" s="16" t="str">
        <f>VLOOKUP($A277,'Roll up tech'!$A:$C,2,0)</f>
        <v>TAL ND Caramel Toffee Crunch 8 1PT</v>
      </c>
      <c r="Q277" s="16" t="str">
        <f t="shared" si="17"/>
        <v>TA</v>
      </c>
      <c r="R277" s="16">
        <f>VLOOKUP(A277,'Per Pallet'!A:C,3,0)</f>
        <v>255</v>
      </c>
      <c r="S277" s="16">
        <f t="shared" si="18"/>
        <v>7</v>
      </c>
    </row>
    <row r="278" spans="1:19" hidden="1" x14ac:dyDescent="0.25">
      <c r="A278" s="71">
        <v>64369035</v>
      </c>
      <c r="B278" s="71">
        <v>1439</v>
      </c>
      <c r="C278" s="71" t="s">
        <v>849</v>
      </c>
      <c r="D278" s="71" t="s">
        <v>850</v>
      </c>
      <c r="E278" s="71" t="s">
        <v>10403</v>
      </c>
      <c r="F278" s="71" t="s">
        <v>851</v>
      </c>
      <c r="G278" s="71" t="s">
        <v>852</v>
      </c>
      <c r="H278" s="72">
        <v>1979</v>
      </c>
      <c r="I278" s="73">
        <v>23732.09</v>
      </c>
      <c r="J278" s="73">
        <v>11991.96</v>
      </c>
      <c r="K278" s="73">
        <v>12855.76</v>
      </c>
      <c r="L278" s="74">
        <v>1000</v>
      </c>
      <c r="M278" s="73">
        <v>23732.09</v>
      </c>
      <c r="N278" s="73">
        <v>0</v>
      </c>
      <c r="O278" s="16" t="str">
        <f>VLOOKUP($A278,'Roll up tech'!$A:$C,3,0)</f>
        <v>Talenti</v>
      </c>
      <c r="P278" s="16" t="str">
        <f>VLOOKUP($A278,'Roll up tech'!$A:$C,2,0)</f>
        <v>TAL ND Caramel Toffee Crunch 8 1PT</v>
      </c>
      <c r="Q278" s="16" t="str">
        <f t="shared" si="17"/>
        <v>TA</v>
      </c>
      <c r="R278" s="16">
        <f>VLOOKUP(A278,'Per Pallet'!A:C,3,0)</f>
        <v>255</v>
      </c>
      <c r="S278" s="16">
        <f t="shared" si="18"/>
        <v>8</v>
      </c>
    </row>
    <row r="279" spans="1:19" hidden="1" x14ac:dyDescent="0.25">
      <c r="A279" s="71">
        <v>64369035</v>
      </c>
      <c r="B279" s="71">
        <v>2300</v>
      </c>
      <c r="C279" s="71" t="s">
        <v>849</v>
      </c>
      <c r="D279" s="71" t="s">
        <v>850</v>
      </c>
      <c r="E279" s="71" t="s">
        <v>10403</v>
      </c>
      <c r="F279" s="71" t="s">
        <v>851</v>
      </c>
      <c r="G279" s="71" t="s">
        <v>852</v>
      </c>
      <c r="H279" s="72">
        <v>12628</v>
      </c>
      <c r="I279" s="73">
        <v>138329.43</v>
      </c>
      <c r="J279" s="73">
        <v>10954.18</v>
      </c>
      <c r="K279" s="73">
        <v>12858.66</v>
      </c>
      <c r="L279" s="74">
        <v>1000</v>
      </c>
      <c r="M279" s="73">
        <v>138329.43</v>
      </c>
      <c r="N279" s="73">
        <v>0</v>
      </c>
      <c r="O279" s="16" t="str">
        <f>VLOOKUP($A279,'Roll up tech'!$A:$C,3,0)</f>
        <v>Talenti</v>
      </c>
      <c r="P279" s="16" t="str">
        <f>VLOOKUP($A279,'Roll up tech'!$A:$C,2,0)</f>
        <v>TAL ND Caramel Toffee Crunch 8 1PT</v>
      </c>
      <c r="Q279" s="16" t="str">
        <f t="shared" si="17"/>
        <v>TA</v>
      </c>
      <c r="R279" s="16">
        <f>VLOOKUP(A279,'Per Pallet'!A:C,3,0)</f>
        <v>255</v>
      </c>
      <c r="S279" s="16">
        <f t="shared" si="18"/>
        <v>50</v>
      </c>
    </row>
    <row r="280" spans="1:19" hidden="1" x14ac:dyDescent="0.25">
      <c r="A280" s="71">
        <v>64369035</v>
      </c>
      <c r="B280" s="71">
        <v>2904</v>
      </c>
      <c r="C280" s="71" t="s">
        <v>849</v>
      </c>
      <c r="D280" s="71" t="s">
        <v>850</v>
      </c>
      <c r="E280" s="71" t="s">
        <v>10403</v>
      </c>
      <c r="F280" s="71" t="s">
        <v>851</v>
      </c>
      <c r="G280" s="71" t="s">
        <v>852</v>
      </c>
      <c r="H280" s="72">
        <v>0</v>
      </c>
      <c r="I280" s="73">
        <v>0</v>
      </c>
      <c r="J280" s="73">
        <v>10932.88</v>
      </c>
      <c r="K280" s="73">
        <v>12855.76</v>
      </c>
      <c r="L280" s="74">
        <v>1000</v>
      </c>
      <c r="M280" s="73">
        <v>0</v>
      </c>
      <c r="N280" s="73">
        <v>0</v>
      </c>
      <c r="O280" s="16" t="str">
        <f>VLOOKUP($A280,'Roll up tech'!$A:$C,3,0)</f>
        <v>Talenti</v>
      </c>
      <c r="P280" s="16" t="str">
        <f>VLOOKUP($A280,'Roll up tech'!$A:$C,2,0)</f>
        <v>TAL ND Caramel Toffee Crunch 8 1PT</v>
      </c>
      <c r="Q280" s="16" t="str">
        <f t="shared" si="17"/>
        <v>TA</v>
      </c>
      <c r="R280" s="16">
        <f>VLOOKUP(A280,'Per Pallet'!A:C,3,0)</f>
        <v>255</v>
      </c>
      <c r="S280" s="16">
        <f t="shared" si="18"/>
        <v>0</v>
      </c>
    </row>
    <row r="281" spans="1:19" hidden="1" x14ac:dyDescent="0.25">
      <c r="A281" s="71">
        <v>64369035</v>
      </c>
      <c r="B281" s="71">
        <v>3989</v>
      </c>
      <c r="C281" s="71" t="s">
        <v>849</v>
      </c>
      <c r="D281" s="71" t="s">
        <v>850</v>
      </c>
      <c r="E281" s="71" t="s">
        <v>10403</v>
      </c>
      <c r="F281" s="71" t="s">
        <v>851</v>
      </c>
      <c r="G281" s="71" t="s">
        <v>852</v>
      </c>
      <c r="H281" s="72">
        <v>1950</v>
      </c>
      <c r="I281" s="73">
        <v>21609.200000000001</v>
      </c>
      <c r="J281" s="73">
        <v>11081.64</v>
      </c>
      <c r="K281" s="73">
        <v>12921.22</v>
      </c>
      <c r="L281" s="74">
        <v>1000</v>
      </c>
      <c r="M281" s="73">
        <v>21609.200000000001</v>
      </c>
      <c r="N281" s="73">
        <v>0</v>
      </c>
      <c r="O281" s="16" t="str">
        <f>VLOOKUP($A281,'Roll up tech'!$A:$C,3,0)</f>
        <v>Talenti</v>
      </c>
      <c r="P281" s="16" t="str">
        <f>VLOOKUP($A281,'Roll up tech'!$A:$C,2,0)</f>
        <v>TAL ND Caramel Toffee Crunch 8 1PT</v>
      </c>
      <c r="Q281" s="16" t="str">
        <f t="shared" si="17"/>
        <v>TA</v>
      </c>
      <c r="R281" s="16">
        <f>VLOOKUP(A281,'Per Pallet'!A:C,3,0)</f>
        <v>255</v>
      </c>
      <c r="S281" s="16">
        <f t="shared" si="18"/>
        <v>8</v>
      </c>
    </row>
    <row r="282" spans="1:19" hidden="1" x14ac:dyDescent="0.25">
      <c r="A282" s="71">
        <v>64369043</v>
      </c>
      <c r="B282" s="71">
        <v>1419</v>
      </c>
      <c r="C282" s="71" t="s">
        <v>849</v>
      </c>
      <c r="D282" s="71" t="s">
        <v>850</v>
      </c>
      <c r="E282" s="71" t="s">
        <v>10403</v>
      </c>
      <c r="F282" s="71" t="s">
        <v>851</v>
      </c>
      <c r="G282" s="71" t="s">
        <v>852</v>
      </c>
      <c r="H282" s="72">
        <v>7320</v>
      </c>
      <c r="I282" s="73">
        <v>102614.95</v>
      </c>
      <c r="J282" s="73">
        <v>14018.44</v>
      </c>
      <c r="K282" s="73">
        <v>13837.61</v>
      </c>
      <c r="L282" s="74">
        <v>1000</v>
      </c>
      <c r="M282" s="73">
        <v>102614.95</v>
      </c>
      <c r="N282" s="73">
        <v>0</v>
      </c>
      <c r="O282" s="16" t="str">
        <f>VLOOKUP($A282,'Roll up tech'!$A:$C,3,0)</f>
        <v>Talenti</v>
      </c>
      <c r="P282" s="16" t="str">
        <f>VLOOKUP($A282,'Roll up tech'!$A:$C,2,0)</f>
        <v>TAL ND LYR CHOC Fudge Brownie 8 323.1g</v>
      </c>
      <c r="Q282" s="16" t="str">
        <f t="shared" si="17"/>
        <v>TA</v>
      </c>
      <c r="R282" s="16">
        <f>VLOOKUP(A282,'Per Pallet'!A:C,3,0)</f>
        <v>255</v>
      </c>
      <c r="S282" s="16">
        <f t="shared" si="18"/>
        <v>29</v>
      </c>
    </row>
    <row r="283" spans="1:19" hidden="1" x14ac:dyDescent="0.25">
      <c r="A283" s="71">
        <v>64369043</v>
      </c>
      <c r="B283" s="71">
        <v>1439</v>
      </c>
      <c r="C283" s="71" t="s">
        <v>849</v>
      </c>
      <c r="D283" s="71" t="s">
        <v>850</v>
      </c>
      <c r="E283" s="71" t="s">
        <v>10403</v>
      </c>
      <c r="F283" s="71" t="s">
        <v>851</v>
      </c>
      <c r="G283" s="71" t="s">
        <v>852</v>
      </c>
      <c r="H283" s="72">
        <v>2040</v>
      </c>
      <c r="I283" s="73">
        <v>28922.560000000001</v>
      </c>
      <c r="J283" s="73">
        <v>14177.73</v>
      </c>
      <c r="K283" s="73">
        <v>13177.47</v>
      </c>
      <c r="L283" s="74">
        <v>1000</v>
      </c>
      <c r="M283" s="73">
        <v>28922.560000000001</v>
      </c>
      <c r="N283" s="73">
        <v>0</v>
      </c>
      <c r="O283" s="16" t="str">
        <f>VLOOKUP($A283,'Roll up tech'!$A:$C,3,0)</f>
        <v>Talenti</v>
      </c>
      <c r="P283" s="16" t="str">
        <f>VLOOKUP($A283,'Roll up tech'!$A:$C,2,0)</f>
        <v>TAL ND LYR CHOC Fudge Brownie 8 323.1g</v>
      </c>
      <c r="Q283" s="16" t="str">
        <f t="shared" si="17"/>
        <v>TA</v>
      </c>
      <c r="R283" s="16">
        <f>VLOOKUP(A283,'Per Pallet'!A:C,3,0)</f>
        <v>255</v>
      </c>
      <c r="S283" s="16">
        <f t="shared" si="18"/>
        <v>8</v>
      </c>
    </row>
    <row r="284" spans="1:19" hidden="1" x14ac:dyDescent="0.25">
      <c r="A284" s="71">
        <v>64369043</v>
      </c>
      <c r="B284" s="71">
        <v>2300</v>
      </c>
      <c r="C284" s="71" t="s">
        <v>849</v>
      </c>
      <c r="D284" s="71" t="s">
        <v>850</v>
      </c>
      <c r="E284" s="71" t="s">
        <v>10403</v>
      </c>
      <c r="F284" s="71" t="s">
        <v>851</v>
      </c>
      <c r="G284" s="71" t="s">
        <v>852</v>
      </c>
      <c r="H284" s="72">
        <v>5164</v>
      </c>
      <c r="I284" s="73">
        <v>69597.02</v>
      </c>
      <c r="J284" s="73">
        <v>13477.35</v>
      </c>
      <c r="K284" s="73">
        <v>13177.47</v>
      </c>
      <c r="L284" s="74">
        <v>1000</v>
      </c>
      <c r="M284" s="73">
        <v>69597.02</v>
      </c>
      <c r="N284" s="73">
        <v>0</v>
      </c>
      <c r="O284" s="16" t="str">
        <f>VLOOKUP($A284,'Roll up tech'!$A:$C,3,0)</f>
        <v>Talenti</v>
      </c>
      <c r="P284" s="16" t="str">
        <f>VLOOKUP($A284,'Roll up tech'!$A:$C,2,0)</f>
        <v>TAL ND LYR CHOC Fudge Brownie 8 323.1g</v>
      </c>
      <c r="Q284" s="16" t="str">
        <f t="shared" si="17"/>
        <v>TA</v>
      </c>
      <c r="R284" s="16">
        <f>VLOOKUP(A284,'Per Pallet'!A:C,3,0)</f>
        <v>255</v>
      </c>
      <c r="S284" s="16">
        <f t="shared" si="18"/>
        <v>21</v>
      </c>
    </row>
    <row r="285" spans="1:19" hidden="1" x14ac:dyDescent="0.25">
      <c r="A285" s="71">
        <v>64369043</v>
      </c>
      <c r="B285" s="71">
        <v>2904</v>
      </c>
      <c r="C285" s="71" t="s">
        <v>849</v>
      </c>
      <c r="D285" s="71" t="s">
        <v>850</v>
      </c>
      <c r="E285" s="71" t="s">
        <v>10403</v>
      </c>
      <c r="F285" s="71" t="s">
        <v>851</v>
      </c>
      <c r="G285" s="71" t="s">
        <v>852</v>
      </c>
      <c r="H285" s="72">
        <v>1</v>
      </c>
      <c r="I285" s="73">
        <v>13.25</v>
      </c>
      <c r="J285" s="73">
        <v>13250</v>
      </c>
      <c r="K285" s="73">
        <v>13177.47</v>
      </c>
      <c r="L285" s="74">
        <v>1000</v>
      </c>
      <c r="M285" s="73">
        <v>13.25</v>
      </c>
      <c r="N285" s="73">
        <v>0</v>
      </c>
      <c r="O285" s="16" t="str">
        <f>VLOOKUP($A285,'Roll up tech'!$A:$C,3,0)</f>
        <v>Talenti</v>
      </c>
      <c r="P285" s="16" t="str">
        <f>VLOOKUP($A285,'Roll up tech'!$A:$C,2,0)</f>
        <v>TAL ND LYR CHOC Fudge Brownie 8 323.1g</v>
      </c>
      <c r="Q285" s="16" t="str">
        <f t="shared" si="17"/>
        <v>TA</v>
      </c>
      <c r="R285" s="16">
        <f>VLOOKUP(A285,'Per Pallet'!A:C,3,0)</f>
        <v>255</v>
      </c>
      <c r="S285" s="16">
        <f t="shared" si="18"/>
        <v>1</v>
      </c>
    </row>
    <row r="286" spans="1:19" hidden="1" x14ac:dyDescent="0.25">
      <c r="A286" s="71">
        <v>64369043</v>
      </c>
      <c r="B286" s="71">
        <v>3989</v>
      </c>
      <c r="C286" s="71" t="s">
        <v>849</v>
      </c>
      <c r="D286" s="71" t="s">
        <v>850</v>
      </c>
      <c r="E286" s="71" t="s">
        <v>10403</v>
      </c>
      <c r="F286" s="71" t="s">
        <v>851</v>
      </c>
      <c r="G286" s="71" t="s">
        <v>852</v>
      </c>
      <c r="H286" s="72">
        <v>8950</v>
      </c>
      <c r="I286" s="73">
        <v>121603.93</v>
      </c>
      <c r="J286" s="73">
        <v>13587.03</v>
      </c>
      <c r="K286" s="73">
        <v>13256.68</v>
      </c>
      <c r="L286" s="74">
        <v>1000</v>
      </c>
      <c r="M286" s="73">
        <v>121603.93</v>
      </c>
      <c r="N286" s="73">
        <v>0</v>
      </c>
      <c r="O286" s="16" t="str">
        <f>VLOOKUP($A286,'Roll up tech'!$A:$C,3,0)</f>
        <v>Talenti</v>
      </c>
      <c r="P286" s="16" t="str">
        <f>VLOOKUP($A286,'Roll up tech'!$A:$C,2,0)</f>
        <v>TAL ND LYR CHOC Fudge Brownie 8 323.1g</v>
      </c>
      <c r="Q286" s="16" t="str">
        <f t="shared" si="17"/>
        <v>TA</v>
      </c>
      <c r="R286" s="16">
        <f>VLOOKUP(A286,'Per Pallet'!A:C,3,0)</f>
        <v>255</v>
      </c>
      <c r="S286" s="16">
        <f t="shared" si="18"/>
        <v>36</v>
      </c>
    </row>
    <row r="287" spans="1:19" hidden="1" x14ac:dyDescent="0.25">
      <c r="A287" s="71">
        <v>64369045</v>
      </c>
      <c r="B287" s="71">
        <v>1419</v>
      </c>
      <c r="C287" s="71" t="s">
        <v>849</v>
      </c>
      <c r="D287" s="71" t="s">
        <v>850</v>
      </c>
      <c r="E287" s="71" t="s">
        <v>10403</v>
      </c>
      <c r="F287" s="71" t="s">
        <v>851</v>
      </c>
      <c r="G287" s="71" t="s">
        <v>852</v>
      </c>
      <c r="H287" s="72">
        <v>74</v>
      </c>
      <c r="I287" s="73">
        <v>1118.1300000000001</v>
      </c>
      <c r="J287" s="73">
        <v>15109.86</v>
      </c>
      <c r="K287" s="73">
        <v>13544.46</v>
      </c>
      <c r="L287" s="74">
        <v>1000</v>
      </c>
      <c r="M287" s="73">
        <v>1118.1300000000001</v>
      </c>
      <c r="N287" s="73">
        <v>0</v>
      </c>
      <c r="O287" s="16" t="str">
        <f>VLOOKUP($A287,'Roll up tech'!$A:$C,3,0)</f>
        <v>Talenti</v>
      </c>
      <c r="P287" s="16" t="str">
        <f>VLOOKUP($A287,'Roll up tech'!$A:$C,2,0)</f>
        <v>TAL ND LYR Blueberry Crumble 8 320.3g</v>
      </c>
      <c r="Q287" s="16" t="str">
        <f t="shared" si="17"/>
        <v>TA</v>
      </c>
      <c r="R287" s="16">
        <f>VLOOKUP(A287,'Per Pallet'!A:C,3,0)</f>
        <v>255</v>
      </c>
      <c r="S287" s="16">
        <f t="shared" si="18"/>
        <v>1</v>
      </c>
    </row>
    <row r="288" spans="1:19" hidden="1" x14ac:dyDescent="0.25">
      <c r="A288" s="71">
        <v>64369045</v>
      </c>
      <c r="B288" s="71">
        <v>1439</v>
      </c>
      <c r="C288" s="71" t="s">
        <v>849</v>
      </c>
      <c r="D288" s="71" t="s">
        <v>850</v>
      </c>
      <c r="E288" s="71" t="s">
        <v>10403</v>
      </c>
      <c r="F288" s="71" t="s">
        <v>851</v>
      </c>
      <c r="G288" s="71" t="s">
        <v>852</v>
      </c>
      <c r="H288" s="72">
        <v>450</v>
      </c>
      <c r="I288" s="73">
        <v>6411.56</v>
      </c>
      <c r="J288" s="73">
        <v>14247.91</v>
      </c>
      <c r="K288" s="73">
        <v>12923.73</v>
      </c>
      <c r="L288" s="74">
        <v>1000</v>
      </c>
      <c r="M288" s="73">
        <v>6411.56</v>
      </c>
      <c r="N288" s="73">
        <v>0</v>
      </c>
      <c r="O288" s="16" t="str">
        <f>VLOOKUP($A288,'Roll up tech'!$A:$C,3,0)</f>
        <v>Talenti</v>
      </c>
      <c r="P288" s="16" t="str">
        <f>VLOOKUP($A288,'Roll up tech'!$A:$C,2,0)</f>
        <v>TAL ND LYR Blueberry Crumble 8 320.3g</v>
      </c>
      <c r="Q288" s="16" t="str">
        <f t="shared" si="17"/>
        <v>TA</v>
      </c>
      <c r="R288" s="16">
        <f>VLOOKUP(A288,'Per Pallet'!A:C,3,0)</f>
        <v>255</v>
      </c>
      <c r="S288" s="16">
        <f t="shared" si="18"/>
        <v>2</v>
      </c>
    </row>
    <row r="289" spans="1:19" hidden="1" x14ac:dyDescent="0.25">
      <c r="A289" s="71">
        <v>64369045</v>
      </c>
      <c r="B289" s="71">
        <v>2300</v>
      </c>
      <c r="C289" s="71" t="s">
        <v>849</v>
      </c>
      <c r="D289" s="71" t="s">
        <v>850</v>
      </c>
      <c r="E289" s="71" t="s">
        <v>10403</v>
      </c>
      <c r="F289" s="71" t="s">
        <v>851</v>
      </c>
      <c r="G289" s="71" t="s">
        <v>852</v>
      </c>
      <c r="H289" s="72">
        <v>1</v>
      </c>
      <c r="I289" s="73">
        <v>14.77</v>
      </c>
      <c r="J289" s="73">
        <v>14770</v>
      </c>
      <c r="K289" s="73">
        <v>12933.18</v>
      </c>
      <c r="L289" s="74">
        <v>1000</v>
      </c>
      <c r="M289" s="73">
        <v>14.77</v>
      </c>
      <c r="N289" s="73">
        <v>0</v>
      </c>
      <c r="O289" s="16" t="str">
        <f>VLOOKUP($A289,'Roll up tech'!$A:$C,3,0)</f>
        <v>Talenti</v>
      </c>
      <c r="P289" s="16" t="str">
        <f>VLOOKUP($A289,'Roll up tech'!$A:$C,2,0)</f>
        <v>TAL ND LYR Blueberry Crumble 8 320.3g</v>
      </c>
      <c r="Q289" s="16" t="str">
        <f t="shared" si="17"/>
        <v>TA</v>
      </c>
      <c r="R289" s="16">
        <f>VLOOKUP(A289,'Per Pallet'!A:C,3,0)</f>
        <v>255</v>
      </c>
      <c r="S289" s="16">
        <f t="shared" si="18"/>
        <v>1</v>
      </c>
    </row>
    <row r="290" spans="1:19" hidden="1" x14ac:dyDescent="0.25">
      <c r="A290" s="71">
        <v>64369045</v>
      </c>
      <c r="B290" s="71">
        <v>3989</v>
      </c>
      <c r="C290" s="71" t="s">
        <v>849</v>
      </c>
      <c r="D290" s="71" t="s">
        <v>850</v>
      </c>
      <c r="E290" s="71" t="s">
        <v>10403</v>
      </c>
      <c r="F290" s="71" t="s">
        <v>851</v>
      </c>
      <c r="G290" s="71" t="s">
        <v>852</v>
      </c>
      <c r="H290" s="72">
        <v>915</v>
      </c>
      <c r="I290" s="73">
        <v>13433.47</v>
      </c>
      <c r="J290" s="73">
        <v>14681.39</v>
      </c>
      <c r="K290" s="73">
        <v>13109.59</v>
      </c>
      <c r="L290" s="74">
        <v>1000</v>
      </c>
      <c r="M290" s="73">
        <v>13433.47</v>
      </c>
      <c r="N290" s="73">
        <v>0</v>
      </c>
      <c r="O290" s="16" t="str">
        <f>VLOOKUP($A290,'Roll up tech'!$A:$C,3,0)</f>
        <v>Talenti</v>
      </c>
      <c r="P290" s="16" t="str">
        <f>VLOOKUP($A290,'Roll up tech'!$A:$C,2,0)</f>
        <v>TAL ND LYR Blueberry Crumble 8 320.3g</v>
      </c>
      <c r="Q290" s="16" t="str">
        <f t="shared" si="17"/>
        <v>TA</v>
      </c>
      <c r="R290" s="16">
        <f>VLOOKUP(A290,'Per Pallet'!A:C,3,0)</f>
        <v>255</v>
      </c>
      <c r="S290" s="16">
        <f t="shared" si="18"/>
        <v>4</v>
      </c>
    </row>
    <row r="291" spans="1:19" hidden="1" x14ac:dyDescent="0.25">
      <c r="A291" s="71">
        <v>64369046</v>
      </c>
      <c r="B291" s="71">
        <v>1406</v>
      </c>
      <c r="C291" s="71" t="s">
        <v>849</v>
      </c>
      <c r="D291" s="71" t="s">
        <v>850</v>
      </c>
      <c r="E291" s="71" t="s">
        <v>10403</v>
      </c>
      <c r="F291" s="71" t="s">
        <v>853</v>
      </c>
      <c r="G291" s="71" t="s">
        <v>852</v>
      </c>
      <c r="H291" s="72">
        <v>0</v>
      </c>
      <c r="I291" s="73">
        <v>0</v>
      </c>
      <c r="J291" s="73">
        <v>12757.73</v>
      </c>
      <c r="K291" s="73">
        <v>14869.48</v>
      </c>
      <c r="L291" s="74">
        <v>1000</v>
      </c>
      <c r="M291" s="73">
        <v>0</v>
      </c>
      <c r="N291" s="73">
        <v>0</v>
      </c>
      <c r="O291" s="16" t="str">
        <f>VLOOKUP($A291,'Roll up tech'!$A:$C,3,0)</f>
        <v>Talenti</v>
      </c>
      <c r="P291" s="16" t="str">
        <f>VLOOKUP($A291,'Roll up tech'!$A:$C,2,0)</f>
        <v>TAL LYR Snickerdoodle 8p 326.7g</v>
      </c>
      <c r="Q291" s="16" t="str">
        <f t="shared" si="17"/>
        <v>TA</v>
      </c>
      <c r="R291" s="16">
        <f>VLOOKUP(A291,'Per Pallet'!A:C,3,0)</f>
        <v>255</v>
      </c>
      <c r="S291" s="16">
        <f t="shared" si="18"/>
        <v>0</v>
      </c>
    </row>
    <row r="292" spans="1:19" hidden="1" x14ac:dyDescent="0.25">
      <c r="A292" s="71">
        <v>64369046</v>
      </c>
      <c r="B292" s="71">
        <v>1419</v>
      </c>
      <c r="C292" s="71" t="s">
        <v>849</v>
      </c>
      <c r="D292" s="71" t="s">
        <v>850</v>
      </c>
      <c r="E292" s="71" t="s">
        <v>10403</v>
      </c>
      <c r="F292" s="71" t="s">
        <v>851</v>
      </c>
      <c r="G292" s="71" t="s">
        <v>852</v>
      </c>
      <c r="H292" s="72">
        <v>1680</v>
      </c>
      <c r="I292" s="73">
        <v>23866.720000000001</v>
      </c>
      <c r="J292" s="73">
        <v>14206.38</v>
      </c>
      <c r="K292" s="73">
        <v>15338.78</v>
      </c>
      <c r="L292" s="74">
        <v>1000</v>
      </c>
      <c r="M292" s="73">
        <v>23866.720000000001</v>
      </c>
      <c r="N292" s="73">
        <v>0</v>
      </c>
      <c r="O292" s="16" t="str">
        <f>VLOOKUP($A292,'Roll up tech'!$A:$C,3,0)</f>
        <v>Talenti</v>
      </c>
      <c r="P292" s="16" t="str">
        <f>VLOOKUP($A292,'Roll up tech'!$A:$C,2,0)</f>
        <v>TAL LYR Snickerdoodle 8p 326.7g</v>
      </c>
      <c r="Q292" s="16" t="str">
        <f t="shared" si="17"/>
        <v>TA</v>
      </c>
      <c r="R292" s="16">
        <f>VLOOKUP(A292,'Per Pallet'!A:C,3,0)</f>
        <v>255</v>
      </c>
      <c r="S292" s="16">
        <f t="shared" si="18"/>
        <v>7</v>
      </c>
    </row>
    <row r="293" spans="1:19" hidden="1" x14ac:dyDescent="0.25">
      <c r="A293" s="71">
        <v>64369046</v>
      </c>
      <c r="B293" s="71">
        <v>1439</v>
      </c>
      <c r="C293" s="71" t="s">
        <v>849</v>
      </c>
      <c r="D293" s="71" t="s">
        <v>850</v>
      </c>
      <c r="E293" s="71" t="s">
        <v>10403</v>
      </c>
      <c r="F293" s="71" t="s">
        <v>851</v>
      </c>
      <c r="G293" s="71" t="s">
        <v>852</v>
      </c>
      <c r="H293" s="72">
        <v>1136</v>
      </c>
      <c r="I293" s="73">
        <v>16158.49</v>
      </c>
      <c r="J293" s="73">
        <v>14224.02</v>
      </c>
      <c r="K293" s="73">
        <v>14869.48</v>
      </c>
      <c r="L293" s="74">
        <v>1000</v>
      </c>
      <c r="M293" s="73">
        <v>16158.49</v>
      </c>
      <c r="N293" s="73">
        <v>0</v>
      </c>
      <c r="O293" s="16" t="str">
        <f>VLOOKUP($A293,'Roll up tech'!$A:$C,3,0)</f>
        <v>Talenti</v>
      </c>
      <c r="P293" s="16" t="str">
        <f>VLOOKUP($A293,'Roll up tech'!$A:$C,2,0)</f>
        <v>TAL LYR Snickerdoodle 8p 326.7g</v>
      </c>
      <c r="Q293" s="16" t="str">
        <f t="shared" si="17"/>
        <v>TA</v>
      </c>
      <c r="R293" s="16">
        <f>VLOOKUP(A293,'Per Pallet'!A:C,3,0)</f>
        <v>255</v>
      </c>
      <c r="S293" s="16">
        <f t="shared" si="18"/>
        <v>5</v>
      </c>
    </row>
    <row r="294" spans="1:19" hidden="1" x14ac:dyDescent="0.25">
      <c r="A294" s="71">
        <v>64369046</v>
      </c>
      <c r="B294" s="71">
        <v>1471</v>
      </c>
      <c r="C294" s="71" t="s">
        <v>849</v>
      </c>
      <c r="D294" s="71" t="s">
        <v>850</v>
      </c>
      <c r="E294" s="71" t="s">
        <v>10403</v>
      </c>
      <c r="F294" s="71" t="s">
        <v>851</v>
      </c>
      <c r="G294" s="71" t="s">
        <v>852</v>
      </c>
      <c r="H294" s="72">
        <v>255</v>
      </c>
      <c r="I294" s="73">
        <v>3215.25</v>
      </c>
      <c r="J294" s="73">
        <v>12608.82</v>
      </c>
      <c r="K294" s="73">
        <v>14802.48</v>
      </c>
      <c r="L294" s="74">
        <v>1000</v>
      </c>
      <c r="M294" s="73">
        <v>3215.25</v>
      </c>
      <c r="N294" s="73">
        <v>0</v>
      </c>
      <c r="O294" s="16" t="str">
        <f>VLOOKUP($A294,'Roll up tech'!$A:$C,3,0)</f>
        <v>Talenti</v>
      </c>
      <c r="P294" s="16" t="str">
        <f>VLOOKUP($A294,'Roll up tech'!$A:$C,2,0)</f>
        <v>TAL LYR Snickerdoodle 8p 326.7g</v>
      </c>
      <c r="Q294" s="16" t="str">
        <f t="shared" si="17"/>
        <v>TA</v>
      </c>
      <c r="R294" s="16">
        <f>VLOOKUP(A294,'Per Pallet'!A:C,3,0)</f>
        <v>255</v>
      </c>
      <c r="S294" s="16">
        <f t="shared" si="18"/>
        <v>1</v>
      </c>
    </row>
    <row r="295" spans="1:19" hidden="1" x14ac:dyDescent="0.25">
      <c r="A295" s="71">
        <v>64369046</v>
      </c>
      <c r="B295" s="71">
        <v>2300</v>
      </c>
      <c r="C295" s="71" t="s">
        <v>849</v>
      </c>
      <c r="D295" s="71" t="s">
        <v>850</v>
      </c>
      <c r="E295" s="71" t="s">
        <v>10403</v>
      </c>
      <c r="F295" s="71" t="s">
        <v>851</v>
      </c>
      <c r="G295" s="71" t="s">
        <v>852</v>
      </c>
      <c r="H295" s="72">
        <v>18008</v>
      </c>
      <c r="I295" s="73">
        <v>248360.69</v>
      </c>
      <c r="J295" s="73">
        <v>13791.69</v>
      </c>
      <c r="K295" s="73">
        <v>14802.48</v>
      </c>
      <c r="L295" s="74">
        <v>1000</v>
      </c>
      <c r="M295" s="73">
        <v>248360.69</v>
      </c>
      <c r="N295" s="73">
        <v>0</v>
      </c>
      <c r="O295" s="16" t="str">
        <f>VLOOKUP($A295,'Roll up tech'!$A:$C,3,0)</f>
        <v>Talenti</v>
      </c>
      <c r="P295" s="16" t="str">
        <f>VLOOKUP($A295,'Roll up tech'!$A:$C,2,0)</f>
        <v>TAL LYR Snickerdoodle 8p 326.7g</v>
      </c>
      <c r="Q295" s="16" t="str">
        <f t="shared" si="17"/>
        <v>TA</v>
      </c>
      <c r="R295" s="16">
        <f>VLOOKUP(A295,'Per Pallet'!A:C,3,0)</f>
        <v>255</v>
      </c>
      <c r="S295" s="16">
        <f t="shared" si="18"/>
        <v>71</v>
      </c>
    </row>
    <row r="296" spans="1:19" hidden="1" x14ac:dyDescent="0.25">
      <c r="A296" s="71">
        <v>64369046</v>
      </c>
      <c r="B296" s="71">
        <v>3989</v>
      </c>
      <c r="C296" s="71" t="s">
        <v>849</v>
      </c>
      <c r="D296" s="71" t="s">
        <v>850</v>
      </c>
      <c r="E296" s="71" t="s">
        <v>10403</v>
      </c>
      <c r="F296" s="71" t="s">
        <v>851</v>
      </c>
      <c r="G296" s="71" t="s">
        <v>852</v>
      </c>
      <c r="H296" s="72">
        <v>2403</v>
      </c>
      <c r="I296" s="73">
        <v>32406.57</v>
      </c>
      <c r="J296" s="73">
        <v>13485.88</v>
      </c>
      <c r="K296" s="73">
        <v>14869.48</v>
      </c>
      <c r="L296" s="74">
        <v>1000</v>
      </c>
      <c r="M296" s="73">
        <v>32406.57</v>
      </c>
      <c r="N296" s="73">
        <v>0</v>
      </c>
      <c r="O296" s="16" t="str">
        <f>VLOOKUP($A296,'Roll up tech'!$A:$C,3,0)</f>
        <v>Talenti</v>
      </c>
      <c r="P296" s="16" t="str">
        <f>VLOOKUP($A296,'Roll up tech'!$A:$C,2,0)</f>
        <v>TAL LYR Snickerdoodle 8p 326.7g</v>
      </c>
      <c r="Q296" s="16" t="str">
        <f t="shared" si="17"/>
        <v>TA</v>
      </c>
      <c r="R296" s="16">
        <f>VLOOKUP(A296,'Per Pallet'!A:C,3,0)</f>
        <v>255</v>
      </c>
      <c r="S296" s="16">
        <f t="shared" si="18"/>
        <v>10</v>
      </c>
    </row>
    <row r="297" spans="1:19" hidden="1" x14ac:dyDescent="0.25">
      <c r="A297" s="71">
        <v>64369052</v>
      </c>
      <c r="B297" s="71">
        <v>1406</v>
      </c>
      <c r="C297" s="71" t="s">
        <v>849</v>
      </c>
      <c r="D297" s="71" t="s">
        <v>850</v>
      </c>
      <c r="E297" s="71" t="s">
        <v>10403</v>
      </c>
      <c r="F297" s="71" t="s">
        <v>851</v>
      </c>
      <c r="G297" s="71" t="s">
        <v>852</v>
      </c>
      <c r="H297" s="72">
        <v>12371</v>
      </c>
      <c r="I297" s="73">
        <v>204901.56</v>
      </c>
      <c r="J297" s="73">
        <v>16563.060000000001</v>
      </c>
      <c r="K297" s="73">
        <v>16574.57</v>
      </c>
      <c r="L297" s="74">
        <v>1000</v>
      </c>
      <c r="M297" s="73">
        <v>204901.56</v>
      </c>
      <c r="N297" s="73">
        <v>0</v>
      </c>
      <c r="O297" s="16" t="str">
        <f>VLOOKUP($A297,'Roll up tech'!$A:$C,3,0)</f>
        <v>KL Mini Cones</v>
      </c>
      <c r="P297" s="16" t="str">
        <f>VLOOKUP($A297,'Roll up tech'!$A:$C,2,0)</f>
        <v>KL Cone StrwShortcake Van Chillin 6-8CT</v>
      </c>
      <c r="Q297" s="16" t="str">
        <f t="shared" si="17"/>
        <v>KL</v>
      </c>
      <c r="R297" s="16">
        <f>VLOOKUP(A297,'Per Pallet'!A:C,3,0)</f>
        <v>120</v>
      </c>
      <c r="S297" s="16">
        <f t="shared" si="18"/>
        <v>104</v>
      </c>
    </row>
    <row r="298" spans="1:19" hidden="1" x14ac:dyDescent="0.25">
      <c r="A298" s="71">
        <v>64369052</v>
      </c>
      <c r="B298" s="71">
        <v>1419</v>
      </c>
      <c r="C298" s="71" t="s">
        <v>849</v>
      </c>
      <c r="D298" s="71" t="s">
        <v>850</v>
      </c>
      <c r="E298" s="71" t="s">
        <v>10403</v>
      </c>
      <c r="F298" s="71" t="s">
        <v>851</v>
      </c>
      <c r="G298" s="71" t="s">
        <v>852</v>
      </c>
      <c r="H298" s="72">
        <v>1080</v>
      </c>
      <c r="I298" s="73">
        <v>19388.439999999999</v>
      </c>
      <c r="J298" s="73">
        <v>17952.259999999998</v>
      </c>
      <c r="K298" s="73">
        <v>17226.560000000001</v>
      </c>
      <c r="L298" s="74">
        <v>1000</v>
      </c>
      <c r="M298" s="73">
        <v>19388.439999999999</v>
      </c>
      <c r="N298" s="73">
        <v>0</v>
      </c>
      <c r="O298" s="16" t="str">
        <f>VLOOKUP($A298,'Roll up tech'!$A:$C,3,0)</f>
        <v>KL Mini Cones</v>
      </c>
      <c r="P298" s="16" t="str">
        <f>VLOOKUP($A298,'Roll up tech'!$A:$C,2,0)</f>
        <v>KL Cone StrwShortcake Van Chillin 6-8CT</v>
      </c>
      <c r="Q298" s="16" t="str">
        <f t="shared" si="17"/>
        <v>KL</v>
      </c>
      <c r="R298" s="16">
        <f>VLOOKUP(A298,'Per Pallet'!A:C,3,0)</f>
        <v>120</v>
      </c>
      <c r="S298" s="16">
        <f t="shared" si="18"/>
        <v>9</v>
      </c>
    </row>
    <row r="299" spans="1:19" hidden="1" x14ac:dyDescent="0.25">
      <c r="A299" s="71">
        <v>64369052</v>
      </c>
      <c r="B299" s="71">
        <v>1439</v>
      </c>
      <c r="C299" s="71" t="s">
        <v>849</v>
      </c>
      <c r="D299" s="71" t="s">
        <v>850</v>
      </c>
      <c r="E299" s="71" t="s">
        <v>10403</v>
      </c>
      <c r="F299" s="71" t="s">
        <v>851</v>
      </c>
      <c r="G299" s="71" t="s">
        <v>852</v>
      </c>
      <c r="H299" s="72">
        <v>1345</v>
      </c>
      <c r="I299" s="73">
        <v>23333.360000000001</v>
      </c>
      <c r="J299" s="73">
        <v>17348.22</v>
      </c>
      <c r="K299" s="73">
        <v>16574.57</v>
      </c>
      <c r="L299" s="74">
        <v>1000</v>
      </c>
      <c r="M299" s="73">
        <v>23333.360000000001</v>
      </c>
      <c r="N299" s="73">
        <v>0</v>
      </c>
      <c r="O299" s="16" t="str">
        <f>VLOOKUP($A299,'Roll up tech'!$A:$C,3,0)</f>
        <v>KL Mini Cones</v>
      </c>
      <c r="P299" s="16" t="str">
        <f>VLOOKUP($A299,'Roll up tech'!$A:$C,2,0)</f>
        <v>KL Cone StrwShortcake Van Chillin 6-8CT</v>
      </c>
      <c r="Q299" s="16" t="str">
        <f t="shared" si="17"/>
        <v>KL</v>
      </c>
      <c r="R299" s="16">
        <f>VLOOKUP(A299,'Per Pallet'!A:C,3,0)</f>
        <v>120</v>
      </c>
      <c r="S299" s="16">
        <f t="shared" si="18"/>
        <v>12</v>
      </c>
    </row>
    <row r="300" spans="1:19" hidden="1" x14ac:dyDescent="0.25">
      <c r="A300" s="71">
        <v>64369052</v>
      </c>
      <c r="B300" s="71">
        <v>1471</v>
      </c>
      <c r="C300" s="71" t="s">
        <v>849</v>
      </c>
      <c r="D300" s="71" t="s">
        <v>850</v>
      </c>
      <c r="E300" s="71" t="s">
        <v>10403</v>
      </c>
      <c r="F300" s="71" t="s">
        <v>851</v>
      </c>
      <c r="G300" s="71" t="s">
        <v>852</v>
      </c>
      <c r="H300" s="72">
        <v>39720</v>
      </c>
      <c r="I300" s="73">
        <v>688143.79</v>
      </c>
      <c r="J300" s="73">
        <v>17324.87</v>
      </c>
      <c r="K300" s="73">
        <v>16574.57</v>
      </c>
      <c r="L300" s="74">
        <v>1000</v>
      </c>
      <c r="M300" s="73">
        <v>688143.79</v>
      </c>
      <c r="N300" s="73">
        <v>0</v>
      </c>
      <c r="O300" s="16" t="str">
        <f>VLOOKUP($A300,'Roll up tech'!$A:$C,3,0)</f>
        <v>KL Mini Cones</v>
      </c>
      <c r="P300" s="16" t="str">
        <f>VLOOKUP($A300,'Roll up tech'!$A:$C,2,0)</f>
        <v>KL Cone StrwShortcake Van Chillin 6-8CT</v>
      </c>
      <c r="Q300" s="16" t="str">
        <f t="shared" si="17"/>
        <v>KL</v>
      </c>
      <c r="R300" s="16">
        <f>VLOOKUP(A300,'Per Pallet'!A:C,3,0)</f>
        <v>120</v>
      </c>
      <c r="S300" s="16">
        <f t="shared" si="18"/>
        <v>331</v>
      </c>
    </row>
    <row r="301" spans="1:19" hidden="1" x14ac:dyDescent="0.25">
      <c r="A301" s="71">
        <v>64369052</v>
      </c>
      <c r="B301" s="71">
        <v>2300</v>
      </c>
      <c r="C301" s="71" t="s">
        <v>849</v>
      </c>
      <c r="D301" s="71" t="s">
        <v>850</v>
      </c>
      <c r="E301" s="71" t="s">
        <v>10403</v>
      </c>
      <c r="F301" s="71" t="s">
        <v>851</v>
      </c>
      <c r="G301" s="71" t="s">
        <v>852</v>
      </c>
      <c r="H301" s="72">
        <v>2353</v>
      </c>
      <c r="I301" s="73">
        <v>40611.93</v>
      </c>
      <c r="J301" s="73">
        <v>17259.64</v>
      </c>
      <c r="K301" s="73">
        <v>16574.57</v>
      </c>
      <c r="L301" s="74">
        <v>1000</v>
      </c>
      <c r="M301" s="73">
        <v>40611.93</v>
      </c>
      <c r="N301" s="73">
        <v>0</v>
      </c>
      <c r="O301" s="16" t="str">
        <f>VLOOKUP($A301,'Roll up tech'!$A:$C,3,0)</f>
        <v>KL Mini Cones</v>
      </c>
      <c r="P301" s="16" t="str">
        <f>VLOOKUP($A301,'Roll up tech'!$A:$C,2,0)</f>
        <v>KL Cone StrwShortcake Van Chillin 6-8CT</v>
      </c>
      <c r="Q301" s="16" t="str">
        <f t="shared" si="17"/>
        <v>KL</v>
      </c>
      <c r="R301" s="16">
        <f>VLOOKUP(A301,'Per Pallet'!A:C,3,0)</f>
        <v>120</v>
      </c>
      <c r="S301" s="16">
        <f t="shared" si="18"/>
        <v>20</v>
      </c>
    </row>
    <row r="302" spans="1:19" hidden="1" x14ac:dyDescent="0.25">
      <c r="A302" s="71">
        <v>64369052</v>
      </c>
      <c r="B302" s="71">
        <v>3989</v>
      </c>
      <c r="C302" s="71" t="s">
        <v>849</v>
      </c>
      <c r="D302" s="71" t="s">
        <v>850</v>
      </c>
      <c r="E302" s="71" t="s">
        <v>10403</v>
      </c>
      <c r="F302" s="71" t="s">
        <v>851</v>
      </c>
      <c r="G302" s="71" t="s">
        <v>852</v>
      </c>
      <c r="H302" s="72">
        <v>4452</v>
      </c>
      <c r="I302" s="73">
        <v>78198.039999999994</v>
      </c>
      <c r="J302" s="73">
        <v>17564.7</v>
      </c>
      <c r="K302" s="73">
        <v>16574.57</v>
      </c>
      <c r="L302" s="74">
        <v>1000</v>
      </c>
      <c r="M302" s="73">
        <v>78198.039999999994</v>
      </c>
      <c r="N302" s="73">
        <v>0</v>
      </c>
      <c r="O302" s="16" t="str">
        <f>VLOOKUP($A302,'Roll up tech'!$A:$C,3,0)</f>
        <v>KL Mini Cones</v>
      </c>
      <c r="P302" s="16" t="str">
        <f>VLOOKUP($A302,'Roll up tech'!$A:$C,2,0)</f>
        <v>KL Cone StrwShortcake Van Chillin 6-8CT</v>
      </c>
      <c r="Q302" s="16" t="str">
        <f t="shared" si="17"/>
        <v>KL</v>
      </c>
      <c r="R302" s="16">
        <f>VLOOKUP(A302,'Per Pallet'!A:C,3,0)</f>
        <v>120</v>
      </c>
      <c r="S302" s="16">
        <f t="shared" si="18"/>
        <v>38</v>
      </c>
    </row>
    <row r="303" spans="1:19" hidden="1" x14ac:dyDescent="0.25">
      <c r="A303" s="71">
        <v>64371463</v>
      </c>
      <c r="B303" s="71">
        <v>1419</v>
      </c>
      <c r="C303" s="71" t="s">
        <v>849</v>
      </c>
      <c r="D303" s="71" t="s">
        <v>850</v>
      </c>
      <c r="E303" s="71" t="s">
        <v>10403</v>
      </c>
      <c r="F303" s="71" t="s">
        <v>851</v>
      </c>
      <c r="G303" s="71" t="s">
        <v>852</v>
      </c>
      <c r="H303" s="72">
        <v>1955</v>
      </c>
      <c r="I303" s="73">
        <v>26250.03</v>
      </c>
      <c r="J303" s="73">
        <v>13427.13</v>
      </c>
      <c r="K303" s="73">
        <v>13712.5</v>
      </c>
      <c r="L303" s="74">
        <v>1000</v>
      </c>
      <c r="M303" s="73">
        <v>26250.03</v>
      </c>
      <c r="N303" s="73">
        <v>0</v>
      </c>
      <c r="O303" s="16" t="str">
        <f>VLOOKUP($A303,'Roll up tech'!$A:$C,3,0)</f>
        <v>Talenti</v>
      </c>
      <c r="P303" s="16" t="str">
        <f>VLOOKUP($A303,'Roll up tech'!$A:$C,2,0)</f>
        <v>TAL LYR Tiramisu 8p 295.2g</v>
      </c>
      <c r="Q303" s="16" t="str">
        <f t="shared" si="17"/>
        <v>TA</v>
      </c>
      <c r="R303" s="16">
        <f>VLOOKUP(A303,'Per Pallet'!A:C,3,0)</f>
        <v>255</v>
      </c>
      <c r="S303" s="16">
        <f t="shared" si="18"/>
        <v>8</v>
      </c>
    </row>
    <row r="304" spans="1:19" hidden="1" x14ac:dyDescent="0.25">
      <c r="A304" s="71">
        <v>64371463</v>
      </c>
      <c r="B304" s="71">
        <v>1439</v>
      </c>
      <c r="C304" s="71" t="s">
        <v>849</v>
      </c>
      <c r="D304" s="71" t="s">
        <v>850</v>
      </c>
      <c r="E304" s="71" t="s">
        <v>10403</v>
      </c>
      <c r="F304" s="71" t="s">
        <v>851</v>
      </c>
      <c r="G304" s="71" t="s">
        <v>852</v>
      </c>
      <c r="H304" s="72">
        <v>3265</v>
      </c>
      <c r="I304" s="73">
        <v>43644.93</v>
      </c>
      <c r="J304" s="73">
        <v>13367.51</v>
      </c>
      <c r="K304" s="73">
        <v>13254.41</v>
      </c>
      <c r="L304" s="74">
        <v>1000</v>
      </c>
      <c r="M304" s="73">
        <v>43644.93</v>
      </c>
      <c r="N304" s="73">
        <v>0</v>
      </c>
      <c r="O304" s="16" t="str">
        <f>VLOOKUP($A304,'Roll up tech'!$A:$C,3,0)</f>
        <v>Talenti</v>
      </c>
      <c r="P304" s="16" t="str">
        <f>VLOOKUP($A304,'Roll up tech'!$A:$C,2,0)</f>
        <v>TAL LYR Tiramisu 8p 295.2g</v>
      </c>
      <c r="Q304" s="16" t="str">
        <f t="shared" si="17"/>
        <v>TA</v>
      </c>
      <c r="R304" s="16">
        <f>VLOOKUP(A304,'Per Pallet'!A:C,3,0)</f>
        <v>255</v>
      </c>
      <c r="S304" s="16">
        <f t="shared" si="18"/>
        <v>13</v>
      </c>
    </row>
    <row r="305" spans="1:19" hidden="1" x14ac:dyDescent="0.25">
      <c r="A305" s="71">
        <v>64371463</v>
      </c>
      <c r="B305" s="71">
        <v>2300</v>
      </c>
      <c r="C305" s="71" t="s">
        <v>849</v>
      </c>
      <c r="D305" s="71" t="s">
        <v>850</v>
      </c>
      <c r="E305" s="71" t="s">
        <v>10403</v>
      </c>
      <c r="F305" s="71" t="s">
        <v>851</v>
      </c>
      <c r="G305" s="71" t="s">
        <v>852</v>
      </c>
      <c r="H305" s="72">
        <v>1576</v>
      </c>
      <c r="I305" s="73">
        <v>20349.27</v>
      </c>
      <c r="J305" s="73">
        <v>12911.97</v>
      </c>
      <c r="K305" s="73">
        <v>13173.28</v>
      </c>
      <c r="L305" s="74">
        <v>1000</v>
      </c>
      <c r="M305" s="73">
        <v>20349.27</v>
      </c>
      <c r="N305" s="73">
        <v>0</v>
      </c>
      <c r="O305" s="16" t="str">
        <f>VLOOKUP($A305,'Roll up tech'!$A:$C,3,0)</f>
        <v>Talenti</v>
      </c>
      <c r="P305" s="16" t="str">
        <f>VLOOKUP($A305,'Roll up tech'!$A:$C,2,0)</f>
        <v>TAL LYR Tiramisu 8p 295.2g</v>
      </c>
      <c r="Q305" s="16" t="str">
        <f t="shared" si="17"/>
        <v>TA</v>
      </c>
      <c r="R305" s="16">
        <f>VLOOKUP(A305,'Per Pallet'!A:C,3,0)</f>
        <v>255</v>
      </c>
      <c r="S305" s="16">
        <f t="shared" si="18"/>
        <v>7</v>
      </c>
    </row>
    <row r="306" spans="1:19" hidden="1" x14ac:dyDescent="0.25">
      <c r="A306" s="71">
        <v>64371463</v>
      </c>
      <c r="B306" s="71">
        <v>3989</v>
      </c>
      <c r="C306" s="71" t="s">
        <v>849</v>
      </c>
      <c r="D306" s="71" t="s">
        <v>850</v>
      </c>
      <c r="E306" s="71" t="s">
        <v>10403</v>
      </c>
      <c r="F306" s="71" t="s">
        <v>851</v>
      </c>
      <c r="G306" s="71" t="s">
        <v>852</v>
      </c>
      <c r="H306" s="72">
        <v>21180</v>
      </c>
      <c r="I306" s="73">
        <v>264876.48</v>
      </c>
      <c r="J306" s="73">
        <v>12505.97</v>
      </c>
      <c r="K306" s="73">
        <v>13254.41</v>
      </c>
      <c r="L306" s="74">
        <v>1000</v>
      </c>
      <c r="M306" s="73">
        <v>264876.48</v>
      </c>
      <c r="N306" s="73">
        <v>0</v>
      </c>
      <c r="O306" s="16" t="str">
        <f>VLOOKUP($A306,'Roll up tech'!$A:$C,3,0)</f>
        <v>Talenti</v>
      </c>
      <c r="P306" s="16" t="str">
        <f>VLOOKUP($A306,'Roll up tech'!$A:$C,2,0)</f>
        <v>TAL LYR Tiramisu 8p 295.2g</v>
      </c>
      <c r="Q306" s="16" t="str">
        <f t="shared" si="17"/>
        <v>TA</v>
      </c>
      <c r="R306" s="16">
        <f>VLOOKUP(A306,'Per Pallet'!A:C,3,0)</f>
        <v>255</v>
      </c>
      <c r="S306" s="16">
        <f t="shared" si="18"/>
        <v>84</v>
      </c>
    </row>
    <row r="307" spans="1:19" hidden="1" x14ac:dyDescent="0.25">
      <c r="A307" s="71">
        <v>64373718</v>
      </c>
      <c r="B307" s="71">
        <v>1406</v>
      </c>
      <c r="C307" s="71" t="s">
        <v>849</v>
      </c>
      <c r="D307" s="71" t="s">
        <v>850</v>
      </c>
      <c r="E307" s="71" t="s">
        <v>10403</v>
      </c>
      <c r="F307" s="71" t="s">
        <v>851</v>
      </c>
      <c r="G307" s="71" t="s">
        <v>852</v>
      </c>
      <c r="H307" s="72">
        <v>25344</v>
      </c>
      <c r="I307" s="73">
        <v>271371.90000000002</v>
      </c>
      <c r="J307" s="73">
        <v>10707.54</v>
      </c>
      <c r="K307" s="73">
        <v>11687.41</v>
      </c>
      <c r="L307" s="74">
        <v>1000</v>
      </c>
      <c r="M307" s="73">
        <v>271371.90000000002</v>
      </c>
      <c r="N307" s="73">
        <v>0</v>
      </c>
      <c r="O307" s="16" t="str">
        <f>VLOOKUP($A307,'Roll up tech'!$A:$C,3,0)</f>
        <v>48oz</v>
      </c>
      <c r="P307" s="16" t="str">
        <f>VLOOKUP($A307,'Roll up tech'!$A:$C,2,0)</f>
        <v>BR Smores 6 1.5QT</v>
      </c>
      <c r="Q307" s="16" t="str">
        <f t="shared" si="17"/>
        <v>BR</v>
      </c>
      <c r="R307" s="16">
        <f>VLOOKUP(A307,'Per Pallet'!A:C,3,0)</f>
        <v>176</v>
      </c>
      <c r="S307" s="16">
        <f t="shared" si="18"/>
        <v>144</v>
      </c>
    </row>
    <row r="308" spans="1:19" hidden="1" x14ac:dyDescent="0.25">
      <c r="A308" s="71">
        <v>64373718</v>
      </c>
      <c r="B308" s="71">
        <v>1419</v>
      </c>
      <c r="C308" s="71" t="s">
        <v>849</v>
      </c>
      <c r="D308" s="71" t="s">
        <v>850</v>
      </c>
      <c r="E308" s="71" t="s">
        <v>10403</v>
      </c>
      <c r="F308" s="71" t="s">
        <v>851</v>
      </c>
      <c r="G308" s="71" t="s">
        <v>852</v>
      </c>
      <c r="H308" s="72">
        <v>10841</v>
      </c>
      <c r="I308" s="73">
        <v>131668.98000000001</v>
      </c>
      <c r="J308" s="73">
        <v>12145.46</v>
      </c>
      <c r="K308" s="73">
        <v>12348.36</v>
      </c>
      <c r="L308" s="74">
        <v>1000</v>
      </c>
      <c r="M308" s="73">
        <v>131668.98000000001</v>
      </c>
      <c r="N308" s="73">
        <v>0</v>
      </c>
      <c r="O308" s="16" t="str">
        <f>VLOOKUP($A308,'Roll up tech'!$A:$C,3,0)</f>
        <v>48oz</v>
      </c>
      <c r="P308" s="16" t="str">
        <f>VLOOKUP($A308,'Roll up tech'!$A:$C,2,0)</f>
        <v>BR Smores 6 1.5QT</v>
      </c>
      <c r="Q308" s="16" t="str">
        <f t="shared" si="17"/>
        <v>BR</v>
      </c>
      <c r="R308" s="16">
        <f>VLOOKUP(A308,'Per Pallet'!A:C,3,0)</f>
        <v>176</v>
      </c>
      <c r="S308" s="16">
        <f t="shared" si="18"/>
        <v>62</v>
      </c>
    </row>
    <row r="309" spans="1:19" hidden="1" x14ac:dyDescent="0.25">
      <c r="A309" s="71">
        <v>64373718</v>
      </c>
      <c r="B309" s="71">
        <v>1439</v>
      </c>
      <c r="C309" s="71" t="s">
        <v>849</v>
      </c>
      <c r="D309" s="71" t="s">
        <v>850</v>
      </c>
      <c r="E309" s="71" t="s">
        <v>10403</v>
      </c>
      <c r="F309" s="71" t="s">
        <v>851</v>
      </c>
      <c r="G309" s="71" t="s">
        <v>852</v>
      </c>
      <c r="H309" s="72">
        <v>6808</v>
      </c>
      <c r="I309" s="73">
        <v>78922.759999999995</v>
      </c>
      <c r="J309" s="73">
        <v>11592.65</v>
      </c>
      <c r="K309" s="73">
        <v>11687.41</v>
      </c>
      <c r="L309" s="74">
        <v>1000</v>
      </c>
      <c r="M309" s="73">
        <v>78922.759999999995</v>
      </c>
      <c r="N309" s="73">
        <v>0</v>
      </c>
      <c r="O309" s="16" t="str">
        <f>VLOOKUP($A309,'Roll up tech'!$A:$C,3,0)</f>
        <v>48oz</v>
      </c>
      <c r="P309" s="16" t="str">
        <f>VLOOKUP($A309,'Roll up tech'!$A:$C,2,0)</f>
        <v>BR Smores 6 1.5QT</v>
      </c>
      <c r="Q309" s="16" t="str">
        <f t="shared" si="17"/>
        <v>BR</v>
      </c>
      <c r="R309" s="16">
        <f>VLOOKUP(A309,'Per Pallet'!A:C,3,0)</f>
        <v>176</v>
      </c>
      <c r="S309" s="16">
        <f t="shared" si="18"/>
        <v>39</v>
      </c>
    </row>
    <row r="310" spans="1:19" hidden="1" x14ac:dyDescent="0.25">
      <c r="A310" s="71">
        <v>64373718</v>
      </c>
      <c r="B310" s="71">
        <v>1471</v>
      </c>
      <c r="C310" s="71" t="s">
        <v>849</v>
      </c>
      <c r="D310" s="71" t="s">
        <v>850</v>
      </c>
      <c r="E310" s="71" t="s">
        <v>10403</v>
      </c>
      <c r="F310" s="71" t="s">
        <v>851</v>
      </c>
      <c r="G310" s="71" t="s">
        <v>852</v>
      </c>
      <c r="H310" s="72">
        <v>16896</v>
      </c>
      <c r="I310" s="73">
        <v>184488.23</v>
      </c>
      <c r="J310" s="73">
        <v>10919.05</v>
      </c>
      <c r="K310" s="73">
        <v>11687.41</v>
      </c>
      <c r="L310" s="74">
        <v>1000</v>
      </c>
      <c r="M310" s="73">
        <v>184488.23</v>
      </c>
      <c r="N310" s="73">
        <v>0</v>
      </c>
      <c r="O310" s="16" t="str">
        <f>VLOOKUP($A310,'Roll up tech'!$A:$C,3,0)</f>
        <v>48oz</v>
      </c>
      <c r="P310" s="16" t="str">
        <f>VLOOKUP($A310,'Roll up tech'!$A:$C,2,0)</f>
        <v>BR Smores 6 1.5QT</v>
      </c>
      <c r="Q310" s="16" t="str">
        <f t="shared" si="17"/>
        <v>BR</v>
      </c>
      <c r="R310" s="16">
        <f>VLOOKUP(A310,'Per Pallet'!A:C,3,0)</f>
        <v>176</v>
      </c>
      <c r="S310" s="16">
        <f t="shared" si="18"/>
        <v>96</v>
      </c>
    </row>
    <row r="311" spans="1:19" hidden="1" x14ac:dyDescent="0.25">
      <c r="A311" s="71">
        <v>64373718</v>
      </c>
      <c r="B311" s="71">
        <v>2300</v>
      </c>
      <c r="C311" s="71" t="s">
        <v>849</v>
      </c>
      <c r="D311" s="71" t="s">
        <v>850</v>
      </c>
      <c r="E311" s="71" t="s">
        <v>10403</v>
      </c>
      <c r="F311" s="71" t="s">
        <v>851</v>
      </c>
      <c r="G311" s="71" t="s">
        <v>852</v>
      </c>
      <c r="H311" s="72">
        <v>4946</v>
      </c>
      <c r="I311" s="73">
        <v>52353.81</v>
      </c>
      <c r="J311" s="73">
        <v>10585.08</v>
      </c>
      <c r="K311" s="73">
        <v>11476.6</v>
      </c>
      <c r="L311" s="74">
        <v>1000</v>
      </c>
      <c r="M311" s="73">
        <v>52353.81</v>
      </c>
      <c r="N311" s="73">
        <v>0</v>
      </c>
      <c r="O311" s="16" t="str">
        <f>VLOOKUP($A311,'Roll up tech'!$A:$C,3,0)</f>
        <v>48oz</v>
      </c>
      <c r="P311" s="16" t="str">
        <f>VLOOKUP($A311,'Roll up tech'!$A:$C,2,0)</f>
        <v>BR Smores 6 1.5QT</v>
      </c>
      <c r="Q311" s="16" t="str">
        <f t="shared" si="17"/>
        <v>BR</v>
      </c>
      <c r="R311" s="16">
        <f>VLOOKUP(A311,'Per Pallet'!A:C,3,0)</f>
        <v>176</v>
      </c>
      <c r="S311" s="16">
        <f t="shared" si="18"/>
        <v>29</v>
      </c>
    </row>
    <row r="312" spans="1:19" hidden="1" x14ac:dyDescent="0.25">
      <c r="A312" s="71">
        <v>64373718</v>
      </c>
      <c r="B312" s="71">
        <v>2904</v>
      </c>
      <c r="C312" s="71" t="s">
        <v>849</v>
      </c>
      <c r="D312" s="71" t="s">
        <v>850</v>
      </c>
      <c r="E312" s="71" t="s">
        <v>10403</v>
      </c>
      <c r="F312" s="71" t="s">
        <v>851</v>
      </c>
      <c r="G312" s="71" t="s">
        <v>852</v>
      </c>
      <c r="H312" s="72">
        <v>0</v>
      </c>
      <c r="I312" s="73">
        <v>0</v>
      </c>
      <c r="J312" s="73">
        <v>10323.84</v>
      </c>
      <c r="K312" s="73">
        <v>11467.66</v>
      </c>
      <c r="L312" s="74">
        <v>1000</v>
      </c>
      <c r="M312" s="73">
        <v>0</v>
      </c>
      <c r="N312" s="73">
        <v>0</v>
      </c>
      <c r="O312" s="16" t="str">
        <f>VLOOKUP($A312,'Roll up tech'!$A:$C,3,0)</f>
        <v>48oz</v>
      </c>
      <c r="P312" s="16" t="str">
        <f>VLOOKUP($A312,'Roll up tech'!$A:$C,2,0)</f>
        <v>BR Smores 6 1.5QT</v>
      </c>
      <c r="Q312" s="16" t="str">
        <f t="shared" si="17"/>
        <v>BR</v>
      </c>
      <c r="R312" s="16">
        <f>VLOOKUP(A312,'Per Pallet'!A:C,3,0)</f>
        <v>176</v>
      </c>
      <c r="S312" s="16">
        <f t="shared" si="18"/>
        <v>0</v>
      </c>
    </row>
    <row r="313" spans="1:19" hidden="1" x14ac:dyDescent="0.25">
      <c r="A313" s="71">
        <v>64373718</v>
      </c>
      <c r="B313" s="71">
        <v>3989</v>
      </c>
      <c r="C313" s="71" t="s">
        <v>849</v>
      </c>
      <c r="D313" s="71" t="s">
        <v>850</v>
      </c>
      <c r="E313" s="71" t="s">
        <v>10403</v>
      </c>
      <c r="F313" s="71" t="s">
        <v>851</v>
      </c>
      <c r="G313" s="71" t="s">
        <v>852</v>
      </c>
      <c r="H313" s="72">
        <v>20320</v>
      </c>
      <c r="I313" s="73">
        <v>227434.93</v>
      </c>
      <c r="J313" s="73">
        <v>11192.66</v>
      </c>
      <c r="K313" s="73">
        <v>11687.41</v>
      </c>
      <c r="L313" s="74">
        <v>1000</v>
      </c>
      <c r="M313" s="73">
        <v>227434.93</v>
      </c>
      <c r="N313" s="73">
        <v>0</v>
      </c>
      <c r="O313" s="16" t="str">
        <f>VLOOKUP($A313,'Roll up tech'!$A:$C,3,0)</f>
        <v>48oz</v>
      </c>
      <c r="P313" s="16" t="str">
        <f>VLOOKUP($A313,'Roll up tech'!$A:$C,2,0)</f>
        <v>BR Smores 6 1.5QT</v>
      </c>
      <c r="Q313" s="16" t="str">
        <f t="shared" si="17"/>
        <v>BR</v>
      </c>
      <c r="R313" s="16">
        <f>VLOOKUP(A313,'Per Pallet'!A:C,3,0)</f>
        <v>176</v>
      </c>
      <c r="S313" s="16">
        <f t="shared" si="18"/>
        <v>116</v>
      </c>
    </row>
    <row r="314" spans="1:19" hidden="1" x14ac:dyDescent="0.25">
      <c r="A314" s="71">
        <v>64376316</v>
      </c>
      <c r="B314" s="71">
        <v>1439</v>
      </c>
      <c r="C314" s="71" t="s">
        <v>849</v>
      </c>
      <c r="D314" s="71" t="s">
        <v>850</v>
      </c>
      <c r="E314" s="71" t="s">
        <v>10403</v>
      </c>
      <c r="F314" s="71" t="s">
        <v>851</v>
      </c>
      <c r="G314" s="71" t="s">
        <v>852</v>
      </c>
      <c r="H314" s="72">
        <v>3066</v>
      </c>
      <c r="I314" s="73">
        <v>20069.849999999999</v>
      </c>
      <c r="J314" s="73">
        <v>6545.94</v>
      </c>
      <c r="K314" s="73">
        <v>6726.46</v>
      </c>
      <c r="L314" s="74">
        <v>1000</v>
      </c>
      <c r="M314" s="73">
        <v>20069.849999999999</v>
      </c>
      <c r="N314" s="73">
        <v>0</v>
      </c>
      <c r="O314" s="16" t="str">
        <f>VLOOKUP($A314,'Roll up tech'!$A:$C,3,0)</f>
        <v>Yasso Club</v>
      </c>
      <c r="P314" s="16" t="str">
        <f>VLOOKUP($A314,'Roll up tech'!$A:$C,2,0)</f>
        <v>Yasso Cookies n Cream Club 1-15pk</v>
      </c>
      <c r="Q314" s="16" t="str">
        <f t="shared" si="17"/>
        <v>Ya</v>
      </c>
      <c r="R314" s="16">
        <f>VLOOKUP(A314,'Per Pallet'!A:C,3,0)</f>
        <v>480</v>
      </c>
      <c r="S314" s="16">
        <f t="shared" si="18"/>
        <v>7</v>
      </c>
    </row>
    <row r="315" spans="1:19" hidden="1" x14ac:dyDescent="0.25">
      <c r="A315" s="71">
        <v>64376316</v>
      </c>
      <c r="B315" s="71">
        <v>1712</v>
      </c>
      <c r="C315" s="71" t="s">
        <v>849</v>
      </c>
      <c r="D315" s="71" t="s">
        <v>850</v>
      </c>
      <c r="E315" s="71" t="s">
        <v>10403</v>
      </c>
      <c r="F315" s="71" t="s">
        <v>851</v>
      </c>
      <c r="G315" s="71" t="s">
        <v>852</v>
      </c>
      <c r="H315" s="72">
        <v>412753</v>
      </c>
      <c r="I315" s="73">
        <v>2549847.12</v>
      </c>
      <c r="J315" s="73">
        <v>6177.66</v>
      </c>
      <c r="K315" s="73">
        <v>6472.93</v>
      </c>
      <c r="L315" s="74">
        <v>1000</v>
      </c>
      <c r="M315" s="73">
        <v>2549847.12</v>
      </c>
      <c r="N315" s="73">
        <v>0</v>
      </c>
      <c r="O315" s="16" t="str">
        <f>VLOOKUP($A315,'Roll up tech'!$A:$C,3,0)</f>
        <v>Yasso Club</v>
      </c>
      <c r="P315" s="16" t="str">
        <f>VLOOKUP($A315,'Roll up tech'!$A:$C,2,0)</f>
        <v>Yasso Cookies n Cream Club 1-15pk</v>
      </c>
      <c r="Q315" s="16" t="str">
        <f t="shared" si="17"/>
        <v>Ya</v>
      </c>
      <c r="R315" s="16">
        <f>VLOOKUP(A315,'Per Pallet'!A:C,3,0)</f>
        <v>480</v>
      </c>
      <c r="S315" s="16">
        <f t="shared" si="18"/>
        <v>860</v>
      </c>
    </row>
    <row r="316" spans="1:19" hidden="1" x14ac:dyDescent="0.25">
      <c r="A316" s="71">
        <v>64376316</v>
      </c>
      <c r="B316" s="71">
        <v>2300</v>
      </c>
      <c r="C316" s="71" t="s">
        <v>849</v>
      </c>
      <c r="D316" s="71" t="s">
        <v>850</v>
      </c>
      <c r="E316" s="71" t="s">
        <v>10403</v>
      </c>
      <c r="F316" s="71" t="s">
        <v>853</v>
      </c>
      <c r="G316" s="71" t="s">
        <v>852</v>
      </c>
      <c r="H316" s="72">
        <v>0</v>
      </c>
      <c r="I316" s="73">
        <v>0</v>
      </c>
      <c r="J316" s="73">
        <v>0</v>
      </c>
      <c r="K316" s="73">
        <v>6703.25</v>
      </c>
      <c r="L316" s="74">
        <v>1000</v>
      </c>
      <c r="M316" s="73">
        <v>0</v>
      </c>
      <c r="N316" s="73">
        <v>0</v>
      </c>
      <c r="O316" s="16" t="str">
        <f>VLOOKUP($A316,'Roll up tech'!$A:$C,3,0)</f>
        <v>Yasso Club</v>
      </c>
      <c r="P316" s="16" t="str">
        <f>VLOOKUP($A316,'Roll up tech'!$A:$C,2,0)</f>
        <v>Yasso Cookies n Cream Club 1-15pk</v>
      </c>
      <c r="Q316" s="16" t="str">
        <f t="shared" si="17"/>
        <v>Ya</v>
      </c>
      <c r="R316" s="16">
        <f>VLOOKUP(A316,'Per Pallet'!A:C,3,0)</f>
        <v>480</v>
      </c>
      <c r="S316" s="16">
        <f t="shared" si="18"/>
        <v>0</v>
      </c>
    </row>
    <row r="317" spans="1:19" hidden="1" x14ac:dyDescent="0.25">
      <c r="A317" s="71">
        <v>64378129</v>
      </c>
      <c r="B317" s="71">
        <v>1406</v>
      </c>
      <c r="C317" s="71" t="s">
        <v>849</v>
      </c>
      <c r="D317" s="71" t="s">
        <v>850</v>
      </c>
      <c r="E317" s="71" t="s">
        <v>10403</v>
      </c>
      <c r="F317" s="71" t="s">
        <v>851</v>
      </c>
      <c r="G317" s="71" t="s">
        <v>852</v>
      </c>
      <c r="H317" s="72">
        <v>1100</v>
      </c>
      <c r="I317" s="73">
        <v>14888.63</v>
      </c>
      <c r="J317" s="73">
        <v>13535.12</v>
      </c>
      <c r="K317" s="73">
        <v>13108.73</v>
      </c>
      <c r="L317" s="74">
        <v>1000</v>
      </c>
      <c r="M317" s="73">
        <v>14888.63</v>
      </c>
      <c r="N317" s="73">
        <v>0</v>
      </c>
      <c r="O317" s="16" t="str">
        <f>VLOOKUP($A317,'Roll up tech'!$A:$C,3,0)</f>
        <v>Other</v>
      </c>
      <c r="P317" s="16" t="str">
        <f>VLOOKUP($A317,'Roll up tech'!$A:$C,2,0)</f>
        <v>GH Candy center 8-6pk</v>
      </c>
      <c r="Q317" s="16" t="str">
        <f t="shared" si="17"/>
        <v>GH</v>
      </c>
      <c r="R317" s="16">
        <f>VLOOKUP(A317,'Per Pallet'!A:C,3,0)</f>
        <v>110</v>
      </c>
      <c r="S317" s="16">
        <f t="shared" si="18"/>
        <v>10</v>
      </c>
    </row>
    <row r="318" spans="1:19" hidden="1" x14ac:dyDescent="0.25">
      <c r="A318" s="71">
        <v>64378129</v>
      </c>
      <c r="B318" s="71">
        <v>1419</v>
      </c>
      <c r="C318" s="71" t="s">
        <v>849</v>
      </c>
      <c r="D318" s="71" t="s">
        <v>850</v>
      </c>
      <c r="E318" s="71" t="s">
        <v>10403</v>
      </c>
      <c r="F318" s="71" t="s">
        <v>851</v>
      </c>
      <c r="G318" s="71" t="s">
        <v>852</v>
      </c>
      <c r="H318" s="72">
        <v>8526</v>
      </c>
      <c r="I318" s="73">
        <v>116504.83</v>
      </c>
      <c r="J318" s="73">
        <v>13664.65</v>
      </c>
      <c r="K318" s="73">
        <v>13108.73</v>
      </c>
      <c r="L318" s="74">
        <v>1000</v>
      </c>
      <c r="M318" s="73">
        <v>116504.83</v>
      </c>
      <c r="N318" s="73">
        <v>0</v>
      </c>
      <c r="O318" s="16" t="str">
        <f>VLOOKUP($A318,'Roll up tech'!$A:$C,3,0)</f>
        <v>Other</v>
      </c>
      <c r="P318" s="16" t="str">
        <f>VLOOKUP($A318,'Roll up tech'!$A:$C,2,0)</f>
        <v>GH Candy center 8-6pk</v>
      </c>
      <c r="Q318" s="16" t="str">
        <f t="shared" si="17"/>
        <v>GH</v>
      </c>
      <c r="R318" s="16">
        <f>VLOOKUP(A318,'Per Pallet'!A:C,3,0)</f>
        <v>110</v>
      </c>
      <c r="S318" s="16">
        <f t="shared" si="18"/>
        <v>78</v>
      </c>
    </row>
    <row r="319" spans="1:19" hidden="1" x14ac:dyDescent="0.25">
      <c r="A319" s="71">
        <v>64378129</v>
      </c>
      <c r="B319" s="71">
        <v>1439</v>
      </c>
      <c r="C319" s="71" t="s">
        <v>849</v>
      </c>
      <c r="D319" s="71" t="s">
        <v>850</v>
      </c>
      <c r="E319" s="71" t="s">
        <v>10403</v>
      </c>
      <c r="F319" s="71" t="s">
        <v>851</v>
      </c>
      <c r="G319" s="71" t="s">
        <v>852</v>
      </c>
      <c r="H319" s="72">
        <v>3327</v>
      </c>
      <c r="I319" s="73">
        <v>47599.21</v>
      </c>
      <c r="J319" s="73">
        <v>14306.95</v>
      </c>
      <c r="K319" s="73">
        <v>13108.73</v>
      </c>
      <c r="L319" s="74">
        <v>1000</v>
      </c>
      <c r="M319" s="73">
        <v>47599.21</v>
      </c>
      <c r="N319" s="73">
        <v>0</v>
      </c>
      <c r="O319" s="16" t="str">
        <f>VLOOKUP($A319,'Roll up tech'!$A:$C,3,0)</f>
        <v>Other</v>
      </c>
      <c r="P319" s="16" t="str">
        <f>VLOOKUP($A319,'Roll up tech'!$A:$C,2,0)</f>
        <v>GH Candy center 8-6pk</v>
      </c>
      <c r="Q319" s="16" t="str">
        <f t="shared" si="17"/>
        <v>GH</v>
      </c>
      <c r="R319" s="16">
        <f>VLOOKUP(A319,'Per Pallet'!A:C,3,0)</f>
        <v>110</v>
      </c>
      <c r="S319" s="16">
        <f t="shared" si="18"/>
        <v>31</v>
      </c>
    </row>
    <row r="320" spans="1:19" hidden="1" x14ac:dyDescent="0.25">
      <c r="A320" s="71">
        <v>64378129</v>
      </c>
      <c r="B320" s="71">
        <v>1471</v>
      </c>
      <c r="C320" s="71" t="s">
        <v>849</v>
      </c>
      <c r="D320" s="71" t="s">
        <v>850</v>
      </c>
      <c r="E320" s="71" t="s">
        <v>10403</v>
      </c>
      <c r="F320" s="71" t="s">
        <v>851</v>
      </c>
      <c r="G320" s="71" t="s">
        <v>852</v>
      </c>
      <c r="H320" s="72">
        <v>36406</v>
      </c>
      <c r="I320" s="73">
        <v>485535.51</v>
      </c>
      <c r="J320" s="73">
        <v>13336.69</v>
      </c>
      <c r="K320" s="73">
        <v>13108.73</v>
      </c>
      <c r="L320" s="74">
        <v>1000</v>
      </c>
      <c r="M320" s="73">
        <v>485535.51</v>
      </c>
      <c r="N320" s="73">
        <v>0</v>
      </c>
      <c r="O320" s="16" t="str">
        <f>VLOOKUP($A320,'Roll up tech'!$A:$C,3,0)</f>
        <v>Other</v>
      </c>
      <c r="P320" s="16" t="str">
        <f>VLOOKUP($A320,'Roll up tech'!$A:$C,2,0)</f>
        <v>GH Candy center 8-6pk</v>
      </c>
      <c r="Q320" s="16" t="str">
        <f t="shared" si="17"/>
        <v>GH</v>
      </c>
      <c r="R320" s="16">
        <f>VLOOKUP(A320,'Per Pallet'!A:C,3,0)</f>
        <v>110</v>
      </c>
      <c r="S320" s="16">
        <f t="shared" si="18"/>
        <v>331</v>
      </c>
    </row>
    <row r="321" spans="1:19" hidden="1" x14ac:dyDescent="0.25">
      <c r="A321" s="71">
        <v>64378129</v>
      </c>
      <c r="B321" s="71">
        <v>2300</v>
      </c>
      <c r="C321" s="71" t="s">
        <v>849</v>
      </c>
      <c r="D321" s="71" t="s">
        <v>850</v>
      </c>
      <c r="E321" s="71" t="s">
        <v>10403</v>
      </c>
      <c r="F321" s="71" t="s">
        <v>851</v>
      </c>
      <c r="G321" s="71" t="s">
        <v>852</v>
      </c>
      <c r="H321" s="72">
        <v>914</v>
      </c>
      <c r="I321" s="73">
        <v>12239.48</v>
      </c>
      <c r="J321" s="73">
        <v>13391.12</v>
      </c>
      <c r="K321" s="73">
        <v>13108.73</v>
      </c>
      <c r="L321" s="74">
        <v>1000</v>
      </c>
      <c r="M321" s="73">
        <v>12239.48</v>
      </c>
      <c r="N321" s="73">
        <v>0</v>
      </c>
      <c r="O321" s="16" t="str">
        <f>VLOOKUP($A321,'Roll up tech'!$A:$C,3,0)</f>
        <v>Other</v>
      </c>
      <c r="P321" s="16" t="str">
        <f>VLOOKUP($A321,'Roll up tech'!$A:$C,2,0)</f>
        <v>GH Candy center 8-6pk</v>
      </c>
      <c r="Q321" s="16" t="str">
        <f t="shared" ref="Q321:Q384" si="19">LEFT(P321,2)</f>
        <v>GH</v>
      </c>
      <c r="R321" s="16">
        <f>VLOOKUP(A321,'Per Pallet'!A:C,3,0)</f>
        <v>110</v>
      </c>
      <c r="S321" s="16">
        <f t="shared" ref="S321:S384" si="20">ROUNDUP(H321/R321,0)</f>
        <v>9</v>
      </c>
    </row>
    <row r="322" spans="1:19" hidden="1" x14ac:dyDescent="0.25">
      <c r="A322" s="71">
        <v>64378129</v>
      </c>
      <c r="B322" s="71">
        <v>3989</v>
      </c>
      <c r="C322" s="71" t="s">
        <v>849</v>
      </c>
      <c r="D322" s="71" t="s">
        <v>850</v>
      </c>
      <c r="E322" s="71" t="s">
        <v>10403</v>
      </c>
      <c r="F322" s="71" t="s">
        <v>851</v>
      </c>
      <c r="G322" s="71" t="s">
        <v>852</v>
      </c>
      <c r="H322" s="72">
        <v>8949</v>
      </c>
      <c r="I322" s="73">
        <v>120218</v>
      </c>
      <c r="J322" s="73">
        <v>13433.68</v>
      </c>
      <c r="K322" s="73">
        <v>13108.73</v>
      </c>
      <c r="L322" s="74">
        <v>1000</v>
      </c>
      <c r="M322" s="73">
        <v>120218</v>
      </c>
      <c r="N322" s="73">
        <v>0</v>
      </c>
      <c r="O322" s="16" t="str">
        <f>VLOOKUP($A322,'Roll up tech'!$A:$C,3,0)</f>
        <v>Other</v>
      </c>
      <c r="P322" s="16" t="str">
        <f>VLOOKUP($A322,'Roll up tech'!$A:$C,2,0)</f>
        <v>GH Candy center 8-6pk</v>
      </c>
      <c r="Q322" s="16" t="str">
        <f t="shared" si="19"/>
        <v>GH</v>
      </c>
      <c r="R322" s="16">
        <f>VLOOKUP(A322,'Per Pallet'!A:C,3,0)</f>
        <v>110</v>
      </c>
      <c r="S322" s="16">
        <f t="shared" si="20"/>
        <v>82</v>
      </c>
    </row>
    <row r="323" spans="1:19" hidden="1" x14ac:dyDescent="0.25">
      <c r="A323" s="71">
        <v>64379123</v>
      </c>
      <c r="B323" s="71">
        <v>1419</v>
      </c>
      <c r="C323" s="71" t="s">
        <v>849</v>
      </c>
      <c r="D323" s="71" t="s">
        <v>850</v>
      </c>
      <c r="E323" s="71" t="s">
        <v>10403</v>
      </c>
      <c r="F323" s="71" t="s">
        <v>851</v>
      </c>
      <c r="G323" s="71" t="s">
        <v>852</v>
      </c>
      <c r="H323" s="72">
        <v>290</v>
      </c>
      <c r="I323" s="73">
        <v>3777.61</v>
      </c>
      <c r="J323" s="73">
        <v>13026.24</v>
      </c>
      <c r="K323" s="73">
        <v>15376.73</v>
      </c>
      <c r="L323" s="74">
        <v>1000</v>
      </c>
      <c r="M323" s="73">
        <v>3777.61</v>
      </c>
      <c r="N323" s="73">
        <v>0</v>
      </c>
      <c r="O323" s="16" t="str">
        <f>VLOOKUP($A323,'Roll up tech'!$A:$C,3,0)</f>
        <v>EFW</v>
      </c>
      <c r="P323" s="16" t="str">
        <f>VLOOKUP($A323,'Roll up tech'!$A:$C,2,0)</f>
        <v>KL ORIG Club Pack 1-24PK</v>
      </c>
      <c r="Q323" s="16" t="str">
        <f t="shared" si="19"/>
        <v>KL</v>
      </c>
      <c r="R323" s="16">
        <f>VLOOKUP(A323,'Per Pallet'!A:C,3,0)</f>
        <v>322</v>
      </c>
      <c r="S323" s="16">
        <f t="shared" si="20"/>
        <v>1</v>
      </c>
    </row>
    <row r="324" spans="1:19" hidden="1" x14ac:dyDescent="0.25">
      <c r="A324" s="71">
        <v>64379123</v>
      </c>
      <c r="B324" s="71">
        <v>1439</v>
      </c>
      <c r="C324" s="71" t="s">
        <v>849</v>
      </c>
      <c r="D324" s="71" t="s">
        <v>850</v>
      </c>
      <c r="E324" s="71" t="s">
        <v>10403</v>
      </c>
      <c r="F324" s="71" t="s">
        <v>851</v>
      </c>
      <c r="G324" s="71" t="s">
        <v>852</v>
      </c>
      <c r="H324" s="72">
        <v>443</v>
      </c>
      <c r="I324" s="73">
        <v>5706.67</v>
      </c>
      <c r="J324" s="73">
        <v>12881.87</v>
      </c>
      <c r="K324" s="73">
        <v>15603.51</v>
      </c>
      <c r="L324" s="74">
        <v>1000</v>
      </c>
      <c r="M324" s="73">
        <v>5706.67</v>
      </c>
      <c r="N324" s="73">
        <v>0</v>
      </c>
      <c r="O324" s="16" t="str">
        <f>VLOOKUP($A324,'Roll up tech'!$A:$C,3,0)</f>
        <v>EFW</v>
      </c>
      <c r="P324" s="16" t="str">
        <f>VLOOKUP($A324,'Roll up tech'!$A:$C,2,0)</f>
        <v>KL ORIG Club Pack 1-24PK</v>
      </c>
      <c r="Q324" s="16" t="str">
        <f t="shared" si="19"/>
        <v>KL</v>
      </c>
      <c r="R324" s="16">
        <f>VLOOKUP(A324,'Per Pallet'!A:C,3,0)</f>
        <v>322</v>
      </c>
      <c r="S324" s="16">
        <f t="shared" si="20"/>
        <v>2</v>
      </c>
    </row>
    <row r="325" spans="1:19" hidden="1" x14ac:dyDescent="0.25">
      <c r="A325" s="71">
        <v>64379123</v>
      </c>
      <c r="B325" s="71">
        <v>2300</v>
      </c>
      <c r="C325" s="71" t="s">
        <v>849</v>
      </c>
      <c r="D325" s="71" t="s">
        <v>850</v>
      </c>
      <c r="E325" s="71" t="s">
        <v>10403</v>
      </c>
      <c r="F325" s="71" t="s">
        <v>851</v>
      </c>
      <c r="G325" s="71" t="s">
        <v>852</v>
      </c>
      <c r="H325" s="72">
        <v>190</v>
      </c>
      <c r="I325" s="73">
        <v>2431.56</v>
      </c>
      <c r="J325" s="73">
        <v>12797.68</v>
      </c>
      <c r="K325" s="73">
        <v>15606.41</v>
      </c>
      <c r="L325" s="74">
        <v>1000</v>
      </c>
      <c r="M325" s="73">
        <v>2431.56</v>
      </c>
      <c r="N325" s="73">
        <v>0</v>
      </c>
      <c r="O325" s="16" t="str">
        <f>VLOOKUP($A325,'Roll up tech'!$A:$C,3,0)</f>
        <v>EFW</v>
      </c>
      <c r="P325" s="16" t="str">
        <f>VLOOKUP($A325,'Roll up tech'!$A:$C,2,0)</f>
        <v>KL ORIG Club Pack 1-24PK</v>
      </c>
      <c r="Q325" s="16" t="str">
        <f t="shared" si="19"/>
        <v>KL</v>
      </c>
      <c r="R325" s="16">
        <f>VLOOKUP(A325,'Per Pallet'!A:C,3,0)</f>
        <v>322</v>
      </c>
      <c r="S325" s="16">
        <f t="shared" si="20"/>
        <v>1</v>
      </c>
    </row>
    <row r="326" spans="1:19" hidden="1" x14ac:dyDescent="0.25">
      <c r="A326" s="71">
        <v>64379123</v>
      </c>
      <c r="B326" s="71">
        <v>3989</v>
      </c>
      <c r="C326" s="71" t="s">
        <v>849</v>
      </c>
      <c r="D326" s="71" t="s">
        <v>850</v>
      </c>
      <c r="E326" s="71" t="s">
        <v>10403</v>
      </c>
      <c r="F326" s="71" t="s">
        <v>851</v>
      </c>
      <c r="G326" s="71" t="s">
        <v>852</v>
      </c>
      <c r="H326" s="72">
        <v>23</v>
      </c>
      <c r="I326" s="73">
        <v>295.54000000000002</v>
      </c>
      <c r="J326" s="73">
        <v>12849.57</v>
      </c>
      <c r="K326" s="73">
        <v>15603.51</v>
      </c>
      <c r="L326" s="74">
        <v>1000</v>
      </c>
      <c r="M326" s="73">
        <v>295.54000000000002</v>
      </c>
      <c r="N326" s="73">
        <v>0</v>
      </c>
      <c r="O326" s="16" t="str">
        <f>VLOOKUP($A326,'Roll up tech'!$A:$C,3,0)</f>
        <v>EFW</v>
      </c>
      <c r="P326" s="16" t="str">
        <f>VLOOKUP($A326,'Roll up tech'!$A:$C,2,0)</f>
        <v>KL ORIG Club Pack 1-24PK</v>
      </c>
      <c r="Q326" s="16" t="str">
        <f t="shared" si="19"/>
        <v>KL</v>
      </c>
      <c r="R326" s="16">
        <f>VLOOKUP(A326,'Per Pallet'!A:C,3,0)</f>
        <v>322</v>
      </c>
      <c r="S326" s="16">
        <f t="shared" si="20"/>
        <v>1</v>
      </c>
    </row>
    <row r="327" spans="1:19" hidden="1" x14ac:dyDescent="0.25">
      <c r="A327" s="71">
        <v>64387483</v>
      </c>
      <c r="B327" s="71">
        <v>1419</v>
      </c>
      <c r="C327" s="71" t="s">
        <v>849</v>
      </c>
      <c r="D327" s="71" t="s">
        <v>850</v>
      </c>
      <c r="E327" s="71" t="s">
        <v>10403</v>
      </c>
      <c r="F327" s="71" t="s">
        <v>851</v>
      </c>
      <c r="G327" s="71" t="s">
        <v>852</v>
      </c>
      <c r="H327" s="72">
        <v>3486</v>
      </c>
      <c r="I327" s="73">
        <v>45002.44</v>
      </c>
      <c r="J327" s="73">
        <v>12909.48</v>
      </c>
      <c r="K327" s="73">
        <v>13445.33</v>
      </c>
      <c r="L327" s="74">
        <v>1000</v>
      </c>
      <c r="M327" s="73">
        <v>45002.44</v>
      </c>
      <c r="N327" s="73">
        <v>0</v>
      </c>
      <c r="O327" s="16" t="str">
        <f>VLOOKUP($A327,'Roll up tech'!$A:$C,3,0)</f>
        <v>BJ PTS</v>
      </c>
      <c r="P327" s="16" t="str">
        <f>VLOOKUP($A327,'Roll up tech'!$A:$C,2,0)</f>
        <v>BJ US-NDO-ChocCaramelBrownie-8 1PT</v>
      </c>
      <c r="Q327" s="16" t="str">
        <f t="shared" si="19"/>
        <v>BJ</v>
      </c>
      <c r="R327" s="16">
        <f>VLOOKUP(A327,'Per Pallet'!A:C,3,0)</f>
        <v>240</v>
      </c>
      <c r="S327" s="16">
        <f t="shared" si="20"/>
        <v>15</v>
      </c>
    </row>
    <row r="328" spans="1:19" hidden="1" x14ac:dyDescent="0.25">
      <c r="A328" s="71">
        <v>64387483</v>
      </c>
      <c r="B328" s="71">
        <v>1439</v>
      </c>
      <c r="C328" s="71" t="s">
        <v>849</v>
      </c>
      <c r="D328" s="71" t="s">
        <v>850</v>
      </c>
      <c r="E328" s="71" t="s">
        <v>10403</v>
      </c>
      <c r="F328" s="71" t="s">
        <v>851</v>
      </c>
      <c r="G328" s="71" t="s">
        <v>852</v>
      </c>
      <c r="H328" s="72">
        <v>3977</v>
      </c>
      <c r="I328" s="73">
        <v>53294.5</v>
      </c>
      <c r="J328" s="73">
        <v>13400.68</v>
      </c>
      <c r="K328" s="73">
        <v>13446.84</v>
      </c>
      <c r="L328" s="74">
        <v>1000</v>
      </c>
      <c r="M328" s="73">
        <v>53294.5</v>
      </c>
      <c r="N328" s="73">
        <v>0</v>
      </c>
      <c r="O328" s="16" t="str">
        <f>VLOOKUP($A328,'Roll up tech'!$A:$C,3,0)</f>
        <v>BJ PTS</v>
      </c>
      <c r="P328" s="16" t="str">
        <f>VLOOKUP($A328,'Roll up tech'!$A:$C,2,0)</f>
        <v>BJ US-NDO-ChocCaramelBrownie-8 1PT</v>
      </c>
      <c r="Q328" s="16" t="str">
        <f t="shared" si="19"/>
        <v>BJ</v>
      </c>
      <c r="R328" s="16">
        <f>VLOOKUP(A328,'Per Pallet'!A:C,3,0)</f>
        <v>240</v>
      </c>
      <c r="S328" s="16">
        <f t="shared" si="20"/>
        <v>17</v>
      </c>
    </row>
    <row r="329" spans="1:19" hidden="1" x14ac:dyDescent="0.25">
      <c r="A329" s="71">
        <v>64387483</v>
      </c>
      <c r="B329" s="71">
        <v>2300</v>
      </c>
      <c r="C329" s="71" t="s">
        <v>849</v>
      </c>
      <c r="D329" s="71" t="s">
        <v>850</v>
      </c>
      <c r="E329" s="71" t="s">
        <v>10403</v>
      </c>
      <c r="F329" s="71" t="s">
        <v>851</v>
      </c>
      <c r="G329" s="71" t="s">
        <v>852</v>
      </c>
      <c r="H329" s="72">
        <v>355</v>
      </c>
      <c r="I329" s="73">
        <v>4604.51</v>
      </c>
      <c r="J329" s="73">
        <v>12970.45</v>
      </c>
      <c r="K329" s="73">
        <v>13346.11</v>
      </c>
      <c r="L329" s="74">
        <v>1000</v>
      </c>
      <c r="M329" s="73">
        <v>4604.51</v>
      </c>
      <c r="N329" s="73">
        <v>0</v>
      </c>
      <c r="O329" s="16" t="str">
        <f>VLOOKUP($A329,'Roll up tech'!$A:$C,3,0)</f>
        <v>BJ PTS</v>
      </c>
      <c r="P329" s="16" t="str">
        <f>VLOOKUP($A329,'Roll up tech'!$A:$C,2,0)</f>
        <v>BJ US-NDO-ChocCaramelBrownie-8 1PT</v>
      </c>
      <c r="Q329" s="16" t="str">
        <f t="shared" si="19"/>
        <v>BJ</v>
      </c>
      <c r="R329" s="16">
        <f>VLOOKUP(A329,'Per Pallet'!A:C,3,0)</f>
        <v>240</v>
      </c>
      <c r="S329" s="16">
        <f t="shared" si="20"/>
        <v>2</v>
      </c>
    </row>
    <row r="330" spans="1:19" hidden="1" x14ac:dyDescent="0.25">
      <c r="A330" s="71">
        <v>64387483</v>
      </c>
      <c r="B330" s="71">
        <v>3989</v>
      </c>
      <c r="C330" s="71" t="s">
        <v>849</v>
      </c>
      <c r="D330" s="71" t="s">
        <v>850</v>
      </c>
      <c r="E330" s="71" t="s">
        <v>10403</v>
      </c>
      <c r="F330" s="71" t="s">
        <v>851</v>
      </c>
      <c r="G330" s="71" t="s">
        <v>852</v>
      </c>
      <c r="H330" s="72">
        <v>2308</v>
      </c>
      <c r="I330" s="73">
        <v>30035.119999999999</v>
      </c>
      <c r="J330" s="73">
        <v>13013.48</v>
      </c>
      <c r="K330" s="73">
        <v>13446.84</v>
      </c>
      <c r="L330" s="74">
        <v>1000</v>
      </c>
      <c r="M330" s="73">
        <v>30035.119999999999</v>
      </c>
      <c r="N330" s="73">
        <v>0</v>
      </c>
      <c r="O330" s="16" t="str">
        <f>VLOOKUP($A330,'Roll up tech'!$A:$C,3,0)</f>
        <v>BJ PTS</v>
      </c>
      <c r="P330" s="16" t="str">
        <f>VLOOKUP($A330,'Roll up tech'!$A:$C,2,0)</f>
        <v>BJ US-NDO-ChocCaramelBrownie-8 1PT</v>
      </c>
      <c r="Q330" s="16" t="str">
        <f t="shared" si="19"/>
        <v>BJ</v>
      </c>
      <c r="R330" s="16">
        <f>VLOOKUP(A330,'Per Pallet'!A:C,3,0)</f>
        <v>240</v>
      </c>
      <c r="S330" s="16">
        <f t="shared" si="20"/>
        <v>10</v>
      </c>
    </row>
    <row r="331" spans="1:19" hidden="1" x14ac:dyDescent="0.25">
      <c r="A331" s="71">
        <v>64388734</v>
      </c>
      <c r="B331" s="71">
        <v>1439</v>
      </c>
      <c r="C331" s="71" t="s">
        <v>849</v>
      </c>
      <c r="D331" s="71" t="s">
        <v>850</v>
      </c>
      <c r="E331" s="71" t="s">
        <v>10403</v>
      </c>
      <c r="F331" s="71" t="s">
        <v>851</v>
      </c>
      <c r="G331" s="71" t="s">
        <v>852</v>
      </c>
      <c r="H331" s="72">
        <v>13652</v>
      </c>
      <c r="I331" s="73">
        <v>178116.26</v>
      </c>
      <c r="J331" s="73">
        <v>13046.9</v>
      </c>
      <c r="K331" s="73">
        <v>12593.33</v>
      </c>
      <c r="L331" s="74">
        <v>1000</v>
      </c>
      <c r="M331" s="73">
        <v>178116.26</v>
      </c>
      <c r="N331" s="73">
        <v>0</v>
      </c>
      <c r="O331" s="16" t="str">
        <f>VLOOKUP($A331,'Roll up tech'!$A:$C,3,0)</f>
        <v>Yasso Sticks</v>
      </c>
      <c r="P331" s="16" t="str">
        <f>VLOOKUP($A331,'Roll up tech'!$A:$C,2,0)</f>
        <v>Yasso Creamy Pineapple Coconut 8-4pk</v>
      </c>
      <c r="Q331" s="16" t="str">
        <f t="shared" si="19"/>
        <v>Ya</v>
      </c>
      <c r="R331" s="16">
        <f>VLOOKUP(A331,'Per Pallet'!A:C,3,0)</f>
        <v>187</v>
      </c>
      <c r="S331" s="16">
        <f t="shared" si="20"/>
        <v>74</v>
      </c>
    </row>
    <row r="332" spans="1:19" hidden="1" x14ac:dyDescent="0.25">
      <c r="A332" s="71">
        <v>64388734</v>
      </c>
      <c r="B332" s="71">
        <v>1715</v>
      </c>
      <c r="C332" s="71" t="s">
        <v>849</v>
      </c>
      <c r="D332" s="71" t="s">
        <v>850</v>
      </c>
      <c r="E332" s="71" t="s">
        <v>10403</v>
      </c>
      <c r="F332" s="71" t="s">
        <v>851</v>
      </c>
      <c r="G332" s="71" t="s">
        <v>852</v>
      </c>
      <c r="H332" s="72">
        <v>0</v>
      </c>
      <c r="I332" s="73">
        <v>0</v>
      </c>
      <c r="J332" s="73">
        <v>12369.73</v>
      </c>
      <c r="K332" s="73">
        <v>12369.73</v>
      </c>
      <c r="L332" s="74">
        <v>1000</v>
      </c>
      <c r="M332" s="73">
        <v>0</v>
      </c>
      <c r="N332" s="73">
        <v>0</v>
      </c>
      <c r="O332" s="16" t="str">
        <f>VLOOKUP($A332,'Roll up tech'!$A:$C,3,0)</f>
        <v>Yasso Sticks</v>
      </c>
      <c r="P332" s="16" t="str">
        <f>VLOOKUP($A332,'Roll up tech'!$A:$C,2,0)</f>
        <v>Yasso Creamy Pineapple Coconut 8-4pk</v>
      </c>
      <c r="Q332" s="16" t="str">
        <f t="shared" si="19"/>
        <v>Ya</v>
      </c>
      <c r="R332" s="16">
        <f>VLOOKUP(A332,'Per Pallet'!A:C,3,0)</f>
        <v>187</v>
      </c>
      <c r="S332" s="16">
        <f t="shared" si="20"/>
        <v>0</v>
      </c>
    </row>
    <row r="333" spans="1:19" hidden="1" x14ac:dyDescent="0.25">
      <c r="A333" s="71">
        <v>64388734</v>
      </c>
      <c r="B333" s="71">
        <v>3989</v>
      </c>
      <c r="C333" s="71" t="s">
        <v>849</v>
      </c>
      <c r="D333" s="71" t="s">
        <v>850</v>
      </c>
      <c r="E333" s="71" t="s">
        <v>10403</v>
      </c>
      <c r="F333" s="71" t="s">
        <v>851</v>
      </c>
      <c r="G333" s="71" t="s">
        <v>852</v>
      </c>
      <c r="H333" s="72">
        <v>0</v>
      </c>
      <c r="I333" s="73">
        <v>0</v>
      </c>
      <c r="J333" s="73">
        <v>12542.12</v>
      </c>
      <c r="K333" s="73">
        <v>12593.33</v>
      </c>
      <c r="L333" s="74">
        <v>1000</v>
      </c>
      <c r="M333" s="73">
        <v>0</v>
      </c>
      <c r="N333" s="73">
        <v>0</v>
      </c>
      <c r="O333" s="16" t="str">
        <f>VLOOKUP($A333,'Roll up tech'!$A:$C,3,0)</f>
        <v>Yasso Sticks</v>
      </c>
      <c r="P333" s="16" t="str">
        <f>VLOOKUP($A333,'Roll up tech'!$A:$C,2,0)</f>
        <v>Yasso Creamy Pineapple Coconut 8-4pk</v>
      </c>
      <c r="Q333" s="16" t="str">
        <f t="shared" si="19"/>
        <v>Ya</v>
      </c>
      <c r="R333" s="16">
        <f>VLOOKUP(A333,'Per Pallet'!A:C,3,0)</f>
        <v>187</v>
      </c>
      <c r="S333" s="16">
        <f t="shared" si="20"/>
        <v>0</v>
      </c>
    </row>
    <row r="334" spans="1:19" hidden="1" x14ac:dyDescent="0.25">
      <c r="A334" s="71">
        <v>64388735</v>
      </c>
      <c r="B334" s="71">
        <v>1439</v>
      </c>
      <c r="C334" s="71" t="s">
        <v>849</v>
      </c>
      <c r="D334" s="71" t="s">
        <v>850</v>
      </c>
      <c r="E334" s="71" t="s">
        <v>10403</v>
      </c>
      <c r="F334" s="71" t="s">
        <v>851</v>
      </c>
      <c r="G334" s="71" t="s">
        <v>852</v>
      </c>
      <c r="H334" s="72">
        <v>278</v>
      </c>
      <c r="I334" s="73">
        <v>3942.96</v>
      </c>
      <c r="J334" s="73">
        <v>14183.31</v>
      </c>
      <c r="K334" s="73">
        <v>14475.44</v>
      </c>
      <c r="L334" s="74">
        <v>1000</v>
      </c>
      <c r="M334" s="73">
        <v>3942.96</v>
      </c>
      <c r="N334" s="73">
        <v>0</v>
      </c>
      <c r="O334" s="16" t="str">
        <f>VLOOKUP($A334,'Roll up tech'!$A:$C,3,0)</f>
        <v>Yasso Sticks</v>
      </c>
      <c r="P334" s="16" t="str">
        <f>VLOOKUP($A334,'Roll up tech'!$A:$C,2,0)</f>
        <v>Yasso Cherry Chocolate Crunch 8-4pk</v>
      </c>
      <c r="Q334" s="16" t="str">
        <f t="shared" si="19"/>
        <v>Ya</v>
      </c>
      <c r="R334" s="16">
        <f>VLOOKUP(A334,'Per Pallet'!A:C,3,0)</f>
        <v>187</v>
      </c>
      <c r="S334" s="16">
        <f t="shared" si="20"/>
        <v>2</v>
      </c>
    </row>
    <row r="335" spans="1:19" hidden="1" x14ac:dyDescent="0.25">
      <c r="A335" s="71">
        <v>64388735</v>
      </c>
      <c r="B335" s="71">
        <v>1715</v>
      </c>
      <c r="C335" s="71" t="s">
        <v>849</v>
      </c>
      <c r="D335" s="71" t="s">
        <v>850</v>
      </c>
      <c r="E335" s="71" t="s">
        <v>10403</v>
      </c>
      <c r="F335" s="71" t="s">
        <v>851</v>
      </c>
      <c r="G335" s="71" t="s">
        <v>852</v>
      </c>
      <c r="H335" s="72">
        <v>0</v>
      </c>
      <c r="I335" s="73">
        <v>0</v>
      </c>
      <c r="J335" s="73">
        <v>10925.78</v>
      </c>
      <c r="K335" s="73">
        <v>10925.78</v>
      </c>
      <c r="L335" s="74">
        <v>1000</v>
      </c>
      <c r="M335" s="73">
        <v>0</v>
      </c>
      <c r="N335" s="73">
        <v>0</v>
      </c>
      <c r="O335" s="16" t="str">
        <f>VLOOKUP($A335,'Roll up tech'!$A:$C,3,0)</f>
        <v>Yasso Sticks</v>
      </c>
      <c r="P335" s="16" t="str">
        <f>VLOOKUP($A335,'Roll up tech'!$A:$C,2,0)</f>
        <v>Yasso Cherry Chocolate Crunch 8-4pk</v>
      </c>
      <c r="Q335" s="16" t="str">
        <f t="shared" si="19"/>
        <v>Ya</v>
      </c>
      <c r="R335" s="16">
        <f>VLOOKUP(A335,'Per Pallet'!A:C,3,0)</f>
        <v>187</v>
      </c>
      <c r="S335" s="16">
        <f t="shared" si="20"/>
        <v>0</v>
      </c>
    </row>
    <row r="336" spans="1:19" hidden="1" x14ac:dyDescent="0.25">
      <c r="A336" s="71">
        <v>64388735</v>
      </c>
      <c r="B336" s="71">
        <v>2300</v>
      </c>
      <c r="C336" s="71" t="s">
        <v>849</v>
      </c>
      <c r="D336" s="71" t="s">
        <v>850</v>
      </c>
      <c r="E336" s="71" t="s">
        <v>10403</v>
      </c>
      <c r="F336" s="71" t="s">
        <v>851</v>
      </c>
      <c r="G336" s="71" t="s">
        <v>852</v>
      </c>
      <c r="H336" s="72">
        <v>1751</v>
      </c>
      <c r="I336" s="73">
        <v>24355.48</v>
      </c>
      <c r="J336" s="73">
        <v>13909.47</v>
      </c>
      <c r="K336" s="73">
        <v>14138.97</v>
      </c>
      <c r="L336" s="74">
        <v>1000</v>
      </c>
      <c r="M336" s="73">
        <v>24355.48</v>
      </c>
      <c r="N336" s="73">
        <v>0</v>
      </c>
      <c r="O336" s="16" t="str">
        <f>VLOOKUP($A336,'Roll up tech'!$A:$C,3,0)</f>
        <v>Yasso Sticks</v>
      </c>
      <c r="P336" s="16" t="str">
        <f>VLOOKUP($A336,'Roll up tech'!$A:$C,2,0)</f>
        <v>Yasso Cherry Chocolate Crunch 8-4pk</v>
      </c>
      <c r="Q336" s="16" t="str">
        <f t="shared" si="19"/>
        <v>Ya</v>
      </c>
      <c r="R336" s="16">
        <f>VLOOKUP(A336,'Per Pallet'!A:C,3,0)</f>
        <v>187</v>
      </c>
      <c r="S336" s="16">
        <f t="shared" si="20"/>
        <v>10</v>
      </c>
    </row>
    <row r="337" spans="1:19" hidden="1" x14ac:dyDescent="0.25">
      <c r="A337" s="71">
        <v>64388736</v>
      </c>
      <c r="B337" s="71">
        <v>1419</v>
      </c>
      <c r="C337" s="71" t="s">
        <v>849</v>
      </c>
      <c r="D337" s="71" t="s">
        <v>850</v>
      </c>
      <c r="E337" s="71" t="s">
        <v>10403</v>
      </c>
      <c r="F337" s="71" t="s">
        <v>851</v>
      </c>
      <c r="G337" s="71" t="s">
        <v>852</v>
      </c>
      <c r="H337" s="72">
        <v>2510</v>
      </c>
      <c r="I337" s="73">
        <v>46371.15</v>
      </c>
      <c r="J337" s="73">
        <v>18474.560000000001</v>
      </c>
      <c r="K337" s="73">
        <v>18334.939999999999</v>
      </c>
      <c r="L337" s="74">
        <v>1000</v>
      </c>
      <c r="M337" s="73">
        <v>46371.15</v>
      </c>
      <c r="N337" s="73">
        <v>0</v>
      </c>
      <c r="O337" s="16" t="str">
        <f>VLOOKUP($A337,'Roll up tech'!$A:$C,3,0)</f>
        <v>Yasso Poppables</v>
      </c>
      <c r="P337" s="16" t="str">
        <f>VLOOKUP($A337,'Roll up tech'!$A:$C,2,0)</f>
        <v>YASSO FUDGE POPPABLES 10P 6.84FLZ</v>
      </c>
      <c r="Q337" s="16" t="str">
        <f t="shared" si="19"/>
        <v>YA</v>
      </c>
      <c r="R337" s="16">
        <f>VLOOKUP(A337,'Per Pallet'!A:C,3,0)</f>
        <v>200</v>
      </c>
      <c r="S337" s="16">
        <f t="shared" si="20"/>
        <v>13</v>
      </c>
    </row>
    <row r="338" spans="1:19" hidden="1" x14ac:dyDescent="0.25">
      <c r="A338" s="71">
        <v>64388736</v>
      </c>
      <c r="B338" s="71">
        <v>1439</v>
      </c>
      <c r="C338" s="71" t="s">
        <v>849</v>
      </c>
      <c r="D338" s="71" t="s">
        <v>850</v>
      </c>
      <c r="E338" s="71" t="s">
        <v>10403</v>
      </c>
      <c r="F338" s="71" t="s">
        <v>851</v>
      </c>
      <c r="G338" s="71" t="s">
        <v>852</v>
      </c>
      <c r="H338" s="72">
        <v>3294</v>
      </c>
      <c r="I338" s="73">
        <v>57943.519999999997</v>
      </c>
      <c r="J338" s="73">
        <v>17590.63</v>
      </c>
      <c r="K338" s="73">
        <v>18016.77</v>
      </c>
      <c r="L338" s="74">
        <v>1000</v>
      </c>
      <c r="M338" s="73">
        <v>57943.519999999997</v>
      </c>
      <c r="N338" s="73">
        <v>0</v>
      </c>
      <c r="O338" s="16" t="str">
        <f>VLOOKUP($A338,'Roll up tech'!$A:$C,3,0)</f>
        <v>Yasso Poppables</v>
      </c>
      <c r="P338" s="16" t="str">
        <f>VLOOKUP($A338,'Roll up tech'!$A:$C,2,0)</f>
        <v>YASSO FUDGE POPPABLES 10P 6.84FLZ</v>
      </c>
      <c r="Q338" s="16" t="str">
        <f t="shared" si="19"/>
        <v>YA</v>
      </c>
      <c r="R338" s="16">
        <f>VLOOKUP(A338,'Per Pallet'!A:C,3,0)</f>
        <v>200</v>
      </c>
      <c r="S338" s="16">
        <f t="shared" si="20"/>
        <v>17</v>
      </c>
    </row>
    <row r="339" spans="1:19" hidden="1" x14ac:dyDescent="0.25">
      <c r="A339" s="71">
        <v>64388736</v>
      </c>
      <c r="B339" s="71">
        <v>1713</v>
      </c>
      <c r="C339" s="71" t="s">
        <v>849</v>
      </c>
      <c r="D339" s="71" t="s">
        <v>850</v>
      </c>
      <c r="E339" s="71" t="s">
        <v>10403</v>
      </c>
      <c r="F339" s="71" t="s">
        <v>851</v>
      </c>
      <c r="G339" s="71" t="s">
        <v>852</v>
      </c>
      <c r="H339" s="72">
        <v>0</v>
      </c>
      <c r="I339" s="73">
        <v>0</v>
      </c>
      <c r="J339" s="73">
        <v>17940</v>
      </c>
      <c r="K339" s="73">
        <v>17349.13</v>
      </c>
      <c r="L339" s="74">
        <v>1000</v>
      </c>
      <c r="M339" s="73">
        <v>0</v>
      </c>
      <c r="N339" s="73">
        <v>0</v>
      </c>
      <c r="O339" s="16" t="str">
        <f>VLOOKUP($A339,'Roll up tech'!$A:$C,3,0)</f>
        <v>Yasso Poppables</v>
      </c>
      <c r="P339" s="16" t="str">
        <f>VLOOKUP($A339,'Roll up tech'!$A:$C,2,0)</f>
        <v>YASSO FUDGE POPPABLES 10P 6.84FLZ</v>
      </c>
      <c r="Q339" s="16" t="str">
        <f t="shared" si="19"/>
        <v>YA</v>
      </c>
      <c r="R339" s="16">
        <f>VLOOKUP(A339,'Per Pallet'!A:C,3,0)</f>
        <v>200</v>
      </c>
      <c r="S339" s="16">
        <f t="shared" si="20"/>
        <v>0</v>
      </c>
    </row>
    <row r="340" spans="1:19" hidden="1" x14ac:dyDescent="0.25">
      <c r="A340" s="71">
        <v>64388736</v>
      </c>
      <c r="B340" s="71">
        <v>2300</v>
      </c>
      <c r="C340" s="71" t="s">
        <v>849</v>
      </c>
      <c r="D340" s="71" t="s">
        <v>850</v>
      </c>
      <c r="E340" s="71" t="s">
        <v>10403</v>
      </c>
      <c r="F340" s="71" t="s">
        <v>851</v>
      </c>
      <c r="G340" s="71" t="s">
        <v>852</v>
      </c>
      <c r="H340" s="72">
        <v>563</v>
      </c>
      <c r="I340" s="73">
        <v>10074.32</v>
      </c>
      <c r="J340" s="73">
        <v>17894</v>
      </c>
      <c r="K340" s="73">
        <v>17861.22</v>
      </c>
      <c r="L340" s="74">
        <v>1000</v>
      </c>
      <c r="M340" s="73">
        <v>10074.32</v>
      </c>
      <c r="N340" s="73">
        <v>0</v>
      </c>
      <c r="O340" s="16" t="str">
        <f>VLOOKUP($A340,'Roll up tech'!$A:$C,3,0)</f>
        <v>Yasso Poppables</v>
      </c>
      <c r="P340" s="16" t="str">
        <f>VLOOKUP($A340,'Roll up tech'!$A:$C,2,0)</f>
        <v>YASSO FUDGE POPPABLES 10P 6.84FLZ</v>
      </c>
      <c r="Q340" s="16" t="str">
        <f t="shared" si="19"/>
        <v>YA</v>
      </c>
      <c r="R340" s="16">
        <f>VLOOKUP(A340,'Per Pallet'!A:C,3,0)</f>
        <v>200</v>
      </c>
      <c r="S340" s="16">
        <f t="shared" si="20"/>
        <v>3</v>
      </c>
    </row>
    <row r="341" spans="1:19" hidden="1" x14ac:dyDescent="0.25">
      <c r="A341" s="71">
        <v>64388736</v>
      </c>
      <c r="B341" s="71">
        <v>3989</v>
      </c>
      <c r="C341" s="71" t="s">
        <v>849</v>
      </c>
      <c r="D341" s="71" t="s">
        <v>850</v>
      </c>
      <c r="E341" s="71" t="s">
        <v>10403</v>
      </c>
      <c r="F341" s="71" t="s">
        <v>851</v>
      </c>
      <c r="G341" s="71" t="s">
        <v>852</v>
      </c>
      <c r="H341" s="72">
        <v>6228</v>
      </c>
      <c r="I341" s="73">
        <v>112231.27</v>
      </c>
      <c r="J341" s="73">
        <v>18020.439999999999</v>
      </c>
      <c r="K341" s="73">
        <v>17711.84</v>
      </c>
      <c r="L341" s="74">
        <v>1000</v>
      </c>
      <c r="M341" s="73">
        <v>112231.27</v>
      </c>
      <c r="N341" s="73">
        <v>0</v>
      </c>
      <c r="O341" s="16" t="str">
        <f>VLOOKUP($A341,'Roll up tech'!$A:$C,3,0)</f>
        <v>Yasso Poppables</v>
      </c>
      <c r="P341" s="16" t="str">
        <f>VLOOKUP($A341,'Roll up tech'!$A:$C,2,0)</f>
        <v>YASSO FUDGE POPPABLES 10P 6.84FLZ</v>
      </c>
      <c r="Q341" s="16" t="str">
        <f t="shared" si="19"/>
        <v>YA</v>
      </c>
      <c r="R341" s="16">
        <f>VLOOKUP(A341,'Per Pallet'!A:C,3,0)</f>
        <v>200</v>
      </c>
      <c r="S341" s="16">
        <f t="shared" si="20"/>
        <v>32</v>
      </c>
    </row>
    <row r="342" spans="1:19" hidden="1" x14ac:dyDescent="0.25">
      <c r="A342" s="71">
        <v>64389650</v>
      </c>
      <c r="B342" s="71">
        <v>1419</v>
      </c>
      <c r="C342" s="71" t="s">
        <v>849</v>
      </c>
      <c r="D342" s="71" t="s">
        <v>850</v>
      </c>
      <c r="E342" s="71" t="s">
        <v>10403</v>
      </c>
      <c r="F342" s="71" t="s">
        <v>851</v>
      </c>
      <c r="G342" s="71" t="s">
        <v>852</v>
      </c>
      <c r="H342" s="72">
        <v>14927</v>
      </c>
      <c r="I342" s="73">
        <v>171612.79</v>
      </c>
      <c r="J342" s="73">
        <v>11496.8</v>
      </c>
      <c r="K342" s="73">
        <v>10910.29</v>
      </c>
      <c r="L342" s="74">
        <v>1000</v>
      </c>
      <c r="M342" s="73">
        <v>171612.79</v>
      </c>
      <c r="N342" s="73">
        <v>0</v>
      </c>
      <c r="O342" s="16" t="str">
        <f>VLOOKUP($A342,'Roll up tech'!$A:$C,3,0)</f>
        <v>48oz</v>
      </c>
      <c r="P342" s="16" t="str">
        <f>VLOOKUP($A342,'Roll up tech'!$A:$C,2,0)</f>
        <v>BR CS Rocky Road 6p 1.5QT</v>
      </c>
      <c r="Q342" s="16" t="str">
        <f t="shared" si="19"/>
        <v>BR</v>
      </c>
      <c r="R342" s="16">
        <f>VLOOKUP(A342,'Per Pallet'!A:C,3,0)</f>
        <v>176</v>
      </c>
      <c r="S342" s="16">
        <f t="shared" si="20"/>
        <v>85</v>
      </c>
    </row>
    <row r="343" spans="1:19" hidden="1" x14ac:dyDescent="0.25">
      <c r="A343" s="71">
        <v>64389650</v>
      </c>
      <c r="B343" s="71">
        <v>1439</v>
      </c>
      <c r="C343" s="71" t="s">
        <v>849</v>
      </c>
      <c r="D343" s="71" t="s">
        <v>850</v>
      </c>
      <c r="E343" s="71" t="s">
        <v>10403</v>
      </c>
      <c r="F343" s="71" t="s">
        <v>851</v>
      </c>
      <c r="G343" s="71" t="s">
        <v>852</v>
      </c>
      <c r="H343" s="72">
        <v>5808</v>
      </c>
      <c r="I343" s="73">
        <v>64304.69</v>
      </c>
      <c r="J343" s="73">
        <v>11071.74</v>
      </c>
      <c r="K343" s="73">
        <v>10459.01</v>
      </c>
      <c r="L343" s="74">
        <v>1000</v>
      </c>
      <c r="M343" s="73">
        <v>64304.69</v>
      </c>
      <c r="N343" s="73">
        <v>0</v>
      </c>
      <c r="O343" s="16" t="str">
        <f>VLOOKUP($A343,'Roll up tech'!$A:$C,3,0)</f>
        <v>48oz</v>
      </c>
      <c r="P343" s="16" t="str">
        <f>VLOOKUP($A343,'Roll up tech'!$A:$C,2,0)</f>
        <v>BR CS Rocky Road 6p 1.5QT</v>
      </c>
      <c r="Q343" s="16" t="str">
        <f t="shared" si="19"/>
        <v>BR</v>
      </c>
      <c r="R343" s="16">
        <f>VLOOKUP(A343,'Per Pallet'!A:C,3,0)</f>
        <v>176</v>
      </c>
      <c r="S343" s="16">
        <f t="shared" si="20"/>
        <v>33</v>
      </c>
    </row>
    <row r="344" spans="1:19" hidden="1" x14ac:dyDescent="0.25">
      <c r="A344" s="71">
        <v>64389650</v>
      </c>
      <c r="B344" s="71">
        <v>2300</v>
      </c>
      <c r="C344" s="71" t="s">
        <v>849</v>
      </c>
      <c r="D344" s="71" t="s">
        <v>850</v>
      </c>
      <c r="E344" s="71" t="s">
        <v>10403</v>
      </c>
      <c r="F344" s="71" t="s">
        <v>851</v>
      </c>
      <c r="G344" s="71" t="s">
        <v>852</v>
      </c>
      <c r="H344" s="72">
        <v>5165</v>
      </c>
      <c r="I344" s="73">
        <v>54266.78</v>
      </c>
      <c r="J344" s="73">
        <v>10506.64</v>
      </c>
      <c r="K344" s="73">
        <v>10072.56</v>
      </c>
      <c r="L344" s="74">
        <v>1000</v>
      </c>
      <c r="M344" s="73">
        <v>54266.78</v>
      </c>
      <c r="N344" s="73">
        <v>0</v>
      </c>
      <c r="O344" s="16" t="str">
        <f>VLOOKUP($A344,'Roll up tech'!$A:$C,3,0)</f>
        <v>48oz</v>
      </c>
      <c r="P344" s="16" t="str">
        <f>VLOOKUP($A344,'Roll up tech'!$A:$C,2,0)</f>
        <v>BR CS Rocky Road 6p 1.5QT</v>
      </c>
      <c r="Q344" s="16" t="str">
        <f t="shared" si="19"/>
        <v>BR</v>
      </c>
      <c r="R344" s="16">
        <f>VLOOKUP(A344,'Per Pallet'!A:C,3,0)</f>
        <v>176</v>
      </c>
      <c r="S344" s="16">
        <f t="shared" si="20"/>
        <v>30</v>
      </c>
    </row>
    <row r="345" spans="1:19" hidden="1" x14ac:dyDescent="0.25">
      <c r="A345" s="71">
        <v>64389650</v>
      </c>
      <c r="B345" s="71">
        <v>3989</v>
      </c>
      <c r="C345" s="71" t="s">
        <v>849</v>
      </c>
      <c r="D345" s="71" t="s">
        <v>850</v>
      </c>
      <c r="E345" s="71" t="s">
        <v>10403</v>
      </c>
      <c r="F345" s="71" t="s">
        <v>851</v>
      </c>
      <c r="G345" s="71" t="s">
        <v>852</v>
      </c>
      <c r="H345" s="72">
        <v>13765</v>
      </c>
      <c r="I345" s="73">
        <v>150601.03</v>
      </c>
      <c r="J345" s="73">
        <v>10940.87</v>
      </c>
      <c r="K345" s="73">
        <v>10459.01</v>
      </c>
      <c r="L345" s="74">
        <v>1000</v>
      </c>
      <c r="M345" s="73">
        <v>150601.03</v>
      </c>
      <c r="N345" s="73">
        <v>0</v>
      </c>
      <c r="O345" s="16" t="str">
        <f>VLOOKUP($A345,'Roll up tech'!$A:$C,3,0)</f>
        <v>48oz</v>
      </c>
      <c r="P345" s="16" t="str">
        <f>VLOOKUP($A345,'Roll up tech'!$A:$C,2,0)</f>
        <v>BR CS Rocky Road 6p 1.5QT</v>
      </c>
      <c r="Q345" s="16" t="str">
        <f t="shared" si="19"/>
        <v>BR</v>
      </c>
      <c r="R345" s="16">
        <f>VLOOKUP(A345,'Per Pallet'!A:C,3,0)</f>
        <v>176</v>
      </c>
      <c r="S345" s="16">
        <f t="shared" si="20"/>
        <v>79</v>
      </c>
    </row>
    <row r="346" spans="1:19" hidden="1" x14ac:dyDescent="0.25">
      <c r="A346" s="71">
        <v>64389651</v>
      </c>
      <c r="B346" s="71">
        <v>1406</v>
      </c>
      <c r="C346" s="71" t="s">
        <v>849</v>
      </c>
      <c r="D346" s="71" t="s">
        <v>850</v>
      </c>
      <c r="E346" s="71" t="s">
        <v>10403</v>
      </c>
      <c r="F346" s="71" t="s">
        <v>851</v>
      </c>
      <c r="G346" s="71" t="s">
        <v>852</v>
      </c>
      <c r="H346" s="72">
        <v>352</v>
      </c>
      <c r="I346" s="73">
        <v>3200.26</v>
      </c>
      <c r="J346" s="73">
        <v>9091.65</v>
      </c>
      <c r="K346" s="73">
        <v>9326.17</v>
      </c>
      <c r="L346" s="74">
        <v>1000</v>
      </c>
      <c r="M346" s="73">
        <v>3200.26</v>
      </c>
      <c r="N346" s="73">
        <v>0</v>
      </c>
      <c r="O346" s="16" t="str">
        <f>VLOOKUP($A346,'Roll up tech'!$A:$C,3,0)</f>
        <v>48oz</v>
      </c>
      <c r="P346" s="16" t="str">
        <f>VLOOKUP($A346,'Roll up tech'!$A:$C,2,0)</f>
        <v>BR Strawberry Shortcake 6 1.5QT</v>
      </c>
      <c r="Q346" s="16" t="str">
        <f t="shared" si="19"/>
        <v>BR</v>
      </c>
      <c r="R346" s="16">
        <f>VLOOKUP(A346,'Per Pallet'!A:C,3,0)</f>
        <v>176</v>
      </c>
      <c r="S346" s="16">
        <f t="shared" si="20"/>
        <v>2</v>
      </c>
    </row>
    <row r="347" spans="1:19" hidden="1" x14ac:dyDescent="0.25">
      <c r="A347" s="71">
        <v>64389651</v>
      </c>
      <c r="B347" s="71">
        <v>1419</v>
      </c>
      <c r="C347" s="71" t="s">
        <v>849</v>
      </c>
      <c r="D347" s="71" t="s">
        <v>850</v>
      </c>
      <c r="E347" s="71" t="s">
        <v>10403</v>
      </c>
      <c r="F347" s="71" t="s">
        <v>851</v>
      </c>
      <c r="G347" s="71" t="s">
        <v>852</v>
      </c>
      <c r="H347" s="72">
        <v>10204</v>
      </c>
      <c r="I347" s="73">
        <v>105237.85</v>
      </c>
      <c r="J347" s="73">
        <v>10313.39</v>
      </c>
      <c r="K347" s="73">
        <v>10264.07</v>
      </c>
      <c r="L347" s="74">
        <v>1000</v>
      </c>
      <c r="M347" s="73">
        <v>105237.85</v>
      </c>
      <c r="N347" s="73">
        <v>0</v>
      </c>
      <c r="O347" s="16" t="str">
        <f>VLOOKUP($A347,'Roll up tech'!$A:$C,3,0)</f>
        <v>48oz</v>
      </c>
      <c r="P347" s="16" t="str">
        <f>VLOOKUP($A347,'Roll up tech'!$A:$C,2,0)</f>
        <v>BR Strawberry Shortcake 6 1.5QT</v>
      </c>
      <c r="Q347" s="16" t="str">
        <f t="shared" si="19"/>
        <v>BR</v>
      </c>
      <c r="R347" s="16">
        <f>VLOOKUP(A347,'Per Pallet'!A:C,3,0)</f>
        <v>176</v>
      </c>
      <c r="S347" s="16">
        <f t="shared" si="20"/>
        <v>58</v>
      </c>
    </row>
    <row r="348" spans="1:19" hidden="1" x14ac:dyDescent="0.25">
      <c r="A348" s="71">
        <v>64389651</v>
      </c>
      <c r="B348" s="71">
        <v>1439</v>
      </c>
      <c r="C348" s="71" t="s">
        <v>849</v>
      </c>
      <c r="D348" s="71" t="s">
        <v>850</v>
      </c>
      <c r="E348" s="71" t="s">
        <v>10403</v>
      </c>
      <c r="F348" s="71" t="s">
        <v>851</v>
      </c>
      <c r="G348" s="71" t="s">
        <v>852</v>
      </c>
      <c r="H348" s="72">
        <v>8664</v>
      </c>
      <c r="I348" s="73">
        <v>88459.41</v>
      </c>
      <c r="J348" s="73">
        <v>10210</v>
      </c>
      <c r="K348" s="73">
        <v>9614.5499999999993</v>
      </c>
      <c r="L348" s="74">
        <v>1000</v>
      </c>
      <c r="M348" s="73">
        <v>88459.41</v>
      </c>
      <c r="N348" s="73">
        <v>0</v>
      </c>
      <c r="O348" s="16" t="str">
        <f>VLOOKUP($A348,'Roll up tech'!$A:$C,3,0)</f>
        <v>48oz</v>
      </c>
      <c r="P348" s="16" t="str">
        <f>VLOOKUP($A348,'Roll up tech'!$A:$C,2,0)</f>
        <v>BR Strawberry Shortcake 6 1.5QT</v>
      </c>
      <c r="Q348" s="16" t="str">
        <f t="shared" si="19"/>
        <v>BR</v>
      </c>
      <c r="R348" s="16">
        <f>VLOOKUP(A348,'Per Pallet'!A:C,3,0)</f>
        <v>176</v>
      </c>
      <c r="S348" s="16">
        <f t="shared" si="20"/>
        <v>50</v>
      </c>
    </row>
    <row r="349" spans="1:19" hidden="1" x14ac:dyDescent="0.25">
      <c r="A349" s="71">
        <v>64389651</v>
      </c>
      <c r="B349" s="71">
        <v>2300</v>
      </c>
      <c r="C349" s="71" t="s">
        <v>849</v>
      </c>
      <c r="D349" s="71" t="s">
        <v>850</v>
      </c>
      <c r="E349" s="71" t="s">
        <v>10403</v>
      </c>
      <c r="F349" s="71" t="s">
        <v>851</v>
      </c>
      <c r="G349" s="71" t="s">
        <v>852</v>
      </c>
      <c r="H349" s="72">
        <v>8746</v>
      </c>
      <c r="I349" s="73">
        <v>85933.34</v>
      </c>
      <c r="J349" s="73">
        <v>9825.44</v>
      </c>
      <c r="K349" s="73">
        <v>9359.26</v>
      </c>
      <c r="L349" s="74">
        <v>1000</v>
      </c>
      <c r="M349" s="73">
        <v>85933.34</v>
      </c>
      <c r="N349" s="73">
        <v>0</v>
      </c>
      <c r="O349" s="16" t="str">
        <f>VLOOKUP($A349,'Roll up tech'!$A:$C,3,0)</f>
        <v>48oz</v>
      </c>
      <c r="P349" s="16" t="str">
        <f>VLOOKUP($A349,'Roll up tech'!$A:$C,2,0)</f>
        <v>BR Strawberry Shortcake 6 1.5QT</v>
      </c>
      <c r="Q349" s="16" t="str">
        <f t="shared" si="19"/>
        <v>BR</v>
      </c>
      <c r="R349" s="16">
        <f>VLOOKUP(A349,'Per Pallet'!A:C,3,0)</f>
        <v>176</v>
      </c>
      <c r="S349" s="16">
        <f t="shared" si="20"/>
        <v>50</v>
      </c>
    </row>
    <row r="350" spans="1:19" hidden="1" x14ac:dyDescent="0.25">
      <c r="A350" s="71">
        <v>64389651</v>
      </c>
      <c r="B350" s="71">
        <v>2904</v>
      </c>
      <c r="C350" s="71" t="s">
        <v>849</v>
      </c>
      <c r="D350" s="71" t="s">
        <v>850</v>
      </c>
      <c r="E350" s="71" t="s">
        <v>10403</v>
      </c>
      <c r="F350" s="71" t="s">
        <v>851</v>
      </c>
      <c r="G350" s="71" t="s">
        <v>852</v>
      </c>
      <c r="H350" s="72">
        <v>8</v>
      </c>
      <c r="I350" s="73">
        <v>73.17</v>
      </c>
      <c r="J350" s="73">
        <v>9146.25</v>
      </c>
      <c r="K350" s="73">
        <v>8643.74</v>
      </c>
      <c r="L350" s="74">
        <v>1000</v>
      </c>
      <c r="M350" s="73">
        <v>73.17</v>
      </c>
      <c r="N350" s="73">
        <v>0</v>
      </c>
      <c r="O350" s="16" t="str">
        <f>VLOOKUP($A350,'Roll up tech'!$A:$C,3,0)</f>
        <v>48oz</v>
      </c>
      <c r="P350" s="16" t="str">
        <f>VLOOKUP($A350,'Roll up tech'!$A:$C,2,0)</f>
        <v>BR Strawberry Shortcake 6 1.5QT</v>
      </c>
      <c r="Q350" s="16" t="str">
        <f t="shared" si="19"/>
        <v>BR</v>
      </c>
      <c r="R350" s="16">
        <f>VLOOKUP(A350,'Per Pallet'!A:C,3,0)</f>
        <v>176</v>
      </c>
      <c r="S350" s="16">
        <f t="shared" si="20"/>
        <v>1</v>
      </c>
    </row>
    <row r="351" spans="1:19" hidden="1" x14ac:dyDescent="0.25">
      <c r="A351" s="71">
        <v>64389651</v>
      </c>
      <c r="B351" s="71">
        <v>3989</v>
      </c>
      <c r="C351" s="71" t="s">
        <v>849</v>
      </c>
      <c r="D351" s="71" t="s">
        <v>850</v>
      </c>
      <c r="E351" s="71" t="s">
        <v>10403</v>
      </c>
      <c r="F351" s="71" t="s">
        <v>851</v>
      </c>
      <c r="G351" s="71" t="s">
        <v>852</v>
      </c>
      <c r="H351" s="72">
        <v>12380</v>
      </c>
      <c r="I351" s="73">
        <v>120031.43</v>
      </c>
      <c r="J351" s="73">
        <v>9695.59</v>
      </c>
      <c r="K351" s="73">
        <v>9614.5499999999993</v>
      </c>
      <c r="L351" s="74">
        <v>1000</v>
      </c>
      <c r="M351" s="73">
        <v>120031.43</v>
      </c>
      <c r="N351" s="73">
        <v>0</v>
      </c>
      <c r="O351" s="16" t="str">
        <f>VLOOKUP($A351,'Roll up tech'!$A:$C,3,0)</f>
        <v>48oz</v>
      </c>
      <c r="P351" s="16" t="str">
        <f>VLOOKUP($A351,'Roll up tech'!$A:$C,2,0)</f>
        <v>BR Strawberry Shortcake 6 1.5QT</v>
      </c>
      <c r="Q351" s="16" t="str">
        <f t="shared" si="19"/>
        <v>BR</v>
      </c>
      <c r="R351" s="16">
        <f>VLOOKUP(A351,'Per Pallet'!A:C,3,0)</f>
        <v>176</v>
      </c>
      <c r="S351" s="16">
        <f t="shared" si="20"/>
        <v>71</v>
      </c>
    </row>
    <row r="352" spans="1:19" hidden="1" x14ac:dyDescent="0.25">
      <c r="A352" s="71">
        <v>64392287</v>
      </c>
      <c r="B352" s="71">
        <v>1419</v>
      </c>
      <c r="C352" s="71" t="s">
        <v>849</v>
      </c>
      <c r="D352" s="71" t="s">
        <v>850</v>
      </c>
      <c r="E352" s="71" t="s">
        <v>10403</v>
      </c>
      <c r="F352" s="71" t="s">
        <v>851</v>
      </c>
      <c r="G352" s="71" t="s">
        <v>852</v>
      </c>
      <c r="H352" s="72">
        <v>761</v>
      </c>
      <c r="I352" s="73">
        <v>9814.24</v>
      </c>
      <c r="J352" s="73">
        <v>12896.5</v>
      </c>
      <c r="K352" s="73">
        <v>12939.32</v>
      </c>
      <c r="L352" s="74">
        <v>1000</v>
      </c>
      <c r="M352" s="73">
        <v>9814.24</v>
      </c>
      <c r="N352" s="73">
        <v>0</v>
      </c>
      <c r="O352" s="16" t="str">
        <f>VLOOKUP($A352,'Roll up tech'!$A:$C,3,0)</f>
        <v>ESS</v>
      </c>
      <c r="P352" s="16" t="str">
        <f>VLOOKUP($A352,'Roll up tech'!$A:$C,2,0)</f>
        <v>KL REESES SW OOH 1-24CT</v>
      </c>
      <c r="Q352" s="16" t="str">
        <f t="shared" si="19"/>
        <v>KL</v>
      </c>
      <c r="R352" s="16">
        <f>VLOOKUP(A352,'Per Pallet'!A:C,3,0)</f>
        <v>132</v>
      </c>
      <c r="S352" s="16">
        <f t="shared" si="20"/>
        <v>6</v>
      </c>
    </row>
    <row r="353" spans="1:19" hidden="1" x14ac:dyDescent="0.25">
      <c r="A353" s="71">
        <v>64392287</v>
      </c>
      <c r="B353" s="71">
        <v>1439</v>
      </c>
      <c r="C353" s="71" t="s">
        <v>849</v>
      </c>
      <c r="D353" s="71" t="s">
        <v>850</v>
      </c>
      <c r="E353" s="71" t="s">
        <v>10403</v>
      </c>
      <c r="F353" s="71" t="s">
        <v>851</v>
      </c>
      <c r="G353" s="71" t="s">
        <v>852</v>
      </c>
      <c r="H353" s="72">
        <v>1616</v>
      </c>
      <c r="I353" s="73">
        <v>21369.34</v>
      </c>
      <c r="J353" s="73">
        <v>13223.6</v>
      </c>
      <c r="K353" s="73">
        <v>12002.96</v>
      </c>
      <c r="L353" s="74">
        <v>1000</v>
      </c>
      <c r="M353" s="73">
        <v>21369.34</v>
      </c>
      <c r="N353" s="73">
        <v>0</v>
      </c>
      <c r="O353" s="16" t="str">
        <f>VLOOKUP($A353,'Roll up tech'!$A:$C,3,0)</f>
        <v>ESS</v>
      </c>
      <c r="P353" s="16" t="str">
        <f>VLOOKUP($A353,'Roll up tech'!$A:$C,2,0)</f>
        <v>KL REESES SW OOH 1-24CT</v>
      </c>
      <c r="Q353" s="16" t="str">
        <f t="shared" si="19"/>
        <v>KL</v>
      </c>
      <c r="R353" s="16">
        <f>VLOOKUP(A353,'Per Pallet'!A:C,3,0)</f>
        <v>132</v>
      </c>
      <c r="S353" s="16">
        <f t="shared" si="20"/>
        <v>13</v>
      </c>
    </row>
    <row r="354" spans="1:19" hidden="1" x14ac:dyDescent="0.25">
      <c r="A354" s="71">
        <v>64392287</v>
      </c>
      <c r="B354" s="71">
        <v>1471</v>
      </c>
      <c r="C354" s="71" t="s">
        <v>849</v>
      </c>
      <c r="D354" s="71" t="s">
        <v>850</v>
      </c>
      <c r="E354" s="71" t="s">
        <v>10403</v>
      </c>
      <c r="F354" s="71" t="s">
        <v>851</v>
      </c>
      <c r="G354" s="71" t="s">
        <v>852</v>
      </c>
      <c r="H354" s="72">
        <v>15840</v>
      </c>
      <c r="I354" s="73">
        <v>192102.97</v>
      </c>
      <c r="J354" s="73">
        <v>12127.71</v>
      </c>
      <c r="K354" s="73">
        <v>12939.32</v>
      </c>
      <c r="L354" s="74">
        <v>1000</v>
      </c>
      <c r="M354" s="73">
        <v>192102.97</v>
      </c>
      <c r="N354" s="73">
        <v>0</v>
      </c>
      <c r="O354" s="16" t="str">
        <f>VLOOKUP($A354,'Roll up tech'!$A:$C,3,0)</f>
        <v>ESS</v>
      </c>
      <c r="P354" s="16" t="str">
        <f>VLOOKUP($A354,'Roll up tech'!$A:$C,2,0)</f>
        <v>KL REESES SW OOH 1-24CT</v>
      </c>
      <c r="Q354" s="16" t="str">
        <f t="shared" si="19"/>
        <v>KL</v>
      </c>
      <c r="R354" s="16">
        <f>VLOOKUP(A354,'Per Pallet'!A:C,3,0)</f>
        <v>132</v>
      </c>
      <c r="S354" s="16">
        <f t="shared" si="20"/>
        <v>120</v>
      </c>
    </row>
    <row r="355" spans="1:19" hidden="1" x14ac:dyDescent="0.25">
      <c r="A355" s="71">
        <v>64392287</v>
      </c>
      <c r="B355" s="71">
        <v>2300</v>
      </c>
      <c r="C355" s="71" t="s">
        <v>849</v>
      </c>
      <c r="D355" s="71" t="s">
        <v>850</v>
      </c>
      <c r="E355" s="71" t="s">
        <v>10403</v>
      </c>
      <c r="F355" s="71" t="s">
        <v>851</v>
      </c>
      <c r="G355" s="71" t="s">
        <v>852</v>
      </c>
      <c r="H355" s="72">
        <v>636</v>
      </c>
      <c r="I355" s="73">
        <v>7753.84</v>
      </c>
      <c r="J355" s="73">
        <v>12191.57</v>
      </c>
      <c r="K355" s="73">
        <v>12267.12</v>
      </c>
      <c r="L355" s="74">
        <v>1000</v>
      </c>
      <c r="M355" s="73">
        <v>7753.84</v>
      </c>
      <c r="N355" s="73">
        <v>0</v>
      </c>
      <c r="O355" s="16" t="str">
        <f>VLOOKUP($A355,'Roll up tech'!$A:$C,3,0)</f>
        <v>ESS</v>
      </c>
      <c r="P355" s="16" t="str">
        <f>VLOOKUP($A355,'Roll up tech'!$A:$C,2,0)</f>
        <v>KL REESES SW OOH 1-24CT</v>
      </c>
      <c r="Q355" s="16" t="str">
        <f t="shared" si="19"/>
        <v>KL</v>
      </c>
      <c r="R355" s="16">
        <f>VLOOKUP(A355,'Per Pallet'!A:C,3,0)</f>
        <v>132</v>
      </c>
      <c r="S355" s="16">
        <f t="shared" si="20"/>
        <v>5</v>
      </c>
    </row>
    <row r="356" spans="1:19" hidden="1" x14ac:dyDescent="0.25">
      <c r="A356" s="71">
        <v>64392287</v>
      </c>
      <c r="B356" s="71">
        <v>3989</v>
      </c>
      <c r="C356" s="71" t="s">
        <v>849</v>
      </c>
      <c r="D356" s="71" t="s">
        <v>850</v>
      </c>
      <c r="E356" s="71" t="s">
        <v>10403</v>
      </c>
      <c r="F356" s="71" t="s">
        <v>851</v>
      </c>
      <c r="G356" s="71" t="s">
        <v>852</v>
      </c>
      <c r="H356" s="72">
        <v>18548</v>
      </c>
      <c r="I356" s="73">
        <v>221253.9</v>
      </c>
      <c r="J356" s="73">
        <v>11928.72</v>
      </c>
      <c r="K356" s="73">
        <v>12002.96</v>
      </c>
      <c r="L356" s="74">
        <v>1000</v>
      </c>
      <c r="M356" s="73">
        <v>221253.9</v>
      </c>
      <c r="N356" s="73">
        <v>0</v>
      </c>
      <c r="O356" s="16" t="str">
        <f>VLOOKUP($A356,'Roll up tech'!$A:$C,3,0)</f>
        <v>ESS</v>
      </c>
      <c r="P356" s="16" t="str">
        <f>VLOOKUP($A356,'Roll up tech'!$A:$C,2,0)</f>
        <v>KL REESES SW OOH 1-24CT</v>
      </c>
      <c r="Q356" s="16" t="str">
        <f t="shared" si="19"/>
        <v>KL</v>
      </c>
      <c r="R356" s="16">
        <f>VLOOKUP(A356,'Per Pallet'!A:C,3,0)</f>
        <v>132</v>
      </c>
      <c r="S356" s="16">
        <f t="shared" si="20"/>
        <v>141</v>
      </c>
    </row>
    <row r="357" spans="1:19" hidden="1" x14ac:dyDescent="0.25">
      <c r="A357" s="71">
        <v>64393719</v>
      </c>
      <c r="B357" s="71">
        <v>1419</v>
      </c>
      <c r="C357" s="71" t="s">
        <v>849</v>
      </c>
      <c r="D357" s="71" t="s">
        <v>850</v>
      </c>
      <c r="E357" s="71" t="s">
        <v>10403</v>
      </c>
      <c r="F357" s="71" t="s">
        <v>851</v>
      </c>
      <c r="G357" s="71" t="s">
        <v>852</v>
      </c>
      <c r="H357" s="72">
        <v>17522</v>
      </c>
      <c r="I357" s="73">
        <v>198795.49</v>
      </c>
      <c r="J357" s="73">
        <v>11345.48</v>
      </c>
      <c r="K357" s="73">
        <v>9587.06</v>
      </c>
      <c r="L357" s="74">
        <v>1000</v>
      </c>
      <c r="M357" s="73">
        <v>198795.49</v>
      </c>
      <c r="N357" s="73">
        <v>0</v>
      </c>
      <c r="O357" s="16" t="str">
        <f>VLOOKUP($A357,'Roll up tech'!$A:$C,3,0)</f>
        <v>MG Sticks</v>
      </c>
      <c r="P357" s="16" t="str">
        <f>VLOOKUP($A357,'Roll up tech'!$A:$C,2,0)</f>
        <v>BR Carbsmart Strawberry Bar 8-6PK</v>
      </c>
      <c r="Q357" s="16" t="str">
        <f t="shared" si="19"/>
        <v>BR</v>
      </c>
      <c r="R357" s="16">
        <f>VLOOKUP(A357,'Per Pallet'!A:C,3,0)</f>
        <v>143</v>
      </c>
      <c r="S357" s="16">
        <f t="shared" si="20"/>
        <v>123</v>
      </c>
    </row>
    <row r="358" spans="1:19" hidden="1" x14ac:dyDescent="0.25">
      <c r="A358" s="71">
        <v>64393719</v>
      </c>
      <c r="B358" s="71">
        <v>1439</v>
      </c>
      <c r="C358" s="71" t="s">
        <v>849</v>
      </c>
      <c r="D358" s="71" t="s">
        <v>850</v>
      </c>
      <c r="E358" s="71" t="s">
        <v>10403</v>
      </c>
      <c r="F358" s="71" t="s">
        <v>851</v>
      </c>
      <c r="G358" s="71" t="s">
        <v>852</v>
      </c>
      <c r="H358" s="72">
        <v>6565</v>
      </c>
      <c r="I358" s="73">
        <v>76132.289999999994</v>
      </c>
      <c r="J358" s="73">
        <v>11596.69</v>
      </c>
      <c r="K358" s="73">
        <v>8912.9500000000007</v>
      </c>
      <c r="L358" s="74">
        <v>1000</v>
      </c>
      <c r="M358" s="73">
        <v>76132.289999999994</v>
      </c>
      <c r="N358" s="73">
        <v>0</v>
      </c>
      <c r="O358" s="16" t="str">
        <f>VLOOKUP($A358,'Roll up tech'!$A:$C,3,0)</f>
        <v>MG Sticks</v>
      </c>
      <c r="P358" s="16" t="str">
        <f>VLOOKUP($A358,'Roll up tech'!$A:$C,2,0)</f>
        <v>BR Carbsmart Strawberry Bar 8-6PK</v>
      </c>
      <c r="Q358" s="16" t="str">
        <f t="shared" si="19"/>
        <v>BR</v>
      </c>
      <c r="R358" s="16">
        <f>VLOOKUP(A358,'Per Pallet'!A:C,3,0)</f>
        <v>143</v>
      </c>
      <c r="S358" s="16">
        <f t="shared" si="20"/>
        <v>46</v>
      </c>
    </row>
    <row r="359" spans="1:19" hidden="1" x14ac:dyDescent="0.25">
      <c r="A359" s="71">
        <v>64393719</v>
      </c>
      <c r="B359" s="71">
        <v>1471</v>
      </c>
      <c r="C359" s="71" t="s">
        <v>849</v>
      </c>
      <c r="D359" s="71" t="s">
        <v>850</v>
      </c>
      <c r="E359" s="71" t="s">
        <v>10403</v>
      </c>
      <c r="F359" s="71" t="s">
        <v>851</v>
      </c>
      <c r="G359" s="71" t="s">
        <v>852</v>
      </c>
      <c r="H359" s="72">
        <v>15186</v>
      </c>
      <c r="I359" s="73">
        <v>161793.10999999999</v>
      </c>
      <c r="J359" s="73">
        <v>10654.1</v>
      </c>
      <c r="K359" s="73">
        <v>8672.06</v>
      </c>
      <c r="L359" s="74">
        <v>1000</v>
      </c>
      <c r="M359" s="73">
        <v>161793.10999999999</v>
      </c>
      <c r="N359" s="73">
        <v>0</v>
      </c>
      <c r="O359" s="16" t="str">
        <f>VLOOKUP($A359,'Roll up tech'!$A:$C,3,0)</f>
        <v>MG Sticks</v>
      </c>
      <c r="P359" s="16" t="str">
        <f>VLOOKUP($A359,'Roll up tech'!$A:$C,2,0)</f>
        <v>BR Carbsmart Strawberry Bar 8-6PK</v>
      </c>
      <c r="Q359" s="16" t="str">
        <f t="shared" si="19"/>
        <v>BR</v>
      </c>
      <c r="R359" s="16">
        <f>VLOOKUP(A359,'Per Pallet'!A:C,3,0)</f>
        <v>143</v>
      </c>
      <c r="S359" s="16">
        <f t="shared" si="20"/>
        <v>107</v>
      </c>
    </row>
    <row r="360" spans="1:19" hidden="1" x14ac:dyDescent="0.25">
      <c r="A360" s="71">
        <v>64393719</v>
      </c>
      <c r="B360" s="71">
        <v>2300</v>
      </c>
      <c r="C360" s="71" t="s">
        <v>849</v>
      </c>
      <c r="D360" s="71" t="s">
        <v>850</v>
      </c>
      <c r="E360" s="71" t="s">
        <v>10403</v>
      </c>
      <c r="F360" s="71" t="s">
        <v>851</v>
      </c>
      <c r="G360" s="71" t="s">
        <v>852</v>
      </c>
      <c r="H360" s="72">
        <v>13618</v>
      </c>
      <c r="I360" s="73">
        <v>142175.64000000001</v>
      </c>
      <c r="J360" s="73">
        <v>10440.27</v>
      </c>
      <c r="K360" s="73">
        <v>8681.74</v>
      </c>
      <c r="L360" s="74">
        <v>1000</v>
      </c>
      <c r="M360" s="73">
        <v>142175.64000000001</v>
      </c>
      <c r="N360" s="73">
        <v>0</v>
      </c>
      <c r="O360" s="16" t="str">
        <f>VLOOKUP($A360,'Roll up tech'!$A:$C,3,0)</f>
        <v>MG Sticks</v>
      </c>
      <c r="P360" s="16" t="str">
        <f>VLOOKUP($A360,'Roll up tech'!$A:$C,2,0)</f>
        <v>BR Carbsmart Strawberry Bar 8-6PK</v>
      </c>
      <c r="Q360" s="16" t="str">
        <f t="shared" si="19"/>
        <v>BR</v>
      </c>
      <c r="R360" s="16">
        <f>VLOOKUP(A360,'Per Pallet'!A:C,3,0)</f>
        <v>143</v>
      </c>
      <c r="S360" s="16">
        <f t="shared" si="20"/>
        <v>96</v>
      </c>
    </row>
    <row r="361" spans="1:19" hidden="1" x14ac:dyDescent="0.25">
      <c r="A361" s="71">
        <v>64393719</v>
      </c>
      <c r="B361" s="71">
        <v>2904</v>
      </c>
      <c r="C361" s="71" t="s">
        <v>849</v>
      </c>
      <c r="D361" s="71" t="s">
        <v>850</v>
      </c>
      <c r="E361" s="71" t="s">
        <v>10403</v>
      </c>
      <c r="F361" s="71" t="s">
        <v>851</v>
      </c>
      <c r="G361" s="71" t="s">
        <v>852</v>
      </c>
      <c r="H361" s="72">
        <v>0</v>
      </c>
      <c r="I361" s="73">
        <v>0</v>
      </c>
      <c r="J361" s="73">
        <v>10238.02</v>
      </c>
      <c r="K361" s="73">
        <v>8672.06</v>
      </c>
      <c r="L361" s="74">
        <v>1000</v>
      </c>
      <c r="M361" s="73">
        <v>0</v>
      </c>
      <c r="N361" s="73">
        <v>0</v>
      </c>
      <c r="O361" s="16" t="str">
        <f>VLOOKUP($A361,'Roll up tech'!$A:$C,3,0)</f>
        <v>MG Sticks</v>
      </c>
      <c r="P361" s="16" t="str">
        <f>VLOOKUP($A361,'Roll up tech'!$A:$C,2,0)</f>
        <v>BR Carbsmart Strawberry Bar 8-6PK</v>
      </c>
      <c r="Q361" s="16" t="str">
        <f t="shared" si="19"/>
        <v>BR</v>
      </c>
      <c r="R361" s="16">
        <f>VLOOKUP(A361,'Per Pallet'!A:C,3,0)</f>
        <v>143</v>
      </c>
      <c r="S361" s="16">
        <f t="shared" si="20"/>
        <v>0</v>
      </c>
    </row>
    <row r="362" spans="1:19" hidden="1" x14ac:dyDescent="0.25">
      <c r="A362" s="71">
        <v>64393719</v>
      </c>
      <c r="B362" s="71">
        <v>3989</v>
      </c>
      <c r="C362" s="71" t="s">
        <v>849</v>
      </c>
      <c r="D362" s="71" t="s">
        <v>850</v>
      </c>
      <c r="E362" s="71" t="s">
        <v>10403</v>
      </c>
      <c r="F362" s="71" t="s">
        <v>851</v>
      </c>
      <c r="G362" s="71" t="s">
        <v>852</v>
      </c>
      <c r="H362" s="72">
        <v>8674</v>
      </c>
      <c r="I362" s="73">
        <v>93173.3</v>
      </c>
      <c r="J362" s="73">
        <v>10741.68</v>
      </c>
      <c r="K362" s="73">
        <v>8912.9500000000007</v>
      </c>
      <c r="L362" s="74">
        <v>1000</v>
      </c>
      <c r="M362" s="73">
        <v>93173.3</v>
      </c>
      <c r="N362" s="73">
        <v>0</v>
      </c>
      <c r="O362" s="16" t="str">
        <f>VLOOKUP($A362,'Roll up tech'!$A:$C,3,0)</f>
        <v>MG Sticks</v>
      </c>
      <c r="P362" s="16" t="str">
        <f>VLOOKUP($A362,'Roll up tech'!$A:$C,2,0)</f>
        <v>BR Carbsmart Strawberry Bar 8-6PK</v>
      </c>
      <c r="Q362" s="16" t="str">
        <f t="shared" si="19"/>
        <v>BR</v>
      </c>
      <c r="R362" s="16">
        <f>VLOOKUP(A362,'Per Pallet'!A:C,3,0)</f>
        <v>143</v>
      </c>
      <c r="S362" s="16">
        <f t="shared" si="20"/>
        <v>61</v>
      </c>
    </row>
    <row r="363" spans="1:19" hidden="1" x14ac:dyDescent="0.25">
      <c r="A363" s="71">
        <v>64393721</v>
      </c>
      <c r="B363" s="71">
        <v>1419</v>
      </c>
      <c r="C363" s="71" t="s">
        <v>849</v>
      </c>
      <c r="D363" s="71" t="s">
        <v>850</v>
      </c>
      <c r="E363" s="71" t="s">
        <v>10403</v>
      </c>
      <c r="F363" s="71" t="s">
        <v>851</v>
      </c>
      <c r="G363" s="71" t="s">
        <v>852</v>
      </c>
      <c r="H363" s="72">
        <v>1424</v>
      </c>
      <c r="I363" s="73">
        <v>26156.59</v>
      </c>
      <c r="J363" s="73">
        <v>18368.39</v>
      </c>
      <c r="K363" s="73">
        <v>18341.14</v>
      </c>
      <c r="L363" s="74">
        <v>1000</v>
      </c>
      <c r="M363" s="73">
        <v>26156.59</v>
      </c>
      <c r="N363" s="73">
        <v>0</v>
      </c>
      <c r="O363" s="16" t="str">
        <f>VLOOKUP($A363,'Roll up tech'!$A:$C,3,0)</f>
        <v>MG Sticks</v>
      </c>
      <c r="P363" s="16" t="str">
        <f>VLOOKUP($A363,'Roll up tech'!$A:$C,2,0)</f>
        <v>MG Mini White Chocolate Cookies 6-6PK</v>
      </c>
      <c r="Q363" s="16" t="str">
        <f t="shared" si="19"/>
        <v>MG</v>
      </c>
      <c r="R363" s="16">
        <f>VLOOKUP(A363,'Per Pallet'!A:C,3,0)</f>
        <v>176</v>
      </c>
      <c r="S363" s="16">
        <f t="shared" si="20"/>
        <v>9</v>
      </c>
    </row>
    <row r="364" spans="1:19" hidden="1" x14ac:dyDescent="0.25">
      <c r="A364" s="71">
        <v>64393721</v>
      </c>
      <c r="B364" s="71">
        <v>1439</v>
      </c>
      <c r="C364" s="71" t="s">
        <v>849</v>
      </c>
      <c r="D364" s="71" t="s">
        <v>850</v>
      </c>
      <c r="E364" s="71" t="s">
        <v>10403</v>
      </c>
      <c r="F364" s="71" t="s">
        <v>851</v>
      </c>
      <c r="G364" s="71" t="s">
        <v>852</v>
      </c>
      <c r="H364" s="72">
        <v>144</v>
      </c>
      <c r="I364" s="73">
        <v>2498.65</v>
      </c>
      <c r="J364" s="73">
        <v>17351.740000000002</v>
      </c>
      <c r="K364" s="73">
        <v>17546.68</v>
      </c>
      <c r="L364" s="74">
        <v>1000</v>
      </c>
      <c r="M364" s="73">
        <v>2498.65</v>
      </c>
      <c r="N364" s="73">
        <v>0</v>
      </c>
      <c r="O364" s="16" t="str">
        <f>VLOOKUP($A364,'Roll up tech'!$A:$C,3,0)</f>
        <v>MG Sticks</v>
      </c>
      <c r="P364" s="16" t="str">
        <f>VLOOKUP($A364,'Roll up tech'!$A:$C,2,0)</f>
        <v>MG Mini White Chocolate Cookies 6-6PK</v>
      </c>
      <c r="Q364" s="16" t="str">
        <f t="shared" si="19"/>
        <v>MG</v>
      </c>
      <c r="R364" s="16">
        <f>VLOOKUP(A364,'Per Pallet'!A:C,3,0)</f>
        <v>176</v>
      </c>
      <c r="S364" s="16">
        <f t="shared" si="20"/>
        <v>1</v>
      </c>
    </row>
    <row r="365" spans="1:19" hidden="1" x14ac:dyDescent="0.25">
      <c r="A365" s="71">
        <v>64393721</v>
      </c>
      <c r="B365" s="71">
        <v>2300</v>
      </c>
      <c r="C365" s="71" t="s">
        <v>849</v>
      </c>
      <c r="D365" s="71" t="s">
        <v>850</v>
      </c>
      <c r="E365" s="71" t="s">
        <v>10403</v>
      </c>
      <c r="F365" s="71" t="s">
        <v>851</v>
      </c>
      <c r="G365" s="71" t="s">
        <v>852</v>
      </c>
      <c r="H365" s="72">
        <v>10831</v>
      </c>
      <c r="I365" s="73">
        <v>190755.71</v>
      </c>
      <c r="J365" s="73">
        <v>17612.009999999998</v>
      </c>
      <c r="K365" s="73">
        <v>17546.68</v>
      </c>
      <c r="L365" s="74">
        <v>1000</v>
      </c>
      <c r="M365" s="73">
        <v>190755.71</v>
      </c>
      <c r="N365" s="73">
        <v>0</v>
      </c>
      <c r="O365" s="16" t="str">
        <f>VLOOKUP($A365,'Roll up tech'!$A:$C,3,0)</f>
        <v>MG Sticks</v>
      </c>
      <c r="P365" s="16" t="str">
        <f>VLOOKUP($A365,'Roll up tech'!$A:$C,2,0)</f>
        <v>MG Mini White Chocolate Cookies 6-6PK</v>
      </c>
      <c r="Q365" s="16" t="str">
        <f t="shared" si="19"/>
        <v>MG</v>
      </c>
      <c r="R365" s="16">
        <f>VLOOKUP(A365,'Per Pallet'!A:C,3,0)</f>
        <v>176</v>
      </c>
      <c r="S365" s="16">
        <f t="shared" si="20"/>
        <v>62</v>
      </c>
    </row>
    <row r="366" spans="1:19" hidden="1" x14ac:dyDescent="0.25">
      <c r="A366" s="71">
        <v>64393721</v>
      </c>
      <c r="B366" s="71">
        <v>3989</v>
      </c>
      <c r="C366" s="71" t="s">
        <v>849</v>
      </c>
      <c r="D366" s="71" t="s">
        <v>850</v>
      </c>
      <c r="E366" s="71" t="s">
        <v>10403</v>
      </c>
      <c r="F366" s="71" t="s">
        <v>851</v>
      </c>
      <c r="G366" s="71" t="s">
        <v>852</v>
      </c>
      <c r="H366" s="72">
        <v>4679</v>
      </c>
      <c r="I366" s="73">
        <v>83641.63</v>
      </c>
      <c r="J366" s="73">
        <v>17875.96</v>
      </c>
      <c r="K366" s="73">
        <v>17937.89</v>
      </c>
      <c r="L366" s="74">
        <v>1000</v>
      </c>
      <c r="M366" s="73">
        <v>83641.63</v>
      </c>
      <c r="N366" s="73">
        <v>0</v>
      </c>
      <c r="O366" s="16" t="str">
        <f>VLOOKUP($A366,'Roll up tech'!$A:$C,3,0)</f>
        <v>MG Sticks</v>
      </c>
      <c r="P366" s="16" t="str">
        <f>VLOOKUP($A366,'Roll up tech'!$A:$C,2,0)</f>
        <v>MG Mini White Chocolate Cookies 6-6PK</v>
      </c>
      <c r="Q366" s="16" t="str">
        <f t="shared" si="19"/>
        <v>MG</v>
      </c>
      <c r="R366" s="16">
        <f>VLOOKUP(A366,'Per Pallet'!A:C,3,0)</f>
        <v>176</v>
      </c>
      <c r="S366" s="16">
        <f t="shared" si="20"/>
        <v>27</v>
      </c>
    </row>
    <row r="367" spans="1:19" x14ac:dyDescent="0.25">
      <c r="A367" s="71">
        <v>64393722</v>
      </c>
      <c r="B367" s="71">
        <v>1406</v>
      </c>
      <c r="C367" s="71" t="s">
        <v>849</v>
      </c>
      <c r="D367" s="71" t="s">
        <v>850</v>
      </c>
      <c r="E367" s="71" t="s">
        <v>10403</v>
      </c>
      <c r="F367" s="71" t="s">
        <v>851</v>
      </c>
      <c r="G367" s="71" t="s">
        <v>852</v>
      </c>
      <c r="H367" s="72">
        <v>24990</v>
      </c>
      <c r="I367" s="73">
        <v>355173.08</v>
      </c>
      <c r="J367" s="73">
        <v>14212.61</v>
      </c>
      <c r="K367" s="73">
        <v>14597.84</v>
      </c>
      <c r="L367" s="74">
        <v>1000</v>
      </c>
      <c r="M367" s="73">
        <v>355173.08</v>
      </c>
      <c r="N367" s="73">
        <v>0</v>
      </c>
      <c r="O367" s="16" t="str">
        <f>VLOOKUP($A367,'Roll up tech'!$A:$C,3,0)</f>
        <v>MG Sticks</v>
      </c>
      <c r="P367" s="16" t="str">
        <f>VLOOKUP($A367,'Roll up tech'!$A:$C,2,0)</f>
        <v>MG Double Raspberry Bar 8-3PK</v>
      </c>
      <c r="Q367" s="16" t="str">
        <f t="shared" si="19"/>
        <v>MG</v>
      </c>
      <c r="R367" s="16">
        <f>VLOOKUP(A367,'Per Pallet'!A:C,3,0)</f>
        <v>210</v>
      </c>
      <c r="S367" s="16">
        <f t="shared" si="20"/>
        <v>119</v>
      </c>
    </row>
    <row r="368" spans="1:19" x14ac:dyDescent="0.25">
      <c r="A368" s="71">
        <v>64393722</v>
      </c>
      <c r="B368" s="71">
        <v>1419</v>
      </c>
      <c r="C368" s="71" t="s">
        <v>849</v>
      </c>
      <c r="D368" s="71" t="s">
        <v>850</v>
      </c>
      <c r="E368" s="71" t="s">
        <v>10403</v>
      </c>
      <c r="F368" s="71" t="s">
        <v>851</v>
      </c>
      <c r="G368" s="71" t="s">
        <v>852</v>
      </c>
      <c r="H368" s="72">
        <v>24015</v>
      </c>
      <c r="I368" s="73">
        <v>361647.95</v>
      </c>
      <c r="J368" s="73">
        <v>15059.25</v>
      </c>
      <c r="K368" s="73">
        <v>15270.87</v>
      </c>
      <c r="L368" s="74">
        <v>1000</v>
      </c>
      <c r="M368" s="73">
        <v>361647.95</v>
      </c>
      <c r="N368" s="73">
        <v>0</v>
      </c>
      <c r="O368" s="16" t="str">
        <f>VLOOKUP($A368,'Roll up tech'!$A:$C,3,0)</f>
        <v>MG Sticks</v>
      </c>
      <c r="P368" s="16" t="str">
        <f>VLOOKUP($A368,'Roll up tech'!$A:$C,2,0)</f>
        <v>MG Double Raspberry Bar 8-3PK</v>
      </c>
      <c r="Q368" s="16" t="str">
        <f t="shared" si="19"/>
        <v>MG</v>
      </c>
      <c r="R368" s="16">
        <f>VLOOKUP(A368,'Per Pallet'!A:C,3,0)</f>
        <v>210</v>
      </c>
      <c r="S368" s="16">
        <f t="shared" si="20"/>
        <v>115</v>
      </c>
    </row>
    <row r="369" spans="1:19" x14ac:dyDescent="0.25">
      <c r="A369" s="71">
        <v>64393722</v>
      </c>
      <c r="B369" s="71">
        <v>1439</v>
      </c>
      <c r="C369" s="71" t="s">
        <v>849</v>
      </c>
      <c r="D369" s="71" t="s">
        <v>850</v>
      </c>
      <c r="E369" s="71" t="s">
        <v>10403</v>
      </c>
      <c r="F369" s="71" t="s">
        <v>851</v>
      </c>
      <c r="G369" s="71" t="s">
        <v>852</v>
      </c>
      <c r="H369" s="72">
        <v>10214</v>
      </c>
      <c r="I369" s="73">
        <v>154938.68</v>
      </c>
      <c r="J369" s="73">
        <v>15169.25</v>
      </c>
      <c r="K369" s="73">
        <v>14597.84</v>
      </c>
      <c r="L369" s="74">
        <v>1000</v>
      </c>
      <c r="M369" s="73">
        <v>154938.68</v>
      </c>
      <c r="N369" s="73">
        <v>0</v>
      </c>
      <c r="O369" s="16" t="str">
        <f>VLOOKUP($A369,'Roll up tech'!$A:$C,3,0)</f>
        <v>MG Sticks</v>
      </c>
      <c r="P369" s="16" t="str">
        <f>VLOOKUP($A369,'Roll up tech'!$A:$C,2,0)</f>
        <v>MG Double Raspberry Bar 8-3PK</v>
      </c>
      <c r="Q369" s="16" t="str">
        <f t="shared" si="19"/>
        <v>MG</v>
      </c>
      <c r="R369" s="16">
        <f>VLOOKUP(A369,'Per Pallet'!A:C,3,0)</f>
        <v>210</v>
      </c>
      <c r="S369" s="16">
        <f t="shared" si="20"/>
        <v>49</v>
      </c>
    </row>
    <row r="370" spans="1:19" x14ac:dyDescent="0.25">
      <c r="A370" s="71">
        <v>64393722</v>
      </c>
      <c r="B370" s="71">
        <v>1471</v>
      </c>
      <c r="C370" s="71" t="s">
        <v>849</v>
      </c>
      <c r="D370" s="71" t="s">
        <v>850</v>
      </c>
      <c r="E370" s="71" t="s">
        <v>10403</v>
      </c>
      <c r="F370" s="71" t="s">
        <v>851</v>
      </c>
      <c r="G370" s="71" t="s">
        <v>852</v>
      </c>
      <c r="H370" s="72">
        <v>3924</v>
      </c>
      <c r="I370" s="73">
        <v>56188.14</v>
      </c>
      <c r="J370" s="73">
        <v>14319.1</v>
      </c>
      <c r="K370" s="73">
        <v>14597.84</v>
      </c>
      <c r="L370" s="74">
        <v>1000</v>
      </c>
      <c r="M370" s="73">
        <v>56188.14</v>
      </c>
      <c r="N370" s="73">
        <v>0</v>
      </c>
      <c r="O370" s="16" t="str">
        <f>VLOOKUP($A370,'Roll up tech'!$A:$C,3,0)</f>
        <v>MG Sticks</v>
      </c>
      <c r="P370" s="16" t="str">
        <f>VLOOKUP($A370,'Roll up tech'!$A:$C,2,0)</f>
        <v>MG Double Raspberry Bar 8-3PK</v>
      </c>
      <c r="Q370" s="16" t="str">
        <f t="shared" si="19"/>
        <v>MG</v>
      </c>
      <c r="R370" s="16">
        <f>VLOOKUP(A370,'Per Pallet'!A:C,3,0)</f>
        <v>210</v>
      </c>
      <c r="S370" s="16">
        <f t="shared" si="20"/>
        <v>19</v>
      </c>
    </row>
    <row r="371" spans="1:19" x14ac:dyDescent="0.25">
      <c r="A371" s="71">
        <v>64393722</v>
      </c>
      <c r="B371" s="71">
        <v>2300</v>
      </c>
      <c r="C371" s="71" t="s">
        <v>849</v>
      </c>
      <c r="D371" s="71" t="s">
        <v>850</v>
      </c>
      <c r="E371" s="71" t="s">
        <v>10403</v>
      </c>
      <c r="F371" s="71" t="s">
        <v>851</v>
      </c>
      <c r="G371" s="71" t="s">
        <v>852</v>
      </c>
      <c r="H371" s="72">
        <v>12051</v>
      </c>
      <c r="I371" s="73">
        <v>170057.42</v>
      </c>
      <c r="J371" s="73">
        <v>14111.48</v>
      </c>
      <c r="K371" s="73">
        <v>14625.84</v>
      </c>
      <c r="L371" s="74">
        <v>1000</v>
      </c>
      <c r="M371" s="73">
        <v>170057.42</v>
      </c>
      <c r="N371" s="73">
        <v>0</v>
      </c>
      <c r="O371" s="16" t="str">
        <f>VLOOKUP($A371,'Roll up tech'!$A:$C,3,0)</f>
        <v>MG Sticks</v>
      </c>
      <c r="P371" s="16" t="str">
        <f>VLOOKUP($A371,'Roll up tech'!$A:$C,2,0)</f>
        <v>MG Double Raspberry Bar 8-3PK</v>
      </c>
      <c r="Q371" s="16" t="str">
        <f t="shared" si="19"/>
        <v>MG</v>
      </c>
      <c r="R371" s="16">
        <f>VLOOKUP(A371,'Per Pallet'!A:C,3,0)</f>
        <v>210</v>
      </c>
      <c r="S371" s="16">
        <f t="shared" si="20"/>
        <v>58</v>
      </c>
    </row>
    <row r="372" spans="1:19" x14ac:dyDescent="0.25">
      <c r="A372" s="71">
        <v>64393722</v>
      </c>
      <c r="B372" s="71">
        <v>2904</v>
      </c>
      <c r="C372" s="71" t="s">
        <v>849</v>
      </c>
      <c r="D372" s="71" t="s">
        <v>850</v>
      </c>
      <c r="E372" s="71" t="s">
        <v>10403</v>
      </c>
      <c r="F372" s="71" t="s">
        <v>851</v>
      </c>
      <c r="G372" s="71" t="s">
        <v>852</v>
      </c>
      <c r="H372" s="72">
        <v>0</v>
      </c>
      <c r="I372" s="73">
        <v>0</v>
      </c>
      <c r="J372" s="73">
        <v>13658.89</v>
      </c>
      <c r="K372" s="73">
        <v>14597.84</v>
      </c>
      <c r="L372" s="74">
        <v>1000</v>
      </c>
      <c r="M372" s="73">
        <v>0</v>
      </c>
      <c r="N372" s="73">
        <v>0</v>
      </c>
      <c r="O372" s="16" t="str">
        <f>VLOOKUP($A372,'Roll up tech'!$A:$C,3,0)</f>
        <v>MG Sticks</v>
      </c>
      <c r="P372" s="16" t="str">
        <f>VLOOKUP($A372,'Roll up tech'!$A:$C,2,0)</f>
        <v>MG Double Raspberry Bar 8-3PK</v>
      </c>
      <c r="Q372" s="16" t="str">
        <f t="shared" si="19"/>
        <v>MG</v>
      </c>
      <c r="R372" s="16">
        <f>VLOOKUP(A372,'Per Pallet'!A:C,3,0)</f>
        <v>210</v>
      </c>
      <c r="S372" s="16">
        <f t="shared" si="20"/>
        <v>0</v>
      </c>
    </row>
    <row r="373" spans="1:19" x14ac:dyDescent="0.25">
      <c r="A373" s="71">
        <v>64393722</v>
      </c>
      <c r="B373" s="71">
        <v>3989</v>
      </c>
      <c r="C373" s="71" t="s">
        <v>849</v>
      </c>
      <c r="D373" s="71" t="s">
        <v>850</v>
      </c>
      <c r="E373" s="71" t="s">
        <v>10403</v>
      </c>
      <c r="F373" s="71" t="s">
        <v>851</v>
      </c>
      <c r="G373" s="71" t="s">
        <v>852</v>
      </c>
      <c r="H373" s="72">
        <v>12563</v>
      </c>
      <c r="I373" s="73">
        <v>182466.79</v>
      </c>
      <c r="J373" s="73">
        <v>14524.14</v>
      </c>
      <c r="K373" s="73">
        <v>14779.35</v>
      </c>
      <c r="L373" s="74">
        <v>1000</v>
      </c>
      <c r="M373" s="73">
        <v>182466.79</v>
      </c>
      <c r="N373" s="73">
        <v>0</v>
      </c>
      <c r="O373" s="16" t="str">
        <f>VLOOKUP($A373,'Roll up tech'!$A:$C,3,0)</f>
        <v>MG Sticks</v>
      </c>
      <c r="P373" s="16" t="str">
        <f>VLOOKUP($A373,'Roll up tech'!$A:$C,2,0)</f>
        <v>MG Double Raspberry Bar 8-3PK</v>
      </c>
      <c r="Q373" s="16" t="str">
        <f t="shared" si="19"/>
        <v>MG</v>
      </c>
      <c r="R373" s="16">
        <f>VLOOKUP(A373,'Per Pallet'!A:C,3,0)</f>
        <v>210</v>
      </c>
      <c r="S373" s="16">
        <f t="shared" si="20"/>
        <v>60</v>
      </c>
    </row>
    <row r="374" spans="1:19" x14ac:dyDescent="0.25">
      <c r="A374" s="71">
        <v>64393723</v>
      </c>
      <c r="B374" s="71">
        <v>1406</v>
      </c>
      <c r="C374" s="71" t="s">
        <v>849</v>
      </c>
      <c r="D374" s="71" t="s">
        <v>850</v>
      </c>
      <c r="E374" s="71" t="s">
        <v>10403</v>
      </c>
      <c r="F374" s="71" t="s">
        <v>851</v>
      </c>
      <c r="G374" s="71" t="s">
        <v>852</v>
      </c>
      <c r="H374" s="72">
        <v>24990</v>
      </c>
      <c r="I374" s="73">
        <v>324510.90999999997</v>
      </c>
      <c r="J374" s="73">
        <v>12985.63</v>
      </c>
      <c r="K374" s="73">
        <v>13312.24</v>
      </c>
      <c r="L374" s="74">
        <v>1000</v>
      </c>
      <c r="M374" s="73">
        <v>324510.90999999997</v>
      </c>
      <c r="N374" s="73">
        <v>0</v>
      </c>
      <c r="O374" s="16" t="str">
        <f>VLOOKUP($A374,'Roll up tech'!$A:$C,3,0)</f>
        <v>MG Sticks</v>
      </c>
      <c r="P374" s="16" t="str">
        <f>VLOOKUP($A374,'Roll up tech'!$A:$C,2,0)</f>
        <v>MG Double Chocolate Bar 8-3PK</v>
      </c>
      <c r="Q374" s="16" t="str">
        <f t="shared" si="19"/>
        <v>MG</v>
      </c>
      <c r="R374" s="16">
        <f>VLOOKUP(A374,'Per Pallet'!A:C,3,0)</f>
        <v>210</v>
      </c>
      <c r="S374" s="16">
        <f t="shared" si="20"/>
        <v>119</v>
      </c>
    </row>
    <row r="375" spans="1:19" x14ac:dyDescent="0.25">
      <c r="A375" s="71">
        <v>64393723</v>
      </c>
      <c r="B375" s="71">
        <v>1419</v>
      </c>
      <c r="C375" s="71" t="s">
        <v>849</v>
      </c>
      <c r="D375" s="71" t="s">
        <v>850</v>
      </c>
      <c r="E375" s="71" t="s">
        <v>10403</v>
      </c>
      <c r="F375" s="71" t="s">
        <v>851</v>
      </c>
      <c r="G375" s="71" t="s">
        <v>852</v>
      </c>
      <c r="H375" s="72">
        <v>5917</v>
      </c>
      <c r="I375" s="73">
        <v>81787.45</v>
      </c>
      <c r="J375" s="73">
        <v>13822.45</v>
      </c>
      <c r="K375" s="73">
        <v>13962.87</v>
      </c>
      <c r="L375" s="74">
        <v>1000</v>
      </c>
      <c r="M375" s="73">
        <v>81787.45</v>
      </c>
      <c r="N375" s="73">
        <v>0</v>
      </c>
      <c r="O375" s="16" t="str">
        <f>VLOOKUP($A375,'Roll up tech'!$A:$C,3,0)</f>
        <v>MG Sticks</v>
      </c>
      <c r="P375" s="16" t="str">
        <f>VLOOKUP($A375,'Roll up tech'!$A:$C,2,0)</f>
        <v>MG Double Chocolate Bar 8-3PK</v>
      </c>
      <c r="Q375" s="16" t="str">
        <f t="shared" si="19"/>
        <v>MG</v>
      </c>
      <c r="R375" s="16">
        <f>VLOOKUP(A375,'Per Pallet'!A:C,3,0)</f>
        <v>210</v>
      </c>
      <c r="S375" s="16">
        <f t="shared" si="20"/>
        <v>29</v>
      </c>
    </row>
    <row r="376" spans="1:19" x14ac:dyDescent="0.25">
      <c r="A376" s="71">
        <v>64393723</v>
      </c>
      <c r="B376" s="71">
        <v>1439</v>
      </c>
      <c r="C376" s="71" t="s">
        <v>849</v>
      </c>
      <c r="D376" s="71" t="s">
        <v>850</v>
      </c>
      <c r="E376" s="71" t="s">
        <v>10403</v>
      </c>
      <c r="F376" s="71" t="s">
        <v>851</v>
      </c>
      <c r="G376" s="71" t="s">
        <v>852</v>
      </c>
      <c r="H376" s="72">
        <v>2632</v>
      </c>
      <c r="I376" s="73">
        <v>38086.339999999997</v>
      </c>
      <c r="J376" s="73">
        <v>14470.49</v>
      </c>
      <c r="K376" s="73">
        <v>13312.24</v>
      </c>
      <c r="L376" s="74">
        <v>1000</v>
      </c>
      <c r="M376" s="73">
        <v>38086.339999999997</v>
      </c>
      <c r="N376" s="73">
        <v>0</v>
      </c>
      <c r="O376" s="16" t="str">
        <f>VLOOKUP($A376,'Roll up tech'!$A:$C,3,0)</f>
        <v>MG Sticks</v>
      </c>
      <c r="P376" s="16" t="str">
        <f>VLOOKUP($A376,'Roll up tech'!$A:$C,2,0)</f>
        <v>MG Double Chocolate Bar 8-3PK</v>
      </c>
      <c r="Q376" s="16" t="str">
        <f t="shared" si="19"/>
        <v>MG</v>
      </c>
      <c r="R376" s="16">
        <f>VLOOKUP(A376,'Per Pallet'!A:C,3,0)</f>
        <v>210</v>
      </c>
      <c r="S376" s="16">
        <f t="shared" si="20"/>
        <v>13</v>
      </c>
    </row>
    <row r="377" spans="1:19" x14ac:dyDescent="0.25">
      <c r="A377" s="71">
        <v>64393723</v>
      </c>
      <c r="B377" s="71">
        <v>2300</v>
      </c>
      <c r="C377" s="71" t="s">
        <v>849</v>
      </c>
      <c r="D377" s="71" t="s">
        <v>850</v>
      </c>
      <c r="E377" s="71" t="s">
        <v>10403</v>
      </c>
      <c r="F377" s="71" t="s">
        <v>851</v>
      </c>
      <c r="G377" s="71" t="s">
        <v>852</v>
      </c>
      <c r="H377" s="72">
        <v>44708</v>
      </c>
      <c r="I377" s="73">
        <v>573693.53</v>
      </c>
      <c r="J377" s="73">
        <v>12832.01</v>
      </c>
      <c r="K377" s="73">
        <v>13330.12</v>
      </c>
      <c r="L377" s="74">
        <v>1000</v>
      </c>
      <c r="M377" s="73">
        <v>573693.53</v>
      </c>
      <c r="N377" s="73">
        <v>0</v>
      </c>
      <c r="O377" s="16" t="str">
        <f>VLOOKUP($A377,'Roll up tech'!$A:$C,3,0)</f>
        <v>MG Sticks</v>
      </c>
      <c r="P377" s="16" t="str">
        <f>VLOOKUP($A377,'Roll up tech'!$A:$C,2,0)</f>
        <v>MG Double Chocolate Bar 8-3PK</v>
      </c>
      <c r="Q377" s="16" t="str">
        <f t="shared" si="19"/>
        <v>MG</v>
      </c>
      <c r="R377" s="16">
        <f>VLOOKUP(A377,'Per Pallet'!A:C,3,0)</f>
        <v>210</v>
      </c>
      <c r="S377" s="16">
        <f t="shared" si="20"/>
        <v>213</v>
      </c>
    </row>
    <row r="378" spans="1:19" x14ac:dyDescent="0.25">
      <c r="A378" s="71">
        <v>64393723</v>
      </c>
      <c r="B378" s="71">
        <v>2904</v>
      </c>
      <c r="C378" s="71" t="s">
        <v>849</v>
      </c>
      <c r="D378" s="71" t="s">
        <v>850</v>
      </c>
      <c r="E378" s="71" t="s">
        <v>10403</v>
      </c>
      <c r="F378" s="71" t="s">
        <v>851</v>
      </c>
      <c r="G378" s="71" t="s">
        <v>852</v>
      </c>
      <c r="H378" s="72">
        <v>548</v>
      </c>
      <c r="I378" s="73">
        <v>6915.29</v>
      </c>
      <c r="J378" s="73">
        <v>12619.14</v>
      </c>
      <c r="K378" s="73">
        <v>13312.24</v>
      </c>
      <c r="L378" s="74">
        <v>1000</v>
      </c>
      <c r="M378" s="73">
        <v>6915.29</v>
      </c>
      <c r="N378" s="73">
        <v>0</v>
      </c>
      <c r="O378" s="16" t="str">
        <f>VLOOKUP($A378,'Roll up tech'!$A:$C,3,0)</f>
        <v>MG Sticks</v>
      </c>
      <c r="P378" s="16" t="str">
        <f>VLOOKUP($A378,'Roll up tech'!$A:$C,2,0)</f>
        <v>MG Double Chocolate Bar 8-3PK</v>
      </c>
      <c r="Q378" s="16" t="str">
        <f t="shared" si="19"/>
        <v>MG</v>
      </c>
      <c r="R378" s="16">
        <f>VLOOKUP(A378,'Per Pallet'!A:C,3,0)</f>
        <v>210</v>
      </c>
      <c r="S378" s="16">
        <f t="shared" si="20"/>
        <v>3</v>
      </c>
    </row>
    <row r="379" spans="1:19" x14ac:dyDescent="0.25">
      <c r="A379" s="71">
        <v>64393723</v>
      </c>
      <c r="B379" s="71">
        <v>3989</v>
      </c>
      <c r="C379" s="71" t="s">
        <v>849</v>
      </c>
      <c r="D379" s="71" t="s">
        <v>850</v>
      </c>
      <c r="E379" s="71" t="s">
        <v>10403</v>
      </c>
      <c r="F379" s="71" t="s">
        <v>851</v>
      </c>
      <c r="G379" s="71" t="s">
        <v>852</v>
      </c>
      <c r="H379" s="72">
        <v>9909</v>
      </c>
      <c r="I379" s="73">
        <v>134679.64000000001</v>
      </c>
      <c r="J379" s="73">
        <v>13591.65</v>
      </c>
      <c r="K379" s="73">
        <v>13386.01</v>
      </c>
      <c r="L379" s="74">
        <v>1000</v>
      </c>
      <c r="M379" s="73">
        <v>134679.64000000001</v>
      </c>
      <c r="N379" s="73">
        <v>0</v>
      </c>
      <c r="O379" s="16" t="str">
        <f>VLOOKUP($A379,'Roll up tech'!$A:$C,3,0)</f>
        <v>MG Sticks</v>
      </c>
      <c r="P379" s="16" t="str">
        <f>VLOOKUP($A379,'Roll up tech'!$A:$C,2,0)</f>
        <v>MG Double Chocolate Bar 8-3PK</v>
      </c>
      <c r="Q379" s="16" t="str">
        <f t="shared" si="19"/>
        <v>MG</v>
      </c>
      <c r="R379" s="16">
        <f>VLOOKUP(A379,'Per Pallet'!A:C,3,0)</f>
        <v>210</v>
      </c>
      <c r="S379" s="16">
        <f t="shared" si="20"/>
        <v>48</v>
      </c>
    </row>
    <row r="380" spans="1:19" hidden="1" x14ac:dyDescent="0.25">
      <c r="A380" s="71">
        <v>64394583</v>
      </c>
      <c r="B380" s="71">
        <v>1406</v>
      </c>
      <c r="C380" s="71" t="s">
        <v>849</v>
      </c>
      <c r="D380" s="71" t="s">
        <v>850</v>
      </c>
      <c r="E380" s="71" t="s">
        <v>10403</v>
      </c>
      <c r="F380" s="71" t="s">
        <v>851</v>
      </c>
      <c r="G380" s="71" t="s">
        <v>852</v>
      </c>
      <c r="H380" s="72">
        <v>5280</v>
      </c>
      <c r="I380" s="73">
        <v>61687.25</v>
      </c>
      <c r="J380" s="73">
        <v>11683.19</v>
      </c>
      <c r="K380" s="73">
        <v>12940.55</v>
      </c>
      <c r="L380" s="74">
        <v>1000</v>
      </c>
      <c r="M380" s="73">
        <v>61687.25</v>
      </c>
      <c r="N380" s="73">
        <v>0</v>
      </c>
      <c r="O380" s="16" t="str">
        <f>VLOOKUP($A380,'Roll up tech'!$A:$C,3,0)</f>
        <v>SP1</v>
      </c>
      <c r="P380" s="16" t="str">
        <f>VLOOKUP($A380,'Roll up tech'!$A:$C,2,0)</f>
        <v>BJ US-SUN-CookieVermontster-8 427ML</v>
      </c>
      <c r="Q380" s="16" t="str">
        <f t="shared" si="19"/>
        <v>BJ</v>
      </c>
      <c r="R380" s="16">
        <f>VLOOKUP(A380,'Per Pallet'!A:C,3,0)</f>
        <v>240</v>
      </c>
      <c r="S380" s="16">
        <f t="shared" si="20"/>
        <v>22</v>
      </c>
    </row>
    <row r="381" spans="1:19" hidden="1" x14ac:dyDescent="0.25">
      <c r="A381" s="71">
        <v>64394583</v>
      </c>
      <c r="B381" s="71">
        <v>1419</v>
      </c>
      <c r="C381" s="71" t="s">
        <v>849</v>
      </c>
      <c r="D381" s="71" t="s">
        <v>850</v>
      </c>
      <c r="E381" s="71" t="s">
        <v>10403</v>
      </c>
      <c r="F381" s="71" t="s">
        <v>851</v>
      </c>
      <c r="G381" s="71" t="s">
        <v>852</v>
      </c>
      <c r="H381" s="72">
        <v>3666</v>
      </c>
      <c r="I381" s="73">
        <v>44579.12</v>
      </c>
      <c r="J381" s="73">
        <v>12160.15</v>
      </c>
      <c r="K381" s="73">
        <v>12940.55</v>
      </c>
      <c r="L381" s="74">
        <v>1000</v>
      </c>
      <c r="M381" s="73">
        <v>44579.12</v>
      </c>
      <c r="N381" s="73">
        <v>0</v>
      </c>
      <c r="O381" s="16" t="str">
        <f>VLOOKUP($A381,'Roll up tech'!$A:$C,3,0)</f>
        <v>SP1</v>
      </c>
      <c r="P381" s="16" t="str">
        <f>VLOOKUP($A381,'Roll up tech'!$A:$C,2,0)</f>
        <v>BJ US-SUN-CookieVermontster-8 427ML</v>
      </c>
      <c r="Q381" s="16" t="str">
        <f t="shared" si="19"/>
        <v>BJ</v>
      </c>
      <c r="R381" s="16">
        <f>VLOOKUP(A381,'Per Pallet'!A:C,3,0)</f>
        <v>240</v>
      </c>
      <c r="S381" s="16">
        <f t="shared" si="20"/>
        <v>16</v>
      </c>
    </row>
    <row r="382" spans="1:19" hidden="1" x14ac:dyDescent="0.25">
      <c r="A382" s="71">
        <v>64394583</v>
      </c>
      <c r="B382" s="71">
        <v>1439</v>
      </c>
      <c r="C382" s="71" t="s">
        <v>849</v>
      </c>
      <c r="D382" s="71" t="s">
        <v>850</v>
      </c>
      <c r="E382" s="71" t="s">
        <v>10403</v>
      </c>
      <c r="F382" s="71" t="s">
        <v>851</v>
      </c>
      <c r="G382" s="71" t="s">
        <v>852</v>
      </c>
      <c r="H382" s="72">
        <v>5543</v>
      </c>
      <c r="I382" s="73">
        <v>68116.81</v>
      </c>
      <c r="J382" s="73">
        <v>12288.8</v>
      </c>
      <c r="K382" s="73">
        <v>12492.16</v>
      </c>
      <c r="L382" s="74">
        <v>1000</v>
      </c>
      <c r="M382" s="73">
        <v>68116.81</v>
      </c>
      <c r="N382" s="73">
        <v>0</v>
      </c>
      <c r="O382" s="16" t="str">
        <f>VLOOKUP($A382,'Roll up tech'!$A:$C,3,0)</f>
        <v>SP1</v>
      </c>
      <c r="P382" s="16" t="str">
        <f>VLOOKUP($A382,'Roll up tech'!$A:$C,2,0)</f>
        <v>BJ US-SUN-CookieVermontster-8 427ML</v>
      </c>
      <c r="Q382" s="16" t="str">
        <f t="shared" si="19"/>
        <v>BJ</v>
      </c>
      <c r="R382" s="16">
        <f>VLOOKUP(A382,'Per Pallet'!A:C,3,0)</f>
        <v>240</v>
      </c>
      <c r="S382" s="16">
        <f t="shared" si="20"/>
        <v>24</v>
      </c>
    </row>
    <row r="383" spans="1:19" hidden="1" x14ac:dyDescent="0.25">
      <c r="A383" s="71">
        <v>64394583</v>
      </c>
      <c r="B383" s="71">
        <v>1471</v>
      </c>
      <c r="C383" s="71" t="s">
        <v>849</v>
      </c>
      <c r="D383" s="71" t="s">
        <v>850</v>
      </c>
      <c r="E383" s="71" t="s">
        <v>10403</v>
      </c>
      <c r="F383" s="71" t="s">
        <v>851</v>
      </c>
      <c r="G383" s="71" t="s">
        <v>852</v>
      </c>
      <c r="H383" s="72">
        <v>6480</v>
      </c>
      <c r="I383" s="73">
        <v>76301.740000000005</v>
      </c>
      <c r="J383" s="73">
        <v>11774.96</v>
      </c>
      <c r="K383" s="73">
        <v>12940.55</v>
      </c>
      <c r="L383" s="74">
        <v>1000</v>
      </c>
      <c r="M383" s="73">
        <v>76301.740000000005</v>
      </c>
      <c r="N383" s="73">
        <v>0</v>
      </c>
      <c r="O383" s="16" t="str">
        <f>VLOOKUP($A383,'Roll up tech'!$A:$C,3,0)</f>
        <v>SP1</v>
      </c>
      <c r="P383" s="16" t="str">
        <f>VLOOKUP($A383,'Roll up tech'!$A:$C,2,0)</f>
        <v>BJ US-SUN-CookieVermontster-8 427ML</v>
      </c>
      <c r="Q383" s="16" t="str">
        <f t="shared" si="19"/>
        <v>BJ</v>
      </c>
      <c r="R383" s="16">
        <f>VLOOKUP(A383,'Per Pallet'!A:C,3,0)</f>
        <v>240</v>
      </c>
      <c r="S383" s="16">
        <f t="shared" si="20"/>
        <v>27</v>
      </c>
    </row>
    <row r="384" spans="1:19" hidden="1" x14ac:dyDescent="0.25">
      <c r="A384" s="71">
        <v>64394583</v>
      </c>
      <c r="B384" s="71">
        <v>2300</v>
      </c>
      <c r="C384" s="71" t="s">
        <v>849</v>
      </c>
      <c r="D384" s="71" t="s">
        <v>850</v>
      </c>
      <c r="E384" s="71" t="s">
        <v>10403</v>
      </c>
      <c r="F384" s="71" t="s">
        <v>851</v>
      </c>
      <c r="G384" s="71" t="s">
        <v>852</v>
      </c>
      <c r="H384" s="72">
        <v>46338</v>
      </c>
      <c r="I384" s="73">
        <v>524482.77</v>
      </c>
      <c r="J384" s="73">
        <v>11318.63</v>
      </c>
      <c r="K384" s="73">
        <v>12518.53</v>
      </c>
      <c r="L384" s="74">
        <v>1000</v>
      </c>
      <c r="M384" s="73">
        <v>524482.77</v>
      </c>
      <c r="N384" s="73">
        <v>0</v>
      </c>
      <c r="O384" s="16" t="str">
        <f>VLOOKUP($A384,'Roll up tech'!$A:$C,3,0)</f>
        <v>SP1</v>
      </c>
      <c r="P384" s="16" t="str">
        <f>VLOOKUP($A384,'Roll up tech'!$A:$C,2,0)</f>
        <v>BJ US-SUN-CookieVermontster-8 427ML</v>
      </c>
      <c r="Q384" s="16" t="str">
        <f t="shared" si="19"/>
        <v>BJ</v>
      </c>
      <c r="R384" s="16">
        <f>VLOOKUP(A384,'Per Pallet'!A:C,3,0)</f>
        <v>240</v>
      </c>
      <c r="S384" s="16">
        <f t="shared" si="20"/>
        <v>194</v>
      </c>
    </row>
    <row r="385" spans="1:19" hidden="1" x14ac:dyDescent="0.25">
      <c r="A385" s="71">
        <v>64394583</v>
      </c>
      <c r="B385" s="71">
        <v>2904</v>
      </c>
      <c r="C385" s="71" t="s">
        <v>849</v>
      </c>
      <c r="D385" s="71" t="s">
        <v>850</v>
      </c>
      <c r="E385" s="71" t="s">
        <v>10403</v>
      </c>
      <c r="F385" s="71" t="s">
        <v>851</v>
      </c>
      <c r="G385" s="71" t="s">
        <v>852</v>
      </c>
      <c r="H385" s="72">
        <v>17</v>
      </c>
      <c r="I385" s="73">
        <v>188.27</v>
      </c>
      <c r="J385" s="73">
        <v>11074.71</v>
      </c>
      <c r="K385" s="73">
        <v>12359.23</v>
      </c>
      <c r="L385" s="74">
        <v>1000</v>
      </c>
      <c r="M385" s="73">
        <v>188.27</v>
      </c>
      <c r="N385" s="73">
        <v>0</v>
      </c>
      <c r="O385" s="16" t="str">
        <f>VLOOKUP($A385,'Roll up tech'!$A:$C,3,0)</f>
        <v>SP1</v>
      </c>
      <c r="P385" s="16" t="str">
        <f>VLOOKUP($A385,'Roll up tech'!$A:$C,2,0)</f>
        <v>BJ US-SUN-CookieVermontster-8 427ML</v>
      </c>
      <c r="Q385" s="16" t="str">
        <f t="shared" ref="Q385:Q448" si="21">LEFT(P385,2)</f>
        <v>BJ</v>
      </c>
      <c r="R385" s="16">
        <f>VLOOKUP(A385,'Per Pallet'!A:C,3,0)</f>
        <v>240</v>
      </c>
      <c r="S385" s="16">
        <f t="shared" ref="S385:S448" si="22">ROUNDUP(H385/R385,0)</f>
        <v>1</v>
      </c>
    </row>
    <row r="386" spans="1:19" hidden="1" x14ac:dyDescent="0.25">
      <c r="A386" s="71">
        <v>64394583</v>
      </c>
      <c r="B386" s="71">
        <v>3989</v>
      </c>
      <c r="C386" s="71" t="s">
        <v>849</v>
      </c>
      <c r="D386" s="71" t="s">
        <v>850</v>
      </c>
      <c r="E386" s="71" t="s">
        <v>10403</v>
      </c>
      <c r="F386" s="71" t="s">
        <v>851</v>
      </c>
      <c r="G386" s="71" t="s">
        <v>852</v>
      </c>
      <c r="H386" s="72">
        <v>9770</v>
      </c>
      <c r="I386" s="73">
        <v>114775.67</v>
      </c>
      <c r="J386" s="73">
        <v>11747.77</v>
      </c>
      <c r="K386" s="73">
        <v>12492.16</v>
      </c>
      <c r="L386" s="74">
        <v>1000</v>
      </c>
      <c r="M386" s="73">
        <v>114775.67</v>
      </c>
      <c r="N386" s="73">
        <v>0</v>
      </c>
      <c r="O386" s="16" t="str">
        <f>VLOOKUP($A386,'Roll up tech'!$A:$C,3,0)</f>
        <v>SP1</v>
      </c>
      <c r="P386" s="16" t="str">
        <f>VLOOKUP($A386,'Roll up tech'!$A:$C,2,0)</f>
        <v>BJ US-SUN-CookieVermontster-8 427ML</v>
      </c>
      <c r="Q386" s="16" t="str">
        <f t="shared" si="21"/>
        <v>BJ</v>
      </c>
      <c r="R386" s="16">
        <f>VLOOKUP(A386,'Per Pallet'!A:C,3,0)</f>
        <v>240</v>
      </c>
      <c r="S386" s="16">
        <f t="shared" si="22"/>
        <v>41</v>
      </c>
    </row>
    <row r="387" spans="1:19" hidden="1" x14ac:dyDescent="0.25">
      <c r="A387" s="71">
        <v>64394585</v>
      </c>
      <c r="B387" s="71">
        <v>1406</v>
      </c>
      <c r="C387" s="71" t="s">
        <v>849</v>
      </c>
      <c r="D387" s="71" t="s">
        <v>850</v>
      </c>
      <c r="E387" s="71" t="s">
        <v>10403</v>
      </c>
      <c r="F387" s="71" t="s">
        <v>851</v>
      </c>
      <c r="G387" s="71" t="s">
        <v>852</v>
      </c>
      <c r="H387" s="72">
        <v>0</v>
      </c>
      <c r="I387" s="73">
        <v>0</v>
      </c>
      <c r="J387" s="73">
        <v>12939.54</v>
      </c>
      <c r="K387" s="73">
        <v>12777.98</v>
      </c>
      <c r="L387" s="74">
        <v>1000</v>
      </c>
      <c r="M387" s="73">
        <v>0</v>
      </c>
      <c r="N387" s="73">
        <v>0</v>
      </c>
      <c r="O387" s="16" t="str">
        <f>VLOOKUP($A387,'Roll up tech'!$A:$C,3,0)</f>
        <v>SP1</v>
      </c>
      <c r="P387" s="16" t="str">
        <f>VLOOKUP($A387,'Roll up tech'!$A:$C,2,0)</f>
        <v>BJ US-SUN-DulceDelish-8 427ML</v>
      </c>
      <c r="Q387" s="16" t="str">
        <f t="shared" si="21"/>
        <v>BJ</v>
      </c>
      <c r="R387" s="16">
        <f>VLOOKUP(A387,'Per Pallet'!A:C,3,0)</f>
        <v>240</v>
      </c>
      <c r="S387" s="16">
        <f t="shared" si="22"/>
        <v>0</v>
      </c>
    </row>
    <row r="388" spans="1:19" hidden="1" x14ac:dyDescent="0.25">
      <c r="A388" s="71">
        <v>64394585</v>
      </c>
      <c r="B388" s="71">
        <v>1419</v>
      </c>
      <c r="C388" s="71" t="s">
        <v>849</v>
      </c>
      <c r="D388" s="71" t="s">
        <v>850</v>
      </c>
      <c r="E388" s="71" t="s">
        <v>10403</v>
      </c>
      <c r="F388" s="71" t="s">
        <v>851</v>
      </c>
      <c r="G388" s="71" t="s">
        <v>852</v>
      </c>
      <c r="H388" s="72">
        <v>3606</v>
      </c>
      <c r="I388" s="73">
        <v>48501.05</v>
      </c>
      <c r="J388" s="73">
        <v>13450.1</v>
      </c>
      <c r="K388" s="73">
        <v>13455.23</v>
      </c>
      <c r="L388" s="74">
        <v>1000</v>
      </c>
      <c r="M388" s="73">
        <v>48501.05</v>
      </c>
      <c r="N388" s="73">
        <v>0</v>
      </c>
      <c r="O388" s="16" t="str">
        <f>VLOOKUP($A388,'Roll up tech'!$A:$C,3,0)</f>
        <v>SP1</v>
      </c>
      <c r="P388" s="16" t="str">
        <f>VLOOKUP($A388,'Roll up tech'!$A:$C,2,0)</f>
        <v>BJ US-SUN-DulceDelish-8 427ML</v>
      </c>
      <c r="Q388" s="16" t="str">
        <f t="shared" si="21"/>
        <v>BJ</v>
      </c>
      <c r="R388" s="16">
        <f>VLOOKUP(A388,'Per Pallet'!A:C,3,0)</f>
        <v>240</v>
      </c>
      <c r="S388" s="16">
        <f t="shared" si="22"/>
        <v>16</v>
      </c>
    </row>
    <row r="389" spans="1:19" hidden="1" x14ac:dyDescent="0.25">
      <c r="A389" s="71">
        <v>64394585</v>
      </c>
      <c r="B389" s="71">
        <v>1439</v>
      </c>
      <c r="C389" s="71" t="s">
        <v>849</v>
      </c>
      <c r="D389" s="71" t="s">
        <v>850</v>
      </c>
      <c r="E389" s="71" t="s">
        <v>10403</v>
      </c>
      <c r="F389" s="71" t="s">
        <v>851</v>
      </c>
      <c r="G389" s="71" t="s">
        <v>852</v>
      </c>
      <c r="H389" s="72">
        <v>3738</v>
      </c>
      <c r="I389" s="73">
        <v>51948.74</v>
      </c>
      <c r="J389" s="73">
        <v>13897.47</v>
      </c>
      <c r="K389" s="73">
        <v>12777.98</v>
      </c>
      <c r="L389" s="74">
        <v>1000</v>
      </c>
      <c r="M389" s="73">
        <v>51948.74</v>
      </c>
      <c r="N389" s="73">
        <v>0</v>
      </c>
      <c r="O389" s="16" t="str">
        <f>VLOOKUP($A389,'Roll up tech'!$A:$C,3,0)</f>
        <v>SP1</v>
      </c>
      <c r="P389" s="16" t="str">
        <f>VLOOKUP($A389,'Roll up tech'!$A:$C,2,0)</f>
        <v>BJ US-SUN-DulceDelish-8 427ML</v>
      </c>
      <c r="Q389" s="16" t="str">
        <f t="shared" si="21"/>
        <v>BJ</v>
      </c>
      <c r="R389" s="16">
        <f>VLOOKUP(A389,'Per Pallet'!A:C,3,0)</f>
        <v>240</v>
      </c>
      <c r="S389" s="16">
        <f t="shared" si="22"/>
        <v>16</v>
      </c>
    </row>
    <row r="390" spans="1:19" hidden="1" x14ac:dyDescent="0.25">
      <c r="A390" s="71">
        <v>64394585</v>
      </c>
      <c r="B390" s="71">
        <v>1471</v>
      </c>
      <c r="C390" s="71" t="s">
        <v>849</v>
      </c>
      <c r="D390" s="71" t="s">
        <v>850</v>
      </c>
      <c r="E390" s="71" t="s">
        <v>10403</v>
      </c>
      <c r="F390" s="71" t="s">
        <v>851</v>
      </c>
      <c r="G390" s="71" t="s">
        <v>852</v>
      </c>
      <c r="H390" s="72">
        <v>21838</v>
      </c>
      <c r="I390" s="73">
        <v>289086.82</v>
      </c>
      <c r="J390" s="73">
        <v>13237.79</v>
      </c>
      <c r="K390" s="73">
        <v>12777.98</v>
      </c>
      <c r="L390" s="74">
        <v>1000</v>
      </c>
      <c r="M390" s="73">
        <v>289086.82</v>
      </c>
      <c r="N390" s="73">
        <v>0</v>
      </c>
      <c r="O390" s="16" t="str">
        <f>VLOOKUP($A390,'Roll up tech'!$A:$C,3,0)</f>
        <v>SP1</v>
      </c>
      <c r="P390" s="16" t="str">
        <f>VLOOKUP($A390,'Roll up tech'!$A:$C,2,0)</f>
        <v>BJ US-SUN-DulceDelish-8 427ML</v>
      </c>
      <c r="Q390" s="16" t="str">
        <f t="shared" si="21"/>
        <v>BJ</v>
      </c>
      <c r="R390" s="16">
        <f>VLOOKUP(A390,'Per Pallet'!A:C,3,0)</f>
        <v>240</v>
      </c>
      <c r="S390" s="16">
        <f t="shared" si="22"/>
        <v>91</v>
      </c>
    </row>
    <row r="391" spans="1:19" hidden="1" x14ac:dyDescent="0.25">
      <c r="A391" s="71">
        <v>64394585</v>
      </c>
      <c r="B391" s="71">
        <v>2300</v>
      </c>
      <c r="C391" s="71" t="s">
        <v>849</v>
      </c>
      <c r="D391" s="71" t="s">
        <v>850</v>
      </c>
      <c r="E391" s="71" t="s">
        <v>10403</v>
      </c>
      <c r="F391" s="71" t="s">
        <v>851</v>
      </c>
      <c r="G391" s="71" t="s">
        <v>852</v>
      </c>
      <c r="H391" s="72">
        <v>27194</v>
      </c>
      <c r="I391" s="73">
        <v>336490.39</v>
      </c>
      <c r="J391" s="73">
        <v>12373.7</v>
      </c>
      <c r="K391" s="73">
        <v>12831.1</v>
      </c>
      <c r="L391" s="74">
        <v>1000</v>
      </c>
      <c r="M391" s="73">
        <v>336490.39</v>
      </c>
      <c r="N391" s="73">
        <v>0</v>
      </c>
      <c r="O391" s="16" t="str">
        <f>VLOOKUP($A391,'Roll up tech'!$A:$C,3,0)</f>
        <v>SP1</v>
      </c>
      <c r="P391" s="16" t="str">
        <f>VLOOKUP($A391,'Roll up tech'!$A:$C,2,0)</f>
        <v>BJ US-SUN-DulceDelish-8 427ML</v>
      </c>
      <c r="Q391" s="16" t="str">
        <f t="shared" si="21"/>
        <v>BJ</v>
      </c>
      <c r="R391" s="16">
        <f>VLOOKUP(A391,'Per Pallet'!A:C,3,0)</f>
        <v>240</v>
      </c>
      <c r="S391" s="16">
        <f t="shared" si="22"/>
        <v>114</v>
      </c>
    </row>
    <row r="392" spans="1:19" hidden="1" x14ac:dyDescent="0.25">
      <c r="A392" s="71">
        <v>64394585</v>
      </c>
      <c r="B392" s="71">
        <v>2904</v>
      </c>
      <c r="C392" s="71" t="s">
        <v>849</v>
      </c>
      <c r="D392" s="71" t="s">
        <v>850</v>
      </c>
      <c r="E392" s="71" t="s">
        <v>10403</v>
      </c>
      <c r="F392" s="71" t="s">
        <v>851</v>
      </c>
      <c r="G392" s="71" t="s">
        <v>852</v>
      </c>
      <c r="H392" s="72">
        <v>477</v>
      </c>
      <c r="I392" s="73">
        <v>5748.69</v>
      </c>
      <c r="J392" s="73">
        <v>12051.76</v>
      </c>
      <c r="K392" s="73">
        <v>12777.98</v>
      </c>
      <c r="L392" s="74">
        <v>1000</v>
      </c>
      <c r="M392" s="73">
        <v>5748.69</v>
      </c>
      <c r="N392" s="73">
        <v>0</v>
      </c>
      <c r="O392" s="16" t="str">
        <f>VLOOKUP($A392,'Roll up tech'!$A:$C,3,0)</f>
        <v>SP1</v>
      </c>
      <c r="P392" s="16" t="str">
        <f>VLOOKUP($A392,'Roll up tech'!$A:$C,2,0)</f>
        <v>BJ US-SUN-DulceDelish-8 427ML</v>
      </c>
      <c r="Q392" s="16" t="str">
        <f t="shared" si="21"/>
        <v>BJ</v>
      </c>
      <c r="R392" s="16">
        <f>VLOOKUP(A392,'Per Pallet'!A:C,3,0)</f>
        <v>240</v>
      </c>
      <c r="S392" s="16">
        <f t="shared" si="22"/>
        <v>2</v>
      </c>
    </row>
    <row r="393" spans="1:19" hidden="1" x14ac:dyDescent="0.25">
      <c r="A393" s="71">
        <v>64394585</v>
      </c>
      <c r="B393" s="71">
        <v>3989</v>
      </c>
      <c r="C393" s="71" t="s">
        <v>849</v>
      </c>
      <c r="D393" s="71" t="s">
        <v>850</v>
      </c>
      <c r="E393" s="71" t="s">
        <v>10403</v>
      </c>
      <c r="F393" s="71" t="s">
        <v>851</v>
      </c>
      <c r="G393" s="71" t="s">
        <v>852</v>
      </c>
      <c r="H393" s="72">
        <v>6987</v>
      </c>
      <c r="I393" s="73">
        <v>90933.68</v>
      </c>
      <c r="J393" s="73">
        <v>13014.7</v>
      </c>
      <c r="K393" s="73">
        <v>12937.38</v>
      </c>
      <c r="L393" s="74">
        <v>1000</v>
      </c>
      <c r="M393" s="73">
        <v>90933.68</v>
      </c>
      <c r="N393" s="73">
        <v>0</v>
      </c>
      <c r="O393" s="16" t="str">
        <f>VLOOKUP($A393,'Roll up tech'!$A:$C,3,0)</f>
        <v>SP1</v>
      </c>
      <c r="P393" s="16" t="str">
        <f>VLOOKUP($A393,'Roll up tech'!$A:$C,2,0)</f>
        <v>BJ US-SUN-DulceDelish-8 427ML</v>
      </c>
      <c r="Q393" s="16" t="str">
        <f t="shared" si="21"/>
        <v>BJ</v>
      </c>
      <c r="R393" s="16">
        <f>VLOOKUP(A393,'Per Pallet'!A:C,3,0)</f>
        <v>240</v>
      </c>
      <c r="S393" s="16">
        <f t="shared" si="22"/>
        <v>30</v>
      </c>
    </row>
    <row r="394" spans="1:19" hidden="1" x14ac:dyDescent="0.25">
      <c r="A394" s="71">
        <v>64394596</v>
      </c>
      <c r="B394" s="71">
        <v>1406</v>
      </c>
      <c r="C394" s="71" t="s">
        <v>849</v>
      </c>
      <c r="D394" s="71" t="s">
        <v>850</v>
      </c>
      <c r="E394" s="71" t="s">
        <v>10403</v>
      </c>
      <c r="F394" s="71" t="s">
        <v>851</v>
      </c>
      <c r="G394" s="71" t="s">
        <v>852</v>
      </c>
      <c r="H394" s="72">
        <v>21600</v>
      </c>
      <c r="I394" s="73">
        <v>279490.12</v>
      </c>
      <c r="J394" s="73">
        <v>12939.36</v>
      </c>
      <c r="K394" s="73">
        <v>12551.37</v>
      </c>
      <c r="L394" s="74">
        <v>1000</v>
      </c>
      <c r="M394" s="73">
        <v>279490.12</v>
      </c>
      <c r="N394" s="73">
        <v>0</v>
      </c>
      <c r="O394" s="16" t="str">
        <f>VLOOKUP($A394,'Roll up tech'!$A:$C,3,0)</f>
        <v>SP1</v>
      </c>
      <c r="P394" s="16" t="str">
        <f>VLOOKUP($A394,'Roll up tech'!$A:$C,2,0)</f>
        <v>BJ US-SUN-TurtleSundae-8 427ML</v>
      </c>
      <c r="Q394" s="16" t="str">
        <f t="shared" si="21"/>
        <v>BJ</v>
      </c>
      <c r="R394" s="16">
        <f>VLOOKUP(A394,'Per Pallet'!A:C,3,0)</f>
        <v>240</v>
      </c>
      <c r="S394" s="16">
        <f t="shared" si="22"/>
        <v>90</v>
      </c>
    </row>
    <row r="395" spans="1:19" hidden="1" x14ac:dyDescent="0.25">
      <c r="A395" s="71">
        <v>64394596</v>
      </c>
      <c r="B395" s="71">
        <v>1419</v>
      </c>
      <c r="C395" s="71" t="s">
        <v>849</v>
      </c>
      <c r="D395" s="71" t="s">
        <v>850</v>
      </c>
      <c r="E395" s="71" t="s">
        <v>10403</v>
      </c>
      <c r="F395" s="71" t="s">
        <v>851</v>
      </c>
      <c r="G395" s="71" t="s">
        <v>852</v>
      </c>
      <c r="H395" s="72">
        <v>2637</v>
      </c>
      <c r="I395" s="73">
        <v>36286.81</v>
      </c>
      <c r="J395" s="73">
        <v>13760.64</v>
      </c>
      <c r="K395" s="73">
        <v>13145.33</v>
      </c>
      <c r="L395" s="74">
        <v>1000</v>
      </c>
      <c r="M395" s="73">
        <v>36286.81</v>
      </c>
      <c r="N395" s="73">
        <v>0</v>
      </c>
      <c r="O395" s="16" t="str">
        <f>VLOOKUP($A395,'Roll up tech'!$A:$C,3,0)</f>
        <v>SP1</v>
      </c>
      <c r="P395" s="16" t="str">
        <f>VLOOKUP($A395,'Roll up tech'!$A:$C,2,0)</f>
        <v>BJ US-SUN-TurtleSundae-8 427ML</v>
      </c>
      <c r="Q395" s="16" t="str">
        <f t="shared" si="21"/>
        <v>BJ</v>
      </c>
      <c r="R395" s="16">
        <f>VLOOKUP(A395,'Per Pallet'!A:C,3,0)</f>
        <v>240</v>
      </c>
      <c r="S395" s="16">
        <f t="shared" si="22"/>
        <v>11</v>
      </c>
    </row>
    <row r="396" spans="1:19" hidden="1" x14ac:dyDescent="0.25">
      <c r="A396" s="71">
        <v>64394596</v>
      </c>
      <c r="B396" s="71">
        <v>1439</v>
      </c>
      <c r="C396" s="71" t="s">
        <v>849</v>
      </c>
      <c r="D396" s="71" t="s">
        <v>850</v>
      </c>
      <c r="E396" s="71" t="s">
        <v>10403</v>
      </c>
      <c r="F396" s="71" t="s">
        <v>851</v>
      </c>
      <c r="G396" s="71" t="s">
        <v>852</v>
      </c>
      <c r="H396" s="72">
        <v>11063</v>
      </c>
      <c r="I396" s="73">
        <v>148895.26</v>
      </c>
      <c r="J396" s="73">
        <v>13458.85</v>
      </c>
      <c r="K396" s="73">
        <v>12551.37</v>
      </c>
      <c r="L396" s="74">
        <v>1000</v>
      </c>
      <c r="M396" s="73">
        <v>148895.26</v>
      </c>
      <c r="N396" s="73">
        <v>0</v>
      </c>
      <c r="O396" s="16" t="str">
        <f>VLOOKUP($A396,'Roll up tech'!$A:$C,3,0)</f>
        <v>SP1</v>
      </c>
      <c r="P396" s="16" t="str">
        <f>VLOOKUP($A396,'Roll up tech'!$A:$C,2,0)</f>
        <v>BJ US-SUN-TurtleSundae-8 427ML</v>
      </c>
      <c r="Q396" s="16" t="str">
        <f t="shared" si="21"/>
        <v>BJ</v>
      </c>
      <c r="R396" s="16">
        <f>VLOOKUP(A396,'Per Pallet'!A:C,3,0)</f>
        <v>240</v>
      </c>
      <c r="S396" s="16">
        <f t="shared" si="22"/>
        <v>47</v>
      </c>
    </row>
    <row r="397" spans="1:19" hidden="1" x14ac:dyDescent="0.25">
      <c r="A397" s="71">
        <v>64394596</v>
      </c>
      <c r="B397" s="71">
        <v>2300</v>
      </c>
      <c r="C397" s="71" t="s">
        <v>849</v>
      </c>
      <c r="D397" s="71" t="s">
        <v>850</v>
      </c>
      <c r="E397" s="71" t="s">
        <v>10403</v>
      </c>
      <c r="F397" s="71" t="s">
        <v>851</v>
      </c>
      <c r="G397" s="71" t="s">
        <v>852</v>
      </c>
      <c r="H397" s="72">
        <v>6375</v>
      </c>
      <c r="I397" s="73">
        <v>83919.01</v>
      </c>
      <c r="J397" s="73">
        <v>13163.77</v>
      </c>
      <c r="K397" s="73">
        <v>12597.52</v>
      </c>
      <c r="L397" s="74">
        <v>1000</v>
      </c>
      <c r="M397" s="73">
        <v>83919.01</v>
      </c>
      <c r="N397" s="73">
        <v>0</v>
      </c>
      <c r="O397" s="16" t="str">
        <f>VLOOKUP($A397,'Roll up tech'!$A:$C,3,0)</f>
        <v>SP1</v>
      </c>
      <c r="P397" s="16" t="str">
        <f>VLOOKUP($A397,'Roll up tech'!$A:$C,2,0)</f>
        <v>BJ US-SUN-TurtleSundae-8 427ML</v>
      </c>
      <c r="Q397" s="16" t="str">
        <f t="shared" si="21"/>
        <v>BJ</v>
      </c>
      <c r="R397" s="16">
        <f>VLOOKUP(A397,'Per Pallet'!A:C,3,0)</f>
        <v>240</v>
      </c>
      <c r="S397" s="16">
        <f t="shared" si="22"/>
        <v>27</v>
      </c>
    </row>
    <row r="398" spans="1:19" hidden="1" x14ac:dyDescent="0.25">
      <c r="A398" s="71">
        <v>64394596</v>
      </c>
      <c r="B398" s="71">
        <v>3989</v>
      </c>
      <c r="C398" s="71" t="s">
        <v>849</v>
      </c>
      <c r="D398" s="71" t="s">
        <v>850</v>
      </c>
      <c r="E398" s="71" t="s">
        <v>10403</v>
      </c>
      <c r="F398" s="71" t="s">
        <v>851</v>
      </c>
      <c r="G398" s="71" t="s">
        <v>852</v>
      </c>
      <c r="H398" s="72">
        <v>6895</v>
      </c>
      <c r="I398" s="73">
        <v>88163.02</v>
      </c>
      <c r="J398" s="73">
        <v>12786.51</v>
      </c>
      <c r="K398" s="73">
        <v>12689.49</v>
      </c>
      <c r="L398" s="74">
        <v>1000</v>
      </c>
      <c r="M398" s="73">
        <v>88163.02</v>
      </c>
      <c r="N398" s="73">
        <v>0</v>
      </c>
      <c r="O398" s="16" t="str">
        <f>VLOOKUP($A398,'Roll up tech'!$A:$C,3,0)</f>
        <v>SP1</v>
      </c>
      <c r="P398" s="16" t="str">
        <f>VLOOKUP($A398,'Roll up tech'!$A:$C,2,0)</f>
        <v>BJ US-SUN-TurtleSundae-8 427ML</v>
      </c>
      <c r="Q398" s="16" t="str">
        <f t="shared" si="21"/>
        <v>BJ</v>
      </c>
      <c r="R398" s="16">
        <f>VLOOKUP(A398,'Per Pallet'!A:C,3,0)</f>
        <v>240</v>
      </c>
      <c r="S398" s="16">
        <f t="shared" si="22"/>
        <v>29</v>
      </c>
    </row>
    <row r="399" spans="1:19" hidden="1" x14ac:dyDescent="0.25">
      <c r="A399" s="71">
        <v>64394598</v>
      </c>
      <c r="B399" s="71">
        <v>1406</v>
      </c>
      <c r="C399" s="71" t="s">
        <v>849</v>
      </c>
      <c r="D399" s="71" t="s">
        <v>850</v>
      </c>
      <c r="E399" s="71" t="s">
        <v>10403</v>
      </c>
      <c r="F399" s="71" t="s">
        <v>851</v>
      </c>
      <c r="G399" s="71" t="s">
        <v>852</v>
      </c>
      <c r="H399" s="72">
        <v>19408</v>
      </c>
      <c r="I399" s="73">
        <v>246061.42</v>
      </c>
      <c r="J399" s="73">
        <v>12678.35</v>
      </c>
      <c r="K399" s="73">
        <v>12695.67</v>
      </c>
      <c r="L399" s="74">
        <v>1000</v>
      </c>
      <c r="M399" s="73">
        <v>246061.42</v>
      </c>
      <c r="N399" s="73">
        <v>0</v>
      </c>
      <c r="O399" s="16" t="str">
        <f>VLOOKUP($A399,'Roll up tech'!$A:$C,3,0)</f>
        <v>SP1</v>
      </c>
      <c r="P399" s="16" t="str">
        <f>VLOOKUP($A399,'Roll up tech'!$A:$C,2,0)</f>
        <v>BJ US-SUN-ChocolattaChscke-8 427ML</v>
      </c>
      <c r="Q399" s="16" t="str">
        <f t="shared" si="21"/>
        <v>BJ</v>
      </c>
      <c r="R399" s="16">
        <f>VLOOKUP(A399,'Per Pallet'!A:C,3,0)</f>
        <v>240</v>
      </c>
      <c r="S399" s="16">
        <f t="shared" si="22"/>
        <v>81</v>
      </c>
    </row>
    <row r="400" spans="1:19" hidden="1" x14ac:dyDescent="0.25">
      <c r="A400" s="71">
        <v>64394598</v>
      </c>
      <c r="B400" s="71">
        <v>1419</v>
      </c>
      <c r="C400" s="71" t="s">
        <v>849</v>
      </c>
      <c r="D400" s="71" t="s">
        <v>850</v>
      </c>
      <c r="E400" s="71" t="s">
        <v>10403</v>
      </c>
      <c r="F400" s="71" t="s">
        <v>851</v>
      </c>
      <c r="G400" s="71" t="s">
        <v>852</v>
      </c>
      <c r="H400" s="72">
        <v>8941</v>
      </c>
      <c r="I400" s="73">
        <v>117404.32</v>
      </c>
      <c r="J400" s="73">
        <v>13131.01</v>
      </c>
      <c r="K400" s="73">
        <v>13302.57</v>
      </c>
      <c r="L400" s="74">
        <v>1000</v>
      </c>
      <c r="M400" s="73">
        <v>117404.32</v>
      </c>
      <c r="N400" s="73">
        <v>0</v>
      </c>
      <c r="O400" s="16" t="str">
        <f>VLOOKUP($A400,'Roll up tech'!$A:$C,3,0)</f>
        <v>SP1</v>
      </c>
      <c r="P400" s="16" t="str">
        <f>VLOOKUP($A400,'Roll up tech'!$A:$C,2,0)</f>
        <v>BJ US-SUN-ChocolattaChscke-8 427ML</v>
      </c>
      <c r="Q400" s="16" t="str">
        <f t="shared" si="21"/>
        <v>BJ</v>
      </c>
      <c r="R400" s="16">
        <f>VLOOKUP(A400,'Per Pallet'!A:C,3,0)</f>
        <v>240</v>
      </c>
      <c r="S400" s="16">
        <f t="shared" si="22"/>
        <v>38</v>
      </c>
    </row>
    <row r="401" spans="1:19" hidden="1" x14ac:dyDescent="0.25">
      <c r="A401" s="71">
        <v>64394598</v>
      </c>
      <c r="B401" s="71">
        <v>1439</v>
      </c>
      <c r="C401" s="71" t="s">
        <v>849</v>
      </c>
      <c r="D401" s="71" t="s">
        <v>850</v>
      </c>
      <c r="E401" s="71" t="s">
        <v>10403</v>
      </c>
      <c r="F401" s="71" t="s">
        <v>851</v>
      </c>
      <c r="G401" s="71" t="s">
        <v>852</v>
      </c>
      <c r="H401" s="72">
        <v>5191</v>
      </c>
      <c r="I401" s="73">
        <v>68167.06</v>
      </c>
      <c r="J401" s="73">
        <v>13131.78</v>
      </c>
      <c r="K401" s="73">
        <v>12695.67</v>
      </c>
      <c r="L401" s="74">
        <v>1000</v>
      </c>
      <c r="M401" s="73">
        <v>68167.06</v>
      </c>
      <c r="N401" s="73">
        <v>0</v>
      </c>
      <c r="O401" s="16" t="str">
        <f>VLOOKUP($A401,'Roll up tech'!$A:$C,3,0)</f>
        <v>SP1</v>
      </c>
      <c r="P401" s="16" t="str">
        <f>VLOOKUP($A401,'Roll up tech'!$A:$C,2,0)</f>
        <v>BJ US-SUN-ChocolattaChscke-8 427ML</v>
      </c>
      <c r="Q401" s="16" t="str">
        <f t="shared" si="21"/>
        <v>BJ</v>
      </c>
      <c r="R401" s="16">
        <f>VLOOKUP(A401,'Per Pallet'!A:C,3,0)</f>
        <v>240</v>
      </c>
      <c r="S401" s="16">
        <f t="shared" si="22"/>
        <v>22</v>
      </c>
    </row>
    <row r="402" spans="1:19" hidden="1" x14ac:dyDescent="0.25">
      <c r="A402" s="71">
        <v>64394598</v>
      </c>
      <c r="B402" s="71">
        <v>2300</v>
      </c>
      <c r="C402" s="71" t="s">
        <v>849</v>
      </c>
      <c r="D402" s="71" t="s">
        <v>850</v>
      </c>
      <c r="E402" s="71" t="s">
        <v>10403</v>
      </c>
      <c r="F402" s="71" t="s">
        <v>851</v>
      </c>
      <c r="G402" s="71" t="s">
        <v>852</v>
      </c>
      <c r="H402" s="72">
        <v>5958</v>
      </c>
      <c r="I402" s="73">
        <v>76583.039999999994</v>
      </c>
      <c r="J402" s="73">
        <v>12853.82</v>
      </c>
      <c r="K402" s="73">
        <v>12711.56</v>
      </c>
      <c r="L402" s="74">
        <v>1000</v>
      </c>
      <c r="M402" s="73">
        <v>76583.039999999994</v>
      </c>
      <c r="N402" s="73">
        <v>0</v>
      </c>
      <c r="O402" s="16" t="str">
        <f>VLOOKUP($A402,'Roll up tech'!$A:$C,3,0)</f>
        <v>SP1</v>
      </c>
      <c r="P402" s="16" t="str">
        <f>VLOOKUP($A402,'Roll up tech'!$A:$C,2,0)</f>
        <v>BJ US-SUN-ChocolattaChscke-8 427ML</v>
      </c>
      <c r="Q402" s="16" t="str">
        <f t="shared" si="21"/>
        <v>BJ</v>
      </c>
      <c r="R402" s="16">
        <f>VLOOKUP(A402,'Per Pallet'!A:C,3,0)</f>
        <v>240</v>
      </c>
      <c r="S402" s="16">
        <f t="shared" si="22"/>
        <v>25</v>
      </c>
    </row>
    <row r="403" spans="1:19" hidden="1" x14ac:dyDescent="0.25">
      <c r="A403" s="71">
        <v>64394598</v>
      </c>
      <c r="B403" s="71">
        <v>2904</v>
      </c>
      <c r="C403" s="71" t="s">
        <v>849</v>
      </c>
      <c r="D403" s="71" t="s">
        <v>850</v>
      </c>
      <c r="E403" s="71" t="s">
        <v>10403</v>
      </c>
      <c r="F403" s="71" t="s">
        <v>851</v>
      </c>
      <c r="G403" s="71" t="s">
        <v>852</v>
      </c>
      <c r="H403" s="72">
        <v>23</v>
      </c>
      <c r="I403" s="73">
        <v>285.41000000000003</v>
      </c>
      <c r="J403" s="73">
        <v>12409.13</v>
      </c>
      <c r="K403" s="73">
        <v>12695.67</v>
      </c>
      <c r="L403" s="74">
        <v>1000</v>
      </c>
      <c r="M403" s="73">
        <v>285.41000000000003</v>
      </c>
      <c r="N403" s="73">
        <v>0</v>
      </c>
      <c r="O403" s="16" t="str">
        <f>VLOOKUP($A403,'Roll up tech'!$A:$C,3,0)</f>
        <v>SP1</v>
      </c>
      <c r="P403" s="16" t="str">
        <f>VLOOKUP($A403,'Roll up tech'!$A:$C,2,0)</f>
        <v>BJ US-SUN-ChocolattaChscke-8 427ML</v>
      </c>
      <c r="Q403" s="16" t="str">
        <f t="shared" si="21"/>
        <v>BJ</v>
      </c>
      <c r="R403" s="16">
        <f>VLOOKUP(A403,'Per Pallet'!A:C,3,0)</f>
        <v>240</v>
      </c>
      <c r="S403" s="16">
        <f t="shared" si="22"/>
        <v>1</v>
      </c>
    </row>
    <row r="404" spans="1:19" hidden="1" x14ac:dyDescent="0.25">
      <c r="A404" s="71">
        <v>64394598</v>
      </c>
      <c r="B404" s="71">
        <v>3989</v>
      </c>
      <c r="C404" s="71" t="s">
        <v>849</v>
      </c>
      <c r="D404" s="71" t="s">
        <v>850</v>
      </c>
      <c r="E404" s="71" t="s">
        <v>10403</v>
      </c>
      <c r="F404" s="71" t="s">
        <v>851</v>
      </c>
      <c r="G404" s="71" t="s">
        <v>852</v>
      </c>
      <c r="H404" s="72">
        <v>3934</v>
      </c>
      <c r="I404" s="73">
        <v>50156.76</v>
      </c>
      <c r="J404" s="73">
        <v>12749.56</v>
      </c>
      <c r="K404" s="73">
        <v>12881.16</v>
      </c>
      <c r="L404" s="74">
        <v>1000</v>
      </c>
      <c r="M404" s="73">
        <v>50156.76</v>
      </c>
      <c r="N404" s="73">
        <v>0</v>
      </c>
      <c r="O404" s="16" t="str">
        <f>VLOOKUP($A404,'Roll up tech'!$A:$C,3,0)</f>
        <v>SP1</v>
      </c>
      <c r="P404" s="16" t="str">
        <f>VLOOKUP($A404,'Roll up tech'!$A:$C,2,0)</f>
        <v>BJ US-SUN-ChocolattaChscke-8 427ML</v>
      </c>
      <c r="Q404" s="16" t="str">
        <f t="shared" si="21"/>
        <v>BJ</v>
      </c>
      <c r="R404" s="16">
        <f>VLOOKUP(A404,'Per Pallet'!A:C,3,0)</f>
        <v>240</v>
      </c>
      <c r="S404" s="16">
        <f t="shared" si="22"/>
        <v>17</v>
      </c>
    </row>
    <row r="405" spans="1:19" x14ac:dyDescent="0.25">
      <c r="A405" s="71">
        <v>64396550</v>
      </c>
      <c r="B405" s="71">
        <v>1419</v>
      </c>
      <c r="C405" s="71" t="s">
        <v>849</v>
      </c>
      <c r="D405" s="71" t="s">
        <v>850</v>
      </c>
      <c r="E405" s="71" t="s">
        <v>10403</v>
      </c>
      <c r="F405" s="71" t="s">
        <v>851</v>
      </c>
      <c r="G405" s="71" t="s">
        <v>852</v>
      </c>
      <c r="H405" s="72">
        <v>16515</v>
      </c>
      <c r="I405" s="73">
        <v>157495.97</v>
      </c>
      <c r="J405" s="73">
        <v>9536.5400000000009</v>
      </c>
      <c r="K405" s="73">
        <v>7684.56</v>
      </c>
      <c r="L405" s="74">
        <v>1000</v>
      </c>
      <c r="M405" s="73">
        <v>157495.97</v>
      </c>
      <c r="N405" s="73">
        <v>0</v>
      </c>
      <c r="O405" s="16" t="str">
        <f>VLOOKUP($A405,'Roll up tech'!$A:$C,3,0)</f>
        <v>MG Sticks</v>
      </c>
      <c r="P405" s="16" t="str">
        <f>VLOOKUP($A405,'Roll up tech'!$A:$C,2,0)</f>
        <v>MG Double Raspberry Bar OOH 1-12PK</v>
      </c>
      <c r="Q405" s="16" t="str">
        <f t="shared" si="21"/>
        <v>MG</v>
      </c>
      <c r="R405" s="16">
        <f>VLOOKUP(A405,'Per Pallet'!A:C,3,0)</f>
        <v>493</v>
      </c>
      <c r="S405" s="16">
        <f t="shared" si="22"/>
        <v>34</v>
      </c>
    </row>
    <row r="406" spans="1:19" x14ac:dyDescent="0.25">
      <c r="A406" s="71">
        <v>64396550</v>
      </c>
      <c r="B406" s="71">
        <v>1439</v>
      </c>
      <c r="C406" s="71" t="s">
        <v>849</v>
      </c>
      <c r="D406" s="71" t="s">
        <v>850</v>
      </c>
      <c r="E406" s="71" t="s">
        <v>10403</v>
      </c>
      <c r="F406" s="71" t="s">
        <v>851</v>
      </c>
      <c r="G406" s="71" t="s">
        <v>852</v>
      </c>
      <c r="H406" s="72">
        <v>8205</v>
      </c>
      <c r="I406" s="73">
        <v>79111.16</v>
      </c>
      <c r="J406" s="73">
        <v>9641.82</v>
      </c>
      <c r="K406" s="73">
        <v>7410.73</v>
      </c>
      <c r="L406" s="74">
        <v>1000</v>
      </c>
      <c r="M406" s="73">
        <v>79111.16</v>
      </c>
      <c r="N406" s="73">
        <v>0</v>
      </c>
      <c r="O406" s="16" t="str">
        <f>VLOOKUP($A406,'Roll up tech'!$A:$C,3,0)</f>
        <v>MG Sticks</v>
      </c>
      <c r="P406" s="16" t="str">
        <f>VLOOKUP($A406,'Roll up tech'!$A:$C,2,0)</f>
        <v>MG Double Raspberry Bar OOH 1-12PK</v>
      </c>
      <c r="Q406" s="16" t="str">
        <f t="shared" si="21"/>
        <v>MG</v>
      </c>
      <c r="R406" s="16">
        <f>VLOOKUP(A406,'Per Pallet'!A:C,3,0)</f>
        <v>493</v>
      </c>
      <c r="S406" s="16">
        <f t="shared" si="22"/>
        <v>17</v>
      </c>
    </row>
    <row r="407" spans="1:19" x14ac:dyDescent="0.25">
      <c r="A407" s="71">
        <v>64396550</v>
      </c>
      <c r="B407" s="71">
        <v>2300</v>
      </c>
      <c r="C407" s="71" t="s">
        <v>849</v>
      </c>
      <c r="D407" s="71" t="s">
        <v>850</v>
      </c>
      <c r="E407" s="71" t="s">
        <v>10403</v>
      </c>
      <c r="F407" s="71" t="s">
        <v>851</v>
      </c>
      <c r="G407" s="71" t="s">
        <v>852</v>
      </c>
      <c r="H407" s="72">
        <v>1556</v>
      </c>
      <c r="I407" s="73">
        <v>15040.3</v>
      </c>
      <c r="J407" s="73">
        <v>9666</v>
      </c>
      <c r="K407" s="73">
        <v>7423.93</v>
      </c>
      <c r="L407" s="74">
        <v>1000</v>
      </c>
      <c r="M407" s="73">
        <v>15040.3</v>
      </c>
      <c r="N407" s="73">
        <v>0</v>
      </c>
      <c r="O407" s="16" t="str">
        <f>VLOOKUP($A407,'Roll up tech'!$A:$C,3,0)</f>
        <v>MG Sticks</v>
      </c>
      <c r="P407" s="16" t="str">
        <f>VLOOKUP($A407,'Roll up tech'!$A:$C,2,0)</f>
        <v>MG Double Raspberry Bar OOH 1-12PK</v>
      </c>
      <c r="Q407" s="16" t="str">
        <f t="shared" si="21"/>
        <v>MG</v>
      </c>
      <c r="R407" s="16">
        <f>VLOOKUP(A407,'Per Pallet'!A:C,3,0)</f>
        <v>493</v>
      </c>
      <c r="S407" s="16">
        <f t="shared" si="22"/>
        <v>4</v>
      </c>
    </row>
    <row r="408" spans="1:19" x14ac:dyDescent="0.25">
      <c r="A408" s="71">
        <v>64396550</v>
      </c>
      <c r="B408" s="71">
        <v>3989</v>
      </c>
      <c r="C408" s="71" t="s">
        <v>849</v>
      </c>
      <c r="D408" s="71" t="s">
        <v>850</v>
      </c>
      <c r="E408" s="71" t="s">
        <v>10403</v>
      </c>
      <c r="F408" s="71" t="s">
        <v>851</v>
      </c>
      <c r="G408" s="71" t="s">
        <v>852</v>
      </c>
      <c r="H408" s="72">
        <v>5156</v>
      </c>
      <c r="I408" s="73">
        <v>48828.7</v>
      </c>
      <c r="J408" s="73">
        <v>9470.27</v>
      </c>
      <c r="K408" s="73">
        <v>7435.17</v>
      </c>
      <c r="L408" s="74">
        <v>1000</v>
      </c>
      <c r="M408" s="73">
        <v>48828.7</v>
      </c>
      <c r="N408" s="73">
        <v>0</v>
      </c>
      <c r="O408" s="16" t="str">
        <f>VLOOKUP($A408,'Roll up tech'!$A:$C,3,0)</f>
        <v>MG Sticks</v>
      </c>
      <c r="P408" s="16" t="str">
        <f>VLOOKUP($A408,'Roll up tech'!$A:$C,2,0)</f>
        <v>MG Double Raspberry Bar OOH 1-12PK</v>
      </c>
      <c r="Q408" s="16" t="str">
        <f t="shared" si="21"/>
        <v>MG</v>
      </c>
      <c r="R408" s="16">
        <f>VLOOKUP(A408,'Per Pallet'!A:C,3,0)</f>
        <v>493</v>
      </c>
      <c r="S408" s="16">
        <f t="shared" si="22"/>
        <v>11</v>
      </c>
    </row>
    <row r="409" spans="1:19" hidden="1" x14ac:dyDescent="0.25">
      <c r="A409" s="71">
        <v>64399865</v>
      </c>
      <c r="B409" s="71">
        <v>1352</v>
      </c>
      <c r="C409" s="71" t="s">
        <v>849</v>
      </c>
      <c r="D409" s="71" t="s">
        <v>850</v>
      </c>
      <c r="E409" s="71" t="s">
        <v>10403</v>
      </c>
      <c r="F409" s="71" t="s">
        <v>853</v>
      </c>
      <c r="G409" s="71" t="s">
        <v>852</v>
      </c>
      <c r="H409" s="72">
        <v>0</v>
      </c>
      <c r="I409" s="73">
        <v>0</v>
      </c>
      <c r="J409" s="73">
        <v>17461.25</v>
      </c>
      <c r="K409" s="73">
        <v>16179.4</v>
      </c>
      <c r="L409" s="74">
        <v>1000</v>
      </c>
      <c r="M409" s="73">
        <v>0</v>
      </c>
      <c r="N409" s="73">
        <v>0</v>
      </c>
      <c r="O409" s="16" t="str">
        <f>VLOOKUP($A409,'Roll up tech'!$A:$C,3,0)</f>
        <v>MBG</v>
      </c>
      <c r="P409" s="16" t="str">
        <f>VLOOKUP($A409,'Roll up tech'!$A:$C,2,0)</f>
        <v>BR Smores Bar 8-6PK</v>
      </c>
      <c r="Q409" s="16" t="str">
        <f t="shared" si="21"/>
        <v>BR</v>
      </c>
      <c r="R409" s="16">
        <f>VLOOKUP(A409,'Per Pallet'!A:C,3,0)</f>
        <v>154</v>
      </c>
      <c r="S409" s="16">
        <f t="shared" si="22"/>
        <v>0</v>
      </c>
    </row>
    <row r="410" spans="1:19" hidden="1" x14ac:dyDescent="0.25">
      <c r="A410" s="71">
        <v>64399865</v>
      </c>
      <c r="B410" s="71">
        <v>1419</v>
      </c>
      <c r="C410" s="71" t="s">
        <v>849</v>
      </c>
      <c r="D410" s="71" t="s">
        <v>850</v>
      </c>
      <c r="E410" s="71" t="s">
        <v>10403</v>
      </c>
      <c r="F410" s="71" t="s">
        <v>851</v>
      </c>
      <c r="G410" s="71" t="s">
        <v>852</v>
      </c>
      <c r="H410" s="72">
        <v>4644</v>
      </c>
      <c r="I410" s="73">
        <v>75496.820000000007</v>
      </c>
      <c r="J410" s="73">
        <v>16256.85</v>
      </c>
      <c r="K410" s="73">
        <v>16956.27</v>
      </c>
      <c r="L410" s="74">
        <v>1000</v>
      </c>
      <c r="M410" s="73">
        <v>75496.820000000007</v>
      </c>
      <c r="N410" s="73">
        <v>0</v>
      </c>
      <c r="O410" s="16" t="str">
        <f>VLOOKUP($A410,'Roll up tech'!$A:$C,3,0)</f>
        <v>MBG</v>
      </c>
      <c r="P410" s="16" t="str">
        <f>VLOOKUP($A410,'Roll up tech'!$A:$C,2,0)</f>
        <v>BR Smores Bar 8-6PK</v>
      </c>
      <c r="Q410" s="16" t="str">
        <f t="shared" si="21"/>
        <v>BR</v>
      </c>
      <c r="R410" s="16">
        <f>VLOOKUP(A410,'Per Pallet'!A:C,3,0)</f>
        <v>154</v>
      </c>
      <c r="S410" s="16">
        <f t="shared" si="22"/>
        <v>31</v>
      </c>
    </row>
    <row r="411" spans="1:19" hidden="1" x14ac:dyDescent="0.25">
      <c r="A411" s="71">
        <v>64399865</v>
      </c>
      <c r="B411" s="71">
        <v>1439</v>
      </c>
      <c r="C411" s="71" t="s">
        <v>849</v>
      </c>
      <c r="D411" s="71" t="s">
        <v>850</v>
      </c>
      <c r="E411" s="71" t="s">
        <v>10403</v>
      </c>
      <c r="F411" s="71" t="s">
        <v>851</v>
      </c>
      <c r="G411" s="71" t="s">
        <v>852</v>
      </c>
      <c r="H411" s="72">
        <v>1672</v>
      </c>
      <c r="I411" s="73">
        <v>25698.94</v>
      </c>
      <c r="J411" s="73">
        <v>15370.18</v>
      </c>
      <c r="K411" s="73">
        <v>16179.4</v>
      </c>
      <c r="L411" s="74">
        <v>1000</v>
      </c>
      <c r="M411" s="73">
        <v>25698.94</v>
      </c>
      <c r="N411" s="73">
        <v>0</v>
      </c>
      <c r="O411" s="16" t="str">
        <f>VLOOKUP($A411,'Roll up tech'!$A:$C,3,0)</f>
        <v>MBG</v>
      </c>
      <c r="P411" s="16" t="str">
        <f>VLOOKUP($A411,'Roll up tech'!$A:$C,2,0)</f>
        <v>BR Smores Bar 8-6PK</v>
      </c>
      <c r="Q411" s="16" t="str">
        <f t="shared" si="21"/>
        <v>BR</v>
      </c>
      <c r="R411" s="16">
        <f>VLOOKUP(A411,'Per Pallet'!A:C,3,0)</f>
        <v>154</v>
      </c>
      <c r="S411" s="16">
        <f t="shared" si="22"/>
        <v>11</v>
      </c>
    </row>
    <row r="412" spans="1:19" hidden="1" x14ac:dyDescent="0.25">
      <c r="A412" s="71">
        <v>64399865</v>
      </c>
      <c r="B412" s="71">
        <v>2300</v>
      </c>
      <c r="C412" s="71" t="s">
        <v>849</v>
      </c>
      <c r="D412" s="71" t="s">
        <v>850</v>
      </c>
      <c r="E412" s="71" t="s">
        <v>10403</v>
      </c>
      <c r="F412" s="71" t="s">
        <v>851</v>
      </c>
      <c r="G412" s="71" t="s">
        <v>852</v>
      </c>
      <c r="H412" s="72">
        <v>2401</v>
      </c>
      <c r="I412" s="73">
        <v>38381.85</v>
      </c>
      <c r="J412" s="73">
        <v>15985.78</v>
      </c>
      <c r="K412" s="73">
        <v>14180.59</v>
      </c>
      <c r="L412" s="74">
        <v>1000</v>
      </c>
      <c r="M412" s="73">
        <v>38381.85</v>
      </c>
      <c r="N412" s="73">
        <v>0</v>
      </c>
      <c r="O412" s="16" t="str">
        <f>VLOOKUP($A412,'Roll up tech'!$A:$C,3,0)</f>
        <v>MBG</v>
      </c>
      <c r="P412" s="16" t="str">
        <f>VLOOKUP($A412,'Roll up tech'!$A:$C,2,0)</f>
        <v>BR Smores Bar 8-6PK</v>
      </c>
      <c r="Q412" s="16" t="str">
        <f t="shared" si="21"/>
        <v>BR</v>
      </c>
      <c r="R412" s="16">
        <f>VLOOKUP(A412,'Per Pallet'!A:C,3,0)</f>
        <v>154</v>
      </c>
      <c r="S412" s="16">
        <f t="shared" si="22"/>
        <v>16</v>
      </c>
    </row>
    <row r="413" spans="1:19" hidden="1" x14ac:dyDescent="0.25">
      <c r="A413" s="71">
        <v>64399865</v>
      </c>
      <c r="B413" s="71">
        <v>3989</v>
      </c>
      <c r="C413" s="71" t="s">
        <v>849</v>
      </c>
      <c r="D413" s="71" t="s">
        <v>850</v>
      </c>
      <c r="E413" s="71" t="s">
        <v>10403</v>
      </c>
      <c r="F413" s="71" t="s">
        <v>851</v>
      </c>
      <c r="G413" s="71" t="s">
        <v>852</v>
      </c>
      <c r="H413" s="72">
        <v>4348</v>
      </c>
      <c r="I413" s="73">
        <v>68996.34</v>
      </c>
      <c r="J413" s="73">
        <v>15868.52</v>
      </c>
      <c r="K413" s="73">
        <v>16179.4</v>
      </c>
      <c r="L413" s="74">
        <v>1000</v>
      </c>
      <c r="M413" s="73">
        <v>68996.34</v>
      </c>
      <c r="N413" s="73">
        <v>0</v>
      </c>
      <c r="O413" s="16" t="str">
        <f>VLOOKUP($A413,'Roll up tech'!$A:$C,3,0)</f>
        <v>MBG</v>
      </c>
      <c r="P413" s="16" t="str">
        <f>VLOOKUP($A413,'Roll up tech'!$A:$C,2,0)</f>
        <v>BR Smores Bar 8-6PK</v>
      </c>
      <c r="Q413" s="16" t="str">
        <f t="shared" si="21"/>
        <v>BR</v>
      </c>
      <c r="R413" s="16">
        <f>VLOOKUP(A413,'Per Pallet'!A:C,3,0)</f>
        <v>154</v>
      </c>
      <c r="S413" s="16">
        <f t="shared" si="22"/>
        <v>29</v>
      </c>
    </row>
    <row r="414" spans="1:19" hidden="1" x14ac:dyDescent="0.25">
      <c r="A414" s="71">
        <v>64401837</v>
      </c>
      <c r="B414" s="71">
        <v>1406</v>
      </c>
      <c r="C414" s="71" t="s">
        <v>849</v>
      </c>
      <c r="D414" s="71" t="s">
        <v>850</v>
      </c>
      <c r="E414" s="71" t="s">
        <v>10403</v>
      </c>
      <c r="F414" s="71" t="s">
        <v>851</v>
      </c>
      <c r="G414" s="71" t="s">
        <v>852</v>
      </c>
      <c r="H414" s="72">
        <v>25150</v>
      </c>
      <c r="I414" s="73">
        <v>163440.85</v>
      </c>
      <c r="J414" s="73">
        <v>6498.64</v>
      </c>
      <c r="K414" s="73">
        <v>6226.06</v>
      </c>
      <c r="L414" s="74">
        <v>1000</v>
      </c>
      <c r="M414" s="73">
        <v>163440.85</v>
      </c>
      <c r="N414" s="73">
        <v>0</v>
      </c>
      <c r="O414" s="16" t="str">
        <f>VLOOKUP($A414,'Roll up tech'!$A:$C,3,0)</f>
        <v>Facepieces</v>
      </c>
      <c r="P414" s="16" t="str">
        <f>VLOOKUP($A414,'Roll up tech'!$A:$C,2,0)</f>
        <v>PS Frozen Olaf Facepiece IH 6-6PK</v>
      </c>
      <c r="Q414" s="16" t="str">
        <f t="shared" si="21"/>
        <v>PS</v>
      </c>
      <c r="R414" s="16">
        <f>VLOOKUP(A414,'Per Pallet'!A:C,3,0)</f>
        <v>195</v>
      </c>
      <c r="S414" s="16">
        <f t="shared" si="22"/>
        <v>129</v>
      </c>
    </row>
    <row r="415" spans="1:19" hidden="1" x14ac:dyDescent="0.25">
      <c r="A415" s="71">
        <v>64401837</v>
      </c>
      <c r="B415" s="71">
        <v>1419</v>
      </c>
      <c r="C415" s="71" t="s">
        <v>849</v>
      </c>
      <c r="D415" s="71" t="s">
        <v>850</v>
      </c>
      <c r="E415" s="71" t="s">
        <v>10403</v>
      </c>
      <c r="F415" s="71" t="s">
        <v>851</v>
      </c>
      <c r="G415" s="71" t="s">
        <v>852</v>
      </c>
      <c r="H415" s="72">
        <v>60356</v>
      </c>
      <c r="I415" s="73">
        <v>391864.81</v>
      </c>
      <c r="J415" s="73">
        <v>6492.56</v>
      </c>
      <c r="K415" s="73">
        <v>6375.01</v>
      </c>
      <c r="L415" s="74">
        <v>1000</v>
      </c>
      <c r="M415" s="73">
        <v>391864.81</v>
      </c>
      <c r="N415" s="73">
        <v>0</v>
      </c>
      <c r="O415" s="16" t="str">
        <f>VLOOKUP($A415,'Roll up tech'!$A:$C,3,0)</f>
        <v>Facepieces</v>
      </c>
      <c r="P415" s="16" t="str">
        <f>VLOOKUP($A415,'Roll up tech'!$A:$C,2,0)</f>
        <v>PS Frozen Olaf Facepiece IH 6-6PK</v>
      </c>
      <c r="Q415" s="16" t="str">
        <f t="shared" si="21"/>
        <v>PS</v>
      </c>
      <c r="R415" s="16">
        <f>VLOOKUP(A415,'Per Pallet'!A:C,3,0)</f>
        <v>195</v>
      </c>
      <c r="S415" s="16">
        <f t="shared" si="22"/>
        <v>310</v>
      </c>
    </row>
    <row r="416" spans="1:19" hidden="1" x14ac:dyDescent="0.25">
      <c r="A416" s="71">
        <v>64401837</v>
      </c>
      <c r="B416" s="71">
        <v>1439</v>
      </c>
      <c r="C416" s="71" t="s">
        <v>849</v>
      </c>
      <c r="D416" s="71" t="s">
        <v>850</v>
      </c>
      <c r="E416" s="71" t="s">
        <v>10403</v>
      </c>
      <c r="F416" s="71" t="s">
        <v>851</v>
      </c>
      <c r="G416" s="71" t="s">
        <v>852</v>
      </c>
      <c r="H416" s="72">
        <v>679</v>
      </c>
      <c r="I416" s="73">
        <v>5013.97</v>
      </c>
      <c r="J416" s="73">
        <v>7384.34</v>
      </c>
      <c r="K416" s="73">
        <v>6226.06</v>
      </c>
      <c r="L416" s="74">
        <v>1000</v>
      </c>
      <c r="M416" s="73">
        <v>5013.97</v>
      </c>
      <c r="N416" s="73">
        <v>0</v>
      </c>
      <c r="O416" s="16" t="str">
        <f>VLOOKUP($A416,'Roll up tech'!$A:$C,3,0)</f>
        <v>Facepieces</v>
      </c>
      <c r="P416" s="16" t="str">
        <f>VLOOKUP($A416,'Roll up tech'!$A:$C,2,0)</f>
        <v>PS Frozen Olaf Facepiece IH 6-6PK</v>
      </c>
      <c r="Q416" s="16" t="str">
        <f t="shared" si="21"/>
        <v>PS</v>
      </c>
      <c r="R416" s="16">
        <f>VLOOKUP(A416,'Per Pallet'!A:C,3,0)</f>
        <v>195</v>
      </c>
      <c r="S416" s="16">
        <f t="shared" si="22"/>
        <v>4</v>
      </c>
    </row>
    <row r="417" spans="1:19" hidden="1" x14ac:dyDescent="0.25">
      <c r="A417" s="71">
        <v>64401837</v>
      </c>
      <c r="B417" s="71">
        <v>1471</v>
      </c>
      <c r="C417" s="71" t="s">
        <v>849</v>
      </c>
      <c r="D417" s="71" t="s">
        <v>850</v>
      </c>
      <c r="E417" s="71" t="s">
        <v>10403</v>
      </c>
      <c r="F417" s="71" t="s">
        <v>851</v>
      </c>
      <c r="G417" s="71" t="s">
        <v>852</v>
      </c>
      <c r="H417" s="72">
        <v>38400</v>
      </c>
      <c r="I417" s="73">
        <v>247312</v>
      </c>
      <c r="J417" s="73">
        <v>6440.42</v>
      </c>
      <c r="K417" s="73">
        <v>6226.06</v>
      </c>
      <c r="L417" s="74">
        <v>1000</v>
      </c>
      <c r="M417" s="73">
        <v>247312</v>
      </c>
      <c r="N417" s="73">
        <v>0</v>
      </c>
      <c r="O417" s="16" t="str">
        <f>VLOOKUP($A417,'Roll up tech'!$A:$C,3,0)</f>
        <v>Facepieces</v>
      </c>
      <c r="P417" s="16" t="str">
        <f>VLOOKUP($A417,'Roll up tech'!$A:$C,2,0)</f>
        <v>PS Frozen Olaf Facepiece IH 6-6PK</v>
      </c>
      <c r="Q417" s="16" t="str">
        <f t="shared" si="21"/>
        <v>PS</v>
      </c>
      <c r="R417" s="16">
        <f>VLOOKUP(A417,'Per Pallet'!A:C,3,0)</f>
        <v>195</v>
      </c>
      <c r="S417" s="16">
        <f t="shared" si="22"/>
        <v>197</v>
      </c>
    </row>
    <row r="418" spans="1:19" hidden="1" x14ac:dyDescent="0.25">
      <c r="A418" s="71">
        <v>64401837</v>
      </c>
      <c r="B418" s="71">
        <v>2300</v>
      </c>
      <c r="C418" s="71" t="s">
        <v>849</v>
      </c>
      <c r="D418" s="71" t="s">
        <v>850</v>
      </c>
      <c r="E418" s="71" t="s">
        <v>10403</v>
      </c>
      <c r="F418" s="71" t="s">
        <v>851</v>
      </c>
      <c r="G418" s="71" t="s">
        <v>852</v>
      </c>
      <c r="H418" s="72">
        <v>2450</v>
      </c>
      <c r="I418" s="73">
        <v>16507.099999999999</v>
      </c>
      <c r="J418" s="73">
        <v>6737.59</v>
      </c>
      <c r="K418" s="73">
        <v>6226.06</v>
      </c>
      <c r="L418" s="74">
        <v>1000</v>
      </c>
      <c r="M418" s="73">
        <v>16507.099999999999</v>
      </c>
      <c r="N418" s="73">
        <v>0</v>
      </c>
      <c r="O418" s="16" t="str">
        <f>VLOOKUP($A418,'Roll up tech'!$A:$C,3,0)</f>
        <v>Facepieces</v>
      </c>
      <c r="P418" s="16" t="str">
        <f>VLOOKUP($A418,'Roll up tech'!$A:$C,2,0)</f>
        <v>PS Frozen Olaf Facepiece IH 6-6PK</v>
      </c>
      <c r="Q418" s="16" t="str">
        <f t="shared" si="21"/>
        <v>PS</v>
      </c>
      <c r="R418" s="16">
        <f>VLOOKUP(A418,'Per Pallet'!A:C,3,0)</f>
        <v>195</v>
      </c>
      <c r="S418" s="16">
        <f t="shared" si="22"/>
        <v>13</v>
      </c>
    </row>
    <row r="419" spans="1:19" hidden="1" x14ac:dyDescent="0.25">
      <c r="A419" s="71">
        <v>64401837</v>
      </c>
      <c r="B419" s="71">
        <v>3989</v>
      </c>
      <c r="C419" s="71" t="s">
        <v>849</v>
      </c>
      <c r="D419" s="71" t="s">
        <v>850</v>
      </c>
      <c r="E419" s="71" t="s">
        <v>10403</v>
      </c>
      <c r="F419" s="71" t="s">
        <v>851</v>
      </c>
      <c r="G419" s="71" t="s">
        <v>852</v>
      </c>
      <c r="H419" s="72">
        <v>48792</v>
      </c>
      <c r="I419" s="73">
        <v>312522.34000000003</v>
      </c>
      <c r="J419" s="73">
        <v>6405.2</v>
      </c>
      <c r="K419" s="73">
        <v>6226.06</v>
      </c>
      <c r="L419" s="74">
        <v>1000</v>
      </c>
      <c r="M419" s="73">
        <v>312522.34000000003</v>
      </c>
      <c r="N419" s="73">
        <v>0</v>
      </c>
      <c r="O419" s="16" t="str">
        <f>VLOOKUP($A419,'Roll up tech'!$A:$C,3,0)</f>
        <v>Facepieces</v>
      </c>
      <c r="P419" s="16" t="str">
        <f>VLOOKUP($A419,'Roll up tech'!$A:$C,2,0)</f>
        <v>PS Frozen Olaf Facepiece IH 6-6PK</v>
      </c>
      <c r="Q419" s="16" t="str">
        <f t="shared" si="21"/>
        <v>PS</v>
      </c>
      <c r="R419" s="16">
        <f>VLOOKUP(A419,'Per Pallet'!A:C,3,0)</f>
        <v>195</v>
      </c>
      <c r="S419" s="16">
        <f t="shared" si="22"/>
        <v>251</v>
      </c>
    </row>
    <row r="420" spans="1:19" hidden="1" x14ac:dyDescent="0.25">
      <c r="A420" s="71">
        <v>64403162</v>
      </c>
      <c r="B420" s="71">
        <v>1406</v>
      </c>
      <c r="C420" s="71" t="s">
        <v>849</v>
      </c>
      <c r="D420" s="71" t="s">
        <v>850</v>
      </c>
      <c r="E420" s="71" t="s">
        <v>10403</v>
      </c>
      <c r="F420" s="71" t="s">
        <v>851</v>
      </c>
      <c r="G420" s="71" t="s">
        <v>852</v>
      </c>
      <c r="H420" s="72">
        <v>14735</v>
      </c>
      <c r="I420" s="73">
        <v>90378.48</v>
      </c>
      <c r="J420" s="73">
        <v>6133.59</v>
      </c>
      <c r="K420" s="73">
        <v>6387.2</v>
      </c>
      <c r="L420" s="74">
        <v>1000</v>
      </c>
      <c r="M420" s="73">
        <v>90378.48</v>
      </c>
      <c r="N420" s="73">
        <v>0</v>
      </c>
      <c r="O420" s="16" t="str">
        <f>VLOOKUP($A420,'Roll up tech'!$A:$C,3,0)</f>
        <v>Facepieces</v>
      </c>
      <c r="P420" s="16" t="str">
        <f>VLOOKUP($A420,'Roll up tech'!$A:$C,2,0)</f>
        <v>PS Grogu Facepiece IH 6-6PK</v>
      </c>
      <c r="Q420" s="16" t="str">
        <f t="shared" si="21"/>
        <v>PS</v>
      </c>
      <c r="R420" s="16">
        <f>VLOOKUP(A420,'Per Pallet'!A:C,3,0)</f>
        <v>195</v>
      </c>
      <c r="S420" s="16">
        <f t="shared" si="22"/>
        <v>76</v>
      </c>
    </row>
    <row r="421" spans="1:19" hidden="1" x14ac:dyDescent="0.25">
      <c r="A421" s="71">
        <v>64403162</v>
      </c>
      <c r="B421" s="71">
        <v>1419</v>
      </c>
      <c r="C421" s="71" t="s">
        <v>849</v>
      </c>
      <c r="D421" s="71" t="s">
        <v>850</v>
      </c>
      <c r="E421" s="71" t="s">
        <v>10403</v>
      </c>
      <c r="F421" s="71" t="s">
        <v>851</v>
      </c>
      <c r="G421" s="71" t="s">
        <v>852</v>
      </c>
      <c r="H421" s="72">
        <v>41440</v>
      </c>
      <c r="I421" s="73">
        <v>287827.09000000003</v>
      </c>
      <c r="J421" s="73">
        <v>6945.63</v>
      </c>
      <c r="K421" s="73">
        <v>6357.47</v>
      </c>
      <c r="L421" s="74">
        <v>1000</v>
      </c>
      <c r="M421" s="73">
        <v>287827.09000000003</v>
      </c>
      <c r="N421" s="73">
        <v>0</v>
      </c>
      <c r="O421" s="16" t="str">
        <f>VLOOKUP($A421,'Roll up tech'!$A:$C,3,0)</f>
        <v>Facepieces</v>
      </c>
      <c r="P421" s="16" t="str">
        <f>VLOOKUP($A421,'Roll up tech'!$A:$C,2,0)</f>
        <v>PS Grogu Facepiece IH 6-6PK</v>
      </c>
      <c r="Q421" s="16" t="str">
        <f t="shared" si="21"/>
        <v>PS</v>
      </c>
      <c r="R421" s="16">
        <f>VLOOKUP(A421,'Per Pallet'!A:C,3,0)</f>
        <v>195</v>
      </c>
      <c r="S421" s="16">
        <f t="shared" si="22"/>
        <v>213</v>
      </c>
    </row>
    <row r="422" spans="1:19" hidden="1" x14ac:dyDescent="0.25">
      <c r="A422" s="71">
        <v>64403162</v>
      </c>
      <c r="B422" s="71">
        <v>1439</v>
      </c>
      <c r="C422" s="71" t="s">
        <v>849</v>
      </c>
      <c r="D422" s="71" t="s">
        <v>850</v>
      </c>
      <c r="E422" s="71" t="s">
        <v>10403</v>
      </c>
      <c r="F422" s="71" t="s">
        <v>851</v>
      </c>
      <c r="G422" s="71" t="s">
        <v>852</v>
      </c>
      <c r="H422" s="72">
        <v>1464</v>
      </c>
      <c r="I422" s="73">
        <v>9875.66</v>
      </c>
      <c r="J422" s="73">
        <v>6745.67</v>
      </c>
      <c r="K422" s="73">
        <v>6387.2</v>
      </c>
      <c r="L422" s="74">
        <v>1000</v>
      </c>
      <c r="M422" s="73">
        <v>9875.66</v>
      </c>
      <c r="N422" s="73">
        <v>0</v>
      </c>
      <c r="O422" s="16" t="str">
        <f>VLOOKUP($A422,'Roll up tech'!$A:$C,3,0)</f>
        <v>Facepieces</v>
      </c>
      <c r="P422" s="16" t="str">
        <f>VLOOKUP($A422,'Roll up tech'!$A:$C,2,0)</f>
        <v>PS Grogu Facepiece IH 6-6PK</v>
      </c>
      <c r="Q422" s="16" t="str">
        <f t="shared" si="21"/>
        <v>PS</v>
      </c>
      <c r="R422" s="16">
        <f>VLOOKUP(A422,'Per Pallet'!A:C,3,0)</f>
        <v>195</v>
      </c>
      <c r="S422" s="16">
        <f t="shared" si="22"/>
        <v>8</v>
      </c>
    </row>
    <row r="423" spans="1:19" hidden="1" x14ac:dyDescent="0.25">
      <c r="A423" s="71">
        <v>64403162</v>
      </c>
      <c r="B423" s="71">
        <v>1471</v>
      </c>
      <c r="C423" s="71" t="s">
        <v>849</v>
      </c>
      <c r="D423" s="71" t="s">
        <v>850</v>
      </c>
      <c r="E423" s="71" t="s">
        <v>10403</v>
      </c>
      <c r="F423" s="71" t="s">
        <v>851</v>
      </c>
      <c r="G423" s="71" t="s">
        <v>852</v>
      </c>
      <c r="H423" s="72">
        <v>41338</v>
      </c>
      <c r="I423" s="73">
        <v>253292.89</v>
      </c>
      <c r="J423" s="73">
        <v>6127.36</v>
      </c>
      <c r="K423" s="73">
        <v>6387.2</v>
      </c>
      <c r="L423" s="74">
        <v>1000</v>
      </c>
      <c r="M423" s="73">
        <v>253292.89</v>
      </c>
      <c r="N423" s="73">
        <v>0</v>
      </c>
      <c r="O423" s="16" t="str">
        <f>VLOOKUP($A423,'Roll up tech'!$A:$C,3,0)</f>
        <v>Facepieces</v>
      </c>
      <c r="P423" s="16" t="str">
        <f>VLOOKUP($A423,'Roll up tech'!$A:$C,2,0)</f>
        <v>PS Grogu Facepiece IH 6-6PK</v>
      </c>
      <c r="Q423" s="16" t="str">
        <f t="shared" si="21"/>
        <v>PS</v>
      </c>
      <c r="R423" s="16">
        <f>VLOOKUP(A423,'Per Pallet'!A:C,3,0)</f>
        <v>195</v>
      </c>
      <c r="S423" s="16">
        <f t="shared" si="22"/>
        <v>212</v>
      </c>
    </row>
    <row r="424" spans="1:19" hidden="1" x14ac:dyDescent="0.25">
      <c r="A424" s="71">
        <v>64403162</v>
      </c>
      <c r="B424" s="71">
        <v>2300</v>
      </c>
      <c r="C424" s="71" t="s">
        <v>849</v>
      </c>
      <c r="D424" s="71" t="s">
        <v>850</v>
      </c>
      <c r="E424" s="71" t="s">
        <v>10403</v>
      </c>
      <c r="F424" s="71" t="s">
        <v>851</v>
      </c>
      <c r="G424" s="71" t="s">
        <v>852</v>
      </c>
      <c r="H424" s="72">
        <v>3684</v>
      </c>
      <c r="I424" s="73">
        <v>22098.49</v>
      </c>
      <c r="J424" s="73">
        <v>5998.5</v>
      </c>
      <c r="K424" s="73">
        <v>6387.2</v>
      </c>
      <c r="L424" s="74">
        <v>1000</v>
      </c>
      <c r="M424" s="73">
        <v>22098.49</v>
      </c>
      <c r="N424" s="73">
        <v>0</v>
      </c>
      <c r="O424" s="16" t="str">
        <f>VLOOKUP($A424,'Roll up tech'!$A:$C,3,0)</f>
        <v>Facepieces</v>
      </c>
      <c r="P424" s="16" t="str">
        <f>VLOOKUP($A424,'Roll up tech'!$A:$C,2,0)</f>
        <v>PS Grogu Facepiece IH 6-6PK</v>
      </c>
      <c r="Q424" s="16" t="str">
        <f t="shared" si="21"/>
        <v>PS</v>
      </c>
      <c r="R424" s="16">
        <f>VLOOKUP(A424,'Per Pallet'!A:C,3,0)</f>
        <v>195</v>
      </c>
      <c r="S424" s="16">
        <f t="shared" si="22"/>
        <v>19</v>
      </c>
    </row>
    <row r="425" spans="1:19" hidden="1" x14ac:dyDescent="0.25">
      <c r="A425" s="71">
        <v>64403162</v>
      </c>
      <c r="B425" s="71">
        <v>3989</v>
      </c>
      <c r="C425" s="71" t="s">
        <v>849</v>
      </c>
      <c r="D425" s="71" t="s">
        <v>850</v>
      </c>
      <c r="E425" s="71" t="s">
        <v>10403</v>
      </c>
      <c r="F425" s="71" t="s">
        <v>851</v>
      </c>
      <c r="G425" s="71" t="s">
        <v>852</v>
      </c>
      <c r="H425" s="72">
        <v>6458</v>
      </c>
      <c r="I425" s="73">
        <v>38911.79</v>
      </c>
      <c r="J425" s="73">
        <v>6025.36</v>
      </c>
      <c r="K425" s="73">
        <v>6387.2</v>
      </c>
      <c r="L425" s="74">
        <v>1000</v>
      </c>
      <c r="M425" s="73">
        <v>38911.79</v>
      </c>
      <c r="N425" s="73">
        <v>0</v>
      </c>
      <c r="O425" s="16" t="str">
        <f>VLOOKUP($A425,'Roll up tech'!$A:$C,3,0)</f>
        <v>Facepieces</v>
      </c>
      <c r="P425" s="16" t="str">
        <f>VLOOKUP($A425,'Roll up tech'!$A:$C,2,0)</f>
        <v>PS Grogu Facepiece IH 6-6PK</v>
      </c>
      <c r="Q425" s="16" t="str">
        <f t="shared" si="21"/>
        <v>PS</v>
      </c>
      <c r="R425" s="16">
        <f>VLOOKUP(A425,'Per Pallet'!A:C,3,0)</f>
        <v>195</v>
      </c>
      <c r="S425" s="16">
        <f t="shared" si="22"/>
        <v>34</v>
      </c>
    </row>
    <row r="426" spans="1:19" hidden="1" x14ac:dyDescent="0.25">
      <c r="A426" s="71">
        <v>64403170</v>
      </c>
      <c r="B426" s="71">
        <v>1419</v>
      </c>
      <c r="C426" s="71" t="s">
        <v>849</v>
      </c>
      <c r="D426" s="71" t="s">
        <v>850</v>
      </c>
      <c r="E426" s="71" t="s">
        <v>10403</v>
      </c>
      <c r="F426" s="71" t="s">
        <v>851</v>
      </c>
      <c r="G426" s="71" t="s">
        <v>852</v>
      </c>
      <c r="H426" s="72">
        <v>7879</v>
      </c>
      <c r="I426" s="73">
        <v>46889.52</v>
      </c>
      <c r="J426" s="73">
        <v>5951.2</v>
      </c>
      <c r="K426" s="73">
        <v>5959.97</v>
      </c>
      <c r="L426" s="74">
        <v>1000</v>
      </c>
      <c r="M426" s="73">
        <v>46889.52</v>
      </c>
      <c r="N426" s="73">
        <v>0</v>
      </c>
      <c r="O426" s="16" t="str">
        <f>VLOOKUP($A426,'Roll up tech'!$A:$C,3,0)</f>
        <v>Facepieces</v>
      </c>
      <c r="P426" s="16" t="str">
        <f>VLOOKUP($A426,'Roll up tech'!$A:$C,2,0)</f>
        <v>PS Transformers Facepiece IH 6-6PK</v>
      </c>
      <c r="Q426" s="16" t="str">
        <f t="shared" si="21"/>
        <v>PS</v>
      </c>
      <c r="R426" s="16">
        <f>VLOOKUP(A426,'Per Pallet'!A:C,3,0)</f>
        <v>195</v>
      </c>
      <c r="S426" s="16">
        <f t="shared" si="22"/>
        <v>41</v>
      </c>
    </row>
    <row r="427" spans="1:19" hidden="1" x14ac:dyDescent="0.25">
      <c r="A427" s="71">
        <v>64403170</v>
      </c>
      <c r="B427" s="71">
        <v>1439</v>
      </c>
      <c r="C427" s="71" t="s">
        <v>849</v>
      </c>
      <c r="D427" s="71" t="s">
        <v>850</v>
      </c>
      <c r="E427" s="71" t="s">
        <v>10403</v>
      </c>
      <c r="F427" s="71" t="s">
        <v>851</v>
      </c>
      <c r="G427" s="71" t="s">
        <v>852</v>
      </c>
      <c r="H427" s="72">
        <v>1231</v>
      </c>
      <c r="I427" s="73">
        <v>8533.43</v>
      </c>
      <c r="J427" s="73">
        <v>6932.11</v>
      </c>
      <c r="K427" s="73">
        <v>6019.07</v>
      </c>
      <c r="L427" s="74">
        <v>1000</v>
      </c>
      <c r="M427" s="73">
        <v>8533.43</v>
      </c>
      <c r="N427" s="73">
        <v>0</v>
      </c>
      <c r="O427" s="16" t="str">
        <f>VLOOKUP($A427,'Roll up tech'!$A:$C,3,0)</f>
        <v>Facepieces</v>
      </c>
      <c r="P427" s="16" t="str">
        <f>VLOOKUP($A427,'Roll up tech'!$A:$C,2,0)</f>
        <v>PS Transformers Facepiece IH 6-6PK</v>
      </c>
      <c r="Q427" s="16" t="str">
        <f t="shared" si="21"/>
        <v>PS</v>
      </c>
      <c r="R427" s="16">
        <f>VLOOKUP(A427,'Per Pallet'!A:C,3,0)</f>
        <v>195</v>
      </c>
      <c r="S427" s="16">
        <f t="shared" si="22"/>
        <v>7</v>
      </c>
    </row>
    <row r="428" spans="1:19" hidden="1" x14ac:dyDescent="0.25">
      <c r="A428" s="71">
        <v>64403170</v>
      </c>
      <c r="B428" s="71">
        <v>2300</v>
      </c>
      <c r="C428" s="71" t="s">
        <v>849</v>
      </c>
      <c r="D428" s="71" t="s">
        <v>850</v>
      </c>
      <c r="E428" s="71" t="s">
        <v>10403</v>
      </c>
      <c r="F428" s="71" t="s">
        <v>851</v>
      </c>
      <c r="G428" s="71" t="s">
        <v>852</v>
      </c>
      <c r="H428" s="72">
        <v>285</v>
      </c>
      <c r="I428" s="73">
        <v>1767.8</v>
      </c>
      <c r="J428" s="73">
        <v>6202.81</v>
      </c>
      <c r="K428" s="73">
        <v>6019.07</v>
      </c>
      <c r="L428" s="74">
        <v>1000</v>
      </c>
      <c r="M428" s="73">
        <v>1767.8</v>
      </c>
      <c r="N428" s="73">
        <v>0</v>
      </c>
      <c r="O428" s="16" t="str">
        <f>VLOOKUP($A428,'Roll up tech'!$A:$C,3,0)</f>
        <v>Facepieces</v>
      </c>
      <c r="P428" s="16" t="str">
        <f>VLOOKUP($A428,'Roll up tech'!$A:$C,2,0)</f>
        <v>PS Transformers Facepiece IH 6-6PK</v>
      </c>
      <c r="Q428" s="16" t="str">
        <f t="shared" si="21"/>
        <v>PS</v>
      </c>
      <c r="R428" s="16">
        <f>VLOOKUP(A428,'Per Pallet'!A:C,3,0)</f>
        <v>195</v>
      </c>
      <c r="S428" s="16">
        <f t="shared" si="22"/>
        <v>2</v>
      </c>
    </row>
    <row r="429" spans="1:19" hidden="1" x14ac:dyDescent="0.25">
      <c r="A429" s="71">
        <v>64403170</v>
      </c>
      <c r="B429" s="71">
        <v>3989</v>
      </c>
      <c r="C429" s="71" t="s">
        <v>849</v>
      </c>
      <c r="D429" s="71" t="s">
        <v>850</v>
      </c>
      <c r="E429" s="71" t="s">
        <v>10403</v>
      </c>
      <c r="F429" s="71" t="s">
        <v>851</v>
      </c>
      <c r="G429" s="71" t="s">
        <v>852</v>
      </c>
      <c r="H429" s="72">
        <v>1458</v>
      </c>
      <c r="I429" s="73">
        <v>8728.7900000000009</v>
      </c>
      <c r="J429" s="73">
        <v>5986.82</v>
      </c>
      <c r="K429" s="73">
        <v>6019.07</v>
      </c>
      <c r="L429" s="74">
        <v>1000</v>
      </c>
      <c r="M429" s="73">
        <v>8728.7900000000009</v>
      </c>
      <c r="N429" s="73">
        <v>0</v>
      </c>
      <c r="O429" s="16" t="str">
        <f>VLOOKUP($A429,'Roll up tech'!$A:$C,3,0)</f>
        <v>Facepieces</v>
      </c>
      <c r="P429" s="16" t="str">
        <f>VLOOKUP($A429,'Roll up tech'!$A:$C,2,0)</f>
        <v>PS Transformers Facepiece IH 6-6PK</v>
      </c>
      <c r="Q429" s="16" t="str">
        <f t="shared" si="21"/>
        <v>PS</v>
      </c>
      <c r="R429" s="16">
        <f>VLOOKUP(A429,'Per Pallet'!A:C,3,0)</f>
        <v>195</v>
      </c>
      <c r="S429" s="16">
        <f t="shared" si="22"/>
        <v>8</v>
      </c>
    </row>
    <row r="430" spans="1:19" hidden="1" x14ac:dyDescent="0.25">
      <c r="A430" s="71">
        <v>64403187</v>
      </c>
      <c r="B430" s="71">
        <v>1419</v>
      </c>
      <c r="C430" s="71" t="s">
        <v>849</v>
      </c>
      <c r="D430" s="71" t="s">
        <v>850</v>
      </c>
      <c r="E430" s="71" t="s">
        <v>10403</v>
      </c>
      <c r="F430" s="71" t="s">
        <v>851</v>
      </c>
      <c r="G430" s="71" t="s">
        <v>852</v>
      </c>
      <c r="H430" s="72">
        <v>2739</v>
      </c>
      <c r="I430" s="73">
        <v>28520.080000000002</v>
      </c>
      <c r="J430" s="73">
        <v>10412.59</v>
      </c>
      <c r="K430" s="73">
        <v>10079.450000000001</v>
      </c>
      <c r="L430" s="74">
        <v>1000</v>
      </c>
      <c r="M430" s="73">
        <v>28520.080000000002</v>
      </c>
      <c r="N430" s="73">
        <v>0</v>
      </c>
      <c r="O430" s="16" t="str">
        <f>VLOOKUP($A430,'Roll up tech'!$A:$C,3,0)</f>
        <v>48oz</v>
      </c>
      <c r="P430" s="16" t="str">
        <f>VLOOKUP($A430,'Roll up tech'!$A:$C,2,0)</f>
        <v>BR ND CHOCOLATE 6 1.5QT</v>
      </c>
      <c r="Q430" s="16" t="str">
        <f t="shared" si="21"/>
        <v>BR</v>
      </c>
      <c r="R430" s="16">
        <f>VLOOKUP(A430,'Per Pallet'!A:C,3,0)</f>
        <v>176</v>
      </c>
      <c r="S430" s="16">
        <f t="shared" si="22"/>
        <v>16</v>
      </c>
    </row>
    <row r="431" spans="1:19" hidden="1" x14ac:dyDescent="0.25">
      <c r="A431" s="71">
        <v>64403187</v>
      </c>
      <c r="B431" s="71">
        <v>1439</v>
      </c>
      <c r="C431" s="71" t="s">
        <v>849</v>
      </c>
      <c r="D431" s="71" t="s">
        <v>850</v>
      </c>
      <c r="E431" s="71" t="s">
        <v>10403</v>
      </c>
      <c r="F431" s="71" t="s">
        <v>851</v>
      </c>
      <c r="G431" s="71" t="s">
        <v>852</v>
      </c>
      <c r="H431" s="72">
        <v>2343</v>
      </c>
      <c r="I431" s="73">
        <v>22050.77</v>
      </c>
      <c r="J431" s="73">
        <v>9411.34</v>
      </c>
      <c r="K431" s="73">
        <v>9144.2000000000007</v>
      </c>
      <c r="L431" s="74">
        <v>1000</v>
      </c>
      <c r="M431" s="73">
        <v>22050.77</v>
      </c>
      <c r="N431" s="73">
        <v>0</v>
      </c>
      <c r="O431" s="16" t="str">
        <f>VLOOKUP($A431,'Roll up tech'!$A:$C,3,0)</f>
        <v>48oz</v>
      </c>
      <c r="P431" s="16" t="str">
        <f>VLOOKUP($A431,'Roll up tech'!$A:$C,2,0)</f>
        <v>BR ND CHOCOLATE 6 1.5QT</v>
      </c>
      <c r="Q431" s="16" t="str">
        <f t="shared" si="21"/>
        <v>BR</v>
      </c>
      <c r="R431" s="16">
        <f>VLOOKUP(A431,'Per Pallet'!A:C,3,0)</f>
        <v>176</v>
      </c>
      <c r="S431" s="16">
        <f t="shared" si="22"/>
        <v>14</v>
      </c>
    </row>
    <row r="432" spans="1:19" hidden="1" x14ac:dyDescent="0.25">
      <c r="A432" s="71">
        <v>64403187</v>
      </c>
      <c r="B432" s="71">
        <v>2300</v>
      </c>
      <c r="C432" s="71" t="s">
        <v>849</v>
      </c>
      <c r="D432" s="71" t="s">
        <v>850</v>
      </c>
      <c r="E432" s="71" t="s">
        <v>10403</v>
      </c>
      <c r="F432" s="71" t="s">
        <v>851</v>
      </c>
      <c r="G432" s="71" t="s">
        <v>852</v>
      </c>
      <c r="H432" s="72">
        <v>2321</v>
      </c>
      <c r="I432" s="73">
        <v>22337.84</v>
      </c>
      <c r="J432" s="73">
        <v>9624.23</v>
      </c>
      <c r="K432" s="73">
        <v>9144.2000000000007</v>
      </c>
      <c r="L432" s="74">
        <v>1000</v>
      </c>
      <c r="M432" s="73">
        <v>22337.84</v>
      </c>
      <c r="N432" s="73">
        <v>0</v>
      </c>
      <c r="O432" s="16" t="str">
        <f>VLOOKUP($A432,'Roll up tech'!$A:$C,3,0)</f>
        <v>48oz</v>
      </c>
      <c r="P432" s="16" t="str">
        <f>VLOOKUP($A432,'Roll up tech'!$A:$C,2,0)</f>
        <v>BR ND CHOCOLATE 6 1.5QT</v>
      </c>
      <c r="Q432" s="16" t="str">
        <f t="shared" si="21"/>
        <v>BR</v>
      </c>
      <c r="R432" s="16">
        <f>VLOOKUP(A432,'Per Pallet'!A:C,3,0)</f>
        <v>176</v>
      </c>
      <c r="S432" s="16">
        <f t="shared" si="22"/>
        <v>14</v>
      </c>
    </row>
    <row r="433" spans="1:19" hidden="1" x14ac:dyDescent="0.25">
      <c r="A433" s="71">
        <v>64403187</v>
      </c>
      <c r="B433" s="71">
        <v>3989</v>
      </c>
      <c r="C433" s="71" t="s">
        <v>849</v>
      </c>
      <c r="D433" s="71" t="s">
        <v>850</v>
      </c>
      <c r="E433" s="71" t="s">
        <v>10403</v>
      </c>
      <c r="F433" s="71" t="s">
        <v>851</v>
      </c>
      <c r="G433" s="71" t="s">
        <v>852</v>
      </c>
      <c r="H433" s="72">
        <v>3897</v>
      </c>
      <c r="I433" s="73">
        <v>37352.589999999997</v>
      </c>
      <c r="J433" s="73">
        <v>9584.9599999999991</v>
      </c>
      <c r="K433" s="73">
        <v>9372.68</v>
      </c>
      <c r="L433" s="74">
        <v>1000</v>
      </c>
      <c r="M433" s="73">
        <v>37352.589999999997</v>
      </c>
      <c r="N433" s="73">
        <v>0</v>
      </c>
      <c r="O433" s="16" t="str">
        <f>VLOOKUP($A433,'Roll up tech'!$A:$C,3,0)</f>
        <v>48oz</v>
      </c>
      <c r="P433" s="16" t="str">
        <f>VLOOKUP($A433,'Roll up tech'!$A:$C,2,0)</f>
        <v>BR ND CHOCOLATE 6 1.5QT</v>
      </c>
      <c r="Q433" s="16" t="str">
        <f t="shared" si="21"/>
        <v>BR</v>
      </c>
      <c r="R433" s="16">
        <f>VLOOKUP(A433,'Per Pallet'!A:C,3,0)</f>
        <v>176</v>
      </c>
      <c r="S433" s="16">
        <f t="shared" si="22"/>
        <v>23</v>
      </c>
    </row>
    <row r="434" spans="1:19" hidden="1" x14ac:dyDescent="0.25">
      <c r="A434" s="71">
        <v>64406925</v>
      </c>
      <c r="B434" s="71">
        <v>2300</v>
      </c>
      <c r="C434" s="71" t="s">
        <v>849</v>
      </c>
      <c r="D434" s="71" t="s">
        <v>850</v>
      </c>
      <c r="E434" s="71" t="s">
        <v>10403</v>
      </c>
      <c r="F434" s="71" t="s">
        <v>851</v>
      </c>
      <c r="G434" s="71" t="s">
        <v>852</v>
      </c>
      <c r="H434" s="72">
        <v>225</v>
      </c>
      <c r="I434" s="73">
        <v>2819.71</v>
      </c>
      <c r="J434" s="73">
        <v>12532.04</v>
      </c>
      <c r="K434" s="73">
        <v>16369.72</v>
      </c>
      <c r="L434" s="74">
        <v>1000</v>
      </c>
      <c r="M434" s="73">
        <v>2819.71</v>
      </c>
      <c r="N434" s="73">
        <v>0</v>
      </c>
      <c r="O434" s="16" t="str">
        <f>VLOOKUP($A434,'Roll up tech'!$A:$C,3,0)</f>
        <v>MBG</v>
      </c>
      <c r="P434" s="16" t="str">
        <f>VLOOKUP($A434,'Roll up tech'!$A:$C,2,0)</f>
        <v>GH CHOC Eclair 1-24BK</v>
      </c>
      <c r="Q434" s="16" t="str">
        <f t="shared" si="21"/>
        <v>GH</v>
      </c>
      <c r="R434" s="16">
        <f>VLOOKUP(A434,'Per Pallet'!A:C,3,0)</f>
        <v>120</v>
      </c>
      <c r="S434" s="16">
        <f t="shared" si="22"/>
        <v>2</v>
      </c>
    </row>
    <row r="435" spans="1:19" hidden="1" x14ac:dyDescent="0.25">
      <c r="A435" s="71">
        <v>64406941</v>
      </c>
      <c r="B435" s="71">
        <v>1419</v>
      </c>
      <c r="C435" s="71" t="s">
        <v>849</v>
      </c>
      <c r="D435" s="71" t="s">
        <v>850</v>
      </c>
      <c r="E435" s="71" t="s">
        <v>10403</v>
      </c>
      <c r="F435" s="71" t="s">
        <v>851</v>
      </c>
      <c r="G435" s="71" t="s">
        <v>852</v>
      </c>
      <c r="H435" s="72">
        <v>0</v>
      </c>
      <c r="I435" s="73">
        <v>0</v>
      </c>
      <c r="J435" s="73">
        <v>9342</v>
      </c>
      <c r="K435" s="73">
        <v>9968.56</v>
      </c>
      <c r="L435" s="74">
        <v>1000</v>
      </c>
      <c r="M435" s="73">
        <v>0</v>
      </c>
      <c r="N435" s="73">
        <v>0</v>
      </c>
      <c r="O435" s="16" t="str">
        <f>VLOOKUP($A435,'Roll up tech'!$A:$C,3,0)</f>
        <v>ESS</v>
      </c>
      <c r="P435" s="16" t="str">
        <f>VLOOKUP($A435,'Roll up tech'!$A:$C,2,0)</f>
        <v>KL Mrs Fields Sandwich 1-12BK</v>
      </c>
      <c r="Q435" s="16" t="str">
        <f t="shared" si="21"/>
        <v>KL</v>
      </c>
      <c r="R435" s="16">
        <f>VLOOKUP(A435,'Per Pallet'!A:C,3,0)</f>
        <v>224</v>
      </c>
      <c r="S435" s="16">
        <f t="shared" si="22"/>
        <v>0</v>
      </c>
    </row>
    <row r="436" spans="1:19" hidden="1" x14ac:dyDescent="0.25">
      <c r="A436" s="71">
        <v>64406941</v>
      </c>
      <c r="B436" s="71">
        <v>6706</v>
      </c>
      <c r="C436" s="71" t="s">
        <v>849</v>
      </c>
      <c r="D436" s="71" t="s">
        <v>850</v>
      </c>
      <c r="E436" s="71" t="s">
        <v>10403</v>
      </c>
      <c r="F436" s="71" t="s">
        <v>853</v>
      </c>
      <c r="G436" s="71" t="s">
        <v>852</v>
      </c>
      <c r="H436" s="72">
        <v>0</v>
      </c>
      <c r="I436" s="73">
        <v>0</v>
      </c>
      <c r="J436" s="73">
        <v>0</v>
      </c>
      <c r="K436" s="73">
        <v>0</v>
      </c>
      <c r="L436" s="74">
        <v>1000</v>
      </c>
      <c r="M436" s="73">
        <v>0</v>
      </c>
      <c r="N436" s="73">
        <v>0</v>
      </c>
      <c r="O436" s="16" t="str">
        <f>VLOOKUP($A436,'Roll up tech'!$A:$C,3,0)</f>
        <v>ESS</v>
      </c>
      <c r="P436" s="16" t="str">
        <f>VLOOKUP($A436,'Roll up tech'!$A:$C,2,0)</f>
        <v>KL Mrs Fields Sandwich 1-12BK</v>
      </c>
      <c r="Q436" s="16" t="str">
        <f t="shared" si="21"/>
        <v>KL</v>
      </c>
      <c r="R436" s="16">
        <f>VLOOKUP(A436,'Per Pallet'!A:C,3,0)</f>
        <v>224</v>
      </c>
      <c r="S436" s="16">
        <f t="shared" si="22"/>
        <v>0</v>
      </c>
    </row>
    <row r="437" spans="1:19" hidden="1" x14ac:dyDescent="0.25">
      <c r="A437" s="71">
        <v>64407917</v>
      </c>
      <c r="B437" s="71">
        <v>1439</v>
      </c>
      <c r="C437" s="71" t="s">
        <v>849</v>
      </c>
      <c r="D437" s="71" t="s">
        <v>850</v>
      </c>
      <c r="E437" s="71" t="s">
        <v>10403</v>
      </c>
      <c r="F437" s="71" t="s">
        <v>851</v>
      </c>
      <c r="G437" s="71" t="s">
        <v>852</v>
      </c>
      <c r="H437" s="72">
        <v>48</v>
      </c>
      <c r="I437" s="73">
        <v>2019.37</v>
      </c>
      <c r="J437" s="73">
        <v>42070.21</v>
      </c>
      <c r="K437" s="73">
        <v>40085.4</v>
      </c>
      <c r="L437" s="74">
        <v>1000</v>
      </c>
      <c r="M437" s="73">
        <v>2019.37</v>
      </c>
      <c r="N437" s="73">
        <v>0</v>
      </c>
      <c r="O437" s="16" t="str">
        <f>VLOOKUP($A437,'Roll up tech'!$A:$C,3,0)</f>
        <v>Repack Items</v>
      </c>
      <c r="P437" s="16" t="str">
        <f>VLOOKUP($A437,'Roll up tech'!$A:$C,2,0)</f>
        <v>BJ US-IC CCCD 6(3) 1PT</v>
      </c>
      <c r="Q437" s="16" t="str">
        <f t="shared" si="21"/>
        <v>BJ</v>
      </c>
      <c r="R437" s="16">
        <f>VLOOKUP(A437,'Per Pallet'!A:C,3,0)</f>
        <v>60</v>
      </c>
      <c r="S437" s="16">
        <f t="shared" si="22"/>
        <v>1</v>
      </c>
    </row>
    <row r="438" spans="1:19" hidden="1" x14ac:dyDescent="0.25">
      <c r="A438" s="71">
        <v>64409241</v>
      </c>
      <c r="B438" s="71">
        <v>3989</v>
      </c>
      <c r="C438" s="71" t="s">
        <v>849</v>
      </c>
      <c r="D438" s="71" t="s">
        <v>850</v>
      </c>
      <c r="E438" s="71" t="s">
        <v>10403</v>
      </c>
      <c r="F438" s="71" t="s">
        <v>851</v>
      </c>
      <c r="G438" s="71" t="s">
        <v>852</v>
      </c>
      <c r="H438" s="72">
        <v>0</v>
      </c>
      <c r="I438" s="73">
        <v>0</v>
      </c>
      <c r="J438" s="73">
        <v>9209.7099999999991</v>
      </c>
      <c r="K438" s="73">
        <v>8194.7199999999993</v>
      </c>
      <c r="L438" s="74">
        <v>1000</v>
      </c>
      <c r="M438" s="73">
        <v>0</v>
      </c>
      <c r="N438" s="73">
        <v>0</v>
      </c>
      <c r="O438" s="16" t="str">
        <f>VLOOKUP($A438,'Roll up tech'!$A:$C,3,0)</f>
        <v>Other</v>
      </c>
      <c r="P438" s="16" t="str">
        <f>VLOOKUP($A438,'Roll up tech'!$A:$C,2,0)</f>
        <v>Holanda Chem Straw-Cocon USA 8x4x65ml</v>
      </c>
      <c r="Q438" s="16" t="str">
        <f t="shared" si="21"/>
        <v>Ho</v>
      </c>
      <c r="R438" s="16">
        <f>VLOOKUP(A438,'Per Pallet'!A:C,3,0)</f>
        <v>135</v>
      </c>
      <c r="S438" s="16">
        <f t="shared" si="22"/>
        <v>0</v>
      </c>
    </row>
    <row r="439" spans="1:19" hidden="1" x14ac:dyDescent="0.25">
      <c r="A439" s="71">
        <v>64409244</v>
      </c>
      <c r="B439" s="71">
        <v>3989</v>
      </c>
      <c r="C439" s="71" t="s">
        <v>849</v>
      </c>
      <c r="D439" s="71" t="s">
        <v>850</v>
      </c>
      <c r="E439" s="71" t="s">
        <v>10403</v>
      </c>
      <c r="F439" s="71" t="s">
        <v>851</v>
      </c>
      <c r="G439" s="71" t="s">
        <v>852</v>
      </c>
      <c r="H439" s="72">
        <v>0</v>
      </c>
      <c r="I439" s="73">
        <v>0</v>
      </c>
      <c r="J439" s="73">
        <v>9468.83</v>
      </c>
      <c r="K439" s="73">
        <v>7595.81</v>
      </c>
      <c r="L439" s="74">
        <v>1000</v>
      </c>
      <c r="M439" s="73">
        <v>0</v>
      </c>
      <c r="N439" s="73">
        <v>0</v>
      </c>
      <c r="O439" s="16" t="str">
        <f>VLOOKUP($A439,'Roll up tech'!$A:$C,3,0)</f>
        <v>Other</v>
      </c>
      <c r="P439" s="16" t="str">
        <f>VLOOKUP($A439,'Roll up tech'!$A:$C,2,0)</f>
        <v>Holanda Chem Pineap-Cocon USA 8x4x65ml</v>
      </c>
      <c r="Q439" s="16" t="str">
        <f t="shared" si="21"/>
        <v>Ho</v>
      </c>
      <c r="R439" s="16">
        <f>VLOOKUP(A439,'Per Pallet'!A:C,3,0)</f>
        <v>135</v>
      </c>
      <c r="S439" s="16">
        <f t="shared" si="22"/>
        <v>0</v>
      </c>
    </row>
    <row r="440" spans="1:19" hidden="1" x14ac:dyDescent="0.25">
      <c r="A440" s="71">
        <v>64409312</v>
      </c>
      <c r="B440" s="71">
        <v>1419</v>
      </c>
      <c r="C440" s="71" t="s">
        <v>849</v>
      </c>
      <c r="D440" s="71" t="s">
        <v>850</v>
      </c>
      <c r="E440" s="71" t="s">
        <v>10403</v>
      </c>
      <c r="F440" s="71" t="s">
        <v>851</v>
      </c>
      <c r="G440" s="71" t="s">
        <v>852</v>
      </c>
      <c r="H440" s="72">
        <v>2310</v>
      </c>
      <c r="I440" s="73">
        <v>21189.72</v>
      </c>
      <c r="J440" s="73">
        <v>9173.0400000000009</v>
      </c>
      <c r="K440" s="73">
        <v>9583.2000000000007</v>
      </c>
      <c r="L440" s="74">
        <v>1000</v>
      </c>
      <c r="M440" s="73">
        <v>21189.72</v>
      </c>
      <c r="N440" s="73">
        <v>0</v>
      </c>
      <c r="O440" s="16" t="str">
        <f>VLOOKUP($A440,'Roll up tech'!$A:$C,3,0)</f>
        <v>Other</v>
      </c>
      <c r="P440" s="16" t="str">
        <f>VLOOKUP($A440,'Roll up tech'!$A:$C,2,0)</f>
        <v>Holanda Chemisse Pineapple 8-4pk</v>
      </c>
      <c r="Q440" s="16" t="str">
        <f t="shared" si="21"/>
        <v>Ho</v>
      </c>
      <c r="R440" s="16">
        <f>VLOOKUP(A440,'Per Pallet'!A:C,3,0)</f>
        <v>135</v>
      </c>
      <c r="S440" s="16">
        <f t="shared" si="22"/>
        <v>18</v>
      </c>
    </row>
    <row r="441" spans="1:19" hidden="1" x14ac:dyDescent="0.25">
      <c r="A441" s="71">
        <v>64409312</v>
      </c>
      <c r="B441" s="71">
        <v>1439</v>
      </c>
      <c r="C441" s="71" t="s">
        <v>849</v>
      </c>
      <c r="D441" s="71" t="s">
        <v>850</v>
      </c>
      <c r="E441" s="71" t="s">
        <v>10403</v>
      </c>
      <c r="F441" s="71" t="s">
        <v>851</v>
      </c>
      <c r="G441" s="71" t="s">
        <v>852</v>
      </c>
      <c r="H441" s="72">
        <v>2217</v>
      </c>
      <c r="I441" s="73">
        <v>20803.59</v>
      </c>
      <c r="J441" s="73">
        <v>9383.67</v>
      </c>
      <c r="K441" s="73">
        <v>7640.93</v>
      </c>
      <c r="L441" s="74">
        <v>1000</v>
      </c>
      <c r="M441" s="73">
        <v>20803.59</v>
      </c>
      <c r="N441" s="73">
        <v>0</v>
      </c>
      <c r="O441" s="16" t="str">
        <f>VLOOKUP($A441,'Roll up tech'!$A:$C,3,0)</f>
        <v>Other</v>
      </c>
      <c r="P441" s="16" t="str">
        <f>VLOOKUP($A441,'Roll up tech'!$A:$C,2,0)</f>
        <v>Holanda Chemisse Pineapple 8-4pk</v>
      </c>
      <c r="Q441" s="16" t="str">
        <f t="shared" si="21"/>
        <v>Ho</v>
      </c>
      <c r="R441" s="16">
        <f>VLOOKUP(A441,'Per Pallet'!A:C,3,0)</f>
        <v>135</v>
      </c>
      <c r="S441" s="16">
        <f t="shared" si="22"/>
        <v>17</v>
      </c>
    </row>
    <row r="442" spans="1:19" hidden="1" x14ac:dyDescent="0.25">
      <c r="A442" s="71">
        <v>64409312</v>
      </c>
      <c r="B442" s="71">
        <v>2300</v>
      </c>
      <c r="C442" s="71" t="s">
        <v>849</v>
      </c>
      <c r="D442" s="71" t="s">
        <v>850</v>
      </c>
      <c r="E442" s="71" t="s">
        <v>10403</v>
      </c>
      <c r="F442" s="71" t="s">
        <v>851</v>
      </c>
      <c r="G442" s="71" t="s">
        <v>852</v>
      </c>
      <c r="H442" s="72">
        <v>2441</v>
      </c>
      <c r="I442" s="73">
        <v>22318.26</v>
      </c>
      <c r="J442" s="73">
        <v>9143.08</v>
      </c>
      <c r="K442" s="73">
        <v>7640.93</v>
      </c>
      <c r="L442" s="74">
        <v>1000</v>
      </c>
      <c r="M442" s="73">
        <v>22318.26</v>
      </c>
      <c r="N442" s="73">
        <v>0</v>
      </c>
      <c r="O442" s="16" t="str">
        <f>VLOOKUP($A442,'Roll up tech'!$A:$C,3,0)</f>
        <v>Other</v>
      </c>
      <c r="P442" s="16" t="str">
        <f>VLOOKUP($A442,'Roll up tech'!$A:$C,2,0)</f>
        <v>Holanda Chemisse Pineapple 8-4pk</v>
      </c>
      <c r="Q442" s="16" t="str">
        <f t="shared" si="21"/>
        <v>Ho</v>
      </c>
      <c r="R442" s="16">
        <f>VLOOKUP(A442,'Per Pallet'!A:C,3,0)</f>
        <v>135</v>
      </c>
      <c r="S442" s="16">
        <f t="shared" si="22"/>
        <v>19</v>
      </c>
    </row>
    <row r="443" spans="1:19" hidden="1" x14ac:dyDescent="0.25">
      <c r="A443" s="71">
        <v>64409312</v>
      </c>
      <c r="B443" s="71">
        <v>3989</v>
      </c>
      <c r="C443" s="71" t="s">
        <v>849</v>
      </c>
      <c r="D443" s="71" t="s">
        <v>850</v>
      </c>
      <c r="E443" s="71" t="s">
        <v>10403</v>
      </c>
      <c r="F443" s="71" t="s">
        <v>851</v>
      </c>
      <c r="G443" s="71" t="s">
        <v>852</v>
      </c>
      <c r="H443" s="72">
        <v>32312</v>
      </c>
      <c r="I443" s="73">
        <v>297291.63</v>
      </c>
      <c r="J443" s="73">
        <v>9200.66</v>
      </c>
      <c r="K443" s="73">
        <v>7640.93</v>
      </c>
      <c r="L443" s="74">
        <v>1000</v>
      </c>
      <c r="M443" s="73">
        <v>297291.63</v>
      </c>
      <c r="N443" s="73">
        <v>0</v>
      </c>
      <c r="O443" s="16" t="str">
        <f>VLOOKUP($A443,'Roll up tech'!$A:$C,3,0)</f>
        <v>Other</v>
      </c>
      <c r="P443" s="16" t="str">
        <f>VLOOKUP($A443,'Roll up tech'!$A:$C,2,0)</f>
        <v>Holanda Chemisse Pineapple 8-4pk</v>
      </c>
      <c r="Q443" s="16" t="str">
        <f t="shared" si="21"/>
        <v>Ho</v>
      </c>
      <c r="R443" s="16">
        <f>VLOOKUP(A443,'Per Pallet'!A:C,3,0)</f>
        <v>135</v>
      </c>
      <c r="S443" s="16">
        <f t="shared" si="22"/>
        <v>240</v>
      </c>
    </row>
    <row r="444" spans="1:19" hidden="1" x14ac:dyDescent="0.25">
      <c r="A444" s="71">
        <v>64409314</v>
      </c>
      <c r="B444" s="71">
        <v>1419</v>
      </c>
      <c r="C444" s="71" t="s">
        <v>849</v>
      </c>
      <c r="D444" s="71" t="s">
        <v>850</v>
      </c>
      <c r="E444" s="71" t="s">
        <v>10403</v>
      </c>
      <c r="F444" s="71" t="s">
        <v>851</v>
      </c>
      <c r="G444" s="71" t="s">
        <v>852</v>
      </c>
      <c r="H444" s="72">
        <v>1920</v>
      </c>
      <c r="I444" s="73">
        <v>17770.34</v>
      </c>
      <c r="J444" s="73">
        <v>9255.39</v>
      </c>
      <c r="K444" s="73">
        <v>9412.34</v>
      </c>
      <c r="L444" s="74">
        <v>1000</v>
      </c>
      <c r="M444" s="73">
        <v>17770.34</v>
      </c>
      <c r="N444" s="73">
        <v>0</v>
      </c>
      <c r="O444" s="16" t="str">
        <f>VLOOKUP($A444,'Roll up tech'!$A:$C,3,0)</f>
        <v>Other</v>
      </c>
      <c r="P444" s="16" t="str">
        <f>VLOOKUP($A444,'Roll up tech'!$A:$C,2,0)</f>
        <v>Holanda Chemisse Strawberry 8-4pk</v>
      </c>
      <c r="Q444" s="16" t="str">
        <f t="shared" si="21"/>
        <v>Ho</v>
      </c>
      <c r="R444" s="16">
        <f>VLOOKUP(A444,'Per Pallet'!A:C,3,0)</f>
        <v>135</v>
      </c>
      <c r="S444" s="16">
        <f t="shared" si="22"/>
        <v>15</v>
      </c>
    </row>
    <row r="445" spans="1:19" hidden="1" x14ac:dyDescent="0.25">
      <c r="A445" s="71">
        <v>64409314</v>
      </c>
      <c r="B445" s="71">
        <v>1439</v>
      </c>
      <c r="C445" s="71" t="s">
        <v>849</v>
      </c>
      <c r="D445" s="71" t="s">
        <v>850</v>
      </c>
      <c r="E445" s="71" t="s">
        <v>10403</v>
      </c>
      <c r="F445" s="71" t="s">
        <v>851</v>
      </c>
      <c r="G445" s="71" t="s">
        <v>852</v>
      </c>
      <c r="H445" s="72">
        <v>2415</v>
      </c>
      <c r="I445" s="73">
        <v>22912</v>
      </c>
      <c r="J445" s="73">
        <v>9487.3700000000008</v>
      </c>
      <c r="K445" s="73">
        <v>7977.38</v>
      </c>
      <c r="L445" s="74">
        <v>1000</v>
      </c>
      <c r="M445" s="73">
        <v>22912</v>
      </c>
      <c r="N445" s="73">
        <v>0</v>
      </c>
      <c r="O445" s="16" t="str">
        <f>VLOOKUP($A445,'Roll up tech'!$A:$C,3,0)</f>
        <v>Other</v>
      </c>
      <c r="P445" s="16" t="str">
        <f>VLOOKUP($A445,'Roll up tech'!$A:$C,2,0)</f>
        <v>Holanda Chemisse Strawberry 8-4pk</v>
      </c>
      <c r="Q445" s="16" t="str">
        <f t="shared" si="21"/>
        <v>Ho</v>
      </c>
      <c r="R445" s="16">
        <f>VLOOKUP(A445,'Per Pallet'!A:C,3,0)</f>
        <v>135</v>
      </c>
      <c r="S445" s="16">
        <f t="shared" si="22"/>
        <v>18</v>
      </c>
    </row>
    <row r="446" spans="1:19" hidden="1" x14ac:dyDescent="0.25">
      <c r="A446" s="71">
        <v>64409314</v>
      </c>
      <c r="B446" s="71">
        <v>2300</v>
      </c>
      <c r="C446" s="71" t="s">
        <v>849</v>
      </c>
      <c r="D446" s="71" t="s">
        <v>850</v>
      </c>
      <c r="E446" s="71" t="s">
        <v>10403</v>
      </c>
      <c r="F446" s="71" t="s">
        <v>851</v>
      </c>
      <c r="G446" s="71" t="s">
        <v>852</v>
      </c>
      <c r="H446" s="72">
        <v>2128</v>
      </c>
      <c r="I446" s="73">
        <v>19114.46</v>
      </c>
      <c r="J446" s="73">
        <v>8982.36</v>
      </c>
      <c r="K446" s="73">
        <v>7977.38</v>
      </c>
      <c r="L446" s="74">
        <v>1000</v>
      </c>
      <c r="M446" s="73">
        <v>19114.46</v>
      </c>
      <c r="N446" s="73">
        <v>0</v>
      </c>
      <c r="O446" s="16" t="str">
        <f>VLOOKUP($A446,'Roll up tech'!$A:$C,3,0)</f>
        <v>Other</v>
      </c>
      <c r="P446" s="16" t="str">
        <f>VLOOKUP($A446,'Roll up tech'!$A:$C,2,0)</f>
        <v>Holanda Chemisse Strawberry 8-4pk</v>
      </c>
      <c r="Q446" s="16" t="str">
        <f t="shared" si="21"/>
        <v>Ho</v>
      </c>
      <c r="R446" s="16">
        <f>VLOOKUP(A446,'Per Pallet'!A:C,3,0)</f>
        <v>135</v>
      </c>
      <c r="S446" s="16">
        <f t="shared" si="22"/>
        <v>16</v>
      </c>
    </row>
    <row r="447" spans="1:19" hidden="1" x14ac:dyDescent="0.25">
      <c r="A447" s="71">
        <v>64409314</v>
      </c>
      <c r="B447" s="71">
        <v>3989</v>
      </c>
      <c r="C447" s="71" t="s">
        <v>849</v>
      </c>
      <c r="D447" s="71" t="s">
        <v>850</v>
      </c>
      <c r="E447" s="71" t="s">
        <v>10403</v>
      </c>
      <c r="F447" s="71" t="s">
        <v>851</v>
      </c>
      <c r="G447" s="71" t="s">
        <v>852</v>
      </c>
      <c r="H447" s="72">
        <v>23792</v>
      </c>
      <c r="I447" s="73">
        <v>213434.92</v>
      </c>
      <c r="J447" s="73">
        <v>8970.8700000000008</v>
      </c>
      <c r="K447" s="73">
        <v>7977.38</v>
      </c>
      <c r="L447" s="74">
        <v>1000</v>
      </c>
      <c r="M447" s="73">
        <v>213434.92</v>
      </c>
      <c r="N447" s="73">
        <v>0</v>
      </c>
      <c r="O447" s="16" t="str">
        <f>VLOOKUP($A447,'Roll up tech'!$A:$C,3,0)</f>
        <v>Other</v>
      </c>
      <c r="P447" s="16" t="str">
        <f>VLOOKUP($A447,'Roll up tech'!$A:$C,2,0)</f>
        <v>Holanda Chemisse Strawberry 8-4pk</v>
      </c>
      <c r="Q447" s="16" t="str">
        <f t="shared" si="21"/>
        <v>Ho</v>
      </c>
      <c r="R447" s="16">
        <f>VLOOKUP(A447,'Per Pallet'!A:C,3,0)</f>
        <v>135</v>
      </c>
      <c r="S447" s="16">
        <f t="shared" si="22"/>
        <v>177</v>
      </c>
    </row>
    <row r="448" spans="1:19" hidden="1" x14ac:dyDescent="0.25">
      <c r="A448" s="71">
        <v>64410857</v>
      </c>
      <c r="B448" s="71">
        <v>1419</v>
      </c>
      <c r="C448" s="71" t="s">
        <v>849</v>
      </c>
      <c r="D448" s="71" t="s">
        <v>850</v>
      </c>
      <c r="E448" s="71" t="s">
        <v>10403</v>
      </c>
      <c r="F448" s="71" t="s">
        <v>851</v>
      </c>
      <c r="G448" s="71" t="s">
        <v>852</v>
      </c>
      <c r="H448" s="72">
        <v>268</v>
      </c>
      <c r="I448" s="73">
        <v>2345.0100000000002</v>
      </c>
      <c r="J448" s="73">
        <v>8750.0400000000009</v>
      </c>
      <c r="K448" s="73">
        <v>9705.4699999999993</v>
      </c>
      <c r="L448" s="74">
        <v>1000</v>
      </c>
      <c r="M448" s="73">
        <v>2345.0100000000002</v>
      </c>
      <c r="N448" s="73">
        <v>0</v>
      </c>
      <c r="O448" s="16" t="str">
        <f>VLOOKUP($A448,'Roll up tech'!$A:$C,3,0)</f>
        <v>Other</v>
      </c>
      <c r="P448" s="16" t="str">
        <f>VLOOKUP($A448,'Roll up tech'!$A:$C,2,0)</f>
        <v>Holanda Solero Lime 8.79FO</v>
      </c>
      <c r="Q448" s="16" t="str">
        <f t="shared" si="21"/>
        <v>Ho</v>
      </c>
      <c r="R448" s="16">
        <f>VLOOKUP(A448,'Per Pallet'!A:C,3,0)</f>
        <v>135</v>
      </c>
      <c r="S448" s="16">
        <f t="shared" si="22"/>
        <v>2</v>
      </c>
    </row>
    <row r="449" spans="1:19" hidden="1" x14ac:dyDescent="0.25">
      <c r="A449" s="71">
        <v>64410857</v>
      </c>
      <c r="B449" s="71">
        <v>1439</v>
      </c>
      <c r="C449" s="71" t="s">
        <v>849</v>
      </c>
      <c r="D449" s="71" t="s">
        <v>850</v>
      </c>
      <c r="E449" s="71" t="s">
        <v>10403</v>
      </c>
      <c r="F449" s="71" t="s">
        <v>851</v>
      </c>
      <c r="G449" s="71" t="s">
        <v>852</v>
      </c>
      <c r="H449" s="72">
        <v>960</v>
      </c>
      <c r="I449" s="73">
        <v>8745.36</v>
      </c>
      <c r="J449" s="73">
        <v>9109.75</v>
      </c>
      <c r="K449" s="73">
        <v>8078.69</v>
      </c>
      <c r="L449" s="74">
        <v>1000</v>
      </c>
      <c r="M449" s="73">
        <v>8745.36</v>
      </c>
      <c r="N449" s="73">
        <v>0</v>
      </c>
      <c r="O449" s="16" t="str">
        <f>VLOOKUP($A449,'Roll up tech'!$A:$C,3,0)</f>
        <v>Other</v>
      </c>
      <c r="P449" s="16" t="str">
        <f>VLOOKUP($A449,'Roll up tech'!$A:$C,2,0)</f>
        <v>Holanda Solero Lime 8.79FO</v>
      </c>
      <c r="Q449" s="16" t="str">
        <f t="shared" ref="Q449:Q512" si="23">LEFT(P449,2)</f>
        <v>Ho</v>
      </c>
      <c r="R449" s="16">
        <f>VLOOKUP(A449,'Per Pallet'!A:C,3,0)</f>
        <v>135</v>
      </c>
      <c r="S449" s="16">
        <f t="shared" ref="S449:S512" si="24">ROUNDUP(H449/R449,0)</f>
        <v>8</v>
      </c>
    </row>
    <row r="450" spans="1:19" hidden="1" x14ac:dyDescent="0.25">
      <c r="A450" s="71">
        <v>64410857</v>
      </c>
      <c r="B450" s="71">
        <v>2300</v>
      </c>
      <c r="C450" s="71" t="s">
        <v>849</v>
      </c>
      <c r="D450" s="71" t="s">
        <v>850</v>
      </c>
      <c r="E450" s="71" t="s">
        <v>10403</v>
      </c>
      <c r="F450" s="71" t="s">
        <v>851</v>
      </c>
      <c r="G450" s="71" t="s">
        <v>852</v>
      </c>
      <c r="H450" s="72">
        <v>726</v>
      </c>
      <c r="I450" s="73">
        <v>6068.71</v>
      </c>
      <c r="J450" s="73">
        <v>8359.1</v>
      </c>
      <c r="K450" s="73">
        <v>8078.69</v>
      </c>
      <c r="L450" s="74">
        <v>1000</v>
      </c>
      <c r="M450" s="73">
        <v>6068.71</v>
      </c>
      <c r="N450" s="73">
        <v>0</v>
      </c>
      <c r="O450" s="16" t="str">
        <f>VLOOKUP($A450,'Roll up tech'!$A:$C,3,0)</f>
        <v>Other</v>
      </c>
      <c r="P450" s="16" t="str">
        <f>VLOOKUP($A450,'Roll up tech'!$A:$C,2,0)</f>
        <v>Holanda Solero Lime 8.79FO</v>
      </c>
      <c r="Q450" s="16" t="str">
        <f t="shared" si="23"/>
        <v>Ho</v>
      </c>
      <c r="R450" s="16">
        <f>VLOOKUP(A450,'Per Pallet'!A:C,3,0)</f>
        <v>135</v>
      </c>
      <c r="S450" s="16">
        <f t="shared" si="24"/>
        <v>6</v>
      </c>
    </row>
    <row r="451" spans="1:19" hidden="1" x14ac:dyDescent="0.25">
      <c r="A451" s="71">
        <v>64410857</v>
      </c>
      <c r="B451" s="71">
        <v>3989</v>
      </c>
      <c r="C451" s="71" t="s">
        <v>849</v>
      </c>
      <c r="D451" s="71" t="s">
        <v>850</v>
      </c>
      <c r="E451" s="71" t="s">
        <v>10403</v>
      </c>
      <c r="F451" s="71" t="s">
        <v>851</v>
      </c>
      <c r="G451" s="71" t="s">
        <v>852</v>
      </c>
      <c r="H451" s="72">
        <v>6360</v>
      </c>
      <c r="I451" s="73">
        <v>51045.62</v>
      </c>
      <c r="J451" s="73">
        <v>8026.04</v>
      </c>
      <c r="K451" s="73">
        <v>8078.69</v>
      </c>
      <c r="L451" s="74">
        <v>1000</v>
      </c>
      <c r="M451" s="73">
        <v>51045.62</v>
      </c>
      <c r="N451" s="73">
        <v>0</v>
      </c>
      <c r="O451" s="16" t="str">
        <f>VLOOKUP($A451,'Roll up tech'!$A:$C,3,0)</f>
        <v>Other</v>
      </c>
      <c r="P451" s="16" t="str">
        <f>VLOOKUP($A451,'Roll up tech'!$A:$C,2,0)</f>
        <v>Holanda Solero Lime 8.79FO</v>
      </c>
      <c r="Q451" s="16" t="str">
        <f t="shared" si="23"/>
        <v>Ho</v>
      </c>
      <c r="R451" s="16">
        <f>VLOOKUP(A451,'Per Pallet'!A:C,3,0)</f>
        <v>135</v>
      </c>
      <c r="S451" s="16">
        <f t="shared" si="24"/>
        <v>48</v>
      </c>
    </row>
    <row r="452" spans="1:19" hidden="1" x14ac:dyDescent="0.25">
      <c r="A452" s="71">
        <v>64413475</v>
      </c>
      <c r="B452" s="71">
        <v>1419</v>
      </c>
      <c r="C452" s="71" t="s">
        <v>849</v>
      </c>
      <c r="D452" s="71" t="s">
        <v>850</v>
      </c>
      <c r="E452" s="71" t="s">
        <v>10403</v>
      </c>
      <c r="F452" s="71" t="s">
        <v>851</v>
      </c>
      <c r="G452" s="71" t="s">
        <v>852</v>
      </c>
      <c r="H452" s="72">
        <v>15402</v>
      </c>
      <c r="I452" s="73">
        <v>137380.14000000001</v>
      </c>
      <c r="J452" s="73">
        <v>8919.6299999999992</v>
      </c>
      <c r="K452" s="73">
        <v>9076.57</v>
      </c>
      <c r="L452" s="74">
        <v>1000</v>
      </c>
      <c r="M452" s="73">
        <v>137380.14000000001</v>
      </c>
      <c r="N452" s="73">
        <v>0</v>
      </c>
      <c r="O452" s="16" t="str">
        <f>VLOOKUP($A452,'Roll up tech'!$A:$C,3,0)</f>
        <v>B&amp;J Cups</v>
      </c>
      <c r="P452" s="16" t="str">
        <f>VLOOKUP($A452,'Roll up tech'!$A:$C,2,0)</f>
        <v>BJ US-IC-CherryGarcia-FTNG-12 4FOZ</v>
      </c>
      <c r="Q452" s="16" t="str">
        <f t="shared" si="23"/>
        <v>BJ</v>
      </c>
      <c r="R452" s="16">
        <f>VLOOKUP(A452,'Per Pallet'!A:C,3,0)</f>
        <v>468</v>
      </c>
      <c r="S452" s="16">
        <f t="shared" si="24"/>
        <v>33</v>
      </c>
    </row>
    <row r="453" spans="1:19" hidden="1" x14ac:dyDescent="0.25">
      <c r="A453" s="71">
        <v>64413475</v>
      </c>
      <c r="B453" s="71">
        <v>1439</v>
      </c>
      <c r="C453" s="71" t="s">
        <v>849</v>
      </c>
      <c r="D453" s="71" t="s">
        <v>850</v>
      </c>
      <c r="E453" s="71" t="s">
        <v>10403</v>
      </c>
      <c r="F453" s="71" t="s">
        <v>851</v>
      </c>
      <c r="G453" s="71" t="s">
        <v>852</v>
      </c>
      <c r="H453" s="72">
        <v>8933</v>
      </c>
      <c r="I453" s="73">
        <v>79856.05</v>
      </c>
      <c r="J453" s="73">
        <v>8939.44</v>
      </c>
      <c r="K453" s="73">
        <v>8556.77</v>
      </c>
      <c r="L453" s="74">
        <v>1000</v>
      </c>
      <c r="M453" s="73">
        <v>79856.05</v>
      </c>
      <c r="N453" s="73">
        <v>0</v>
      </c>
      <c r="O453" s="16" t="str">
        <f>VLOOKUP($A453,'Roll up tech'!$A:$C,3,0)</f>
        <v>B&amp;J Cups</v>
      </c>
      <c r="P453" s="16" t="str">
        <f>VLOOKUP($A453,'Roll up tech'!$A:$C,2,0)</f>
        <v>BJ US-IC-CherryGarcia-FTNG-12 4FOZ</v>
      </c>
      <c r="Q453" s="16" t="str">
        <f t="shared" si="23"/>
        <v>BJ</v>
      </c>
      <c r="R453" s="16">
        <f>VLOOKUP(A453,'Per Pallet'!A:C,3,0)</f>
        <v>468</v>
      </c>
      <c r="S453" s="16">
        <f t="shared" si="24"/>
        <v>20</v>
      </c>
    </row>
    <row r="454" spans="1:19" hidden="1" x14ac:dyDescent="0.25">
      <c r="A454" s="71">
        <v>64413475</v>
      </c>
      <c r="B454" s="71">
        <v>1471</v>
      </c>
      <c r="C454" s="71" t="s">
        <v>849</v>
      </c>
      <c r="D454" s="71" t="s">
        <v>850</v>
      </c>
      <c r="E454" s="71" t="s">
        <v>10403</v>
      </c>
      <c r="F454" s="71" t="s">
        <v>851</v>
      </c>
      <c r="G454" s="71" t="s">
        <v>852</v>
      </c>
      <c r="H454" s="72">
        <v>33917</v>
      </c>
      <c r="I454" s="73">
        <v>295946.53999999998</v>
      </c>
      <c r="J454" s="73">
        <v>8725.61</v>
      </c>
      <c r="K454" s="73">
        <v>8832.86</v>
      </c>
      <c r="L454" s="74">
        <v>1000</v>
      </c>
      <c r="M454" s="73">
        <v>295946.53999999998</v>
      </c>
      <c r="N454" s="73">
        <v>0</v>
      </c>
      <c r="O454" s="16" t="str">
        <f>VLOOKUP($A454,'Roll up tech'!$A:$C,3,0)</f>
        <v>B&amp;J Cups</v>
      </c>
      <c r="P454" s="16" t="str">
        <f>VLOOKUP($A454,'Roll up tech'!$A:$C,2,0)</f>
        <v>BJ US-IC-CherryGarcia-FTNG-12 4FOZ</v>
      </c>
      <c r="Q454" s="16" t="str">
        <f t="shared" si="23"/>
        <v>BJ</v>
      </c>
      <c r="R454" s="16">
        <f>VLOOKUP(A454,'Per Pallet'!A:C,3,0)</f>
        <v>468</v>
      </c>
      <c r="S454" s="16">
        <f t="shared" si="24"/>
        <v>73</v>
      </c>
    </row>
    <row r="455" spans="1:19" hidden="1" x14ac:dyDescent="0.25">
      <c r="A455" s="71">
        <v>64413475</v>
      </c>
      <c r="B455" s="71">
        <v>1712</v>
      </c>
      <c r="C455" s="71" t="s">
        <v>849</v>
      </c>
      <c r="D455" s="71" t="s">
        <v>850</v>
      </c>
      <c r="E455" s="71" t="s">
        <v>10403</v>
      </c>
      <c r="F455" s="71" t="s">
        <v>851</v>
      </c>
      <c r="G455" s="71" t="s">
        <v>852</v>
      </c>
      <c r="H455" s="72">
        <v>7000</v>
      </c>
      <c r="I455" s="73">
        <v>56713.35</v>
      </c>
      <c r="J455" s="73">
        <v>8101.91</v>
      </c>
      <c r="K455" s="73">
        <v>8556.77</v>
      </c>
      <c r="L455" s="74">
        <v>1000</v>
      </c>
      <c r="M455" s="73">
        <v>56713.35</v>
      </c>
      <c r="N455" s="73">
        <v>0</v>
      </c>
      <c r="O455" s="16" t="str">
        <f>VLOOKUP($A455,'Roll up tech'!$A:$C,3,0)</f>
        <v>B&amp;J Cups</v>
      </c>
      <c r="P455" s="16" t="str">
        <f>VLOOKUP($A455,'Roll up tech'!$A:$C,2,0)</f>
        <v>BJ US-IC-CherryGarcia-FTNG-12 4FOZ</v>
      </c>
      <c r="Q455" s="16" t="str">
        <f t="shared" si="23"/>
        <v>BJ</v>
      </c>
      <c r="R455" s="16">
        <f>VLOOKUP(A455,'Per Pallet'!A:C,3,0)</f>
        <v>468</v>
      </c>
      <c r="S455" s="16">
        <f t="shared" si="24"/>
        <v>15</v>
      </c>
    </row>
    <row r="456" spans="1:19" hidden="1" x14ac:dyDescent="0.25">
      <c r="A456" s="71">
        <v>64413475</v>
      </c>
      <c r="B456" s="71">
        <v>2300</v>
      </c>
      <c r="C456" s="71" t="s">
        <v>849</v>
      </c>
      <c r="D456" s="71" t="s">
        <v>850</v>
      </c>
      <c r="E456" s="71" t="s">
        <v>10403</v>
      </c>
      <c r="F456" s="71" t="s">
        <v>851</v>
      </c>
      <c r="G456" s="71" t="s">
        <v>852</v>
      </c>
      <c r="H456" s="72">
        <v>3559</v>
      </c>
      <c r="I456" s="73">
        <v>31665.41</v>
      </c>
      <c r="J456" s="73">
        <v>8897.2800000000007</v>
      </c>
      <c r="K456" s="73">
        <v>8889.77</v>
      </c>
      <c r="L456" s="74">
        <v>1000</v>
      </c>
      <c r="M456" s="73">
        <v>31665.41</v>
      </c>
      <c r="N456" s="73">
        <v>0</v>
      </c>
      <c r="O456" s="16" t="str">
        <f>VLOOKUP($A456,'Roll up tech'!$A:$C,3,0)</f>
        <v>B&amp;J Cups</v>
      </c>
      <c r="P456" s="16" t="str">
        <f>VLOOKUP($A456,'Roll up tech'!$A:$C,2,0)</f>
        <v>BJ US-IC-CherryGarcia-FTNG-12 4FOZ</v>
      </c>
      <c r="Q456" s="16" t="str">
        <f t="shared" si="23"/>
        <v>BJ</v>
      </c>
      <c r="R456" s="16">
        <f>VLOOKUP(A456,'Per Pallet'!A:C,3,0)</f>
        <v>468</v>
      </c>
      <c r="S456" s="16">
        <f t="shared" si="24"/>
        <v>8</v>
      </c>
    </row>
    <row r="457" spans="1:19" hidden="1" x14ac:dyDescent="0.25">
      <c r="A457" s="71">
        <v>64413475</v>
      </c>
      <c r="B457" s="71">
        <v>3989</v>
      </c>
      <c r="C457" s="71" t="s">
        <v>849</v>
      </c>
      <c r="D457" s="71" t="s">
        <v>850</v>
      </c>
      <c r="E457" s="71" t="s">
        <v>10403</v>
      </c>
      <c r="F457" s="71" t="s">
        <v>851</v>
      </c>
      <c r="G457" s="71" t="s">
        <v>852</v>
      </c>
      <c r="H457" s="72">
        <v>7257</v>
      </c>
      <c r="I457" s="73">
        <v>63692.5</v>
      </c>
      <c r="J457" s="73">
        <v>8776.7000000000007</v>
      </c>
      <c r="K457" s="73">
        <v>8832.86</v>
      </c>
      <c r="L457" s="74">
        <v>1000</v>
      </c>
      <c r="M457" s="73">
        <v>63692.5</v>
      </c>
      <c r="N457" s="73">
        <v>0</v>
      </c>
      <c r="O457" s="16" t="str">
        <f>VLOOKUP($A457,'Roll up tech'!$A:$C,3,0)</f>
        <v>B&amp;J Cups</v>
      </c>
      <c r="P457" s="16" t="str">
        <f>VLOOKUP($A457,'Roll up tech'!$A:$C,2,0)</f>
        <v>BJ US-IC-CherryGarcia-FTNG-12 4FOZ</v>
      </c>
      <c r="Q457" s="16" t="str">
        <f t="shared" si="23"/>
        <v>BJ</v>
      </c>
      <c r="R457" s="16">
        <f>VLOOKUP(A457,'Per Pallet'!A:C,3,0)</f>
        <v>468</v>
      </c>
      <c r="S457" s="16">
        <f t="shared" si="24"/>
        <v>16</v>
      </c>
    </row>
    <row r="458" spans="1:19" hidden="1" x14ac:dyDescent="0.25">
      <c r="A458" s="71">
        <v>64413476</v>
      </c>
      <c r="B458" s="71">
        <v>1419</v>
      </c>
      <c r="C458" s="71" t="s">
        <v>849</v>
      </c>
      <c r="D458" s="71" t="s">
        <v>850</v>
      </c>
      <c r="E458" s="71" t="s">
        <v>10403</v>
      </c>
      <c r="F458" s="71" t="s">
        <v>851</v>
      </c>
      <c r="G458" s="71" t="s">
        <v>852</v>
      </c>
      <c r="H458" s="72">
        <v>27171</v>
      </c>
      <c r="I458" s="73">
        <v>237942.64</v>
      </c>
      <c r="J458" s="73">
        <v>8757.23</v>
      </c>
      <c r="K458" s="73">
        <v>8846.64</v>
      </c>
      <c r="L458" s="74">
        <v>1000</v>
      </c>
      <c r="M458" s="73">
        <v>237942.64</v>
      </c>
      <c r="N458" s="73">
        <v>0</v>
      </c>
      <c r="O458" s="16" t="str">
        <f>VLOOKUP($A458,'Roll up tech'!$A:$C,3,0)</f>
        <v>B&amp;J Cups</v>
      </c>
      <c r="P458" s="16" t="str">
        <f>VLOOKUP($A458,'Roll up tech'!$A:$C,2,0)</f>
        <v>BJ US-IC-ChocFudgBrownie-FTNG-12 4FOZ</v>
      </c>
      <c r="Q458" s="16" t="str">
        <f t="shared" si="23"/>
        <v>BJ</v>
      </c>
      <c r="R458" s="16">
        <f>VLOOKUP(A458,'Per Pallet'!A:C,3,0)</f>
        <v>468</v>
      </c>
      <c r="S458" s="16">
        <f t="shared" si="24"/>
        <v>59</v>
      </c>
    </row>
    <row r="459" spans="1:19" hidden="1" x14ac:dyDescent="0.25">
      <c r="A459" s="71">
        <v>64413476</v>
      </c>
      <c r="B459" s="71">
        <v>1439</v>
      </c>
      <c r="C459" s="71" t="s">
        <v>849</v>
      </c>
      <c r="D459" s="71" t="s">
        <v>850</v>
      </c>
      <c r="E459" s="71" t="s">
        <v>10403</v>
      </c>
      <c r="F459" s="71" t="s">
        <v>851</v>
      </c>
      <c r="G459" s="71" t="s">
        <v>852</v>
      </c>
      <c r="H459" s="72">
        <v>21925</v>
      </c>
      <c r="I459" s="73">
        <v>189054.09</v>
      </c>
      <c r="J459" s="73">
        <v>8622.76</v>
      </c>
      <c r="K459" s="73">
        <v>8726</v>
      </c>
      <c r="L459" s="74">
        <v>1000</v>
      </c>
      <c r="M459" s="73">
        <v>189054.09</v>
      </c>
      <c r="N459" s="73">
        <v>0</v>
      </c>
      <c r="O459" s="16" t="str">
        <f>VLOOKUP($A459,'Roll up tech'!$A:$C,3,0)</f>
        <v>B&amp;J Cups</v>
      </c>
      <c r="P459" s="16" t="str">
        <f>VLOOKUP($A459,'Roll up tech'!$A:$C,2,0)</f>
        <v>BJ US-IC-ChocFudgBrownie-FTNG-12 4FOZ</v>
      </c>
      <c r="Q459" s="16" t="str">
        <f t="shared" si="23"/>
        <v>BJ</v>
      </c>
      <c r="R459" s="16">
        <f>VLOOKUP(A459,'Per Pallet'!A:C,3,0)</f>
        <v>468</v>
      </c>
      <c r="S459" s="16">
        <f t="shared" si="24"/>
        <v>47</v>
      </c>
    </row>
    <row r="460" spans="1:19" hidden="1" x14ac:dyDescent="0.25">
      <c r="A460" s="71">
        <v>64413476</v>
      </c>
      <c r="B460" s="71">
        <v>1471</v>
      </c>
      <c r="C460" s="71" t="s">
        <v>849</v>
      </c>
      <c r="D460" s="71" t="s">
        <v>850</v>
      </c>
      <c r="E460" s="71" t="s">
        <v>10403</v>
      </c>
      <c r="F460" s="71" t="s">
        <v>851</v>
      </c>
      <c r="G460" s="71" t="s">
        <v>852</v>
      </c>
      <c r="H460" s="72">
        <v>23626</v>
      </c>
      <c r="I460" s="73">
        <v>204080.04</v>
      </c>
      <c r="J460" s="73">
        <v>8637.94</v>
      </c>
      <c r="K460" s="73">
        <v>8726</v>
      </c>
      <c r="L460" s="74">
        <v>1000</v>
      </c>
      <c r="M460" s="73">
        <v>204080.04</v>
      </c>
      <c r="N460" s="73">
        <v>0</v>
      </c>
      <c r="O460" s="16" t="str">
        <f>VLOOKUP($A460,'Roll up tech'!$A:$C,3,0)</f>
        <v>B&amp;J Cups</v>
      </c>
      <c r="P460" s="16" t="str">
        <f>VLOOKUP($A460,'Roll up tech'!$A:$C,2,0)</f>
        <v>BJ US-IC-ChocFudgBrownie-FTNG-12 4FOZ</v>
      </c>
      <c r="Q460" s="16" t="str">
        <f t="shared" si="23"/>
        <v>BJ</v>
      </c>
      <c r="R460" s="16">
        <f>VLOOKUP(A460,'Per Pallet'!A:C,3,0)</f>
        <v>468</v>
      </c>
      <c r="S460" s="16">
        <f t="shared" si="24"/>
        <v>51</v>
      </c>
    </row>
    <row r="461" spans="1:19" hidden="1" x14ac:dyDescent="0.25">
      <c r="A461" s="71">
        <v>64413476</v>
      </c>
      <c r="B461" s="71">
        <v>1712</v>
      </c>
      <c r="C461" s="71" t="s">
        <v>849</v>
      </c>
      <c r="D461" s="71" t="s">
        <v>850</v>
      </c>
      <c r="E461" s="71" t="s">
        <v>10403</v>
      </c>
      <c r="F461" s="71" t="s">
        <v>851</v>
      </c>
      <c r="G461" s="71" t="s">
        <v>852</v>
      </c>
      <c r="H461" s="72">
        <v>11832</v>
      </c>
      <c r="I461" s="73">
        <v>98653.440000000002</v>
      </c>
      <c r="J461" s="73">
        <v>8337.85</v>
      </c>
      <c r="K461" s="73">
        <v>8468.27</v>
      </c>
      <c r="L461" s="74">
        <v>1000</v>
      </c>
      <c r="M461" s="73">
        <v>98653.440000000002</v>
      </c>
      <c r="N461" s="73">
        <v>0</v>
      </c>
      <c r="O461" s="16" t="str">
        <f>VLOOKUP($A461,'Roll up tech'!$A:$C,3,0)</f>
        <v>B&amp;J Cups</v>
      </c>
      <c r="P461" s="16" t="str">
        <f>VLOOKUP($A461,'Roll up tech'!$A:$C,2,0)</f>
        <v>BJ US-IC-ChocFudgBrownie-FTNG-12 4FOZ</v>
      </c>
      <c r="Q461" s="16" t="str">
        <f t="shared" si="23"/>
        <v>BJ</v>
      </c>
      <c r="R461" s="16">
        <f>VLOOKUP(A461,'Per Pallet'!A:C,3,0)</f>
        <v>468</v>
      </c>
      <c r="S461" s="16">
        <f t="shared" si="24"/>
        <v>26</v>
      </c>
    </row>
    <row r="462" spans="1:19" hidden="1" x14ac:dyDescent="0.25">
      <c r="A462" s="71">
        <v>64413476</v>
      </c>
      <c r="B462" s="71">
        <v>2300</v>
      </c>
      <c r="C462" s="71" t="s">
        <v>849</v>
      </c>
      <c r="D462" s="71" t="s">
        <v>850</v>
      </c>
      <c r="E462" s="71" t="s">
        <v>10403</v>
      </c>
      <c r="F462" s="71" t="s">
        <v>851</v>
      </c>
      <c r="G462" s="71" t="s">
        <v>852</v>
      </c>
      <c r="H462" s="72">
        <v>5545</v>
      </c>
      <c r="I462" s="73">
        <v>48207.48</v>
      </c>
      <c r="J462" s="73">
        <v>8693.86</v>
      </c>
      <c r="K462" s="73">
        <v>8744.2000000000007</v>
      </c>
      <c r="L462" s="74">
        <v>1000</v>
      </c>
      <c r="M462" s="73">
        <v>48207.48</v>
      </c>
      <c r="N462" s="73">
        <v>0</v>
      </c>
      <c r="O462" s="16" t="str">
        <f>VLOOKUP($A462,'Roll up tech'!$A:$C,3,0)</f>
        <v>B&amp;J Cups</v>
      </c>
      <c r="P462" s="16" t="str">
        <f>VLOOKUP($A462,'Roll up tech'!$A:$C,2,0)</f>
        <v>BJ US-IC-ChocFudgBrownie-FTNG-12 4FOZ</v>
      </c>
      <c r="Q462" s="16" t="str">
        <f t="shared" si="23"/>
        <v>BJ</v>
      </c>
      <c r="R462" s="16">
        <f>VLOOKUP(A462,'Per Pallet'!A:C,3,0)</f>
        <v>468</v>
      </c>
      <c r="S462" s="16">
        <f t="shared" si="24"/>
        <v>12</v>
      </c>
    </row>
    <row r="463" spans="1:19" hidden="1" x14ac:dyDescent="0.25">
      <c r="A463" s="71">
        <v>64413476</v>
      </c>
      <c r="B463" s="71">
        <v>3989</v>
      </c>
      <c r="C463" s="71" t="s">
        <v>849</v>
      </c>
      <c r="D463" s="71" t="s">
        <v>850</v>
      </c>
      <c r="E463" s="71" t="s">
        <v>10403</v>
      </c>
      <c r="F463" s="71" t="s">
        <v>851</v>
      </c>
      <c r="G463" s="71" t="s">
        <v>852</v>
      </c>
      <c r="H463" s="72">
        <v>7734</v>
      </c>
      <c r="I463" s="73">
        <v>66701.22</v>
      </c>
      <c r="J463" s="73">
        <v>8624.41</v>
      </c>
      <c r="K463" s="73">
        <v>8726</v>
      </c>
      <c r="L463" s="74">
        <v>1000</v>
      </c>
      <c r="M463" s="73">
        <v>66701.22</v>
      </c>
      <c r="N463" s="73">
        <v>0</v>
      </c>
      <c r="O463" s="16" t="str">
        <f>VLOOKUP($A463,'Roll up tech'!$A:$C,3,0)</f>
        <v>B&amp;J Cups</v>
      </c>
      <c r="P463" s="16" t="str">
        <f>VLOOKUP($A463,'Roll up tech'!$A:$C,2,0)</f>
        <v>BJ US-IC-ChocFudgBrownie-FTNG-12 4FOZ</v>
      </c>
      <c r="Q463" s="16" t="str">
        <f t="shared" si="23"/>
        <v>BJ</v>
      </c>
      <c r="R463" s="16">
        <f>VLOOKUP(A463,'Per Pallet'!A:C,3,0)</f>
        <v>468</v>
      </c>
      <c r="S463" s="16">
        <f t="shared" si="24"/>
        <v>17</v>
      </c>
    </row>
    <row r="464" spans="1:19" hidden="1" x14ac:dyDescent="0.25">
      <c r="A464" s="71">
        <v>64413477</v>
      </c>
      <c r="B464" s="71">
        <v>1419</v>
      </c>
      <c r="C464" s="71" t="s">
        <v>849</v>
      </c>
      <c r="D464" s="71" t="s">
        <v>850</v>
      </c>
      <c r="E464" s="71" t="s">
        <v>10403</v>
      </c>
      <c r="F464" s="71" t="s">
        <v>851</v>
      </c>
      <c r="G464" s="71" t="s">
        <v>852</v>
      </c>
      <c r="H464" s="72">
        <v>9248</v>
      </c>
      <c r="I464" s="73">
        <v>80641.820000000007</v>
      </c>
      <c r="J464" s="73">
        <v>8719.92</v>
      </c>
      <c r="K464" s="73">
        <v>8964.64</v>
      </c>
      <c r="L464" s="74">
        <v>1000</v>
      </c>
      <c r="M464" s="73">
        <v>80641.820000000007</v>
      </c>
      <c r="N464" s="73">
        <v>0</v>
      </c>
      <c r="O464" s="16" t="str">
        <f>VLOOKUP($A464,'Roll up tech'!$A:$C,3,0)</f>
        <v>B&amp;J Cups</v>
      </c>
      <c r="P464" s="16" t="str">
        <f>VLOOKUP($A464,'Roll up tech'!$A:$C,2,0)</f>
        <v>BJ US-IC-AmericoneDream-FTNG-12 4FOZ</v>
      </c>
      <c r="Q464" s="16" t="str">
        <f t="shared" si="23"/>
        <v>BJ</v>
      </c>
      <c r="R464" s="16">
        <f>VLOOKUP(A464,'Per Pallet'!A:C,3,0)</f>
        <v>468</v>
      </c>
      <c r="S464" s="16">
        <f t="shared" si="24"/>
        <v>20</v>
      </c>
    </row>
    <row r="465" spans="1:19" hidden="1" x14ac:dyDescent="0.25">
      <c r="A465" s="71">
        <v>64413477</v>
      </c>
      <c r="B465" s="71">
        <v>1439</v>
      </c>
      <c r="C465" s="71" t="s">
        <v>849</v>
      </c>
      <c r="D465" s="71" t="s">
        <v>850</v>
      </c>
      <c r="E465" s="71" t="s">
        <v>10403</v>
      </c>
      <c r="F465" s="71" t="s">
        <v>851</v>
      </c>
      <c r="G465" s="71" t="s">
        <v>852</v>
      </c>
      <c r="H465" s="72">
        <v>10817</v>
      </c>
      <c r="I465" s="73">
        <v>93338.69</v>
      </c>
      <c r="J465" s="73">
        <v>8628.89</v>
      </c>
      <c r="K465" s="73">
        <v>9105.2900000000009</v>
      </c>
      <c r="L465" s="74">
        <v>1000</v>
      </c>
      <c r="M465" s="73">
        <v>93338.69</v>
      </c>
      <c r="N465" s="73">
        <v>0</v>
      </c>
      <c r="O465" s="16" t="str">
        <f>VLOOKUP($A465,'Roll up tech'!$A:$C,3,0)</f>
        <v>B&amp;J Cups</v>
      </c>
      <c r="P465" s="16" t="str">
        <f>VLOOKUP($A465,'Roll up tech'!$A:$C,2,0)</f>
        <v>BJ US-IC-AmericoneDream-FTNG-12 4FOZ</v>
      </c>
      <c r="Q465" s="16" t="str">
        <f t="shared" si="23"/>
        <v>BJ</v>
      </c>
      <c r="R465" s="16">
        <f>VLOOKUP(A465,'Per Pallet'!A:C,3,0)</f>
        <v>468</v>
      </c>
      <c r="S465" s="16">
        <f t="shared" si="24"/>
        <v>24</v>
      </c>
    </row>
    <row r="466" spans="1:19" hidden="1" x14ac:dyDescent="0.25">
      <c r="A466" s="71">
        <v>64413477</v>
      </c>
      <c r="B466" s="71">
        <v>1471</v>
      </c>
      <c r="C466" s="71" t="s">
        <v>849</v>
      </c>
      <c r="D466" s="71" t="s">
        <v>850</v>
      </c>
      <c r="E466" s="71" t="s">
        <v>10403</v>
      </c>
      <c r="F466" s="71" t="s">
        <v>851</v>
      </c>
      <c r="G466" s="71" t="s">
        <v>852</v>
      </c>
      <c r="H466" s="72">
        <v>27734</v>
      </c>
      <c r="I466" s="73">
        <v>240002.81</v>
      </c>
      <c r="J466" s="73">
        <v>8653.74</v>
      </c>
      <c r="K466" s="73">
        <v>8825.5400000000009</v>
      </c>
      <c r="L466" s="74">
        <v>1000</v>
      </c>
      <c r="M466" s="73">
        <v>240002.81</v>
      </c>
      <c r="N466" s="73">
        <v>0</v>
      </c>
      <c r="O466" s="16" t="str">
        <f>VLOOKUP($A466,'Roll up tech'!$A:$C,3,0)</f>
        <v>B&amp;J Cups</v>
      </c>
      <c r="P466" s="16" t="str">
        <f>VLOOKUP($A466,'Roll up tech'!$A:$C,2,0)</f>
        <v>BJ US-IC-AmericoneDream-FTNG-12 4FOZ</v>
      </c>
      <c r="Q466" s="16" t="str">
        <f t="shared" si="23"/>
        <v>BJ</v>
      </c>
      <c r="R466" s="16">
        <f>VLOOKUP(A466,'Per Pallet'!A:C,3,0)</f>
        <v>468</v>
      </c>
      <c r="S466" s="16">
        <f t="shared" si="24"/>
        <v>60</v>
      </c>
    </row>
    <row r="467" spans="1:19" hidden="1" x14ac:dyDescent="0.25">
      <c r="A467" s="71">
        <v>64413477</v>
      </c>
      <c r="B467" s="71">
        <v>1712</v>
      </c>
      <c r="C467" s="71" t="s">
        <v>849</v>
      </c>
      <c r="D467" s="71" t="s">
        <v>850</v>
      </c>
      <c r="E467" s="71" t="s">
        <v>10403</v>
      </c>
      <c r="F467" s="71" t="s">
        <v>851</v>
      </c>
      <c r="G467" s="71" t="s">
        <v>852</v>
      </c>
      <c r="H467" s="72">
        <v>0</v>
      </c>
      <c r="I467" s="73">
        <v>0</v>
      </c>
      <c r="J467" s="73">
        <v>7936.8</v>
      </c>
      <c r="K467" s="73">
        <v>8583.84</v>
      </c>
      <c r="L467" s="74">
        <v>1000</v>
      </c>
      <c r="M467" s="73">
        <v>0</v>
      </c>
      <c r="N467" s="73">
        <v>0</v>
      </c>
      <c r="O467" s="16" t="str">
        <f>VLOOKUP($A467,'Roll up tech'!$A:$C,3,0)</f>
        <v>B&amp;J Cups</v>
      </c>
      <c r="P467" s="16" t="str">
        <f>VLOOKUP($A467,'Roll up tech'!$A:$C,2,0)</f>
        <v>BJ US-IC-AmericoneDream-FTNG-12 4FOZ</v>
      </c>
      <c r="Q467" s="16" t="str">
        <f t="shared" si="23"/>
        <v>BJ</v>
      </c>
      <c r="R467" s="16">
        <f>VLOOKUP(A467,'Per Pallet'!A:C,3,0)</f>
        <v>468</v>
      </c>
      <c r="S467" s="16">
        <f t="shared" si="24"/>
        <v>0</v>
      </c>
    </row>
    <row r="468" spans="1:19" hidden="1" x14ac:dyDescent="0.25">
      <c r="A468" s="71">
        <v>64413477</v>
      </c>
      <c r="B468" s="71">
        <v>2300</v>
      </c>
      <c r="C468" s="71" t="s">
        <v>849</v>
      </c>
      <c r="D468" s="71" t="s">
        <v>850</v>
      </c>
      <c r="E468" s="71" t="s">
        <v>10403</v>
      </c>
      <c r="F468" s="71" t="s">
        <v>851</v>
      </c>
      <c r="G468" s="71" t="s">
        <v>852</v>
      </c>
      <c r="H468" s="72">
        <v>6155</v>
      </c>
      <c r="I468" s="73">
        <v>52884.31</v>
      </c>
      <c r="J468" s="73">
        <v>8592.09</v>
      </c>
      <c r="K468" s="73">
        <v>8862.94</v>
      </c>
      <c r="L468" s="74">
        <v>1000</v>
      </c>
      <c r="M468" s="73">
        <v>52884.31</v>
      </c>
      <c r="N468" s="73">
        <v>0</v>
      </c>
      <c r="O468" s="16" t="str">
        <f>VLOOKUP($A468,'Roll up tech'!$A:$C,3,0)</f>
        <v>B&amp;J Cups</v>
      </c>
      <c r="P468" s="16" t="str">
        <f>VLOOKUP($A468,'Roll up tech'!$A:$C,2,0)</f>
        <v>BJ US-IC-AmericoneDream-FTNG-12 4FOZ</v>
      </c>
      <c r="Q468" s="16" t="str">
        <f t="shared" si="23"/>
        <v>BJ</v>
      </c>
      <c r="R468" s="16">
        <f>VLOOKUP(A468,'Per Pallet'!A:C,3,0)</f>
        <v>468</v>
      </c>
      <c r="S468" s="16">
        <f t="shared" si="24"/>
        <v>14</v>
      </c>
    </row>
    <row r="469" spans="1:19" hidden="1" x14ac:dyDescent="0.25">
      <c r="A469" s="71">
        <v>64413477</v>
      </c>
      <c r="B469" s="71">
        <v>3989</v>
      </c>
      <c r="C469" s="71" t="s">
        <v>849</v>
      </c>
      <c r="D469" s="71" t="s">
        <v>850</v>
      </c>
      <c r="E469" s="71" t="s">
        <v>10403</v>
      </c>
      <c r="F469" s="71" t="s">
        <v>851</v>
      </c>
      <c r="G469" s="71" t="s">
        <v>852</v>
      </c>
      <c r="H469" s="72">
        <v>11337</v>
      </c>
      <c r="I469" s="73">
        <v>97449.89</v>
      </c>
      <c r="J469" s="73">
        <v>8595.74</v>
      </c>
      <c r="K469" s="73">
        <v>8825.5400000000009</v>
      </c>
      <c r="L469" s="74">
        <v>1000</v>
      </c>
      <c r="M469" s="73">
        <v>97449.89</v>
      </c>
      <c r="N469" s="73">
        <v>0</v>
      </c>
      <c r="O469" s="16" t="str">
        <f>VLOOKUP($A469,'Roll up tech'!$A:$C,3,0)</f>
        <v>B&amp;J Cups</v>
      </c>
      <c r="P469" s="16" t="str">
        <f>VLOOKUP($A469,'Roll up tech'!$A:$C,2,0)</f>
        <v>BJ US-IC-AmericoneDream-FTNG-12 4FOZ</v>
      </c>
      <c r="Q469" s="16" t="str">
        <f t="shared" si="23"/>
        <v>BJ</v>
      </c>
      <c r="R469" s="16">
        <f>VLOOKUP(A469,'Per Pallet'!A:C,3,0)</f>
        <v>468</v>
      </c>
      <c r="S469" s="16">
        <f t="shared" si="24"/>
        <v>25</v>
      </c>
    </row>
    <row r="470" spans="1:19" hidden="1" x14ac:dyDescent="0.25">
      <c r="A470" s="71">
        <v>64413478</v>
      </c>
      <c r="B470" s="71">
        <v>1419</v>
      </c>
      <c r="C470" s="71" t="s">
        <v>849</v>
      </c>
      <c r="D470" s="71" t="s">
        <v>850</v>
      </c>
      <c r="E470" s="71" t="s">
        <v>10403</v>
      </c>
      <c r="F470" s="71" t="s">
        <v>851</v>
      </c>
      <c r="G470" s="71" t="s">
        <v>852</v>
      </c>
      <c r="H470" s="72">
        <v>38093</v>
      </c>
      <c r="I470" s="73">
        <v>336775.81</v>
      </c>
      <c r="J470" s="73">
        <v>8840.8799999999992</v>
      </c>
      <c r="K470" s="73">
        <v>9028.07</v>
      </c>
      <c r="L470" s="74">
        <v>1000</v>
      </c>
      <c r="M470" s="73">
        <v>336775.81</v>
      </c>
      <c r="N470" s="73">
        <v>0</v>
      </c>
      <c r="O470" s="16" t="str">
        <f>VLOOKUP($A470,'Roll up tech'!$A:$C,3,0)</f>
        <v>B&amp;J Cups</v>
      </c>
      <c r="P470" s="16" t="str">
        <f>VLOOKUP($A470,'Roll up tech'!$A:$C,2,0)</f>
        <v>BJ US-IC-ChocChpCookDgh-FTNG-12 4FOZ</v>
      </c>
      <c r="Q470" s="16" t="str">
        <f t="shared" si="23"/>
        <v>BJ</v>
      </c>
      <c r="R470" s="16">
        <f>VLOOKUP(A470,'Per Pallet'!A:C,3,0)</f>
        <v>468</v>
      </c>
      <c r="S470" s="16">
        <f t="shared" si="24"/>
        <v>82</v>
      </c>
    </row>
    <row r="471" spans="1:19" hidden="1" x14ac:dyDescent="0.25">
      <c r="A471" s="71">
        <v>64413478</v>
      </c>
      <c r="B471" s="71">
        <v>1439</v>
      </c>
      <c r="C471" s="71" t="s">
        <v>849</v>
      </c>
      <c r="D471" s="71" t="s">
        <v>850</v>
      </c>
      <c r="E471" s="71" t="s">
        <v>10403</v>
      </c>
      <c r="F471" s="71" t="s">
        <v>851</v>
      </c>
      <c r="G471" s="71" t="s">
        <v>852</v>
      </c>
      <c r="H471" s="72">
        <v>32285</v>
      </c>
      <c r="I471" s="73">
        <v>278026.02</v>
      </c>
      <c r="J471" s="73">
        <v>8611.6200000000008</v>
      </c>
      <c r="K471" s="73">
        <v>9156.84</v>
      </c>
      <c r="L471" s="74">
        <v>1000</v>
      </c>
      <c r="M471" s="73">
        <v>278026.02</v>
      </c>
      <c r="N471" s="73">
        <v>0</v>
      </c>
      <c r="O471" s="16" t="str">
        <f>VLOOKUP($A471,'Roll up tech'!$A:$C,3,0)</f>
        <v>B&amp;J Cups</v>
      </c>
      <c r="P471" s="16" t="str">
        <f>VLOOKUP($A471,'Roll up tech'!$A:$C,2,0)</f>
        <v>BJ US-IC-ChocChpCookDgh-FTNG-12 4FOZ</v>
      </c>
      <c r="Q471" s="16" t="str">
        <f t="shared" si="23"/>
        <v>BJ</v>
      </c>
      <c r="R471" s="16">
        <f>VLOOKUP(A471,'Per Pallet'!A:C,3,0)</f>
        <v>468</v>
      </c>
      <c r="S471" s="16">
        <f t="shared" si="24"/>
        <v>69</v>
      </c>
    </row>
    <row r="472" spans="1:19" hidden="1" x14ac:dyDescent="0.25">
      <c r="A472" s="71">
        <v>64413478</v>
      </c>
      <c r="B472" s="71">
        <v>1471</v>
      </c>
      <c r="C472" s="71" t="s">
        <v>849</v>
      </c>
      <c r="D472" s="71" t="s">
        <v>850</v>
      </c>
      <c r="E472" s="71" t="s">
        <v>10403</v>
      </c>
      <c r="F472" s="71" t="s">
        <v>851</v>
      </c>
      <c r="G472" s="71" t="s">
        <v>852</v>
      </c>
      <c r="H472" s="72">
        <v>35490</v>
      </c>
      <c r="I472" s="73">
        <v>308427.7</v>
      </c>
      <c r="J472" s="73">
        <v>8690.5499999999993</v>
      </c>
      <c r="K472" s="73">
        <v>8889.15</v>
      </c>
      <c r="L472" s="74">
        <v>1000</v>
      </c>
      <c r="M472" s="73">
        <v>308427.7</v>
      </c>
      <c r="N472" s="73">
        <v>0</v>
      </c>
      <c r="O472" s="16" t="str">
        <f>VLOOKUP($A472,'Roll up tech'!$A:$C,3,0)</f>
        <v>B&amp;J Cups</v>
      </c>
      <c r="P472" s="16" t="str">
        <f>VLOOKUP($A472,'Roll up tech'!$A:$C,2,0)</f>
        <v>BJ US-IC-ChocChpCookDgh-FTNG-12 4FOZ</v>
      </c>
      <c r="Q472" s="16" t="str">
        <f t="shared" si="23"/>
        <v>BJ</v>
      </c>
      <c r="R472" s="16">
        <f>VLOOKUP(A472,'Per Pallet'!A:C,3,0)</f>
        <v>468</v>
      </c>
      <c r="S472" s="16">
        <f t="shared" si="24"/>
        <v>76</v>
      </c>
    </row>
    <row r="473" spans="1:19" hidden="1" x14ac:dyDescent="0.25">
      <c r="A473" s="71">
        <v>64413478</v>
      </c>
      <c r="B473" s="71">
        <v>1712</v>
      </c>
      <c r="C473" s="71" t="s">
        <v>849</v>
      </c>
      <c r="D473" s="71" t="s">
        <v>850</v>
      </c>
      <c r="E473" s="71" t="s">
        <v>10403</v>
      </c>
      <c r="F473" s="71" t="s">
        <v>851</v>
      </c>
      <c r="G473" s="71" t="s">
        <v>852</v>
      </c>
      <c r="H473" s="72">
        <v>0</v>
      </c>
      <c r="I473" s="73">
        <v>0</v>
      </c>
      <c r="J473" s="73">
        <v>8199.44</v>
      </c>
      <c r="K473" s="73">
        <v>8652.6</v>
      </c>
      <c r="L473" s="74">
        <v>1000</v>
      </c>
      <c r="M473" s="73">
        <v>0</v>
      </c>
      <c r="N473" s="73">
        <v>0</v>
      </c>
      <c r="O473" s="16" t="str">
        <f>VLOOKUP($A473,'Roll up tech'!$A:$C,3,0)</f>
        <v>B&amp;J Cups</v>
      </c>
      <c r="P473" s="16" t="str">
        <f>VLOOKUP($A473,'Roll up tech'!$A:$C,2,0)</f>
        <v>BJ US-IC-ChocChpCookDgh-FTNG-12 4FOZ</v>
      </c>
      <c r="Q473" s="16" t="str">
        <f t="shared" si="23"/>
        <v>BJ</v>
      </c>
      <c r="R473" s="16">
        <f>VLOOKUP(A473,'Per Pallet'!A:C,3,0)</f>
        <v>468</v>
      </c>
      <c r="S473" s="16">
        <f t="shared" si="24"/>
        <v>0</v>
      </c>
    </row>
    <row r="474" spans="1:19" hidden="1" x14ac:dyDescent="0.25">
      <c r="A474" s="71">
        <v>64413478</v>
      </c>
      <c r="B474" s="71">
        <v>2300</v>
      </c>
      <c r="C474" s="71" t="s">
        <v>849</v>
      </c>
      <c r="D474" s="71" t="s">
        <v>850</v>
      </c>
      <c r="E474" s="71" t="s">
        <v>10403</v>
      </c>
      <c r="F474" s="71" t="s">
        <v>851</v>
      </c>
      <c r="G474" s="71" t="s">
        <v>852</v>
      </c>
      <c r="H474" s="72">
        <v>21014</v>
      </c>
      <c r="I474" s="73">
        <v>180809.88</v>
      </c>
      <c r="J474" s="73">
        <v>8604.26</v>
      </c>
      <c r="K474" s="73">
        <v>8899.84</v>
      </c>
      <c r="L474" s="74">
        <v>1000</v>
      </c>
      <c r="M474" s="73">
        <v>180809.88</v>
      </c>
      <c r="N474" s="73">
        <v>0</v>
      </c>
      <c r="O474" s="16" t="str">
        <f>VLOOKUP($A474,'Roll up tech'!$A:$C,3,0)</f>
        <v>B&amp;J Cups</v>
      </c>
      <c r="P474" s="16" t="str">
        <f>VLOOKUP($A474,'Roll up tech'!$A:$C,2,0)</f>
        <v>BJ US-IC-ChocChpCookDgh-FTNG-12 4FOZ</v>
      </c>
      <c r="Q474" s="16" t="str">
        <f t="shared" si="23"/>
        <v>BJ</v>
      </c>
      <c r="R474" s="16">
        <f>VLOOKUP(A474,'Per Pallet'!A:C,3,0)</f>
        <v>468</v>
      </c>
      <c r="S474" s="16">
        <f t="shared" si="24"/>
        <v>45</v>
      </c>
    </row>
    <row r="475" spans="1:19" hidden="1" x14ac:dyDescent="0.25">
      <c r="A475" s="71">
        <v>64413478</v>
      </c>
      <c r="B475" s="71">
        <v>3989</v>
      </c>
      <c r="C475" s="71" t="s">
        <v>849</v>
      </c>
      <c r="D475" s="71" t="s">
        <v>850</v>
      </c>
      <c r="E475" s="71" t="s">
        <v>10403</v>
      </c>
      <c r="F475" s="71" t="s">
        <v>851</v>
      </c>
      <c r="G475" s="71" t="s">
        <v>852</v>
      </c>
      <c r="H475" s="72">
        <v>16735</v>
      </c>
      <c r="I475" s="73">
        <v>144656.09</v>
      </c>
      <c r="J475" s="73">
        <v>8643.93</v>
      </c>
      <c r="K475" s="73">
        <v>8889.15</v>
      </c>
      <c r="L475" s="74">
        <v>1000</v>
      </c>
      <c r="M475" s="73">
        <v>144656.09</v>
      </c>
      <c r="N475" s="73">
        <v>0</v>
      </c>
      <c r="O475" s="16" t="str">
        <f>VLOOKUP($A475,'Roll up tech'!$A:$C,3,0)</f>
        <v>B&amp;J Cups</v>
      </c>
      <c r="P475" s="16" t="str">
        <f>VLOOKUP($A475,'Roll up tech'!$A:$C,2,0)</f>
        <v>BJ US-IC-ChocChpCookDgh-FTNG-12 4FOZ</v>
      </c>
      <c r="Q475" s="16" t="str">
        <f t="shared" si="23"/>
        <v>BJ</v>
      </c>
      <c r="R475" s="16">
        <f>VLOOKUP(A475,'Per Pallet'!A:C,3,0)</f>
        <v>468</v>
      </c>
      <c r="S475" s="16">
        <f t="shared" si="24"/>
        <v>36</v>
      </c>
    </row>
    <row r="476" spans="1:19" hidden="1" x14ac:dyDescent="0.25">
      <c r="A476" s="71">
        <v>64771676</v>
      </c>
      <c r="B476" s="71">
        <v>1406</v>
      </c>
      <c r="C476" s="71" t="s">
        <v>849</v>
      </c>
      <c r="D476" s="71" t="s">
        <v>850</v>
      </c>
      <c r="E476" s="71" t="s">
        <v>10403</v>
      </c>
      <c r="F476" s="71" t="s">
        <v>851</v>
      </c>
      <c r="G476" s="71" t="s">
        <v>852</v>
      </c>
      <c r="H476" s="72">
        <v>28665</v>
      </c>
      <c r="I476" s="73">
        <v>174017.92000000001</v>
      </c>
      <c r="J476" s="73">
        <v>6070.75</v>
      </c>
      <c r="K476" s="73">
        <v>6232.98</v>
      </c>
      <c r="L476" s="74">
        <v>1000</v>
      </c>
      <c r="M476" s="73">
        <v>174017.92000000001</v>
      </c>
      <c r="N476" s="73">
        <v>0</v>
      </c>
      <c r="O476" s="16" t="str">
        <f>VLOOKUP($A476,'Roll up tech'!$A:$C,3,0)</f>
        <v>Facepieces</v>
      </c>
      <c r="P476" s="16" t="str">
        <f>VLOOKUP($A476,'Roll up tech'!$A:$C,2,0)</f>
        <v>PS SpongeBob Facepiece IH 6-6PK</v>
      </c>
      <c r="Q476" s="16" t="str">
        <f t="shared" si="23"/>
        <v>PS</v>
      </c>
      <c r="R476" s="16">
        <f>VLOOKUP(A476,'Per Pallet'!A:C,3,0)</f>
        <v>195</v>
      </c>
      <c r="S476" s="16">
        <f t="shared" si="24"/>
        <v>147</v>
      </c>
    </row>
    <row r="477" spans="1:19" hidden="1" x14ac:dyDescent="0.25">
      <c r="A477" s="71">
        <v>64771676</v>
      </c>
      <c r="B477" s="71">
        <v>1419</v>
      </c>
      <c r="C477" s="71" t="s">
        <v>849</v>
      </c>
      <c r="D477" s="71" t="s">
        <v>850</v>
      </c>
      <c r="E477" s="71" t="s">
        <v>10403</v>
      </c>
      <c r="F477" s="71" t="s">
        <v>851</v>
      </c>
      <c r="G477" s="71" t="s">
        <v>852</v>
      </c>
      <c r="H477" s="72">
        <v>54196</v>
      </c>
      <c r="I477" s="73">
        <v>354397.77</v>
      </c>
      <c r="J477" s="73">
        <v>6539.19</v>
      </c>
      <c r="K477" s="73">
        <v>6137.93</v>
      </c>
      <c r="L477" s="74">
        <v>1000</v>
      </c>
      <c r="M477" s="73">
        <v>354397.77</v>
      </c>
      <c r="N477" s="73">
        <v>0</v>
      </c>
      <c r="O477" s="16" t="str">
        <f>VLOOKUP($A477,'Roll up tech'!$A:$C,3,0)</f>
        <v>Facepieces</v>
      </c>
      <c r="P477" s="16" t="str">
        <f>VLOOKUP($A477,'Roll up tech'!$A:$C,2,0)</f>
        <v>PS SpongeBob Facepiece IH 6-6PK</v>
      </c>
      <c r="Q477" s="16" t="str">
        <f t="shared" si="23"/>
        <v>PS</v>
      </c>
      <c r="R477" s="16">
        <f>VLOOKUP(A477,'Per Pallet'!A:C,3,0)</f>
        <v>195</v>
      </c>
      <c r="S477" s="16">
        <f t="shared" si="24"/>
        <v>278</v>
      </c>
    </row>
    <row r="478" spans="1:19" hidden="1" x14ac:dyDescent="0.25">
      <c r="A478" s="71">
        <v>64771676</v>
      </c>
      <c r="B478" s="71">
        <v>1439</v>
      </c>
      <c r="C478" s="71" t="s">
        <v>849</v>
      </c>
      <c r="D478" s="71" t="s">
        <v>850</v>
      </c>
      <c r="E478" s="71" t="s">
        <v>10403</v>
      </c>
      <c r="F478" s="71" t="s">
        <v>851</v>
      </c>
      <c r="G478" s="71" t="s">
        <v>852</v>
      </c>
      <c r="H478" s="72">
        <v>8520</v>
      </c>
      <c r="I478" s="73">
        <v>60618.16</v>
      </c>
      <c r="J478" s="73">
        <v>7114.81</v>
      </c>
      <c r="K478" s="73">
        <v>6232.98</v>
      </c>
      <c r="L478" s="74">
        <v>1000</v>
      </c>
      <c r="M478" s="73">
        <v>60618.16</v>
      </c>
      <c r="N478" s="73">
        <v>0</v>
      </c>
      <c r="O478" s="16" t="str">
        <f>VLOOKUP($A478,'Roll up tech'!$A:$C,3,0)</f>
        <v>Facepieces</v>
      </c>
      <c r="P478" s="16" t="str">
        <f>VLOOKUP($A478,'Roll up tech'!$A:$C,2,0)</f>
        <v>PS SpongeBob Facepiece IH 6-6PK</v>
      </c>
      <c r="Q478" s="16" t="str">
        <f t="shared" si="23"/>
        <v>PS</v>
      </c>
      <c r="R478" s="16">
        <f>VLOOKUP(A478,'Per Pallet'!A:C,3,0)</f>
        <v>195</v>
      </c>
      <c r="S478" s="16">
        <f t="shared" si="24"/>
        <v>44</v>
      </c>
    </row>
    <row r="479" spans="1:19" hidden="1" x14ac:dyDescent="0.25">
      <c r="A479" s="71">
        <v>64771676</v>
      </c>
      <c r="B479" s="71">
        <v>1471</v>
      </c>
      <c r="C479" s="71" t="s">
        <v>849</v>
      </c>
      <c r="D479" s="71" t="s">
        <v>850</v>
      </c>
      <c r="E479" s="71" t="s">
        <v>10403</v>
      </c>
      <c r="F479" s="71" t="s">
        <v>851</v>
      </c>
      <c r="G479" s="71" t="s">
        <v>852</v>
      </c>
      <c r="H479" s="72">
        <v>225421</v>
      </c>
      <c r="I479" s="73">
        <v>1381036.77</v>
      </c>
      <c r="J479" s="73">
        <v>6126.48</v>
      </c>
      <c r="K479" s="73">
        <v>6232.98</v>
      </c>
      <c r="L479" s="74">
        <v>1000</v>
      </c>
      <c r="M479" s="73">
        <v>1381036.77</v>
      </c>
      <c r="N479" s="73">
        <v>0</v>
      </c>
      <c r="O479" s="16" t="str">
        <f>VLOOKUP($A479,'Roll up tech'!$A:$C,3,0)</f>
        <v>Facepieces</v>
      </c>
      <c r="P479" s="16" t="str">
        <f>VLOOKUP($A479,'Roll up tech'!$A:$C,2,0)</f>
        <v>PS SpongeBob Facepiece IH 6-6PK</v>
      </c>
      <c r="Q479" s="16" t="str">
        <f t="shared" si="23"/>
        <v>PS</v>
      </c>
      <c r="R479" s="16">
        <f>VLOOKUP(A479,'Per Pallet'!A:C,3,0)</f>
        <v>195</v>
      </c>
      <c r="S479" s="16">
        <f t="shared" si="24"/>
        <v>1157</v>
      </c>
    </row>
    <row r="480" spans="1:19" hidden="1" x14ac:dyDescent="0.25">
      <c r="A480" s="71">
        <v>64771676</v>
      </c>
      <c r="B480" s="71">
        <v>2300</v>
      </c>
      <c r="C480" s="71" t="s">
        <v>849</v>
      </c>
      <c r="D480" s="71" t="s">
        <v>850</v>
      </c>
      <c r="E480" s="71" t="s">
        <v>10403</v>
      </c>
      <c r="F480" s="71" t="s">
        <v>851</v>
      </c>
      <c r="G480" s="71" t="s">
        <v>852</v>
      </c>
      <c r="H480" s="72">
        <v>17130</v>
      </c>
      <c r="I480" s="73">
        <v>113218.23</v>
      </c>
      <c r="J480" s="73">
        <v>6609.35</v>
      </c>
      <c r="K480" s="73">
        <v>6232.98</v>
      </c>
      <c r="L480" s="74">
        <v>1000</v>
      </c>
      <c r="M480" s="73">
        <v>113218.23</v>
      </c>
      <c r="N480" s="73">
        <v>0</v>
      </c>
      <c r="O480" s="16" t="str">
        <f>VLOOKUP($A480,'Roll up tech'!$A:$C,3,0)</f>
        <v>Facepieces</v>
      </c>
      <c r="P480" s="16" t="str">
        <f>VLOOKUP($A480,'Roll up tech'!$A:$C,2,0)</f>
        <v>PS SpongeBob Facepiece IH 6-6PK</v>
      </c>
      <c r="Q480" s="16" t="str">
        <f t="shared" si="23"/>
        <v>PS</v>
      </c>
      <c r="R480" s="16">
        <f>VLOOKUP(A480,'Per Pallet'!A:C,3,0)</f>
        <v>195</v>
      </c>
      <c r="S480" s="16">
        <f t="shared" si="24"/>
        <v>88</v>
      </c>
    </row>
    <row r="481" spans="1:19" hidden="1" x14ac:dyDescent="0.25">
      <c r="A481" s="71">
        <v>64771676</v>
      </c>
      <c r="B481" s="71">
        <v>3989</v>
      </c>
      <c r="C481" s="71" t="s">
        <v>849</v>
      </c>
      <c r="D481" s="71" t="s">
        <v>850</v>
      </c>
      <c r="E481" s="71" t="s">
        <v>10403</v>
      </c>
      <c r="F481" s="71" t="s">
        <v>851</v>
      </c>
      <c r="G481" s="71" t="s">
        <v>852</v>
      </c>
      <c r="H481" s="72">
        <v>59141</v>
      </c>
      <c r="I481" s="73">
        <v>376662.42</v>
      </c>
      <c r="J481" s="73">
        <v>6368.89</v>
      </c>
      <c r="K481" s="73">
        <v>6232.98</v>
      </c>
      <c r="L481" s="74">
        <v>1000</v>
      </c>
      <c r="M481" s="73">
        <v>376662.42</v>
      </c>
      <c r="N481" s="73">
        <v>0</v>
      </c>
      <c r="O481" s="16" t="str">
        <f>VLOOKUP($A481,'Roll up tech'!$A:$C,3,0)</f>
        <v>Facepieces</v>
      </c>
      <c r="P481" s="16" t="str">
        <f>VLOOKUP($A481,'Roll up tech'!$A:$C,2,0)</f>
        <v>PS SpongeBob Facepiece IH 6-6PK</v>
      </c>
      <c r="Q481" s="16" t="str">
        <f t="shared" si="23"/>
        <v>PS</v>
      </c>
      <c r="R481" s="16">
        <f>VLOOKUP(A481,'Per Pallet'!A:C,3,0)</f>
        <v>195</v>
      </c>
      <c r="S481" s="16">
        <f t="shared" si="24"/>
        <v>304</v>
      </c>
    </row>
    <row r="482" spans="1:19" hidden="1" x14ac:dyDescent="0.25">
      <c r="A482" s="71">
        <v>64771677</v>
      </c>
      <c r="B482" s="71">
        <v>1406</v>
      </c>
      <c r="C482" s="71" t="s">
        <v>849</v>
      </c>
      <c r="D482" s="71" t="s">
        <v>850</v>
      </c>
      <c r="E482" s="71" t="s">
        <v>10403</v>
      </c>
      <c r="F482" s="71" t="s">
        <v>851</v>
      </c>
      <c r="G482" s="71" t="s">
        <v>852</v>
      </c>
      <c r="H482" s="72">
        <v>20627</v>
      </c>
      <c r="I482" s="73">
        <v>141289.57999999999</v>
      </c>
      <c r="J482" s="73">
        <v>6849.74</v>
      </c>
      <c r="K482" s="73">
        <v>6651.5</v>
      </c>
      <c r="L482" s="74">
        <v>1000</v>
      </c>
      <c r="M482" s="73">
        <v>141289.57999999999</v>
      </c>
      <c r="N482" s="73">
        <v>0</v>
      </c>
      <c r="O482" s="16" t="str">
        <f>VLOOKUP($A482,'Roll up tech'!$A:$C,3,0)</f>
        <v>Facepieces</v>
      </c>
      <c r="P482" s="16" t="str">
        <f>VLOOKUP($A482,'Roll up tech'!$A:$C,2,0)</f>
        <v>PS Minions Facepiece IH 6-6PK</v>
      </c>
      <c r="Q482" s="16" t="str">
        <f t="shared" si="23"/>
        <v>PS</v>
      </c>
      <c r="R482" s="16">
        <f>VLOOKUP(A482,'Per Pallet'!A:C,3,0)</f>
        <v>195</v>
      </c>
      <c r="S482" s="16">
        <f t="shared" si="24"/>
        <v>106</v>
      </c>
    </row>
    <row r="483" spans="1:19" hidden="1" x14ac:dyDescent="0.25">
      <c r="A483" s="71">
        <v>64771677</v>
      </c>
      <c r="B483" s="71">
        <v>1419</v>
      </c>
      <c r="C483" s="71" t="s">
        <v>849</v>
      </c>
      <c r="D483" s="71" t="s">
        <v>850</v>
      </c>
      <c r="E483" s="71" t="s">
        <v>10403</v>
      </c>
      <c r="F483" s="71" t="s">
        <v>851</v>
      </c>
      <c r="G483" s="71" t="s">
        <v>852</v>
      </c>
      <c r="H483" s="72">
        <v>31312</v>
      </c>
      <c r="I483" s="73">
        <v>226294.26</v>
      </c>
      <c r="J483" s="73">
        <v>7227.08</v>
      </c>
      <c r="K483" s="73">
        <v>6896.9</v>
      </c>
      <c r="L483" s="74">
        <v>1000</v>
      </c>
      <c r="M483" s="73">
        <v>226294.26</v>
      </c>
      <c r="N483" s="73">
        <v>0</v>
      </c>
      <c r="O483" s="16" t="str">
        <f>VLOOKUP($A483,'Roll up tech'!$A:$C,3,0)</f>
        <v>Facepieces</v>
      </c>
      <c r="P483" s="16" t="str">
        <f>VLOOKUP($A483,'Roll up tech'!$A:$C,2,0)</f>
        <v>PS Minions Facepiece IH 6-6PK</v>
      </c>
      <c r="Q483" s="16" t="str">
        <f t="shared" si="23"/>
        <v>PS</v>
      </c>
      <c r="R483" s="16">
        <f>VLOOKUP(A483,'Per Pallet'!A:C,3,0)</f>
        <v>195</v>
      </c>
      <c r="S483" s="16">
        <f t="shared" si="24"/>
        <v>161</v>
      </c>
    </row>
    <row r="484" spans="1:19" hidden="1" x14ac:dyDescent="0.25">
      <c r="A484" s="71">
        <v>64771677</v>
      </c>
      <c r="B484" s="71">
        <v>1439</v>
      </c>
      <c r="C484" s="71" t="s">
        <v>849</v>
      </c>
      <c r="D484" s="71" t="s">
        <v>850</v>
      </c>
      <c r="E484" s="71" t="s">
        <v>10403</v>
      </c>
      <c r="F484" s="71" t="s">
        <v>851</v>
      </c>
      <c r="G484" s="71" t="s">
        <v>852</v>
      </c>
      <c r="H484" s="72">
        <v>23069</v>
      </c>
      <c r="I484" s="73">
        <v>172828.15</v>
      </c>
      <c r="J484" s="73">
        <v>7491.79</v>
      </c>
      <c r="K484" s="73">
        <v>6651.5</v>
      </c>
      <c r="L484" s="74">
        <v>1000</v>
      </c>
      <c r="M484" s="73">
        <v>172828.15</v>
      </c>
      <c r="N484" s="73">
        <v>0</v>
      </c>
      <c r="O484" s="16" t="str">
        <f>VLOOKUP($A484,'Roll up tech'!$A:$C,3,0)</f>
        <v>Facepieces</v>
      </c>
      <c r="P484" s="16" t="str">
        <f>VLOOKUP($A484,'Roll up tech'!$A:$C,2,0)</f>
        <v>PS Minions Facepiece IH 6-6PK</v>
      </c>
      <c r="Q484" s="16" t="str">
        <f t="shared" si="23"/>
        <v>PS</v>
      </c>
      <c r="R484" s="16">
        <f>VLOOKUP(A484,'Per Pallet'!A:C,3,0)</f>
        <v>195</v>
      </c>
      <c r="S484" s="16">
        <f t="shared" si="24"/>
        <v>119</v>
      </c>
    </row>
    <row r="485" spans="1:19" hidden="1" x14ac:dyDescent="0.25">
      <c r="A485" s="71">
        <v>64771677</v>
      </c>
      <c r="B485" s="71">
        <v>1471</v>
      </c>
      <c r="C485" s="71" t="s">
        <v>849</v>
      </c>
      <c r="D485" s="71" t="s">
        <v>850</v>
      </c>
      <c r="E485" s="71" t="s">
        <v>10403</v>
      </c>
      <c r="F485" s="71" t="s">
        <v>851</v>
      </c>
      <c r="G485" s="71" t="s">
        <v>852</v>
      </c>
      <c r="H485" s="72">
        <v>154161</v>
      </c>
      <c r="I485" s="73">
        <v>1036705.12</v>
      </c>
      <c r="J485" s="73">
        <v>6724.82</v>
      </c>
      <c r="K485" s="73">
        <v>6651.5</v>
      </c>
      <c r="L485" s="74">
        <v>1000</v>
      </c>
      <c r="M485" s="73">
        <v>1036705.12</v>
      </c>
      <c r="N485" s="73">
        <v>0</v>
      </c>
      <c r="O485" s="16" t="str">
        <f>VLOOKUP($A485,'Roll up tech'!$A:$C,3,0)</f>
        <v>Facepieces</v>
      </c>
      <c r="P485" s="16" t="str">
        <f>VLOOKUP($A485,'Roll up tech'!$A:$C,2,0)</f>
        <v>PS Minions Facepiece IH 6-6PK</v>
      </c>
      <c r="Q485" s="16" t="str">
        <f t="shared" si="23"/>
        <v>PS</v>
      </c>
      <c r="R485" s="16">
        <f>VLOOKUP(A485,'Per Pallet'!A:C,3,0)</f>
        <v>195</v>
      </c>
      <c r="S485" s="16">
        <f t="shared" si="24"/>
        <v>791</v>
      </c>
    </row>
    <row r="486" spans="1:19" hidden="1" x14ac:dyDescent="0.25">
      <c r="A486" s="71">
        <v>64771677</v>
      </c>
      <c r="B486" s="71">
        <v>2300</v>
      </c>
      <c r="C486" s="71" t="s">
        <v>849</v>
      </c>
      <c r="D486" s="71" t="s">
        <v>850</v>
      </c>
      <c r="E486" s="71" t="s">
        <v>10403</v>
      </c>
      <c r="F486" s="71" t="s">
        <v>851</v>
      </c>
      <c r="G486" s="71" t="s">
        <v>852</v>
      </c>
      <c r="H486" s="72">
        <v>4349</v>
      </c>
      <c r="I486" s="73">
        <v>30255.439999999999</v>
      </c>
      <c r="J486" s="73">
        <v>6956.87</v>
      </c>
      <c r="K486" s="73">
        <v>6651.5</v>
      </c>
      <c r="L486" s="74">
        <v>1000</v>
      </c>
      <c r="M486" s="73">
        <v>30255.439999999999</v>
      </c>
      <c r="N486" s="73">
        <v>0</v>
      </c>
      <c r="O486" s="16" t="str">
        <f>VLOOKUP($A486,'Roll up tech'!$A:$C,3,0)</f>
        <v>Facepieces</v>
      </c>
      <c r="P486" s="16" t="str">
        <f>VLOOKUP($A486,'Roll up tech'!$A:$C,2,0)</f>
        <v>PS Minions Facepiece IH 6-6PK</v>
      </c>
      <c r="Q486" s="16" t="str">
        <f t="shared" si="23"/>
        <v>PS</v>
      </c>
      <c r="R486" s="16">
        <f>VLOOKUP(A486,'Per Pallet'!A:C,3,0)</f>
        <v>195</v>
      </c>
      <c r="S486" s="16">
        <f t="shared" si="24"/>
        <v>23</v>
      </c>
    </row>
    <row r="487" spans="1:19" hidden="1" x14ac:dyDescent="0.25">
      <c r="A487" s="71">
        <v>64771677</v>
      </c>
      <c r="B487" s="71">
        <v>3989</v>
      </c>
      <c r="C487" s="71" t="s">
        <v>849</v>
      </c>
      <c r="D487" s="71" t="s">
        <v>850</v>
      </c>
      <c r="E487" s="71" t="s">
        <v>10403</v>
      </c>
      <c r="F487" s="71" t="s">
        <v>851</v>
      </c>
      <c r="G487" s="71" t="s">
        <v>852</v>
      </c>
      <c r="H487" s="72">
        <v>4232</v>
      </c>
      <c r="I487" s="73">
        <v>28803.67</v>
      </c>
      <c r="J487" s="73">
        <v>6806.16</v>
      </c>
      <c r="K487" s="73">
        <v>6651.5</v>
      </c>
      <c r="L487" s="74">
        <v>1000</v>
      </c>
      <c r="M487" s="73">
        <v>28803.67</v>
      </c>
      <c r="N487" s="73">
        <v>0</v>
      </c>
      <c r="O487" s="16" t="str">
        <f>VLOOKUP($A487,'Roll up tech'!$A:$C,3,0)</f>
        <v>Facepieces</v>
      </c>
      <c r="P487" s="16" t="str">
        <f>VLOOKUP($A487,'Roll up tech'!$A:$C,2,0)</f>
        <v>PS Minions Facepiece IH 6-6PK</v>
      </c>
      <c r="Q487" s="16" t="str">
        <f t="shared" si="23"/>
        <v>PS</v>
      </c>
      <c r="R487" s="16">
        <f>VLOOKUP(A487,'Per Pallet'!A:C,3,0)</f>
        <v>195</v>
      </c>
      <c r="S487" s="16">
        <f t="shared" si="24"/>
        <v>22</v>
      </c>
    </row>
    <row r="488" spans="1:19" hidden="1" x14ac:dyDescent="0.25">
      <c r="A488" s="71">
        <v>64775322</v>
      </c>
      <c r="B488" s="71">
        <v>1419</v>
      </c>
      <c r="C488" s="71" t="s">
        <v>849</v>
      </c>
      <c r="D488" s="71" t="s">
        <v>850</v>
      </c>
      <c r="E488" s="71" t="s">
        <v>10403</v>
      </c>
      <c r="F488" s="71" t="s">
        <v>851</v>
      </c>
      <c r="G488" s="71" t="s">
        <v>852</v>
      </c>
      <c r="H488" s="72">
        <v>43</v>
      </c>
      <c r="I488" s="73">
        <v>1710.74</v>
      </c>
      <c r="J488" s="73">
        <v>39784.65</v>
      </c>
      <c r="K488" s="73">
        <v>33194.730000000003</v>
      </c>
      <c r="L488" s="74">
        <v>1000</v>
      </c>
      <c r="M488" s="73">
        <v>1710.74</v>
      </c>
      <c r="N488" s="73">
        <v>0</v>
      </c>
      <c r="O488" s="16" t="str">
        <f>VLOOKUP($A488,'Roll up tech'!$A:$C,3,0)</f>
        <v>2.4 Gal</v>
      </c>
      <c r="P488" s="16" t="str">
        <f>VLOOKUP($A488,'Roll up tech'!$A:$C,2,0)</f>
        <v>BJ US-IC-TurtleSundae-1 2.4Gal</v>
      </c>
      <c r="Q488" s="16" t="str">
        <f t="shared" si="23"/>
        <v>BJ</v>
      </c>
      <c r="R488" s="16">
        <f>VLOOKUP(A488,'Per Pallet'!A:C,3,0)</f>
        <v>125</v>
      </c>
      <c r="S488" s="16">
        <f t="shared" si="24"/>
        <v>1</v>
      </c>
    </row>
    <row r="489" spans="1:19" hidden="1" x14ac:dyDescent="0.25">
      <c r="A489" s="71">
        <v>64775322</v>
      </c>
      <c r="B489" s="71">
        <v>1439</v>
      </c>
      <c r="C489" s="71" t="s">
        <v>849</v>
      </c>
      <c r="D489" s="71" t="s">
        <v>850</v>
      </c>
      <c r="E489" s="71" t="s">
        <v>10403</v>
      </c>
      <c r="F489" s="71" t="s">
        <v>851</v>
      </c>
      <c r="G489" s="71" t="s">
        <v>852</v>
      </c>
      <c r="H489" s="72">
        <v>73</v>
      </c>
      <c r="I489" s="73">
        <v>2941.38</v>
      </c>
      <c r="J489" s="73">
        <v>40292.879999999997</v>
      </c>
      <c r="K489" s="73">
        <v>32212.68</v>
      </c>
      <c r="L489" s="74">
        <v>1000</v>
      </c>
      <c r="M489" s="73">
        <v>2941.38</v>
      </c>
      <c r="N489" s="73">
        <v>0</v>
      </c>
      <c r="O489" s="16" t="str">
        <f>VLOOKUP($A489,'Roll up tech'!$A:$C,3,0)</f>
        <v>2.4 Gal</v>
      </c>
      <c r="P489" s="16" t="str">
        <f>VLOOKUP($A489,'Roll up tech'!$A:$C,2,0)</f>
        <v>BJ US-IC-TurtleSundae-1 2.4Gal</v>
      </c>
      <c r="Q489" s="16" t="str">
        <f t="shared" si="23"/>
        <v>BJ</v>
      </c>
      <c r="R489" s="16">
        <f>VLOOKUP(A489,'Per Pallet'!A:C,3,0)</f>
        <v>125</v>
      </c>
      <c r="S489" s="16">
        <f t="shared" si="24"/>
        <v>1</v>
      </c>
    </row>
    <row r="490" spans="1:19" hidden="1" x14ac:dyDescent="0.25">
      <c r="A490" s="71">
        <v>64775322</v>
      </c>
      <c r="B490" s="71">
        <v>2300</v>
      </c>
      <c r="C490" s="71" t="s">
        <v>849</v>
      </c>
      <c r="D490" s="71" t="s">
        <v>850</v>
      </c>
      <c r="E490" s="71" t="s">
        <v>10403</v>
      </c>
      <c r="F490" s="71" t="s">
        <v>851</v>
      </c>
      <c r="G490" s="71" t="s">
        <v>852</v>
      </c>
      <c r="H490" s="72">
        <v>59</v>
      </c>
      <c r="I490" s="73">
        <v>2347.29</v>
      </c>
      <c r="J490" s="73">
        <v>39784.58</v>
      </c>
      <c r="K490" s="73">
        <v>33264.03</v>
      </c>
      <c r="L490" s="74">
        <v>1000</v>
      </c>
      <c r="M490" s="73">
        <v>2347.29</v>
      </c>
      <c r="N490" s="73">
        <v>0</v>
      </c>
      <c r="O490" s="16" t="str">
        <f>VLOOKUP($A490,'Roll up tech'!$A:$C,3,0)</f>
        <v>2.4 Gal</v>
      </c>
      <c r="P490" s="16" t="str">
        <f>VLOOKUP($A490,'Roll up tech'!$A:$C,2,0)</f>
        <v>BJ US-IC-TurtleSundae-1 2.4Gal</v>
      </c>
      <c r="Q490" s="16" t="str">
        <f t="shared" si="23"/>
        <v>BJ</v>
      </c>
      <c r="R490" s="16">
        <f>VLOOKUP(A490,'Per Pallet'!A:C,3,0)</f>
        <v>125</v>
      </c>
      <c r="S490" s="16">
        <f t="shared" si="24"/>
        <v>1</v>
      </c>
    </row>
    <row r="491" spans="1:19" hidden="1" x14ac:dyDescent="0.25">
      <c r="A491" s="71">
        <v>64775322</v>
      </c>
      <c r="B491" s="71">
        <v>3989</v>
      </c>
      <c r="C491" s="71" t="s">
        <v>849</v>
      </c>
      <c r="D491" s="71" t="s">
        <v>850</v>
      </c>
      <c r="E491" s="71" t="s">
        <v>10403</v>
      </c>
      <c r="F491" s="71" t="s">
        <v>851</v>
      </c>
      <c r="G491" s="71" t="s">
        <v>852</v>
      </c>
      <c r="H491" s="72">
        <v>90</v>
      </c>
      <c r="I491" s="73">
        <v>3590.39</v>
      </c>
      <c r="J491" s="73">
        <v>39893.22</v>
      </c>
      <c r="K491" s="73">
        <v>32212.68</v>
      </c>
      <c r="L491" s="74">
        <v>1000</v>
      </c>
      <c r="M491" s="73">
        <v>3590.39</v>
      </c>
      <c r="N491" s="73">
        <v>0</v>
      </c>
      <c r="O491" s="16" t="str">
        <f>VLOOKUP($A491,'Roll up tech'!$A:$C,3,0)</f>
        <v>2.4 Gal</v>
      </c>
      <c r="P491" s="16" t="str">
        <f>VLOOKUP($A491,'Roll up tech'!$A:$C,2,0)</f>
        <v>BJ US-IC-TurtleSundae-1 2.4Gal</v>
      </c>
      <c r="Q491" s="16" t="str">
        <f t="shared" si="23"/>
        <v>BJ</v>
      </c>
      <c r="R491" s="16">
        <f>VLOOKUP(A491,'Per Pallet'!A:C,3,0)</f>
        <v>125</v>
      </c>
      <c r="S491" s="16">
        <f t="shared" si="24"/>
        <v>1</v>
      </c>
    </row>
    <row r="492" spans="1:19" hidden="1" x14ac:dyDescent="0.25">
      <c r="A492" s="71">
        <v>64775327</v>
      </c>
      <c r="B492" s="71">
        <v>1419</v>
      </c>
      <c r="C492" s="71" t="s">
        <v>849</v>
      </c>
      <c r="D492" s="71" t="s">
        <v>850</v>
      </c>
      <c r="E492" s="71" t="s">
        <v>10403</v>
      </c>
      <c r="F492" s="71" t="s">
        <v>851</v>
      </c>
      <c r="G492" s="71" t="s">
        <v>852</v>
      </c>
      <c r="H492" s="72">
        <v>12595</v>
      </c>
      <c r="I492" s="73">
        <v>146736.78</v>
      </c>
      <c r="J492" s="73">
        <v>11650.4</v>
      </c>
      <c r="K492" s="73">
        <v>11215.78</v>
      </c>
      <c r="L492" s="74">
        <v>1000</v>
      </c>
      <c r="M492" s="73">
        <v>146736.78</v>
      </c>
      <c r="N492" s="73">
        <v>0</v>
      </c>
      <c r="O492" s="16" t="str">
        <f>VLOOKUP($A492,'Roll up tech'!$A:$C,3,0)</f>
        <v>48oz</v>
      </c>
      <c r="P492" s="16" t="str">
        <f>VLOOKUP($A492,'Roll up tech'!$A:$C,2,0)</f>
        <v>BR CS Brownie A La Mode 6 1.5QT</v>
      </c>
      <c r="Q492" s="16" t="str">
        <f t="shared" si="23"/>
        <v>BR</v>
      </c>
      <c r="R492" s="16">
        <f>VLOOKUP(A492,'Per Pallet'!A:C,3,0)</f>
        <v>176</v>
      </c>
      <c r="S492" s="16">
        <f t="shared" si="24"/>
        <v>72</v>
      </c>
    </row>
    <row r="493" spans="1:19" hidden="1" x14ac:dyDescent="0.25">
      <c r="A493" s="71">
        <v>64775327</v>
      </c>
      <c r="B493" s="71">
        <v>1439</v>
      </c>
      <c r="C493" s="71" t="s">
        <v>849</v>
      </c>
      <c r="D493" s="71" t="s">
        <v>850</v>
      </c>
      <c r="E493" s="71" t="s">
        <v>10403</v>
      </c>
      <c r="F493" s="71" t="s">
        <v>851</v>
      </c>
      <c r="G493" s="71" t="s">
        <v>852</v>
      </c>
      <c r="H493" s="72">
        <v>4785</v>
      </c>
      <c r="I493" s="73">
        <v>56472.49</v>
      </c>
      <c r="J493" s="73">
        <v>11801.98</v>
      </c>
      <c r="K493" s="73">
        <v>10331.700000000001</v>
      </c>
      <c r="L493" s="74">
        <v>1000</v>
      </c>
      <c r="M493" s="73">
        <v>56472.49</v>
      </c>
      <c r="N493" s="73">
        <v>0</v>
      </c>
      <c r="O493" s="16" t="str">
        <f>VLOOKUP($A493,'Roll up tech'!$A:$C,3,0)</f>
        <v>48oz</v>
      </c>
      <c r="P493" s="16" t="str">
        <f>VLOOKUP($A493,'Roll up tech'!$A:$C,2,0)</f>
        <v>BR CS Brownie A La Mode 6 1.5QT</v>
      </c>
      <c r="Q493" s="16" t="str">
        <f t="shared" si="23"/>
        <v>BR</v>
      </c>
      <c r="R493" s="16">
        <f>VLOOKUP(A493,'Per Pallet'!A:C,3,0)</f>
        <v>176</v>
      </c>
      <c r="S493" s="16">
        <f t="shared" si="24"/>
        <v>28</v>
      </c>
    </row>
    <row r="494" spans="1:19" hidden="1" x14ac:dyDescent="0.25">
      <c r="A494" s="71">
        <v>64775327</v>
      </c>
      <c r="B494" s="71">
        <v>2300</v>
      </c>
      <c r="C494" s="71" t="s">
        <v>849</v>
      </c>
      <c r="D494" s="71" t="s">
        <v>850</v>
      </c>
      <c r="E494" s="71" t="s">
        <v>10403</v>
      </c>
      <c r="F494" s="71" t="s">
        <v>851</v>
      </c>
      <c r="G494" s="71" t="s">
        <v>852</v>
      </c>
      <c r="H494" s="72">
        <v>35059</v>
      </c>
      <c r="I494" s="73">
        <v>371051.17</v>
      </c>
      <c r="J494" s="73">
        <v>10583.62</v>
      </c>
      <c r="K494" s="73">
        <v>10331.700000000001</v>
      </c>
      <c r="L494" s="74">
        <v>1000</v>
      </c>
      <c r="M494" s="73">
        <v>371051.17</v>
      </c>
      <c r="N494" s="73">
        <v>0</v>
      </c>
      <c r="O494" s="16" t="str">
        <f>VLOOKUP($A494,'Roll up tech'!$A:$C,3,0)</f>
        <v>48oz</v>
      </c>
      <c r="P494" s="16" t="str">
        <f>VLOOKUP($A494,'Roll up tech'!$A:$C,2,0)</f>
        <v>BR CS Brownie A La Mode 6 1.5QT</v>
      </c>
      <c r="Q494" s="16" t="str">
        <f t="shared" si="23"/>
        <v>BR</v>
      </c>
      <c r="R494" s="16">
        <f>VLOOKUP(A494,'Per Pallet'!A:C,3,0)</f>
        <v>176</v>
      </c>
      <c r="S494" s="16">
        <f t="shared" si="24"/>
        <v>200</v>
      </c>
    </row>
    <row r="495" spans="1:19" hidden="1" x14ac:dyDescent="0.25">
      <c r="A495" s="71">
        <v>64775327</v>
      </c>
      <c r="B495" s="71">
        <v>2904</v>
      </c>
      <c r="C495" s="71" t="s">
        <v>849</v>
      </c>
      <c r="D495" s="71" t="s">
        <v>850</v>
      </c>
      <c r="E495" s="71" t="s">
        <v>10403</v>
      </c>
      <c r="F495" s="71" t="s">
        <v>851</v>
      </c>
      <c r="G495" s="71" t="s">
        <v>852</v>
      </c>
      <c r="H495" s="72">
        <v>0</v>
      </c>
      <c r="I495" s="73">
        <v>0</v>
      </c>
      <c r="J495" s="73">
        <v>10229.68</v>
      </c>
      <c r="K495" s="73">
        <v>10331.700000000001</v>
      </c>
      <c r="L495" s="74">
        <v>1000</v>
      </c>
      <c r="M495" s="73">
        <v>0</v>
      </c>
      <c r="N495" s="73">
        <v>0</v>
      </c>
      <c r="O495" s="16" t="str">
        <f>VLOOKUP($A495,'Roll up tech'!$A:$C,3,0)</f>
        <v>48oz</v>
      </c>
      <c r="P495" s="16" t="str">
        <f>VLOOKUP($A495,'Roll up tech'!$A:$C,2,0)</f>
        <v>BR CS Brownie A La Mode 6 1.5QT</v>
      </c>
      <c r="Q495" s="16" t="str">
        <f t="shared" si="23"/>
        <v>BR</v>
      </c>
      <c r="R495" s="16">
        <f>VLOOKUP(A495,'Per Pallet'!A:C,3,0)</f>
        <v>176</v>
      </c>
      <c r="S495" s="16">
        <f t="shared" si="24"/>
        <v>0</v>
      </c>
    </row>
    <row r="496" spans="1:19" hidden="1" x14ac:dyDescent="0.25">
      <c r="A496" s="71">
        <v>64775327</v>
      </c>
      <c r="B496" s="71">
        <v>3989</v>
      </c>
      <c r="C496" s="71" t="s">
        <v>849</v>
      </c>
      <c r="D496" s="71" t="s">
        <v>850</v>
      </c>
      <c r="E496" s="71" t="s">
        <v>10403</v>
      </c>
      <c r="F496" s="71" t="s">
        <v>851</v>
      </c>
      <c r="G496" s="71" t="s">
        <v>852</v>
      </c>
      <c r="H496" s="72">
        <v>21315</v>
      </c>
      <c r="I496" s="73">
        <v>233708.61</v>
      </c>
      <c r="J496" s="73">
        <v>10964.51</v>
      </c>
      <c r="K496" s="73">
        <v>10501.05</v>
      </c>
      <c r="L496" s="74">
        <v>1000</v>
      </c>
      <c r="M496" s="73">
        <v>233708.61</v>
      </c>
      <c r="N496" s="73">
        <v>0</v>
      </c>
      <c r="O496" s="16" t="str">
        <f>VLOOKUP($A496,'Roll up tech'!$A:$C,3,0)</f>
        <v>48oz</v>
      </c>
      <c r="P496" s="16" t="str">
        <f>VLOOKUP($A496,'Roll up tech'!$A:$C,2,0)</f>
        <v>BR CS Brownie A La Mode 6 1.5QT</v>
      </c>
      <c r="Q496" s="16" t="str">
        <f t="shared" si="23"/>
        <v>BR</v>
      </c>
      <c r="R496" s="16">
        <f>VLOOKUP(A496,'Per Pallet'!A:C,3,0)</f>
        <v>176</v>
      </c>
      <c r="S496" s="16">
        <f t="shared" si="24"/>
        <v>122</v>
      </c>
    </row>
    <row r="497" spans="1:19" hidden="1" x14ac:dyDescent="0.25">
      <c r="A497" s="71">
        <v>64776952</v>
      </c>
      <c r="B497" s="71">
        <v>1352</v>
      </c>
      <c r="C497" s="71" t="s">
        <v>849</v>
      </c>
      <c r="D497" s="71" t="s">
        <v>850</v>
      </c>
      <c r="E497" s="71" t="s">
        <v>10403</v>
      </c>
      <c r="F497" s="71" t="s">
        <v>851</v>
      </c>
      <c r="G497" s="71" t="s">
        <v>852</v>
      </c>
      <c r="H497" s="72">
        <v>844</v>
      </c>
      <c r="I497" s="73">
        <v>10998.64</v>
      </c>
      <c r="J497" s="73">
        <v>13031.56</v>
      </c>
      <c r="K497" s="73">
        <v>13396.02</v>
      </c>
      <c r="L497" s="74">
        <v>1000</v>
      </c>
      <c r="M497" s="73">
        <v>10998.64</v>
      </c>
      <c r="N497" s="73">
        <v>0</v>
      </c>
      <c r="O497" s="16" t="str">
        <f>VLOOKUP($A497,'Roll up tech'!$A:$C,3,0)</f>
        <v>PG</v>
      </c>
      <c r="P497" s="16" t="str">
        <f>VLOOKUP($A497,'Roll up tech'!$A:$C,2,0)</f>
        <v>PS Firecracker 6-18PK</v>
      </c>
      <c r="Q497" s="16" t="str">
        <f t="shared" si="23"/>
        <v>PS</v>
      </c>
      <c r="R497" s="16">
        <f>VLOOKUP(A497,'Per Pallet'!A:C,3,0)</f>
        <v>130</v>
      </c>
      <c r="S497" s="16">
        <f t="shared" si="24"/>
        <v>7</v>
      </c>
    </row>
    <row r="498" spans="1:19" hidden="1" x14ac:dyDescent="0.25">
      <c r="A498" s="71">
        <v>64776952</v>
      </c>
      <c r="B498" s="71">
        <v>1419</v>
      </c>
      <c r="C498" s="71" t="s">
        <v>849</v>
      </c>
      <c r="D498" s="71" t="s">
        <v>850</v>
      </c>
      <c r="E498" s="71" t="s">
        <v>10403</v>
      </c>
      <c r="F498" s="71" t="s">
        <v>851</v>
      </c>
      <c r="G498" s="71" t="s">
        <v>852</v>
      </c>
      <c r="H498" s="72">
        <v>12702</v>
      </c>
      <c r="I498" s="73">
        <v>160504.72</v>
      </c>
      <c r="J498" s="73">
        <v>12636.18</v>
      </c>
      <c r="K498" s="73">
        <v>14554.15</v>
      </c>
      <c r="L498" s="74">
        <v>1000</v>
      </c>
      <c r="M498" s="73">
        <v>160504.72</v>
      </c>
      <c r="N498" s="73">
        <v>0</v>
      </c>
      <c r="O498" s="16" t="str">
        <f>VLOOKUP($A498,'Roll up tech'!$A:$C,3,0)</f>
        <v>PG</v>
      </c>
      <c r="P498" s="16" t="str">
        <f>VLOOKUP($A498,'Roll up tech'!$A:$C,2,0)</f>
        <v>PS Firecracker 6-18PK</v>
      </c>
      <c r="Q498" s="16" t="str">
        <f t="shared" si="23"/>
        <v>PS</v>
      </c>
      <c r="R498" s="16">
        <f>VLOOKUP(A498,'Per Pallet'!A:C,3,0)</f>
        <v>130</v>
      </c>
      <c r="S498" s="16">
        <f t="shared" si="24"/>
        <v>98</v>
      </c>
    </row>
    <row r="499" spans="1:19" hidden="1" x14ac:dyDescent="0.25">
      <c r="A499" s="71">
        <v>64776952</v>
      </c>
      <c r="B499" s="71">
        <v>1439</v>
      </c>
      <c r="C499" s="71" t="s">
        <v>849</v>
      </c>
      <c r="D499" s="71" t="s">
        <v>850</v>
      </c>
      <c r="E499" s="71" t="s">
        <v>10403</v>
      </c>
      <c r="F499" s="71" t="s">
        <v>851</v>
      </c>
      <c r="G499" s="71" t="s">
        <v>852</v>
      </c>
      <c r="H499" s="72">
        <v>5953</v>
      </c>
      <c r="I499" s="73">
        <v>75763.19</v>
      </c>
      <c r="J499" s="73">
        <v>12726.89</v>
      </c>
      <c r="K499" s="73">
        <v>14554.15</v>
      </c>
      <c r="L499" s="74">
        <v>1000</v>
      </c>
      <c r="M499" s="73">
        <v>75763.19</v>
      </c>
      <c r="N499" s="73">
        <v>0</v>
      </c>
      <c r="O499" s="16" t="str">
        <f>VLOOKUP($A499,'Roll up tech'!$A:$C,3,0)</f>
        <v>PG</v>
      </c>
      <c r="P499" s="16" t="str">
        <f>VLOOKUP($A499,'Roll up tech'!$A:$C,2,0)</f>
        <v>PS Firecracker 6-18PK</v>
      </c>
      <c r="Q499" s="16" t="str">
        <f t="shared" si="23"/>
        <v>PS</v>
      </c>
      <c r="R499" s="16">
        <f>VLOOKUP(A499,'Per Pallet'!A:C,3,0)</f>
        <v>130</v>
      </c>
      <c r="S499" s="16">
        <f t="shared" si="24"/>
        <v>46</v>
      </c>
    </row>
    <row r="500" spans="1:19" hidden="1" x14ac:dyDescent="0.25">
      <c r="A500" s="71">
        <v>64776952</v>
      </c>
      <c r="B500" s="71">
        <v>2300</v>
      </c>
      <c r="C500" s="71" t="s">
        <v>849</v>
      </c>
      <c r="D500" s="71" t="s">
        <v>850</v>
      </c>
      <c r="E500" s="71" t="s">
        <v>10403</v>
      </c>
      <c r="F500" s="71" t="s">
        <v>851</v>
      </c>
      <c r="G500" s="71" t="s">
        <v>852</v>
      </c>
      <c r="H500" s="72">
        <v>3070</v>
      </c>
      <c r="I500" s="73">
        <v>36573.4</v>
      </c>
      <c r="J500" s="73">
        <v>11913.16</v>
      </c>
      <c r="K500" s="73">
        <v>13737.14</v>
      </c>
      <c r="L500" s="74">
        <v>1000</v>
      </c>
      <c r="M500" s="73">
        <v>36573.4</v>
      </c>
      <c r="N500" s="73">
        <v>0</v>
      </c>
      <c r="O500" s="16" t="str">
        <f>VLOOKUP($A500,'Roll up tech'!$A:$C,3,0)</f>
        <v>PG</v>
      </c>
      <c r="P500" s="16" t="str">
        <f>VLOOKUP($A500,'Roll up tech'!$A:$C,2,0)</f>
        <v>PS Firecracker 6-18PK</v>
      </c>
      <c r="Q500" s="16" t="str">
        <f t="shared" si="23"/>
        <v>PS</v>
      </c>
      <c r="R500" s="16">
        <f>VLOOKUP(A500,'Per Pallet'!A:C,3,0)</f>
        <v>130</v>
      </c>
      <c r="S500" s="16">
        <f t="shared" si="24"/>
        <v>24</v>
      </c>
    </row>
    <row r="501" spans="1:19" hidden="1" x14ac:dyDescent="0.25">
      <c r="A501" s="71">
        <v>64776952</v>
      </c>
      <c r="B501" s="71">
        <v>3989</v>
      </c>
      <c r="C501" s="71" t="s">
        <v>849</v>
      </c>
      <c r="D501" s="71" t="s">
        <v>850</v>
      </c>
      <c r="E501" s="71" t="s">
        <v>10403</v>
      </c>
      <c r="F501" s="71" t="s">
        <v>851</v>
      </c>
      <c r="G501" s="71" t="s">
        <v>852</v>
      </c>
      <c r="H501" s="72">
        <v>32209</v>
      </c>
      <c r="I501" s="73">
        <v>383411.9</v>
      </c>
      <c r="J501" s="73">
        <v>11903.87</v>
      </c>
      <c r="K501" s="73">
        <v>13396.02</v>
      </c>
      <c r="L501" s="74">
        <v>1000</v>
      </c>
      <c r="M501" s="73">
        <v>383411.9</v>
      </c>
      <c r="N501" s="73">
        <v>0</v>
      </c>
      <c r="O501" s="16" t="str">
        <f>VLOOKUP($A501,'Roll up tech'!$A:$C,3,0)</f>
        <v>PG</v>
      </c>
      <c r="P501" s="16" t="str">
        <f>VLOOKUP($A501,'Roll up tech'!$A:$C,2,0)</f>
        <v>PS Firecracker 6-18PK</v>
      </c>
      <c r="Q501" s="16" t="str">
        <f t="shared" si="23"/>
        <v>PS</v>
      </c>
      <c r="R501" s="16">
        <f>VLOOKUP(A501,'Per Pallet'!A:C,3,0)</f>
        <v>130</v>
      </c>
      <c r="S501" s="16">
        <f t="shared" si="24"/>
        <v>248</v>
      </c>
    </row>
    <row r="502" spans="1:19" hidden="1" x14ac:dyDescent="0.25">
      <c r="A502" s="71">
        <v>64776954</v>
      </c>
      <c r="B502" s="71">
        <v>1352</v>
      </c>
      <c r="C502" s="71" t="s">
        <v>849</v>
      </c>
      <c r="D502" s="71" t="s">
        <v>850</v>
      </c>
      <c r="E502" s="71" t="s">
        <v>10403</v>
      </c>
      <c r="F502" s="71" t="s">
        <v>851</v>
      </c>
      <c r="G502" s="71" t="s">
        <v>852</v>
      </c>
      <c r="H502" s="72">
        <v>0</v>
      </c>
      <c r="I502" s="73">
        <v>0</v>
      </c>
      <c r="J502" s="73">
        <v>13105.72</v>
      </c>
      <c r="K502" s="73">
        <v>13182.67</v>
      </c>
      <c r="L502" s="74">
        <v>1000</v>
      </c>
      <c r="M502" s="73">
        <v>0</v>
      </c>
      <c r="N502" s="73">
        <v>0</v>
      </c>
      <c r="O502" s="16" t="str">
        <f>VLOOKUP($A502,'Roll up tech'!$A:$C,3,0)</f>
        <v>pG</v>
      </c>
      <c r="P502" s="16" t="str">
        <f>VLOOKUP($A502,'Roll up tech'!$A:$C,2,0)</f>
        <v>PS Scribblers Natural 6-18PK</v>
      </c>
      <c r="Q502" s="16" t="str">
        <f t="shared" si="23"/>
        <v>PS</v>
      </c>
      <c r="R502" s="16">
        <f>VLOOKUP(A502,'Per Pallet'!A:C,3,0)</f>
        <v>130</v>
      </c>
      <c r="S502" s="16">
        <f t="shared" si="24"/>
        <v>0</v>
      </c>
    </row>
    <row r="503" spans="1:19" hidden="1" x14ac:dyDescent="0.25">
      <c r="A503" s="71">
        <v>64776954</v>
      </c>
      <c r="B503" s="71">
        <v>1419</v>
      </c>
      <c r="C503" s="71" t="s">
        <v>849</v>
      </c>
      <c r="D503" s="71" t="s">
        <v>850</v>
      </c>
      <c r="E503" s="71" t="s">
        <v>10403</v>
      </c>
      <c r="F503" s="71" t="s">
        <v>851</v>
      </c>
      <c r="G503" s="71" t="s">
        <v>852</v>
      </c>
      <c r="H503" s="72">
        <v>8542</v>
      </c>
      <c r="I503" s="73">
        <v>137700.32999999999</v>
      </c>
      <c r="J503" s="73">
        <v>16120.39</v>
      </c>
      <c r="K503" s="73">
        <v>14384.4</v>
      </c>
      <c r="L503" s="74">
        <v>1000</v>
      </c>
      <c r="M503" s="73">
        <v>137700.32999999999</v>
      </c>
      <c r="N503" s="73">
        <v>0</v>
      </c>
      <c r="O503" s="16" t="str">
        <f>VLOOKUP($A503,'Roll up tech'!$A:$C,3,0)</f>
        <v>pG</v>
      </c>
      <c r="P503" s="16" t="str">
        <f>VLOOKUP($A503,'Roll up tech'!$A:$C,2,0)</f>
        <v>PS Scribblers Natural 6-18PK</v>
      </c>
      <c r="Q503" s="16" t="str">
        <f t="shared" si="23"/>
        <v>PS</v>
      </c>
      <c r="R503" s="16">
        <f>VLOOKUP(A503,'Per Pallet'!A:C,3,0)</f>
        <v>130</v>
      </c>
      <c r="S503" s="16">
        <f t="shared" si="24"/>
        <v>66</v>
      </c>
    </row>
    <row r="504" spans="1:19" hidden="1" x14ac:dyDescent="0.25">
      <c r="A504" s="71">
        <v>64776954</v>
      </c>
      <c r="B504" s="71">
        <v>1439</v>
      </c>
      <c r="C504" s="71" t="s">
        <v>849</v>
      </c>
      <c r="D504" s="71" t="s">
        <v>850</v>
      </c>
      <c r="E504" s="71" t="s">
        <v>10403</v>
      </c>
      <c r="F504" s="71" t="s">
        <v>851</v>
      </c>
      <c r="G504" s="71" t="s">
        <v>852</v>
      </c>
      <c r="H504" s="72">
        <v>6278</v>
      </c>
      <c r="I504" s="73">
        <v>102496.8</v>
      </c>
      <c r="J504" s="73">
        <v>16326.35</v>
      </c>
      <c r="K504" s="73">
        <v>14384.4</v>
      </c>
      <c r="L504" s="74">
        <v>1000</v>
      </c>
      <c r="M504" s="73">
        <v>102496.8</v>
      </c>
      <c r="N504" s="73">
        <v>0</v>
      </c>
      <c r="O504" s="16" t="str">
        <f>VLOOKUP($A504,'Roll up tech'!$A:$C,3,0)</f>
        <v>pG</v>
      </c>
      <c r="P504" s="16" t="str">
        <f>VLOOKUP($A504,'Roll up tech'!$A:$C,2,0)</f>
        <v>PS Scribblers Natural 6-18PK</v>
      </c>
      <c r="Q504" s="16" t="str">
        <f t="shared" si="23"/>
        <v>PS</v>
      </c>
      <c r="R504" s="16">
        <f>VLOOKUP(A504,'Per Pallet'!A:C,3,0)</f>
        <v>130</v>
      </c>
      <c r="S504" s="16">
        <f t="shared" si="24"/>
        <v>49</v>
      </c>
    </row>
    <row r="505" spans="1:19" hidden="1" x14ac:dyDescent="0.25">
      <c r="A505" s="71">
        <v>64776954</v>
      </c>
      <c r="B505" s="71">
        <v>2300</v>
      </c>
      <c r="C505" s="71" t="s">
        <v>849</v>
      </c>
      <c r="D505" s="71" t="s">
        <v>850</v>
      </c>
      <c r="E505" s="71" t="s">
        <v>10403</v>
      </c>
      <c r="F505" s="71" t="s">
        <v>851</v>
      </c>
      <c r="G505" s="71" t="s">
        <v>852</v>
      </c>
      <c r="H505" s="72">
        <v>4632</v>
      </c>
      <c r="I505" s="73">
        <v>71227.78</v>
      </c>
      <c r="J505" s="73">
        <v>15377.33</v>
      </c>
      <c r="K505" s="73">
        <v>13422.98</v>
      </c>
      <c r="L505" s="74">
        <v>1000</v>
      </c>
      <c r="M505" s="73">
        <v>71227.78</v>
      </c>
      <c r="N505" s="73">
        <v>0</v>
      </c>
      <c r="O505" s="16" t="str">
        <f>VLOOKUP($A505,'Roll up tech'!$A:$C,3,0)</f>
        <v>pG</v>
      </c>
      <c r="P505" s="16" t="str">
        <f>VLOOKUP($A505,'Roll up tech'!$A:$C,2,0)</f>
        <v>PS Scribblers Natural 6-18PK</v>
      </c>
      <c r="Q505" s="16" t="str">
        <f t="shared" si="23"/>
        <v>PS</v>
      </c>
      <c r="R505" s="16">
        <f>VLOOKUP(A505,'Per Pallet'!A:C,3,0)</f>
        <v>130</v>
      </c>
      <c r="S505" s="16">
        <f t="shared" si="24"/>
        <v>36</v>
      </c>
    </row>
    <row r="506" spans="1:19" hidden="1" x14ac:dyDescent="0.25">
      <c r="A506" s="71">
        <v>64776954</v>
      </c>
      <c r="B506" s="71">
        <v>3989</v>
      </c>
      <c r="C506" s="71" t="s">
        <v>849</v>
      </c>
      <c r="D506" s="71" t="s">
        <v>850</v>
      </c>
      <c r="E506" s="71" t="s">
        <v>10403</v>
      </c>
      <c r="F506" s="71" t="s">
        <v>851</v>
      </c>
      <c r="G506" s="71" t="s">
        <v>852</v>
      </c>
      <c r="H506" s="72">
        <v>27262</v>
      </c>
      <c r="I506" s="73">
        <v>406711.27</v>
      </c>
      <c r="J506" s="73">
        <v>14918.61</v>
      </c>
      <c r="K506" s="73">
        <v>13182.67</v>
      </c>
      <c r="L506" s="74">
        <v>1000</v>
      </c>
      <c r="M506" s="73">
        <v>406711.27</v>
      </c>
      <c r="N506" s="73">
        <v>0</v>
      </c>
      <c r="O506" s="16" t="str">
        <f>VLOOKUP($A506,'Roll up tech'!$A:$C,3,0)</f>
        <v>pG</v>
      </c>
      <c r="P506" s="16" t="str">
        <f>VLOOKUP($A506,'Roll up tech'!$A:$C,2,0)</f>
        <v>PS Scribblers Natural 6-18PK</v>
      </c>
      <c r="Q506" s="16" t="str">
        <f t="shared" si="23"/>
        <v>PS</v>
      </c>
      <c r="R506" s="16">
        <f>VLOOKUP(A506,'Per Pallet'!A:C,3,0)</f>
        <v>130</v>
      </c>
      <c r="S506" s="16">
        <f t="shared" si="24"/>
        <v>210</v>
      </c>
    </row>
    <row r="507" spans="1:19" hidden="1" x14ac:dyDescent="0.25">
      <c r="A507" s="71">
        <v>64776958</v>
      </c>
      <c r="B507" s="71">
        <v>1419</v>
      </c>
      <c r="C507" s="71" t="s">
        <v>849</v>
      </c>
      <c r="D507" s="71" t="s">
        <v>850</v>
      </c>
      <c r="E507" s="71" t="s">
        <v>10403</v>
      </c>
      <c r="F507" s="71" t="s">
        <v>851</v>
      </c>
      <c r="G507" s="71" t="s">
        <v>852</v>
      </c>
      <c r="H507" s="72">
        <v>10961</v>
      </c>
      <c r="I507" s="73">
        <v>104628.18</v>
      </c>
      <c r="J507" s="73">
        <v>9545.5</v>
      </c>
      <c r="K507" s="73">
        <v>9786.9599999999991</v>
      </c>
      <c r="L507" s="74">
        <v>1000</v>
      </c>
      <c r="M507" s="73">
        <v>104628.18</v>
      </c>
      <c r="N507" s="73">
        <v>0</v>
      </c>
      <c r="O507" s="16" t="str">
        <f>VLOOKUP($A507,'Roll up tech'!$A:$C,3,0)</f>
        <v>PG</v>
      </c>
      <c r="P507" s="16" t="str">
        <f>VLOOKUP($A507,'Roll up tech'!$A:$C,2,0)</f>
        <v>PS OCG 6-18PK</v>
      </c>
      <c r="Q507" s="16" t="str">
        <f t="shared" si="23"/>
        <v>PS</v>
      </c>
      <c r="R507" s="16">
        <f>VLOOKUP(A507,'Per Pallet'!A:C,3,0)</f>
        <v>130</v>
      </c>
      <c r="S507" s="16">
        <f t="shared" si="24"/>
        <v>85</v>
      </c>
    </row>
    <row r="508" spans="1:19" hidden="1" x14ac:dyDescent="0.25">
      <c r="A508" s="71">
        <v>64776958</v>
      </c>
      <c r="B508" s="71">
        <v>1439</v>
      </c>
      <c r="C508" s="71" t="s">
        <v>849</v>
      </c>
      <c r="D508" s="71" t="s">
        <v>850</v>
      </c>
      <c r="E508" s="71" t="s">
        <v>10403</v>
      </c>
      <c r="F508" s="71" t="s">
        <v>851</v>
      </c>
      <c r="G508" s="71" t="s">
        <v>852</v>
      </c>
      <c r="H508" s="72">
        <v>5100</v>
      </c>
      <c r="I508" s="73">
        <v>54507.98</v>
      </c>
      <c r="J508" s="73">
        <v>10687.84</v>
      </c>
      <c r="K508" s="73">
        <v>9613.2199999999993</v>
      </c>
      <c r="L508" s="74">
        <v>1000</v>
      </c>
      <c r="M508" s="73">
        <v>54507.98</v>
      </c>
      <c r="N508" s="73">
        <v>0</v>
      </c>
      <c r="O508" s="16" t="str">
        <f>VLOOKUP($A508,'Roll up tech'!$A:$C,3,0)</f>
        <v>PG</v>
      </c>
      <c r="P508" s="16" t="str">
        <f>VLOOKUP($A508,'Roll up tech'!$A:$C,2,0)</f>
        <v>PS OCG 6-18PK</v>
      </c>
      <c r="Q508" s="16" t="str">
        <f t="shared" si="23"/>
        <v>PS</v>
      </c>
      <c r="R508" s="16">
        <f>VLOOKUP(A508,'Per Pallet'!A:C,3,0)</f>
        <v>130</v>
      </c>
      <c r="S508" s="16">
        <f t="shared" si="24"/>
        <v>40</v>
      </c>
    </row>
    <row r="509" spans="1:19" hidden="1" x14ac:dyDescent="0.25">
      <c r="A509" s="71">
        <v>64776958</v>
      </c>
      <c r="B509" s="71">
        <v>2300</v>
      </c>
      <c r="C509" s="71" t="s">
        <v>849</v>
      </c>
      <c r="D509" s="71" t="s">
        <v>850</v>
      </c>
      <c r="E509" s="71" t="s">
        <v>10403</v>
      </c>
      <c r="F509" s="71" t="s">
        <v>851</v>
      </c>
      <c r="G509" s="71" t="s">
        <v>852</v>
      </c>
      <c r="H509" s="72">
        <v>2084</v>
      </c>
      <c r="I509" s="73">
        <v>20575.84</v>
      </c>
      <c r="J509" s="73">
        <v>9873.24</v>
      </c>
      <c r="K509" s="73">
        <v>9613.2199999999993</v>
      </c>
      <c r="L509" s="74">
        <v>1000</v>
      </c>
      <c r="M509" s="73">
        <v>20575.84</v>
      </c>
      <c r="N509" s="73">
        <v>0</v>
      </c>
      <c r="O509" s="16" t="str">
        <f>VLOOKUP($A509,'Roll up tech'!$A:$C,3,0)</f>
        <v>PG</v>
      </c>
      <c r="P509" s="16" t="str">
        <f>VLOOKUP($A509,'Roll up tech'!$A:$C,2,0)</f>
        <v>PS OCG 6-18PK</v>
      </c>
      <c r="Q509" s="16" t="str">
        <f t="shared" si="23"/>
        <v>PS</v>
      </c>
      <c r="R509" s="16">
        <f>VLOOKUP(A509,'Per Pallet'!A:C,3,0)</f>
        <v>130</v>
      </c>
      <c r="S509" s="16">
        <f t="shared" si="24"/>
        <v>17</v>
      </c>
    </row>
    <row r="510" spans="1:19" hidden="1" x14ac:dyDescent="0.25">
      <c r="A510" s="71">
        <v>64776958</v>
      </c>
      <c r="B510" s="71">
        <v>3989</v>
      </c>
      <c r="C510" s="71" t="s">
        <v>849</v>
      </c>
      <c r="D510" s="71" t="s">
        <v>850</v>
      </c>
      <c r="E510" s="71" t="s">
        <v>10403</v>
      </c>
      <c r="F510" s="71" t="s">
        <v>851</v>
      </c>
      <c r="G510" s="71" t="s">
        <v>852</v>
      </c>
      <c r="H510" s="72">
        <v>646</v>
      </c>
      <c r="I510" s="73">
        <v>6381.63</v>
      </c>
      <c r="J510" s="73">
        <v>9878.68</v>
      </c>
      <c r="K510" s="73">
        <v>9613.2199999999993</v>
      </c>
      <c r="L510" s="74">
        <v>1000</v>
      </c>
      <c r="M510" s="73">
        <v>6381.63</v>
      </c>
      <c r="N510" s="73">
        <v>0</v>
      </c>
      <c r="O510" s="16" t="str">
        <f>VLOOKUP($A510,'Roll up tech'!$A:$C,3,0)</f>
        <v>PG</v>
      </c>
      <c r="P510" s="16" t="str">
        <f>VLOOKUP($A510,'Roll up tech'!$A:$C,2,0)</f>
        <v>PS OCG 6-18PK</v>
      </c>
      <c r="Q510" s="16" t="str">
        <f t="shared" si="23"/>
        <v>PS</v>
      </c>
      <c r="R510" s="16">
        <f>VLOOKUP(A510,'Per Pallet'!A:C,3,0)</f>
        <v>130</v>
      </c>
      <c r="S510" s="16">
        <f t="shared" si="24"/>
        <v>5</v>
      </c>
    </row>
    <row r="511" spans="1:19" hidden="1" x14ac:dyDescent="0.25">
      <c r="A511" s="71">
        <v>64779835</v>
      </c>
      <c r="B511" s="71">
        <v>1419</v>
      </c>
      <c r="C511" s="71" t="s">
        <v>849</v>
      </c>
      <c r="D511" s="71" t="s">
        <v>850</v>
      </c>
      <c r="E511" s="71" t="s">
        <v>10403</v>
      </c>
      <c r="F511" s="71" t="s">
        <v>851</v>
      </c>
      <c r="G511" s="71" t="s">
        <v>852</v>
      </c>
      <c r="H511" s="72">
        <v>2920</v>
      </c>
      <c r="I511" s="73">
        <v>15763.79</v>
      </c>
      <c r="J511" s="73">
        <v>5398.56</v>
      </c>
      <c r="K511" s="73">
        <v>5423.52</v>
      </c>
      <c r="L511" s="74">
        <v>1000</v>
      </c>
      <c r="M511" s="73">
        <v>15763.79</v>
      </c>
      <c r="N511" s="73">
        <v>0</v>
      </c>
      <c r="O511" s="16" t="str">
        <f>VLOOKUP($A511,'Roll up tech'!$A:$C,3,0)</f>
        <v>Facepieces</v>
      </c>
      <c r="P511" s="16" t="str">
        <f>VLOOKUP($A511,'Roll up tech'!$A:$C,2,0)</f>
        <v>PS Minions Facepiece 1-20PK</v>
      </c>
      <c r="Q511" s="16" t="str">
        <f t="shared" si="23"/>
        <v>PS</v>
      </c>
      <c r="R511" s="16">
        <f>VLOOKUP(A511,'Per Pallet'!A:C,3,0)</f>
        <v>210</v>
      </c>
      <c r="S511" s="16">
        <f t="shared" si="24"/>
        <v>14</v>
      </c>
    </row>
    <row r="512" spans="1:19" hidden="1" x14ac:dyDescent="0.25">
      <c r="A512" s="71">
        <v>64779835</v>
      </c>
      <c r="B512" s="71">
        <v>1439</v>
      </c>
      <c r="C512" s="71" t="s">
        <v>849</v>
      </c>
      <c r="D512" s="71" t="s">
        <v>850</v>
      </c>
      <c r="E512" s="71" t="s">
        <v>10403</v>
      </c>
      <c r="F512" s="71" t="s">
        <v>851</v>
      </c>
      <c r="G512" s="71" t="s">
        <v>852</v>
      </c>
      <c r="H512" s="72">
        <v>1680</v>
      </c>
      <c r="I512" s="73">
        <v>10165.1</v>
      </c>
      <c r="J512" s="73">
        <v>6050.65</v>
      </c>
      <c r="K512" s="73">
        <v>5423.52</v>
      </c>
      <c r="L512" s="74">
        <v>1000</v>
      </c>
      <c r="M512" s="73">
        <v>10165.1</v>
      </c>
      <c r="N512" s="73">
        <v>0</v>
      </c>
      <c r="O512" s="16" t="str">
        <f>VLOOKUP($A512,'Roll up tech'!$A:$C,3,0)</f>
        <v>Facepieces</v>
      </c>
      <c r="P512" s="16" t="str">
        <f>VLOOKUP($A512,'Roll up tech'!$A:$C,2,0)</f>
        <v>PS Minions Facepiece 1-20PK</v>
      </c>
      <c r="Q512" s="16" t="str">
        <f t="shared" si="23"/>
        <v>PS</v>
      </c>
      <c r="R512" s="16">
        <f>VLOOKUP(A512,'Per Pallet'!A:C,3,0)</f>
        <v>210</v>
      </c>
      <c r="S512" s="16">
        <f t="shared" si="24"/>
        <v>8</v>
      </c>
    </row>
    <row r="513" spans="1:19" hidden="1" x14ac:dyDescent="0.25">
      <c r="A513" s="71">
        <v>64779835</v>
      </c>
      <c r="B513" s="71">
        <v>2300</v>
      </c>
      <c r="C513" s="71" t="s">
        <v>849</v>
      </c>
      <c r="D513" s="71" t="s">
        <v>850</v>
      </c>
      <c r="E513" s="71" t="s">
        <v>10403</v>
      </c>
      <c r="F513" s="71" t="s">
        <v>851</v>
      </c>
      <c r="G513" s="71" t="s">
        <v>852</v>
      </c>
      <c r="H513" s="72">
        <v>807</v>
      </c>
      <c r="I513" s="73">
        <v>4571.87</v>
      </c>
      <c r="J513" s="73">
        <v>5665.27</v>
      </c>
      <c r="K513" s="73">
        <v>5537.58</v>
      </c>
      <c r="L513" s="74">
        <v>1000</v>
      </c>
      <c r="M513" s="73">
        <v>4571.87</v>
      </c>
      <c r="N513" s="73">
        <v>0</v>
      </c>
      <c r="O513" s="16" t="str">
        <f>VLOOKUP($A513,'Roll up tech'!$A:$C,3,0)</f>
        <v>Facepieces</v>
      </c>
      <c r="P513" s="16" t="str">
        <f>VLOOKUP($A513,'Roll up tech'!$A:$C,2,0)</f>
        <v>PS Minions Facepiece 1-20PK</v>
      </c>
      <c r="Q513" s="16" t="str">
        <f t="shared" ref="Q513:Q576" si="25">LEFT(P513,2)</f>
        <v>PS</v>
      </c>
      <c r="R513" s="16">
        <f>VLOOKUP(A513,'Per Pallet'!A:C,3,0)</f>
        <v>210</v>
      </c>
      <c r="S513" s="16">
        <f t="shared" ref="S513:S576" si="26">ROUNDUP(H513/R513,0)</f>
        <v>4</v>
      </c>
    </row>
    <row r="514" spans="1:19" hidden="1" x14ac:dyDescent="0.25">
      <c r="A514" s="71">
        <v>64779835</v>
      </c>
      <c r="B514" s="71">
        <v>3989</v>
      </c>
      <c r="C514" s="71" t="s">
        <v>849</v>
      </c>
      <c r="D514" s="71" t="s">
        <v>850</v>
      </c>
      <c r="E514" s="71" t="s">
        <v>10403</v>
      </c>
      <c r="F514" s="71" t="s">
        <v>851</v>
      </c>
      <c r="G514" s="71" t="s">
        <v>852</v>
      </c>
      <c r="H514" s="72">
        <v>9240</v>
      </c>
      <c r="I514" s="73">
        <v>50274.3</v>
      </c>
      <c r="J514" s="73">
        <v>5440.94</v>
      </c>
      <c r="K514" s="73">
        <v>5537.58</v>
      </c>
      <c r="L514" s="74">
        <v>1000</v>
      </c>
      <c r="M514" s="73">
        <v>50274.3</v>
      </c>
      <c r="N514" s="73">
        <v>0</v>
      </c>
      <c r="O514" s="16" t="str">
        <f>VLOOKUP($A514,'Roll up tech'!$A:$C,3,0)</f>
        <v>Facepieces</v>
      </c>
      <c r="P514" s="16" t="str">
        <f>VLOOKUP($A514,'Roll up tech'!$A:$C,2,0)</f>
        <v>PS Minions Facepiece 1-20PK</v>
      </c>
      <c r="Q514" s="16" t="str">
        <f t="shared" si="25"/>
        <v>PS</v>
      </c>
      <c r="R514" s="16">
        <f>VLOOKUP(A514,'Per Pallet'!A:C,3,0)</f>
        <v>210</v>
      </c>
      <c r="S514" s="16">
        <f t="shared" si="26"/>
        <v>44</v>
      </c>
    </row>
    <row r="515" spans="1:19" hidden="1" x14ac:dyDescent="0.25">
      <c r="A515" s="71">
        <v>64780901</v>
      </c>
      <c r="B515" s="71">
        <v>1419</v>
      </c>
      <c r="C515" s="71" t="s">
        <v>849</v>
      </c>
      <c r="D515" s="71" t="s">
        <v>850</v>
      </c>
      <c r="E515" s="71" t="s">
        <v>10403</v>
      </c>
      <c r="F515" s="71" t="s">
        <v>851</v>
      </c>
      <c r="G515" s="71" t="s">
        <v>852</v>
      </c>
      <c r="H515" s="72">
        <v>14015</v>
      </c>
      <c r="I515" s="73">
        <v>122988.28</v>
      </c>
      <c r="J515" s="73">
        <v>8775.4699999999993</v>
      </c>
      <c r="K515" s="73">
        <v>8859.56</v>
      </c>
      <c r="L515" s="74">
        <v>1000</v>
      </c>
      <c r="M515" s="73">
        <v>122988.28</v>
      </c>
      <c r="N515" s="73">
        <v>0</v>
      </c>
      <c r="O515" s="16" t="str">
        <f>VLOOKUP($A515,'Roll up tech'!$A:$C,3,0)</f>
        <v>SP1</v>
      </c>
      <c r="P515" s="16" t="str">
        <f>VLOOKUP($A515,'Roll up tech'!$A:$C,2,0)</f>
        <v>BR Smores 8-1pt</v>
      </c>
      <c r="Q515" s="16" t="str">
        <f t="shared" si="25"/>
        <v>BR</v>
      </c>
      <c r="R515" s="16">
        <f>VLOOKUP(A515,'Per Pallet'!A:C,3,0)</f>
        <v>240</v>
      </c>
      <c r="S515" s="16">
        <f t="shared" si="26"/>
        <v>59</v>
      </c>
    </row>
    <row r="516" spans="1:19" hidden="1" x14ac:dyDescent="0.25">
      <c r="A516" s="71">
        <v>64780901</v>
      </c>
      <c r="B516" s="71">
        <v>1439</v>
      </c>
      <c r="C516" s="71" t="s">
        <v>849</v>
      </c>
      <c r="D516" s="71" t="s">
        <v>850</v>
      </c>
      <c r="E516" s="71" t="s">
        <v>10403</v>
      </c>
      <c r="F516" s="71" t="s">
        <v>851</v>
      </c>
      <c r="G516" s="71" t="s">
        <v>852</v>
      </c>
      <c r="H516" s="72">
        <v>13138</v>
      </c>
      <c r="I516" s="73">
        <v>119718.75</v>
      </c>
      <c r="J516" s="73">
        <v>9112.4</v>
      </c>
      <c r="K516" s="73">
        <v>9217.01</v>
      </c>
      <c r="L516" s="74">
        <v>1000</v>
      </c>
      <c r="M516" s="73">
        <v>119718.75</v>
      </c>
      <c r="N516" s="73">
        <v>0</v>
      </c>
      <c r="O516" s="16" t="str">
        <f>VLOOKUP($A516,'Roll up tech'!$A:$C,3,0)</f>
        <v>SP1</v>
      </c>
      <c r="P516" s="16" t="str">
        <f>VLOOKUP($A516,'Roll up tech'!$A:$C,2,0)</f>
        <v>BR Smores 8-1pt</v>
      </c>
      <c r="Q516" s="16" t="str">
        <f t="shared" si="25"/>
        <v>BR</v>
      </c>
      <c r="R516" s="16">
        <f>VLOOKUP(A516,'Per Pallet'!A:C,3,0)</f>
        <v>240</v>
      </c>
      <c r="S516" s="16">
        <f t="shared" si="26"/>
        <v>55</v>
      </c>
    </row>
    <row r="517" spans="1:19" hidden="1" x14ac:dyDescent="0.25">
      <c r="A517" s="71">
        <v>64780901</v>
      </c>
      <c r="B517" s="71">
        <v>1716</v>
      </c>
      <c r="C517" s="71" t="s">
        <v>849</v>
      </c>
      <c r="D517" s="71" t="s">
        <v>850</v>
      </c>
      <c r="E517" s="71" t="s">
        <v>10403</v>
      </c>
      <c r="F517" s="71" t="s">
        <v>851</v>
      </c>
      <c r="G517" s="71" t="s">
        <v>852</v>
      </c>
      <c r="H517" s="72">
        <v>0</v>
      </c>
      <c r="I517" s="73">
        <v>0</v>
      </c>
      <c r="J517" s="73">
        <v>8740.48</v>
      </c>
      <c r="K517" s="73">
        <v>8850.65</v>
      </c>
      <c r="L517" s="74">
        <v>1000</v>
      </c>
      <c r="M517" s="73">
        <v>0</v>
      </c>
      <c r="N517" s="73">
        <v>0</v>
      </c>
      <c r="O517" s="16" t="str">
        <f>VLOOKUP($A517,'Roll up tech'!$A:$C,3,0)</f>
        <v>SP1</v>
      </c>
      <c r="P517" s="16" t="str">
        <f>VLOOKUP($A517,'Roll up tech'!$A:$C,2,0)</f>
        <v>BR Smores 8-1pt</v>
      </c>
      <c r="Q517" s="16" t="str">
        <f t="shared" si="25"/>
        <v>BR</v>
      </c>
      <c r="R517" s="16">
        <f>VLOOKUP(A517,'Per Pallet'!A:C,3,0)</f>
        <v>240</v>
      </c>
      <c r="S517" s="16">
        <f t="shared" si="26"/>
        <v>0</v>
      </c>
    </row>
    <row r="518" spans="1:19" hidden="1" x14ac:dyDescent="0.25">
      <c r="A518" s="71">
        <v>64780901</v>
      </c>
      <c r="B518" s="71">
        <v>2300</v>
      </c>
      <c r="C518" s="71" t="s">
        <v>849</v>
      </c>
      <c r="D518" s="71" t="s">
        <v>850</v>
      </c>
      <c r="E518" s="71" t="s">
        <v>10403</v>
      </c>
      <c r="F518" s="71" t="s">
        <v>851</v>
      </c>
      <c r="G518" s="71" t="s">
        <v>852</v>
      </c>
      <c r="H518" s="72">
        <v>703</v>
      </c>
      <c r="I518" s="73">
        <v>6232.59</v>
      </c>
      <c r="J518" s="73">
        <v>8865.7000000000007</v>
      </c>
      <c r="K518" s="73">
        <v>9062.86</v>
      </c>
      <c r="L518" s="74">
        <v>1000</v>
      </c>
      <c r="M518" s="73">
        <v>6232.59</v>
      </c>
      <c r="N518" s="73">
        <v>0</v>
      </c>
      <c r="O518" s="16" t="str">
        <f>VLOOKUP($A518,'Roll up tech'!$A:$C,3,0)</f>
        <v>SP1</v>
      </c>
      <c r="P518" s="16" t="str">
        <f>VLOOKUP($A518,'Roll up tech'!$A:$C,2,0)</f>
        <v>BR Smores 8-1pt</v>
      </c>
      <c r="Q518" s="16" t="str">
        <f t="shared" si="25"/>
        <v>BR</v>
      </c>
      <c r="R518" s="16">
        <f>VLOOKUP(A518,'Per Pallet'!A:C,3,0)</f>
        <v>240</v>
      </c>
      <c r="S518" s="16">
        <f t="shared" si="26"/>
        <v>3</v>
      </c>
    </row>
    <row r="519" spans="1:19" hidden="1" x14ac:dyDescent="0.25">
      <c r="A519" s="71">
        <v>64780901</v>
      </c>
      <c r="B519" s="71">
        <v>3989</v>
      </c>
      <c r="C519" s="71" t="s">
        <v>849</v>
      </c>
      <c r="D519" s="71" t="s">
        <v>850</v>
      </c>
      <c r="E519" s="71" t="s">
        <v>10403</v>
      </c>
      <c r="F519" s="71" t="s">
        <v>851</v>
      </c>
      <c r="G519" s="71" t="s">
        <v>852</v>
      </c>
      <c r="H519" s="72">
        <v>8674</v>
      </c>
      <c r="I519" s="73">
        <v>77160.62</v>
      </c>
      <c r="J519" s="73">
        <v>8895.6200000000008</v>
      </c>
      <c r="K519" s="73">
        <v>9217.01</v>
      </c>
      <c r="L519" s="74">
        <v>1000</v>
      </c>
      <c r="M519" s="73">
        <v>77160.62</v>
      </c>
      <c r="N519" s="73">
        <v>0</v>
      </c>
      <c r="O519" s="16" t="str">
        <f>VLOOKUP($A519,'Roll up tech'!$A:$C,3,0)</f>
        <v>SP1</v>
      </c>
      <c r="P519" s="16" t="str">
        <f>VLOOKUP($A519,'Roll up tech'!$A:$C,2,0)</f>
        <v>BR Smores 8-1pt</v>
      </c>
      <c r="Q519" s="16" t="str">
        <f t="shared" si="25"/>
        <v>BR</v>
      </c>
      <c r="R519" s="16">
        <f>VLOOKUP(A519,'Per Pallet'!A:C,3,0)</f>
        <v>240</v>
      </c>
      <c r="S519" s="16">
        <f t="shared" si="26"/>
        <v>37</v>
      </c>
    </row>
    <row r="520" spans="1:19" hidden="1" x14ac:dyDescent="0.25">
      <c r="A520" s="71">
        <v>64782365</v>
      </c>
      <c r="B520" s="71">
        <v>1419</v>
      </c>
      <c r="C520" s="71" t="s">
        <v>849</v>
      </c>
      <c r="D520" s="71" t="s">
        <v>850</v>
      </c>
      <c r="E520" s="71" t="s">
        <v>10403</v>
      </c>
      <c r="F520" s="71" t="s">
        <v>851</v>
      </c>
      <c r="G520" s="71" t="s">
        <v>852</v>
      </c>
      <c r="H520" s="72">
        <v>4864</v>
      </c>
      <c r="I520" s="73">
        <v>60712.959999999999</v>
      </c>
      <c r="J520" s="73">
        <v>12482.11</v>
      </c>
      <c r="K520" s="73">
        <v>11772.76</v>
      </c>
      <c r="L520" s="74">
        <v>1000</v>
      </c>
      <c r="M520" s="73">
        <v>60712.959999999999</v>
      </c>
      <c r="N520" s="73">
        <v>0</v>
      </c>
      <c r="O520" s="16" t="str">
        <f>VLOOKUP($A520,'Roll up tech'!$A:$C,3,0)</f>
        <v>MG Sticks</v>
      </c>
      <c r="P520" s="16" t="str">
        <f>VLOOKUP($A520,'Roll up tech'!$A:$C,2,0)</f>
        <v>MG Milk Chocolate 8-3PK</v>
      </c>
      <c r="Q520" s="16" t="str">
        <f t="shared" si="25"/>
        <v>MG</v>
      </c>
      <c r="R520" s="16">
        <f>VLOOKUP(A520,'Per Pallet'!A:C,3,0)</f>
        <v>210</v>
      </c>
      <c r="S520" s="16">
        <f t="shared" si="26"/>
        <v>24</v>
      </c>
    </row>
    <row r="521" spans="1:19" hidden="1" x14ac:dyDescent="0.25">
      <c r="A521" s="71">
        <v>64782365</v>
      </c>
      <c r="B521" s="71">
        <v>1439</v>
      </c>
      <c r="C521" s="71" t="s">
        <v>849</v>
      </c>
      <c r="D521" s="71" t="s">
        <v>850</v>
      </c>
      <c r="E521" s="71" t="s">
        <v>10403</v>
      </c>
      <c r="F521" s="71" t="s">
        <v>851</v>
      </c>
      <c r="G521" s="71" t="s">
        <v>852</v>
      </c>
      <c r="H521" s="72">
        <v>3414</v>
      </c>
      <c r="I521" s="73">
        <v>43783.81</v>
      </c>
      <c r="J521" s="73">
        <v>12824.78</v>
      </c>
      <c r="K521" s="73">
        <v>11173.7</v>
      </c>
      <c r="L521" s="74">
        <v>1000</v>
      </c>
      <c r="M521" s="73">
        <v>43783.81</v>
      </c>
      <c r="N521" s="73">
        <v>0</v>
      </c>
      <c r="O521" s="16" t="str">
        <f>VLOOKUP($A521,'Roll up tech'!$A:$C,3,0)</f>
        <v>MG Sticks</v>
      </c>
      <c r="P521" s="16" t="str">
        <f>VLOOKUP($A521,'Roll up tech'!$A:$C,2,0)</f>
        <v>MG Milk Chocolate 8-3PK</v>
      </c>
      <c r="Q521" s="16" t="str">
        <f t="shared" si="25"/>
        <v>MG</v>
      </c>
      <c r="R521" s="16">
        <f>VLOOKUP(A521,'Per Pallet'!A:C,3,0)</f>
        <v>210</v>
      </c>
      <c r="S521" s="16">
        <f t="shared" si="26"/>
        <v>17</v>
      </c>
    </row>
    <row r="522" spans="1:19" hidden="1" x14ac:dyDescent="0.25">
      <c r="A522" s="71">
        <v>64782365</v>
      </c>
      <c r="B522" s="71">
        <v>2300</v>
      </c>
      <c r="C522" s="71" t="s">
        <v>849</v>
      </c>
      <c r="D522" s="71" t="s">
        <v>850</v>
      </c>
      <c r="E522" s="71" t="s">
        <v>10403</v>
      </c>
      <c r="F522" s="71" t="s">
        <v>851</v>
      </c>
      <c r="G522" s="71" t="s">
        <v>852</v>
      </c>
      <c r="H522" s="72">
        <v>36345</v>
      </c>
      <c r="I522" s="73">
        <v>382908.68</v>
      </c>
      <c r="J522" s="73">
        <v>10535.39</v>
      </c>
      <c r="K522" s="73">
        <v>11173.69</v>
      </c>
      <c r="L522" s="74">
        <v>1000</v>
      </c>
      <c r="M522" s="73">
        <v>382908.68</v>
      </c>
      <c r="N522" s="73">
        <v>0</v>
      </c>
      <c r="O522" s="16" t="str">
        <f>VLOOKUP($A522,'Roll up tech'!$A:$C,3,0)</f>
        <v>MG Sticks</v>
      </c>
      <c r="P522" s="16" t="str">
        <f>VLOOKUP($A522,'Roll up tech'!$A:$C,2,0)</f>
        <v>MG Milk Chocolate 8-3PK</v>
      </c>
      <c r="Q522" s="16" t="str">
        <f t="shared" si="25"/>
        <v>MG</v>
      </c>
      <c r="R522" s="16">
        <f>VLOOKUP(A522,'Per Pallet'!A:C,3,0)</f>
        <v>210</v>
      </c>
      <c r="S522" s="16">
        <f t="shared" si="26"/>
        <v>174</v>
      </c>
    </row>
    <row r="523" spans="1:19" hidden="1" x14ac:dyDescent="0.25">
      <c r="A523" s="71">
        <v>64782365</v>
      </c>
      <c r="B523" s="71">
        <v>2904</v>
      </c>
      <c r="C523" s="71" t="s">
        <v>849</v>
      </c>
      <c r="D523" s="71" t="s">
        <v>850</v>
      </c>
      <c r="E523" s="71" t="s">
        <v>10403</v>
      </c>
      <c r="F523" s="71" t="s">
        <v>851</v>
      </c>
      <c r="G523" s="71" t="s">
        <v>852</v>
      </c>
      <c r="H523" s="72">
        <v>1805</v>
      </c>
      <c r="I523" s="73">
        <v>18846.18</v>
      </c>
      <c r="J523" s="73">
        <v>10441.1</v>
      </c>
      <c r="K523" s="73">
        <v>11173.7</v>
      </c>
      <c r="L523" s="74">
        <v>1000</v>
      </c>
      <c r="M523" s="73">
        <v>18846.18</v>
      </c>
      <c r="N523" s="73">
        <v>0</v>
      </c>
      <c r="O523" s="16" t="str">
        <f>VLOOKUP($A523,'Roll up tech'!$A:$C,3,0)</f>
        <v>MG Sticks</v>
      </c>
      <c r="P523" s="16" t="str">
        <f>VLOOKUP($A523,'Roll up tech'!$A:$C,2,0)</f>
        <v>MG Milk Chocolate 8-3PK</v>
      </c>
      <c r="Q523" s="16" t="str">
        <f t="shared" si="25"/>
        <v>MG</v>
      </c>
      <c r="R523" s="16">
        <f>VLOOKUP(A523,'Per Pallet'!A:C,3,0)</f>
        <v>210</v>
      </c>
      <c r="S523" s="16">
        <f t="shared" si="26"/>
        <v>9</v>
      </c>
    </row>
    <row r="524" spans="1:19" hidden="1" x14ac:dyDescent="0.25">
      <c r="A524" s="71">
        <v>64782365</v>
      </c>
      <c r="B524" s="71">
        <v>3989</v>
      </c>
      <c r="C524" s="71" t="s">
        <v>849</v>
      </c>
      <c r="D524" s="71" t="s">
        <v>850</v>
      </c>
      <c r="E524" s="71" t="s">
        <v>10403</v>
      </c>
      <c r="F524" s="71" t="s">
        <v>851</v>
      </c>
      <c r="G524" s="71" t="s">
        <v>852</v>
      </c>
      <c r="H524" s="72">
        <v>1050</v>
      </c>
      <c r="I524" s="73">
        <v>12176.54</v>
      </c>
      <c r="J524" s="73">
        <v>11596.7</v>
      </c>
      <c r="K524" s="73">
        <v>11417.36</v>
      </c>
      <c r="L524" s="74">
        <v>1000</v>
      </c>
      <c r="M524" s="73">
        <v>12176.54</v>
      </c>
      <c r="N524" s="73">
        <v>0</v>
      </c>
      <c r="O524" s="16" t="str">
        <f>VLOOKUP($A524,'Roll up tech'!$A:$C,3,0)</f>
        <v>MG Sticks</v>
      </c>
      <c r="P524" s="16" t="str">
        <f>VLOOKUP($A524,'Roll up tech'!$A:$C,2,0)</f>
        <v>MG Milk Chocolate 8-3PK</v>
      </c>
      <c r="Q524" s="16" t="str">
        <f t="shared" si="25"/>
        <v>MG</v>
      </c>
      <c r="R524" s="16">
        <f>VLOOKUP(A524,'Per Pallet'!A:C,3,0)</f>
        <v>210</v>
      </c>
      <c r="S524" s="16">
        <f t="shared" si="26"/>
        <v>5</v>
      </c>
    </row>
    <row r="525" spans="1:19" hidden="1" x14ac:dyDescent="0.25">
      <c r="A525" s="71">
        <v>64786654</v>
      </c>
      <c r="B525" s="71">
        <v>1352</v>
      </c>
      <c r="C525" s="71" t="s">
        <v>849</v>
      </c>
      <c r="D525" s="71" t="s">
        <v>850</v>
      </c>
      <c r="E525" s="71" t="s">
        <v>10403</v>
      </c>
      <c r="F525" s="71" t="s">
        <v>851</v>
      </c>
      <c r="G525" s="71" t="s">
        <v>852</v>
      </c>
      <c r="H525" s="72">
        <v>570</v>
      </c>
      <c r="I525" s="73">
        <v>9016.84</v>
      </c>
      <c r="J525" s="73">
        <v>15819.02</v>
      </c>
      <c r="K525" s="73">
        <v>15024.99</v>
      </c>
      <c r="L525" s="74">
        <v>1000</v>
      </c>
      <c r="M525" s="73">
        <v>9016.84</v>
      </c>
      <c r="N525" s="73">
        <v>0</v>
      </c>
      <c r="O525" s="16" t="str">
        <f>VLOOKUP($A525,'Roll up tech'!$A:$C,3,0)</f>
        <v>MBG</v>
      </c>
      <c r="P525" s="16" t="str">
        <f>VLOOKUP($A525,'Roll up tech'!$A:$C,2,0)</f>
        <v>GH Cookies and Creme Bar 8-6PK</v>
      </c>
      <c r="Q525" s="16" t="str">
        <f t="shared" si="25"/>
        <v>GH</v>
      </c>
      <c r="R525" s="16">
        <f>VLOOKUP(A525,'Per Pallet'!A:C,3,0)</f>
        <v>154</v>
      </c>
      <c r="S525" s="16">
        <f t="shared" si="26"/>
        <v>4</v>
      </c>
    </row>
    <row r="526" spans="1:19" hidden="1" x14ac:dyDescent="0.25">
      <c r="A526" s="71">
        <v>64786654</v>
      </c>
      <c r="B526" s="71">
        <v>1419</v>
      </c>
      <c r="C526" s="71" t="s">
        <v>849</v>
      </c>
      <c r="D526" s="71" t="s">
        <v>850</v>
      </c>
      <c r="E526" s="71" t="s">
        <v>10403</v>
      </c>
      <c r="F526" s="71" t="s">
        <v>851</v>
      </c>
      <c r="G526" s="71" t="s">
        <v>852</v>
      </c>
      <c r="H526" s="72">
        <v>3599</v>
      </c>
      <c r="I526" s="73">
        <v>70333.13</v>
      </c>
      <c r="J526" s="73">
        <v>19542.41</v>
      </c>
      <c r="K526" s="73">
        <v>15878.44</v>
      </c>
      <c r="L526" s="74">
        <v>1000</v>
      </c>
      <c r="M526" s="73">
        <v>70333.13</v>
      </c>
      <c r="N526" s="73">
        <v>0</v>
      </c>
      <c r="O526" s="16" t="str">
        <f>VLOOKUP($A526,'Roll up tech'!$A:$C,3,0)</f>
        <v>MBG</v>
      </c>
      <c r="P526" s="16" t="str">
        <f>VLOOKUP($A526,'Roll up tech'!$A:$C,2,0)</f>
        <v>GH Cookies and Creme Bar 8-6PK</v>
      </c>
      <c r="Q526" s="16" t="str">
        <f t="shared" si="25"/>
        <v>GH</v>
      </c>
      <c r="R526" s="16">
        <f>VLOOKUP(A526,'Per Pallet'!A:C,3,0)</f>
        <v>154</v>
      </c>
      <c r="S526" s="16">
        <f t="shared" si="26"/>
        <v>24</v>
      </c>
    </row>
    <row r="527" spans="1:19" hidden="1" x14ac:dyDescent="0.25">
      <c r="A527" s="71">
        <v>64786654</v>
      </c>
      <c r="B527" s="71">
        <v>1439</v>
      </c>
      <c r="C527" s="71" t="s">
        <v>849</v>
      </c>
      <c r="D527" s="71" t="s">
        <v>850</v>
      </c>
      <c r="E527" s="71" t="s">
        <v>10403</v>
      </c>
      <c r="F527" s="71" t="s">
        <v>851</v>
      </c>
      <c r="G527" s="71" t="s">
        <v>852</v>
      </c>
      <c r="H527" s="72">
        <v>1778</v>
      </c>
      <c r="I527" s="73">
        <v>36408.370000000003</v>
      </c>
      <c r="J527" s="73">
        <v>20477.150000000001</v>
      </c>
      <c r="K527" s="73">
        <v>15878.44</v>
      </c>
      <c r="L527" s="74">
        <v>1000</v>
      </c>
      <c r="M527" s="73">
        <v>36408.370000000003</v>
      </c>
      <c r="N527" s="73">
        <v>0</v>
      </c>
      <c r="O527" s="16" t="str">
        <f>VLOOKUP($A527,'Roll up tech'!$A:$C,3,0)</f>
        <v>MBG</v>
      </c>
      <c r="P527" s="16" t="str">
        <f>VLOOKUP($A527,'Roll up tech'!$A:$C,2,0)</f>
        <v>GH Cookies and Creme Bar 8-6PK</v>
      </c>
      <c r="Q527" s="16" t="str">
        <f t="shared" si="25"/>
        <v>GH</v>
      </c>
      <c r="R527" s="16">
        <f>VLOOKUP(A527,'Per Pallet'!A:C,3,0)</f>
        <v>154</v>
      </c>
      <c r="S527" s="16">
        <f t="shared" si="26"/>
        <v>12</v>
      </c>
    </row>
    <row r="528" spans="1:19" hidden="1" x14ac:dyDescent="0.25">
      <c r="A528" s="71">
        <v>64786654</v>
      </c>
      <c r="B528" s="71">
        <v>2300</v>
      </c>
      <c r="C528" s="71" t="s">
        <v>849</v>
      </c>
      <c r="D528" s="71" t="s">
        <v>850</v>
      </c>
      <c r="E528" s="71" t="s">
        <v>10403</v>
      </c>
      <c r="F528" s="71" t="s">
        <v>851</v>
      </c>
      <c r="G528" s="71" t="s">
        <v>852</v>
      </c>
      <c r="H528" s="72">
        <v>715</v>
      </c>
      <c r="I528" s="73">
        <v>13642.85</v>
      </c>
      <c r="J528" s="73">
        <v>19080.91</v>
      </c>
      <c r="K528" s="73">
        <v>15325.44</v>
      </c>
      <c r="L528" s="74">
        <v>1000</v>
      </c>
      <c r="M528" s="73">
        <v>13642.85</v>
      </c>
      <c r="N528" s="73">
        <v>0</v>
      </c>
      <c r="O528" s="16" t="str">
        <f>VLOOKUP($A528,'Roll up tech'!$A:$C,3,0)</f>
        <v>MBG</v>
      </c>
      <c r="P528" s="16" t="str">
        <f>VLOOKUP($A528,'Roll up tech'!$A:$C,2,0)</f>
        <v>GH Cookies and Creme Bar 8-6PK</v>
      </c>
      <c r="Q528" s="16" t="str">
        <f t="shared" si="25"/>
        <v>GH</v>
      </c>
      <c r="R528" s="16">
        <f>VLOOKUP(A528,'Per Pallet'!A:C,3,0)</f>
        <v>154</v>
      </c>
      <c r="S528" s="16">
        <f t="shared" si="26"/>
        <v>5</v>
      </c>
    </row>
    <row r="529" spans="1:19" hidden="1" x14ac:dyDescent="0.25">
      <c r="A529" s="71">
        <v>64786654</v>
      </c>
      <c r="B529" s="71">
        <v>3989</v>
      </c>
      <c r="C529" s="71" t="s">
        <v>849</v>
      </c>
      <c r="D529" s="71" t="s">
        <v>850</v>
      </c>
      <c r="E529" s="71" t="s">
        <v>10403</v>
      </c>
      <c r="F529" s="71" t="s">
        <v>851</v>
      </c>
      <c r="G529" s="71" t="s">
        <v>852</v>
      </c>
      <c r="H529" s="72">
        <v>16726</v>
      </c>
      <c r="I529" s="73">
        <v>295385.59000000003</v>
      </c>
      <c r="J529" s="73">
        <v>17660.259999999998</v>
      </c>
      <c r="K529" s="73">
        <v>15024.99</v>
      </c>
      <c r="L529" s="74">
        <v>1000</v>
      </c>
      <c r="M529" s="73">
        <v>295385.59000000003</v>
      </c>
      <c r="N529" s="73">
        <v>0</v>
      </c>
      <c r="O529" s="16" t="str">
        <f>VLOOKUP($A529,'Roll up tech'!$A:$C,3,0)</f>
        <v>MBG</v>
      </c>
      <c r="P529" s="16" t="str">
        <f>VLOOKUP($A529,'Roll up tech'!$A:$C,2,0)</f>
        <v>GH Cookies and Creme Bar 8-6PK</v>
      </c>
      <c r="Q529" s="16" t="str">
        <f t="shared" si="25"/>
        <v>GH</v>
      </c>
      <c r="R529" s="16">
        <f>VLOOKUP(A529,'Per Pallet'!A:C,3,0)</f>
        <v>154</v>
      </c>
      <c r="S529" s="16">
        <f t="shared" si="26"/>
        <v>109</v>
      </c>
    </row>
    <row r="530" spans="1:19" hidden="1" x14ac:dyDescent="0.25">
      <c r="A530" s="71">
        <v>64786666</v>
      </c>
      <c r="B530" s="71">
        <v>1352</v>
      </c>
      <c r="C530" s="71" t="s">
        <v>849</v>
      </c>
      <c r="D530" s="71" t="s">
        <v>850</v>
      </c>
      <c r="E530" s="71" t="s">
        <v>10403</v>
      </c>
      <c r="F530" s="71" t="s">
        <v>851</v>
      </c>
      <c r="G530" s="71" t="s">
        <v>852</v>
      </c>
      <c r="H530" s="72">
        <v>0</v>
      </c>
      <c r="I530" s="73">
        <v>0</v>
      </c>
      <c r="J530" s="73">
        <v>13576.84</v>
      </c>
      <c r="K530" s="73">
        <v>15866.89</v>
      </c>
      <c r="L530" s="74">
        <v>1000</v>
      </c>
      <c r="M530" s="73">
        <v>0</v>
      </c>
      <c r="N530" s="73">
        <v>0</v>
      </c>
      <c r="O530" s="16" t="str">
        <f>VLOOKUP($A530,'Roll up tech'!$A:$C,3,0)</f>
        <v>MBG</v>
      </c>
      <c r="P530" s="16" t="str">
        <f>VLOOKUP($A530,'Roll up tech'!$A:$C,2,0)</f>
        <v>GH Chocolate Eclair Bar 8-6PK</v>
      </c>
      <c r="Q530" s="16" t="str">
        <f t="shared" si="25"/>
        <v>GH</v>
      </c>
      <c r="R530" s="16">
        <f>VLOOKUP(A530,'Per Pallet'!A:C,3,0)</f>
        <v>154</v>
      </c>
      <c r="S530" s="16">
        <f t="shared" si="26"/>
        <v>0</v>
      </c>
    </row>
    <row r="531" spans="1:19" hidden="1" x14ac:dyDescent="0.25">
      <c r="A531" s="71">
        <v>64786666</v>
      </c>
      <c r="B531" s="71">
        <v>1419</v>
      </c>
      <c r="C531" s="71" t="s">
        <v>849</v>
      </c>
      <c r="D531" s="71" t="s">
        <v>850</v>
      </c>
      <c r="E531" s="71" t="s">
        <v>10403</v>
      </c>
      <c r="F531" s="71" t="s">
        <v>851</v>
      </c>
      <c r="G531" s="71" t="s">
        <v>852</v>
      </c>
      <c r="H531" s="72">
        <v>1614</v>
      </c>
      <c r="I531" s="73">
        <v>23672.47</v>
      </c>
      <c r="J531" s="73">
        <v>14666.96</v>
      </c>
      <c r="K531" s="73">
        <v>14460.17</v>
      </c>
      <c r="L531" s="74">
        <v>1000</v>
      </c>
      <c r="M531" s="73">
        <v>23672.47</v>
      </c>
      <c r="N531" s="73">
        <v>0</v>
      </c>
      <c r="O531" s="16" t="str">
        <f>VLOOKUP($A531,'Roll up tech'!$A:$C,3,0)</f>
        <v>MBG</v>
      </c>
      <c r="P531" s="16" t="str">
        <f>VLOOKUP($A531,'Roll up tech'!$A:$C,2,0)</f>
        <v>GH Chocolate Eclair Bar 8-6PK</v>
      </c>
      <c r="Q531" s="16" t="str">
        <f t="shared" si="25"/>
        <v>GH</v>
      </c>
      <c r="R531" s="16">
        <f>VLOOKUP(A531,'Per Pallet'!A:C,3,0)</f>
        <v>154</v>
      </c>
      <c r="S531" s="16">
        <f t="shared" si="26"/>
        <v>11</v>
      </c>
    </row>
    <row r="532" spans="1:19" hidden="1" x14ac:dyDescent="0.25">
      <c r="A532" s="71">
        <v>64786666</v>
      </c>
      <c r="B532" s="71">
        <v>1439</v>
      </c>
      <c r="C532" s="71" t="s">
        <v>849</v>
      </c>
      <c r="D532" s="71" t="s">
        <v>850</v>
      </c>
      <c r="E532" s="71" t="s">
        <v>10403</v>
      </c>
      <c r="F532" s="71" t="s">
        <v>851</v>
      </c>
      <c r="G532" s="71" t="s">
        <v>852</v>
      </c>
      <c r="H532" s="72">
        <v>208</v>
      </c>
      <c r="I532" s="73">
        <v>3094.55</v>
      </c>
      <c r="J532" s="73">
        <v>14877.64</v>
      </c>
      <c r="K532" s="73">
        <v>14460.17</v>
      </c>
      <c r="L532" s="74">
        <v>1000</v>
      </c>
      <c r="M532" s="73">
        <v>3094.55</v>
      </c>
      <c r="N532" s="73">
        <v>0</v>
      </c>
      <c r="O532" s="16" t="str">
        <f>VLOOKUP($A532,'Roll up tech'!$A:$C,3,0)</f>
        <v>MBG</v>
      </c>
      <c r="P532" s="16" t="str">
        <f>VLOOKUP($A532,'Roll up tech'!$A:$C,2,0)</f>
        <v>GH Chocolate Eclair Bar 8-6PK</v>
      </c>
      <c r="Q532" s="16" t="str">
        <f t="shared" si="25"/>
        <v>GH</v>
      </c>
      <c r="R532" s="16">
        <f>VLOOKUP(A532,'Per Pallet'!A:C,3,0)</f>
        <v>154</v>
      </c>
      <c r="S532" s="16">
        <f t="shared" si="26"/>
        <v>2</v>
      </c>
    </row>
    <row r="533" spans="1:19" hidden="1" x14ac:dyDescent="0.25">
      <c r="A533" s="71">
        <v>64786666</v>
      </c>
      <c r="B533" s="71">
        <v>2300</v>
      </c>
      <c r="C533" s="71" t="s">
        <v>849</v>
      </c>
      <c r="D533" s="71" t="s">
        <v>850</v>
      </c>
      <c r="E533" s="71" t="s">
        <v>10403</v>
      </c>
      <c r="F533" s="71" t="s">
        <v>851</v>
      </c>
      <c r="G533" s="71" t="s">
        <v>852</v>
      </c>
      <c r="H533" s="72">
        <v>578</v>
      </c>
      <c r="I533" s="73">
        <v>8049.81</v>
      </c>
      <c r="J533" s="73">
        <v>13927.01</v>
      </c>
      <c r="K533" s="73">
        <v>13777.96</v>
      </c>
      <c r="L533" s="74">
        <v>1000</v>
      </c>
      <c r="M533" s="73">
        <v>8049.81</v>
      </c>
      <c r="N533" s="73">
        <v>0</v>
      </c>
      <c r="O533" s="16" t="str">
        <f>VLOOKUP($A533,'Roll up tech'!$A:$C,3,0)</f>
        <v>MBG</v>
      </c>
      <c r="P533" s="16" t="str">
        <f>VLOOKUP($A533,'Roll up tech'!$A:$C,2,0)</f>
        <v>GH Chocolate Eclair Bar 8-6PK</v>
      </c>
      <c r="Q533" s="16" t="str">
        <f t="shared" si="25"/>
        <v>GH</v>
      </c>
      <c r="R533" s="16">
        <f>VLOOKUP(A533,'Per Pallet'!A:C,3,0)</f>
        <v>154</v>
      </c>
      <c r="S533" s="16">
        <f t="shared" si="26"/>
        <v>4</v>
      </c>
    </row>
    <row r="534" spans="1:19" hidden="1" x14ac:dyDescent="0.25">
      <c r="A534" s="71">
        <v>64786666</v>
      </c>
      <c r="B534" s="71">
        <v>3989</v>
      </c>
      <c r="C534" s="71" t="s">
        <v>849</v>
      </c>
      <c r="D534" s="71" t="s">
        <v>850</v>
      </c>
      <c r="E534" s="71" t="s">
        <v>10403</v>
      </c>
      <c r="F534" s="71" t="s">
        <v>851</v>
      </c>
      <c r="G534" s="71" t="s">
        <v>852</v>
      </c>
      <c r="H534" s="72">
        <v>15878</v>
      </c>
      <c r="I534" s="73">
        <v>215803.69</v>
      </c>
      <c r="J534" s="73">
        <v>13591.36</v>
      </c>
      <c r="K534" s="73">
        <v>13601.9</v>
      </c>
      <c r="L534" s="74">
        <v>1000</v>
      </c>
      <c r="M534" s="73">
        <v>215803.69</v>
      </c>
      <c r="N534" s="73">
        <v>0</v>
      </c>
      <c r="O534" s="16" t="str">
        <f>VLOOKUP($A534,'Roll up tech'!$A:$C,3,0)</f>
        <v>MBG</v>
      </c>
      <c r="P534" s="16" t="str">
        <f>VLOOKUP($A534,'Roll up tech'!$A:$C,2,0)</f>
        <v>GH Chocolate Eclair Bar 8-6PK</v>
      </c>
      <c r="Q534" s="16" t="str">
        <f t="shared" si="25"/>
        <v>GH</v>
      </c>
      <c r="R534" s="16">
        <f>VLOOKUP(A534,'Per Pallet'!A:C,3,0)</f>
        <v>154</v>
      </c>
      <c r="S534" s="16">
        <f t="shared" si="26"/>
        <v>104</v>
      </c>
    </row>
    <row r="535" spans="1:19" hidden="1" x14ac:dyDescent="0.25">
      <c r="A535" s="71">
        <v>64789261</v>
      </c>
      <c r="B535" s="71">
        <v>1352</v>
      </c>
      <c r="C535" s="71" t="s">
        <v>849</v>
      </c>
      <c r="D535" s="71" t="s">
        <v>850</v>
      </c>
      <c r="E535" s="71" t="s">
        <v>10403</v>
      </c>
      <c r="F535" s="71" t="s">
        <v>851</v>
      </c>
      <c r="G535" s="71" t="s">
        <v>852</v>
      </c>
      <c r="H535" s="72">
        <v>450</v>
      </c>
      <c r="I535" s="73">
        <v>5462.25</v>
      </c>
      <c r="J535" s="73">
        <v>12138.33</v>
      </c>
      <c r="K535" s="73">
        <v>14788.01</v>
      </c>
      <c r="L535" s="74">
        <v>1000</v>
      </c>
      <c r="M535" s="73">
        <v>5462.25</v>
      </c>
      <c r="N535" s="73">
        <v>0</v>
      </c>
      <c r="O535" s="16" t="str">
        <f>VLOOKUP($A535,'Roll up tech'!$A:$C,3,0)</f>
        <v>MBG</v>
      </c>
      <c r="P535" s="16" t="str">
        <f>VLOOKUP($A535,'Roll up tech'!$A:$C,2,0)</f>
        <v>GH CHOC Eclair 1-24PK OOH</v>
      </c>
      <c r="Q535" s="16" t="str">
        <f t="shared" si="25"/>
        <v>GH</v>
      </c>
      <c r="R535" s="16">
        <f>VLOOKUP(A535,'Per Pallet'!A:C,3,0)</f>
        <v>225</v>
      </c>
      <c r="S535" s="16">
        <f t="shared" si="26"/>
        <v>2</v>
      </c>
    </row>
    <row r="536" spans="1:19" hidden="1" x14ac:dyDescent="0.25">
      <c r="A536" s="71">
        <v>64789261</v>
      </c>
      <c r="B536" s="71">
        <v>3989</v>
      </c>
      <c r="C536" s="71" t="s">
        <v>849</v>
      </c>
      <c r="D536" s="71" t="s">
        <v>850</v>
      </c>
      <c r="E536" s="71" t="s">
        <v>10403</v>
      </c>
      <c r="F536" s="71" t="s">
        <v>851</v>
      </c>
      <c r="G536" s="71" t="s">
        <v>852</v>
      </c>
      <c r="H536" s="72">
        <v>39207</v>
      </c>
      <c r="I536" s="73">
        <v>550317.32999999996</v>
      </c>
      <c r="J536" s="73">
        <v>14036.2</v>
      </c>
      <c r="K536" s="73">
        <v>15334.54</v>
      </c>
      <c r="L536" s="74">
        <v>1000</v>
      </c>
      <c r="M536" s="73">
        <v>550317.32999999996</v>
      </c>
      <c r="N536" s="73">
        <v>0</v>
      </c>
      <c r="O536" s="16" t="str">
        <f>VLOOKUP($A536,'Roll up tech'!$A:$C,3,0)</f>
        <v>MBG</v>
      </c>
      <c r="P536" s="16" t="str">
        <f>VLOOKUP($A536,'Roll up tech'!$A:$C,2,0)</f>
        <v>GH CHOC Eclair 1-24PK OOH</v>
      </c>
      <c r="Q536" s="16" t="str">
        <f t="shared" si="25"/>
        <v>GH</v>
      </c>
      <c r="R536" s="16">
        <f>VLOOKUP(A536,'Per Pallet'!A:C,3,0)</f>
        <v>225</v>
      </c>
      <c r="S536" s="16">
        <f t="shared" si="26"/>
        <v>175</v>
      </c>
    </row>
    <row r="537" spans="1:19" hidden="1" x14ac:dyDescent="0.25">
      <c r="A537" s="71">
        <v>64789262</v>
      </c>
      <c r="B537" s="71">
        <v>1352</v>
      </c>
      <c r="C537" s="71" t="s">
        <v>849</v>
      </c>
      <c r="D537" s="71" t="s">
        <v>850</v>
      </c>
      <c r="E537" s="71" t="s">
        <v>10403</v>
      </c>
      <c r="F537" s="71" t="s">
        <v>851</v>
      </c>
      <c r="G537" s="71" t="s">
        <v>852</v>
      </c>
      <c r="H537" s="72">
        <v>1125</v>
      </c>
      <c r="I537" s="73">
        <v>11954.48</v>
      </c>
      <c r="J537" s="73">
        <v>10626.2</v>
      </c>
      <c r="K537" s="73">
        <v>10802.89</v>
      </c>
      <c r="L537" s="74">
        <v>1000</v>
      </c>
      <c r="M537" s="73">
        <v>11954.48</v>
      </c>
      <c r="N537" s="73">
        <v>0</v>
      </c>
      <c r="O537" s="16" t="str">
        <f>VLOOKUP($A537,'Roll up tech'!$A:$C,3,0)</f>
        <v>MBG</v>
      </c>
      <c r="P537" s="16" t="str">
        <f>VLOOKUP($A537,'Roll up tech'!$A:$C,2,0)</f>
        <v>GH Cookies+Cream 1-24BK OOH</v>
      </c>
      <c r="Q537" s="16" t="str">
        <f t="shared" si="25"/>
        <v>GH</v>
      </c>
      <c r="R537" s="16">
        <f>VLOOKUP(A537,'Per Pallet'!A:C,3,0)</f>
        <v>225</v>
      </c>
      <c r="S537" s="16">
        <f t="shared" si="26"/>
        <v>5</v>
      </c>
    </row>
    <row r="538" spans="1:19" hidden="1" x14ac:dyDescent="0.25">
      <c r="A538" s="71">
        <v>64789262</v>
      </c>
      <c r="B538" s="71">
        <v>1419</v>
      </c>
      <c r="C538" s="71" t="s">
        <v>849</v>
      </c>
      <c r="D538" s="71" t="s">
        <v>850</v>
      </c>
      <c r="E538" s="71" t="s">
        <v>10403</v>
      </c>
      <c r="F538" s="71" t="s">
        <v>851</v>
      </c>
      <c r="G538" s="71" t="s">
        <v>852</v>
      </c>
      <c r="H538" s="72">
        <v>3094</v>
      </c>
      <c r="I538" s="73">
        <v>34116.81</v>
      </c>
      <c r="J538" s="73">
        <v>11026.76</v>
      </c>
      <c r="K538" s="73">
        <v>11447.28</v>
      </c>
      <c r="L538" s="74">
        <v>1000</v>
      </c>
      <c r="M538" s="73">
        <v>34116.81</v>
      </c>
      <c r="N538" s="73">
        <v>0</v>
      </c>
      <c r="O538" s="16" t="str">
        <f>VLOOKUP($A538,'Roll up tech'!$A:$C,3,0)</f>
        <v>MBG</v>
      </c>
      <c r="P538" s="16" t="str">
        <f>VLOOKUP($A538,'Roll up tech'!$A:$C,2,0)</f>
        <v>GH Cookies+Cream 1-24BK OOH</v>
      </c>
      <c r="Q538" s="16" t="str">
        <f t="shared" si="25"/>
        <v>GH</v>
      </c>
      <c r="R538" s="16">
        <f>VLOOKUP(A538,'Per Pallet'!A:C,3,0)</f>
        <v>225</v>
      </c>
      <c r="S538" s="16">
        <f t="shared" si="26"/>
        <v>14</v>
      </c>
    </row>
    <row r="539" spans="1:19" hidden="1" x14ac:dyDescent="0.25">
      <c r="A539" s="71">
        <v>64789262</v>
      </c>
      <c r="B539" s="71">
        <v>1439</v>
      </c>
      <c r="C539" s="71" t="s">
        <v>849</v>
      </c>
      <c r="D539" s="71" t="s">
        <v>850</v>
      </c>
      <c r="E539" s="71" t="s">
        <v>10403</v>
      </c>
      <c r="F539" s="71" t="s">
        <v>851</v>
      </c>
      <c r="G539" s="71" t="s">
        <v>852</v>
      </c>
      <c r="H539" s="72">
        <v>675</v>
      </c>
      <c r="I539" s="73">
        <v>7557.5</v>
      </c>
      <c r="J539" s="73">
        <v>11196.3</v>
      </c>
      <c r="K539" s="73">
        <v>11447.28</v>
      </c>
      <c r="L539" s="74">
        <v>1000</v>
      </c>
      <c r="M539" s="73">
        <v>7557.5</v>
      </c>
      <c r="N539" s="73">
        <v>0</v>
      </c>
      <c r="O539" s="16" t="str">
        <f>VLOOKUP($A539,'Roll up tech'!$A:$C,3,0)</f>
        <v>MBG</v>
      </c>
      <c r="P539" s="16" t="str">
        <f>VLOOKUP($A539,'Roll up tech'!$A:$C,2,0)</f>
        <v>GH Cookies+Cream 1-24BK OOH</v>
      </c>
      <c r="Q539" s="16" t="str">
        <f t="shared" si="25"/>
        <v>GH</v>
      </c>
      <c r="R539" s="16">
        <f>VLOOKUP(A539,'Per Pallet'!A:C,3,0)</f>
        <v>225</v>
      </c>
      <c r="S539" s="16">
        <f t="shared" si="26"/>
        <v>3</v>
      </c>
    </row>
    <row r="540" spans="1:19" hidden="1" x14ac:dyDescent="0.25">
      <c r="A540" s="71">
        <v>64789262</v>
      </c>
      <c r="B540" s="71">
        <v>2300</v>
      </c>
      <c r="C540" s="71" t="s">
        <v>849</v>
      </c>
      <c r="D540" s="71" t="s">
        <v>850</v>
      </c>
      <c r="E540" s="71" t="s">
        <v>10403</v>
      </c>
      <c r="F540" s="71" t="s">
        <v>851</v>
      </c>
      <c r="G540" s="71" t="s">
        <v>852</v>
      </c>
      <c r="H540" s="72">
        <v>1174</v>
      </c>
      <c r="I540" s="73">
        <v>12519.68</v>
      </c>
      <c r="J540" s="73">
        <v>10664.12</v>
      </c>
      <c r="K540" s="73">
        <v>10943.07</v>
      </c>
      <c r="L540" s="74">
        <v>1000</v>
      </c>
      <c r="M540" s="73">
        <v>12519.68</v>
      </c>
      <c r="N540" s="73">
        <v>0</v>
      </c>
      <c r="O540" s="16" t="str">
        <f>VLOOKUP($A540,'Roll up tech'!$A:$C,3,0)</f>
        <v>MBG</v>
      </c>
      <c r="P540" s="16" t="str">
        <f>VLOOKUP($A540,'Roll up tech'!$A:$C,2,0)</f>
        <v>GH Cookies+Cream 1-24BK OOH</v>
      </c>
      <c r="Q540" s="16" t="str">
        <f t="shared" si="25"/>
        <v>GH</v>
      </c>
      <c r="R540" s="16">
        <f>VLOOKUP(A540,'Per Pallet'!A:C,3,0)</f>
        <v>225</v>
      </c>
      <c r="S540" s="16">
        <f t="shared" si="26"/>
        <v>6</v>
      </c>
    </row>
    <row r="541" spans="1:19" hidden="1" x14ac:dyDescent="0.25">
      <c r="A541" s="71">
        <v>64789262</v>
      </c>
      <c r="B541" s="71">
        <v>3989</v>
      </c>
      <c r="C541" s="71" t="s">
        <v>849</v>
      </c>
      <c r="D541" s="71" t="s">
        <v>850</v>
      </c>
      <c r="E541" s="71" t="s">
        <v>10403</v>
      </c>
      <c r="F541" s="71" t="s">
        <v>851</v>
      </c>
      <c r="G541" s="71" t="s">
        <v>852</v>
      </c>
      <c r="H541" s="72">
        <v>33585</v>
      </c>
      <c r="I541" s="73">
        <v>354545.93</v>
      </c>
      <c r="J541" s="73">
        <v>10556.68</v>
      </c>
      <c r="K541" s="73">
        <v>10802.89</v>
      </c>
      <c r="L541" s="74">
        <v>1000</v>
      </c>
      <c r="M541" s="73">
        <v>354545.93</v>
      </c>
      <c r="N541" s="73">
        <v>0</v>
      </c>
      <c r="O541" s="16" t="str">
        <f>VLOOKUP($A541,'Roll up tech'!$A:$C,3,0)</f>
        <v>MBG</v>
      </c>
      <c r="P541" s="16" t="str">
        <f>VLOOKUP($A541,'Roll up tech'!$A:$C,2,0)</f>
        <v>GH Cookies+Cream 1-24BK OOH</v>
      </c>
      <c r="Q541" s="16" t="str">
        <f t="shared" si="25"/>
        <v>GH</v>
      </c>
      <c r="R541" s="16">
        <f>VLOOKUP(A541,'Per Pallet'!A:C,3,0)</f>
        <v>225</v>
      </c>
      <c r="S541" s="16">
        <f t="shared" si="26"/>
        <v>150</v>
      </c>
    </row>
    <row r="542" spans="1:19" hidden="1" x14ac:dyDescent="0.25">
      <c r="A542" s="71">
        <v>64795394</v>
      </c>
      <c r="B542" s="71">
        <v>1419</v>
      </c>
      <c r="C542" s="71" t="s">
        <v>849</v>
      </c>
      <c r="D542" s="71" t="s">
        <v>850</v>
      </c>
      <c r="E542" s="71" t="s">
        <v>10403</v>
      </c>
      <c r="F542" s="71" t="s">
        <v>851</v>
      </c>
      <c r="G542" s="71" t="s">
        <v>852</v>
      </c>
      <c r="H542" s="72">
        <v>4365</v>
      </c>
      <c r="I542" s="73">
        <v>46731.66</v>
      </c>
      <c r="J542" s="73">
        <v>10705.99</v>
      </c>
      <c r="K542" s="73">
        <v>10322.33</v>
      </c>
      <c r="L542" s="74">
        <v>1000</v>
      </c>
      <c r="M542" s="73">
        <v>46731.66</v>
      </c>
      <c r="N542" s="73">
        <v>0</v>
      </c>
      <c r="O542" s="16" t="str">
        <f>VLOOKUP($A542,'Roll up tech'!$A:$C,3,0)</f>
        <v>MBG</v>
      </c>
      <c r="P542" s="16" t="str">
        <f>VLOOKUP($A542,'Roll up tech'!$A:$C,2,0)</f>
        <v>BR Smores Bar OOH 1-24PK</v>
      </c>
      <c r="Q542" s="16" t="str">
        <f t="shared" si="25"/>
        <v>BR</v>
      </c>
      <c r="R542" s="16">
        <f>VLOOKUP(A542,'Per Pallet'!A:C,3,0)</f>
        <v>225</v>
      </c>
      <c r="S542" s="16">
        <f t="shared" si="26"/>
        <v>20</v>
      </c>
    </row>
    <row r="543" spans="1:19" hidden="1" x14ac:dyDescent="0.25">
      <c r="A543" s="71">
        <v>64795394</v>
      </c>
      <c r="B543" s="71">
        <v>1439</v>
      </c>
      <c r="C543" s="71" t="s">
        <v>849</v>
      </c>
      <c r="D543" s="71" t="s">
        <v>850</v>
      </c>
      <c r="E543" s="71" t="s">
        <v>10403</v>
      </c>
      <c r="F543" s="71" t="s">
        <v>851</v>
      </c>
      <c r="G543" s="71" t="s">
        <v>852</v>
      </c>
      <c r="H543" s="72">
        <v>5493</v>
      </c>
      <c r="I543" s="73">
        <v>61362.22</v>
      </c>
      <c r="J543" s="73">
        <v>11170.98</v>
      </c>
      <c r="K543" s="73">
        <v>10322.33</v>
      </c>
      <c r="L543" s="74">
        <v>1000</v>
      </c>
      <c r="M543" s="73">
        <v>61362.22</v>
      </c>
      <c r="N543" s="73">
        <v>0</v>
      </c>
      <c r="O543" s="16" t="str">
        <f>VLOOKUP($A543,'Roll up tech'!$A:$C,3,0)</f>
        <v>MBG</v>
      </c>
      <c r="P543" s="16" t="str">
        <f>VLOOKUP($A543,'Roll up tech'!$A:$C,2,0)</f>
        <v>BR Smores Bar OOH 1-24PK</v>
      </c>
      <c r="Q543" s="16" t="str">
        <f t="shared" si="25"/>
        <v>BR</v>
      </c>
      <c r="R543" s="16">
        <f>VLOOKUP(A543,'Per Pallet'!A:C,3,0)</f>
        <v>225</v>
      </c>
      <c r="S543" s="16">
        <f t="shared" si="26"/>
        <v>25</v>
      </c>
    </row>
    <row r="544" spans="1:19" hidden="1" x14ac:dyDescent="0.25">
      <c r="A544" s="71">
        <v>64795394</v>
      </c>
      <c r="B544" s="71">
        <v>2300</v>
      </c>
      <c r="C544" s="71" t="s">
        <v>849</v>
      </c>
      <c r="D544" s="71" t="s">
        <v>850</v>
      </c>
      <c r="E544" s="71" t="s">
        <v>10403</v>
      </c>
      <c r="F544" s="71" t="s">
        <v>851</v>
      </c>
      <c r="G544" s="71" t="s">
        <v>852</v>
      </c>
      <c r="H544" s="72">
        <v>1827</v>
      </c>
      <c r="I544" s="73">
        <v>18263.72</v>
      </c>
      <c r="J544" s="73">
        <v>9996.56</v>
      </c>
      <c r="K544" s="73">
        <v>9946.3799999999992</v>
      </c>
      <c r="L544" s="74">
        <v>1000</v>
      </c>
      <c r="M544" s="73">
        <v>18263.72</v>
      </c>
      <c r="N544" s="73">
        <v>0</v>
      </c>
      <c r="O544" s="16" t="str">
        <f>VLOOKUP($A544,'Roll up tech'!$A:$C,3,0)</f>
        <v>MBG</v>
      </c>
      <c r="P544" s="16" t="str">
        <f>VLOOKUP($A544,'Roll up tech'!$A:$C,2,0)</f>
        <v>BR Smores Bar OOH 1-24PK</v>
      </c>
      <c r="Q544" s="16" t="str">
        <f t="shared" si="25"/>
        <v>BR</v>
      </c>
      <c r="R544" s="16">
        <f>VLOOKUP(A544,'Per Pallet'!A:C,3,0)</f>
        <v>225</v>
      </c>
      <c r="S544" s="16">
        <f t="shared" si="26"/>
        <v>9</v>
      </c>
    </row>
    <row r="545" spans="1:19" hidden="1" x14ac:dyDescent="0.25">
      <c r="A545" s="71">
        <v>64795394</v>
      </c>
      <c r="B545" s="71">
        <v>3989</v>
      </c>
      <c r="C545" s="71" t="s">
        <v>849</v>
      </c>
      <c r="D545" s="71" t="s">
        <v>850</v>
      </c>
      <c r="E545" s="71" t="s">
        <v>10403</v>
      </c>
      <c r="F545" s="71" t="s">
        <v>851</v>
      </c>
      <c r="G545" s="71" t="s">
        <v>852</v>
      </c>
      <c r="H545" s="72">
        <v>31364</v>
      </c>
      <c r="I545" s="73">
        <v>370997.51</v>
      </c>
      <c r="J545" s="73">
        <v>11828.77</v>
      </c>
      <c r="K545" s="73">
        <v>9862.09</v>
      </c>
      <c r="L545" s="74">
        <v>1000</v>
      </c>
      <c r="M545" s="73">
        <v>370997.51</v>
      </c>
      <c r="N545" s="73">
        <v>0</v>
      </c>
      <c r="O545" s="16" t="str">
        <f>VLOOKUP($A545,'Roll up tech'!$A:$C,3,0)</f>
        <v>MBG</v>
      </c>
      <c r="P545" s="16" t="str">
        <f>VLOOKUP($A545,'Roll up tech'!$A:$C,2,0)</f>
        <v>BR Smores Bar OOH 1-24PK</v>
      </c>
      <c r="Q545" s="16" t="str">
        <f t="shared" si="25"/>
        <v>BR</v>
      </c>
      <c r="R545" s="16">
        <f>VLOOKUP(A545,'Per Pallet'!A:C,3,0)</f>
        <v>225</v>
      </c>
      <c r="S545" s="16">
        <f t="shared" si="26"/>
        <v>140</v>
      </c>
    </row>
    <row r="546" spans="1:19" hidden="1" x14ac:dyDescent="0.25">
      <c r="A546" s="71">
        <v>64799252</v>
      </c>
      <c r="B546" s="71">
        <v>1419</v>
      </c>
      <c r="C546" s="71" t="s">
        <v>849</v>
      </c>
      <c r="D546" s="71" t="s">
        <v>850</v>
      </c>
      <c r="E546" s="71" t="s">
        <v>10403</v>
      </c>
      <c r="F546" s="71" t="s">
        <v>851</v>
      </c>
      <c r="G546" s="71" t="s">
        <v>852</v>
      </c>
      <c r="H546" s="72">
        <v>3094</v>
      </c>
      <c r="I546" s="73">
        <v>90910.93</v>
      </c>
      <c r="J546" s="73">
        <v>29382.98</v>
      </c>
      <c r="K546" s="73">
        <v>30970.82</v>
      </c>
      <c r="L546" s="74">
        <v>1000</v>
      </c>
      <c r="M546" s="73">
        <v>90910.93</v>
      </c>
      <c r="N546" s="73">
        <v>0</v>
      </c>
      <c r="O546" s="16" t="str">
        <f>VLOOKUP($A546,'Roll up tech'!$A:$C,3,0)</f>
        <v>2.4 Gal</v>
      </c>
      <c r="P546" s="16" t="str">
        <f>VLOOKUP($A546,'Roll up tech'!$A:$C,2,0)</f>
        <v>BJ US-NDO MochaccinoChip-1 2.4Gal</v>
      </c>
      <c r="Q546" s="16" t="str">
        <f t="shared" si="25"/>
        <v>BJ</v>
      </c>
      <c r="R546" s="16">
        <f>VLOOKUP(A546,'Per Pallet'!A:C,3,0)</f>
        <v>125</v>
      </c>
      <c r="S546" s="16">
        <f t="shared" si="26"/>
        <v>25</v>
      </c>
    </row>
    <row r="547" spans="1:19" hidden="1" x14ac:dyDescent="0.25">
      <c r="A547" s="71">
        <v>64799252</v>
      </c>
      <c r="B547" s="71">
        <v>1439</v>
      </c>
      <c r="C547" s="71" t="s">
        <v>849</v>
      </c>
      <c r="D547" s="71" t="s">
        <v>850</v>
      </c>
      <c r="E547" s="71" t="s">
        <v>10403</v>
      </c>
      <c r="F547" s="71" t="s">
        <v>851</v>
      </c>
      <c r="G547" s="71" t="s">
        <v>852</v>
      </c>
      <c r="H547" s="72">
        <v>316</v>
      </c>
      <c r="I547" s="73">
        <v>10133.43</v>
      </c>
      <c r="J547" s="73">
        <v>32067.82</v>
      </c>
      <c r="K547" s="73">
        <v>30255.02</v>
      </c>
      <c r="L547" s="74">
        <v>1000</v>
      </c>
      <c r="M547" s="73">
        <v>10133.43</v>
      </c>
      <c r="N547" s="73">
        <v>0</v>
      </c>
      <c r="O547" s="16" t="str">
        <f>VLOOKUP($A547,'Roll up tech'!$A:$C,3,0)</f>
        <v>2.4 Gal</v>
      </c>
      <c r="P547" s="16" t="str">
        <f>VLOOKUP($A547,'Roll up tech'!$A:$C,2,0)</f>
        <v>BJ US-NDO MochaccinoChip-1 2.4Gal</v>
      </c>
      <c r="Q547" s="16" t="str">
        <f t="shared" si="25"/>
        <v>BJ</v>
      </c>
      <c r="R547" s="16">
        <f>VLOOKUP(A547,'Per Pallet'!A:C,3,0)</f>
        <v>125</v>
      </c>
      <c r="S547" s="16">
        <f t="shared" si="26"/>
        <v>3</v>
      </c>
    </row>
    <row r="548" spans="1:19" hidden="1" x14ac:dyDescent="0.25">
      <c r="A548" s="71">
        <v>64799252</v>
      </c>
      <c r="B548" s="71">
        <v>2300</v>
      </c>
      <c r="C548" s="71" t="s">
        <v>849</v>
      </c>
      <c r="D548" s="71" t="s">
        <v>850</v>
      </c>
      <c r="E548" s="71" t="s">
        <v>10403</v>
      </c>
      <c r="F548" s="71" t="s">
        <v>851</v>
      </c>
      <c r="G548" s="71" t="s">
        <v>852</v>
      </c>
      <c r="H548" s="72">
        <v>172</v>
      </c>
      <c r="I548" s="73">
        <v>5270.98</v>
      </c>
      <c r="J548" s="73">
        <v>30645.23</v>
      </c>
      <c r="K548" s="73">
        <v>30396.94</v>
      </c>
      <c r="L548" s="74">
        <v>1000</v>
      </c>
      <c r="M548" s="73">
        <v>5270.98</v>
      </c>
      <c r="N548" s="73">
        <v>0</v>
      </c>
      <c r="O548" s="16" t="str">
        <f>VLOOKUP($A548,'Roll up tech'!$A:$C,3,0)</f>
        <v>2.4 Gal</v>
      </c>
      <c r="P548" s="16" t="str">
        <f>VLOOKUP($A548,'Roll up tech'!$A:$C,2,0)</f>
        <v>BJ US-NDO MochaccinoChip-1 2.4Gal</v>
      </c>
      <c r="Q548" s="16" t="str">
        <f t="shared" si="25"/>
        <v>BJ</v>
      </c>
      <c r="R548" s="16">
        <f>VLOOKUP(A548,'Per Pallet'!A:C,3,0)</f>
        <v>125</v>
      </c>
      <c r="S548" s="16">
        <f t="shared" si="26"/>
        <v>2</v>
      </c>
    </row>
    <row r="549" spans="1:19" hidden="1" x14ac:dyDescent="0.25">
      <c r="A549" s="71">
        <v>64799252</v>
      </c>
      <c r="B549" s="71">
        <v>3989</v>
      </c>
      <c r="C549" s="71" t="s">
        <v>849</v>
      </c>
      <c r="D549" s="71" t="s">
        <v>850</v>
      </c>
      <c r="E549" s="71" t="s">
        <v>10403</v>
      </c>
      <c r="F549" s="71" t="s">
        <v>851</v>
      </c>
      <c r="G549" s="71" t="s">
        <v>852</v>
      </c>
      <c r="H549" s="72">
        <v>1384</v>
      </c>
      <c r="I549" s="73">
        <v>42040.13</v>
      </c>
      <c r="J549" s="73">
        <v>30375.82</v>
      </c>
      <c r="K549" s="73">
        <v>30255.02</v>
      </c>
      <c r="L549" s="74">
        <v>1000</v>
      </c>
      <c r="M549" s="73">
        <v>42040.13</v>
      </c>
      <c r="N549" s="73">
        <v>0</v>
      </c>
      <c r="O549" s="16" t="str">
        <f>VLOOKUP($A549,'Roll up tech'!$A:$C,3,0)</f>
        <v>2.4 Gal</v>
      </c>
      <c r="P549" s="16" t="str">
        <f>VLOOKUP($A549,'Roll up tech'!$A:$C,2,0)</f>
        <v>BJ US-NDO MochaccinoChip-1 2.4Gal</v>
      </c>
      <c r="Q549" s="16" t="str">
        <f t="shared" si="25"/>
        <v>BJ</v>
      </c>
      <c r="R549" s="16">
        <f>VLOOKUP(A549,'Per Pallet'!A:C,3,0)</f>
        <v>125</v>
      </c>
      <c r="S549" s="16">
        <f t="shared" si="26"/>
        <v>12</v>
      </c>
    </row>
    <row r="550" spans="1:19" hidden="1" x14ac:dyDescent="0.25">
      <c r="A550" s="71">
        <v>64799252</v>
      </c>
      <c r="B550" s="71">
        <v>5914</v>
      </c>
      <c r="C550" s="71" t="s">
        <v>849</v>
      </c>
      <c r="D550" s="71" t="s">
        <v>850</v>
      </c>
      <c r="E550" s="71" t="s">
        <v>10403</v>
      </c>
      <c r="F550" s="71" t="s">
        <v>851</v>
      </c>
      <c r="G550" s="71" t="s">
        <v>852</v>
      </c>
      <c r="H550" s="72">
        <v>0</v>
      </c>
      <c r="I550" s="73">
        <v>0</v>
      </c>
      <c r="J550" s="73">
        <v>28284.21</v>
      </c>
      <c r="K550" s="73">
        <v>28775.24</v>
      </c>
      <c r="L550" s="74">
        <v>1000</v>
      </c>
      <c r="M550" s="73">
        <v>0</v>
      </c>
      <c r="N550" s="73">
        <v>0</v>
      </c>
      <c r="O550" s="16" t="str">
        <f>VLOOKUP($A550,'Roll up tech'!$A:$C,3,0)</f>
        <v>2.4 Gal</v>
      </c>
      <c r="P550" s="16" t="str">
        <f>VLOOKUP($A550,'Roll up tech'!$A:$C,2,0)</f>
        <v>BJ US-NDO MochaccinoChip-1 2.4Gal</v>
      </c>
      <c r="Q550" s="16" t="str">
        <f t="shared" si="25"/>
        <v>BJ</v>
      </c>
      <c r="R550" s="16">
        <f>VLOOKUP(A550,'Per Pallet'!A:C,3,0)</f>
        <v>125</v>
      </c>
      <c r="S550" s="16">
        <f t="shared" si="26"/>
        <v>0</v>
      </c>
    </row>
    <row r="551" spans="1:19" hidden="1" x14ac:dyDescent="0.25">
      <c r="A551" s="71">
        <v>64799253</v>
      </c>
      <c r="B551" s="71">
        <v>1419</v>
      </c>
      <c r="C551" s="71" t="s">
        <v>849</v>
      </c>
      <c r="D551" s="71" t="s">
        <v>850</v>
      </c>
      <c r="E551" s="71" t="s">
        <v>10403</v>
      </c>
      <c r="F551" s="71" t="s">
        <v>851</v>
      </c>
      <c r="G551" s="71" t="s">
        <v>852</v>
      </c>
      <c r="H551" s="72">
        <v>2016</v>
      </c>
      <c r="I551" s="73">
        <v>47396.94</v>
      </c>
      <c r="J551" s="73">
        <v>23510.39</v>
      </c>
      <c r="K551" s="73">
        <v>28280.6</v>
      </c>
      <c r="L551" s="74">
        <v>1000</v>
      </c>
      <c r="M551" s="73">
        <v>47396.94</v>
      </c>
      <c r="N551" s="73">
        <v>0</v>
      </c>
      <c r="O551" s="16" t="str">
        <f>VLOOKUP($A551,'Roll up tech'!$A:$C,3,0)</f>
        <v>2.4 Gal</v>
      </c>
      <c r="P551" s="16" t="str">
        <f>VLOOKUP($A551,'Roll up tech'!$A:$C,2,0)</f>
        <v>BJ US-NDOStrawbSwirl-1 2.4Gal</v>
      </c>
      <c r="Q551" s="16" t="str">
        <f t="shared" si="25"/>
        <v>BJ</v>
      </c>
      <c r="R551" s="16">
        <f>VLOOKUP(A551,'Per Pallet'!A:C,3,0)</f>
        <v>125</v>
      </c>
      <c r="S551" s="16">
        <f t="shared" si="26"/>
        <v>17</v>
      </c>
    </row>
    <row r="552" spans="1:19" hidden="1" x14ac:dyDescent="0.25">
      <c r="A552" s="71">
        <v>64799253</v>
      </c>
      <c r="B552" s="71">
        <v>1439</v>
      </c>
      <c r="C552" s="71" t="s">
        <v>849</v>
      </c>
      <c r="D552" s="71" t="s">
        <v>850</v>
      </c>
      <c r="E552" s="71" t="s">
        <v>10403</v>
      </c>
      <c r="F552" s="71" t="s">
        <v>851</v>
      </c>
      <c r="G552" s="71" t="s">
        <v>852</v>
      </c>
      <c r="H552" s="72">
        <v>549</v>
      </c>
      <c r="I552" s="73">
        <v>13829.77</v>
      </c>
      <c r="J552" s="73">
        <v>25190.84</v>
      </c>
      <c r="K552" s="73">
        <v>28647.56</v>
      </c>
      <c r="L552" s="74">
        <v>1000</v>
      </c>
      <c r="M552" s="73">
        <v>13829.77</v>
      </c>
      <c r="N552" s="73">
        <v>0</v>
      </c>
      <c r="O552" s="16" t="str">
        <f>VLOOKUP($A552,'Roll up tech'!$A:$C,3,0)</f>
        <v>2.4 Gal</v>
      </c>
      <c r="P552" s="16" t="str">
        <f>VLOOKUP($A552,'Roll up tech'!$A:$C,2,0)</f>
        <v>BJ US-NDOStrawbSwirl-1 2.4Gal</v>
      </c>
      <c r="Q552" s="16" t="str">
        <f t="shared" si="25"/>
        <v>BJ</v>
      </c>
      <c r="R552" s="16">
        <f>VLOOKUP(A552,'Per Pallet'!A:C,3,0)</f>
        <v>125</v>
      </c>
      <c r="S552" s="16">
        <f t="shared" si="26"/>
        <v>5</v>
      </c>
    </row>
    <row r="553" spans="1:19" hidden="1" x14ac:dyDescent="0.25">
      <c r="A553" s="71">
        <v>64799253</v>
      </c>
      <c r="B553" s="71">
        <v>2300</v>
      </c>
      <c r="C553" s="71" t="s">
        <v>849</v>
      </c>
      <c r="D553" s="71" t="s">
        <v>850</v>
      </c>
      <c r="E553" s="71" t="s">
        <v>10403</v>
      </c>
      <c r="F553" s="71" t="s">
        <v>851</v>
      </c>
      <c r="G553" s="71" t="s">
        <v>852</v>
      </c>
      <c r="H553" s="72">
        <v>644</v>
      </c>
      <c r="I553" s="73">
        <v>15641.01</v>
      </c>
      <c r="J553" s="73">
        <v>24287.279999999999</v>
      </c>
      <c r="K553" s="73">
        <v>28162.3</v>
      </c>
      <c r="L553" s="74">
        <v>1000</v>
      </c>
      <c r="M553" s="73">
        <v>15641.01</v>
      </c>
      <c r="N553" s="73">
        <v>0</v>
      </c>
      <c r="O553" s="16" t="str">
        <f>VLOOKUP($A553,'Roll up tech'!$A:$C,3,0)</f>
        <v>2.4 Gal</v>
      </c>
      <c r="P553" s="16" t="str">
        <f>VLOOKUP($A553,'Roll up tech'!$A:$C,2,0)</f>
        <v>BJ US-NDOStrawbSwirl-1 2.4Gal</v>
      </c>
      <c r="Q553" s="16" t="str">
        <f t="shared" si="25"/>
        <v>BJ</v>
      </c>
      <c r="R553" s="16">
        <f>VLOOKUP(A553,'Per Pallet'!A:C,3,0)</f>
        <v>125</v>
      </c>
      <c r="S553" s="16">
        <f t="shared" si="26"/>
        <v>6</v>
      </c>
    </row>
    <row r="554" spans="1:19" hidden="1" x14ac:dyDescent="0.25">
      <c r="A554" s="71">
        <v>64799253</v>
      </c>
      <c r="B554" s="71">
        <v>3989</v>
      </c>
      <c r="C554" s="71" t="s">
        <v>849</v>
      </c>
      <c r="D554" s="71" t="s">
        <v>850</v>
      </c>
      <c r="E554" s="71" t="s">
        <v>10403</v>
      </c>
      <c r="F554" s="71" t="s">
        <v>851</v>
      </c>
      <c r="G554" s="71" t="s">
        <v>852</v>
      </c>
      <c r="H554" s="72">
        <v>736</v>
      </c>
      <c r="I554" s="73">
        <v>18256.669999999998</v>
      </c>
      <c r="J554" s="73">
        <v>24805.26</v>
      </c>
      <c r="K554" s="73">
        <v>28647.56</v>
      </c>
      <c r="L554" s="74">
        <v>1000</v>
      </c>
      <c r="M554" s="73">
        <v>18256.669999999998</v>
      </c>
      <c r="N554" s="73">
        <v>0</v>
      </c>
      <c r="O554" s="16" t="str">
        <f>VLOOKUP($A554,'Roll up tech'!$A:$C,3,0)</f>
        <v>2.4 Gal</v>
      </c>
      <c r="P554" s="16" t="str">
        <f>VLOOKUP($A554,'Roll up tech'!$A:$C,2,0)</f>
        <v>BJ US-NDOStrawbSwirl-1 2.4Gal</v>
      </c>
      <c r="Q554" s="16" t="str">
        <f t="shared" si="25"/>
        <v>BJ</v>
      </c>
      <c r="R554" s="16">
        <f>VLOOKUP(A554,'Per Pallet'!A:C,3,0)</f>
        <v>125</v>
      </c>
      <c r="S554" s="16">
        <f t="shared" si="26"/>
        <v>6</v>
      </c>
    </row>
    <row r="555" spans="1:19" hidden="1" x14ac:dyDescent="0.25">
      <c r="A555" s="71">
        <v>64799253</v>
      </c>
      <c r="B555" s="71">
        <v>5914</v>
      </c>
      <c r="C555" s="71" t="s">
        <v>849</v>
      </c>
      <c r="D555" s="71" t="s">
        <v>850</v>
      </c>
      <c r="E555" s="71" t="s">
        <v>10403</v>
      </c>
      <c r="F555" s="71" t="s">
        <v>851</v>
      </c>
      <c r="G555" s="71" t="s">
        <v>852</v>
      </c>
      <c r="H555" s="72">
        <v>0</v>
      </c>
      <c r="I555" s="73">
        <v>0</v>
      </c>
      <c r="J555" s="73">
        <v>22770.34</v>
      </c>
      <c r="K555" s="73">
        <v>27073.69</v>
      </c>
      <c r="L555" s="74">
        <v>1000</v>
      </c>
      <c r="M555" s="73">
        <v>0</v>
      </c>
      <c r="N555" s="73">
        <v>0</v>
      </c>
      <c r="O555" s="16" t="str">
        <f>VLOOKUP($A555,'Roll up tech'!$A:$C,3,0)</f>
        <v>2.4 Gal</v>
      </c>
      <c r="P555" s="16" t="str">
        <f>VLOOKUP($A555,'Roll up tech'!$A:$C,2,0)</f>
        <v>BJ US-NDOStrawbSwirl-1 2.4Gal</v>
      </c>
      <c r="Q555" s="16" t="str">
        <f t="shared" si="25"/>
        <v>BJ</v>
      </c>
      <c r="R555" s="16">
        <f>VLOOKUP(A555,'Per Pallet'!A:C,3,0)</f>
        <v>125</v>
      </c>
      <c r="S555" s="16">
        <f t="shared" si="26"/>
        <v>0</v>
      </c>
    </row>
    <row r="556" spans="1:19" hidden="1" x14ac:dyDescent="0.25">
      <c r="A556" s="71">
        <v>64799254</v>
      </c>
      <c r="B556" s="71">
        <v>1419</v>
      </c>
      <c r="C556" s="71" t="s">
        <v>849</v>
      </c>
      <c r="D556" s="71" t="s">
        <v>850</v>
      </c>
      <c r="E556" s="71" t="s">
        <v>10403</v>
      </c>
      <c r="F556" s="71" t="s">
        <v>851</v>
      </c>
      <c r="G556" s="71" t="s">
        <v>852</v>
      </c>
      <c r="H556" s="72">
        <v>689</v>
      </c>
      <c r="I556" s="73">
        <v>25641.66</v>
      </c>
      <c r="J556" s="73">
        <v>37215.760000000002</v>
      </c>
      <c r="K556" s="73">
        <v>31826.61</v>
      </c>
      <c r="L556" s="74">
        <v>1000</v>
      </c>
      <c r="M556" s="73">
        <v>25641.66</v>
      </c>
      <c r="N556" s="73">
        <v>0</v>
      </c>
      <c r="O556" s="16" t="str">
        <f>VLOOKUP($A556,'Roll up tech'!$A:$C,3,0)</f>
        <v>2.4 Gal</v>
      </c>
      <c r="P556" s="16" t="str">
        <f>VLOOKUP($A556,'Roll up tech'!$A:$C,2,0)</f>
        <v>BJ US-IC Ultraviolet-1 2.4Gal</v>
      </c>
      <c r="Q556" s="16" t="str">
        <f t="shared" si="25"/>
        <v>BJ</v>
      </c>
      <c r="R556" s="16">
        <f>VLOOKUP(A556,'Per Pallet'!A:C,3,0)</f>
        <v>125</v>
      </c>
      <c r="S556" s="16">
        <f t="shared" si="26"/>
        <v>6</v>
      </c>
    </row>
    <row r="557" spans="1:19" hidden="1" x14ac:dyDescent="0.25">
      <c r="A557" s="71">
        <v>64799254</v>
      </c>
      <c r="B557" s="71">
        <v>1439</v>
      </c>
      <c r="C557" s="71" t="s">
        <v>849</v>
      </c>
      <c r="D557" s="71" t="s">
        <v>850</v>
      </c>
      <c r="E557" s="71" t="s">
        <v>10403</v>
      </c>
      <c r="F557" s="71" t="s">
        <v>851</v>
      </c>
      <c r="G557" s="71" t="s">
        <v>852</v>
      </c>
      <c r="H557" s="72">
        <v>131</v>
      </c>
      <c r="I557" s="73">
        <v>4924.25</v>
      </c>
      <c r="J557" s="73">
        <v>37589.69</v>
      </c>
      <c r="K557" s="73">
        <v>31826.61</v>
      </c>
      <c r="L557" s="74">
        <v>1000</v>
      </c>
      <c r="M557" s="73">
        <v>4924.25</v>
      </c>
      <c r="N557" s="73">
        <v>0</v>
      </c>
      <c r="O557" s="16" t="str">
        <f>VLOOKUP($A557,'Roll up tech'!$A:$C,3,0)</f>
        <v>2.4 Gal</v>
      </c>
      <c r="P557" s="16" t="str">
        <f>VLOOKUP($A557,'Roll up tech'!$A:$C,2,0)</f>
        <v>BJ US-IC Ultraviolet-1 2.4Gal</v>
      </c>
      <c r="Q557" s="16" t="str">
        <f t="shared" si="25"/>
        <v>BJ</v>
      </c>
      <c r="R557" s="16">
        <f>VLOOKUP(A557,'Per Pallet'!A:C,3,0)</f>
        <v>125</v>
      </c>
      <c r="S557" s="16">
        <f t="shared" si="26"/>
        <v>2</v>
      </c>
    </row>
    <row r="558" spans="1:19" hidden="1" x14ac:dyDescent="0.25">
      <c r="A558" s="71">
        <v>64799254</v>
      </c>
      <c r="B558" s="71">
        <v>2300</v>
      </c>
      <c r="C558" s="71" t="s">
        <v>849</v>
      </c>
      <c r="D558" s="71" t="s">
        <v>850</v>
      </c>
      <c r="E558" s="71" t="s">
        <v>10403</v>
      </c>
      <c r="F558" s="71" t="s">
        <v>851</v>
      </c>
      <c r="G558" s="71" t="s">
        <v>852</v>
      </c>
      <c r="H558" s="72">
        <v>213</v>
      </c>
      <c r="I558" s="73">
        <v>7873.51</v>
      </c>
      <c r="J558" s="73">
        <v>36964.839999999997</v>
      </c>
      <c r="K558" s="73">
        <v>31639.439999999999</v>
      </c>
      <c r="L558" s="74">
        <v>1000</v>
      </c>
      <c r="M558" s="73">
        <v>7873.51</v>
      </c>
      <c r="N558" s="73">
        <v>0</v>
      </c>
      <c r="O558" s="16" t="str">
        <f>VLOOKUP($A558,'Roll up tech'!$A:$C,3,0)</f>
        <v>2.4 Gal</v>
      </c>
      <c r="P558" s="16" t="str">
        <f>VLOOKUP($A558,'Roll up tech'!$A:$C,2,0)</f>
        <v>BJ US-IC Ultraviolet-1 2.4Gal</v>
      </c>
      <c r="Q558" s="16" t="str">
        <f t="shared" si="25"/>
        <v>BJ</v>
      </c>
      <c r="R558" s="16">
        <f>VLOOKUP(A558,'Per Pallet'!A:C,3,0)</f>
        <v>125</v>
      </c>
      <c r="S558" s="16">
        <f t="shared" si="26"/>
        <v>2</v>
      </c>
    </row>
    <row r="559" spans="1:19" hidden="1" x14ac:dyDescent="0.25">
      <c r="A559" s="71">
        <v>64799254</v>
      </c>
      <c r="B559" s="71">
        <v>3989</v>
      </c>
      <c r="C559" s="71" t="s">
        <v>849</v>
      </c>
      <c r="D559" s="71" t="s">
        <v>850</v>
      </c>
      <c r="E559" s="71" t="s">
        <v>10403</v>
      </c>
      <c r="F559" s="71" t="s">
        <v>851</v>
      </c>
      <c r="G559" s="71" t="s">
        <v>852</v>
      </c>
      <c r="H559" s="72">
        <v>487</v>
      </c>
      <c r="I559" s="73">
        <v>18221.88</v>
      </c>
      <c r="J559" s="73">
        <v>37416.589999999997</v>
      </c>
      <c r="K559" s="73">
        <v>31736.39</v>
      </c>
      <c r="L559" s="74">
        <v>1000</v>
      </c>
      <c r="M559" s="73">
        <v>18221.88</v>
      </c>
      <c r="N559" s="73">
        <v>0</v>
      </c>
      <c r="O559" s="16" t="str">
        <f>VLOOKUP($A559,'Roll up tech'!$A:$C,3,0)</f>
        <v>2.4 Gal</v>
      </c>
      <c r="P559" s="16" t="str">
        <f>VLOOKUP($A559,'Roll up tech'!$A:$C,2,0)</f>
        <v>BJ US-IC Ultraviolet-1 2.4Gal</v>
      </c>
      <c r="Q559" s="16" t="str">
        <f t="shared" si="25"/>
        <v>BJ</v>
      </c>
      <c r="R559" s="16">
        <f>VLOOKUP(A559,'Per Pallet'!A:C,3,0)</f>
        <v>125</v>
      </c>
      <c r="S559" s="16">
        <f t="shared" si="26"/>
        <v>4</v>
      </c>
    </row>
    <row r="560" spans="1:19" hidden="1" x14ac:dyDescent="0.25">
      <c r="A560" s="71">
        <v>64804361</v>
      </c>
      <c r="B560" s="71">
        <v>1419</v>
      </c>
      <c r="C560" s="71" t="s">
        <v>849</v>
      </c>
      <c r="D560" s="71" t="s">
        <v>850</v>
      </c>
      <c r="E560" s="71" t="s">
        <v>10403</v>
      </c>
      <c r="F560" s="71" t="s">
        <v>851</v>
      </c>
      <c r="G560" s="71" t="s">
        <v>852</v>
      </c>
      <c r="H560" s="72">
        <v>855</v>
      </c>
      <c r="I560" s="73">
        <v>57873.89</v>
      </c>
      <c r="J560" s="73">
        <v>67688.759999999995</v>
      </c>
      <c r="K560" s="73">
        <v>67894.38</v>
      </c>
      <c r="L560" s="74">
        <v>1000</v>
      </c>
      <c r="M560" s="73">
        <v>57873.89</v>
      </c>
      <c r="N560" s="73">
        <v>0</v>
      </c>
      <c r="O560" s="16" t="str">
        <f>VLOOKUP($A560,'Roll up tech'!$A:$C,3,0)</f>
        <v>B&amp;J Cups</v>
      </c>
      <c r="P560" s="16" t="str">
        <f>VLOOKUP($A560,'Roll up tech'!$A:$C,2,0)</f>
        <v>BJ US-PUP-Pumpkincoockie 108p 4flz</v>
      </c>
      <c r="Q560" s="16" t="str">
        <f t="shared" si="25"/>
        <v>BJ</v>
      </c>
      <c r="R560" s="16">
        <f>VLOOKUP(A560,'Per Pallet'!A:C,3,0)</f>
        <v>50</v>
      </c>
      <c r="S560" s="16">
        <f t="shared" si="26"/>
        <v>18</v>
      </c>
    </row>
    <row r="561" spans="1:19" hidden="1" x14ac:dyDescent="0.25">
      <c r="A561" s="71">
        <v>64804361</v>
      </c>
      <c r="B561" s="71">
        <v>1439</v>
      </c>
      <c r="C561" s="71" t="s">
        <v>849</v>
      </c>
      <c r="D561" s="71" t="s">
        <v>850</v>
      </c>
      <c r="E561" s="71" t="s">
        <v>10403</v>
      </c>
      <c r="F561" s="71" t="s">
        <v>853</v>
      </c>
      <c r="G561" s="71" t="s">
        <v>852</v>
      </c>
      <c r="H561" s="72">
        <v>0</v>
      </c>
      <c r="I561" s="73">
        <v>0</v>
      </c>
      <c r="J561" s="73">
        <v>67336.73</v>
      </c>
      <c r="K561" s="73">
        <v>66583.490000000005</v>
      </c>
      <c r="L561" s="74">
        <v>1000</v>
      </c>
      <c r="M561" s="73">
        <v>0</v>
      </c>
      <c r="N561" s="73">
        <v>0</v>
      </c>
      <c r="O561" s="16" t="str">
        <f>VLOOKUP($A561,'Roll up tech'!$A:$C,3,0)</f>
        <v>B&amp;J Cups</v>
      </c>
      <c r="P561" s="16" t="str">
        <f>VLOOKUP($A561,'Roll up tech'!$A:$C,2,0)</f>
        <v>BJ US-PUP-Pumpkincoockie 108p 4flz</v>
      </c>
      <c r="Q561" s="16" t="str">
        <f t="shared" si="25"/>
        <v>BJ</v>
      </c>
      <c r="R561" s="16">
        <f>VLOOKUP(A561,'Per Pallet'!A:C,3,0)</f>
        <v>50</v>
      </c>
      <c r="S561" s="16">
        <f t="shared" si="26"/>
        <v>0</v>
      </c>
    </row>
    <row r="562" spans="1:19" hidden="1" x14ac:dyDescent="0.25">
      <c r="A562" s="71">
        <v>64804361</v>
      </c>
      <c r="B562" s="71">
        <v>1712</v>
      </c>
      <c r="C562" s="71" t="s">
        <v>849</v>
      </c>
      <c r="D562" s="71" t="s">
        <v>850</v>
      </c>
      <c r="E562" s="71" t="s">
        <v>10403</v>
      </c>
      <c r="F562" s="71" t="s">
        <v>851</v>
      </c>
      <c r="G562" s="71" t="s">
        <v>852</v>
      </c>
      <c r="H562" s="72">
        <v>0</v>
      </c>
      <c r="I562" s="73">
        <v>0</v>
      </c>
      <c r="J562" s="73">
        <v>64710</v>
      </c>
      <c r="K562" s="73">
        <v>64509.34</v>
      </c>
      <c r="L562" s="74">
        <v>1000</v>
      </c>
      <c r="M562" s="73">
        <v>0</v>
      </c>
      <c r="N562" s="73">
        <v>0</v>
      </c>
      <c r="O562" s="16" t="str">
        <f>VLOOKUP($A562,'Roll up tech'!$A:$C,3,0)</f>
        <v>B&amp;J Cups</v>
      </c>
      <c r="P562" s="16" t="str">
        <f>VLOOKUP($A562,'Roll up tech'!$A:$C,2,0)</f>
        <v>BJ US-PUP-Pumpkincoockie 108p 4flz</v>
      </c>
      <c r="Q562" s="16" t="str">
        <f t="shared" si="25"/>
        <v>BJ</v>
      </c>
      <c r="R562" s="16">
        <f>VLOOKUP(A562,'Per Pallet'!A:C,3,0)</f>
        <v>50</v>
      </c>
      <c r="S562" s="16">
        <f t="shared" si="26"/>
        <v>0</v>
      </c>
    </row>
    <row r="563" spans="1:19" hidden="1" x14ac:dyDescent="0.25">
      <c r="A563" s="71">
        <v>64804361</v>
      </c>
      <c r="B563" s="71">
        <v>2300</v>
      </c>
      <c r="C563" s="71" t="s">
        <v>849</v>
      </c>
      <c r="D563" s="71" t="s">
        <v>850</v>
      </c>
      <c r="E563" s="71" t="s">
        <v>10403</v>
      </c>
      <c r="F563" s="71" t="s">
        <v>851</v>
      </c>
      <c r="G563" s="71" t="s">
        <v>852</v>
      </c>
      <c r="H563" s="72">
        <v>69</v>
      </c>
      <c r="I563" s="73">
        <v>4493.63</v>
      </c>
      <c r="J563" s="73">
        <v>65125.07</v>
      </c>
      <c r="K563" s="73">
        <v>66894.679999999993</v>
      </c>
      <c r="L563" s="74">
        <v>1000</v>
      </c>
      <c r="M563" s="73">
        <v>4493.63</v>
      </c>
      <c r="N563" s="73">
        <v>0</v>
      </c>
      <c r="O563" s="16" t="str">
        <f>VLOOKUP($A563,'Roll up tech'!$A:$C,3,0)</f>
        <v>B&amp;J Cups</v>
      </c>
      <c r="P563" s="16" t="str">
        <f>VLOOKUP($A563,'Roll up tech'!$A:$C,2,0)</f>
        <v>BJ US-PUP-Pumpkincoockie 108p 4flz</v>
      </c>
      <c r="Q563" s="16" t="str">
        <f t="shared" si="25"/>
        <v>BJ</v>
      </c>
      <c r="R563" s="16">
        <f>VLOOKUP(A563,'Per Pallet'!A:C,3,0)</f>
        <v>50</v>
      </c>
      <c r="S563" s="16">
        <f t="shared" si="26"/>
        <v>2</v>
      </c>
    </row>
    <row r="564" spans="1:19" hidden="1" x14ac:dyDescent="0.25">
      <c r="A564" s="71">
        <v>64804361</v>
      </c>
      <c r="B564" s="71">
        <v>3989</v>
      </c>
      <c r="C564" s="71" t="s">
        <v>849</v>
      </c>
      <c r="D564" s="71" t="s">
        <v>850</v>
      </c>
      <c r="E564" s="71" t="s">
        <v>10403</v>
      </c>
      <c r="F564" s="71" t="s">
        <v>851</v>
      </c>
      <c r="G564" s="71" t="s">
        <v>852</v>
      </c>
      <c r="H564" s="72">
        <v>1180</v>
      </c>
      <c r="I564" s="73">
        <v>76381.289999999994</v>
      </c>
      <c r="J564" s="73">
        <v>64729.91</v>
      </c>
      <c r="K564" s="73">
        <v>66583.490000000005</v>
      </c>
      <c r="L564" s="74">
        <v>1000</v>
      </c>
      <c r="M564" s="73">
        <v>76381.289999999994</v>
      </c>
      <c r="N564" s="73">
        <v>0</v>
      </c>
      <c r="O564" s="16" t="str">
        <f>VLOOKUP($A564,'Roll up tech'!$A:$C,3,0)</f>
        <v>B&amp;J Cups</v>
      </c>
      <c r="P564" s="16" t="str">
        <f>VLOOKUP($A564,'Roll up tech'!$A:$C,2,0)</f>
        <v>BJ US-PUP-Pumpkincoockie 108p 4flz</v>
      </c>
      <c r="Q564" s="16" t="str">
        <f t="shared" si="25"/>
        <v>BJ</v>
      </c>
      <c r="R564" s="16">
        <f>VLOOKUP(A564,'Per Pallet'!A:C,3,0)</f>
        <v>50</v>
      </c>
      <c r="S564" s="16">
        <f t="shared" si="26"/>
        <v>24</v>
      </c>
    </row>
    <row r="565" spans="1:19" hidden="1" x14ac:dyDescent="0.25">
      <c r="A565" s="71">
        <v>64804365</v>
      </c>
      <c r="B565" s="71">
        <v>1419</v>
      </c>
      <c r="C565" s="71" t="s">
        <v>849</v>
      </c>
      <c r="D565" s="71" t="s">
        <v>850</v>
      </c>
      <c r="E565" s="71" t="s">
        <v>10403</v>
      </c>
      <c r="F565" s="71" t="s">
        <v>851</v>
      </c>
      <c r="G565" s="71" t="s">
        <v>852</v>
      </c>
      <c r="H565" s="72">
        <v>13341</v>
      </c>
      <c r="I565" s="73">
        <v>217266.08</v>
      </c>
      <c r="J565" s="73">
        <v>16285.59</v>
      </c>
      <c r="K565" s="73">
        <v>16249.85</v>
      </c>
      <c r="L565" s="74">
        <v>1000</v>
      </c>
      <c r="M565" s="73">
        <v>217266.08</v>
      </c>
      <c r="N565" s="73">
        <v>0</v>
      </c>
      <c r="O565" s="16" t="str">
        <f>VLOOKUP($A565,'Roll up tech'!$A:$C,3,0)</f>
        <v>B&amp;J Cups</v>
      </c>
      <c r="P565" s="16" t="str">
        <f>VLOOKUP($A565,'Roll up tech'!$A:$C,2,0)</f>
        <v>BJ US-PUP-PB Pretzel 6-4PK</v>
      </c>
      <c r="Q565" s="16" t="str">
        <f t="shared" si="25"/>
        <v>BJ</v>
      </c>
      <c r="R565" s="16">
        <f>VLOOKUP(A565,'Per Pallet'!A:C,3,0)</f>
        <v>180</v>
      </c>
      <c r="S565" s="16">
        <f t="shared" si="26"/>
        <v>75</v>
      </c>
    </row>
    <row r="566" spans="1:19" hidden="1" x14ac:dyDescent="0.25">
      <c r="A566" s="71">
        <v>64804365</v>
      </c>
      <c r="B566" s="71">
        <v>1439</v>
      </c>
      <c r="C566" s="71" t="s">
        <v>849</v>
      </c>
      <c r="D566" s="71" t="s">
        <v>850</v>
      </c>
      <c r="E566" s="71" t="s">
        <v>10403</v>
      </c>
      <c r="F566" s="71" t="s">
        <v>851</v>
      </c>
      <c r="G566" s="71" t="s">
        <v>852</v>
      </c>
      <c r="H566" s="72">
        <v>3993</v>
      </c>
      <c r="I566" s="73">
        <v>63827.27</v>
      </c>
      <c r="J566" s="73">
        <v>15984.79</v>
      </c>
      <c r="K566" s="73">
        <v>15948.41</v>
      </c>
      <c r="L566" s="74">
        <v>1000</v>
      </c>
      <c r="M566" s="73">
        <v>63827.27</v>
      </c>
      <c r="N566" s="73">
        <v>0</v>
      </c>
      <c r="O566" s="16" t="str">
        <f>VLOOKUP($A566,'Roll up tech'!$A:$C,3,0)</f>
        <v>B&amp;J Cups</v>
      </c>
      <c r="P566" s="16" t="str">
        <f>VLOOKUP($A566,'Roll up tech'!$A:$C,2,0)</f>
        <v>BJ US-PUP-PB Pretzel 6-4PK</v>
      </c>
      <c r="Q566" s="16" t="str">
        <f t="shared" si="25"/>
        <v>BJ</v>
      </c>
      <c r="R566" s="16">
        <f>VLOOKUP(A566,'Per Pallet'!A:C,3,0)</f>
        <v>180</v>
      </c>
      <c r="S566" s="16">
        <f t="shared" si="26"/>
        <v>23</v>
      </c>
    </row>
    <row r="567" spans="1:19" hidden="1" x14ac:dyDescent="0.25">
      <c r="A567" s="71">
        <v>64804365</v>
      </c>
      <c r="B567" s="71">
        <v>1712</v>
      </c>
      <c r="C567" s="71" t="s">
        <v>849</v>
      </c>
      <c r="D567" s="71" t="s">
        <v>850</v>
      </c>
      <c r="E567" s="71" t="s">
        <v>10403</v>
      </c>
      <c r="F567" s="71" t="s">
        <v>851</v>
      </c>
      <c r="G567" s="71" t="s">
        <v>852</v>
      </c>
      <c r="H567" s="72">
        <v>7898</v>
      </c>
      <c r="I567" s="73">
        <v>120763.43</v>
      </c>
      <c r="J567" s="73">
        <v>15290.38</v>
      </c>
      <c r="K567" s="73">
        <v>15245.37</v>
      </c>
      <c r="L567" s="74">
        <v>1000</v>
      </c>
      <c r="M567" s="73">
        <v>120763.43</v>
      </c>
      <c r="N567" s="73">
        <v>0</v>
      </c>
      <c r="O567" s="16" t="str">
        <f>VLOOKUP($A567,'Roll up tech'!$A:$C,3,0)</f>
        <v>B&amp;J Cups</v>
      </c>
      <c r="P567" s="16" t="str">
        <f>VLOOKUP($A567,'Roll up tech'!$A:$C,2,0)</f>
        <v>BJ US-PUP-PB Pretzel 6-4PK</v>
      </c>
      <c r="Q567" s="16" t="str">
        <f t="shared" si="25"/>
        <v>BJ</v>
      </c>
      <c r="R567" s="16">
        <f>VLOOKUP(A567,'Per Pallet'!A:C,3,0)</f>
        <v>180</v>
      </c>
      <c r="S567" s="16">
        <f t="shared" si="26"/>
        <v>44</v>
      </c>
    </row>
    <row r="568" spans="1:19" hidden="1" x14ac:dyDescent="0.25">
      <c r="A568" s="71">
        <v>64804365</v>
      </c>
      <c r="B568" s="71">
        <v>2300</v>
      </c>
      <c r="C568" s="71" t="s">
        <v>849</v>
      </c>
      <c r="D568" s="71" t="s">
        <v>850</v>
      </c>
      <c r="E568" s="71" t="s">
        <v>10403</v>
      </c>
      <c r="F568" s="71" t="s">
        <v>851</v>
      </c>
      <c r="G568" s="71" t="s">
        <v>852</v>
      </c>
      <c r="H568" s="72">
        <v>5195</v>
      </c>
      <c r="I568" s="73">
        <v>82170.44</v>
      </c>
      <c r="J568" s="73">
        <v>15817.22</v>
      </c>
      <c r="K568" s="73">
        <v>16020.76</v>
      </c>
      <c r="L568" s="74">
        <v>1000</v>
      </c>
      <c r="M568" s="73">
        <v>82170.44</v>
      </c>
      <c r="N568" s="73">
        <v>0</v>
      </c>
      <c r="O568" s="16" t="str">
        <f>VLOOKUP($A568,'Roll up tech'!$A:$C,3,0)</f>
        <v>B&amp;J Cups</v>
      </c>
      <c r="P568" s="16" t="str">
        <f>VLOOKUP($A568,'Roll up tech'!$A:$C,2,0)</f>
        <v>BJ US-PUP-PB Pretzel 6-4PK</v>
      </c>
      <c r="Q568" s="16" t="str">
        <f t="shared" si="25"/>
        <v>BJ</v>
      </c>
      <c r="R568" s="16">
        <f>VLOOKUP(A568,'Per Pallet'!A:C,3,0)</f>
        <v>180</v>
      </c>
      <c r="S568" s="16">
        <f t="shared" si="26"/>
        <v>29</v>
      </c>
    </row>
    <row r="569" spans="1:19" hidden="1" x14ac:dyDescent="0.25">
      <c r="A569" s="71">
        <v>64804365</v>
      </c>
      <c r="B569" s="71">
        <v>3989</v>
      </c>
      <c r="C569" s="71" t="s">
        <v>849</v>
      </c>
      <c r="D569" s="71" t="s">
        <v>850</v>
      </c>
      <c r="E569" s="71" t="s">
        <v>10403</v>
      </c>
      <c r="F569" s="71" t="s">
        <v>851</v>
      </c>
      <c r="G569" s="71" t="s">
        <v>852</v>
      </c>
      <c r="H569" s="72">
        <v>11802</v>
      </c>
      <c r="I569" s="73">
        <v>188477.13</v>
      </c>
      <c r="J569" s="73">
        <v>15969.93</v>
      </c>
      <c r="K569" s="73">
        <v>15948.41</v>
      </c>
      <c r="L569" s="74">
        <v>1000</v>
      </c>
      <c r="M569" s="73">
        <v>188477.13</v>
      </c>
      <c r="N569" s="73">
        <v>0</v>
      </c>
      <c r="O569" s="16" t="str">
        <f>VLOOKUP($A569,'Roll up tech'!$A:$C,3,0)</f>
        <v>B&amp;J Cups</v>
      </c>
      <c r="P569" s="16" t="str">
        <f>VLOOKUP($A569,'Roll up tech'!$A:$C,2,0)</f>
        <v>BJ US-PUP-PB Pretzel 6-4PK</v>
      </c>
      <c r="Q569" s="16" t="str">
        <f t="shared" si="25"/>
        <v>BJ</v>
      </c>
      <c r="R569" s="16">
        <f>VLOOKUP(A569,'Per Pallet'!A:C,3,0)</f>
        <v>180</v>
      </c>
      <c r="S569" s="16">
        <f t="shared" si="26"/>
        <v>66</v>
      </c>
    </row>
    <row r="570" spans="1:19" hidden="1" x14ac:dyDescent="0.25">
      <c r="A570" s="71">
        <v>64806251</v>
      </c>
      <c r="B570" s="71">
        <v>1419</v>
      </c>
      <c r="C570" s="71" t="s">
        <v>849</v>
      </c>
      <c r="D570" s="71" t="s">
        <v>850</v>
      </c>
      <c r="E570" s="71" t="s">
        <v>10403</v>
      </c>
      <c r="F570" s="71" t="s">
        <v>851</v>
      </c>
      <c r="G570" s="71" t="s">
        <v>852</v>
      </c>
      <c r="H570" s="72">
        <v>3976</v>
      </c>
      <c r="I570" s="73">
        <v>65953.75</v>
      </c>
      <c r="J570" s="73">
        <v>16587.97</v>
      </c>
      <c r="K570" s="73">
        <v>16847.07</v>
      </c>
      <c r="L570" s="74">
        <v>1000</v>
      </c>
      <c r="M570" s="73">
        <v>65953.75</v>
      </c>
      <c r="N570" s="73">
        <v>0</v>
      </c>
      <c r="O570" s="16" t="str">
        <f>VLOOKUP($A570,'Roll up tech'!$A:$C,3,0)</f>
        <v>B&amp;J Cups</v>
      </c>
      <c r="P570" s="16" t="str">
        <f>VLOOKUP($A570,'Roll up tech'!$A:$C,2,0)</f>
        <v>BJ US-PUP-PumpkinCookie 6-4PK</v>
      </c>
      <c r="Q570" s="16" t="str">
        <f t="shared" si="25"/>
        <v>BJ</v>
      </c>
      <c r="R570" s="16">
        <f>VLOOKUP(A570,'Per Pallet'!A:C,3,0)</f>
        <v>234</v>
      </c>
      <c r="S570" s="16">
        <f t="shared" si="26"/>
        <v>17</v>
      </c>
    </row>
    <row r="571" spans="1:19" hidden="1" x14ac:dyDescent="0.25">
      <c r="A571" s="71">
        <v>64806251</v>
      </c>
      <c r="B571" s="71">
        <v>1439</v>
      </c>
      <c r="C571" s="71" t="s">
        <v>849</v>
      </c>
      <c r="D571" s="71" t="s">
        <v>850</v>
      </c>
      <c r="E571" s="71" t="s">
        <v>10403</v>
      </c>
      <c r="F571" s="71" t="s">
        <v>851</v>
      </c>
      <c r="G571" s="71" t="s">
        <v>852</v>
      </c>
      <c r="H571" s="72">
        <v>5430</v>
      </c>
      <c r="I571" s="73">
        <v>88048.07</v>
      </c>
      <c r="J571" s="73">
        <v>16215.11</v>
      </c>
      <c r="K571" s="73">
        <v>16093.12</v>
      </c>
      <c r="L571" s="74">
        <v>1000</v>
      </c>
      <c r="M571" s="73">
        <v>88048.07</v>
      </c>
      <c r="N571" s="73">
        <v>0</v>
      </c>
      <c r="O571" s="16" t="str">
        <f>VLOOKUP($A571,'Roll up tech'!$A:$C,3,0)</f>
        <v>B&amp;J Cups</v>
      </c>
      <c r="P571" s="16" t="str">
        <f>VLOOKUP($A571,'Roll up tech'!$A:$C,2,0)</f>
        <v>BJ US-PUP-PumpkinCookie 6-4PK</v>
      </c>
      <c r="Q571" s="16" t="str">
        <f t="shared" si="25"/>
        <v>BJ</v>
      </c>
      <c r="R571" s="16">
        <f>VLOOKUP(A571,'Per Pallet'!A:C,3,0)</f>
        <v>234</v>
      </c>
      <c r="S571" s="16">
        <f t="shared" si="26"/>
        <v>24</v>
      </c>
    </row>
    <row r="572" spans="1:19" hidden="1" x14ac:dyDescent="0.25">
      <c r="A572" s="71">
        <v>64806251</v>
      </c>
      <c r="B572" s="71">
        <v>1712</v>
      </c>
      <c r="C572" s="71" t="s">
        <v>849</v>
      </c>
      <c r="D572" s="71" t="s">
        <v>850</v>
      </c>
      <c r="E572" s="71" t="s">
        <v>10403</v>
      </c>
      <c r="F572" s="71" t="s">
        <v>851</v>
      </c>
      <c r="G572" s="71" t="s">
        <v>852</v>
      </c>
      <c r="H572" s="72">
        <v>0</v>
      </c>
      <c r="I572" s="73">
        <v>0</v>
      </c>
      <c r="J572" s="73">
        <v>15493.37</v>
      </c>
      <c r="K572" s="73">
        <v>15503.79</v>
      </c>
      <c r="L572" s="74">
        <v>1000</v>
      </c>
      <c r="M572" s="73">
        <v>0</v>
      </c>
      <c r="N572" s="73">
        <v>0</v>
      </c>
      <c r="O572" s="16" t="str">
        <f>VLOOKUP($A572,'Roll up tech'!$A:$C,3,0)</f>
        <v>B&amp;J Cups</v>
      </c>
      <c r="P572" s="16" t="str">
        <f>VLOOKUP($A572,'Roll up tech'!$A:$C,2,0)</f>
        <v>BJ US-PUP-PumpkinCookie 6-4PK</v>
      </c>
      <c r="Q572" s="16" t="str">
        <f t="shared" si="25"/>
        <v>BJ</v>
      </c>
      <c r="R572" s="16">
        <f>VLOOKUP(A572,'Per Pallet'!A:C,3,0)</f>
        <v>234</v>
      </c>
      <c r="S572" s="16">
        <f t="shared" si="26"/>
        <v>0</v>
      </c>
    </row>
    <row r="573" spans="1:19" hidden="1" x14ac:dyDescent="0.25">
      <c r="A573" s="71">
        <v>64806251</v>
      </c>
      <c r="B573" s="71">
        <v>2300</v>
      </c>
      <c r="C573" s="71" t="s">
        <v>849</v>
      </c>
      <c r="D573" s="71" t="s">
        <v>850</v>
      </c>
      <c r="E573" s="71" t="s">
        <v>10403</v>
      </c>
      <c r="F573" s="71" t="s">
        <v>851</v>
      </c>
      <c r="G573" s="71" t="s">
        <v>852</v>
      </c>
      <c r="H573" s="72">
        <v>3273</v>
      </c>
      <c r="I573" s="73">
        <v>52127.68</v>
      </c>
      <c r="J573" s="73">
        <v>15926.58</v>
      </c>
      <c r="K573" s="73">
        <v>16283.28</v>
      </c>
      <c r="L573" s="74">
        <v>1000</v>
      </c>
      <c r="M573" s="73">
        <v>52127.68</v>
      </c>
      <c r="N573" s="73">
        <v>0</v>
      </c>
      <c r="O573" s="16" t="str">
        <f>VLOOKUP($A573,'Roll up tech'!$A:$C,3,0)</f>
        <v>B&amp;J Cups</v>
      </c>
      <c r="P573" s="16" t="str">
        <f>VLOOKUP($A573,'Roll up tech'!$A:$C,2,0)</f>
        <v>BJ US-PUP-PumpkinCookie 6-4PK</v>
      </c>
      <c r="Q573" s="16" t="str">
        <f t="shared" si="25"/>
        <v>BJ</v>
      </c>
      <c r="R573" s="16">
        <f>VLOOKUP(A573,'Per Pallet'!A:C,3,0)</f>
        <v>234</v>
      </c>
      <c r="S573" s="16">
        <f t="shared" si="26"/>
        <v>14</v>
      </c>
    </row>
    <row r="574" spans="1:19" hidden="1" x14ac:dyDescent="0.25">
      <c r="A574" s="71">
        <v>64806251</v>
      </c>
      <c r="B574" s="71">
        <v>3989</v>
      </c>
      <c r="C574" s="71" t="s">
        <v>849</v>
      </c>
      <c r="D574" s="71" t="s">
        <v>850</v>
      </c>
      <c r="E574" s="71" t="s">
        <v>10403</v>
      </c>
      <c r="F574" s="71" t="s">
        <v>851</v>
      </c>
      <c r="G574" s="71" t="s">
        <v>852</v>
      </c>
      <c r="H574" s="72">
        <v>26716</v>
      </c>
      <c r="I574" s="73">
        <v>427106.15</v>
      </c>
      <c r="J574" s="73">
        <v>15986.9</v>
      </c>
      <c r="K574" s="73">
        <v>16093.12</v>
      </c>
      <c r="L574" s="74">
        <v>1000</v>
      </c>
      <c r="M574" s="73">
        <v>427106.15</v>
      </c>
      <c r="N574" s="73">
        <v>0</v>
      </c>
      <c r="O574" s="16" t="str">
        <f>VLOOKUP($A574,'Roll up tech'!$A:$C,3,0)</f>
        <v>B&amp;J Cups</v>
      </c>
      <c r="P574" s="16" t="str">
        <f>VLOOKUP($A574,'Roll up tech'!$A:$C,2,0)</f>
        <v>BJ US-PUP-PumpkinCookie 6-4PK</v>
      </c>
      <c r="Q574" s="16" t="str">
        <f t="shared" si="25"/>
        <v>BJ</v>
      </c>
      <c r="R574" s="16">
        <f>VLOOKUP(A574,'Per Pallet'!A:C,3,0)</f>
        <v>234</v>
      </c>
      <c r="S574" s="16">
        <f t="shared" si="26"/>
        <v>115</v>
      </c>
    </row>
    <row r="575" spans="1:19" hidden="1" x14ac:dyDescent="0.25">
      <c r="A575" s="71">
        <v>64806254</v>
      </c>
      <c r="B575" s="71">
        <v>1419</v>
      </c>
      <c r="C575" s="71" t="s">
        <v>849</v>
      </c>
      <c r="D575" s="71" t="s">
        <v>850</v>
      </c>
      <c r="E575" s="71" t="s">
        <v>10403</v>
      </c>
      <c r="F575" s="71" t="s">
        <v>851</v>
      </c>
      <c r="G575" s="71" t="s">
        <v>852</v>
      </c>
      <c r="H575" s="72">
        <v>124</v>
      </c>
      <c r="I575" s="73">
        <v>8221.49</v>
      </c>
      <c r="J575" s="73">
        <v>66302.34</v>
      </c>
      <c r="K575" s="73">
        <v>67736.19</v>
      </c>
      <c r="L575" s="74">
        <v>1000</v>
      </c>
      <c r="M575" s="73">
        <v>8221.49</v>
      </c>
      <c r="N575" s="73">
        <v>0</v>
      </c>
      <c r="O575" s="16" t="str">
        <f>VLOOKUP($A575,'Roll up tech'!$A:$C,3,0)</f>
        <v>B&amp;J Cups</v>
      </c>
      <c r="P575" s="16" t="str">
        <f>VLOOKUP($A575,'Roll up tech'!$A:$C,2,0)</f>
        <v>BJ US-PUP-PB Pretzel 108p 4FOZ</v>
      </c>
      <c r="Q575" s="16" t="str">
        <f t="shared" si="25"/>
        <v>BJ</v>
      </c>
      <c r="R575" s="16">
        <f>VLOOKUP(A575,'Per Pallet'!A:C,3,0)</f>
        <v>50</v>
      </c>
      <c r="S575" s="16">
        <f t="shared" si="26"/>
        <v>3</v>
      </c>
    </row>
    <row r="576" spans="1:19" hidden="1" x14ac:dyDescent="0.25">
      <c r="A576" s="71">
        <v>64806254</v>
      </c>
      <c r="B576" s="71">
        <v>1439</v>
      </c>
      <c r="C576" s="71" t="s">
        <v>849</v>
      </c>
      <c r="D576" s="71" t="s">
        <v>850</v>
      </c>
      <c r="E576" s="71" t="s">
        <v>10403</v>
      </c>
      <c r="F576" s="71" t="s">
        <v>851</v>
      </c>
      <c r="G576" s="71" t="s">
        <v>852</v>
      </c>
      <c r="H576" s="72">
        <v>391</v>
      </c>
      <c r="I576" s="73">
        <v>25804.28</v>
      </c>
      <c r="J576" s="73">
        <v>65995.600000000006</v>
      </c>
      <c r="K576" s="73">
        <v>65791.83</v>
      </c>
      <c r="L576" s="74">
        <v>1000</v>
      </c>
      <c r="M576" s="73">
        <v>25804.28</v>
      </c>
      <c r="N576" s="73">
        <v>0</v>
      </c>
      <c r="O576" s="16" t="str">
        <f>VLOOKUP($A576,'Roll up tech'!$A:$C,3,0)</f>
        <v>B&amp;J Cups</v>
      </c>
      <c r="P576" s="16" t="str">
        <f>VLOOKUP($A576,'Roll up tech'!$A:$C,2,0)</f>
        <v>BJ US-PUP-PB Pretzel 108p 4FOZ</v>
      </c>
      <c r="Q576" s="16" t="str">
        <f t="shared" si="25"/>
        <v>BJ</v>
      </c>
      <c r="R576" s="16">
        <f>VLOOKUP(A576,'Per Pallet'!A:C,3,0)</f>
        <v>50</v>
      </c>
      <c r="S576" s="16">
        <f t="shared" si="26"/>
        <v>8</v>
      </c>
    </row>
    <row r="577" spans="1:19" hidden="1" x14ac:dyDescent="0.25">
      <c r="A577" s="71">
        <v>64806254</v>
      </c>
      <c r="B577" s="71">
        <v>1712</v>
      </c>
      <c r="C577" s="71" t="s">
        <v>849</v>
      </c>
      <c r="D577" s="71" t="s">
        <v>850</v>
      </c>
      <c r="E577" s="71" t="s">
        <v>10403</v>
      </c>
      <c r="F577" s="71" t="s">
        <v>853</v>
      </c>
      <c r="G577" s="71" t="s">
        <v>852</v>
      </c>
      <c r="H577" s="72">
        <v>0</v>
      </c>
      <c r="I577" s="73">
        <v>0</v>
      </c>
      <c r="J577" s="73">
        <v>63250</v>
      </c>
      <c r="K577" s="73">
        <v>63686.43</v>
      </c>
      <c r="L577" s="74">
        <v>1000</v>
      </c>
      <c r="M577" s="73">
        <v>0</v>
      </c>
      <c r="N577" s="73">
        <v>0</v>
      </c>
      <c r="O577" s="16" t="str">
        <f>VLOOKUP($A577,'Roll up tech'!$A:$C,3,0)</f>
        <v>B&amp;J Cups</v>
      </c>
      <c r="P577" s="16" t="str">
        <f>VLOOKUP($A577,'Roll up tech'!$A:$C,2,0)</f>
        <v>BJ US-PUP-PB Pretzel 108p 4FOZ</v>
      </c>
      <c r="Q577" s="16" t="str">
        <f t="shared" ref="Q577:Q640" si="27">LEFT(P577,2)</f>
        <v>BJ</v>
      </c>
      <c r="R577" s="16">
        <f>VLOOKUP(A577,'Per Pallet'!A:C,3,0)</f>
        <v>50</v>
      </c>
      <c r="S577" s="16">
        <f t="shared" ref="S577:S640" si="28">ROUNDUP(H577/R577,0)</f>
        <v>0</v>
      </c>
    </row>
    <row r="578" spans="1:19" hidden="1" x14ac:dyDescent="0.25">
      <c r="A578" s="71">
        <v>64806254</v>
      </c>
      <c r="B578" s="71">
        <v>2300</v>
      </c>
      <c r="C578" s="71" t="s">
        <v>849</v>
      </c>
      <c r="D578" s="71" t="s">
        <v>850</v>
      </c>
      <c r="E578" s="71" t="s">
        <v>10403</v>
      </c>
      <c r="F578" s="71" t="s">
        <v>851</v>
      </c>
      <c r="G578" s="71" t="s">
        <v>852</v>
      </c>
      <c r="H578" s="72">
        <v>122</v>
      </c>
      <c r="I578" s="73">
        <v>7979.47</v>
      </c>
      <c r="J578" s="73">
        <v>65405.49</v>
      </c>
      <c r="K578" s="73">
        <v>65940.070000000007</v>
      </c>
      <c r="L578" s="74">
        <v>1000</v>
      </c>
      <c r="M578" s="73">
        <v>7979.47</v>
      </c>
      <c r="N578" s="73">
        <v>0</v>
      </c>
      <c r="O578" s="16" t="str">
        <f>VLOOKUP($A578,'Roll up tech'!$A:$C,3,0)</f>
        <v>B&amp;J Cups</v>
      </c>
      <c r="P578" s="16" t="str">
        <f>VLOOKUP($A578,'Roll up tech'!$A:$C,2,0)</f>
        <v>BJ US-PUP-PB Pretzel 108p 4FOZ</v>
      </c>
      <c r="Q578" s="16" t="str">
        <f t="shared" si="27"/>
        <v>BJ</v>
      </c>
      <c r="R578" s="16">
        <f>VLOOKUP(A578,'Per Pallet'!A:C,3,0)</f>
        <v>50</v>
      </c>
      <c r="S578" s="16">
        <f t="shared" si="28"/>
        <v>3</v>
      </c>
    </row>
    <row r="579" spans="1:19" hidden="1" x14ac:dyDescent="0.25">
      <c r="A579" s="71">
        <v>64806254</v>
      </c>
      <c r="B579" s="71">
        <v>3989</v>
      </c>
      <c r="C579" s="71" t="s">
        <v>849</v>
      </c>
      <c r="D579" s="71" t="s">
        <v>850</v>
      </c>
      <c r="E579" s="71" t="s">
        <v>10403</v>
      </c>
      <c r="F579" s="71" t="s">
        <v>851</v>
      </c>
      <c r="G579" s="71" t="s">
        <v>852</v>
      </c>
      <c r="H579" s="72">
        <v>513</v>
      </c>
      <c r="I579" s="73">
        <v>33044.1</v>
      </c>
      <c r="J579" s="73">
        <v>64413.45</v>
      </c>
      <c r="K579" s="73">
        <v>65791.83</v>
      </c>
      <c r="L579" s="74">
        <v>1000</v>
      </c>
      <c r="M579" s="73">
        <v>33044.1</v>
      </c>
      <c r="N579" s="73">
        <v>0</v>
      </c>
      <c r="O579" s="16" t="str">
        <f>VLOOKUP($A579,'Roll up tech'!$A:$C,3,0)</f>
        <v>B&amp;J Cups</v>
      </c>
      <c r="P579" s="16" t="str">
        <f>VLOOKUP($A579,'Roll up tech'!$A:$C,2,0)</f>
        <v>BJ US-PUP-PB Pretzel 108p 4FOZ</v>
      </c>
      <c r="Q579" s="16" t="str">
        <f t="shared" si="27"/>
        <v>BJ</v>
      </c>
      <c r="R579" s="16">
        <f>VLOOKUP(A579,'Per Pallet'!A:C,3,0)</f>
        <v>50</v>
      </c>
      <c r="S579" s="16">
        <f t="shared" si="28"/>
        <v>11</v>
      </c>
    </row>
    <row r="580" spans="1:19" x14ac:dyDescent="0.25">
      <c r="A580" s="71">
        <v>64811540</v>
      </c>
      <c r="B580" s="71">
        <v>1419</v>
      </c>
      <c r="C580" s="71" t="s">
        <v>849</v>
      </c>
      <c r="D580" s="71" t="s">
        <v>850</v>
      </c>
      <c r="E580" s="71" t="s">
        <v>10403</v>
      </c>
      <c r="F580" s="71" t="s">
        <v>851</v>
      </c>
      <c r="G580" s="71" t="s">
        <v>852</v>
      </c>
      <c r="H580" s="72">
        <v>141</v>
      </c>
      <c r="I580" s="73">
        <v>2769.3</v>
      </c>
      <c r="J580" s="73">
        <v>19640.43</v>
      </c>
      <c r="K580" s="73">
        <v>17081.23</v>
      </c>
      <c r="L580" s="74">
        <v>1000</v>
      </c>
      <c r="M580" s="73">
        <v>2769.3</v>
      </c>
      <c r="N580" s="73">
        <v>0</v>
      </c>
      <c r="O580" s="16" t="str">
        <f>VLOOKUP($A580,'Roll up tech'!$A:$C,3,0)</f>
        <v>MG Sticks</v>
      </c>
      <c r="P580" s="16" t="str">
        <f>VLOOKUP($A580,'Roll up tech'!$A:$C,2,0)</f>
        <v>MG Mini Double Caramel RFA 6-6PK EX</v>
      </c>
      <c r="Q580" s="16" t="str">
        <f t="shared" si="27"/>
        <v>MG</v>
      </c>
      <c r="R580" s="16">
        <f>VLOOKUP(A580,'Per Pallet'!A:C,3,0)</f>
        <v>176</v>
      </c>
      <c r="S580" s="16">
        <f t="shared" si="28"/>
        <v>1</v>
      </c>
    </row>
    <row r="581" spans="1:19" x14ac:dyDescent="0.25">
      <c r="A581" s="71">
        <v>64811541</v>
      </c>
      <c r="B581" s="71">
        <v>1439</v>
      </c>
      <c r="C581" s="71" t="s">
        <v>849</v>
      </c>
      <c r="D581" s="71" t="s">
        <v>850</v>
      </c>
      <c r="E581" s="71" t="s">
        <v>10403</v>
      </c>
      <c r="F581" s="71" t="s">
        <v>851</v>
      </c>
      <c r="G581" s="71" t="s">
        <v>852</v>
      </c>
      <c r="H581" s="72">
        <v>1629</v>
      </c>
      <c r="I581" s="73">
        <v>25764.87</v>
      </c>
      <c r="J581" s="73">
        <v>15816.37</v>
      </c>
      <c r="K581" s="73">
        <v>16456.54</v>
      </c>
      <c r="L581" s="74">
        <v>1000</v>
      </c>
      <c r="M581" s="73">
        <v>25764.87</v>
      </c>
      <c r="N581" s="73">
        <v>0</v>
      </c>
      <c r="O581" s="16" t="str">
        <f>VLOOKUP($A581,'Roll up tech'!$A:$C,3,0)</f>
        <v>MG Sticks</v>
      </c>
      <c r="P581" s="16" t="str">
        <f>VLOOKUP($A581,'Roll up tech'!$A:$C,2,0)</f>
        <v>MG Double Caramel RFA 8-3PK EX</v>
      </c>
      <c r="Q581" s="16" t="str">
        <f t="shared" si="27"/>
        <v>MG</v>
      </c>
      <c r="R581" s="16">
        <f>VLOOKUP(A581,'Per Pallet'!A:C,3,0)</f>
        <v>176</v>
      </c>
      <c r="S581" s="16">
        <f t="shared" si="28"/>
        <v>10</v>
      </c>
    </row>
    <row r="582" spans="1:19" x14ac:dyDescent="0.25">
      <c r="A582" s="71">
        <v>64811541</v>
      </c>
      <c r="B582" s="71">
        <v>2300</v>
      </c>
      <c r="C582" s="71" t="s">
        <v>849</v>
      </c>
      <c r="D582" s="71" t="s">
        <v>850</v>
      </c>
      <c r="E582" s="71" t="s">
        <v>10403</v>
      </c>
      <c r="F582" s="71" t="s">
        <v>851</v>
      </c>
      <c r="G582" s="71" t="s">
        <v>852</v>
      </c>
      <c r="H582" s="72">
        <v>463</v>
      </c>
      <c r="I582" s="73">
        <v>7346.16</v>
      </c>
      <c r="J582" s="73">
        <v>15866.44</v>
      </c>
      <c r="K582" s="73">
        <v>16378.01</v>
      </c>
      <c r="L582" s="74">
        <v>1000</v>
      </c>
      <c r="M582" s="73">
        <v>7346.16</v>
      </c>
      <c r="N582" s="73">
        <v>0</v>
      </c>
      <c r="O582" s="16" t="str">
        <f>VLOOKUP($A582,'Roll up tech'!$A:$C,3,0)</f>
        <v>MG Sticks</v>
      </c>
      <c r="P582" s="16" t="str">
        <f>VLOOKUP($A582,'Roll up tech'!$A:$C,2,0)</f>
        <v>MG Double Caramel RFA 8-3PK EX</v>
      </c>
      <c r="Q582" s="16" t="str">
        <f t="shared" si="27"/>
        <v>MG</v>
      </c>
      <c r="R582" s="16">
        <f>VLOOKUP(A582,'Per Pallet'!A:C,3,0)</f>
        <v>176</v>
      </c>
      <c r="S582" s="16">
        <f t="shared" si="28"/>
        <v>3</v>
      </c>
    </row>
    <row r="583" spans="1:19" x14ac:dyDescent="0.25">
      <c r="A583" s="71">
        <v>64811541</v>
      </c>
      <c r="B583" s="71">
        <v>3989</v>
      </c>
      <c r="C583" s="71" t="s">
        <v>849</v>
      </c>
      <c r="D583" s="71" t="s">
        <v>850</v>
      </c>
      <c r="E583" s="71" t="s">
        <v>10403</v>
      </c>
      <c r="F583" s="71" t="s">
        <v>851</v>
      </c>
      <c r="G583" s="71" t="s">
        <v>852</v>
      </c>
      <c r="H583" s="72">
        <v>1764</v>
      </c>
      <c r="I583" s="73">
        <v>26936.06</v>
      </c>
      <c r="J583" s="73">
        <v>15269.88</v>
      </c>
      <c r="K583" s="73">
        <v>16456.54</v>
      </c>
      <c r="L583" s="74">
        <v>1000</v>
      </c>
      <c r="M583" s="73">
        <v>26936.06</v>
      </c>
      <c r="N583" s="73">
        <v>0</v>
      </c>
      <c r="O583" s="16" t="str">
        <f>VLOOKUP($A583,'Roll up tech'!$A:$C,3,0)</f>
        <v>MG Sticks</v>
      </c>
      <c r="P583" s="16" t="str">
        <f>VLOOKUP($A583,'Roll up tech'!$A:$C,2,0)</f>
        <v>MG Double Caramel RFA 8-3PK EX</v>
      </c>
      <c r="Q583" s="16" t="str">
        <f t="shared" si="27"/>
        <v>MG</v>
      </c>
      <c r="R583" s="16">
        <f>VLOOKUP(A583,'Per Pallet'!A:C,3,0)</f>
        <v>176</v>
      </c>
      <c r="S583" s="16">
        <f t="shared" si="28"/>
        <v>11</v>
      </c>
    </row>
    <row r="584" spans="1:19" hidden="1" x14ac:dyDescent="0.25">
      <c r="A584" s="71">
        <v>64823948</v>
      </c>
      <c r="B584" s="71">
        <v>1419</v>
      </c>
      <c r="C584" s="71" t="s">
        <v>849</v>
      </c>
      <c r="D584" s="71" t="s">
        <v>850</v>
      </c>
      <c r="E584" s="71" t="s">
        <v>10403</v>
      </c>
      <c r="F584" s="71" t="s">
        <v>851</v>
      </c>
      <c r="G584" s="71" t="s">
        <v>852</v>
      </c>
      <c r="H584" s="72">
        <v>125</v>
      </c>
      <c r="I584" s="73">
        <v>3679.8</v>
      </c>
      <c r="J584" s="73">
        <v>29438.400000000001</v>
      </c>
      <c r="K584" s="73">
        <v>30608.05</v>
      </c>
      <c r="L584" s="74">
        <v>1000</v>
      </c>
      <c r="M584" s="73">
        <v>3679.8</v>
      </c>
      <c r="N584" s="73">
        <v>0</v>
      </c>
      <c r="O584" s="16" t="str">
        <f>VLOOKUP($A584,'Roll up tech'!$A:$C,3,0)</f>
        <v>2.4 Gal</v>
      </c>
      <c r="P584" s="16" t="str">
        <f>VLOOKUP($A584,'Roll up tech'!$A:$C,2,0)</f>
        <v>BJ SORV-NDO StrawbSwirl-1 8.95L</v>
      </c>
      <c r="Q584" s="16" t="str">
        <f t="shared" si="27"/>
        <v>BJ</v>
      </c>
      <c r="R584" s="16">
        <f>VLOOKUP(A584,'Per Pallet'!A:C,3,0)</f>
        <v>125</v>
      </c>
      <c r="S584" s="16">
        <f t="shared" si="28"/>
        <v>1</v>
      </c>
    </row>
    <row r="585" spans="1:19" hidden="1" x14ac:dyDescent="0.25">
      <c r="A585" s="71">
        <v>64823949</v>
      </c>
      <c r="B585" s="71">
        <v>1419</v>
      </c>
      <c r="C585" s="71" t="s">
        <v>849</v>
      </c>
      <c r="D585" s="71" t="s">
        <v>850</v>
      </c>
      <c r="E585" s="71" t="s">
        <v>10403</v>
      </c>
      <c r="F585" s="71" t="s">
        <v>851</v>
      </c>
      <c r="G585" s="71" t="s">
        <v>852</v>
      </c>
      <c r="H585" s="72">
        <v>0</v>
      </c>
      <c r="I585" s="73">
        <v>0</v>
      </c>
      <c r="J585" s="73">
        <v>38402.81</v>
      </c>
      <c r="K585" s="73">
        <v>38402.81</v>
      </c>
      <c r="L585" s="74">
        <v>1000</v>
      </c>
      <c r="M585" s="73">
        <v>0</v>
      </c>
      <c r="N585" s="73">
        <v>0</v>
      </c>
      <c r="O585" s="16" t="str">
        <f>VLOOKUP($A585,'Roll up tech'!$A:$C,3,0)</f>
        <v>2.4 Gal</v>
      </c>
      <c r="P585" s="16" t="str">
        <f>VLOOKUP($A585,'Roll up tech'!$A:$C,2,0)</f>
        <v>BJ SORV-IC-DulceDelish-1 8.95L</v>
      </c>
      <c r="Q585" s="16" t="str">
        <f t="shared" si="27"/>
        <v>BJ</v>
      </c>
      <c r="R585" s="16">
        <f>VLOOKUP(A585,'Per Pallet'!A:C,3,0)</f>
        <v>125</v>
      </c>
      <c r="S585" s="16">
        <f t="shared" si="28"/>
        <v>0</v>
      </c>
    </row>
    <row r="586" spans="1:19" hidden="1" x14ac:dyDescent="0.25">
      <c r="A586" s="71">
        <v>64823951</v>
      </c>
      <c r="B586" s="71">
        <v>1419</v>
      </c>
      <c r="C586" s="71" t="s">
        <v>849</v>
      </c>
      <c r="D586" s="71" t="s">
        <v>850</v>
      </c>
      <c r="E586" s="71" t="s">
        <v>10403</v>
      </c>
      <c r="F586" s="71" t="s">
        <v>851</v>
      </c>
      <c r="G586" s="71" t="s">
        <v>852</v>
      </c>
      <c r="H586" s="72">
        <v>125</v>
      </c>
      <c r="I586" s="73">
        <v>4101.75</v>
      </c>
      <c r="J586" s="73">
        <v>32814</v>
      </c>
      <c r="K586" s="73">
        <v>33278.980000000003</v>
      </c>
      <c r="L586" s="74">
        <v>1000</v>
      </c>
      <c r="M586" s="73">
        <v>4101.75</v>
      </c>
      <c r="N586" s="73">
        <v>0</v>
      </c>
      <c r="O586" s="16" t="str">
        <f>VLOOKUP($A586,'Roll up tech'!$A:$C,3,0)</f>
        <v>2.4 Gal</v>
      </c>
      <c r="P586" s="16" t="str">
        <f>VLOOKUP($A586,'Roll up tech'!$A:$C,2,0)</f>
        <v>BJ SORV-NDO MochaccinoChip-1 8.95L</v>
      </c>
      <c r="Q586" s="16" t="str">
        <f t="shared" si="27"/>
        <v>BJ</v>
      </c>
      <c r="R586" s="16">
        <f>VLOOKUP(A586,'Per Pallet'!A:C,3,0)</f>
        <v>125</v>
      </c>
      <c r="S586" s="16">
        <f t="shared" si="28"/>
        <v>1</v>
      </c>
    </row>
    <row r="587" spans="1:19" hidden="1" x14ac:dyDescent="0.25">
      <c r="A587" s="71">
        <v>64825255</v>
      </c>
      <c r="B587" s="71">
        <v>1439</v>
      </c>
      <c r="C587" s="71" t="s">
        <v>849</v>
      </c>
      <c r="D587" s="71" t="s">
        <v>850</v>
      </c>
      <c r="E587" s="71" t="s">
        <v>10403</v>
      </c>
      <c r="F587" s="71" t="s">
        <v>851</v>
      </c>
      <c r="G587" s="71" t="s">
        <v>852</v>
      </c>
      <c r="H587" s="72">
        <v>0</v>
      </c>
      <c r="I587" s="73">
        <v>0</v>
      </c>
      <c r="J587" s="73">
        <v>9606.0300000000007</v>
      </c>
      <c r="K587" s="73">
        <v>9611.92</v>
      </c>
      <c r="L587" s="74">
        <v>1000</v>
      </c>
      <c r="M587" s="73">
        <v>0</v>
      </c>
      <c r="N587" s="73">
        <v>0</v>
      </c>
      <c r="O587" s="16" t="str">
        <f>VLOOKUP($A587,'Roll up tech'!$A:$C,3,0)</f>
        <v>Giant Vanilla Sandwich</v>
      </c>
      <c r="P587" s="16" t="str">
        <f>VLOOKUP($A587,'Roll up tech'!$A:$C,2,0)</f>
        <v>GH Giant Vanilla Sandwich 1-24BK</v>
      </c>
      <c r="Q587" s="16" t="str">
        <f t="shared" si="27"/>
        <v>GH</v>
      </c>
      <c r="R587" s="16">
        <f>VLOOKUP(A587,'Per Pallet'!A:C,3,0)</f>
        <v>216</v>
      </c>
      <c r="S587" s="16">
        <f t="shared" si="28"/>
        <v>0</v>
      </c>
    </row>
    <row r="588" spans="1:19" hidden="1" x14ac:dyDescent="0.25">
      <c r="A588" s="71">
        <v>64825255</v>
      </c>
      <c r="B588" s="71">
        <v>2300</v>
      </c>
      <c r="C588" s="71" t="s">
        <v>849</v>
      </c>
      <c r="D588" s="71" t="s">
        <v>850</v>
      </c>
      <c r="E588" s="71" t="s">
        <v>10403</v>
      </c>
      <c r="F588" s="71" t="s">
        <v>851</v>
      </c>
      <c r="G588" s="71" t="s">
        <v>852</v>
      </c>
      <c r="H588" s="72">
        <v>0</v>
      </c>
      <c r="I588" s="73">
        <v>0</v>
      </c>
      <c r="J588" s="73">
        <v>9745</v>
      </c>
      <c r="K588" s="73">
        <v>9384.7999999999993</v>
      </c>
      <c r="L588" s="74">
        <v>1000</v>
      </c>
      <c r="M588" s="73">
        <v>0</v>
      </c>
      <c r="N588" s="73">
        <v>0</v>
      </c>
      <c r="O588" s="16" t="str">
        <f>VLOOKUP($A588,'Roll up tech'!$A:$C,3,0)</f>
        <v>Giant Vanilla Sandwich</v>
      </c>
      <c r="P588" s="16" t="str">
        <f>VLOOKUP($A588,'Roll up tech'!$A:$C,2,0)</f>
        <v>GH Giant Vanilla Sandwich 1-24BK</v>
      </c>
      <c r="Q588" s="16" t="str">
        <f t="shared" si="27"/>
        <v>GH</v>
      </c>
      <c r="R588" s="16">
        <f>VLOOKUP(A588,'Per Pallet'!A:C,3,0)</f>
        <v>216</v>
      </c>
      <c r="S588" s="16">
        <f t="shared" si="28"/>
        <v>0</v>
      </c>
    </row>
    <row r="589" spans="1:19" hidden="1" x14ac:dyDescent="0.25">
      <c r="A589" s="71">
        <v>64825255</v>
      </c>
      <c r="B589" s="71">
        <v>3989</v>
      </c>
      <c r="C589" s="71" t="s">
        <v>849</v>
      </c>
      <c r="D589" s="71" t="s">
        <v>850</v>
      </c>
      <c r="E589" s="71" t="s">
        <v>10403</v>
      </c>
      <c r="F589" s="71" t="s">
        <v>851</v>
      </c>
      <c r="G589" s="71" t="s">
        <v>852</v>
      </c>
      <c r="H589" s="72">
        <v>4256</v>
      </c>
      <c r="I589" s="73">
        <v>40562.28</v>
      </c>
      <c r="J589" s="73">
        <v>9530.61</v>
      </c>
      <c r="K589" s="73">
        <v>9379.82</v>
      </c>
      <c r="L589" s="74">
        <v>1000</v>
      </c>
      <c r="M589" s="73">
        <v>40562.28</v>
      </c>
      <c r="N589" s="73">
        <v>0</v>
      </c>
      <c r="O589" s="16" t="str">
        <f>VLOOKUP($A589,'Roll up tech'!$A:$C,3,0)</f>
        <v>Giant Vanilla Sandwich</v>
      </c>
      <c r="P589" s="16" t="str">
        <f>VLOOKUP($A589,'Roll up tech'!$A:$C,2,0)</f>
        <v>GH Giant Vanilla Sandwich 1-24BK</v>
      </c>
      <c r="Q589" s="16" t="str">
        <f t="shared" si="27"/>
        <v>GH</v>
      </c>
      <c r="R589" s="16">
        <f>VLOOKUP(A589,'Per Pallet'!A:C,3,0)</f>
        <v>216</v>
      </c>
      <c r="S589" s="16">
        <f t="shared" si="28"/>
        <v>20</v>
      </c>
    </row>
    <row r="590" spans="1:19" x14ac:dyDescent="0.25">
      <c r="A590" s="71">
        <v>64830947</v>
      </c>
      <c r="B590" s="71">
        <v>1419</v>
      </c>
      <c r="C590" s="71" t="s">
        <v>849</v>
      </c>
      <c r="D590" s="71" t="s">
        <v>850</v>
      </c>
      <c r="E590" s="71" t="s">
        <v>10403</v>
      </c>
      <c r="F590" s="71" t="s">
        <v>851</v>
      </c>
      <c r="G590" s="71" t="s">
        <v>852</v>
      </c>
      <c r="H590" s="72">
        <v>1024</v>
      </c>
      <c r="I590" s="73">
        <v>9802.0300000000007</v>
      </c>
      <c r="J590" s="73">
        <v>9572.2900000000009</v>
      </c>
      <c r="K590" s="73">
        <v>9620.01</v>
      </c>
      <c r="L590" s="74">
        <v>1000</v>
      </c>
      <c r="M590" s="73">
        <v>9802.0300000000007</v>
      </c>
      <c r="N590" s="73">
        <v>0</v>
      </c>
      <c r="O590" s="16" t="str">
        <f>VLOOKUP($A590,'Roll up tech'!$A:$C,3,0)</f>
        <v>Repack Items</v>
      </c>
      <c r="P590" s="16" t="str">
        <f>VLOOKUP($A590,'Roll up tech'!$A:$C,2,0)</f>
        <v>MG Mini Double Caramel RFA 1(3) 6PK</v>
      </c>
      <c r="Q590" s="16" t="str">
        <f t="shared" si="27"/>
        <v>MG</v>
      </c>
      <c r="R590" s="16">
        <f>VLOOKUP(A590,'Per Pallet'!A:C,3,0)</f>
        <v>296</v>
      </c>
      <c r="S590" s="16">
        <f t="shared" si="28"/>
        <v>4</v>
      </c>
    </row>
    <row r="591" spans="1:19" x14ac:dyDescent="0.25">
      <c r="A591" s="71">
        <v>64830947</v>
      </c>
      <c r="B591" s="71">
        <v>1439</v>
      </c>
      <c r="C591" s="71" t="s">
        <v>849</v>
      </c>
      <c r="D591" s="71" t="s">
        <v>850</v>
      </c>
      <c r="E591" s="71" t="s">
        <v>10403</v>
      </c>
      <c r="F591" s="71" t="s">
        <v>851</v>
      </c>
      <c r="G591" s="71" t="s">
        <v>852</v>
      </c>
      <c r="H591" s="72">
        <v>6393</v>
      </c>
      <c r="I591" s="73">
        <v>61383.16</v>
      </c>
      <c r="J591" s="73">
        <v>9601.6200000000008</v>
      </c>
      <c r="K591" s="73">
        <v>9214.6</v>
      </c>
      <c r="L591" s="74">
        <v>1000</v>
      </c>
      <c r="M591" s="73">
        <v>61383.16</v>
      </c>
      <c r="N591" s="73">
        <v>0</v>
      </c>
      <c r="O591" s="16" t="str">
        <f>VLOOKUP($A591,'Roll up tech'!$A:$C,3,0)</f>
        <v>Repack Items</v>
      </c>
      <c r="P591" s="16" t="str">
        <f>VLOOKUP($A591,'Roll up tech'!$A:$C,2,0)</f>
        <v>MG Mini Double Caramel RFA 1(3) 6PK</v>
      </c>
      <c r="Q591" s="16" t="str">
        <f t="shared" si="27"/>
        <v>MG</v>
      </c>
      <c r="R591" s="16">
        <f>VLOOKUP(A591,'Per Pallet'!A:C,3,0)</f>
        <v>296</v>
      </c>
      <c r="S591" s="16">
        <f t="shared" si="28"/>
        <v>22</v>
      </c>
    </row>
    <row r="592" spans="1:19" x14ac:dyDescent="0.25">
      <c r="A592" s="71">
        <v>64830947</v>
      </c>
      <c r="B592" s="71">
        <v>1471</v>
      </c>
      <c r="C592" s="71" t="s">
        <v>849</v>
      </c>
      <c r="D592" s="71" t="s">
        <v>850</v>
      </c>
      <c r="E592" s="71" t="s">
        <v>10403</v>
      </c>
      <c r="F592" s="71" t="s">
        <v>853</v>
      </c>
      <c r="G592" s="71" t="s">
        <v>852</v>
      </c>
      <c r="H592" s="72">
        <v>0</v>
      </c>
      <c r="I592" s="73">
        <v>0</v>
      </c>
      <c r="J592" s="73">
        <v>0</v>
      </c>
      <c r="K592" s="73">
        <v>9466.4</v>
      </c>
      <c r="L592" s="74">
        <v>1000</v>
      </c>
      <c r="M592" s="73">
        <v>0</v>
      </c>
      <c r="N592" s="73">
        <v>0</v>
      </c>
      <c r="O592" s="16" t="str">
        <f>VLOOKUP($A592,'Roll up tech'!$A:$C,3,0)</f>
        <v>Repack Items</v>
      </c>
      <c r="P592" s="16" t="str">
        <f>VLOOKUP($A592,'Roll up tech'!$A:$C,2,0)</f>
        <v>MG Mini Double Caramel RFA 1(3) 6PK</v>
      </c>
      <c r="Q592" s="16" t="str">
        <f t="shared" si="27"/>
        <v>MG</v>
      </c>
      <c r="R592" s="16">
        <f>VLOOKUP(A592,'Per Pallet'!A:C,3,0)</f>
        <v>296</v>
      </c>
      <c r="S592" s="16">
        <f t="shared" si="28"/>
        <v>0</v>
      </c>
    </row>
    <row r="593" spans="1:19" x14ac:dyDescent="0.25">
      <c r="A593" s="71">
        <v>64830947</v>
      </c>
      <c r="B593" s="71">
        <v>2300</v>
      </c>
      <c r="C593" s="71" t="s">
        <v>849</v>
      </c>
      <c r="D593" s="71" t="s">
        <v>850</v>
      </c>
      <c r="E593" s="71" t="s">
        <v>10403</v>
      </c>
      <c r="F593" s="71" t="s">
        <v>851</v>
      </c>
      <c r="G593" s="71" t="s">
        <v>852</v>
      </c>
      <c r="H593" s="72">
        <v>2969</v>
      </c>
      <c r="I593" s="73">
        <v>27371.48</v>
      </c>
      <c r="J593" s="73">
        <v>9219.09</v>
      </c>
      <c r="K593" s="73">
        <v>9324.51</v>
      </c>
      <c r="L593" s="74">
        <v>1000</v>
      </c>
      <c r="M593" s="73">
        <v>27371.48</v>
      </c>
      <c r="N593" s="73">
        <v>0</v>
      </c>
      <c r="O593" s="16" t="str">
        <f>VLOOKUP($A593,'Roll up tech'!$A:$C,3,0)</f>
        <v>Repack Items</v>
      </c>
      <c r="P593" s="16" t="str">
        <f>VLOOKUP($A593,'Roll up tech'!$A:$C,2,0)</f>
        <v>MG Mini Double Caramel RFA 1(3) 6PK</v>
      </c>
      <c r="Q593" s="16" t="str">
        <f t="shared" si="27"/>
        <v>MG</v>
      </c>
      <c r="R593" s="16">
        <f>VLOOKUP(A593,'Per Pallet'!A:C,3,0)</f>
        <v>296</v>
      </c>
      <c r="S593" s="16">
        <f t="shared" si="28"/>
        <v>11</v>
      </c>
    </row>
    <row r="594" spans="1:19" x14ac:dyDescent="0.25">
      <c r="A594" s="71">
        <v>64830947</v>
      </c>
      <c r="B594" s="71">
        <v>3985</v>
      </c>
      <c r="C594" s="71" t="s">
        <v>849</v>
      </c>
      <c r="D594" s="71" t="s">
        <v>850</v>
      </c>
      <c r="E594" s="71" t="s">
        <v>10403</v>
      </c>
      <c r="F594" s="71" t="s">
        <v>851</v>
      </c>
      <c r="G594" s="71" t="s">
        <v>852</v>
      </c>
      <c r="H594" s="72">
        <v>11</v>
      </c>
      <c r="I594" s="73">
        <v>102.71</v>
      </c>
      <c r="J594" s="73">
        <v>9337.27</v>
      </c>
      <c r="K594" s="73">
        <v>9077.09</v>
      </c>
      <c r="L594" s="74">
        <v>1000</v>
      </c>
      <c r="M594" s="73">
        <v>102.71</v>
      </c>
      <c r="N594" s="73">
        <v>0</v>
      </c>
      <c r="O594" s="16" t="str">
        <f>VLOOKUP($A594,'Roll up tech'!$A:$C,3,0)</f>
        <v>Repack Items</v>
      </c>
      <c r="P594" s="16" t="str">
        <f>VLOOKUP($A594,'Roll up tech'!$A:$C,2,0)</f>
        <v>MG Mini Double Caramel RFA 1(3) 6PK</v>
      </c>
      <c r="Q594" s="16" t="str">
        <f t="shared" si="27"/>
        <v>MG</v>
      </c>
      <c r="R594" s="16">
        <f>VLOOKUP(A594,'Per Pallet'!A:C,3,0)</f>
        <v>296</v>
      </c>
      <c r="S594" s="16">
        <f t="shared" si="28"/>
        <v>1</v>
      </c>
    </row>
    <row r="595" spans="1:19" x14ac:dyDescent="0.25">
      <c r="A595" s="71">
        <v>64830947</v>
      </c>
      <c r="B595" s="71">
        <v>3989</v>
      </c>
      <c r="C595" s="71" t="s">
        <v>849</v>
      </c>
      <c r="D595" s="71" t="s">
        <v>850</v>
      </c>
      <c r="E595" s="71" t="s">
        <v>10403</v>
      </c>
      <c r="F595" s="71" t="s">
        <v>851</v>
      </c>
      <c r="G595" s="71" t="s">
        <v>852</v>
      </c>
      <c r="H595" s="72">
        <v>51259</v>
      </c>
      <c r="I595" s="73">
        <v>477157.67</v>
      </c>
      <c r="J595" s="73">
        <v>9308.76</v>
      </c>
      <c r="K595" s="73">
        <v>9214.6</v>
      </c>
      <c r="L595" s="74">
        <v>1000</v>
      </c>
      <c r="M595" s="73">
        <v>477157.67</v>
      </c>
      <c r="N595" s="73">
        <v>0</v>
      </c>
      <c r="O595" s="16" t="str">
        <f>VLOOKUP($A595,'Roll up tech'!$A:$C,3,0)</f>
        <v>Repack Items</v>
      </c>
      <c r="P595" s="16" t="str">
        <f>VLOOKUP($A595,'Roll up tech'!$A:$C,2,0)</f>
        <v>MG Mini Double Caramel RFA 1(3) 6PK</v>
      </c>
      <c r="Q595" s="16" t="str">
        <f t="shared" si="27"/>
        <v>MG</v>
      </c>
      <c r="R595" s="16">
        <f>VLOOKUP(A595,'Per Pallet'!A:C,3,0)</f>
        <v>296</v>
      </c>
      <c r="S595" s="16">
        <f t="shared" si="28"/>
        <v>174</v>
      </c>
    </row>
    <row r="596" spans="1:19" hidden="1" x14ac:dyDescent="0.25">
      <c r="A596" s="71">
        <v>64833353</v>
      </c>
      <c r="B596" s="71">
        <v>1419</v>
      </c>
      <c r="C596" s="71" t="s">
        <v>849</v>
      </c>
      <c r="D596" s="71" t="s">
        <v>850</v>
      </c>
      <c r="E596" s="71" t="s">
        <v>10403</v>
      </c>
      <c r="F596" s="71" t="s">
        <v>851</v>
      </c>
      <c r="G596" s="71" t="s">
        <v>852</v>
      </c>
      <c r="H596" s="72">
        <v>127157</v>
      </c>
      <c r="I596" s="73">
        <v>1271717.03</v>
      </c>
      <c r="J596" s="73">
        <v>10001.16</v>
      </c>
      <c r="K596" s="73">
        <v>9645.48</v>
      </c>
      <c r="L596" s="74">
        <v>1000</v>
      </c>
      <c r="M596" s="73">
        <v>1271717.03</v>
      </c>
      <c r="N596" s="73">
        <v>0</v>
      </c>
      <c r="O596" s="16" t="str">
        <f>VLOOKUP($A596,'Roll up tech'!$A:$C,3,0)</f>
        <v>PG</v>
      </c>
      <c r="P596" s="16" t="str">
        <f>VLOOKUP($A596,'Roll up tech'!$A:$C,2,0)</f>
        <v>PS SF Tropical 6-18PK</v>
      </c>
      <c r="Q596" s="16" t="str">
        <f t="shared" si="27"/>
        <v>PS</v>
      </c>
      <c r="R596" s="16">
        <f>VLOOKUP(A596,'Per Pallet'!A:C,3,0)</f>
        <v>130</v>
      </c>
      <c r="S596" s="16">
        <f t="shared" si="28"/>
        <v>979</v>
      </c>
    </row>
    <row r="597" spans="1:19" hidden="1" x14ac:dyDescent="0.25">
      <c r="A597" s="71">
        <v>64833353</v>
      </c>
      <c r="B597" s="71">
        <v>1439</v>
      </c>
      <c r="C597" s="71" t="s">
        <v>849</v>
      </c>
      <c r="D597" s="71" t="s">
        <v>850</v>
      </c>
      <c r="E597" s="71" t="s">
        <v>10403</v>
      </c>
      <c r="F597" s="71" t="s">
        <v>851</v>
      </c>
      <c r="G597" s="71" t="s">
        <v>852</v>
      </c>
      <c r="H597" s="72">
        <v>8423</v>
      </c>
      <c r="I597" s="73">
        <v>93448.6</v>
      </c>
      <c r="J597" s="73">
        <v>11094.46</v>
      </c>
      <c r="K597" s="73">
        <v>9645.48</v>
      </c>
      <c r="L597" s="74">
        <v>1000</v>
      </c>
      <c r="M597" s="73">
        <v>93448.6</v>
      </c>
      <c r="N597" s="73">
        <v>0</v>
      </c>
      <c r="O597" s="16" t="str">
        <f>VLOOKUP($A597,'Roll up tech'!$A:$C,3,0)</f>
        <v>PG</v>
      </c>
      <c r="P597" s="16" t="str">
        <f>VLOOKUP($A597,'Roll up tech'!$A:$C,2,0)</f>
        <v>PS SF Tropical 6-18PK</v>
      </c>
      <c r="Q597" s="16" t="str">
        <f t="shared" si="27"/>
        <v>PS</v>
      </c>
      <c r="R597" s="16">
        <f>VLOOKUP(A597,'Per Pallet'!A:C,3,0)</f>
        <v>130</v>
      </c>
      <c r="S597" s="16">
        <f t="shared" si="28"/>
        <v>65</v>
      </c>
    </row>
    <row r="598" spans="1:19" hidden="1" x14ac:dyDescent="0.25">
      <c r="A598" s="71">
        <v>64833353</v>
      </c>
      <c r="B598" s="71">
        <v>1471</v>
      </c>
      <c r="C598" s="71" t="s">
        <v>849</v>
      </c>
      <c r="D598" s="71" t="s">
        <v>850</v>
      </c>
      <c r="E598" s="71" t="s">
        <v>10403</v>
      </c>
      <c r="F598" s="71" t="s">
        <v>853</v>
      </c>
      <c r="G598" s="71" t="s">
        <v>852</v>
      </c>
      <c r="H598" s="72">
        <v>0</v>
      </c>
      <c r="I598" s="73">
        <v>0</v>
      </c>
      <c r="J598" s="73">
        <v>0</v>
      </c>
      <c r="K598" s="73">
        <v>9645.48</v>
      </c>
      <c r="L598" s="74">
        <v>1000</v>
      </c>
      <c r="M598" s="73">
        <v>0</v>
      </c>
      <c r="N598" s="73">
        <v>0</v>
      </c>
      <c r="O598" s="16" t="str">
        <f>VLOOKUP($A598,'Roll up tech'!$A:$C,3,0)</f>
        <v>PG</v>
      </c>
      <c r="P598" s="16" t="str">
        <f>VLOOKUP($A598,'Roll up tech'!$A:$C,2,0)</f>
        <v>PS SF Tropical 6-18PK</v>
      </c>
      <c r="Q598" s="16" t="str">
        <f t="shared" si="27"/>
        <v>PS</v>
      </c>
      <c r="R598" s="16">
        <f>VLOOKUP(A598,'Per Pallet'!A:C,3,0)</f>
        <v>130</v>
      </c>
      <c r="S598" s="16">
        <f t="shared" si="28"/>
        <v>0</v>
      </c>
    </row>
    <row r="599" spans="1:19" hidden="1" x14ac:dyDescent="0.25">
      <c r="A599" s="71">
        <v>64833353</v>
      </c>
      <c r="B599" s="71">
        <v>2300</v>
      </c>
      <c r="C599" s="71" t="s">
        <v>849</v>
      </c>
      <c r="D599" s="71" t="s">
        <v>850</v>
      </c>
      <c r="E599" s="71" t="s">
        <v>10403</v>
      </c>
      <c r="F599" s="71" t="s">
        <v>851</v>
      </c>
      <c r="G599" s="71" t="s">
        <v>852</v>
      </c>
      <c r="H599" s="72">
        <v>8937</v>
      </c>
      <c r="I599" s="73">
        <v>92469.85</v>
      </c>
      <c r="J599" s="73">
        <v>10346.86</v>
      </c>
      <c r="K599" s="73">
        <v>9645.48</v>
      </c>
      <c r="L599" s="74">
        <v>1000</v>
      </c>
      <c r="M599" s="73">
        <v>92469.85</v>
      </c>
      <c r="N599" s="73">
        <v>0</v>
      </c>
      <c r="O599" s="16" t="str">
        <f>VLOOKUP($A599,'Roll up tech'!$A:$C,3,0)</f>
        <v>PG</v>
      </c>
      <c r="P599" s="16" t="str">
        <f>VLOOKUP($A599,'Roll up tech'!$A:$C,2,0)</f>
        <v>PS SF Tropical 6-18PK</v>
      </c>
      <c r="Q599" s="16" t="str">
        <f t="shared" si="27"/>
        <v>PS</v>
      </c>
      <c r="R599" s="16">
        <f>VLOOKUP(A599,'Per Pallet'!A:C,3,0)</f>
        <v>130</v>
      </c>
      <c r="S599" s="16">
        <f t="shared" si="28"/>
        <v>69</v>
      </c>
    </row>
    <row r="600" spans="1:19" hidden="1" x14ac:dyDescent="0.25">
      <c r="A600" s="71">
        <v>64833353</v>
      </c>
      <c r="B600" s="71">
        <v>3989</v>
      </c>
      <c r="C600" s="71" t="s">
        <v>849</v>
      </c>
      <c r="D600" s="71" t="s">
        <v>850</v>
      </c>
      <c r="E600" s="71" t="s">
        <v>10403</v>
      </c>
      <c r="F600" s="71" t="s">
        <v>851</v>
      </c>
      <c r="G600" s="71" t="s">
        <v>852</v>
      </c>
      <c r="H600" s="72">
        <v>53381</v>
      </c>
      <c r="I600" s="73">
        <v>539329.28000000003</v>
      </c>
      <c r="J600" s="73">
        <v>10103.39</v>
      </c>
      <c r="K600" s="73">
        <v>9645.48</v>
      </c>
      <c r="L600" s="74">
        <v>1000</v>
      </c>
      <c r="M600" s="73">
        <v>539329.28000000003</v>
      </c>
      <c r="N600" s="73">
        <v>0</v>
      </c>
      <c r="O600" s="16" t="str">
        <f>VLOOKUP($A600,'Roll up tech'!$A:$C,3,0)</f>
        <v>PG</v>
      </c>
      <c r="P600" s="16" t="str">
        <f>VLOOKUP($A600,'Roll up tech'!$A:$C,2,0)</f>
        <v>PS SF Tropical 6-18PK</v>
      </c>
      <c r="Q600" s="16" t="str">
        <f t="shared" si="27"/>
        <v>PS</v>
      </c>
      <c r="R600" s="16">
        <f>VLOOKUP(A600,'Per Pallet'!A:C,3,0)</f>
        <v>130</v>
      </c>
      <c r="S600" s="16">
        <f t="shared" si="28"/>
        <v>411</v>
      </c>
    </row>
    <row r="601" spans="1:19" x14ac:dyDescent="0.25">
      <c r="A601" s="71">
        <v>64854330</v>
      </c>
      <c r="B601" s="71">
        <v>1419</v>
      </c>
      <c r="C601" s="71" t="s">
        <v>849</v>
      </c>
      <c r="D601" s="71" t="s">
        <v>850</v>
      </c>
      <c r="E601" s="71" t="s">
        <v>10403</v>
      </c>
      <c r="F601" s="71" t="s">
        <v>851</v>
      </c>
      <c r="G601" s="71" t="s">
        <v>852</v>
      </c>
      <c r="H601" s="72">
        <v>1443</v>
      </c>
      <c r="I601" s="73">
        <v>91724.33</v>
      </c>
      <c r="J601" s="73">
        <v>63565.02</v>
      </c>
      <c r="K601" s="73">
        <v>58970.48</v>
      </c>
      <c r="L601" s="74">
        <v>1000</v>
      </c>
      <c r="M601" s="73">
        <v>91724.33</v>
      </c>
      <c r="N601" s="73">
        <v>0</v>
      </c>
      <c r="O601" s="16" t="str">
        <f>VLOOKUP($A601,'Roll up tech'!$A:$C,3,0)</f>
        <v>Repack Items</v>
      </c>
      <c r="P601" s="16" t="str">
        <f>VLOOKUP($A601,'Roll up tech'!$A:$C,2,0)</f>
        <v>MG Double Caramel RFA 8(3) 3PK</v>
      </c>
      <c r="Q601" s="16" t="str">
        <f t="shared" si="27"/>
        <v>MG</v>
      </c>
      <c r="R601" s="16">
        <f>VLOOKUP(A601,'Per Pallet'!A:C,3,0)</f>
        <v>30</v>
      </c>
      <c r="S601" s="16">
        <f t="shared" si="28"/>
        <v>49</v>
      </c>
    </row>
    <row r="602" spans="1:19" x14ac:dyDescent="0.25">
      <c r="A602" s="71">
        <v>64854330</v>
      </c>
      <c r="B602" s="71">
        <v>1439</v>
      </c>
      <c r="C602" s="71" t="s">
        <v>849</v>
      </c>
      <c r="D602" s="71" t="s">
        <v>850</v>
      </c>
      <c r="E602" s="71" t="s">
        <v>10403</v>
      </c>
      <c r="F602" s="71" t="s">
        <v>851</v>
      </c>
      <c r="G602" s="71" t="s">
        <v>852</v>
      </c>
      <c r="H602" s="72">
        <v>834</v>
      </c>
      <c r="I602" s="73">
        <v>55292.35</v>
      </c>
      <c r="J602" s="73">
        <v>66297.78</v>
      </c>
      <c r="K602" s="73">
        <v>55233.41</v>
      </c>
      <c r="L602" s="74">
        <v>1000</v>
      </c>
      <c r="M602" s="73">
        <v>55292.35</v>
      </c>
      <c r="N602" s="73">
        <v>0</v>
      </c>
      <c r="O602" s="16" t="str">
        <f>VLOOKUP($A602,'Roll up tech'!$A:$C,3,0)</f>
        <v>Repack Items</v>
      </c>
      <c r="P602" s="16" t="str">
        <f>VLOOKUP($A602,'Roll up tech'!$A:$C,2,0)</f>
        <v>MG Double Caramel RFA 8(3) 3PK</v>
      </c>
      <c r="Q602" s="16" t="str">
        <f t="shared" si="27"/>
        <v>MG</v>
      </c>
      <c r="R602" s="16">
        <f>VLOOKUP(A602,'Per Pallet'!A:C,3,0)</f>
        <v>30</v>
      </c>
      <c r="S602" s="16">
        <f t="shared" si="28"/>
        <v>28</v>
      </c>
    </row>
    <row r="603" spans="1:19" x14ac:dyDescent="0.25">
      <c r="A603" s="71">
        <v>64854330</v>
      </c>
      <c r="B603" s="71">
        <v>2300</v>
      </c>
      <c r="C603" s="71" t="s">
        <v>849</v>
      </c>
      <c r="D603" s="71" t="s">
        <v>850</v>
      </c>
      <c r="E603" s="71" t="s">
        <v>10403</v>
      </c>
      <c r="F603" s="71" t="s">
        <v>853</v>
      </c>
      <c r="G603" s="71" t="s">
        <v>852</v>
      </c>
      <c r="H603" s="72">
        <v>0</v>
      </c>
      <c r="I603" s="73">
        <v>0</v>
      </c>
      <c r="J603" s="73">
        <v>59298.66</v>
      </c>
      <c r="K603" s="73">
        <v>57251.56</v>
      </c>
      <c r="L603" s="74">
        <v>1000</v>
      </c>
      <c r="M603" s="73">
        <v>0</v>
      </c>
      <c r="N603" s="73">
        <v>0</v>
      </c>
      <c r="O603" s="16" t="str">
        <f>VLOOKUP($A603,'Roll up tech'!$A:$C,3,0)</f>
        <v>Repack Items</v>
      </c>
      <c r="P603" s="16" t="str">
        <f>VLOOKUP($A603,'Roll up tech'!$A:$C,2,0)</f>
        <v>MG Double Caramel RFA 8(3) 3PK</v>
      </c>
      <c r="Q603" s="16" t="str">
        <f t="shared" si="27"/>
        <v>MG</v>
      </c>
      <c r="R603" s="16">
        <f>VLOOKUP(A603,'Per Pallet'!A:C,3,0)</f>
        <v>30</v>
      </c>
      <c r="S603" s="16">
        <f t="shared" si="28"/>
        <v>0</v>
      </c>
    </row>
    <row r="604" spans="1:19" x14ac:dyDescent="0.25">
      <c r="A604" s="71">
        <v>64854330</v>
      </c>
      <c r="B604" s="71">
        <v>3985</v>
      </c>
      <c r="C604" s="71" t="s">
        <v>849</v>
      </c>
      <c r="D604" s="71" t="s">
        <v>850</v>
      </c>
      <c r="E604" s="71" t="s">
        <v>10403</v>
      </c>
      <c r="F604" s="71" t="s">
        <v>851</v>
      </c>
      <c r="G604" s="71" t="s">
        <v>852</v>
      </c>
      <c r="H604" s="72">
        <v>0</v>
      </c>
      <c r="I604" s="73">
        <v>0</v>
      </c>
      <c r="J604" s="73">
        <v>58001.61</v>
      </c>
      <c r="K604" s="73">
        <v>54501.919999999998</v>
      </c>
      <c r="L604" s="74">
        <v>1000</v>
      </c>
      <c r="M604" s="73">
        <v>0</v>
      </c>
      <c r="N604" s="73">
        <v>0</v>
      </c>
      <c r="O604" s="16" t="str">
        <f>VLOOKUP($A604,'Roll up tech'!$A:$C,3,0)</f>
        <v>Repack Items</v>
      </c>
      <c r="P604" s="16" t="str">
        <f>VLOOKUP($A604,'Roll up tech'!$A:$C,2,0)</f>
        <v>MG Double Caramel RFA 8(3) 3PK</v>
      </c>
      <c r="Q604" s="16" t="str">
        <f t="shared" si="27"/>
        <v>MG</v>
      </c>
      <c r="R604" s="16">
        <f>VLOOKUP(A604,'Per Pallet'!A:C,3,0)</f>
        <v>30</v>
      </c>
      <c r="S604" s="16">
        <f t="shared" si="28"/>
        <v>0</v>
      </c>
    </row>
    <row r="605" spans="1:19" x14ac:dyDescent="0.25">
      <c r="A605" s="71">
        <v>64854330</v>
      </c>
      <c r="B605" s="71">
        <v>3989</v>
      </c>
      <c r="C605" s="71" t="s">
        <v>849</v>
      </c>
      <c r="D605" s="71" t="s">
        <v>850</v>
      </c>
      <c r="E605" s="71" t="s">
        <v>10403</v>
      </c>
      <c r="F605" s="71" t="s">
        <v>851</v>
      </c>
      <c r="G605" s="71" t="s">
        <v>852</v>
      </c>
      <c r="H605" s="72">
        <v>13304</v>
      </c>
      <c r="I605" s="73">
        <v>788423.6</v>
      </c>
      <c r="J605" s="73">
        <v>59262.15</v>
      </c>
      <c r="K605" s="73">
        <v>55233.41</v>
      </c>
      <c r="L605" s="74">
        <v>1000</v>
      </c>
      <c r="M605" s="73">
        <v>788423.6</v>
      </c>
      <c r="N605" s="73">
        <v>0</v>
      </c>
      <c r="O605" s="16" t="str">
        <f>VLOOKUP($A605,'Roll up tech'!$A:$C,3,0)</f>
        <v>Repack Items</v>
      </c>
      <c r="P605" s="16" t="str">
        <f>VLOOKUP($A605,'Roll up tech'!$A:$C,2,0)</f>
        <v>MG Double Caramel RFA 8(3) 3PK</v>
      </c>
      <c r="Q605" s="16" t="str">
        <f t="shared" si="27"/>
        <v>MG</v>
      </c>
      <c r="R605" s="16">
        <f>VLOOKUP(A605,'Per Pallet'!A:C,3,0)</f>
        <v>30</v>
      </c>
      <c r="S605" s="16">
        <f t="shared" si="28"/>
        <v>444</v>
      </c>
    </row>
    <row r="606" spans="1:19" hidden="1" x14ac:dyDescent="0.25">
      <c r="A606" s="71">
        <v>64865906</v>
      </c>
      <c r="B606" s="71">
        <v>1419</v>
      </c>
      <c r="C606" s="71" t="s">
        <v>849</v>
      </c>
      <c r="D606" s="71" t="s">
        <v>850</v>
      </c>
      <c r="E606" s="71" t="s">
        <v>10403</v>
      </c>
      <c r="F606" s="71" t="s">
        <v>851</v>
      </c>
      <c r="G606" s="71" t="s">
        <v>852</v>
      </c>
      <c r="H606" s="72">
        <v>39914</v>
      </c>
      <c r="I606" s="73">
        <v>684315.51</v>
      </c>
      <c r="J606" s="73">
        <v>17144.75</v>
      </c>
      <c r="K606" s="73">
        <v>18452.71</v>
      </c>
      <c r="L606" s="74">
        <v>1000</v>
      </c>
      <c r="M606" s="73">
        <v>684315.51</v>
      </c>
      <c r="N606" s="73">
        <v>0</v>
      </c>
      <c r="O606" s="16" t="str">
        <f>VLOOKUP($A606,'Roll up tech'!$A:$C,3,0)</f>
        <v>Other</v>
      </c>
      <c r="P606" s="16" t="str">
        <f>VLOOKUP($A606,'Roll up tech'!$A:$C,2,0)</f>
        <v>Sweet Summits IC Vanilla 1 3GAL</v>
      </c>
      <c r="Q606" s="16" t="str">
        <f t="shared" si="27"/>
        <v>Sw</v>
      </c>
      <c r="R606" s="16">
        <f>VLOOKUP(A606,'Per Pallet'!A:C,3,0)</f>
        <v>120</v>
      </c>
      <c r="S606" s="16">
        <f t="shared" si="28"/>
        <v>333</v>
      </c>
    </row>
    <row r="607" spans="1:19" hidden="1" x14ac:dyDescent="0.25">
      <c r="A607" s="71">
        <v>64865906</v>
      </c>
      <c r="B607" s="71">
        <v>1439</v>
      </c>
      <c r="C607" s="71" t="s">
        <v>849</v>
      </c>
      <c r="D607" s="71" t="s">
        <v>850</v>
      </c>
      <c r="E607" s="71" t="s">
        <v>10403</v>
      </c>
      <c r="F607" s="71" t="s">
        <v>851</v>
      </c>
      <c r="G607" s="71" t="s">
        <v>852</v>
      </c>
      <c r="H607" s="72">
        <v>4846</v>
      </c>
      <c r="I607" s="73">
        <v>89254.02</v>
      </c>
      <c r="J607" s="73">
        <v>18418.080000000002</v>
      </c>
      <c r="K607" s="73">
        <v>17805.77</v>
      </c>
      <c r="L607" s="74">
        <v>1000</v>
      </c>
      <c r="M607" s="73">
        <v>89254.02</v>
      </c>
      <c r="N607" s="73">
        <v>0</v>
      </c>
      <c r="O607" s="16" t="str">
        <f>VLOOKUP($A607,'Roll up tech'!$A:$C,3,0)</f>
        <v>Other</v>
      </c>
      <c r="P607" s="16" t="str">
        <f>VLOOKUP($A607,'Roll up tech'!$A:$C,2,0)</f>
        <v>Sweet Summits IC Vanilla 1 3GAL</v>
      </c>
      <c r="Q607" s="16" t="str">
        <f t="shared" si="27"/>
        <v>Sw</v>
      </c>
      <c r="R607" s="16">
        <f>VLOOKUP(A607,'Per Pallet'!A:C,3,0)</f>
        <v>120</v>
      </c>
      <c r="S607" s="16">
        <f t="shared" si="28"/>
        <v>41</v>
      </c>
    </row>
    <row r="608" spans="1:19" hidden="1" x14ac:dyDescent="0.25">
      <c r="A608" s="71">
        <v>64865906</v>
      </c>
      <c r="B608" s="71">
        <v>2300</v>
      </c>
      <c r="C608" s="71" t="s">
        <v>849</v>
      </c>
      <c r="D608" s="71" t="s">
        <v>850</v>
      </c>
      <c r="E608" s="71" t="s">
        <v>10403</v>
      </c>
      <c r="F608" s="71" t="s">
        <v>851</v>
      </c>
      <c r="G608" s="71" t="s">
        <v>852</v>
      </c>
      <c r="H608" s="72">
        <v>3948</v>
      </c>
      <c r="I608" s="73">
        <v>69866.539999999994</v>
      </c>
      <c r="J608" s="73">
        <v>17696.689999999999</v>
      </c>
      <c r="K608" s="73">
        <v>17755.71</v>
      </c>
      <c r="L608" s="74">
        <v>1000</v>
      </c>
      <c r="M608" s="73">
        <v>69866.539999999994</v>
      </c>
      <c r="N608" s="73">
        <v>0</v>
      </c>
      <c r="O608" s="16" t="str">
        <f>VLOOKUP($A608,'Roll up tech'!$A:$C,3,0)</f>
        <v>Other</v>
      </c>
      <c r="P608" s="16" t="str">
        <f>VLOOKUP($A608,'Roll up tech'!$A:$C,2,0)</f>
        <v>Sweet Summits IC Vanilla 1 3GAL</v>
      </c>
      <c r="Q608" s="16" t="str">
        <f t="shared" si="27"/>
        <v>Sw</v>
      </c>
      <c r="R608" s="16">
        <f>VLOOKUP(A608,'Per Pallet'!A:C,3,0)</f>
        <v>120</v>
      </c>
      <c r="S608" s="16">
        <f t="shared" si="28"/>
        <v>33</v>
      </c>
    </row>
    <row r="609" spans="1:19" hidden="1" x14ac:dyDescent="0.25">
      <c r="A609" s="71">
        <v>64865906</v>
      </c>
      <c r="B609" s="71">
        <v>3989</v>
      </c>
      <c r="C609" s="71" t="s">
        <v>849</v>
      </c>
      <c r="D609" s="71" t="s">
        <v>850</v>
      </c>
      <c r="E609" s="71" t="s">
        <v>10403</v>
      </c>
      <c r="F609" s="71" t="s">
        <v>851</v>
      </c>
      <c r="G609" s="71" t="s">
        <v>852</v>
      </c>
      <c r="H609" s="72">
        <v>5276</v>
      </c>
      <c r="I609" s="73">
        <v>93685.35</v>
      </c>
      <c r="J609" s="73">
        <v>17756.89</v>
      </c>
      <c r="K609" s="73">
        <v>17805.77</v>
      </c>
      <c r="L609" s="74">
        <v>1000</v>
      </c>
      <c r="M609" s="73">
        <v>93685.35</v>
      </c>
      <c r="N609" s="73">
        <v>0</v>
      </c>
      <c r="O609" s="16" t="str">
        <f>VLOOKUP($A609,'Roll up tech'!$A:$C,3,0)</f>
        <v>Other</v>
      </c>
      <c r="P609" s="16" t="str">
        <f>VLOOKUP($A609,'Roll up tech'!$A:$C,2,0)</f>
        <v>Sweet Summits IC Vanilla 1 3GAL</v>
      </c>
      <c r="Q609" s="16" t="str">
        <f t="shared" si="27"/>
        <v>Sw</v>
      </c>
      <c r="R609" s="16">
        <f>VLOOKUP(A609,'Per Pallet'!A:C,3,0)</f>
        <v>120</v>
      </c>
      <c r="S609" s="16">
        <f t="shared" si="28"/>
        <v>44</v>
      </c>
    </row>
    <row r="610" spans="1:19" hidden="1" x14ac:dyDescent="0.25">
      <c r="A610" s="71">
        <v>64865948</v>
      </c>
      <c r="B610" s="71">
        <v>1419</v>
      </c>
      <c r="C610" s="71" t="s">
        <v>849</v>
      </c>
      <c r="D610" s="71" t="s">
        <v>850</v>
      </c>
      <c r="E610" s="71" t="s">
        <v>10403</v>
      </c>
      <c r="F610" s="71" t="s">
        <v>851</v>
      </c>
      <c r="G610" s="71" t="s">
        <v>852</v>
      </c>
      <c r="H610" s="72">
        <v>8244</v>
      </c>
      <c r="I610" s="73">
        <v>141157.51</v>
      </c>
      <c r="J610" s="73">
        <v>17122.45</v>
      </c>
      <c r="K610" s="73">
        <v>18405.900000000001</v>
      </c>
      <c r="L610" s="74">
        <v>1000</v>
      </c>
      <c r="M610" s="73">
        <v>141157.51</v>
      </c>
      <c r="N610" s="73">
        <v>0</v>
      </c>
      <c r="O610" s="16" t="str">
        <f>VLOOKUP($A610,'Roll up tech'!$A:$C,3,0)</f>
        <v>Other</v>
      </c>
      <c r="P610" s="16" t="str">
        <f>VLOOKUP($A610,'Roll up tech'!$A:$C,2,0)</f>
        <v>Sweet Summits IC Chocolate 1 3GAL</v>
      </c>
      <c r="Q610" s="16" t="str">
        <f t="shared" si="27"/>
        <v>Sw</v>
      </c>
      <c r="R610" s="16">
        <f>VLOOKUP(A610,'Per Pallet'!A:C,3,0)</f>
        <v>120</v>
      </c>
      <c r="S610" s="16">
        <f t="shared" si="28"/>
        <v>69</v>
      </c>
    </row>
    <row r="611" spans="1:19" hidden="1" x14ac:dyDescent="0.25">
      <c r="A611" s="71">
        <v>64865948</v>
      </c>
      <c r="B611" s="71">
        <v>1439</v>
      </c>
      <c r="C611" s="71" t="s">
        <v>849</v>
      </c>
      <c r="D611" s="71" t="s">
        <v>850</v>
      </c>
      <c r="E611" s="71" t="s">
        <v>10403</v>
      </c>
      <c r="F611" s="71" t="s">
        <v>851</v>
      </c>
      <c r="G611" s="71" t="s">
        <v>852</v>
      </c>
      <c r="H611" s="72">
        <v>999</v>
      </c>
      <c r="I611" s="73">
        <v>18456.07</v>
      </c>
      <c r="J611" s="73">
        <v>18474.54</v>
      </c>
      <c r="K611" s="73">
        <v>17758.849999999999</v>
      </c>
      <c r="L611" s="74">
        <v>1000</v>
      </c>
      <c r="M611" s="73">
        <v>18456.07</v>
      </c>
      <c r="N611" s="73">
        <v>0</v>
      </c>
      <c r="O611" s="16" t="str">
        <f>VLOOKUP($A611,'Roll up tech'!$A:$C,3,0)</f>
        <v>Other</v>
      </c>
      <c r="P611" s="16" t="str">
        <f>VLOOKUP($A611,'Roll up tech'!$A:$C,2,0)</f>
        <v>Sweet Summits IC Chocolate 1 3GAL</v>
      </c>
      <c r="Q611" s="16" t="str">
        <f t="shared" si="27"/>
        <v>Sw</v>
      </c>
      <c r="R611" s="16">
        <f>VLOOKUP(A611,'Per Pallet'!A:C,3,0)</f>
        <v>120</v>
      </c>
      <c r="S611" s="16">
        <f t="shared" si="28"/>
        <v>9</v>
      </c>
    </row>
    <row r="612" spans="1:19" hidden="1" x14ac:dyDescent="0.25">
      <c r="A612" s="71">
        <v>64865948</v>
      </c>
      <c r="B612" s="71">
        <v>2300</v>
      </c>
      <c r="C612" s="71" t="s">
        <v>849</v>
      </c>
      <c r="D612" s="71" t="s">
        <v>850</v>
      </c>
      <c r="E612" s="71" t="s">
        <v>10403</v>
      </c>
      <c r="F612" s="71" t="s">
        <v>851</v>
      </c>
      <c r="G612" s="71" t="s">
        <v>852</v>
      </c>
      <c r="H612" s="72">
        <v>1080</v>
      </c>
      <c r="I612" s="73">
        <v>19038.11</v>
      </c>
      <c r="J612" s="73">
        <v>17627.88</v>
      </c>
      <c r="K612" s="73">
        <v>17677.93</v>
      </c>
      <c r="L612" s="74">
        <v>1000</v>
      </c>
      <c r="M612" s="73">
        <v>19038.11</v>
      </c>
      <c r="N612" s="73">
        <v>0</v>
      </c>
      <c r="O612" s="16" t="str">
        <f>VLOOKUP($A612,'Roll up tech'!$A:$C,3,0)</f>
        <v>Other</v>
      </c>
      <c r="P612" s="16" t="str">
        <f>VLOOKUP($A612,'Roll up tech'!$A:$C,2,0)</f>
        <v>Sweet Summits IC Chocolate 1 3GAL</v>
      </c>
      <c r="Q612" s="16" t="str">
        <f t="shared" si="27"/>
        <v>Sw</v>
      </c>
      <c r="R612" s="16">
        <f>VLOOKUP(A612,'Per Pallet'!A:C,3,0)</f>
        <v>120</v>
      </c>
      <c r="S612" s="16">
        <f t="shared" si="28"/>
        <v>9</v>
      </c>
    </row>
    <row r="613" spans="1:19" hidden="1" x14ac:dyDescent="0.25">
      <c r="A613" s="71">
        <v>64865948</v>
      </c>
      <c r="B613" s="71">
        <v>3989</v>
      </c>
      <c r="C613" s="71" t="s">
        <v>849</v>
      </c>
      <c r="D613" s="71" t="s">
        <v>850</v>
      </c>
      <c r="E613" s="71" t="s">
        <v>10403</v>
      </c>
      <c r="F613" s="71" t="s">
        <v>851</v>
      </c>
      <c r="G613" s="71" t="s">
        <v>852</v>
      </c>
      <c r="H613" s="72">
        <v>1196</v>
      </c>
      <c r="I613" s="73">
        <v>21176.66</v>
      </c>
      <c r="J613" s="73">
        <v>17706.240000000002</v>
      </c>
      <c r="K613" s="73">
        <v>17758.849999999999</v>
      </c>
      <c r="L613" s="74">
        <v>1000</v>
      </c>
      <c r="M613" s="73">
        <v>21176.66</v>
      </c>
      <c r="N613" s="73">
        <v>0</v>
      </c>
      <c r="O613" s="16" t="str">
        <f>VLOOKUP($A613,'Roll up tech'!$A:$C,3,0)</f>
        <v>Other</v>
      </c>
      <c r="P613" s="16" t="str">
        <f>VLOOKUP($A613,'Roll up tech'!$A:$C,2,0)</f>
        <v>Sweet Summits IC Chocolate 1 3GAL</v>
      </c>
      <c r="Q613" s="16" t="str">
        <f t="shared" si="27"/>
        <v>Sw</v>
      </c>
      <c r="R613" s="16">
        <f>VLOOKUP(A613,'Per Pallet'!A:C,3,0)</f>
        <v>120</v>
      </c>
      <c r="S613" s="16">
        <f t="shared" si="28"/>
        <v>10</v>
      </c>
    </row>
    <row r="614" spans="1:19" hidden="1" x14ac:dyDescent="0.25">
      <c r="A614" s="71">
        <v>64865961</v>
      </c>
      <c r="B614" s="71">
        <v>1419</v>
      </c>
      <c r="C614" s="71" t="s">
        <v>849</v>
      </c>
      <c r="D614" s="71" t="s">
        <v>850</v>
      </c>
      <c r="E614" s="71" t="s">
        <v>10403</v>
      </c>
      <c r="F614" s="71" t="s">
        <v>851</v>
      </c>
      <c r="G614" s="71" t="s">
        <v>852</v>
      </c>
      <c r="H614" s="72">
        <v>4306</v>
      </c>
      <c r="I614" s="73">
        <v>93681.88</v>
      </c>
      <c r="J614" s="73">
        <v>21756.13</v>
      </c>
      <c r="K614" s="73">
        <v>23132.81</v>
      </c>
      <c r="L614" s="74">
        <v>1000</v>
      </c>
      <c r="M614" s="73">
        <v>93681.88</v>
      </c>
      <c r="N614" s="73">
        <v>0</v>
      </c>
      <c r="O614" s="16" t="str">
        <f>VLOOKUP($A614,'Roll up tech'!$A:$C,3,0)</f>
        <v>Other</v>
      </c>
      <c r="P614" s="16" t="str">
        <f>VLOOKUP($A614,'Roll up tech'!$A:$C,2,0)</f>
        <v>Sweet Summits IC Strawberry 1 3GAL</v>
      </c>
      <c r="Q614" s="16" t="str">
        <f t="shared" si="27"/>
        <v>Sw</v>
      </c>
      <c r="R614" s="16">
        <f>VLOOKUP(A614,'Per Pallet'!A:C,3,0)</f>
        <v>120</v>
      </c>
      <c r="S614" s="16">
        <f t="shared" si="28"/>
        <v>36</v>
      </c>
    </row>
    <row r="615" spans="1:19" hidden="1" x14ac:dyDescent="0.25">
      <c r="A615" s="71">
        <v>64865961</v>
      </c>
      <c r="B615" s="71">
        <v>1439</v>
      </c>
      <c r="C615" s="71" t="s">
        <v>849</v>
      </c>
      <c r="D615" s="71" t="s">
        <v>850</v>
      </c>
      <c r="E615" s="71" t="s">
        <v>10403</v>
      </c>
      <c r="F615" s="71" t="s">
        <v>851</v>
      </c>
      <c r="G615" s="71" t="s">
        <v>852</v>
      </c>
      <c r="H615" s="72">
        <v>374</v>
      </c>
      <c r="I615" s="73">
        <v>8625.1299999999992</v>
      </c>
      <c r="J615" s="73">
        <v>23061.84</v>
      </c>
      <c r="K615" s="73">
        <v>22314.62</v>
      </c>
      <c r="L615" s="74">
        <v>1000</v>
      </c>
      <c r="M615" s="73">
        <v>8625.1299999999992</v>
      </c>
      <c r="N615" s="73">
        <v>0</v>
      </c>
      <c r="O615" s="16" t="str">
        <f>VLOOKUP($A615,'Roll up tech'!$A:$C,3,0)</f>
        <v>Other</v>
      </c>
      <c r="P615" s="16" t="str">
        <f>VLOOKUP($A615,'Roll up tech'!$A:$C,2,0)</f>
        <v>Sweet Summits IC Strawberry 1 3GAL</v>
      </c>
      <c r="Q615" s="16" t="str">
        <f t="shared" si="27"/>
        <v>Sw</v>
      </c>
      <c r="R615" s="16">
        <f>VLOOKUP(A615,'Per Pallet'!A:C,3,0)</f>
        <v>120</v>
      </c>
      <c r="S615" s="16">
        <f t="shared" si="28"/>
        <v>4</v>
      </c>
    </row>
    <row r="616" spans="1:19" hidden="1" x14ac:dyDescent="0.25">
      <c r="A616" s="71">
        <v>64865961</v>
      </c>
      <c r="B616" s="71">
        <v>2300</v>
      </c>
      <c r="C616" s="71" t="s">
        <v>849</v>
      </c>
      <c r="D616" s="71" t="s">
        <v>850</v>
      </c>
      <c r="E616" s="71" t="s">
        <v>10403</v>
      </c>
      <c r="F616" s="71" t="s">
        <v>851</v>
      </c>
      <c r="G616" s="71" t="s">
        <v>852</v>
      </c>
      <c r="H616" s="72">
        <v>349</v>
      </c>
      <c r="I616" s="73">
        <v>7804.72</v>
      </c>
      <c r="J616" s="73">
        <v>22363.09</v>
      </c>
      <c r="K616" s="73">
        <v>22413.61</v>
      </c>
      <c r="L616" s="74">
        <v>1000</v>
      </c>
      <c r="M616" s="73">
        <v>7804.72</v>
      </c>
      <c r="N616" s="73">
        <v>0</v>
      </c>
      <c r="O616" s="16" t="str">
        <f>VLOOKUP($A616,'Roll up tech'!$A:$C,3,0)</f>
        <v>Other</v>
      </c>
      <c r="P616" s="16" t="str">
        <f>VLOOKUP($A616,'Roll up tech'!$A:$C,2,0)</f>
        <v>Sweet Summits IC Strawberry 1 3GAL</v>
      </c>
      <c r="Q616" s="16" t="str">
        <f t="shared" si="27"/>
        <v>Sw</v>
      </c>
      <c r="R616" s="16">
        <f>VLOOKUP(A616,'Per Pallet'!A:C,3,0)</f>
        <v>120</v>
      </c>
      <c r="S616" s="16">
        <f t="shared" si="28"/>
        <v>3</v>
      </c>
    </row>
    <row r="617" spans="1:19" hidden="1" x14ac:dyDescent="0.25">
      <c r="A617" s="71">
        <v>64865961</v>
      </c>
      <c r="B617" s="71">
        <v>3989</v>
      </c>
      <c r="C617" s="71" t="s">
        <v>849</v>
      </c>
      <c r="D617" s="71" t="s">
        <v>850</v>
      </c>
      <c r="E617" s="71" t="s">
        <v>10403</v>
      </c>
      <c r="F617" s="71" t="s">
        <v>851</v>
      </c>
      <c r="G617" s="71" t="s">
        <v>852</v>
      </c>
      <c r="H617" s="72">
        <v>479</v>
      </c>
      <c r="I617" s="73">
        <v>10662.54</v>
      </c>
      <c r="J617" s="73">
        <v>22260</v>
      </c>
      <c r="K617" s="73">
        <v>22314.62</v>
      </c>
      <c r="L617" s="74">
        <v>1000</v>
      </c>
      <c r="M617" s="73">
        <v>10662.54</v>
      </c>
      <c r="N617" s="73">
        <v>0</v>
      </c>
      <c r="O617" s="16" t="str">
        <f>VLOOKUP($A617,'Roll up tech'!$A:$C,3,0)</f>
        <v>Other</v>
      </c>
      <c r="P617" s="16" t="str">
        <f>VLOOKUP($A617,'Roll up tech'!$A:$C,2,0)</f>
        <v>Sweet Summits IC Strawberry 1 3GAL</v>
      </c>
      <c r="Q617" s="16" t="str">
        <f t="shared" si="27"/>
        <v>Sw</v>
      </c>
      <c r="R617" s="16">
        <f>VLOOKUP(A617,'Per Pallet'!A:C,3,0)</f>
        <v>120</v>
      </c>
      <c r="S617" s="16">
        <f t="shared" si="28"/>
        <v>4</v>
      </c>
    </row>
    <row r="618" spans="1:19" hidden="1" x14ac:dyDescent="0.25">
      <c r="A618" s="71">
        <v>64865964</v>
      </c>
      <c r="B618" s="71">
        <v>1439</v>
      </c>
      <c r="C618" s="71" t="s">
        <v>849</v>
      </c>
      <c r="D618" s="71" t="s">
        <v>850</v>
      </c>
      <c r="E618" s="71" t="s">
        <v>10403</v>
      </c>
      <c r="F618" s="71" t="s">
        <v>851</v>
      </c>
      <c r="G618" s="71" t="s">
        <v>852</v>
      </c>
      <c r="H618" s="72">
        <v>261</v>
      </c>
      <c r="I618" s="73">
        <v>6037.56</v>
      </c>
      <c r="J618" s="73">
        <v>23132.41</v>
      </c>
      <c r="K618" s="73">
        <v>22440.61</v>
      </c>
      <c r="L618" s="74">
        <v>1000</v>
      </c>
      <c r="M618" s="73">
        <v>6037.56</v>
      </c>
      <c r="N618" s="73">
        <v>0</v>
      </c>
      <c r="O618" s="16" t="str">
        <f>VLOOKUP($A618,'Roll up tech'!$A:$C,3,0)</f>
        <v>Other</v>
      </c>
      <c r="P618" s="16" t="str">
        <f>VLOOKUP($A618,'Roll up tech'!$A:$C,2,0)</f>
        <v>Sweet Summits IC Choco Taco 1 3GAL</v>
      </c>
      <c r="Q618" s="16" t="str">
        <f t="shared" si="27"/>
        <v>Sw</v>
      </c>
      <c r="R618" s="16">
        <f>VLOOKUP(A618,'Per Pallet'!A:C,3,0)</f>
        <v>120</v>
      </c>
      <c r="S618" s="16">
        <f t="shared" si="28"/>
        <v>3</v>
      </c>
    </row>
    <row r="619" spans="1:19" hidden="1" x14ac:dyDescent="0.25">
      <c r="A619" s="71">
        <v>64865964</v>
      </c>
      <c r="B619" s="71">
        <v>2300</v>
      </c>
      <c r="C619" s="71" t="s">
        <v>849</v>
      </c>
      <c r="D619" s="71" t="s">
        <v>850</v>
      </c>
      <c r="E619" s="71" t="s">
        <v>10403</v>
      </c>
      <c r="F619" s="71" t="s">
        <v>851</v>
      </c>
      <c r="G619" s="71" t="s">
        <v>852</v>
      </c>
      <c r="H619" s="72">
        <v>1184</v>
      </c>
      <c r="I619" s="73">
        <v>26438.799999999999</v>
      </c>
      <c r="J619" s="73">
        <v>22330.07</v>
      </c>
      <c r="K619" s="73">
        <v>22433.15</v>
      </c>
      <c r="L619" s="74">
        <v>1000</v>
      </c>
      <c r="M619" s="73">
        <v>26438.799999999999</v>
      </c>
      <c r="N619" s="73">
        <v>0</v>
      </c>
      <c r="O619" s="16" t="str">
        <f>VLOOKUP($A619,'Roll up tech'!$A:$C,3,0)</f>
        <v>Other</v>
      </c>
      <c r="P619" s="16" t="str">
        <f>VLOOKUP($A619,'Roll up tech'!$A:$C,2,0)</f>
        <v>Sweet Summits IC Choco Taco 1 3GAL</v>
      </c>
      <c r="Q619" s="16" t="str">
        <f t="shared" si="27"/>
        <v>Sw</v>
      </c>
      <c r="R619" s="16">
        <f>VLOOKUP(A619,'Per Pallet'!A:C,3,0)</f>
        <v>120</v>
      </c>
      <c r="S619" s="16">
        <f t="shared" si="28"/>
        <v>10</v>
      </c>
    </row>
    <row r="620" spans="1:19" hidden="1" x14ac:dyDescent="0.25">
      <c r="A620" s="71">
        <v>64865964</v>
      </c>
      <c r="B620" s="71">
        <v>3989</v>
      </c>
      <c r="C620" s="71" t="s">
        <v>849</v>
      </c>
      <c r="D620" s="71" t="s">
        <v>850</v>
      </c>
      <c r="E620" s="71" t="s">
        <v>10403</v>
      </c>
      <c r="F620" s="71" t="s">
        <v>851</v>
      </c>
      <c r="G620" s="71" t="s">
        <v>852</v>
      </c>
      <c r="H620" s="72">
        <v>1486</v>
      </c>
      <c r="I620" s="73">
        <v>33226.6</v>
      </c>
      <c r="J620" s="73">
        <v>22359.759999999998</v>
      </c>
      <c r="K620" s="73">
        <v>22440.61</v>
      </c>
      <c r="L620" s="74">
        <v>1000</v>
      </c>
      <c r="M620" s="73">
        <v>33226.6</v>
      </c>
      <c r="N620" s="73">
        <v>0</v>
      </c>
      <c r="O620" s="16" t="str">
        <f>VLOOKUP($A620,'Roll up tech'!$A:$C,3,0)</f>
        <v>Other</v>
      </c>
      <c r="P620" s="16" t="str">
        <f>VLOOKUP($A620,'Roll up tech'!$A:$C,2,0)</f>
        <v>Sweet Summits IC Choco Taco 1 3GAL</v>
      </c>
      <c r="Q620" s="16" t="str">
        <f t="shared" si="27"/>
        <v>Sw</v>
      </c>
      <c r="R620" s="16">
        <f>VLOOKUP(A620,'Per Pallet'!A:C,3,0)</f>
        <v>120</v>
      </c>
      <c r="S620" s="16">
        <f t="shared" si="28"/>
        <v>13</v>
      </c>
    </row>
    <row r="621" spans="1:19" hidden="1" x14ac:dyDescent="0.25">
      <c r="A621" s="71">
        <v>64874631</v>
      </c>
      <c r="B621" s="71">
        <v>1419</v>
      </c>
      <c r="C621" s="71" t="s">
        <v>849</v>
      </c>
      <c r="D621" s="71" t="s">
        <v>850</v>
      </c>
      <c r="E621" s="71" t="s">
        <v>10403</v>
      </c>
      <c r="F621" s="71" t="s">
        <v>851</v>
      </c>
      <c r="G621" s="71" t="s">
        <v>852</v>
      </c>
      <c r="H621" s="72">
        <v>15044</v>
      </c>
      <c r="I621" s="73">
        <v>228116.18</v>
      </c>
      <c r="J621" s="73">
        <v>15163.27</v>
      </c>
      <c r="K621" s="73">
        <v>17068.28</v>
      </c>
      <c r="L621" s="74">
        <v>1000</v>
      </c>
      <c r="M621" s="73">
        <v>228116.18</v>
      </c>
      <c r="N621" s="73">
        <v>0</v>
      </c>
      <c r="O621" s="16" t="str">
        <f>VLOOKUP($A621,'Roll up tech'!$A:$C,3,0)</f>
        <v>ESS</v>
      </c>
      <c r="P621" s="16" t="str">
        <f>VLOOKUP($A621,'Roll up tech'!$A:$C,2,0)</f>
        <v>KL Cookies and Creme IC SW 6-4PK</v>
      </c>
      <c r="Q621" s="16" t="str">
        <f t="shared" si="27"/>
        <v>KL</v>
      </c>
      <c r="R621" s="16">
        <f>VLOOKUP(A621,'Per Pallet'!A:C,3,0)</f>
        <v>264</v>
      </c>
      <c r="S621" s="16">
        <f t="shared" si="28"/>
        <v>57</v>
      </c>
    </row>
    <row r="622" spans="1:19" hidden="1" x14ac:dyDescent="0.25">
      <c r="A622" s="71">
        <v>64874631</v>
      </c>
      <c r="B622" s="71">
        <v>1439</v>
      </c>
      <c r="C622" s="71" t="s">
        <v>849</v>
      </c>
      <c r="D622" s="71" t="s">
        <v>850</v>
      </c>
      <c r="E622" s="71" t="s">
        <v>10403</v>
      </c>
      <c r="F622" s="71" t="s">
        <v>851</v>
      </c>
      <c r="G622" s="71" t="s">
        <v>852</v>
      </c>
      <c r="H622" s="72">
        <v>492</v>
      </c>
      <c r="I622" s="73">
        <v>7630.96</v>
      </c>
      <c r="J622" s="73">
        <v>15510.08</v>
      </c>
      <c r="K622" s="73">
        <v>16757.439999999999</v>
      </c>
      <c r="L622" s="74">
        <v>1000</v>
      </c>
      <c r="M622" s="73">
        <v>7630.96</v>
      </c>
      <c r="N622" s="73">
        <v>0</v>
      </c>
      <c r="O622" s="16" t="str">
        <f>VLOOKUP($A622,'Roll up tech'!$A:$C,3,0)</f>
        <v>ESS</v>
      </c>
      <c r="P622" s="16" t="str">
        <f>VLOOKUP($A622,'Roll up tech'!$A:$C,2,0)</f>
        <v>KL Cookies and Creme IC SW 6-4PK</v>
      </c>
      <c r="Q622" s="16" t="str">
        <f t="shared" si="27"/>
        <v>KL</v>
      </c>
      <c r="R622" s="16">
        <f>VLOOKUP(A622,'Per Pallet'!A:C,3,0)</f>
        <v>264</v>
      </c>
      <c r="S622" s="16">
        <f t="shared" si="28"/>
        <v>2</v>
      </c>
    </row>
    <row r="623" spans="1:19" hidden="1" x14ac:dyDescent="0.25">
      <c r="A623" s="71">
        <v>64874631</v>
      </c>
      <c r="B623" s="71">
        <v>2300</v>
      </c>
      <c r="C623" s="71" t="s">
        <v>849</v>
      </c>
      <c r="D623" s="71" t="s">
        <v>850</v>
      </c>
      <c r="E623" s="71" t="s">
        <v>10403</v>
      </c>
      <c r="F623" s="71" t="s">
        <v>851</v>
      </c>
      <c r="G623" s="71" t="s">
        <v>852</v>
      </c>
      <c r="H623" s="72">
        <v>688</v>
      </c>
      <c r="I623" s="73">
        <v>10456.6</v>
      </c>
      <c r="J623" s="73">
        <v>15198.55</v>
      </c>
      <c r="K623" s="73">
        <v>17385.16</v>
      </c>
      <c r="L623" s="74">
        <v>1000</v>
      </c>
      <c r="M623" s="73">
        <v>10456.6</v>
      </c>
      <c r="N623" s="73">
        <v>0</v>
      </c>
      <c r="O623" s="16" t="str">
        <f>VLOOKUP($A623,'Roll up tech'!$A:$C,3,0)</f>
        <v>ESS</v>
      </c>
      <c r="P623" s="16" t="str">
        <f>VLOOKUP($A623,'Roll up tech'!$A:$C,2,0)</f>
        <v>KL Cookies and Creme IC SW 6-4PK</v>
      </c>
      <c r="Q623" s="16" t="str">
        <f t="shared" si="27"/>
        <v>KL</v>
      </c>
      <c r="R623" s="16">
        <f>VLOOKUP(A623,'Per Pallet'!A:C,3,0)</f>
        <v>264</v>
      </c>
      <c r="S623" s="16">
        <f t="shared" si="28"/>
        <v>3</v>
      </c>
    </row>
    <row r="624" spans="1:19" hidden="1" x14ac:dyDescent="0.25">
      <c r="A624" s="71">
        <v>64874631</v>
      </c>
      <c r="B624" s="71">
        <v>3989</v>
      </c>
      <c r="C624" s="71" t="s">
        <v>849</v>
      </c>
      <c r="D624" s="71" t="s">
        <v>850</v>
      </c>
      <c r="E624" s="71" t="s">
        <v>10403</v>
      </c>
      <c r="F624" s="71" t="s">
        <v>851</v>
      </c>
      <c r="G624" s="71" t="s">
        <v>852</v>
      </c>
      <c r="H624" s="72">
        <v>4672</v>
      </c>
      <c r="I624" s="73">
        <v>70162.81</v>
      </c>
      <c r="J624" s="73">
        <v>15017.72</v>
      </c>
      <c r="K624" s="73">
        <v>17318.77</v>
      </c>
      <c r="L624" s="74">
        <v>1000</v>
      </c>
      <c r="M624" s="73">
        <v>70162.81</v>
      </c>
      <c r="N624" s="73">
        <v>0</v>
      </c>
      <c r="O624" s="16" t="str">
        <f>VLOOKUP($A624,'Roll up tech'!$A:$C,3,0)</f>
        <v>ESS</v>
      </c>
      <c r="P624" s="16" t="str">
        <f>VLOOKUP($A624,'Roll up tech'!$A:$C,2,0)</f>
        <v>KL Cookies and Creme IC SW 6-4PK</v>
      </c>
      <c r="Q624" s="16" t="str">
        <f t="shared" si="27"/>
        <v>KL</v>
      </c>
      <c r="R624" s="16">
        <f>VLOOKUP(A624,'Per Pallet'!A:C,3,0)</f>
        <v>264</v>
      </c>
      <c r="S624" s="16">
        <f t="shared" si="28"/>
        <v>18</v>
      </c>
    </row>
    <row r="625" spans="1:19" hidden="1" x14ac:dyDescent="0.25">
      <c r="A625" s="71">
        <v>64874633</v>
      </c>
      <c r="B625" s="71">
        <v>1419</v>
      </c>
      <c r="C625" s="71" t="s">
        <v>849</v>
      </c>
      <c r="D625" s="71" t="s">
        <v>850</v>
      </c>
      <c r="E625" s="71" t="s">
        <v>10403</v>
      </c>
      <c r="F625" s="71" t="s">
        <v>851</v>
      </c>
      <c r="G625" s="71" t="s">
        <v>852</v>
      </c>
      <c r="H625" s="72">
        <v>48718</v>
      </c>
      <c r="I625" s="73">
        <v>1106803.5900000001</v>
      </c>
      <c r="J625" s="73">
        <v>22718.58</v>
      </c>
      <c r="K625" s="73">
        <v>16616.73</v>
      </c>
      <c r="L625" s="74">
        <v>1000</v>
      </c>
      <c r="M625" s="73">
        <v>1106803.5900000001</v>
      </c>
      <c r="N625" s="73">
        <v>0</v>
      </c>
      <c r="O625" s="16" t="str">
        <f>VLOOKUP($A625,'Roll up tech'!$A:$C,3,0)</f>
        <v>ESS</v>
      </c>
      <c r="P625" s="16" t="str">
        <f>VLOOKUP($A625,'Roll up tech'!$A:$C,2,0)</f>
        <v>KL Cookies and Creme SW 1-24PK</v>
      </c>
      <c r="Q625" s="16" t="str">
        <f t="shared" si="27"/>
        <v>KL</v>
      </c>
      <c r="R625" s="16">
        <f>VLOOKUP(A625,'Per Pallet'!A:C,3,0)</f>
        <v>300</v>
      </c>
      <c r="S625" s="16">
        <f t="shared" si="28"/>
        <v>163</v>
      </c>
    </row>
    <row r="626" spans="1:19" hidden="1" x14ac:dyDescent="0.25">
      <c r="A626" s="71">
        <v>64874633</v>
      </c>
      <c r="B626" s="71">
        <v>1439</v>
      </c>
      <c r="C626" s="71" t="s">
        <v>849</v>
      </c>
      <c r="D626" s="71" t="s">
        <v>850</v>
      </c>
      <c r="E626" s="71" t="s">
        <v>10403</v>
      </c>
      <c r="F626" s="71" t="s">
        <v>851</v>
      </c>
      <c r="G626" s="71" t="s">
        <v>852</v>
      </c>
      <c r="H626" s="72">
        <v>3905</v>
      </c>
      <c r="I626" s="73">
        <v>78638.929999999993</v>
      </c>
      <c r="J626" s="73">
        <v>20138.009999999998</v>
      </c>
      <c r="K626" s="73">
        <v>16414.080000000002</v>
      </c>
      <c r="L626" s="74">
        <v>1000</v>
      </c>
      <c r="M626" s="73">
        <v>78638.929999999993</v>
      </c>
      <c r="N626" s="73">
        <v>0</v>
      </c>
      <c r="O626" s="16" t="str">
        <f>VLOOKUP($A626,'Roll up tech'!$A:$C,3,0)</f>
        <v>ESS</v>
      </c>
      <c r="P626" s="16" t="str">
        <f>VLOOKUP($A626,'Roll up tech'!$A:$C,2,0)</f>
        <v>KL Cookies and Creme SW 1-24PK</v>
      </c>
      <c r="Q626" s="16" t="str">
        <f t="shared" si="27"/>
        <v>KL</v>
      </c>
      <c r="R626" s="16">
        <f>VLOOKUP(A626,'Per Pallet'!A:C,3,0)</f>
        <v>300</v>
      </c>
      <c r="S626" s="16">
        <f t="shared" si="28"/>
        <v>14</v>
      </c>
    </row>
    <row r="627" spans="1:19" hidden="1" x14ac:dyDescent="0.25">
      <c r="A627" s="71">
        <v>64874633</v>
      </c>
      <c r="B627" s="71">
        <v>2300</v>
      </c>
      <c r="C627" s="71" t="s">
        <v>849</v>
      </c>
      <c r="D627" s="71" t="s">
        <v>850</v>
      </c>
      <c r="E627" s="71" t="s">
        <v>10403</v>
      </c>
      <c r="F627" s="71" t="s">
        <v>851</v>
      </c>
      <c r="G627" s="71" t="s">
        <v>852</v>
      </c>
      <c r="H627" s="72">
        <v>1399</v>
      </c>
      <c r="I627" s="73">
        <v>28363.82</v>
      </c>
      <c r="J627" s="73">
        <v>20274.349999999999</v>
      </c>
      <c r="K627" s="73">
        <v>16825.55</v>
      </c>
      <c r="L627" s="74">
        <v>1000</v>
      </c>
      <c r="M627" s="73">
        <v>28363.82</v>
      </c>
      <c r="N627" s="73">
        <v>0</v>
      </c>
      <c r="O627" s="16" t="str">
        <f>VLOOKUP($A627,'Roll up tech'!$A:$C,3,0)</f>
        <v>ESS</v>
      </c>
      <c r="P627" s="16" t="str">
        <f>VLOOKUP($A627,'Roll up tech'!$A:$C,2,0)</f>
        <v>KL Cookies and Creme SW 1-24PK</v>
      </c>
      <c r="Q627" s="16" t="str">
        <f t="shared" si="27"/>
        <v>KL</v>
      </c>
      <c r="R627" s="16">
        <f>VLOOKUP(A627,'Per Pallet'!A:C,3,0)</f>
        <v>300</v>
      </c>
      <c r="S627" s="16">
        <f t="shared" si="28"/>
        <v>5</v>
      </c>
    </row>
    <row r="628" spans="1:19" hidden="1" x14ac:dyDescent="0.25">
      <c r="A628" s="71">
        <v>64874633</v>
      </c>
      <c r="B628" s="71">
        <v>3989</v>
      </c>
      <c r="C628" s="71" t="s">
        <v>849</v>
      </c>
      <c r="D628" s="71" t="s">
        <v>850</v>
      </c>
      <c r="E628" s="71" t="s">
        <v>10403</v>
      </c>
      <c r="F628" s="71" t="s">
        <v>851</v>
      </c>
      <c r="G628" s="71" t="s">
        <v>852</v>
      </c>
      <c r="H628" s="72">
        <v>4060</v>
      </c>
      <c r="I628" s="73">
        <v>75302.02</v>
      </c>
      <c r="J628" s="73">
        <v>18547.3</v>
      </c>
      <c r="K628" s="73">
        <v>16792.419999999998</v>
      </c>
      <c r="L628" s="74">
        <v>1000</v>
      </c>
      <c r="M628" s="73">
        <v>75302.02</v>
      </c>
      <c r="N628" s="73">
        <v>0</v>
      </c>
      <c r="O628" s="16" t="str">
        <f>VLOOKUP($A628,'Roll up tech'!$A:$C,3,0)</f>
        <v>ESS</v>
      </c>
      <c r="P628" s="16" t="str">
        <f>VLOOKUP($A628,'Roll up tech'!$A:$C,2,0)</f>
        <v>KL Cookies and Creme SW 1-24PK</v>
      </c>
      <c r="Q628" s="16" t="str">
        <f t="shared" si="27"/>
        <v>KL</v>
      </c>
      <c r="R628" s="16">
        <f>VLOOKUP(A628,'Per Pallet'!A:C,3,0)</f>
        <v>300</v>
      </c>
      <c r="S628" s="16">
        <f t="shared" si="28"/>
        <v>14</v>
      </c>
    </row>
    <row r="629" spans="1:19" hidden="1" x14ac:dyDescent="0.25">
      <c r="A629" s="71">
        <v>64874636</v>
      </c>
      <c r="B629" s="71">
        <v>1419</v>
      </c>
      <c r="C629" s="71" t="s">
        <v>849</v>
      </c>
      <c r="D629" s="71" t="s">
        <v>850</v>
      </c>
      <c r="E629" s="71" t="s">
        <v>10403</v>
      </c>
      <c r="F629" s="71" t="s">
        <v>851</v>
      </c>
      <c r="G629" s="71" t="s">
        <v>852</v>
      </c>
      <c r="H629" s="72">
        <v>16304</v>
      </c>
      <c r="I629" s="73">
        <v>220683.18</v>
      </c>
      <c r="J629" s="73">
        <v>13535.52</v>
      </c>
      <c r="K629" s="73">
        <v>13659.77</v>
      </c>
      <c r="L629" s="74">
        <v>1000</v>
      </c>
      <c r="M629" s="73">
        <v>220683.18</v>
      </c>
      <c r="N629" s="73">
        <v>0</v>
      </c>
      <c r="O629" s="16" t="str">
        <f>VLOOKUP($A629,'Roll up tech'!$A:$C,3,0)</f>
        <v>ESS</v>
      </c>
      <c r="P629" s="16" t="str">
        <f>VLOOKUP($A629,'Roll up tech'!$A:$C,2,0)</f>
        <v>BR Smores SW 6-4ct</v>
      </c>
      <c r="Q629" s="16" t="str">
        <f t="shared" si="27"/>
        <v>BR</v>
      </c>
      <c r="R629" s="16">
        <f>VLOOKUP(A629,'Per Pallet'!A:C,3,0)</f>
        <v>189</v>
      </c>
      <c r="S629" s="16">
        <f t="shared" si="28"/>
        <v>87</v>
      </c>
    </row>
    <row r="630" spans="1:19" hidden="1" x14ac:dyDescent="0.25">
      <c r="A630" s="71">
        <v>64874636</v>
      </c>
      <c r="B630" s="71">
        <v>1439</v>
      </c>
      <c r="C630" s="71" t="s">
        <v>849</v>
      </c>
      <c r="D630" s="71" t="s">
        <v>850</v>
      </c>
      <c r="E630" s="71" t="s">
        <v>10403</v>
      </c>
      <c r="F630" s="71" t="s">
        <v>851</v>
      </c>
      <c r="G630" s="71" t="s">
        <v>852</v>
      </c>
      <c r="H630" s="72">
        <v>13344</v>
      </c>
      <c r="I630" s="73">
        <v>177624.9</v>
      </c>
      <c r="J630" s="73">
        <v>13311.22</v>
      </c>
      <c r="K630" s="73">
        <v>13659.77</v>
      </c>
      <c r="L630" s="74">
        <v>1000</v>
      </c>
      <c r="M630" s="73">
        <v>177624.9</v>
      </c>
      <c r="N630" s="73">
        <v>0</v>
      </c>
      <c r="O630" s="16" t="str">
        <f>VLOOKUP($A630,'Roll up tech'!$A:$C,3,0)</f>
        <v>ESS</v>
      </c>
      <c r="P630" s="16" t="str">
        <f>VLOOKUP($A630,'Roll up tech'!$A:$C,2,0)</f>
        <v>BR Smores SW 6-4ct</v>
      </c>
      <c r="Q630" s="16" t="str">
        <f t="shared" si="27"/>
        <v>BR</v>
      </c>
      <c r="R630" s="16">
        <f>VLOOKUP(A630,'Per Pallet'!A:C,3,0)</f>
        <v>189</v>
      </c>
      <c r="S630" s="16">
        <f t="shared" si="28"/>
        <v>71</v>
      </c>
    </row>
    <row r="631" spans="1:19" hidden="1" x14ac:dyDescent="0.25">
      <c r="A631" s="71">
        <v>64874636</v>
      </c>
      <c r="B631" s="71">
        <v>1471</v>
      </c>
      <c r="C631" s="71" t="s">
        <v>849</v>
      </c>
      <c r="D631" s="71" t="s">
        <v>850</v>
      </c>
      <c r="E631" s="71" t="s">
        <v>10403</v>
      </c>
      <c r="F631" s="71" t="s">
        <v>853</v>
      </c>
      <c r="G631" s="71" t="s">
        <v>852</v>
      </c>
      <c r="H631" s="72">
        <v>0</v>
      </c>
      <c r="I631" s="73">
        <v>0</v>
      </c>
      <c r="J631" s="73">
        <v>0</v>
      </c>
      <c r="K631" s="73">
        <v>13659.77</v>
      </c>
      <c r="L631" s="74">
        <v>1000</v>
      </c>
      <c r="M631" s="73">
        <v>0</v>
      </c>
      <c r="N631" s="73">
        <v>0</v>
      </c>
      <c r="O631" s="16" t="str">
        <f>VLOOKUP($A631,'Roll up tech'!$A:$C,3,0)</f>
        <v>ESS</v>
      </c>
      <c r="P631" s="16" t="str">
        <f>VLOOKUP($A631,'Roll up tech'!$A:$C,2,0)</f>
        <v>BR Smores SW 6-4ct</v>
      </c>
      <c r="Q631" s="16" t="str">
        <f t="shared" si="27"/>
        <v>BR</v>
      </c>
      <c r="R631" s="16">
        <f>VLOOKUP(A631,'Per Pallet'!A:C,3,0)</f>
        <v>189</v>
      </c>
      <c r="S631" s="16">
        <f t="shared" si="28"/>
        <v>0</v>
      </c>
    </row>
    <row r="632" spans="1:19" hidden="1" x14ac:dyDescent="0.25">
      <c r="A632" s="71">
        <v>64874636</v>
      </c>
      <c r="B632" s="71">
        <v>1712</v>
      </c>
      <c r="C632" s="71" t="s">
        <v>849</v>
      </c>
      <c r="D632" s="71" t="s">
        <v>850</v>
      </c>
      <c r="E632" s="71" t="s">
        <v>10403</v>
      </c>
      <c r="F632" s="71" t="s">
        <v>851</v>
      </c>
      <c r="G632" s="71" t="s">
        <v>852</v>
      </c>
      <c r="H632" s="72">
        <v>0</v>
      </c>
      <c r="I632" s="73">
        <v>0</v>
      </c>
      <c r="J632" s="73">
        <v>12580</v>
      </c>
      <c r="K632" s="73">
        <v>12680.23</v>
      </c>
      <c r="L632" s="74">
        <v>1000</v>
      </c>
      <c r="M632" s="73">
        <v>0</v>
      </c>
      <c r="N632" s="73">
        <v>0</v>
      </c>
      <c r="O632" s="16" t="str">
        <f>VLOOKUP($A632,'Roll up tech'!$A:$C,3,0)</f>
        <v>ESS</v>
      </c>
      <c r="P632" s="16" t="str">
        <f>VLOOKUP($A632,'Roll up tech'!$A:$C,2,0)</f>
        <v>BR Smores SW 6-4ct</v>
      </c>
      <c r="Q632" s="16" t="str">
        <f t="shared" si="27"/>
        <v>BR</v>
      </c>
      <c r="R632" s="16">
        <f>VLOOKUP(A632,'Per Pallet'!A:C,3,0)</f>
        <v>189</v>
      </c>
      <c r="S632" s="16">
        <f t="shared" si="28"/>
        <v>0</v>
      </c>
    </row>
    <row r="633" spans="1:19" hidden="1" x14ac:dyDescent="0.25">
      <c r="A633" s="71">
        <v>64874636</v>
      </c>
      <c r="B633" s="71">
        <v>2300</v>
      </c>
      <c r="C633" s="71" t="s">
        <v>849</v>
      </c>
      <c r="D633" s="71" t="s">
        <v>850</v>
      </c>
      <c r="E633" s="71" t="s">
        <v>10403</v>
      </c>
      <c r="F633" s="71" t="s">
        <v>851</v>
      </c>
      <c r="G633" s="71" t="s">
        <v>852</v>
      </c>
      <c r="H633" s="72">
        <v>13383</v>
      </c>
      <c r="I633" s="73">
        <v>176040.17</v>
      </c>
      <c r="J633" s="73">
        <v>13154.01</v>
      </c>
      <c r="K633" s="73">
        <v>13278.35</v>
      </c>
      <c r="L633" s="74">
        <v>1000</v>
      </c>
      <c r="M633" s="73">
        <v>176040.17</v>
      </c>
      <c r="N633" s="73">
        <v>0</v>
      </c>
      <c r="O633" s="16" t="str">
        <f>VLOOKUP($A633,'Roll up tech'!$A:$C,3,0)</f>
        <v>ESS</v>
      </c>
      <c r="P633" s="16" t="str">
        <f>VLOOKUP($A633,'Roll up tech'!$A:$C,2,0)</f>
        <v>BR Smores SW 6-4ct</v>
      </c>
      <c r="Q633" s="16" t="str">
        <f t="shared" si="27"/>
        <v>BR</v>
      </c>
      <c r="R633" s="16">
        <f>VLOOKUP(A633,'Per Pallet'!A:C,3,0)</f>
        <v>189</v>
      </c>
      <c r="S633" s="16">
        <f t="shared" si="28"/>
        <v>71</v>
      </c>
    </row>
    <row r="634" spans="1:19" hidden="1" x14ac:dyDescent="0.25">
      <c r="A634" s="71">
        <v>64874636</v>
      </c>
      <c r="B634" s="71">
        <v>3989</v>
      </c>
      <c r="C634" s="71" t="s">
        <v>849</v>
      </c>
      <c r="D634" s="71" t="s">
        <v>850</v>
      </c>
      <c r="E634" s="71" t="s">
        <v>10403</v>
      </c>
      <c r="F634" s="71" t="s">
        <v>851</v>
      </c>
      <c r="G634" s="71" t="s">
        <v>852</v>
      </c>
      <c r="H634" s="72">
        <v>34998</v>
      </c>
      <c r="I634" s="73">
        <v>464016.03</v>
      </c>
      <c r="J634" s="73">
        <v>13258.36</v>
      </c>
      <c r="K634" s="73">
        <v>13252.12</v>
      </c>
      <c r="L634" s="74">
        <v>1000</v>
      </c>
      <c r="M634" s="73">
        <v>464016.03</v>
      </c>
      <c r="N634" s="73">
        <v>0</v>
      </c>
      <c r="O634" s="16" t="str">
        <f>VLOOKUP($A634,'Roll up tech'!$A:$C,3,0)</f>
        <v>ESS</v>
      </c>
      <c r="P634" s="16" t="str">
        <f>VLOOKUP($A634,'Roll up tech'!$A:$C,2,0)</f>
        <v>BR Smores SW 6-4ct</v>
      </c>
      <c r="Q634" s="16" t="str">
        <f t="shared" si="27"/>
        <v>BR</v>
      </c>
      <c r="R634" s="16">
        <f>VLOOKUP(A634,'Per Pallet'!A:C,3,0)</f>
        <v>189</v>
      </c>
      <c r="S634" s="16">
        <f t="shared" si="28"/>
        <v>186</v>
      </c>
    </row>
    <row r="635" spans="1:19" hidden="1" x14ac:dyDescent="0.25">
      <c r="A635" s="71">
        <v>64875812</v>
      </c>
      <c r="B635" s="71">
        <v>1419</v>
      </c>
      <c r="C635" s="71" t="s">
        <v>849</v>
      </c>
      <c r="D635" s="71" t="s">
        <v>850</v>
      </c>
      <c r="E635" s="71" t="s">
        <v>10403</v>
      </c>
      <c r="F635" s="71" t="s">
        <v>851</v>
      </c>
      <c r="G635" s="71" t="s">
        <v>852</v>
      </c>
      <c r="H635" s="72">
        <v>16180</v>
      </c>
      <c r="I635" s="73">
        <v>382056.24</v>
      </c>
      <c r="J635" s="73">
        <v>23612.87</v>
      </c>
      <c r="K635" s="73">
        <v>22831.040000000001</v>
      </c>
      <c r="L635" s="74">
        <v>1000</v>
      </c>
      <c r="M635" s="73">
        <v>382056.24</v>
      </c>
      <c r="N635" s="73">
        <v>0</v>
      </c>
      <c r="O635" s="16" t="str">
        <f>VLOOKUP($A635,'Roll up tech'!$A:$C,3,0)</f>
        <v>ESS</v>
      </c>
      <c r="P635" s="16" t="str">
        <f>VLOOKUP($A635,'Roll up tech'!$A:$C,2,0)</f>
        <v>KL Vanilla Sandwich 8-6 PK</v>
      </c>
      <c r="Q635" s="16" t="str">
        <f t="shared" si="27"/>
        <v>KL</v>
      </c>
      <c r="R635" s="16">
        <f>VLOOKUP(A635,'Per Pallet'!A:C,3,0)</f>
        <v>108</v>
      </c>
      <c r="S635" s="16">
        <f t="shared" si="28"/>
        <v>150</v>
      </c>
    </row>
    <row r="636" spans="1:19" hidden="1" x14ac:dyDescent="0.25">
      <c r="A636" s="71">
        <v>64875812</v>
      </c>
      <c r="B636" s="71">
        <v>1439</v>
      </c>
      <c r="C636" s="71" t="s">
        <v>849</v>
      </c>
      <c r="D636" s="71" t="s">
        <v>850</v>
      </c>
      <c r="E636" s="71" t="s">
        <v>10403</v>
      </c>
      <c r="F636" s="71" t="s">
        <v>851</v>
      </c>
      <c r="G636" s="71" t="s">
        <v>852</v>
      </c>
      <c r="H636" s="72">
        <v>13376</v>
      </c>
      <c r="I636" s="73">
        <v>305243.99</v>
      </c>
      <c r="J636" s="73">
        <v>22820.27</v>
      </c>
      <c r="K636" s="73">
        <v>22831.040000000001</v>
      </c>
      <c r="L636" s="74">
        <v>1000</v>
      </c>
      <c r="M636" s="73">
        <v>305243.99</v>
      </c>
      <c r="N636" s="73">
        <v>0</v>
      </c>
      <c r="O636" s="16" t="str">
        <f>VLOOKUP($A636,'Roll up tech'!$A:$C,3,0)</f>
        <v>ESS</v>
      </c>
      <c r="P636" s="16" t="str">
        <f>VLOOKUP($A636,'Roll up tech'!$A:$C,2,0)</f>
        <v>KL Vanilla Sandwich 8-6 PK</v>
      </c>
      <c r="Q636" s="16" t="str">
        <f t="shared" si="27"/>
        <v>KL</v>
      </c>
      <c r="R636" s="16">
        <f>VLOOKUP(A636,'Per Pallet'!A:C,3,0)</f>
        <v>108</v>
      </c>
      <c r="S636" s="16">
        <f t="shared" si="28"/>
        <v>124</v>
      </c>
    </row>
    <row r="637" spans="1:19" hidden="1" x14ac:dyDescent="0.25">
      <c r="A637" s="71">
        <v>64875812</v>
      </c>
      <c r="B637" s="71">
        <v>1712</v>
      </c>
      <c r="C637" s="71" t="s">
        <v>849</v>
      </c>
      <c r="D637" s="71" t="s">
        <v>850</v>
      </c>
      <c r="E637" s="71" t="s">
        <v>10403</v>
      </c>
      <c r="F637" s="71" t="s">
        <v>851</v>
      </c>
      <c r="G637" s="71" t="s">
        <v>852</v>
      </c>
      <c r="H637" s="72">
        <v>1913</v>
      </c>
      <c r="I637" s="73">
        <v>38049.57</v>
      </c>
      <c r="J637" s="73">
        <v>19890</v>
      </c>
      <c r="K637" s="73">
        <v>21135.72</v>
      </c>
      <c r="L637" s="74">
        <v>1000</v>
      </c>
      <c r="M637" s="73">
        <v>38049.57</v>
      </c>
      <c r="N637" s="73">
        <v>0</v>
      </c>
      <c r="O637" s="16" t="str">
        <f>VLOOKUP($A637,'Roll up tech'!$A:$C,3,0)</f>
        <v>ESS</v>
      </c>
      <c r="P637" s="16" t="str">
        <f>VLOOKUP($A637,'Roll up tech'!$A:$C,2,0)</f>
        <v>KL Vanilla Sandwich 8-6 PK</v>
      </c>
      <c r="Q637" s="16" t="str">
        <f t="shared" si="27"/>
        <v>KL</v>
      </c>
      <c r="R637" s="16">
        <f>VLOOKUP(A637,'Per Pallet'!A:C,3,0)</f>
        <v>108</v>
      </c>
      <c r="S637" s="16">
        <f t="shared" si="28"/>
        <v>18</v>
      </c>
    </row>
    <row r="638" spans="1:19" hidden="1" x14ac:dyDescent="0.25">
      <c r="A638" s="71">
        <v>64875812</v>
      </c>
      <c r="B638" s="71">
        <v>2300</v>
      </c>
      <c r="C638" s="71" t="s">
        <v>849</v>
      </c>
      <c r="D638" s="71" t="s">
        <v>850</v>
      </c>
      <c r="E638" s="71" t="s">
        <v>10403</v>
      </c>
      <c r="F638" s="71" t="s">
        <v>851</v>
      </c>
      <c r="G638" s="71" t="s">
        <v>852</v>
      </c>
      <c r="H638" s="72">
        <v>4707</v>
      </c>
      <c r="I638" s="73">
        <v>106299.16</v>
      </c>
      <c r="J638" s="73">
        <v>22583.21</v>
      </c>
      <c r="K638" s="73">
        <v>24542.16</v>
      </c>
      <c r="L638" s="74">
        <v>1000</v>
      </c>
      <c r="M638" s="73">
        <v>106299.16</v>
      </c>
      <c r="N638" s="73">
        <v>0</v>
      </c>
      <c r="O638" s="16" t="str">
        <f>VLOOKUP($A638,'Roll up tech'!$A:$C,3,0)</f>
        <v>ESS</v>
      </c>
      <c r="P638" s="16" t="str">
        <f>VLOOKUP($A638,'Roll up tech'!$A:$C,2,0)</f>
        <v>KL Vanilla Sandwich 8-6 PK</v>
      </c>
      <c r="Q638" s="16" t="str">
        <f t="shared" si="27"/>
        <v>KL</v>
      </c>
      <c r="R638" s="16">
        <f>VLOOKUP(A638,'Per Pallet'!A:C,3,0)</f>
        <v>108</v>
      </c>
      <c r="S638" s="16">
        <f t="shared" si="28"/>
        <v>44</v>
      </c>
    </row>
    <row r="639" spans="1:19" hidden="1" x14ac:dyDescent="0.25">
      <c r="A639" s="71">
        <v>64875812</v>
      </c>
      <c r="B639" s="71">
        <v>3989</v>
      </c>
      <c r="C639" s="71" t="s">
        <v>849</v>
      </c>
      <c r="D639" s="71" t="s">
        <v>850</v>
      </c>
      <c r="E639" s="71" t="s">
        <v>10403</v>
      </c>
      <c r="F639" s="71" t="s">
        <v>851</v>
      </c>
      <c r="G639" s="71" t="s">
        <v>852</v>
      </c>
      <c r="H639" s="72">
        <v>24280</v>
      </c>
      <c r="I639" s="73">
        <v>542371.31999999995</v>
      </c>
      <c r="J639" s="73">
        <v>22338.19</v>
      </c>
      <c r="K639" s="73">
        <v>22831.040000000001</v>
      </c>
      <c r="L639" s="74">
        <v>1000</v>
      </c>
      <c r="M639" s="73">
        <v>542371.31999999995</v>
      </c>
      <c r="N639" s="73">
        <v>0</v>
      </c>
      <c r="O639" s="16" t="str">
        <f>VLOOKUP($A639,'Roll up tech'!$A:$C,3,0)</f>
        <v>ESS</v>
      </c>
      <c r="P639" s="16" t="str">
        <f>VLOOKUP($A639,'Roll up tech'!$A:$C,2,0)</f>
        <v>KL Vanilla Sandwich 8-6 PK</v>
      </c>
      <c r="Q639" s="16" t="str">
        <f t="shared" si="27"/>
        <v>KL</v>
      </c>
      <c r="R639" s="16">
        <f>VLOOKUP(A639,'Per Pallet'!A:C,3,0)</f>
        <v>108</v>
      </c>
      <c r="S639" s="16">
        <f t="shared" si="28"/>
        <v>225</v>
      </c>
    </row>
    <row r="640" spans="1:19" hidden="1" x14ac:dyDescent="0.25">
      <c r="A640" s="71">
        <v>64875812</v>
      </c>
      <c r="B640" s="71">
        <v>6757</v>
      </c>
      <c r="C640" s="71" t="s">
        <v>849</v>
      </c>
      <c r="D640" s="71" t="s">
        <v>850</v>
      </c>
      <c r="E640" s="71" t="s">
        <v>10403</v>
      </c>
      <c r="F640" s="71" t="s">
        <v>851</v>
      </c>
      <c r="G640" s="71" t="s">
        <v>852</v>
      </c>
      <c r="H640" s="72">
        <v>13636</v>
      </c>
      <c r="I640" s="73">
        <v>279822.77</v>
      </c>
      <c r="J640" s="73">
        <v>20520.88</v>
      </c>
      <c r="K640" s="73">
        <v>21318.69</v>
      </c>
      <c r="L640" s="74">
        <v>1000</v>
      </c>
      <c r="M640" s="73">
        <v>279822.77</v>
      </c>
      <c r="N640" s="73">
        <v>0</v>
      </c>
      <c r="O640" s="16" t="str">
        <f>VLOOKUP($A640,'Roll up tech'!$A:$C,3,0)</f>
        <v>ESS</v>
      </c>
      <c r="P640" s="16" t="str">
        <f>VLOOKUP($A640,'Roll up tech'!$A:$C,2,0)</f>
        <v>KL Vanilla Sandwich 8-6 PK</v>
      </c>
      <c r="Q640" s="16" t="str">
        <f t="shared" si="27"/>
        <v>KL</v>
      </c>
      <c r="R640" s="16">
        <f>VLOOKUP(A640,'Per Pallet'!A:C,3,0)</f>
        <v>108</v>
      </c>
      <c r="S640" s="16">
        <f t="shared" si="28"/>
        <v>127</v>
      </c>
    </row>
    <row r="641" spans="1:19" hidden="1" x14ac:dyDescent="0.25">
      <c r="A641" s="71">
        <v>64880415</v>
      </c>
      <c r="B641" s="71">
        <v>1419</v>
      </c>
      <c r="C641" s="71" t="s">
        <v>849</v>
      </c>
      <c r="D641" s="71" t="s">
        <v>850</v>
      </c>
      <c r="E641" s="71" t="s">
        <v>10403</v>
      </c>
      <c r="F641" s="71" t="s">
        <v>851</v>
      </c>
      <c r="G641" s="71" t="s">
        <v>852</v>
      </c>
      <c r="H641" s="72">
        <v>1680</v>
      </c>
      <c r="I641" s="73">
        <v>22820.7</v>
      </c>
      <c r="J641" s="73">
        <v>13583.75</v>
      </c>
      <c r="K641" s="73">
        <v>12663.73</v>
      </c>
      <c r="L641" s="74">
        <v>1000</v>
      </c>
      <c r="M641" s="73">
        <v>22820.7</v>
      </c>
      <c r="N641" s="73">
        <v>0</v>
      </c>
      <c r="O641" s="16" t="str">
        <f>VLOOKUP($A641,'Roll up tech'!$A:$C,3,0)</f>
        <v>BJ PTS</v>
      </c>
      <c r="P641" s="16" t="str">
        <f>VLOOKUP($A641,'Roll up tech'!$A:$C,2,0)</f>
        <v>BJ US-IC-FudgyFlan-8 1PT LTD</v>
      </c>
      <c r="Q641" s="16" t="str">
        <f t="shared" ref="Q641:Q704" si="29">LEFT(P641,2)</f>
        <v>BJ</v>
      </c>
      <c r="R641" s="16">
        <f>VLOOKUP(A641,'Per Pallet'!A:C,3,0)</f>
        <v>240</v>
      </c>
      <c r="S641" s="16">
        <f t="shared" ref="S641:S704" si="30">ROUNDUP(H641/R641,0)</f>
        <v>7</v>
      </c>
    </row>
    <row r="642" spans="1:19" hidden="1" x14ac:dyDescent="0.25">
      <c r="A642" s="71">
        <v>64880415</v>
      </c>
      <c r="B642" s="71">
        <v>1439</v>
      </c>
      <c r="C642" s="71" t="s">
        <v>849</v>
      </c>
      <c r="D642" s="71" t="s">
        <v>850</v>
      </c>
      <c r="E642" s="71" t="s">
        <v>10403</v>
      </c>
      <c r="F642" s="71" t="s">
        <v>851</v>
      </c>
      <c r="G642" s="71" t="s">
        <v>852</v>
      </c>
      <c r="H642" s="72">
        <v>1962</v>
      </c>
      <c r="I642" s="73">
        <v>27327.4</v>
      </c>
      <c r="J642" s="73">
        <v>13928.34</v>
      </c>
      <c r="K642" s="73">
        <v>12082.11</v>
      </c>
      <c r="L642" s="74">
        <v>1000</v>
      </c>
      <c r="M642" s="73">
        <v>27327.4</v>
      </c>
      <c r="N642" s="73">
        <v>0</v>
      </c>
      <c r="O642" s="16" t="str">
        <f>VLOOKUP($A642,'Roll up tech'!$A:$C,3,0)</f>
        <v>BJ PTS</v>
      </c>
      <c r="P642" s="16" t="str">
        <f>VLOOKUP($A642,'Roll up tech'!$A:$C,2,0)</f>
        <v>BJ US-IC-FudgyFlan-8 1PT LTD</v>
      </c>
      <c r="Q642" s="16" t="str">
        <f t="shared" si="29"/>
        <v>BJ</v>
      </c>
      <c r="R642" s="16">
        <f>VLOOKUP(A642,'Per Pallet'!A:C,3,0)</f>
        <v>240</v>
      </c>
      <c r="S642" s="16">
        <f t="shared" si="30"/>
        <v>9</v>
      </c>
    </row>
    <row r="643" spans="1:19" hidden="1" x14ac:dyDescent="0.25">
      <c r="A643" s="71">
        <v>64880415</v>
      </c>
      <c r="B643" s="71">
        <v>2300</v>
      </c>
      <c r="C643" s="71" t="s">
        <v>849</v>
      </c>
      <c r="D643" s="71" t="s">
        <v>850</v>
      </c>
      <c r="E643" s="71" t="s">
        <v>10403</v>
      </c>
      <c r="F643" s="71" t="s">
        <v>851</v>
      </c>
      <c r="G643" s="71" t="s">
        <v>852</v>
      </c>
      <c r="H643" s="72">
        <v>1511</v>
      </c>
      <c r="I643" s="73">
        <v>20348.3</v>
      </c>
      <c r="J643" s="73">
        <v>13466.78</v>
      </c>
      <c r="K643" s="73">
        <v>12557.9</v>
      </c>
      <c r="L643" s="74">
        <v>1000</v>
      </c>
      <c r="M643" s="73">
        <v>20348.3</v>
      </c>
      <c r="N643" s="73">
        <v>0</v>
      </c>
      <c r="O643" s="16" t="str">
        <f>VLOOKUP($A643,'Roll up tech'!$A:$C,3,0)</f>
        <v>BJ PTS</v>
      </c>
      <c r="P643" s="16" t="str">
        <f>VLOOKUP($A643,'Roll up tech'!$A:$C,2,0)</f>
        <v>BJ US-IC-FudgyFlan-8 1PT LTD</v>
      </c>
      <c r="Q643" s="16" t="str">
        <f t="shared" si="29"/>
        <v>BJ</v>
      </c>
      <c r="R643" s="16">
        <f>VLOOKUP(A643,'Per Pallet'!A:C,3,0)</f>
        <v>240</v>
      </c>
      <c r="S643" s="16">
        <f t="shared" si="30"/>
        <v>7</v>
      </c>
    </row>
    <row r="644" spans="1:19" hidden="1" x14ac:dyDescent="0.25">
      <c r="A644" s="71">
        <v>64880415</v>
      </c>
      <c r="B644" s="71">
        <v>3989</v>
      </c>
      <c r="C644" s="71" t="s">
        <v>849</v>
      </c>
      <c r="D644" s="71" t="s">
        <v>850</v>
      </c>
      <c r="E644" s="71" t="s">
        <v>10403</v>
      </c>
      <c r="F644" s="71" t="s">
        <v>851</v>
      </c>
      <c r="G644" s="71" t="s">
        <v>852</v>
      </c>
      <c r="H644" s="72">
        <v>3581</v>
      </c>
      <c r="I644" s="73">
        <v>47692.35</v>
      </c>
      <c r="J644" s="73">
        <v>13318.17</v>
      </c>
      <c r="K644" s="73">
        <v>12603.88</v>
      </c>
      <c r="L644" s="74">
        <v>1000</v>
      </c>
      <c r="M644" s="73">
        <v>47692.35</v>
      </c>
      <c r="N644" s="73">
        <v>0</v>
      </c>
      <c r="O644" s="16" t="str">
        <f>VLOOKUP($A644,'Roll up tech'!$A:$C,3,0)</f>
        <v>BJ PTS</v>
      </c>
      <c r="P644" s="16" t="str">
        <f>VLOOKUP($A644,'Roll up tech'!$A:$C,2,0)</f>
        <v>BJ US-IC-FudgyFlan-8 1PT LTD</v>
      </c>
      <c r="Q644" s="16" t="str">
        <f t="shared" si="29"/>
        <v>BJ</v>
      </c>
      <c r="R644" s="16">
        <f>VLOOKUP(A644,'Per Pallet'!A:C,3,0)</f>
        <v>240</v>
      </c>
      <c r="S644" s="16">
        <f t="shared" si="30"/>
        <v>15</v>
      </c>
    </row>
    <row r="645" spans="1:19" hidden="1" x14ac:dyDescent="0.25">
      <c r="A645" s="71">
        <v>64898310</v>
      </c>
      <c r="B645" s="71">
        <v>1419</v>
      </c>
      <c r="C645" s="71" t="s">
        <v>849</v>
      </c>
      <c r="D645" s="71" t="s">
        <v>850</v>
      </c>
      <c r="E645" s="71" t="s">
        <v>10403</v>
      </c>
      <c r="F645" s="71" t="s">
        <v>851</v>
      </c>
      <c r="G645" s="71" t="s">
        <v>852</v>
      </c>
      <c r="H645" s="72">
        <v>10306</v>
      </c>
      <c r="I645" s="73">
        <v>87089.03</v>
      </c>
      <c r="J645" s="73">
        <v>8450.32</v>
      </c>
      <c r="K645" s="73">
        <v>8647.27</v>
      </c>
      <c r="L645" s="74">
        <v>1000</v>
      </c>
      <c r="M645" s="73">
        <v>87089.03</v>
      </c>
      <c r="N645" s="73">
        <v>0</v>
      </c>
      <c r="O645" s="16" t="str">
        <f>VLOOKUP($A645,'Roll up tech'!$A:$C,3,0)</f>
        <v>SP1</v>
      </c>
      <c r="P645" s="16" t="str">
        <f>VLOOKUP($A645,'Roll up tech'!$A:$C,2,0)</f>
        <v>BR Vanilla 8 1PT</v>
      </c>
      <c r="Q645" s="16" t="str">
        <f t="shared" si="29"/>
        <v>BR</v>
      </c>
      <c r="R645" s="16">
        <f>VLOOKUP(A645,'Per Pallet'!A:C,3,0)</f>
        <v>240</v>
      </c>
      <c r="S645" s="16">
        <f t="shared" si="30"/>
        <v>43</v>
      </c>
    </row>
    <row r="646" spans="1:19" hidden="1" x14ac:dyDescent="0.25">
      <c r="A646" s="71">
        <v>64898310</v>
      </c>
      <c r="B646" s="71">
        <v>1439</v>
      </c>
      <c r="C646" s="71" t="s">
        <v>849</v>
      </c>
      <c r="D646" s="71" t="s">
        <v>850</v>
      </c>
      <c r="E646" s="71" t="s">
        <v>10403</v>
      </c>
      <c r="F646" s="71" t="s">
        <v>851</v>
      </c>
      <c r="G646" s="71" t="s">
        <v>852</v>
      </c>
      <c r="H646" s="72">
        <v>2854</v>
      </c>
      <c r="I646" s="73">
        <v>25801.67</v>
      </c>
      <c r="J646" s="73">
        <v>9040.5300000000007</v>
      </c>
      <c r="K646" s="73">
        <v>8443.7999999999993</v>
      </c>
      <c r="L646" s="74">
        <v>1000</v>
      </c>
      <c r="M646" s="73">
        <v>25801.67</v>
      </c>
      <c r="N646" s="73">
        <v>0</v>
      </c>
      <c r="O646" s="16" t="str">
        <f>VLOOKUP($A646,'Roll up tech'!$A:$C,3,0)</f>
        <v>SP1</v>
      </c>
      <c r="P646" s="16" t="str">
        <f>VLOOKUP($A646,'Roll up tech'!$A:$C,2,0)</f>
        <v>BR Vanilla 8 1PT</v>
      </c>
      <c r="Q646" s="16" t="str">
        <f t="shared" si="29"/>
        <v>BR</v>
      </c>
      <c r="R646" s="16">
        <f>VLOOKUP(A646,'Per Pallet'!A:C,3,0)</f>
        <v>240</v>
      </c>
      <c r="S646" s="16">
        <f t="shared" si="30"/>
        <v>12</v>
      </c>
    </row>
    <row r="647" spans="1:19" hidden="1" x14ac:dyDescent="0.25">
      <c r="A647" s="71">
        <v>64898310</v>
      </c>
      <c r="B647" s="71">
        <v>2300</v>
      </c>
      <c r="C647" s="71" t="s">
        <v>849</v>
      </c>
      <c r="D647" s="71" t="s">
        <v>850</v>
      </c>
      <c r="E647" s="71" t="s">
        <v>10403</v>
      </c>
      <c r="F647" s="71" t="s">
        <v>851</v>
      </c>
      <c r="G647" s="71" t="s">
        <v>852</v>
      </c>
      <c r="H647" s="72">
        <v>2985</v>
      </c>
      <c r="I647" s="73">
        <v>24347.88</v>
      </c>
      <c r="J647" s="73">
        <v>8156.74</v>
      </c>
      <c r="K647" s="73">
        <v>8674.36</v>
      </c>
      <c r="L647" s="74">
        <v>1000</v>
      </c>
      <c r="M647" s="73">
        <v>24347.88</v>
      </c>
      <c r="N647" s="73">
        <v>0</v>
      </c>
      <c r="O647" s="16" t="str">
        <f>VLOOKUP($A647,'Roll up tech'!$A:$C,3,0)</f>
        <v>SP1</v>
      </c>
      <c r="P647" s="16" t="str">
        <f>VLOOKUP($A647,'Roll up tech'!$A:$C,2,0)</f>
        <v>BR Vanilla 8 1PT</v>
      </c>
      <c r="Q647" s="16" t="str">
        <f t="shared" si="29"/>
        <v>BR</v>
      </c>
      <c r="R647" s="16">
        <f>VLOOKUP(A647,'Per Pallet'!A:C,3,0)</f>
        <v>240</v>
      </c>
      <c r="S647" s="16">
        <f t="shared" si="30"/>
        <v>13</v>
      </c>
    </row>
    <row r="648" spans="1:19" hidden="1" x14ac:dyDescent="0.25">
      <c r="A648" s="71">
        <v>64898310</v>
      </c>
      <c r="B648" s="71">
        <v>3989</v>
      </c>
      <c r="C648" s="71" t="s">
        <v>849</v>
      </c>
      <c r="D648" s="71" t="s">
        <v>850</v>
      </c>
      <c r="E648" s="71" t="s">
        <v>10403</v>
      </c>
      <c r="F648" s="71" t="s">
        <v>851</v>
      </c>
      <c r="G648" s="71" t="s">
        <v>852</v>
      </c>
      <c r="H648" s="72">
        <v>29105</v>
      </c>
      <c r="I648" s="73">
        <v>240038.35</v>
      </c>
      <c r="J648" s="73">
        <v>8247.32</v>
      </c>
      <c r="K648" s="73">
        <v>8443.7999999999993</v>
      </c>
      <c r="L648" s="74">
        <v>1000</v>
      </c>
      <c r="M648" s="73">
        <v>240038.35</v>
      </c>
      <c r="N648" s="73">
        <v>0</v>
      </c>
      <c r="O648" s="16" t="str">
        <f>VLOOKUP($A648,'Roll up tech'!$A:$C,3,0)</f>
        <v>SP1</v>
      </c>
      <c r="P648" s="16" t="str">
        <f>VLOOKUP($A648,'Roll up tech'!$A:$C,2,0)</f>
        <v>BR Vanilla 8 1PT</v>
      </c>
      <c r="Q648" s="16" t="str">
        <f t="shared" si="29"/>
        <v>BR</v>
      </c>
      <c r="R648" s="16">
        <f>VLOOKUP(A648,'Per Pallet'!A:C,3,0)</f>
        <v>240</v>
      </c>
      <c r="S648" s="16">
        <f t="shared" si="30"/>
        <v>122</v>
      </c>
    </row>
    <row r="649" spans="1:19" hidden="1" x14ac:dyDescent="0.25">
      <c r="A649" s="71">
        <v>64903296</v>
      </c>
      <c r="B649" s="71">
        <v>1419</v>
      </c>
      <c r="C649" s="71" t="s">
        <v>849</v>
      </c>
      <c r="D649" s="71" t="s">
        <v>850</v>
      </c>
      <c r="E649" s="71" t="s">
        <v>10403</v>
      </c>
      <c r="F649" s="71" t="s">
        <v>851</v>
      </c>
      <c r="G649" s="71" t="s">
        <v>852</v>
      </c>
      <c r="H649" s="72">
        <v>1513</v>
      </c>
      <c r="I649" s="73">
        <v>21537.07</v>
      </c>
      <c r="J649" s="73">
        <v>14234.68</v>
      </c>
      <c r="K649" s="73">
        <v>11403.6</v>
      </c>
      <c r="L649" s="74">
        <v>1000</v>
      </c>
      <c r="M649" s="73">
        <v>21537.07</v>
      </c>
      <c r="N649" s="73">
        <v>0</v>
      </c>
      <c r="O649" s="16" t="str">
        <f>VLOOKUP($A649,'Roll up tech'!$A:$C,3,0)</f>
        <v>MG Sticks</v>
      </c>
      <c r="P649" s="16" t="str">
        <f>VLOOKUP($A649,'Roll up tech'!$A:$C,2,0)</f>
        <v>MG Mini Classic/Almond/White VP 6-6PK</v>
      </c>
      <c r="Q649" s="16" t="str">
        <f t="shared" si="29"/>
        <v>MG</v>
      </c>
      <c r="R649" s="16">
        <f>VLOOKUP(A649,'Per Pallet'!A:C,3,0)</f>
        <v>160</v>
      </c>
      <c r="S649" s="16">
        <f t="shared" si="30"/>
        <v>10</v>
      </c>
    </row>
    <row r="650" spans="1:19" hidden="1" x14ac:dyDescent="0.25">
      <c r="A650" s="71">
        <v>64903296</v>
      </c>
      <c r="B650" s="71">
        <v>1439</v>
      </c>
      <c r="C650" s="71" t="s">
        <v>849</v>
      </c>
      <c r="D650" s="71" t="s">
        <v>850</v>
      </c>
      <c r="E650" s="71" t="s">
        <v>10403</v>
      </c>
      <c r="F650" s="71" t="s">
        <v>851</v>
      </c>
      <c r="G650" s="71" t="s">
        <v>852</v>
      </c>
      <c r="H650" s="72">
        <v>1335</v>
      </c>
      <c r="I650" s="73">
        <v>19548.310000000001</v>
      </c>
      <c r="J650" s="73">
        <v>14642.93</v>
      </c>
      <c r="K650" s="73">
        <v>10876.2</v>
      </c>
      <c r="L650" s="74">
        <v>1000</v>
      </c>
      <c r="M650" s="73">
        <v>19548.310000000001</v>
      </c>
      <c r="N650" s="73">
        <v>0</v>
      </c>
      <c r="O650" s="16" t="str">
        <f>VLOOKUP($A650,'Roll up tech'!$A:$C,3,0)</f>
        <v>MG Sticks</v>
      </c>
      <c r="P650" s="16" t="str">
        <f>VLOOKUP($A650,'Roll up tech'!$A:$C,2,0)</f>
        <v>MG Mini Classic/Almond/White VP 6-6PK</v>
      </c>
      <c r="Q650" s="16" t="str">
        <f t="shared" si="29"/>
        <v>MG</v>
      </c>
      <c r="R650" s="16">
        <f>VLOOKUP(A650,'Per Pallet'!A:C,3,0)</f>
        <v>160</v>
      </c>
      <c r="S650" s="16">
        <f t="shared" si="30"/>
        <v>9</v>
      </c>
    </row>
    <row r="651" spans="1:19" hidden="1" x14ac:dyDescent="0.25">
      <c r="A651" s="71">
        <v>64903296</v>
      </c>
      <c r="B651" s="71">
        <v>1471</v>
      </c>
      <c r="C651" s="71" t="s">
        <v>849</v>
      </c>
      <c r="D651" s="71" t="s">
        <v>850</v>
      </c>
      <c r="E651" s="71" t="s">
        <v>10403</v>
      </c>
      <c r="F651" s="71" t="s">
        <v>851</v>
      </c>
      <c r="G651" s="71" t="s">
        <v>852</v>
      </c>
      <c r="H651" s="72">
        <v>23329</v>
      </c>
      <c r="I651" s="73">
        <v>318043.69</v>
      </c>
      <c r="J651" s="73">
        <v>13632.98</v>
      </c>
      <c r="K651" s="73">
        <v>11403.6</v>
      </c>
      <c r="L651" s="74">
        <v>1000</v>
      </c>
      <c r="M651" s="73">
        <v>318043.69</v>
      </c>
      <c r="N651" s="73">
        <v>0</v>
      </c>
      <c r="O651" s="16" t="str">
        <f>VLOOKUP($A651,'Roll up tech'!$A:$C,3,0)</f>
        <v>MG Sticks</v>
      </c>
      <c r="P651" s="16" t="str">
        <f>VLOOKUP($A651,'Roll up tech'!$A:$C,2,0)</f>
        <v>MG Mini Classic/Almond/White VP 6-6PK</v>
      </c>
      <c r="Q651" s="16" t="str">
        <f t="shared" si="29"/>
        <v>MG</v>
      </c>
      <c r="R651" s="16">
        <f>VLOOKUP(A651,'Per Pallet'!A:C,3,0)</f>
        <v>160</v>
      </c>
      <c r="S651" s="16">
        <f t="shared" si="30"/>
        <v>146</v>
      </c>
    </row>
    <row r="652" spans="1:19" hidden="1" x14ac:dyDescent="0.25">
      <c r="A652" s="71">
        <v>64903296</v>
      </c>
      <c r="B652" s="71">
        <v>2300</v>
      </c>
      <c r="C652" s="71" t="s">
        <v>849</v>
      </c>
      <c r="D652" s="71" t="s">
        <v>850</v>
      </c>
      <c r="E652" s="71" t="s">
        <v>10403</v>
      </c>
      <c r="F652" s="71" t="s">
        <v>851</v>
      </c>
      <c r="G652" s="71" t="s">
        <v>852</v>
      </c>
      <c r="H652" s="72">
        <v>4231</v>
      </c>
      <c r="I652" s="73">
        <v>59602.7</v>
      </c>
      <c r="J652" s="73">
        <v>14087.14</v>
      </c>
      <c r="K652" s="73">
        <v>12701.6</v>
      </c>
      <c r="L652" s="74">
        <v>1000</v>
      </c>
      <c r="M652" s="73">
        <v>59602.7</v>
      </c>
      <c r="N652" s="73">
        <v>0</v>
      </c>
      <c r="O652" s="16" t="str">
        <f>VLOOKUP($A652,'Roll up tech'!$A:$C,3,0)</f>
        <v>MG Sticks</v>
      </c>
      <c r="P652" s="16" t="str">
        <f>VLOOKUP($A652,'Roll up tech'!$A:$C,2,0)</f>
        <v>MG Mini Classic/Almond/White VP 6-6PK</v>
      </c>
      <c r="Q652" s="16" t="str">
        <f t="shared" si="29"/>
        <v>MG</v>
      </c>
      <c r="R652" s="16">
        <f>VLOOKUP(A652,'Per Pallet'!A:C,3,0)</f>
        <v>160</v>
      </c>
      <c r="S652" s="16">
        <f t="shared" si="30"/>
        <v>27</v>
      </c>
    </row>
    <row r="653" spans="1:19" hidden="1" x14ac:dyDescent="0.25">
      <c r="A653" s="71">
        <v>64903296</v>
      </c>
      <c r="B653" s="71">
        <v>3989</v>
      </c>
      <c r="C653" s="71" t="s">
        <v>849</v>
      </c>
      <c r="D653" s="71" t="s">
        <v>850</v>
      </c>
      <c r="E653" s="71" t="s">
        <v>10403</v>
      </c>
      <c r="F653" s="71" t="s">
        <v>851</v>
      </c>
      <c r="G653" s="71" t="s">
        <v>852</v>
      </c>
      <c r="H653" s="72">
        <v>0</v>
      </c>
      <c r="I653" s="73">
        <v>0</v>
      </c>
      <c r="J653" s="73">
        <v>13945.36</v>
      </c>
      <c r="K653" s="73">
        <v>10876.2</v>
      </c>
      <c r="L653" s="74">
        <v>1000</v>
      </c>
      <c r="M653" s="73">
        <v>0</v>
      </c>
      <c r="N653" s="73">
        <v>0</v>
      </c>
      <c r="O653" s="16" t="str">
        <f>VLOOKUP($A653,'Roll up tech'!$A:$C,3,0)</f>
        <v>MG Sticks</v>
      </c>
      <c r="P653" s="16" t="str">
        <f>VLOOKUP($A653,'Roll up tech'!$A:$C,2,0)</f>
        <v>MG Mini Classic/Almond/White VP 6-6PK</v>
      </c>
      <c r="Q653" s="16" t="str">
        <f t="shared" si="29"/>
        <v>MG</v>
      </c>
      <c r="R653" s="16">
        <f>VLOOKUP(A653,'Per Pallet'!A:C,3,0)</f>
        <v>160</v>
      </c>
      <c r="S653" s="16">
        <f t="shared" si="30"/>
        <v>0</v>
      </c>
    </row>
    <row r="654" spans="1:19" hidden="1" x14ac:dyDescent="0.25">
      <c r="A654" s="71">
        <v>64924302</v>
      </c>
      <c r="B654" s="71">
        <v>1419</v>
      </c>
      <c r="C654" s="71" t="s">
        <v>849</v>
      </c>
      <c r="D654" s="71" t="s">
        <v>850</v>
      </c>
      <c r="E654" s="71" t="s">
        <v>10403</v>
      </c>
      <c r="F654" s="71" t="s">
        <v>851</v>
      </c>
      <c r="G654" s="71" t="s">
        <v>852</v>
      </c>
      <c r="H654" s="72">
        <v>176</v>
      </c>
      <c r="I654" s="73">
        <v>5574.25</v>
      </c>
      <c r="J654" s="73">
        <v>31671.88</v>
      </c>
      <c r="K654" s="73">
        <v>25684.81</v>
      </c>
      <c r="L654" s="74">
        <v>1000</v>
      </c>
      <c r="M654" s="73">
        <v>5574.25</v>
      </c>
      <c r="N654" s="73">
        <v>0</v>
      </c>
      <c r="O654" s="16" t="str">
        <f>VLOOKUP($A654,'Roll up tech'!$A:$C,3,0)</f>
        <v>2.4 Gal</v>
      </c>
      <c r="P654" s="16" t="str">
        <f>VLOOKUP($A654,'Roll up tech'!$A:$C,2,0)</f>
        <v>BJ US-SRB-BerryExtra-1 2.4 G</v>
      </c>
      <c r="Q654" s="16" t="str">
        <f t="shared" si="29"/>
        <v>BJ</v>
      </c>
      <c r="R654" s="16">
        <f>VLOOKUP(A654,'Per Pallet'!A:C,3,0)</f>
        <v>125</v>
      </c>
      <c r="S654" s="16">
        <f t="shared" si="30"/>
        <v>2</v>
      </c>
    </row>
    <row r="655" spans="1:19" hidden="1" x14ac:dyDescent="0.25">
      <c r="A655" s="71">
        <v>64924302</v>
      </c>
      <c r="B655" s="71">
        <v>1439</v>
      </c>
      <c r="C655" s="71" t="s">
        <v>849</v>
      </c>
      <c r="D655" s="71" t="s">
        <v>850</v>
      </c>
      <c r="E655" s="71" t="s">
        <v>10403</v>
      </c>
      <c r="F655" s="71" t="s">
        <v>851</v>
      </c>
      <c r="G655" s="71" t="s">
        <v>852</v>
      </c>
      <c r="H655" s="72">
        <v>379</v>
      </c>
      <c r="I655" s="73">
        <v>12064.46</v>
      </c>
      <c r="J655" s="73">
        <v>31832.35</v>
      </c>
      <c r="K655" s="73">
        <v>27646.02</v>
      </c>
      <c r="L655" s="74">
        <v>1000</v>
      </c>
      <c r="M655" s="73">
        <v>12064.46</v>
      </c>
      <c r="N655" s="73">
        <v>0</v>
      </c>
      <c r="O655" s="16" t="str">
        <f>VLOOKUP($A655,'Roll up tech'!$A:$C,3,0)</f>
        <v>2.4 Gal</v>
      </c>
      <c r="P655" s="16" t="str">
        <f>VLOOKUP($A655,'Roll up tech'!$A:$C,2,0)</f>
        <v>BJ US-SRB-BerryExtra-1 2.4 G</v>
      </c>
      <c r="Q655" s="16" t="str">
        <f t="shared" si="29"/>
        <v>BJ</v>
      </c>
      <c r="R655" s="16">
        <f>VLOOKUP(A655,'Per Pallet'!A:C,3,0)</f>
        <v>125</v>
      </c>
      <c r="S655" s="16">
        <f t="shared" si="30"/>
        <v>4</v>
      </c>
    </row>
    <row r="656" spans="1:19" hidden="1" x14ac:dyDescent="0.25">
      <c r="A656" s="71">
        <v>64924302</v>
      </c>
      <c r="B656" s="71">
        <v>2300</v>
      </c>
      <c r="C656" s="71" t="s">
        <v>849</v>
      </c>
      <c r="D656" s="71" t="s">
        <v>850</v>
      </c>
      <c r="E656" s="71" t="s">
        <v>10403</v>
      </c>
      <c r="F656" s="71" t="s">
        <v>851</v>
      </c>
      <c r="G656" s="71" t="s">
        <v>852</v>
      </c>
      <c r="H656" s="72">
        <v>1086</v>
      </c>
      <c r="I656" s="73">
        <v>34413.08</v>
      </c>
      <c r="J656" s="73">
        <v>31687.919999999998</v>
      </c>
      <c r="K656" s="73">
        <v>25481.95</v>
      </c>
      <c r="L656" s="74">
        <v>1000</v>
      </c>
      <c r="M656" s="73">
        <v>34413.08</v>
      </c>
      <c r="N656" s="73">
        <v>0</v>
      </c>
      <c r="O656" s="16" t="str">
        <f>VLOOKUP($A656,'Roll up tech'!$A:$C,3,0)</f>
        <v>2.4 Gal</v>
      </c>
      <c r="P656" s="16" t="str">
        <f>VLOOKUP($A656,'Roll up tech'!$A:$C,2,0)</f>
        <v>BJ US-SRB-BerryExtra-1 2.4 G</v>
      </c>
      <c r="Q656" s="16" t="str">
        <f t="shared" si="29"/>
        <v>BJ</v>
      </c>
      <c r="R656" s="16">
        <f>VLOOKUP(A656,'Per Pallet'!A:C,3,0)</f>
        <v>125</v>
      </c>
      <c r="S656" s="16">
        <f t="shared" si="30"/>
        <v>9</v>
      </c>
    </row>
    <row r="657" spans="1:19" hidden="1" x14ac:dyDescent="0.25">
      <c r="A657" s="71">
        <v>64924302</v>
      </c>
      <c r="B657" s="71">
        <v>3989</v>
      </c>
      <c r="C657" s="71" t="s">
        <v>849</v>
      </c>
      <c r="D657" s="71" t="s">
        <v>850</v>
      </c>
      <c r="E657" s="71" t="s">
        <v>10403</v>
      </c>
      <c r="F657" s="71" t="s">
        <v>851</v>
      </c>
      <c r="G657" s="71" t="s">
        <v>852</v>
      </c>
      <c r="H657" s="72">
        <v>1205</v>
      </c>
      <c r="I657" s="73">
        <v>37514.160000000003</v>
      </c>
      <c r="J657" s="73">
        <v>31132.080000000002</v>
      </c>
      <c r="K657" s="73">
        <v>25643.19</v>
      </c>
      <c r="L657" s="74">
        <v>1000</v>
      </c>
      <c r="M657" s="73">
        <v>37514.160000000003</v>
      </c>
      <c r="N657" s="73">
        <v>0</v>
      </c>
      <c r="O657" s="16" t="str">
        <f>VLOOKUP($A657,'Roll up tech'!$A:$C,3,0)</f>
        <v>2.4 Gal</v>
      </c>
      <c r="P657" s="16" t="str">
        <f>VLOOKUP($A657,'Roll up tech'!$A:$C,2,0)</f>
        <v>BJ US-SRB-BerryExtra-1 2.4 G</v>
      </c>
      <c r="Q657" s="16" t="str">
        <f t="shared" si="29"/>
        <v>BJ</v>
      </c>
      <c r="R657" s="16">
        <f>VLOOKUP(A657,'Per Pallet'!A:C,3,0)</f>
        <v>125</v>
      </c>
      <c r="S657" s="16">
        <f t="shared" si="30"/>
        <v>10</v>
      </c>
    </row>
    <row r="658" spans="1:19" hidden="1" x14ac:dyDescent="0.25">
      <c r="A658" s="71">
        <v>64955558</v>
      </c>
      <c r="B658" s="71">
        <v>1419</v>
      </c>
      <c r="C658" s="71" t="s">
        <v>849</v>
      </c>
      <c r="D658" s="71" t="s">
        <v>850</v>
      </c>
      <c r="E658" s="71" t="s">
        <v>10403</v>
      </c>
      <c r="F658" s="71" t="s">
        <v>851</v>
      </c>
      <c r="G658" s="71" t="s">
        <v>852</v>
      </c>
      <c r="H658" s="72">
        <v>10488</v>
      </c>
      <c r="I658" s="73">
        <v>133427.12</v>
      </c>
      <c r="J658" s="73">
        <v>12721.88</v>
      </c>
      <c r="K658" s="73">
        <v>12621.61</v>
      </c>
      <c r="L658" s="74">
        <v>1000</v>
      </c>
      <c r="M658" s="73">
        <v>133427.12</v>
      </c>
      <c r="N658" s="73">
        <v>0</v>
      </c>
      <c r="O658" s="16" t="str">
        <f>VLOOKUP($A658,'Roll up tech'!$A:$C,3,0)</f>
        <v>Yasso Sticks</v>
      </c>
      <c r="P658" s="16" t="str">
        <f>VLOOKUP($A658,'Roll up tech'!$A:$C,2,0)</f>
        <v>Yasso Creamy Mango 8-4pk</v>
      </c>
      <c r="Q658" s="16" t="str">
        <f t="shared" si="29"/>
        <v>Ya</v>
      </c>
      <c r="R658" s="16">
        <f>VLOOKUP(A658,'Per Pallet'!A:C,3,0)</f>
        <v>165</v>
      </c>
      <c r="S658" s="16">
        <f t="shared" si="30"/>
        <v>64</v>
      </c>
    </row>
    <row r="659" spans="1:19" hidden="1" x14ac:dyDescent="0.25">
      <c r="A659" s="71">
        <v>64955558</v>
      </c>
      <c r="B659" s="71">
        <v>1439</v>
      </c>
      <c r="C659" s="71" t="s">
        <v>849</v>
      </c>
      <c r="D659" s="71" t="s">
        <v>850</v>
      </c>
      <c r="E659" s="71" t="s">
        <v>10403</v>
      </c>
      <c r="F659" s="71" t="s">
        <v>851</v>
      </c>
      <c r="G659" s="71" t="s">
        <v>852</v>
      </c>
      <c r="H659" s="72">
        <v>5920</v>
      </c>
      <c r="I659" s="73">
        <v>76324.12</v>
      </c>
      <c r="J659" s="73">
        <v>12892.59</v>
      </c>
      <c r="K659" s="73">
        <v>12975.75</v>
      </c>
      <c r="L659" s="74">
        <v>1000</v>
      </c>
      <c r="M659" s="73">
        <v>76324.12</v>
      </c>
      <c r="N659" s="73">
        <v>0</v>
      </c>
      <c r="O659" s="16" t="str">
        <f>VLOOKUP($A659,'Roll up tech'!$A:$C,3,0)</f>
        <v>Yasso Sticks</v>
      </c>
      <c r="P659" s="16" t="str">
        <f>VLOOKUP($A659,'Roll up tech'!$A:$C,2,0)</f>
        <v>Yasso Creamy Mango 8-4pk</v>
      </c>
      <c r="Q659" s="16" t="str">
        <f t="shared" si="29"/>
        <v>Ya</v>
      </c>
      <c r="R659" s="16">
        <f>VLOOKUP(A659,'Per Pallet'!A:C,3,0)</f>
        <v>165</v>
      </c>
      <c r="S659" s="16">
        <f t="shared" si="30"/>
        <v>36</v>
      </c>
    </row>
    <row r="660" spans="1:19" hidden="1" x14ac:dyDescent="0.25">
      <c r="A660" s="71">
        <v>64955558</v>
      </c>
      <c r="B660" s="71">
        <v>1715</v>
      </c>
      <c r="C660" s="71" t="s">
        <v>849</v>
      </c>
      <c r="D660" s="71" t="s">
        <v>850</v>
      </c>
      <c r="E660" s="71" t="s">
        <v>10403</v>
      </c>
      <c r="F660" s="71" t="s">
        <v>851</v>
      </c>
      <c r="G660" s="71" t="s">
        <v>852</v>
      </c>
      <c r="H660" s="72">
        <v>149</v>
      </c>
      <c r="I660" s="73">
        <v>1776.08</v>
      </c>
      <c r="J660" s="73">
        <v>11920</v>
      </c>
      <c r="K660" s="73">
        <v>11948.55</v>
      </c>
      <c r="L660" s="74">
        <v>1000</v>
      </c>
      <c r="M660" s="73">
        <v>1776.08</v>
      </c>
      <c r="N660" s="73">
        <v>0</v>
      </c>
      <c r="O660" s="16" t="str">
        <f>VLOOKUP($A660,'Roll up tech'!$A:$C,3,0)</f>
        <v>Yasso Sticks</v>
      </c>
      <c r="P660" s="16" t="str">
        <f>VLOOKUP($A660,'Roll up tech'!$A:$C,2,0)</f>
        <v>Yasso Creamy Mango 8-4pk</v>
      </c>
      <c r="Q660" s="16" t="str">
        <f t="shared" si="29"/>
        <v>Ya</v>
      </c>
      <c r="R660" s="16">
        <f>VLOOKUP(A660,'Per Pallet'!A:C,3,0)</f>
        <v>165</v>
      </c>
      <c r="S660" s="16">
        <f t="shared" si="30"/>
        <v>1</v>
      </c>
    </row>
    <row r="661" spans="1:19" hidden="1" x14ac:dyDescent="0.25">
      <c r="A661" s="71">
        <v>64955558</v>
      </c>
      <c r="B661" s="71">
        <v>2300</v>
      </c>
      <c r="C661" s="71" t="s">
        <v>849</v>
      </c>
      <c r="D661" s="71" t="s">
        <v>850</v>
      </c>
      <c r="E661" s="71" t="s">
        <v>10403</v>
      </c>
      <c r="F661" s="71" t="s">
        <v>851</v>
      </c>
      <c r="G661" s="71" t="s">
        <v>852</v>
      </c>
      <c r="H661" s="72">
        <v>4135</v>
      </c>
      <c r="I661" s="73">
        <v>51936.959999999999</v>
      </c>
      <c r="J661" s="73">
        <v>12560.33</v>
      </c>
      <c r="K661" s="73">
        <v>12169.51</v>
      </c>
      <c r="L661" s="74">
        <v>1000</v>
      </c>
      <c r="M661" s="73">
        <v>51936.959999999999</v>
      </c>
      <c r="N661" s="73">
        <v>0</v>
      </c>
      <c r="O661" s="16" t="str">
        <f>VLOOKUP($A661,'Roll up tech'!$A:$C,3,0)</f>
        <v>Yasso Sticks</v>
      </c>
      <c r="P661" s="16" t="str">
        <f>VLOOKUP($A661,'Roll up tech'!$A:$C,2,0)</f>
        <v>Yasso Creamy Mango 8-4pk</v>
      </c>
      <c r="Q661" s="16" t="str">
        <f t="shared" si="29"/>
        <v>Ya</v>
      </c>
      <c r="R661" s="16">
        <f>VLOOKUP(A661,'Per Pallet'!A:C,3,0)</f>
        <v>165</v>
      </c>
      <c r="S661" s="16">
        <f t="shared" si="30"/>
        <v>26</v>
      </c>
    </row>
    <row r="662" spans="1:19" hidden="1" x14ac:dyDescent="0.25">
      <c r="A662" s="71">
        <v>64955558</v>
      </c>
      <c r="B662" s="71">
        <v>3989</v>
      </c>
      <c r="C662" s="71" t="s">
        <v>849</v>
      </c>
      <c r="D662" s="71" t="s">
        <v>850</v>
      </c>
      <c r="E662" s="71" t="s">
        <v>10403</v>
      </c>
      <c r="F662" s="71" t="s">
        <v>851</v>
      </c>
      <c r="G662" s="71" t="s">
        <v>852</v>
      </c>
      <c r="H662" s="72">
        <v>13742</v>
      </c>
      <c r="I662" s="73">
        <v>174292.81</v>
      </c>
      <c r="J662" s="73">
        <v>12683.22</v>
      </c>
      <c r="K662" s="73">
        <v>12302.39</v>
      </c>
      <c r="L662" s="74">
        <v>1000</v>
      </c>
      <c r="M662" s="73">
        <v>174292.81</v>
      </c>
      <c r="N662" s="73">
        <v>0</v>
      </c>
      <c r="O662" s="16" t="str">
        <f>VLOOKUP($A662,'Roll up tech'!$A:$C,3,0)</f>
        <v>Yasso Sticks</v>
      </c>
      <c r="P662" s="16" t="str">
        <f>VLOOKUP($A662,'Roll up tech'!$A:$C,2,0)</f>
        <v>Yasso Creamy Mango 8-4pk</v>
      </c>
      <c r="Q662" s="16" t="str">
        <f t="shared" si="29"/>
        <v>Ya</v>
      </c>
      <c r="R662" s="16">
        <f>VLOOKUP(A662,'Per Pallet'!A:C,3,0)</f>
        <v>165</v>
      </c>
      <c r="S662" s="16">
        <f t="shared" si="30"/>
        <v>84</v>
      </c>
    </row>
    <row r="663" spans="1:19" hidden="1" x14ac:dyDescent="0.25">
      <c r="A663" s="71">
        <v>64955559</v>
      </c>
      <c r="B663" s="71">
        <v>1419</v>
      </c>
      <c r="C663" s="71" t="s">
        <v>849</v>
      </c>
      <c r="D663" s="71" t="s">
        <v>850</v>
      </c>
      <c r="E663" s="71" t="s">
        <v>10403</v>
      </c>
      <c r="F663" s="71" t="s">
        <v>851</v>
      </c>
      <c r="G663" s="71" t="s">
        <v>852</v>
      </c>
      <c r="H663" s="72">
        <v>26506</v>
      </c>
      <c r="I663" s="73">
        <v>331396.89</v>
      </c>
      <c r="J663" s="73">
        <v>12502.71</v>
      </c>
      <c r="K663" s="73">
        <v>12487.07</v>
      </c>
      <c r="L663" s="74">
        <v>1000</v>
      </c>
      <c r="M663" s="73">
        <v>331396.89</v>
      </c>
      <c r="N663" s="73">
        <v>0</v>
      </c>
      <c r="O663" s="16" t="str">
        <f>VLOOKUP($A663,'Roll up tech'!$A:$C,3,0)</f>
        <v>Yasso Sticks</v>
      </c>
      <c r="P663" s="16" t="str">
        <f>VLOOKUP($A663,'Roll up tech'!$A:$C,2,0)</f>
        <v>Yasso Strawberries n Cream 8-4pk</v>
      </c>
      <c r="Q663" s="16" t="str">
        <f t="shared" si="29"/>
        <v>Ya</v>
      </c>
      <c r="R663" s="16">
        <f>VLOOKUP(A663,'Per Pallet'!A:C,3,0)</f>
        <v>165</v>
      </c>
      <c r="S663" s="16">
        <f t="shared" si="30"/>
        <v>161</v>
      </c>
    </row>
    <row r="664" spans="1:19" hidden="1" x14ac:dyDescent="0.25">
      <c r="A664" s="71">
        <v>64955559</v>
      </c>
      <c r="B664" s="71">
        <v>1439</v>
      </c>
      <c r="C664" s="71" t="s">
        <v>849</v>
      </c>
      <c r="D664" s="71" t="s">
        <v>850</v>
      </c>
      <c r="E664" s="71" t="s">
        <v>10403</v>
      </c>
      <c r="F664" s="71" t="s">
        <v>851</v>
      </c>
      <c r="G664" s="71" t="s">
        <v>852</v>
      </c>
      <c r="H664" s="72">
        <v>7672</v>
      </c>
      <c r="I664" s="73">
        <v>96807.5</v>
      </c>
      <c r="J664" s="73">
        <v>12618.29</v>
      </c>
      <c r="K664" s="73">
        <v>12948.9</v>
      </c>
      <c r="L664" s="74">
        <v>1000</v>
      </c>
      <c r="M664" s="73">
        <v>96807.5</v>
      </c>
      <c r="N664" s="73">
        <v>0</v>
      </c>
      <c r="O664" s="16" t="str">
        <f>VLOOKUP($A664,'Roll up tech'!$A:$C,3,0)</f>
        <v>Yasso Sticks</v>
      </c>
      <c r="P664" s="16" t="str">
        <f>VLOOKUP($A664,'Roll up tech'!$A:$C,2,0)</f>
        <v>Yasso Strawberries n Cream 8-4pk</v>
      </c>
      <c r="Q664" s="16" t="str">
        <f t="shared" si="29"/>
        <v>Ya</v>
      </c>
      <c r="R664" s="16">
        <f>VLOOKUP(A664,'Per Pallet'!A:C,3,0)</f>
        <v>165</v>
      </c>
      <c r="S664" s="16">
        <f t="shared" si="30"/>
        <v>47</v>
      </c>
    </row>
    <row r="665" spans="1:19" hidden="1" x14ac:dyDescent="0.25">
      <c r="A665" s="71">
        <v>64955559</v>
      </c>
      <c r="B665" s="71">
        <v>1715</v>
      </c>
      <c r="C665" s="71" t="s">
        <v>849</v>
      </c>
      <c r="D665" s="71" t="s">
        <v>850</v>
      </c>
      <c r="E665" s="71" t="s">
        <v>10403</v>
      </c>
      <c r="F665" s="71" t="s">
        <v>851</v>
      </c>
      <c r="G665" s="71" t="s">
        <v>852</v>
      </c>
      <c r="H665" s="72">
        <v>82</v>
      </c>
      <c r="I665" s="73">
        <v>970.88</v>
      </c>
      <c r="J665" s="73">
        <v>11840</v>
      </c>
      <c r="K665" s="73">
        <v>11921.7</v>
      </c>
      <c r="L665" s="74">
        <v>1000</v>
      </c>
      <c r="M665" s="73">
        <v>970.88</v>
      </c>
      <c r="N665" s="73">
        <v>0</v>
      </c>
      <c r="O665" s="16" t="str">
        <f>VLOOKUP($A665,'Roll up tech'!$A:$C,3,0)</f>
        <v>Yasso Sticks</v>
      </c>
      <c r="P665" s="16" t="str">
        <f>VLOOKUP($A665,'Roll up tech'!$A:$C,2,0)</f>
        <v>Yasso Strawberries n Cream 8-4pk</v>
      </c>
      <c r="Q665" s="16" t="str">
        <f t="shared" si="29"/>
        <v>Ya</v>
      </c>
      <c r="R665" s="16">
        <f>VLOOKUP(A665,'Per Pallet'!A:C,3,0)</f>
        <v>165</v>
      </c>
      <c r="S665" s="16">
        <f t="shared" si="30"/>
        <v>1</v>
      </c>
    </row>
    <row r="666" spans="1:19" hidden="1" x14ac:dyDescent="0.25">
      <c r="A666" s="71">
        <v>64955559</v>
      </c>
      <c r="B666" s="71">
        <v>2300</v>
      </c>
      <c r="C666" s="71" t="s">
        <v>849</v>
      </c>
      <c r="D666" s="71" t="s">
        <v>850</v>
      </c>
      <c r="E666" s="71" t="s">
        <v>10403</v>
      </c>
      <c r="F666" s="71" t="s">
        <v>851</v>
      </c>
      <c r="G666" s="71" t="s">
        <v>852</v>
      </c>
      <c r="H666" s="72">
        <v>9398</v>
      </c>
      <c r="I666" s="73">
        <v>115827.96</v>
      </c>
      <c r="J666" s="73">
        <v>12324.75</v>
      </c>
      <c r="K666" s="73">
        <v>12197.23</v>
      </c>
      <c r="L666" s="74">
        <v>1000</v>
      </c>
      <c r="M666" s="73">
        <v>115827.96</v>
      </c>
      <c r="N666" s="73">
        <v>0</v>
      </c>
      <c r="O666" s="16" t="str">
        <f>VLOOKUP($A666,'Roll up tech'!$A:$C,3,0)</f>
        <v>Yasso Sticks</v>
      </c>
      <c r="P666" s="16" t="str">
        <f>VLOOKUP($A666,'Roll up tech'!$A:$C,2,0)</f>
        <v>Yasso Strawberries n Cream 8-4pk</v>
      </c>
      <c r="Q666" s="16" t="str">
        <f t="shared" si="29"/>
        <v>Ya</v>
      </c>
      <c r="R666" s="16">
        <f>VLOOKUP(A666,'Per Pallet'!A:C,3,0)</f>
        <v>165</v>
      </c>
      <c r="S666" s="16">
        <f t="shared" si="30"/>
        <v>57</v>
      </c>
    </row>
    <row r="667" spans="1:19" hidden="1" x14ac:dyDescent="0.25">
      <c r="A667" s="71">
        <v>64955559</v>
      </c>
      <c r="B667" s="71">
        <v>3989</v>
      </c>
      <c r="C667" s="71" t="s">
        <v>849</v>
      </c>
      <c r="D667" s="71" t="s">
        <v>850</v>
      </c>
      <c r="E667" s="71" t="s">
        <v>10403</v>
      </c>
      <c r="F667" s="71" t="s">
        <v>851</v>
      </c>
      <c r="G667" s="71" t="s">
        <v>852</v>
      </c>
      <c r="H667" s="72">
        <v>39644</v>
      </c>
      <c r="I667" s="73">
        <v>492716.66</v>
      </c>
      <c r="J667" s="73">
        <v>12428.53</v>
      </c>
      <c r="K667" s="73">
        <v>12327.96</v>
      </c>
      <c r="L667" s="74">
        <v>1000</v>
      </c>
      <c r="M667" s="73">
        <v>492716.66</v>
      </c>
      <c r="N667" s="73">
        <v>0</v>
      </c>
      <c r="O667" s="16" t="str">
        <f>VLOOKUP($A667,'Roll up tech'!$A:$C,3,0)</f>
        <v>Yasso Sticks</v>
      </c>
      <c r="P667" s="16" t="str">
        <f>VLOOKUP($A667,'Roll up tech'!$A:$C,2,0)</f>
        <v>Yasso Strawberries n Cream 8-4pk</v>
      </c>
      <c r="Q667" s="16" t="str">
        <f t="shared" si="29"/>
        <v>Ya</v>
      </c>
      <c r="R667" s="16">
        <f>VLOOKUP(A667,'Per Pallet'!A:C,3,0)</f>
        <v>165</v>
      </c>
      <c r="S667" s="16">
        <f t="shared" si="30"/>
        <v>241</v>
      </c>
    </row>
    <row r="668" spans="1:19" hidden="1" x14ac:dyDescent="0.25">
      <c r="A668" s="71">
        <v>64955561</v>
      </c>
      <c r="B668" s="71">
        <v>1419</v>
      </c>
      <c r="C668" s="71" t="s">
        <v>849</v>
      </c>
      <c r="D668" s="71" t="s">
        <v>850</v>
      </c>
      <c r="E668" s="71" t="s">
        <v>10403</v>
      </c>
      <c r="F668" s="71" t="s">
        <v>851</v>
      </c>
      <c r="G668" s="71" t="s">
        <v>852</v>
      </c>
      <c r="H668" s="72">
        <v>3596</v>
      </c>
      <c r="I668" s="73">
        <v>47617.83</v>
      </c>
      <c r="J668" s="73">
        <v>13241.89</v>
      </c>
      <c r="K668" s="73">
        <v>13212.25</v>
      </c>
      <c r="L668" s="74">
        <v>1000</v>
      </c>
      <c r="M668" s="73">
        <v>47617.83</v>
      </c>
      <c r="N668" s="73">
        <v>0</v>
      </c>
      <c r="O668" s="16" t="str">
        <f>VLOOKUP($A668,'Roll up tech'!$A:$C,3,0)</f>
        <v>Yasso Sticks</v>
      </c>
      <c r="P668" s="16" t="str">
        <f>VLOOKUP($A668,'Roll up tech'!$A:$C,2,0)</f>
        <v>Yasso Creamy Pineapple Coconut 8-4pk</v>
      </c>
      <c r="Q668" s="16" t="str">
        <f t="shared" si="29"/>
        <v>Ya</v>
      </c>
      <c r="R668" s="16">
        <f>VLOOKUP(A668,'Per Pallet'!A:C,3,0)</f>
        <v>165</v>
      </c>
      <c r="S668" s="16">
        <f t="shared" si="30"/>
        <v>22</v>
      </c>
    </row>
    <row r="669" spans="1:19" hidden="1" x14ac:dyDescent="0.25">
      <c r="A669" s="71">
        <v>64955561</v>
      </c>
      <c r="B669" s="71">
        <v>1439</v>
      </c>
      <c r="C669" s="71" t="s">
        <v>849</v>
      </c>
      <c r="D669" s="71" t="s">
        <v>850</v>
      </c>
      <c r="E669" s="71" t="s">
        <v>10403</v>
      </c>
      <c r="F669" s="71" t="s">
        <v>851</v>
      </c>
      <c r="G669" s="71" t="s">
        <v>852</v>
      </c>
      <c r="H669" s="72">
        <v>851</v>
      </c>
      <c r="I669" s="73">
        <v>11130.03</v>
      </c>
      <c r="J669" s="73">
        <v>13078.77</v>
      </c>
      <c r="K669" s="73">
        <v>13698.49</v>
      </c>
      <c r="L669" s="74">
        <v>1000</v>
      </c>
      <c r="M669" s="73">
        <v>11130.03</v>
      </c>
      <c r="N669" s="73">
        <v>0</v>
      </c>
      <c r="O669" s="16" t="str">
        <f>VLOOKUP($A669,'Roll up tech'!$A:$C,3,0)</f>
        <v>Yasso Sticks</v>
      </c>
      <c r="P669" s="16" t="str">
        <f>VLOOKUP($A669,'Roll up tech'!$A:$C,2,0)</f>
        <v>Yasso Creamy Pineapple Coconut 8-4pk</v>
      </c>
      <c r="Q669" s="16" t="str">
        <f t="shared" si="29"/>
        <v>Ya</v>
      </c>
      <c r="R669" s="16">
        <f>VLOOKUP(A669,'Per Pallet'!A:C,3,0)</f>
        <v>165</v>
      </c>
      <c r="S669" s="16">
        <f t="shared" si="30"/>
        <v>6</v>
      </c>
    </row>
    <row r="670" spans="1:19" hidden="1" x14ac:dyDescent="0.25">
      <c r="A670" s="71">
        <v>64955561</v>
      </c>
      <c r="B670" s="71">
        <v>1715</v>
      </c>
      <c r="C670" s="71" t="s">
        <v>849</v>
      </c>
      <c r="D670" s="71" t="s">
        <v>850</v>
      </c>
      <c r="E670" s="71" t="s">
        <v>10403</v>
      </c>
      <c r="F670" s="71" t="s">
        <v>853</v>
      </c>
      <c r="G670" s="71" t="s">
        <v>852</v>
      </c>
      <c r="H670" s="72">
        <v>0</v>
      </c>
      <c r="I670" s="73">
        <v>0</v>
      </c>
      <c r="J670" s="73">
        <v>12435.33</v>
      </c>
      <c r="K670" s="73">
        <v>12636.6</v>
      </c>
      <c r="L670" s="74">
        <v>1000</v>
      </c>
      <c r="M670" s="73">
        <v>0</v>
      </c>
      <c r="N670" s="73">
        <v>0</v>
      </c>
      <c r="O670" s="16" t="str">
        <f>VLOOKUP($A670,'Roll up tech'!$A:$C,3,0)</f>
        <v>Yasso Sticks</v>
      </c>
      <c r="P670" s="16" t="str">
        <f>VLOOKUP($A670,'Roll up tech'!$A:$C,2,0)</f>
        <v>Yasso Creamy Pineapple Coconut 8-4pk</v>
      </c>
      <c r="Q670" s="16" t="str">
        <f t="shared" si="29"/>
        <v>Ya</v>
      </c>
      <c r="R670" s="16">
        <f>VLOOKUP(A670,'Per Pallet'!A:C,3,0)</f>
        <v>165</v>
      </c>
      <c r="S670" s="16">
        <f t="shared" si="30"/>
        <v>0</v>
      </c>
    </row>
    <row r="671" spans="1:19" hidden="1" x14ac:dyDescent="0.25">
      <c r="A671" s="71">
        <v>64955561</v>
      </c>
      <c r="B671" s="71">
        <v>2300</v>
      </c>
      <c r="C671" s="71" t="s">
        <v>849</v>
      </c>
      <c r="D671" s="71" t="s">
        <v>850</v>
      </c>
      <c r="E671" s="71" t="s">
        <v>10403</v>
      </c>
      <c r="F671" s="71" t="s">
        <v>851</v>
      </c>
      <c r="G671" s="71" t="s">
        <v>852</v>
      </c>
      <c r="H671" s="72">
        <v>2401</v>
      </c>
      <c r="I671" s="73">
        <v>31999.67</v>
      </c>
      <c r="J671" s="73">
        <v>13327.64</v>
      </c>
      <c r="K671" s="73">
        <v>13046.79</v>
      </c>
      <c r="L671" s="74">
        <v>1000</v>
      </c>
      <c r="M671" s="73">
        <v>31999.67</v>
      </c>
      <c r="N671" s="73">
        <v>0</v>
      </c>
      <c r="O671" s="16" t="str">
        <f>VLOOKUP($A671,'Roll up tech'!$A:$C,3,0)</f>
        <v>Yasso Sticks</v>
      </c>
      <c r="P671" s="16" t="str">
        <f>VLOOKUP($A671,'Roll up tech'!$A:$C,2,0)</f>
        <v>Yasso Creamy Pineapple Coconut 8-4pk</v>
      </c>
      <c r="Q671" s="16" t="str">
        <f t="shared" si="29"/>
        <v>Ya</v>
      </c>
      <c r="R671" s="16">
        <f>VLOOKUP(A671,'Per Pallet'!A:C,3,0)</f>
        <v>165</v>
      </c>
      <c r="S671" s="16">
        <f t="shared" si="30"/>
        <v>15</v>
      </c>
    </row>
    <row r="672" spans="1:19" hidden="1" x14ac:dyDescent="0.25">
      <c r="A672" s="71">
        <v>64955561</v>
      </c>
      <c r="B672" s="71">
        <v>3989</v>
      </c>
      <c r="C672" s="71" t="s">
        <v>849</v>
      </c>
      <c r="D672" s="71" t="s">
        <v>850</v>
      </c>
      <c r="E672" s="71" t="s">
        <v>10403</v>
      </c>
      <c r="F672" s="71" t="s">
        <v>851</v>
      </c>
      <c r="G672" s="71" t="s">
        <v>852</v>
      </c>
      <c r="H672" s="72">
        <v>5666</v>
      </c>
      <c r="I672" s="73">
        <v>73856.570000000007</v>
      </c>
      <c r="J672" s="73">
        <v>13035.05</v>
      </c>
      <c r="K672" s="73">
        <v>13045.99</v>
      </c>
      <c r="L672" s="74">
        <v>1000</v>
      </c>
      <c r="M672" s="73">
        <v>73856.570000000007</v>
      </c>
      <c r="N672" s="73">
        <v>0</v>
      </c>
      <c r="O672" s="16" t="str">
        <f>VLOOKUP($A672,'Roll up tech'!$A:$C,3,0)</f>
        <v>Yasso Sticks</v>
      </c>
      <c r="P672" s="16" t="str">
        <f>VLOOKUP($A672,'Roll up tech'!$A:$C,2,0)</f>
        <v>Yasso Creamy Pineapple Coconut 8-4pk</v>
      </c>
      <c r="Q672" s="16" t="str">
        <f t="shared" si="29"/>
        <v>Ya</v>
      </c>
      <c r="R672" s="16">
        <f>VLOOKUP(A672,'Per Pallet'!A:C,3,0)</f>
        <v>165</v>
      </c>
      <c r="S672" s="16">
        <f t="shared" si="30"/>
        <v>35</v>
      </c>
    </row>
    <row r="673" spans="1:19" hidden="1" x14ac:dyDescent="0.25">
      <c r="A673" s="71">
        <v>64955741</v>
      </c>
      <c r="B673" s="71">
        <v>1419</v>
      </c>
      <c r="C673" s="71" t="s">
        <v>849</v>
      </c>
      <c r="D673" s="71" t="s">
        <v>850</v>
      </c>
      <c r="E673" s="71" t="s">
        <v>10403</v>
      </c>
      <c r="F673" s="71" t="s">
        <v>851</v>
      </c>
      <c r="G673" s="71" t="s">
        <v>852</v>
      </c>
      <c r="H673" s="72">
        <v>1122</v>
      </c>
      <c r="I673" s="73">
        <v>15048.96</v>
      </c>
      <c r="J673" s="73">
        <v>13412.62</v>
      </c>
      <c r="K673" s="73">
        <v>13577.89</v>
      </c>
      <c r="L673" s="74">
        <v>1000</v>
      </c>
      <c r="M673" s="73">
        <v>15048.96</v>
      </c>
      <c r="N673" s="73">
        <v>0</v>
      </c>
      <c r="O673" s="16" t="str">
        <f>VLOOKUP($A673,'Roll up tech'!$A:$C,3,0)</f>
        <v>Yasso Sticks</v>
      </c>
      <c r="P673" s="16" t="str">
        <f>VLOOKUP($A673,'Roll up tech'!$A:$C,2,0)</f>
        <v>Yasso Pistachio 8-4pk</v>
      </c>
      <c r="Q673" s="16" t="str">
        <f t="shared" si="29"/>
        <v>Ya</v>
      </c>
      <c r="R673" s="16">
        <f>VLOOKUP(A673,'Per Pallet'!A:C,3,0)</f>
        <v>165</v>
      </c>
      <c r="S673" s="16">
        <f t="shared" si="30"/>
        <v>7</v>
      </c>
    </row>
    <row r="674" spans="1:19" hidden="1" x14ac:dyDescent="0.25">
      <c r="A674" s="71">
        <v>64955741</v>
      </c>
      <c r="B674" s="71">
        <v>1439</v>
      </c>
      <c r="C674" s="71" t="s">
        <v>849</v>
      </c>
      <c r="D674" s="71" t="s">
        <v>850</v>
      </c>
      <c r="E674" s="71" t="s">
        <v>10403</v>
      </c>
      <c r="F674" s="71" t="s">
        <v>851</v>
      </c>
      <c r="G674" s="71" t="s">
        <v>852</v>
      </c>
      <c r="H674" s="72">
        <v>922</v>
      </c>
      <c r="I674" s="73">
        <v>12463.51</v>
      </c>
      <c r="J674" s="73">
        <v>13517.91</v>
      </c>
      <c r="K674" s="73">
        <v>13760.9</v>
      </c>
      <c r="L674" s="74">
        <v>1000</v>
      </c>
      <c r="M674" s="73">
        <v>12463.51</v>
      </c>
      <c r="N674" s="73">
        <v>0</v>
      </c>
      <c r="O674" s="16" t="str">
        <f>VLOOKUP($A674,'Roll up tech'!$A:$C,3,0)</f>
        <v>Yasso Sticks</v>
      </c>
      <c r="P674" s="16" t="str">
        <f>VLOOKUP($A674,'Roll up tech'!$A:$C,2,0)</f>
        <v>Yasso Pistachio 8-4pk</v>
      </c>
      <c r="Q674" s="16" t="str">
        <f t="shared" si="29"/>
        <v>Ya</v>
      </c>
      <c r="R674" s="16">
        <f>VLOOKUP(A674,'Per Pallet'!A:C,3,0)</f>
        <v>165</v>
      </c>
      <c r="S674" s="16">
        <f t="shared" si="30"/>
        <v>6</v>
      </c>
    </row>
    <row r="675" spans="1:19" hidden="1" x14ac:dyDescent="0.25">
      <c r="A675" s="71">
        <v>64955741</v>
      </c>
      <c r="B675" s="71">
        <v>1715</v>
      </c>
      <c r="C675" s="71" t="s">
        <v>849</v>
      </c>
      <c r="D675" s="71" t="s">
        <v>850</v>
      </c>
      <c r="E675" s="71" t="s">
        <v>10403</v>
      </c>
      <c r="F675" s="71" t="s">
        <v>851</v>
      </c>
      <c r="G675" s="71" t="s">
        <v>852</v>
      </c>
      <c r="H675" s="72">
        <v>9688</v>
      </c>
      <c r="I675" s="73">
        <v>124006.39999999999</v>
      </c>
      <c r="J675" s="73">
        <v>12800</v>
      </c>
      <c r="K675" s="73">
        <v>12671.24</v>
      </c>
      <c r="L675" s="74">
        <v>1000</v>
      </c>
      <c r="M675" s="73">
        <v>124006.39999999999</v>
      </c>
      <c r="N675" s="73">
        <v>0</v>
      </c>
      <c r="O675" s="16" t="str">
        <f>VLOOKUP($A675,'Roll up tech'!$A:$C,3,0)</f>
        <v>Yasso Sticks</v>
      </c>
      <c r="P675" s="16" t="str">
        <f>VLOOKUP($A675,'Roll up tech'!$A:$C,2,0)</f>
        <v>Yasso Pistachio 8-4pk</v>
      </c>
      <c r="Q675" s="16" t="str">
        <f t="shared" si="29"/>
        <v>Ya</v>
      </c>
      <c r="R675" s="16">
        <f>VLOOKUP(A675,'Per Pallet'!A:C,3,0)</f>
        <v>165</v>
      </c>
      <c r="S675" s="16">
        <f t="shared" si="30"/>
        <v>59</v>
      </c>
    </row>
    <row r="676" spans="1:19" hidden="1" x14ac:dyDescent="0.25">
      <c r="A676" s="71">
        <v>64955741</v>
      </c>
      <c r="B676" s="71">
        <v>2300</v>
      </c>
      <c r="C676" s="71" t="s">
        <v>849</v>
      </c>
      <c r="D676" s="71" t="s">
        <v>850</v>
      </c>
      <c r="E676" s="71" t="s">
        <v>10403</v>
      </c>
      <c r="F676" s="71" t="s">
        <v>851</v>
      </c>
      <c r="G676" s="71" t="s">
        <v>852</v>
      </c>
      <c r="H676" s="72">
        <v>548</v>
      </c>
      <c r="I676" s="73">
        <v>7153.43</v>
      </c>
      <c r="J676" s="73">
        <v>13053.7</v>
      </c>
      <c r="K676" s="73">
        <v>13258.8</v>
      </c>
      <c r="L676" s="74">
        <v>1000</v>
      </c>
      <c r="M676" s="73">
        <v>7153.43</v>
      </c>
      <c r="N676" s="73">
        <v>0</v>
      </c>
      <c r="O676" s="16" t="str">
        <f>VLOOKUP($A676,'Roll up tech'!$A:$C,3,0)</f>
        <v>Yasso Sticks</v>
      </c>
      <c r="P676" s="16" t="str">
        <f>VLOOKUP($A676,'Roll up tech'!$A:$C,2,0)</f>
        <v>Yasso Pistachio 8-4pk</v>
      </c>
      <c r="Q676" s="16" t="str">
        <f t="shared" si="29"/>
        <v>Ya</v>
      </c>
      <c r="R676" s="16">
        <f>VLOOKUP(A676,'Per Pallet'!A:C,3,0)</f>
        <v>165</v>
      </c>
      <c r="S676" s="16">
        <f t="shared" si="30"/>
        <v>4</v>
      </c>
    </row>
    <row r="677" spans="1:19" hidden="1" x14ac:dyDescent="0.25">
      <c r="A677" s="71">
        <v>64955741</v>
      </c>
      <c r="B677" s="71">
        <v>3989</v>
      </c>
      <c r="C677" s="71" t="s">
        <v>849</v>
      </c>
      <c r="D677" s="71" t="s">
        <v>850</v>
      </c>
      <c r="E677" s="71" t="s">
        <v>10403</v>
      </c>
      <c r="F677" s="71" t="s">
        <v>851</v>
      </c>
      <c r="G677" s="71" t="s">
        <v>852</v>
      </c>
      <c r="H677" s="72">
        <v>201</v>
      </c>
      <c r="I677" s="73">
        <v>2641.08</v>
      </c>
      <c r="J677" s="73">
        <v>13139.7</v>
      </c>
      <c r="K677" s="73">
        <v>12913.43</v>
      </c>
      <c r="L677" s="74">
        <v>1000</v>
      </c>
      <c r="M677" s="73">
        <v>2641.08</v>
      </c>
      <c r="N677" s="73">
        <v>0</v>
      </c>
      <c r="O677" s="16" t="str">
        <f>VLOOKUP($A677,'Roll up tech'!$A:$C,3,0)</f>
        <v>Yasso Sticks</v>
      </c>
      <c r="P677" s="16" t="str">
        <f>VLOOKUP($A677,'Roll up tech'!$A:$C,2,0)</f>
        <v>Yasso Pistachio 8-4pk</v>
      </c>
      <c r="Q677" s="16" t="str">
        <f t="shared" si="29"/>
        <v>Ya</v>
      </c>
      <c r="R677" s="16">
        <f>VLOOKUP(A677,'Per Pallet'!A:C,3,0)</f>
        <v>165</v>
      </c>
      <c r="S677" s="16">
        <f t="shared" si="30"/>
        <v>2</v>
      </c>
    </row>
    <row r="678" spans="1:19" hidden="1" x14ac:dyDescent="0.25">
      <c r="A678" s="71">
        <v>64955743</v>
      </c>
      <c r="B678" s="71">
        <v>1419</v>
      </c>
      <c r="C678" s="71" t="s">
        <v>849</v>
      </c>
      <c r="D678" s="71" t="s">
        <v>850</v>
      </c>
      <c r="E678" s="71" t="s">
        <v>10403</v>
      </c>
      <c r="F678" s="71" t="s">
        <v>851</v>
      </c>
      <c r="G678" s="71" t="s">
        <v>852</v>
      </c>
      <c r="H678" s="72">
        <v>8920</v>
      </c>
      <c r="I678" s="73">
        <v>161394.41</v>
      </c>
      <c r="J678" s="73">
        <v>18093.54</v>
      </c>
      <c r="K678" s="73">
        <v>13679.42</v>
      </c>
      <c r="L678" s="74">
        <v>1000</v>
      </c>
      <c r="M678" s="73">
        <v>161394.41</v>
      </c>
      <c r="N678" s="73">
        <v>0</v>
      </c>
      <c r="O678" s="16" t="str">
        <f>VLOOKUP($A678,'Roll up tech'!$A:$C,3,0)</f>
        <v>Yasso Sticks</v>
      </c>
      <c r="P678" s="16" t="str">
        <f>VLOOKUP($A678,'Roll up tech'!$A:$C,2,0)</f>
        <v>Yasso Peanut Butter Chip 8-4pk</v>
      </c>
      <c r="Q678" s="16" t="str">
        <f t="shared" si="29"/>
        <v>Ya</v>
      </c>
      <c r="R678" s="16">
        <f>VLOOKUP(A678,'Per Pallet'!A:C,3,0)</f>
        <v>165</v>
      </c>
      <c r="S678" s="16">
        <f t="shared" si="30"/>
        <v>55</v>
      </c>
    </row>
    <row r="679" spans="1:19" hidden="1" x14ac:dyDescent="0.25">
      <c r="A679" s="71">
        <v>64955743</v>
      </c>
      <c r="B679" s="71">
        <v>1439</v>
      </c>
      <c r="C679" s="71" t="s">
        <v>849</v>
      </c>
      <c r="D679" s="71" t="s">
        <v>850</v>
      </c>
      <c r="E679" s="71" t="s">
        <v>10403</v>
      </c>
      <c r="F679" s="71" t="s">
        <v>851</v>
      </c>
      <c r="G679" s="71" t="s">
        <v>852</v>
      </c>
      <c r="H679" s="72">
        <v>906</v>
      </c>
      <c r="I679" s="73">
        <v>13189.66</v>
      </c>
      <c r="J679" s="73">
        <v>14558.12</v>
      </c>
      <c r="K679" s="73">
        <v>13197.48</v>
      </c>
      <c r="L679" s="74">
        <v>1000</v>
      </c>
      <c r="M679" s="73">
        <v>13189.66</v>
      </c>
      <c r="N679" s="73">
        <v>0</v>
      </c>
      <c r="O679" s="16" t="str">
        <f>VLOOKUP($A679,'Roll up tech'!$A:$C,3,0)</f>
        <v>Yasso Sticks</v>
      </c>
      <c r="P679" s="16" t="str">
        <f>VLOOKUP($A679,'Roll up tech'!$A:$C,2,0)</f>
        <v>Yasso Peanut Butter Chip 8-4pk</v>
      </c>
      <c r="Q679" s="16" t="str">
        <f t="shared" si="29"/>
        <v>Ya</v>
      </c>
      <c r="R679" s="16">
        <f>VLOOKUP(A679,'Per Pallet'!A:C,3,0)</f>
        <v>165</v>
      </c>
      <c r="S679" s="16">
        <f t="shared" si="30"/>
        <v>6</v>
      </c>
    </row>
    <row r="680" spans="1:19" hidden="1" x14ac:dyDescent="0.25">
      <c r="A680" s="71">
        <v>64955743</v>
      </c>
      <c r="B680" s="71">
        <v>2300</v>
      </c>
      <c r="C680" s="71" t="s">
        <v>849</v>
      </c>
      <c r="D680" s="71" t="s">
        <v>850</v>
      </c>
      <c r="E680" s="71" t="s">
        <v>10403</v>
      </c>
      <c r="F680" s="71" t="s">
        <v>851</v>
      </c>
      <c r="G680" s="71" t="s">
        <v>852</v>
      </c>
      <c r="H680" s="72">
        <v>5081</v>
      </c>
      <c r="I680" s="73">
        <v>92938.29</v>
      </c>
      <c r="J680" s="73">
        <v>18291.34</v>
      </c>
      <c r="K680" s="73">
        <v>12596.14</v>
      </c>
      <c r="L680" s="74">
        <v>1000</v>
      </c>
      <c r="M680" s="73">
        <v>92938.29</v>
      </c>
      <c r="N680" s="73">
        <v>0</v>
      </c>
      <c r="O680" s="16" t="str">
        <f>VLOOKUP($A680,'Roll up tech'!$A:$C,3,0)</f>
        <v>Yasso Sticks</v>
      </c>
      <c r="P680" s="16" t="str">
        <f>VLOOKUP($A680,'Roll up tech'!$A:$C,2,0)</f>
        <v>Yasso Peanut Butter Chip 8-4pk</v>
      </c>
      <c r="Q680" s="16" t="str">
        <f t="shared" si="29"/>
        <v>Ya</v>
      </c>
      <c r="R680" s="16">
        <f>VLOOKUP(A680,'Per Pallet'!A:C,3,0)</f>
        <v>165</v>
      </c>
      <c r="S680" s="16">
        <f t="shared" si="30"/>
        <v>31</v>
      </c>
    </row>
    <row r="681" spans="1:19" hidden="1" x14ac:dyDescent="0.25">
      <c r="A681" s="71">
        <v>64955743</v>
      </c>
      <c r="B681" s="71">
        <v>3989</v>
      </c>
      <c r="C681" s="71" t="s">
        <v>849</v>
      </c>
      <c r="D681" s="71" t="s">
        <v>850</v>
      </c>
      <c r="E681" s="71" t="s">
        <v>10403</v>
      </c>
      <c r="F681" s="71" t="s">
        <v>851</v>
      </c>
      <c r="G681" s="71" t="s">
        <v>852</v>
      </c>
      <c r="H681" s="72">
        <v>9400</v>
      </c>
      <c r="I681" s="73">
        <v>170265.60000000001</v>
      </c>
      <c r="J681" s="73">
        <v>18113.36</v>
      </c>
      <c r="K681" s="73">
        <v>12933.77</v>
      </c>
      <c r="L681" s="74">
        <v>1000</v>
      </c>
      <c r="M681" s="73">
        <v>170265.60000000001</v>
      </c>
      <c r="N681" s="73">
        <v>0</v>
      </c>
      <c r="O681" s="16" t="str">
        <f>VLOOKUP($A681,'Roll up tech'!$A:$C,3,0)</f>
        <v>Yasso Sticks</v>
      </c>
      <c r="P681" s="16" t="str">
        <f>VLOOKUP($A681,'Roll up tech'!$A:$C,2,0)</f>
        <v>Yasso Peanut Butter Chip 8-4pk</v>
      </c>
      <c r="Q681" s="16" t="str">
        <f t="shared" si="29"/>
        <v>Ya</v>
      </c>
      <c r="R681" s="16">
        <f>VLOOKUP(A681,'Per Pallet'!A:C,3,0)</f>
        <v>165</v>
      </c>
      <c r="S681" s="16">
        <f t="shared" si="30"/>
        <v>57</v>
      </c>
    </row>
    <row r="682" spans="1:19" hidden="1" x14ac:dyDescent="0.25">
      <c r="A682" s="71">
        <v>64956417</v>
      </c>
      <c r="B682" s="71">
        <v>1419</v>
      </c>
      <c r="C682" s="71" t="s">
        <v>849</v>
      </c>
      <c r="D682" s="71" t="s">
        <v>850</v>
      </c>
      <c r="E682" s="71" t="s">
        <v>10403</v>
      </c>
      <c r="F682" s="71" t="s">
        <v>851</v>
      </c>
      <c r="G682" s="71" t="s">
        <v>852</v>
      </c>
      <c r="H682" s="72">
        <v>422</v>
      </c>
      <c r="I682" s="73">
        <v>2678.68</v>
      </c>
      <c r="J682" s="73">
        <v>6347.58</v>
      </c>
      <c r="K682" s="73">
        <v>6567.03</v>
      </c>
      <c r="L682" s="74">
        <v>1000</v>
      </c>
      <c r="M682" s="73">
        <v>2678.68</v>
      </c>
      <c r="N682" s="73">
        <v>0</v>
      </c>
      <c r="O682" s="16" t="str">
        <f>VLOOKUP($A682,'Roll up tech'!$A:$C,3,0)</f>
        <v>Facepieces</v>
      </c>
      <c r="P682" s="16" t="str">
        <f>VLOOKUP($A682,'Roll up tech'!$A:$C,2,0)</f>
        <v>PS Hello Kitty Facepiece IH 6-6PK</v>
      </c>
      <c r="Q682" s="16" t="str">
        <f t="shared" si="29"/>
        <v>PS</v>
      </c>
      <c r="R682" s="16">
        <f>VLOOKUP(A682,'Per Pallet'!A:C,3,0)</f>
        <v>143</v>
      </c>
      <c r="S682" s="16">
        <f t="shared" si="30"/>
        <v>3</v>
      </c>
    </row>
    <row r="683" spans="1:19" hidden="1" x14ac:dyDescent="0.25">
      <c r="A683" s="71">
        <v>64956417</v>
      </c>
      <c r="B683" s="71">
        <v>1439</v>
      </c>
      <c r="C683" s="71" t="s">
        <v>849</v>
      </c>
      <c r="D683" s="71" t="s">
        <v>850</v>
      </c>
      <c r="E683" s="71" t="s">
        <v>10403</v>
      </c>
      <c r="F683" s="71" t="s">
        <v>851</v>
      </c>
      <c r="G683" s="71" t="s">
        <v>852</v>
      </c>
      <c r="H683" s="72">
        <v>5184</v>
      </c>
      <c r="I683" s="73">
        <v>38546.699999999997</v>
      </c>
      <c r="J683" s="73">
        <v>7435.71</v>
      </c>
      <c r="K683" s="73">
        <v>6567.03</v>
      </c>
      <c r="L683" s="74">
        <v>1000</v>
      </c>
      <c r="M683" s="73">
        <v>38546.699999999997</v>
      </c>
      <c r="N683" s="73">
        <v>0</v>
      </c>
      <c r="O683" s="16" t="str">
        <f>VLOOKUP($A683,'Roll up tech'!$A:$C,3,0)</f>
        <v>Facepieces</v>
      </c>
      <c r="P683" s="16" t="str">
        <f>VLOOKUP($A683,'Roll up tech'!$A:$C,2,0)</f>
        <v>PS Hello Kitty Facepiece IH 6-6PK</v>
      </c>
      <c r="Q683" s="16" t="str">
        <f t="shared" si="29"/>
        <v>PS</v>
      </c>
      <c r="R683" s="16">
        <f>VLOOKUP(A683,'Per Pallet'!A:C,3,0)</f>
        <v>143</v>
      </c>
      <c r="S683" s="16">
        <f t="shared" si="30"/>
        <v>37</v>
      </c>
    </row>
    <row r="684" spans="1:19" hidden="1" x14ac:dyDescent="0.25">
      <c r="A684" s="71">
        <v>64956417</v>
      </c>
      <c r="B684" s="71">
        <v>2300</v>
      </c>
      <c r="C684" s="71" t="s">
        <v>849</v>
      </c>
      <c r="D684" s="71" t="s">
        <v>850</v>
      </c>
      <c r="E684" s="71" t="s">
        <v>10403</v>
      </c>
      <c r="F684" s="71" t="s">
        <v>851</v>
      </c>
      <c r="G684" s="71" t="s">
        <v>852</v>
      </c>
      <c r="H684" s="72">
        <v>1873</v>
      </c>
      <c r="I684" s="73">
        <v>12414.16</v>
      </c>
      <c r="J684" s="73">
        <v>6627.96</v>
      </c>
      <c r="K684" s="73">
        <v>6567.03</v>
      </c>
      <c r="L684" s="74">
        <v>1000</v>
      </c>
      <c r="M684" s="73">
        <v>12414.16</v>
      </c>
      <c r="N684" s="73">
        <v>0</v>
      </c>
      <c r="O684" s="16" t="str">
        <f>VLOOKUP($A684,'Roll up tech'!$A:$C,3,0)</f>
        <v>Facepieces</v>
      </c>
      <c r="P684" s="16" t="str">
        <f>VLOOKUP($A684,'Roll up tech'!$A:$C,2,0)</f>
        <v>PS Hello Kitty Facepiece IH 6-6PK</v>
      </c>
      <c r="Q684" s="16" t="str">
        <f t="shared" si="29"/>
        <v>PS</v>
      </c>
      <c r="R684" s="16">
        <f>VLOOKUP(A684,'Per Pallet'!A:C,3,0)</f>
        <v>143</v>
      </c>
      <c r="S684" s="16">
        <f t="shared" si="30"/>
        <v>14</v>
      </c>
    </row>
    <row r="685" spans="1:19" hidden="1" x14ac:dyDescent="0.25">
      <c r="A685" s="71">
        <v>64956417</v>
      </c>
      <c r="B685" s="71">
        <v>3989</v>
      </c>
      <c r="C685" s="71" t="s">
        <v>849</v>
      </c>
      <c r="D685" s="71" t="s">
        <v>850</v>
      </c>
      <c r="E685" s="71" t="s">
        <v>10403</v>
      </c>
      <c r="F685" s="71" t="s">
        <v>851</v>
      </c>
      <c r="G685" s="71" t="s">
        <v>852</v>
      </c>
      <c r="H685" s="72">
        <v>17641</v>
      </c>
      <c r="I685" s="73">
        <v>116077.06</v>
      </c>
      <c r="J685" s="73">
        <v>6579.96</v>
      </c>
      <c r="K685" s="73">
        <v>6614.93</v>
      </c>
      <c r="L685" s="74">
        <v>1000</v>
      </c>
      <c r="M685" s="73">
        <v>116077.06</v>
      </c>
      <c r="N685" s="73">
        <v>0</v>
      </c>
      <c r="O685" s="16" t="str">
        <f>VLOOKUP($A685,'Roll up tech'!$A:$C,3,0)</f>
        <v>Facepieces</v>
      </c>
      <c r="P685" s="16" t="str">
        <f>VLOOKUP($A685,'Roll up tech'!$A:$C,2,0)</f>
        <v>PS Hello Kitty Facepiece IH 6-6PK</v>
      </c>
      <c r="Q685" s="16" t="str">
        <f t="shared" si="29"/>
        <v>PS</v>
      </c>
      <c r="R685" s="16">
        <f>VLOOKUP(A685,'Per Pallet'!A:C,3,0)</f>
        <v>143</v>
      </c>
      <c r="S685" s="16">
        <f t="shared" si="30"/>
        <v>124</v>
      </c>
    </row>
    <row r="686" spans="1:19" hidden="1" x14ac:dyDescent="0.25">
      <c r="A686" s="71">
        <v>64957257</v>
      </c>
      <c r="B686" s="71">
        <v>1406</v>
      </c>
      <c r="C686" s="71" t="s">
        <v>849</v>
      </c>
      <c r="D686" s="71" t="s">
        <v>850</v>
      </c>
      <c r="E686" s="71" t="s">
        <v>10403</v>
      </c>
      <c r="F686" s="71" t="s">
        <v>853</v>
      </c>
      <c r="G686" s="71" t="s">
        <v>852</v>
      </c>
      <c r="H686" s="72">
        <v>0</v>
      </c>
      <c r="I686" s="73">
        <v>0</v>
      </c>
      <c r="J686" s="73">
        <v>0</v>
      </c>
      <c r="K686" s="73">
        <v>14262.44</v>
      </c>
      <c r="L686" s="74">
        <v>1000</v>
      </c>
      <c r="M686" s="73">
        <v>0</v>
      </c>
      <c r="N686" s="73">
        <v>0</v>
      </c>
      <c r="O686" s="16" t="str">
        <f>VLOOKUP($A686,'Roll up tech'!$A:$C,3,0)</f>
        <v>Yasso Sandwich</v>
      </c>
      <c r="P686" s="16" t="str">
        <f>VLOOKUP($A686,'Roll up tech'!$A:$C,2,0)</f>
        <v>Yasso Vanilla Bean Sandwich 8-3pk</v>
      </c>
      <c r="Q686" s="16" t="str">
        <f t="shared" si="29"/>
        <v>Ya</v>
      </c>
      <c r="R686" s="16">
        <f>VLOOKUP(A686,'Per Pallet'!A:C,3,0)</f>
        <v>96</v>
      </c>
      <c r="S686" s="16">
        <f t="shared" si="30"/>
        <v>0</v>
      </c>
    </row>
    <row r="687" spans="1:19" hidden="1" x14ac:dyDescent="0.25">
      <c r="A687" s="71">
        <v>64957257</v>
      </c>
      <c r="B687" s="71">
        <v>1419</v>
      </c>
      <c r="C687" s="71" t="s">
        <v>849</v>
      </c>
      <c r="D687" s="71" t="s">
        <v>850</v>
      </c>
      <c r="E687" s="71" t="s">
        <v>10403</v>
      </c>
      <c r="F687" s="71" t="s">
        <v>851</v>
      </c>
      <c r="G687" s="71" t="s">
        <v>852</v>
      </c>
      <c r="H687" s="72">
        <v>1357</v>
      </c>
      <c r="I687" s="73">
        <v>19237.669999999998</v>
      </c>
      <c r="J687" s="73">
        <v>14176.62</v>
      </c>
      <c r="K687" s="73">
        <v>14262.44</v>
      </c>
      <c r="L687" s="74">
        <v>1000</v>
      </c>
      <c r="M687" s="73">
        <v>19237.669999999998</v>
      </c>
      <c r="N687" s="73">
        <v>0</v>
      </c>
      <c r="O687" s="16" t="str">
        <f>VLOOKUP($A687,'Roll up tech'!$A:$C,3,0)</f>
        <v>Yasso Sandwich</v>
      </c>
      <c r="P687" s="16" t="str">
        <f>VLOOKUP($A687,'Roll up tech'!$A:$C,2,0)</f>
        <v>Yasso Vanilla Bean Sandwich 8-3pk</v>
      </c>
      <c r="Q687" s="16" t="str">
        <f t="shared" si="29"/>
        <v>Ya</v>
      </c>
      <c r="R687" s="16">
        <f>VLOOKUP(A687,'Per Pallet'!A:C,3,0)</f>
        <v>96</v>
      </c>
      <c r="S687" s="16">
        <f t="shared" si="30"/>
        <v>15</v>
      </c>
    </row>
    <row r="688" spans="1:19" hidden="1" x14ac:dyDescent="0.25">
      <c r="A688" s="71">
        <v>64957257</v>
      </c>
      <c r="B688" s="71">
        <v>1439</v>
      </c>
      <c r="C688" s="71" t="s">
        <v>849</v>
      </c>
      <c r="D688" s="71" t="s">
        <v>850</v>
      </c>
      <c r="E688" s="71" t="s">
        <v>10403</v>
      </c>
      <c r="F688" s="71" t="s">
        <v>851</v>
      </c>
      <c r="G688" s="71" t="s">
        <v>852</v>
      </c>
      <c r="H688" s="72">
        <v>10466</v>
      </c>
      <c r="I688" s="73">
        <v>135822.62</v>
      </c>
      <c r="J688" s="73">
        <v>12977.51</v>
      </c>
      <c r="K688" s="73">
        <v>14262.44</v>
      </c>
      <c r="L688" s="74">
        <v>1000</v>
      </c>
      <c r="M688" s="73">
        <v>135822.62</v>
      </c>
      <c r="N688" s="73">
        <v>0</v>
      </c>
      <c r="O688" s="16" t="str">
        <f>VLOOKUP($A688,'Roll up tech'!$A:$C,3,0)</f>
        <v>Yasso Sandwich</v>
      </c>
      <c r="P688" s="16" t="str">
        <f>VLOOKUP($A688,'Roll up tech'!$A:$C,2,0)</f>
        <v>Yasso Vanilla Bean Sandwich 8-3pk</v>
      </c>
      <c r="Q688" s="16" t="str">
        <f t="shared" si="29"/>
        <v>Ya</v>
      </c>
      <c r="R688" s="16">
        <f>VLOOKUP(A688,'Per Pallet'!A:C,3,0)</f>
        <v>96</v>
      </c>
      <c r="S688" s="16">
        <f t="shared" si="30"/>
        <v>110</v>
      </c>
    </row>
    <row r="689" spans="1:19" hidden="1" x14ac:dyDescent="0.25">
      <c r="A689" s="71">
        <v>64957257</v>
      </c>
      <c r="B689" s="71">
        <v>2300</v>
      </c>
      <c r="C689" s="71" t="s">
        <v>849</v>
      </c>
      <c r="D689" s="71" t="s">
        <v>850</v>
      </c>
      <c r="E689" s="71" t="s">
        <v>10403</v>
      </c>
      <c r="F689" s="71" t="s">
        <v>851</v>
      </c>
      <c r="G689" s="71" t="s">
        <v>852</v>
      </c>
      <c r="H689" s="72">
        <v>1060</v>
      </c>
      <c r="I689" s="73">
        <v>14612.12</v>
      </c>
      <c r="J689" s="73">
        <v>13785.02</v>
      </c>
      <c r="K689" s="73">
        <v>13625.69</v>
      </c>
      <c r="L689" s="74">
        <v>1000</v>
      </c>
      <c r="M689" s="73">
        <v>14612.12</v>
      </c>
      <c r="N689" s="73">
        <v>0</v>
      </c>
      <c r="O689" s="16" t="str">
        <f>VLOOKUP($A689,'Roll up tech'!$A:$C,3,0)</f>
        <v>Yasso Sandwich</v>
      </c>
      <c r="P689" s="16" t="str">
        <f>VLOOKUP($A689,'Roll up tech'!$A:$C,2,0)</f>
        <v>Yasso Vanilla Bean Sandwich 8-3pk</v>
      </c>
      <c r="Q689" s="16" t="str">
        <f t="shared" si="29"/>
        <v>Ya</v>
      </c>
      <c r="R689" s="16">
        <f>VLOOKUP(A689,'Per Pallet'!A:C,3,0)</f>
        <v>96</v>
      </c>
      <c r="S689" s="16">
        <f t="shared" si="30"/>
        <v>12</v>
      </c>
    </row>
    <row r="690" spans="1:19" hidden="1" x14ac:dyDescent="0.25">
      <c r="A690" s="71">
        <v>64957257</v>
      </c>
      <c r="B690" s="71">
        <v>3989</v>
      </c>
      <c r="C690" s="71" t="s">
        <v>849</v>
      </c>
      <c r="D690" s="71" t="s">
        <v>850</v>
      </c>
      <c r="E690" s="71" t="s">
        <v>10403</v>
      </c>
      <c r="F690" s="71" t="s">
        <v>851</v>
      </c>
      <c r="G690" s="71" t="s">
        <v>852</v>
      </c>
      <c r="H690" s="72">
        <v>45749</v>
      </c>
      <c r="I690" s="73">
        <v>617342.71</v>
      </c>
      <c r="J690" s="73">
        <v>13494.12</v>
      </c>
      <c r="K690" s="73">
        <v>13521.06</v>
      </c>
      <c r="L690" s="74">
        <v>1000</v>
      </c>
      <c r="M690" s="73">
        <v>617342.71</v>
      </c>
      <c r="N690" s="73">
        <v>0</v>
      </c>
      <c r="O690" s="16" t="str">
        <f>VLOOKUP($A690,'Roll up tech'!$A:$C,3,0)</f>
        <v>Yasso Sandwich</v>
      </c>
      <c r="P690" s="16" t="str">
        <f>VLOOKUP($A690,'Roll up tech'!$A:$C,2,0)</f>
        <v>Yasso Vanilla Bean Sandwich 8-3pk</v>
      </c>
      <c r="Q690" s="16" t="str">
        <f t="shared" si="29"/>
        <v>Ya</v>
      </c>
      <c r="R690" s="16">
        <f>VLOOKUP(A690,'Per Pallet'!A:C,3,0)</f>
        <v>96</v>
      </c>
      <c r="S690" s="16">
        <f t="shared" si="30"/>
        <v>477</v>
      </c>
    </row>
    <row r="691" spans="1:19" hidden="1" x14ac:dyDescent="0.25">
      <c r="A691" s="71">
        <v>64957257</v>
      </c>
      <c r="B691" s="71">
        <v>6757</v>
      </c>
      <c r="C691" s="71" t="s">
        <v>849</v>
      </c>
      <c r="D691" s="71" t="s">
        <v>850</v>
      </c>
      <c r="E691" s="71" t="s">
        <v>10403</v>
      </c>
      <c r="F691" s="71" t="s">
        <v>851</v>
      </c>
      <c r="G691" s="71" t="s">
        <v>852</v>
      </c>
      <c r="H691" s="72">
        <v>11453</v>
      </c>
      <c r="I691" s="73">
        <v>140528.31</v>
      </c>
      <c r="J691" s="73">
        <v>12270</v>
      </c>
      <c r="K691" s="73">
        <v>12485.56</v>
      </c>
      <c r="L691" s="74">
        <v>1000</v>
      </c>
      <c r="M691" s="73">
        <v>140528.31</v>
      </c>
      <c r="N691" s="73">
        <v>0</v>
      </c>
      <c r="O691" s="16" t="str">
        <f>VLOOKUP($A691,'Roll up tech'!$A:$C,3,0)</f>
        <v>Yasso Sandwich</v>
      </c>
      <c r="P691" s="16" t="str">
        <f>VLOOKUP($A691,'Roll up tech'!$A:$C,2,0)</f>
        <v>Yasso Vanilla Bean Sandwich 8-3pk</v>
      </c>
      <c r="Q691" s="16" t="str">
        <f t="shared" si="29"/>
        <v>Ya</v>
      </c>
      <c r="R691" s="16">
        <f>VLOOKUP(A691,'Per Pallet'!A:C,3,0)</f>
        <v>96</v>
      </c>
      <c r="S691" s="16">
        <f t="shared" si="30"/>
        <v>120</v>
      </c>
    </row>
    <row r="692" spans="1:19" hidden="1" x14ac:dyDescent="0.25">
      <c r="A692" s="71">
        <v>64958122</v>
      </c>
      <c r="B692" s="71">
        <v>1406</v>
      </c>
      <c r="C692" s="71" t="s">
        <v>849</v>
      </c>
      <c r="D692" s="71" t="s">
        <v>850</v>
      </c>
      <c r="E692" s="71" t="s">
        <v>10403</v>
      </c>
      <c r="F692" s="71" t="s">
        <v>851</v>
      </c>
      <c r="G692" s="71" t="s">
        <v>852</v>
      </c>
      <c r="H692" s="72">
        <v>19800</v>
      </c>
      <c r="I692" s="73">
        <v>183240.04</v>
      </c>
      <c r="J692" s="73">
        <v>9254.5499999999993</v>
      </c>
      <c r="K692" s="73">
        <v>9113.8700000000008</v>
      </c>
      <c r="L692" s="74">
        <v>1000</v>
      </c>
      <c r="M692" s="73">
        <v>183240.04</v>
      </c>
      <c r="N692" s="73">
        <v>0</v>
      </c>
      <c r="O692" s="16" t="str">
        <f>VLOOKUP($A692,'Roll up tech'!$A:$C,3,0)</f>
        <v>Yasso Sticks</v>
      </c>
      <c r="P692" s="16" t="str">
        <f>VLOOKUP($A692,'Roll up tech'!$A:$C,2,0)</f>
        <v>Yasso Sea Salt Caramel 8-4pk</v>
      </c>
      <c r="Q692" s="16" t="str">
        <f t="shared" si="29"/>
        <v>Ya</v>
      </c>
      <c r="R692" s="16">
        <f>VLOOKUP(A692,'Per Pallet'!A:C,3,0)</f>
        <v>165</v>
      </c>
      <c r="S692" s="16">
        <f t="shared" si="30"/>
        <v>120</v>
      </c>
    </row>
    <row r="693" spans="1:19" hidden="1" x14ac:dyDescent="0.25">
      <c r="A693" s="71">
        <v>64958122</v>
      </c>
      <c r="B693" s="71">
        <v>1419</v>
      </c>
      <c r="C693" s="71" t="s">
        <v>849</v>
      </c>
      <c r="D693" s="71" t="s">
        <v>850</v>
      </c>
      <c r="E693" s="71" t="s">
        <v>10403</v>
      </c>
      <c r="F693" s="71" t="s">
        <v>851</v>
      </c>
      <c r="G693" s="71" t="s">
        <v>852</v>
      </c>
      <c r="H693" s="72">
        <v>18535</v>
      </c>
      <c r="I693" s="73">
        <v>194589.11</v>
      </c>
      <c r="J693" s="73">
        <v>10498.47</v>
      </c>
      <c r="K693" s="73">
        <v>9113.8700000000008</v>
      </c>
      <c r="L693" s="74">
        <v>1000</v>
      </c>
      <c r="M693" s="73">
        <v>194589.11</v>
      </c>
      <c r="N693" s="73">
        <v>0</v>
      </c>
      <c r="O693" s="16" t="str">
        <f>VLOOKUP($A693,'Roll up tech'!$A:$C,3,0)</f>
        <v>Yasso Sticks</v>
      </c>
      <c r="P693" s="16" t="str">
        <f>VLOOKUP($A693,'Roll up tech'!$A:$C,2,0)</f>
        <v>Yasso Sea Salt Caramel 8-4pk</v>
      </c>
      <c r="Q693" s="16" t="str">
        <f t="shared" si="29"/>
        <v>Ya</v>
      </c>
      <c r="R693" s="16">
        <f>VLOOKUP(A693,'Per Pallet'!A:C,3,0)</f>
        <v>165</v>
      </c>
      <c r="S693" s="16">
        <f t="shared" si="30"/>
        <v>113</v>
      </c>
    </row>
    <row r="694" spans="1:19" hidden="1" x14ac:dyDescent="0.25">
      <c r="A694" s="71">
        <v>64958122</v>
      </c>
      <c r="B694" s="71">
        <v>1439</v>
      </c>
      <c r="C694" s="71" t="s">
        <v>849</v>
      </c>
      <c r="D694" s="71" t="s">
        <v>850</v>
      </c>
      <c r="E694" s="71" t="s">
        <v>10403</v>
      </c>
      <c r="F694" s="71" t="s">
        <v>851</v>
      </c>
      <c r="G694" s="71" t="s">
        <v>852</v>
      </c>
      <c r="H694" s="72">
        <v>6975</v>
      </c>
      <c r="I694" s="73">
        <v>70444.22</v>
      </c>
      <c r="J694" s="73">
        <v>10099.530000000001</v>
      </c>
      <c r="K694" s="73">
        <v>9305.51</v>
      </c>
      <c r="L694" s="74">
        <v>1000</v>
      </c>
      <c r="M694" s="73">
        <v>70444.22</v>
      </c>
      <c r="N694" s="73">
        <v>0</v>
      </c>
      <c r="O694" s="16" t="str">
        <f>VLOOKUP($A694,'Roll up tech'!$A:$C,3,0)</f>
        <v>Yasso Sticks</v>
      </c>
      <c r="P694" s="16" t="str">
        <f>VLOOKUP($A694,'Roll up tech'!$A:$C,2,0)</f>
        <v>Yasso Sea Salt Caramel 8-4pk</v>
      </c>
      <c r="Q694" s="16" t="str">
        <f t="shared" si="29"/>
        <v>Ya</v>
      </c>
      <c r="R694" s="16">
        <f>VLOOKUP(A694,'Per Pallet'!A:C,3,0)</f>
        <v>165</v>
      </c>
      <c r="S694" s="16">
        <f t="shared" si="30"/>
        <v>43</v>
      </c>
    </row>
    <row r="695" spans="1:19" hidden="1" x14ac:dyDescent="0.25">
      <c r="A695" s="71">
        <v>64958122</v>
      </c>
      <c r="B695" s="71">
        <v>1471</v>
      </c>
      <c r="C695" s="71" t="s">
        <v>849</v>
      </c>
      <c r="D695" s="71" t="s">
        <v>850</v>
      </c>
      <c r="E695" s="71" t="s">
        <v>10403</v>
      </c>
      <c r="F695" s="71" t="s">
        <v>851</v>
      </c>
      <c r="G695" s="71" t="s">
        <v>852</v>
      </c>
      <c r="H695" s="72">
        <v>39600</v>
      </c>
      <c r="I695" s="73">
        <v>338991.23</v>
      </c>
      <c r="J695" s="73">
        <v>8560.3799999999992</v>
      </c>
      <c r="K695" s="73">
        <v>9113.8700000000008</v>
      </c>
      <c r="L695" s="74">
        <v>1000</v>
      </c>
      <c r="M695" s="73">
        <v>338991.23</v>
      </c>
      <c r="N695" s="73">
        <v>0</v>
      </c>
      <c r="O695" s="16" t="str">
        <f>VLOOKUP($A695,'Roll up tech'!$A:$C,3,0)</f>
        <v>Yasso Sticks</v>
      </c>
      <c r="P695" s="16" t="str">
        <f>VLOOKUP($A695,'Roll up tech'!$A:$C,2,0)</f>
        <v>Yasso Sea Salt Caramel 8-4pk</v>
      </c>
      <c r="Q695" s="16" t="str">
        <f t="shared" si="29"/>
        <v>Ya</v>
      </c>
      <c r="R695" s="16">
        <f>VLOOKUP(A695,'Per Pallet'!A:C,3,0)</f>
        <v>165</v>
      </c>
      <c r="S695" s="16">
        <f t="shared" si="30"/>
        <v>240</v>
      </c>
    </row>
    <row r="696" spans="1:19" hidden="1" x14ac:dyDescent="0.25">
      <c r="A696" s="71">
        <v>64958122</v>
      </c>
      <c r="B696" s="71">
        <v>1717</v>
      </c>
      <c r="C696" s="71" t="s">
        <v>849</v>
      </c>
      <c r="D696" s="71" t="s">
        <v>850</v>
      </c>
      <c r="E696" s="71" t="s">
        <v>10403</v>
      </c>
      <c r="F696" s="71" t="s">
        <v>851</v>
      </c>
      <c r="G696" s="71" t="s">
        <v>852</v>
      </c>
      <c r="H696" s="72">
        <v>0</v>
      </c>
      <c r="I696" s="73">
        <v>0</v>
      </c>
      <c r="J696" s="73">
        <v>11153.46</v>
      </c>
      <c r="K696" s="73">
        <v>11540.4</v>
      </c>
      <c r="L696" s="74">
        <v>1000</v>
      </c>
      <c r="M696" s="73">
        <v>0</v>
      </c>
      <c r="N696" s="73">
        <v>0</v>
      </c>
      <c r="O696" s="16" t="str">
        <f>VLOOKUP($A696,'Roll up tech'!$A:$C,3,0)</f>
        <v>Yasso Sticks</v>
      </c>
      <c r="P696" s="16" t="str">
        <f>VLOOKUP($A696,'Roll up tech'!$A:$C,2,0)</f>
        <v>Yasso Sea Salt Caramel 8-4pk</v>
      </c>
      <c r="Q696" s="16" t="str">
        <f t="shared" si="29"/>
        <v>Ya</v>
      </c>
      <c r="R696" s="16">
        <f>VLOOKUP(A696,'Per Pallet'!A:C,3,0)</f>
        <v>165</v>
      </c>
      <c r="S696" s="16">
        <f t="shared" si="30"/>
        <v>0</v>
      </c>
    </row>
    <row r="697" spans="1:19" hidden="1" x14ac:dyDescent="0.25">
      <c r="A697" s="71">
        <v>64958122</v>
      </c>
      <c r="B697" s="71">
        <v>2300</v>
      </c>
      <c r="C697" s="71" t="s">
        <v>849</v>
      </c>
      <c r="D697" s="71" t="s">
        <v>850</v>
      </c>
      <c r="E697" s="71" t="s">
        <v>10403</v>
      </c>
      <c r="F697" s="71" t="s">
        <v>851</v>
      </c>
      <c r="G697" s="71" t="s">
        <v>852</v>
      </c>
      <c r="H697" s="72">
        <v>15395</v>
      </c>
      <c r="I697" s="73">
        <v>129896.13</v>
      </c>
      <c r="J697" s="73">
        <v>8437.5499999999993</v>
      </c>
      <c r="K697" s="73">
        <v>8303.84</v>
      </c>
      <c r="L697" s="74">
        <v>1000</v>
      </c>
      <c r="M697" s="73">
        <v>129896.13</v>
      </c>
      <c r="N697" s="73">
        <v>0</v>
      </c>
      <c r="O697" s="16" t="str">
        <f>VLOOKUP($A697,'Roll up tech'!$A:$C,3,0)</f>
        <v>Yasso Sticks</v>
      </c>
      <c r="P697" s="16" t="str">
        <f>VLOOKUP($A697,'Roll up tech'!$A:$C,2,0)</f>
        <v>Yasso Sea Salt Caramel 8-4pk</v>
      </c>
      <c r="Q697" s="16" t="str">
        <f t="shared" si="29"/>
        <v>Ya</v>
      </c>
      <c r="R697" s="16">
        <f>VLOOKUP(A697,'Per Pallet'!A:C,3,0)</f>
        <v>165</v>
      </c>
      <c r="S697" s="16">
        <f t="shared" si="30"/>
        <v>94</v>
      </c>
    </row>
    <row r="698" spans="1:19" hidden="1" x14ac:dyDescent="0.25">
      <c r="A698" s="71">
        <v>64958122</v>
      </c>
      <c r="B698" s="71">
        <v>2904</v>
      </c>
      <c r="C698" s="71" t="s">
        <v>849</v>
      </c>
      <c r="D698" s="71" t="s">
        <v>850</v>
      </c>
      <c r="E698" s="71" t="s">
        <v>10403</v>
      </c>
      <c r="F698" s="71" t="s">
        <v>851</v>
      </c>
      <c r="G698" s="71" t="s">
        <v>852</v>
      </c>
      <c r="H698" s="72">
        <v>26</v>
      </c>
      <c r="I698" s="73">
        <v>212.83</v>
      </c>
      <c r="J698" s="73">
        <v>8185.77</v>
      </c>
      <c r="K698" s="73">
        <v>8303.84</v>
      </c>
      <c r="L698" s="74">
        <v>1000</v>
      </c>
      <c r="M698" s="73">
        <v>212.83</v>
      </c>
      <c r="N698" s="73">
        <v>0</v>
      </c>
      <c r="O698" s="16" t="str">
        <f>VLOOKUP($A698,'Roll up tech'!$A:$C,3,0)</f>
        <v>Yasso Sticks</v>
      </c>
      <c r="P698" s="16" t="str">
        <f>VLOOKUP($A698,'Roll up tech'!$A:$C,2,0)</f>
        <v>Yasso Sea Salt Caramel 8-4pk</v>
      </c>
      <c r="Q698" s="16" t="str">
        <f t="shared" si="29"/>
        <v>Ya</v>
      </c>
      <c r="R698" s="16">
        <f>VLOOKUP(A698,'Per Pallet'!A:C,3,0)</f>
        <v>165</v>
      </c>
      <c r="S698" s="16">
        <f t="shared" si="30"/>
        <v>1</v>
      </c>
    </row>
    <row r="699" spans="1:19" hidden="1" x14ac:dyDescent="0.25">
      <c r="A699" s="71">
        <v>64958122</v>
      </c>
      <c r="B699" s="71">
        <v>3989</v>
      </c>
      <c r="C699" s="71" t="s">
        <v>849</v>
      </c>
      <c r="D699" s="71" t="s">
        <v>850</v>
      </c>
      <c r="E699" s="71" t="s">
        <v>10403</v>
      </c>
      <c r="F699" s="71" t="s">
        <v>851</v>
      </c>
      <c r="G699" s="71" t="s">
        <v>852</v>
      </c>
      <c r="H699" s="72">
        <v>25390</v>
      </c>
      <c r="I699" s="73">
        <v>247128.19</v>
      </c>
      <c r="J699" s="73">
        <v>9733.2900000000009</v>
      </c>
      <c r="K699" s="73">
        <v>8707.73</v>
      </c>
      <c r="L699" s="74">
        <v>1000</v>
      </c>
      <c r="M699" s="73">
        <v>247128.19</v>
      </c>
      <c r="N699" s="73">
        <v>0</v>
      </c>
      <c r="O699" s="16" t="str">
        <f>VLOOKUP($A699,'Roll up tech'!$A:$C,3,0)</f>
        <v>Yasso Sticks</v>
      </c>
      <c r="P699" s="16" t="str">
        <f>VLOOKUP($A699,'Roll up tech'!$A:$C,2,0)</f>
        <v>Yasso Sea Salt Caramel 8-4pk</v>
      </c>
      <c r="Q699" s="16" t="str">
        <f t="shared" si="29"/>
        <v>Ya</v>
      </c>
      <c r="R699" s="16">
        <f>VLOOKUP(A699,'Per Pallet'!A:C,3,0)</f>
        <v>165</v>
      </c>
      <c r="S699" s="16">
        <f t="shared" si="30"/>
        <v>154</v>
      </c>
    </row>
    <row r="700" spans="1:19" hidden="1" x14ac:dyDescent="0.25">
      <c r="A700" s="71">
        <v>64958123</v>
      </c>
      <c r="B700" s="71">
        <v>1419</v>
      </c>
      <c r="C700" s="71" t="s">
        <v>849</v>
      </c>
      <c r="D700" s="71" t="s">
        <v>850</v>
      </c>
      <c r="E700" s="71" t="s">
        <v>10403</v>
      </c>
      <c r="F700" s="71" t="s">
        <v>851</v>
      </c>
      <c r="G700" s="71" t="s">
        <v>852</v>
      </c>
      <c r="H700" s="72">
        <v>1462</v>
      </c>
      <c r="I700" s="73">
        <v>19667.45</v>
      </c>
      <c r="J700" s="73">
        <v>13452.43</v>
      </c>
      <c r="K700" s="73">
        <v>12549.07</v>
      </c>
      <c r="L700" s="74">
        <v>1000</v>
      </c>
      <c r="M700" s="73">
        <v>19667.45</v>
      </c>
      <c r="N700" s="73">
        <v>0</v>
      </c>
      <c r="O700" s="16" t="str">
        <f>VLOOKUP($A700,'Roll up tech'!$A:$C,3,0)</f>
        <v>Yasso Sticks</v>
      </c>
      <c r="P700" s="16" t="str">
        <f>VLOOKUP($A700,'Roll up tech'!$A:$C,2,0)</f>
        <v>Yasso Chocolate Fudge Brownie 8-4pk</v>
      </c>
      <c r="Q700" s="16" t="str">
        <f t="shared" si="29"/>
        <v>Ya</v>
      </c>
      <c r="R700" s="16">
        <f>VLOOKUP(A700,'Per Pallet'!A:C,3,0)</f>
        <v>165</v>
      </c>
      <c r="S700" s="16">
        <f t="shared" si="30"/>
        <v>9</v>
      </c>
    </row>
    <row r="701" spans="1:19" hidden="1" x14ac:dyDescent="0.25">
      <c r="A701" s="71">
        <v>64958123</v>
      </c>
      <c r="B701" s="71">
        <v>1439</v>
      </c>
      <c r="C701" s="71" t="s">
        <v>849</v>
      </c>
      <c r="D701" s="71" t="s">
        <v>850</v>
      </c>
      <c r="E701" s="71" t="s">
        <v>10403</v>
      </c>
      <c r="F701" s="71" t="s">
        <v>851</v>
      </c>
      <c r="G701" s="71" t="s">
        <v>852</v>
      </c>
      <c r="H701" s="72">
        <v>862</v>
      </c>
      <c r="I701" s="73">
        <v>11555.66</v>
      </c>
      <c r="J701" s="73">
        <v>13405.64</v>
      </c>
      <c r="K701" s="73">
        <v>13562.72</v>
      </c>
      <c r="L701" s="74">
        <v>1000</v>
      </c>
      <c r="M701" s="73">
        <v>11555.66</v>
      </c>
      <c r="N701" s="73">
        <v>0</v>
      </c>
      <c r="O701" s="16" t="str">
        <f>VLOOKUP($A701,'Roll up tech'!$A:$C,3,0)</f>
        <v>Yasso Sticks</v>
      </c>
      <c r="P701" s="16" t="str">
        <f>VLOOKUP($A701,'Roll up tech'!$A:$C,2,0)</f>
        <v>Yasso Chocolate Fudge Brownie 8-4pk</v>
      </c>
      <c r="Q701" s="16" t="str">
        <f t="shared" si="29"/>
        <v>Ya</v>
      </c>
      <c r="R701" s="16">
        <f>VLOOKUP(A701,'Per Pallet'!A:C,3,0)</f>
        <v>165</v>
      </c>
      <c r="S701" s="16">
        <f t="shared" si="30"/>
        <v>6</v>
      </c>
    </row>
    <row r="702" spans="1:19" hidden="1" x14ac:dyDescent="0.25">
      <c r="A702" s="71">
        <v>64958123</v>
      </c>
      <c r="B702" s="71">
        <v>1716</v>
      </c>
      <c r="C702" s="71" t="s">
        <v>849</v>
      </c>
      <c r="D702" s="71" t="s">
        <v>850</v>
      </c>
      <c r="E702" s="71" t="s">
        <v>10403</v>
      </c>
      <c r="F702" s="71" t="s">
        <v>851</v>
      </c>
      <c r="G702" s="71" t="s">
        <v>852</v>
      </c>
      <c r="H702" s="72">
        <v>371</v>
      </c>
      <c r="I702" s="73">
        <v>4954.55</v>
      </c>
      <c r="J702" s="73">
        <v>13354.58</v>
      </c>
      <c r="K702" s="73">
        <v>13480.97</v>
      </c>
      <c r="L702" s="74">
        <v>1000</v>
      </c>
      <c r="M702" s="73">
        <v>4954.55</v>
      </c>
      <c r="N702" s="73">
        <v>0</v>
      </c>
      <c r="O702" s="16" t="str">
        <f>VLOOKUP($A702,'Roll up tech'!$A:$C,3,0)</f>
        <v>Yasso Sticks</v>
      </c>
      <c r="P702" s="16" t="str">
        <f>VLOOKUP($A702,'Roll up tech'!$A:$C,2,0)</f>
        <v>Yasso Chocolate Fudge Brownie 8-4pk</v>
      </c>
      <c r="Q702" s="16" t="str">
        <f t="shared" si="29"/>
        <v>Ya</v>
      </c>
      <c r="R702" s="16">
        <f>VLOOKUP(A702,'Per Pallet'!A:C,3,0)</f>
        <v>165</v>
      </c>
      <c r="S702" s="16">
        <f t="shared" si="30"/>
        <v>3</v>
      </c>
    </row>
    <row r="703" spans="1:19" hidden="1" x14ac:dyDescent="0.25">
      <c r="A703" s="71">
        <v>64958123</v>
      </c>
      <c r="B703" s="71">
        <v>2300</v>
      </c>
      <c r="C703" s="71" t="s">
        <v>849</v>
      </c>
      <c r="D703" s="71" t="s">
        <v>850</v>
      </c>
      <c r="E703" s="71" t="s">
        <v>10403</v>
      </c>
      <c r="F703" s="71" t="s">
        <v>851</v>
      </c>
      <c r="G703" s="71" t="s">
        <v>852</v>
      </c>
      <c r="H703" s="72">
        <v>0</v>
      </c>
      <c r="I703" s="73">
        <v>0</v>
      </c>
      <c r="J703" s="73">
        <v>13407.64</v>
      </c>
      <c r="K703" s="73">
        <v>12545.59</v>
      </c>
      <c r="L703" s="74">
        <v>1000</v>
      </c>
      <c r="M703" s="73">
        <v>0</v>
      </c>
      <c r="N703" s="73">
        <v>0</v>
      </c>
      <c r="O703" s="16" t="str">
        <f>VLOOKUP($A703,'Roll up tech'!$A:$C,3,0)</f>
        <v>Yasso Sticks</v>
      </c>
      <c r="P703" s="16" t="str">
        <f>VLOOKUP($A703,'Roll up tech'!$A:$C,2,0)</f>
        <v>Yasso Chocolate Fudge Brownie 8-4pk</v>
      </c>
      <c r="Q703" s="16" t="str">
        <f t="shared" si="29"/>
        <v>Ya</v>
      </c>
      <c r="R703" s="16">
        <f>VLOOKUP(A703,'Per Pallet'!A:C,3,0)</f>
        <v>165</v>
      </c>
      <c r="S703" s="16">
        <f t="shared" si="30"/>
        <v>0</v>
      </c>
    </row>
    <row r="704" spans="1:19" hidden="1" x14ac:dyDescent="0.25">
      <c r="A704" s="71">
        <v>64958123</v>
      </c>
      <c r="B704" s="71">
        <v>3989</v>
      </c>
      <c r="C704" s="71" t="s">
        <v>849</v>
      </c>
      <c r="D704" s="71" t="s">
        <v>850</v>
      </c>
      <c r="E704" s="71" t="s">
        <v>10403</v>
      </c>
      <c r="F704" s="71" t="s">
        <v>851</v>
      </c>
      <c r="G704" s="71" t="s">
        <v>852</v>
      </c>
      <c r="H704" s="72">
        <v>0</v>
      </c>
      <c r="I704" s="73">
        <v>0</v>
      </c>
      <c r="J704" s="73">
        <v>13481</v>
      </c>
      <c r="K704" s="73">
        <v>12649.54</v>
      </c>
      <c r="L704" s="74">
        <v>1000</v>
      </c>
      <c r="M704" s="73">
        <v>0</v>
      </c>
      <c r="N704" s="73">
        <v>0</v>
      </c>
      <c r="O704" s="16" t="str">
        <f>VLOOKUP($A704,'Roll up tech'!$A:$C,3,0)</f>
        <v>Yasso Sticks</v>
      </c>
      <c r="P704" s="16" t="str">
        <f>VLOOKUP($A704,'Roll up tech'!$A:$C,2,0)</f>
        <v>Yasso Chocolate Fudge Brownie 8-4pk</v>
      </c>
      <c r="Q704" s="16" t="str">
        <f t="shared" si="29"/>
        <v>Ya</v>
      </c>
      <c r="R704" s="16">
        <f>VLOOKUP(A704,'Per Pallet'!A:C,3,0)</f>
        <v>165</v>
      </c>
      <c r="S704" s="16">
        <f t="shared" si="30"/>
        <v>0</v>
      </c>
    </row>
    <row r="705" spans="1:19" hidden="1" x14ac:dyDescent="0.25">
      <c r="A705" s="71">
        <v>64958124</v>
      </c>
      <c r="B705" s="71">
        <v>1419</v>
      </c>
      <c r="C705" s="71" t="s">
        <v>849</v>
      </c>
      <c r="D705" s="71" t="s">
        <v>850</v>
      </c>
      <c r="E705" s="71" t="s">
        <v>10403</v>
      </c>
      <c r="F705" s="71" t="s">
        <v>851</v>
      </c>
      <c r="G705" s="71" t="s">
        <v>852</v>
      </c>
      <c r="H705" s="72">
        <v>11917</v>
      </c>
      <c r="I705" s="73">
        <v>145363.73000000001</v>
      </c>
      <c r="J705" s="73">
        <v>12198.01</v>
      </c>
      <c r="K705" s="73">
        <v>12045.22</v>
      </c>
      <c r="L705" s="74">
        <v>1000</v>
      </c>
      <c r="M705" s="73">
        <v>145363.73000000001</v>
      </c>
      <c r="N705" s="73">
        <v>0</v>
      </c>
      <c r="O705" s="16" t="str">
        <f>VLOOKUP($A705,'Roll up tech'!$A:$C,3,0)</f>
        <v>Yasso Sticks</v>
      </c>
      <c r="P705" s="16" t="str">
        <f>VLOOKUP($A705,'Roll up tech'!$A:$C,2,0)</f>
        <v>Yasso Cookies N Cream 8-4pk</v>
      </c>
      <c r="Q705" s="16" t="str">
        <f t="shared" ref="Q705:Q755" si="31">LEFT(P705,2)</f>
        <v>Ya</v>
      </c>
      <c r="R705" s="16">
        <f>VLOOKUP(A705,'Per Pallet'!A:C,3,0)</f>
        <v>165</v>
      </c>
      <c r="S705" s="16">
        <f t="shared" ref="S705:S755" si="32">ROUNDUP(H705/R705,0)</f>
        <v>73</v>
      </c>
    </row>
    <row r="706" spans="1:19" hidden="1" x14ac:dyDescent="0.25">
      <c r="A706" s="71">
        <v>64958124</v>
      </c>
      <c r="B706" s="71">
        <v>1439</v>
      </c>
      <c r="C706" s="71" t="s">
        <v>849</v>
      </c>
      <c r="D706" s="71" t="s">
        <v>850</v>
      </c>
      <c r="E706" s="71" t="s">
        <v>10403</v>
      </c>
      <c r="F706" s="71" t="s">
        <v>851</v>
      </c>
      <c r="G706" s="71" t="s">
        <v>852</v>
      </c>
      <c r="H706" s="72">
        <v>11227</v>
      </c>
      <c r="I706" s="73">
        <v>137520.01999999999</v>
      </c>
      <c r="J706" s="73">
        <v>12249.04</v>
      </c>
      <c r="K706" s="73">
        <v>12667.02</v>
      </c>
      <c r="L706" s="74">
        <v>1000</v>
      </c>
      <c r="M706" s="73">
        <v>137520.01999999999</v>
      </c>
      <c r="N706" s="73">
        <v>0</v>
      </c>
      <c r="O706" s="16" t="str">
        <f>VLOOKUP($A706,'Roll up tech'!$A:$C,3,0)</f>
        <v>Yasso Sticks</v>
      </c>
      <c r="P706" s="16" t="str">
        <f>VLOOKUP($A706,'Roll up tech'!$A:$C,2,0)</f>
        <v>Yasso Cookies N Cream 8-4pk</v>
      </c>
      <c r="Q706" s="16" t="str">
        <f t="shared" si="31"/>
        <v>Ya</v>
      </c>
      <c r="R706" s="16">
        <f>VLOOKUP(A706,'Per Pallet'!A:C,3,0)</f>
        <v>165</v>
      </c>
      <c r="S706" s="16">
        <f t="shared" si="32"/>
        <v>69</v>
      </c>
    </row>
    <row r="707" spans="1:19" hidden="1" x14ac:dyDescent="0.25">
      <c r="A707" s="71">
        <v>64958124</v>
      </c>
      <c r="B707" s="71">
        <v>1716</v>
      </c>
      <c r="C707" s="71" t="s">
        <v>849</v>
      </c>
      <c r="D707" s="71" t="s">
        <v>850</v>
      </c>
      <c r="E707" s="71" t="s">
        <v>10403</v>
      </c>
      <c r="F707" s="71" t="s">
        <v>851</v>
      </c>
      <c r="G707" s="71" t="s">
        <v>852</v>
      </c>
      <c r="H707" s="72">
        <v>0</v>
      </c>
      <c r="I707" s="73">
        <v>0</v>
      </c>
      <c r="J707" s="73">
        <v>12300</v>
      </c>
      <c r="K707" s="73">
        <v>12384.87</v>
      </c>
      <c r="L707" s="74">
        <v>1000</v>
      </c>
      <c r="M707" s="73">
        <v>0</v>
      </c>
      <c r="N707" s="73">
        <v>0</v>
      </c>
      <c r="O707" s="16" t="str">
        <f>VLOOKUP($A707,'Roll up tech'!$A:$C,3,0)</f>
        <v>Yasso Sticks</v>
      </c>
      <c r="P707" s="16" t="str">
        <f>VLOOKUP($A707,'Roll up tech'!$A:$C,2,0)</f>
        <v>Yasso Cookies N Cream 8-4pk</v>
      </c>
      <c r="Q707" s="16" t="str">
        <f t="shared" si="31"/>
        <v>Ya</v>
      </c>
      <c r="R707" s="16">
        <f>VLOOKUP(A707,'Per Pallet'!A:C,3,0)</f>
        <v>165</v>
      </c>
      <c r="S707" s="16">
        <f t="shared" si="32"/>
        <v>0</v>
      </c>
    </row>
    <row r="708" spans="1:19" hidden="1" x14ac:dyDescent="0.25">
      <c r="A708" s="71">
        <v>64958124</v>
      </c>
      <c r="B708" s="71">
        <v>2300</v>
      </c>
      <c r="C708" s="71" t="s">
        <v>849</v>
      </c>
      <c r="D708" s="71" t="s">
        <v>850</v>
      </c>
      <c r="E708" s="71" t="s">
        <v>10403</v>
      </c>
      <c r="F708" s="71" t="s">
        <v>851</v>
      </c>
      <c r="G708" s="71" t="s">
        <v>852</v>
      </c>
      <c r="H708" s="72">
        <v>2661</v>
      </c>
      <c r="I708" s="73">
        <v>31920.65</v>
      </c>
      <c r="J708" s="73">
        <v>11995.73</v>
      </c>
      <c r="K708" s="73">
        <v>12133</v>
      </c>
      <c r="L708" s="74">
        <v>1000</v>
      </c>
      <c r="M708" s="73">
        <v>31920.65</v>
      </c>
      <c r="N708" s="73">
        <v>0</v>
      </c>
      <c r="O708" s="16" t="str">
        <f>VLOOKUP($A708,'Roll up tech'!$A:$C,3,0)</f>
        <v>Yasso Sticks</v>
      </c>
      <c r="P708" s="16" t="str">
        <f>VLOOKUP($A708,'Roll up tech'!$A:$C,2,0)</f>
        <v>Yasso Cookies N Cream 8-4pk</v>
      </c>
      <c r="Q708" s="16" t="str">
        <f t="shared" si="31"/>
        <v>Ya</v>
      </c>
      <c r="R708" s="16">
        <f>VLOOKUP(A708,'Per Pallet'!A:C,3,0)</f>
        <v>165</v>
      </c>
      <c r="S708" s="16">
        <f t="shared" si="32"/>
        <v>17</v>
      </c>
    </row>
    <row r="709" spans="1:19" hidden="1" x14ac:dyDescent="0.25">
      <c r="A709" s="71">
        <v>64958124</v>
      </c>
      <c r="B709" s="71">
        <v>3989</v>
      </c>
      <c r="C709" s="71" t="s">
        <v>849</v>
      </c>
      <c r="D709" s="71" t="s">
        <v>850</v>
      </c>
      <c r="E709" s="71" t="s">
        <v>10403</v>
      </c>
      <c r="F709" s="71" t="s">
        <v>851</v>
      </c>
      <c r="G709" s="71" t="s">
        <v>852</v>
      </c>
      <c r="H709" s="72">
        <v>12502</v>
      </c>
      <c r="I709" s="73">
        <v>151594.59</v>
      </c>
      <c r="J709" s="73">
        <v>12125.63</v>
      </c>
      <c r="K709" s="73">
        <v>11890.15</v>
      </c>
      <c r="L709" s="74">
        <v>1000</v>
      </c>
      <c r="M709" s="73">
        <v>151594.59</v>
      </c>
      <c r="N709" s="73">
        <v>0</v>
      </c>
      <c r="O709" s="16" t="str">
        <f>VLOOKUP($A709,'Roll up tech'!$A:$C,3,0)</f>
        <v>Yasso Sticks</v>
      </c>
      <c r="P709" s="16" t="str">
        <f>VLOOKUP($A709,'Roll up tech'!$A:$C,2,0)</f>
        <v>Yasso Cookies N Cream 8-4pk</v>
      </c>
      <c r="Q709" s="16" t="str">
        <f t="shared" si="31"/>
        <v>Ya</v>
      </c>
      <c r="R709" s="16">
        <f>VLOOKUP(A709,'Per Pallet'!A:C,3,0)</f>
        <v>165</v>
      </c>
      <c r="S709" s="16">
        <f t="shared" si="32"/>
        <v>76</v>
      </c>
    </row>
    <row r="710" spans="1:19" hidden="1" x14ac:dyDescent="0.25">
      <c r="A710" s="71">
        <v>64958125</v>
      </c>
      <c r="B710" s="71">
        <v>1406</v>
      </c>
      <c r="C710" s="71" t="s">
        <v>849</v>
      </c>
      <c r="D710" s="71" t="s">
        <v>850</v>
      </c>
      <c r="E710" s="71" t="s">
        <v>10403</v>
      </c>
      <c r="F710" s="71" t="s">
        <v>851</v>
      </c>
      <c r="G710" s="71" t="s">
        <v>852</v>
      </c>
      <c r="H710" s="72">
        <v>53295</v>
      </c>
      <c r="I710" s="73">
        <v>539476.97</v>
      </c>
      <c r="J710" s="73">
        <v>10122.469999999999</v>
      </c>
      <c r="K710" s="73">
        <v>10540.24</v>
      </c>
      <c r="L710" s="74">
        <v>1000</v>
      </c>
      <c r="M710" s="73">
        <v>539476.97</v>
      </c>
      <c r="N710" s="73">
        <v>0</v>
      </c>
      <c r="O710" s="16" t="str">
        <f>VLOOKUP($A710,'Roll up tech'!$A:$C,3,0)</f>
        <v>Yasso Sticks</v>
      </c>
      <c r="P710" s="16" t="str">
        <f>VLOOKUP($A710,'Roll up tech'!$A:$C,2,0)</f>
        <v>Yasso Chocolate Fudge 8-4pk</v>
      </c>
      <c r="Q710" s="16" t="str">
        <f t="shared" si="31"/>
        <v>Ya</v>
      </c>
      <c r="R710" s="16">
        <f>VLOOKUP(A710,'Per Pallet'!A:C,3,0)</f>
        <v>165</v>
      </c>
      <c r="S710" s="16">
        <f t="shared" si="32"/>
        <v>323</v>
      </c>
    </row>
    <row r="711" spans="1:19" hidden="1" x14ac:dyDescent="0.25">
      <c r="A711" s="71">
        <v>64958125</v>
      </c>
      <c r="B711" s="71">
        <v>1419</v>
      </c>
      <c r="C711" s="71" t="s">
        <v>849</v>
      </c>
      <c r="D711" s="71" t="s">
        <v>850</v>
      </c>
      <c r="E711" s="71" t="s">
        <v>10403</v>
      </c>
      <c r="F711" s="71" t="s">
        <v>851</v>
      </c>
      <c r="G711" s="71" t="s">
        <v>852</v>
      </c>
      <c r="H711" s="72">
        <v>24568</v>
      </c>
      <c r="I711" s="73">
        <v>287555.31</v>
      </c>
      <c r="J711" s="73">
        <v>11704.47</v>
      </c>
      <c r="K711" s="73">
        <v>10540.24</v>
      </c>
      <c r="L711" s="74">
        <v>1000</v>
      </c>
      <c r="M711" s="73">
        <v>287555.31</v>
      </c>
      <c r="N711" s="73">
        <v>0</v>
      </c>
      <c r="O711" s="16" t="str">
        <f>VLOOKUP($A711,'Roll up tech'!$A:$C,3,0)</f>
        <v>Yasso Sticks</v>
      </c>
      <c r="P711" s="16" t="str">
        <f>VLOOKUP($A711,'Roll up tech'!$A:$C,2,0)</f>
        <v>Yasso Chocolate Fudge 8-4pk</v>
      </c>
      <c r="Q711" s="16" t="str">
        <f t="shared" si="31"/>
        <v>Ya</v>
      </c>
      <c r="R711" s="16">
        <f>VLOOKUP(A711,'Per Pallet'!A:C,3,0)</f>
        <v>165</v>
      </c>
      <c r="S711" s="16">
        <f t="shared" si="32"/>
        <v>149</v>
      </c>
    </row>
    <row r="712" spans="1:19" hidden="1" x14ac:dyDescent="0.25">
      <c r="A712" s="71">
        <v>64958125</v>
      </c>
      <c r="B712" s="71">
        <v>1439</v>
      </c>
      <c r="C712" s="71" t="s">
        <v>849</v>
      </c>
      <c r="D712" s="71" t="s">
        <v>850</v>
      </c>
      <c r="E712" s="71" t="s">
        <v>10403</v>
      </c>
      <c r="F712" s="71" t="s">
        <v>851</v>
      </c>
      <c r="G712" s="71" t="s">
        <v>852</v>
      </c>
      <c r="H712" s="72">
        <v>10538</v>
      </c>
      <c r="I712" s="73">
        <v>119962.18</v>
      </c>
      <c r="J712" s="73">
        <v>11383.77</v>
      </c>
      <c r="K712" s="73">
        <v>11138.35</v>
      </c>
      <c r="L712" s="74">
        <v>1000</v>
      </c>
      <c r="M712" s="73">
        <v>119962.18</v>
      </c>
      <c r="N712" s="73">
        <v>0</v>
      </c>
      <c r="O712" s="16" t="str">
        <f>VLOOKUP($A712,'Roll up tech'!$A:$C,3,0)</f>
        <v>Yasso Sticks</v>
      </c>
      <c r="P712" s="16" t="str">
        <f>VLOOKUP($A712,'Roll up tech'!$A:$C,2,0)</f>
        <v>Yasso Chocolate Fudge 8-4pk</v>
      </c>
      <c r="Q712" s="16" t="str">
        <f t="shared" si="31"/>
        <v>Ya</v>
      </c>
      <c r="R712" s="16">
        <f>VLOOKUP(A712,'Per Pallet'!A:C,3,0)</f>
        <v>165</v>
      </c>
      <c r="S712" s="16">
        <f t="shared" si="32"/>
        <v>64</v>
      </c>
    </row>
    <row r="713" spans="1:19" hidden="1" x14ac:dyDescent="0.25">
      <c r="A713" s="71">
        <v>64958125</v>
      </c>
      <c r="B713" s="71">
        <v>1471</v>
      </c>
      <c r="C713" s="71" t="s">
        <v>849</v>
      </c>
      <c r="D713" s="71" t="s">
        <v>850</v>
      </c>
      <c r="E713" s="71" t="s">
        <v>10403</v>
      </c>
      <c r="F713" s="71" t="s">
        <v>851</v>
      </c>
      <c r="G713" s="71" t="s">
        <v>852</v>
      </c>
      <c r="H713" s="72">
        <v>29700</v>
      </c>
      <c r="I713" s="73">
        <v>294804.71000000002</v>
      </c>
      <c r="J713" s="73">
        <v>9926.08</v>
      </c>
      <c r="K713" s="73">
        <v>10540.24</v>
      </c>
      <c r="L713" s="74">
        <v>1000</v>
      </c>
      <c r="M713" s="73">
        <v>294804.71000000002</v>
      </c>
      <c r="N713" s="73">
        <v>0</v>
      </c>
      <c r="O713" s="16" t="str">
        <f>VLOOKUP($A713,'Roll up tech'!$A:$C,3,0)</f>
        <v>Yasso Sticks</v>
      </c>
      <c r="P713" s="16" t="str">
        <f>VLOOKUP($A713,'Roll up tech'!$A:$C,2,0)</f>
        <v>Yasso Chocolate Fudge 8-4pk</v>
      </c>
      <c r="Q713" s="16" t="str">
        <f t="shared" si="31"/>
        <v>Ya</v>
      </c>
      <c r="R713" s="16">
        <f>VLOOKUP(A713,'Per Pallet'!A:C,3,0)</f>
        <v>165</v>
      </c>
      <c r="S713" s="16">
        <f t="shared" si="32"/>
        <v>180</v>
      </c>
    </row>
    <row r="714" spans="1:19" hidden="1" x14ac:dyDescent="0.25">
      <c r="A714" s="71">
        <v>64958125</v>
      </c>
      <c r="B714" s="71">
        <v>1716</v>
      </c>
      <c r="C714" s="71" t="s">
        <v>849</v>
      </c>
      <c r="D714" s="71" t="s">
        <v>850</v>
      </c>
      <c r="E714" s="71" t="s">
        <v>10403</v>
      </c>
      <c r="F714" s="71" t="s">
        <v>851</v>
      </c>
      <c r="G714" s="71" t="s">
        <v>852</v>
      </c>
      <c r="H714" s="72">
        <v>0</v>
      </c>
      <c r="I714" s="73">
        <v>0</v>
      </c>
      <c r="J714" s="73">
        <v>12640</v>
      </c>
      <c r="K714" s="73">
        <v>12807.77</v>
      </c>
      <c r="L714" s="74">
        <v>1000</v>
      </c>
      <c r="M714" s="73">
        <v>0</v>
      </c>
      <c r="N714" s="73">
        <v>0</v>
      </c>
      <c r="O714" s="16" t="str">
        <f>VLOOKUP($A714,'Roll up tech'!$A:$C,3,0)</f>
        <v>Yasso Sticks</v>
      </c>
      <c r="P714" s="16" t="str">
        <f>VLOOKUP($A714,'Roll up tech'!$A:$C,2,0)</f>
        <v>Yasso Chocolate Fudge 8-4pk</v>
      </c>
      <c r="Q714" s="16" t="str">
        <f t="shared" si="31"/>
        <v>Ya</v>
      </c>
      <c r="R714" s="16">
        <f>VLOOKUP(A714,'Per Pallet'!A:C,3,0)</f>
        <v>165</v>
      </c>
      <c r="S714" s="16">
        <f t="shared" si="32"/>
        <v>0</v>
      </c>
    </row>
    <row r="715" spans="1:19" hidden="1" x14ac:dyDescent="0.25">
      <c r="A715" s="71">
        <v>64958125</v>
      </c>
      <c r="B715" s="71">
        <v>2300</v>
      </c>
      <c r="C715" s="71" t="s">
        <v>849</v>
      </c>
      <c r="D715" s="71" t="s">
        <v>850</v>
      </c>
      <c r="E715" s="71" t="s">
        <v>10403</v>
      </c>
      <c r="F715" s="71" t="s">
        <v>851</v>
      </c>
      <c r="G715" s="71" t="s">
        <v>852</v>
      </c>
      <c r="H715" s="72">
        <v>32519</v>
      </c>
      <c r="I715" s="73">
        <v>317406.08000000002</v>
      </c>
      <c r="J715" s="73">
        <v>9760.6299999999992</v>
      </c>
      <c r="K715" s="73">
        <v>10540.24</v>
      </c>
      <c r="L715" s="74">
        <v>1000</v>
      </c>
      <c r="M715" s="73">
        <v>317406.08000000002</v>
      </c>
      <c r="N715" s="73">
        <v>0</v>
      </c>
      <c r="O715" s="16" t="str">
        <f>VLOOKUP($A715,'Roll up tech'!$A:$C,3,0)</f>
        <v>Yasso Sticks</v>
      </c>
      <c r="P715" s="16" t="str">
        <f>VLOOKUP($A715,'Roll up tech'!$A:$C,2,0)</f>
        <v>Yasso Chocolate Fudge 8-4pk</v>
      </c>
      <c r="Q715" s="16" t="str">
        <f t="shared" si="31"/>
        <v>Ya</v>
      </c>
      <c r="R715" s="16">
        <f>VLOOKUP(A715,'Per Pallet'!A:C,3,0)</f>
        <v>165</v>
      </c>
      <c r="S715" s="16">
        <f t="shared" si="32"/>
        <v>198</v>
      </c>
    </row>
    <row r="716" spans="1:19" hidden="1" x14ac:dyDescent="0.25">
      <c r="A716" s="71">
        <v>64958125</v>
      </c>
      <c r="B716" s="71">
        <v>2904</v>
      </c>
      <c r="C716" s="71" t="s">
        <v>849</v>
      </c>
      <c r="D716" s="71" t="s">
        <v>850</v>
      </c>
      <c r="E716" s="71" t="s">
        <v>10403</v>
      </c>
      <c r="F716" s="71" t="s">
        <v>851</v>
      </c>
      <c r="G716" s="71" t="s">
        <v>852</v>
      </c>
      <c r="H716" s="72">
        <v>994</v>
      </c>
      <c r="I716" s="73">
        <v>9578.11</v>
      </c>
      <c r="J716" s="73">
        <v>9635.93</v>
      </c>
      <c r="K716" s="73">
        <v>10139.530000000001</v>
      </c>
      <c r="L716" s="74">
        <v>1000</v>
      </c>
      <c r="M716" s="73">
        <v>9578.11</v>
      </c>
      <c r="N716" s="73">
        <v>0</v>
      </c>
      <c r="O716" s="16" t="str">
        <f>VLOOKUP($A716,'Roll up tech'!$A:$C,3,0)</f>
        <v>Yasso Sticks</v>
      </c>
      <c r="P716" s="16" t="str">
        <f>VLOOKUP($A716,'Roll up tech'!$A:$C,2,0)</f>
        <v>Yasso Chocolate Fudge 8-4pk</v>
      </c>
      <c r="Q716" s="16" t="str">
        <f t="shared" si="31"/>
        <v>Ya</v>
      </c>
      <c r="R716" s="16">
        <f>VLOOKUP(A716,'Per Pallet'!A:C,3,0)</f>
        <v>165</v>
      </c>
      <c r="S716" s="16">
        <f t="shared" si="32"/>
        <v>7</v>
      </c>
    </row>
    <row r="717" spans="1:19" hidden="1" x14ac:dyDescent="0.25">
      <c r="A717" s="71">
        <v>64958125</v>
      </c>
      <c r="B717" s="71">
        <v>3989</v>
      </c>
      <c r="C717" s="71" t="s">
        <v>849</v>
      </c>
      <c r="D717" s="71" t="s">
        <v>850</v>
      </c>
      <c r="E717" s="71" t="s">
        <v>10403</v>
      </c>
      <c r="F717" s="71" t="s">
        <v>851</v>
      </c>
      <c r="G717" s="71" t="s">
        <v>852</v>
      </c>
      <c r="H717" s="72">
        <v>24172</v>
      </c>
      <c r="I717" s="73">
        <v>270912.74</v>
      </c>
      <c r="J717" s="73">
        <v>11207.71</v>
      </c>
      <c r="K717" s="73">
        <v>10540.24</v>
      </c>
      <c r="L717" s="74">
        <v>1000</v>
      </c>
      <c r="M717" s="73">
        <v>270912.74</v>
      </c>
      <c r="N717" s="73">
        <v>0</v>
      </c>
      <c r="O717" s="16" t="str">
        <f>VLOOKUP($A717,'Roll up tech'!$A:$C,3,0)</f>
        <v>Yasso Sticks</v>
      </c>
      <c r="P717" s="16" t="str">
        <f>VLOOKUP($A717,'Roll up tech'!$A:$C,2,0)</f>
        <v>Yasso Chocolate Fudge 8-4pk</v>
      </c>
      <c r="Q717" s="16" t="str">
        <f t="shared" si="31"/>
        <v>Ya</v>
      </c>
      <c r="R717" s="16">
        <f>VLOOKUP(A717,'Per Pallet'!A:C,3,0)</f>
        <v>165</v>
      </c>
      <c r="S717" s="16">
        <f t="shared" si="32"/>
        <v>147</v>
      </c>
    </row>
    <row r="718" spans="1:19" hidden="1" x14ac:dyDescent="0.25">
      <c r="A718" s="71">
        <v>64958126</v>
      </c>
      <c r="B718" s="71">
        <v>1419</v>
      </c>
      <c r="C718" s="71" t="s">
        <v>849</v>
      </c>
      <c r="D718" s="71" t="s">
        <v>850</v>
      </c>
      <c r="E718" s="71" t="s">
        <v>10403</v>
      </c>
      <c r="F718" s="71" t="s">
        <v>851</v>
      </c>
      <c r="G718" s="71" t="s">
        <v>852</v>
      </c>
      <c r="H718" s="72">
        <v>12520</v>
      </c>
      <c r="I718" s="73">
        <v>165361.93</v>
      </c>
      <c r="J718" s="73">
        <v>13207.82</v>
      </c>
      <c r="K718" s="73">
        <v>13702.82</v>
      </c>
      <c r="L718" s="74">
        <v>1000</v>
      </c>
      <c r="M718" s="73">
        <v>165361.93</v>
      </c>
      <c r="N718" s="73">
        <v>0</v>
      </c>
      <c r="O718" s="16" t="str">
        <f>VLOOKUP($A718,'Roll up tech'!$A:$C,3,0)</f>
        <v>Yasso Sticks</v>
      </c>
      <c r="P718" s="16" t="str">
        <f>VLOOKUP($A718,'Roll up tech'!$A:$C,2,0)</f>
        <v>Yasso Black Raspberry Chip 8-4pk</v>
      </c>
      <c r="Q718" s="16" t="str">
        <f t="shared" si="31"/>
        <v>Ya</v>
      </c>
      <c r="R718" s="16">
        <f>VLOOKUP(A718,'Per Pallet'!A:C,3,0)</f>
        <v>165</v>
      </c>
      <c r="S718" s="16">
        <f t="shared" si="32"/>
        <v>76</v>
      </c>
    </row>
    <row r="719" spans="1:19" hidden="1" x14ac:dyDescent="0.25">
      <c r="A719" s="71">
        <v>64958126</v>
      </c>
      <c r="B719" s="71">
        <v>1439</v>
      </c>
      <c r="C719" s="71" t="s">
        <v>849</v>
      </c>
      <c r="D719" s="71" t="s">
        <v>850</v>
      </c>
      <c r="E719" s="71" t="s">
        <v>10403</v>
      </c>
      <c r="F719" s="71" t="s">
        <v>851</v>
      </c>
      <c r="G719" s="71" t="s">
        <v>852</v>
      </c>
      <c r="H719" s="72">
        <v>11601</v>
      </c>
      <c r="I719" s="73">
        <v>165378.25</v>
      </c>
      <c r="J719" s="73">
        <v>14255.52</v>
      </c>
      <c r="K719" s="73">
        <v>13466.9</v>
      </c>
      <c r="L719" s="74">
        <v>1000</v>
      </c>
      <c r="M719" s="73">
        <v>165378.25</v>
      </c>
      <c r="N719" s="73">
        <v>0</v>
      </c>
      <c r="O719" s="16" t="str">
        <f>VLOOKUP($A719,'Roll up tech'!$A:$C,3,0)</f>
        <v>Yasso Sticks</v>
      </c>
      <c r="P719" s="16" t="str">
        <f>VLOOKUP($A719,'Roll up tech'!$A:$C,2,0)</f>
        <v>Yasso Black Raspberry Chip 8-4pk</v>
      </c>
      <c r="Q719" s="16" t="str">
        <f t="shared" si="31"/>
        <v>Ya</v>
      </c>
      <c r="R719" s="16">
        <f>VLOOKUP(A719,'Per Pallet'!A:C,3,0)</f>
        <v>165</v>
      </c>
      <c r="S719" s="16">
        <f t="shared" si="32"/>
        <v>71</v>
      </c>
    </row>
    <row r="720" spans="1:19" hidden="1" x14ac:dyDescent="0.25">
      <c r="A720" s="71">
        <v>64958126</v>
      </c>
      <c r="B720" s="71">
        <v>1715</v>
      </c>
      <c r="C720" s="71" t="s">
        <v>849</v>
      </c>
      <c r="D720" s="71" t="s">
        <v>850</v>
      </c>
      <c r="E720" s="71" t="s">
        <v>10403</v>
      </c>
      <c r="F720" s="71" t="s">
        <v>851</v>
      </c>
      <c r="G720" s="71" t="s">
        <v>852</v>
      </c>
      <c r="H720" s="72">
        <v>10044</v>
      </c>
      <c r="I720" s="73">
        <v>125349.3</v>
      </c>
      <c r="J720" s="73">
        <v>12480.02</v>
      </c>
      <c r="K720" s="73">
        <v>12405.01</v>
      </c>
      <c r="L720" s="74">
        <v>1000</v>
      </c>
      <c r="M720" s="73">
        <v>125349.3</v>
      </c>
      <c r="N720" s="73">
        <v>0</v>
      </c>
      <c r="O720" s="16" t="str">
        <f>VLOOKUP($A720,'Roll up tech'!$A:$C,3,0)</f>
        <v>Yasso Sticks</v>
      </c>
      <c r="P720" s="16" t="str">
        <f>VLOOKUP($A720,'Roll up tech'!$A:$C,2,0)</f>
        <v>Yasso Black Raspberry Chip 8-4pk</v>
      </c>
      <c r="Q720" s="16" t="str">
        <f t="shared" si="31"/>
        <v>Ya</v>
      </c>
      <c r="R720" s="16">
        <f>VLOOKUP(A720,'Per Pallet'!A:C,3,0)</f>
        <v>165</v>
      </c>
      <c r="S720" s="16">
        <f t="shared" si="32"/>
        <v>61</v>
      </c>
    </row>
    <row r="721" spans="1:19" hidden="1" x14ac:dyDescent="0.25">
      <c r="A721" s="71">
        <v>64958126</v>
      </c>
      <c r="B721" s="71">
        <v>1716</v>
      </c>
      <c r="C721" s="71" t="s">
        <v>849</v>
      </c>
      <c r="D721" s="71" t="s">
        <v>850</v>
      </c>
      <c r="E721" s="71" t="s">
        <v>10403</v>
      </c>
      <c r="F721" s="71" t="s">
        <v>851</v>
      </c>
      <c r="G721" s="71" t="s">
        <v>852</v>
      </c>
      <c r="H721" s="72">
        <v>1</v>
      </c>
      <c r="I721" s="73">
        <v>13.48</v>
      </c>
      <c r="J721" s="73">
        <v>13480</v>
      </c>
      <c r="K721" s="73">
        <v>13573.01</v>
      </c>
      <c r="L721" s="74">
        <v>1000</v>
      </c>
      <c r="M721" s="73">
        <v>13.48</v>
      </c>
      <c r="N721" s="73">
        <v>0</v>
      </c>
      <c r="O721" s="16" t="str">
        <f>VLOOKUP($A721,'Roll up tech'!$A:$C,3,0)</f>
        <v>Yasso Sticks</v>
      </c>
      <c r="P721" s="16" t="str">
        <f>VLOOKUP($A721,'Roll up tech'!$A:$C,2,0)</f>
        <v>Yasso Black Raspberry Chip 8-4pk</v>
      </c>
      <c r="Q721" s="16" t="str">
        <f t="shared" si="31"/>
        <v>Ya</v>
      </c>
      <c r="R721" s="16">
        <f>VLOOKUP(A721,'Per Pallet'!A:C,3,0)</f>
        <v>165</v>
      </c>
      <c r="S721" s="16">
        <f t="shared" si="32"/>
        <v>1</v>
      </c>
    </row>
    <row r="722" spans="1:19" hidden="1" x14ac:dyDescent="0.25">
      <c r="A722" s="71">
        <v>64958126</v>
      </c>
      <c r="B722" s="71">
        <v>2300</v>
      </c>
      <c r="C722" s="71" t="s">
        <v>849</v>
      </c>
      <c r="D722" s="71" t="s">
        <v>850</v>
      </c>
      <c r="E722" s="71" t="s">
        <v>10403</v>
      </c>
      <c r="F722" s="71" t="s">
        <v>851</v>
      </c>
      <c r="G722" s="71" t="s">
        <v>852</v>
      </c>
      <c r="H722" s="72">
        <v>1712</v>
      </c>
      <c r="I722" s="73">
        <v>22311.08</v>
      </c>
      <c r="J722" s="73">
        <v>13032.17</v>
      </c>
      <c r="K722" s="73">
        <v>13276.59</v>
      </c>
      <c r="L722" s="74">
        <v>1000</v>
      </c>
      <c r="M722" s="73">
        <v>22311.08</v>
      </c>
      <c r="N722" s="73">
        <v>0</v>
      </c>
      <c r="O722" s="16" t="str">
        <f>VLOOKUP($A722,'Roll up tech'!$A:$C,3,0)</f>
        <v>Yasso Sticks</v>
      </c>
      <c r="P722" s="16" t="str">
        <f>VLOOKUP($A722,'Roll up tech'!$A:$C,2,0)</f>
        <v>Yasso Black Raspberry Chip 8-4pk</v>
      </c>
      <c r="Q722" s="16" t="str">
        <f t="shared" si="31"/>
        <v>Ya</v>
      </c>
      <c r="R722" s="16">
        <f>VLOOKUP(A722,'Per Pallet'!A:C,3,0)</f>
        <v>165</v>
      </c>
      <c r="S722" s="16">
        <f t="shared" si="32"/>
        <v>11</v>
      </c>
    </row>
    <row r="723" spans="1:19" hidden="1" x14ac:dyDescent="0.25">
      <c r="A723" s="71">
        <v>64958126</v>
      </c>
      <c r="B723" s="71">
        <v>3989</v>
      </c>
      <c r="C723" s="71" t="s">
        <v>849</v>
      </c>
      <c r="D723" s="71" t="s">
        <v>850</v>
      </c>
      <c r="E723" s="71" t="s">
        <v>10403</v>
      </c>
      <c r="F723" s="71" t="s">
        <v>851</v>
      </c>
      <c r="G723" s="71" t="s">
        <v>852</v>
      </c>
      <c r="H723" s="72">
        <v>20739</v>
      </c>
      <c r="I723" s="73">
        <v>282784.11</v>
      </c>
      <c r="J723" s="73">
        <v>13635.38</v>
      </c>
      <c r="K723" s="73">
        <v>13209.12</v>
      </c>
      <c r="L723" s="74">
        <v>1000</v>
      </c>
      <c r="M723" s="73">
        <v>282784.11</v>
      </c>
      <c r="N723" s="73">
        <v>0</v>
      </c>
      <c r="O723" s="16" t="str">
        <f>VLOOKUP($A723,'Roll up tech'!$A:$C,3,0)</f>
        <v>Yasso Sticks</v>
      </c>
      <c r="P723" s="16" t="str">
        <f>VLOOKUP($A723,'Roll up tech'!$A:$C,2,0)</f>
        <v>Yasso Black Raspberry Chip 8-4pk</v>
      </c>
      <c r="Q723" s="16" t="str">
        <f t="shared" si="31"/>
        <v>Ya</v>
      </c>
      <c r="R723" s="16">
        <f>VLOOKUP(A723,'Per Pallet'!A:C,3,0)</f>
        <v>165</v>
      </c>
      <c r="S723" s="16">
        <f t="shared" si="32"/>
        <v>126</v>
      </c>
    </row>
    <row r="724" spans="1:19" hidden="1" x14ac:dyDescent="0.25">
      <c r="A724" s="71">
        <v>64958127</v>
      </c>
      <c r="B724" s="71">
        <v>1406</v>
      </c>
      <c r="C724" s="71" t="s">
        <v>849</v>
      </c>
      <c r="D724" s="71" t="s">
        <v>850</v>
      </c>
      <c r="E724" s="71" t="s">
        <v>10403</v>
      </c>
      <c r="F724" s="71" t="s">
        <v>851</v>
      </c>
      <c r="G724" s="71" t="s">
        <v>852</v>
      </c>
      <c r="H724" s="72">
        <v>14850</v>
      </c>
      <c r="I724" s="73">
        <v>133423.42000000001</v>
      </c>
      <c r="J724" s="73">
        <v>8984.74</v>
      </c>
      <c r="K724" s="73">
        <v>11821.51</v>
      </c>
      <c r="L724" s="74">
        <v>1000</v>
      </c>
      <c r="M724" s="73">
        <v>133423.42000000001</v>
      </c>
      <c r="N724" s="73">
        <v>0</v>
      </c>
      <c r="O724" s="16" t="str">
        <f>VLOOKUP($A724,'Roll up tech'!$A:$C,3,0)</f>
        <v>Yasso Sticks</v>
      </c>
      <c r="P724" s="16" t="str">
        <f>VLOOKUP($A724,'Roll up tech'!$A:$C,2,0)</f>
        <v>Yasso Coffee Chocolate Chip 8-4pk</v>
      </c>
      <c r="Q724" s="16" t="str">
        <f t="shared" si="31"/>
        <v>Ya</v>
      </c>
      <c r="R724" s="16">
        <f>VLOOKUP(A724,'Per Pallet'!A:C,3,0)</f>
        <v>165</v>
      </c>
      <c r="S724" s="16">
        <f t="shared" si="32"/>
        <v>90</v>
      </c>
    </row>
    <row r="725" spans="1:19" hidden="1" x14ac:dyDescent="0.25">
      <c r="A725" s="71">
        <v>64958127</v>
      </c>
      <c r="B725" s="71">
        <v>1419</v>
      </c>
      <c r="C725" s="71" t="s">
        <v>849</v>
      </c>
      <c r="D725" s="71" t="s">
        <v>850</v>
      </c>
      <c r="E725" s="71" t="s">
        <v>10403</v>
      </c>
      <c r="F725" s="71" t="s">
        <v>851</v>
      </c>
      <c r="G725" s="71" t="s">
        <v>852</v>
      </c>
      <c r="H725" s="72">
        <v>20395</v>
      </c>
      <c r="I725" s="73">
        <v>228579.51</v>
      </c>
      <c r="J725" s="73">
        <v>11207.62</v>
      </c>
      <c r="K725" s="73">
        <v>11821.51</v>
      </c>
      <c r="L725" s="74">
        <v>1000</v>
      </c>
      <c r="M725" s="73">
        <v>228579.51</v>
      </c>
      <c r="N725" s="73">
        <v>0</v>
      </c>
      <c r="O725" s="16" t="str">
        <f>VLOOKUP($A725,'Roll up tech'!$A:$C,3,0)</f>
        <v>Yasso Sticks</v>
      </c>
      <c r="P725" s="16" t="str">
        <f>VLOOKUP($A725,'Roll up tech'!$A:$C,2,0)</f>
        <v>Yasso Coffee Chocolate Chip 8-4pk</v>
      </c>
      <c r="Q725" s="16" t="str">
        <f t="shared" si="31"/>
        <v>Ya</v>
      </c>
      <c r="R725" s="16">
        <f>VLOOKUP(A725,'Per Pallet'!A:C,3,0)</f>
        <v>165</v>
      </c>
      <c r="S725" s="16">
        <f t="shared" si="32"/>
        <v>124</v>
      </c>
    </row>
    <row r="726" spans="1:19" hidden="1" x14ac:dyDescent="0.25">
      <c r="A726" s="71">
        <v>64958127</v>
      </c>
      <c r="B726" s="71">
        <v>1439</v>
      </c>
      <c r="C726" s="71" t="s">
        <v>849</v>
      </c>
      <c r="D726" s="71" t="s">
        <v>850</v>
      </c>
      <c r="E726" s="71" t="s">
        <v>10403</v>
      </c>
      <c r="F726" s="71" t="s">
        <v>851</v>
      </c>
      <c r="G726" s="71" t="s">
        <v>852</v>
      </c>
      <c r="H726" s="72">
        <v>10040</v>
      </c>
      <c r="I726" s="73">
        <v>115069.4</v>
      </c>
      <c r="J726" s="73">
        <v>11461.1</v>
      </c>
      <c r="K726" s="73">
        <v>12699.31</v>
      </c>
      <c r="L726" s="74">
        <v>1000</v>
      </c>
      <c r="M726" s="73">
        <v>115069.4</v>
      </c>
      <c r="N726" s="73">
        <v>0</v>
      </c>
      <c r="O726" s="16" t="str">
        <f>VLOOKUP($A726,'Roll up tech'!$A:$C,3,0)</f>
        <v>Yasso Sticks</v>
      </c>
      <c r="P726" s="16" t="str">
        <f>VLOOKUP($A726,'Roll up tech'!$A:$C,2,0)</f>
        <v>Yasso Coffee Chocolate Chip 8-4pk</v>
      </c>
      <c r="Q726" s="16" t="str">
        <f t="shared" si="31"/>
        <v>Ya</v>
      </c>
      <c r="R726" s="16">
        <f>VLOOKUP(A726,'Per Pallet'!A:C,3,0)</f>
        <v>165</v>
      </c>
      <c r="S726" s="16">
        <f t="shared" si="32"/>
        <v>61</v>
      </c>
    </row>
    <row r="727" spans="1:19" hidden="1" x14ac:dyDescent="0.25">
      <c r="A727" s="71">
        <v>64958127</v>
      </c>
      <c r="B727" s="71">
        <v>1471</v>
      </c>
      <c r="C727" s="71" t="s">
        <v>849</v>
      </c>
      <c r="D727" s="71" t="s">
        <v>850</v>
      </c>
      <c r="E727" s="71" t="s">
        <v>10403</v>
      </c>
      <c r="F727" s="71" t="s">
        <v>851</v>
      </c>
      <c r="G727" s="71" t="s">
        <v>852</v>
      </c>
      <c r="H727" s="72">
        <v>38586</v>
      </c>
      <c r="I727" s="73">
        <v>348494.57</v>
      </c>
      <c r="J727" s="73">
        <v>9031.6299999999992</v>
      </c>
      <c r="K727" s="73">
        <v>11821.51</v>
      </c>
      <c r="L727" s="74">
        <v>1000</v>
      </c>
      <c r="M727" s="73">
        <v>348494.57</v>
      </c>
      <c r="N727" s="73">
        <v>0</v>
      </c>
      <c r="O727" s="16" t="str">
        <f>VLOOKUP($A727,'Roll up tech'!$A:$C,3,0)</f>
        <v>Yasso Sticks</v>
      </c>
      <c r="P727" s="16" t="str">
        <f>VLOOKUP($A727,'Roll up tech'!$A:$C,2,0)</f>
        <v>Yasso Coffee Chocolate Chip 8-4pk</v>
      </c>
      <c r="Q727" s="16" t="str">
        <f t="shared" si="31"/>
        <v>Ya</v>
      </c>
      <c r="R727" s="16">
        <f>VLOOKUP(A727,'Per Pallet'!A:C,3,0)</f>
        <v>165</v>
      </c>
      <c r="S727" s="16">
        <f t="shared" si="32"/>
        <v>234</v>
      </c>
    </row>
    <row r="728" spans="1:19" hidden="1" x14ac:dyDescent="0.25">
      <c r="A728" s="71">
        <v>64958127</v>
      </c>
      <c r="B728" s="71">
        <v>1717</v>
      </c>
      <c r="C728" s="71" t="s">
        <v>849</v>
      </c>
      <c r="D728" s="71" t="s">
        <v>850</v>
      </c>
      <c r="E728" s="71" t="s">
        <v>10403</v>
      </c>
      <c r="F728" s="71" t="s">
        <v>851</v>
      </c>
      <c r="G728" s="71" t="s">
        <v>852</v>
      </c>
      <c r="H728" s="72">
        <v>0</v>
      </c>
      <c r="I728" s="73">
        <v>0</v>
      </c>
      <c r="J728" s="73">
        <v>11850</v>
      </c>
      <c r="K728" s="73">
        <v>12166.04</v>
      </c>
      <c r="L728" s="74">
        <v>1000</v>
      </c>
      <c r="M728" s="73">
        <v>0</v>
      </c>
      <c r="N728" s="73">
        <v>0</v>
      </c>
      <c r="O728" s="16" t="str">
        <f>VLOOKUP($A728,'Roll up tech'!$A:$C,3,0)</f>
        <v>Yasso Sticks</v>
      </c>
      <c r="P728" s="16" t="str">
        <f>VLOOKUP($A728,'Roll up tech'!$A:$C,2,0)</f>
        <v>Yasso Coffee Chocolate Chip 8-4pk</v>
      </c>
      <c r="Q728" s="16" t="str">
        <f t="shared" si="31"/>
        <v>Ya</v>
      </c>
      <c r="R728" s="16">
        <f>VLOOKUP(A728,'Per Pallet'!A:C,3,0)</f>
        <v>165</v>
      </c>
      <c r="S728" s="16">
        <f t="shared" si="32"/>
        <v>0</v>
      </c>
    </row>
    <row r="729" spans="1:19" hidden="1" x14ac:dyDescent="0.25">
      <c r="A729" s="71">
        <v>64958127</v>
      </c>
      <c r="B729" s="71">
        <v>2300</v>
      </c>
      <c r="C729" s="71" t="s">
        <v>849</v>
      </c>
      <c r="D729" s="71" t="s">
        <v>850</v>
      </c>
      <c r="E729" s="71" t="s">
        <v>10403</v>
      </c>
      <c r="F729" s="71" t="s">
        <v>851</v>
      </c>
      <c r="G729" s="71" t="s">
        <v>852</v>
      </c>
      <c r="H729" s="72">
        <v>227</v>
      </c>
      <c r="I729" s="73">
        <v>1993.99</v>
      </c>
      <c r="J729" s="73">
        <v>8784.1</v>
      </c>
      <c r="K729" s="73">
        <v>11812.58</v>
      </c>
      <c r="L729" s="74">
        <v>1000</v>
      </c>
      <c r="M729" s="73">
        <v>1993.99</v>
      </c>
      <c r="N729" s="73">
        <v>0</v>
      </c>
      <c r="O729" s="16" t="str">
        <f>VLOOKUP($A729,'Roll up tech'!$A:$C,3,0)</f>
        <v>Yasso Sticks</v>
      </c>
      <c r="P729" s="16" t="str">
        <f>VLOOKUP($A729,'Roll up tech'!$A:$C,2,0)</f>
        <v>Yasso Coffee Chocolate Chip 8-4pk</v>
      </c>
      <c r="Q729" s="16" t="str">
        <f t="shared" si="31"/>
        <v>Ya</v>
      </c>
      <c r="R729" s="16">
        <f>VLOOKUP(A729,'Per Pallet'!A:C,3,0)</f>
        <v>165</v>
      </c>
      <c r="S729" s="16">
        <f t="shared" si="32"/>
        <v>2</v>
      </c>
    </row>
    <row r="730" spans="1:19" hidden="1" x14ac:dyDescent="0.25">
      <c r="A730" s="71">
        <v>64958127</v>
      </c>
      <c r="B730" s="71">
        <v>2904</v>
      </c>
      <c r="C730" s="71" t="s">
        <v>849</v>
      </c>
      <c r="D730" s="71" t="s">
        <v>850</v>
      </c>
      <c r="E730" s="71" t="s">
        <v>10403</v>
      </c>
      <c r="F730" s="71" t="s">
        <v>851</v>
      </c>
      <c r="G730" s="71" t="s">
        <v>852</v>
      </c>
      <c r="H730" s="72">
        <v>0</v>
      </c>
      <c r="I730" s="73">
        <v>0</v>
      </c>
      <c r="J730" s="73">
        <v>7713.34</v>
      </c>
      <c r="K730" s="73">
        <v>8912.2900000000009</v>
      </c>
      <c r="L730" s="74">
        <v>1000</v>
      </c>
      <c r="M730" s="73">
        <v>0</v>
      </c>
      <c r="N730" s="73">
        <v>0</v>
      </c>
      <c r="O730" s="16" t="str">
        <f>VLOOKUP($A730,'Roll up tech'!$A:$C,3,0)</f>
        <v>Yasso Sticks</v>
      </c>
      <c r="P730" s="16" t="str">
        <f>VLOOKUP($A730,'Roll up tech'!$A:$C,2,0)</f>
        <v>Yasso Coffee Chocolate Chip 8-4pk</v>
      </c>
      <c r="Q730" s="16" t="str">
        <f t="shared" si="31"/>
        <v>Ya</v>
      </c>
      <c r="R730" s="16">
        <f>VLOOKUP(A730,'Per Pallet'!A:C,3,0)</f>
        <v>165</v>
      </c>
      <c r="S730" s="16">
        <f t="shared" si="32"/>
        <v>0</v>
      </c>
    </row>
    <row r="731" spans="1:19" hidden="1" x14ac:dyDescent="0.25">
      <c r="A731" s="71">
        <v>64958127</v>
      </c>
      <c r="B731" s="71">
        <v>3989</v>
      </c>
      <c r="C731" s="71" t="s">
        <v>849</v>
      </c>
      <c r="D731" s="71" t="s">
        <v>850</v>
      </c>
      <c r="E731" s="71" t="s">
        <v>10403</v>
      </c>
      <c r="F731" s="71" t="s">
        <v>851</v>
      </c>
      <c r="G731" s="71" t="s">
        <v>852</v>
      </c>
      <c r="H731" s="72">
        <v>13627</v>
      </c>
      <c r="I731" s="73">
        <v>139363.14000000001</v>
      </c>
      <c r="J731" s="73">
        <v>10226.99</v>
      </c>
      <c r="K731" s="73">
        <v>11820.81</v>
      </c>
      <c r="L731" s="74">
        <v>1000</v>
      </c>
      <c r="M731" s="73">
        <v>139363.14000000001</v>
      </c>
      <c r="N731" s="73">
        <v>0</v>
      </c>
      <c r="O731" s="16" t="str">
        <f>VLOOKUP($A731,'Roll up tech'!$A:$C,3,0)</f>
        <v>Yasso Sticks</v>
      </c>
      <c r="P731" s="16" t="str">
        <f>VLOOKUP($A731,'Roll up tech'!$A:$C,2,0)</f>
        <v>Yasso Coffee Chocolate Chip 8-4pk</v>
      </c>
      <c r="Q731" s="16" t="str">
        <f t="shared" si="31"/>
        <v>Ya</v>
      </c>
      <c r="R731" s="16">
        <f>VLOOKUP(A731,'Per Pallet'!A:C,3,0)</f>
        <v>165</v>
      </c>
      <c r="S731" s="16">
        <f t="shared" si="32"/>
        <v>83</v>
      </c>
    </row>
    <row r="732" spans="1:19" hidden="1" x14ac:dyDescent="0.25">
      <c r="A732" s="71">
        <v>64958128</v>
      </c>
      <c r="B732" s="71">
        <v>1406</v>
      </c>
      <c r="C732" s="71" t="s">
        <v>849</v>
      </c>
      <c r="D732" s="71" t="s">
        <v>850</v>
      </c>
      <c r="E732" s="71" t="s">
        <v>10403</v>
      </c>
      <c r="F732" s="71" t="s">
        <v>851</v>
      </c>
      <c r="G732" s="71" t="s">
        <v>852</v>
      </c>
      <c r="H732" s="72">
        <v>58905</v>
      </c>
      <c r="I732" s="73">
        <v>543776.63</v>
      </c>
      <c r="J732" s="73">
        <v>9231.42</v>
      </c>
      <c r="K732" s="73">
        <v>11661.73</v>
      </c>
      <c r="L732" s="74">
        <v>1000</v>
      </c>
      <c r="M732" s="73">
        <v>543776.63</v>
      </c>
      <c r="N732" s="73">
        <v>0</v>
      </c>
      <c r="O732" s="16" t="str">
        <f>VLOOKUP($A732,'Roll up tech'!$A:$C,3,0)</f>
        <v>Yasso Sticks</v>
      </c>
      <c r="P732" s="16" t="str">
        <f>VLOOKUP($A732,'Roll up tech'!$A:$C,2,0)</f>
        <v>Yasso Mint Chocolate Chip 8-4pk</v>
      </c>
      <c r="Q732" s="16" t="str">
        <f t="shared" si="31"/>
        <v>Ya</v>
      </c>
      <c r="R732" s="16">
        <f>VLOOKUP(A732,'Per Pallet'!A:C,3,0)</f>
        <v>165</v>
      </c>
      <c r="S732" s="16">
        <f t="shared" si="32"/>
        <v>357</v>
      </c>
    </row>
    <row r="733" spans="1:19" hidden="1" x14ac:dyDescent="0.25">
      <c r="A733" s="71">
        <v>64958128</v>
      </c>
      <c r="B733" s="71">
        <v>1419</v>
      </c>
      <c r="C733" s="71" t="s">
        <v>849</v>
      </c>
      <c r="D733" s="71" t="s">
        <v>850</v>
      </c>
      <c r="E733" s="71" t="s">
        <v>10403</v>
      </c>
      <c r="F733" s="71" t="s">
        <v>851</v>
      </c>
      <c r="G733" s="71" t="s">
        <v>852</v>
      </c>
      <c r="H733" s="72">
        <v>28425</v>
      </c>
      <c r="I733" s="73">
        <v>291238.40000000002</v>
      </c>
      <c r="J733" s="73">
        <v>10245.85</v>
      </c>
      <c r="K733" s="73">
        <v>11661.73</v>
      </c>
      <c r="L733" s="74">
        <v>1000</v>
      </c>
      <c r="M733" s="73">
        <v>291238.40000000002</v>
      </c>
      <c r="N733" s="73">
        <v>0</v>
      </c>
      <c r="O733" s="16" t="str">
        <f>VLOOKUP($A733,'Roll up tech'!$A:$C,3,0)</f>
        <v>Yasso Sticks</v>
      </c>
      <c r="P733" s="16" t="str">
        <f>VLOOKUP($A733,'Roll up tech'!$A:$C,2,0)</f>
        <v>Yasso Mint Chocolate Chip 8-4pk</v>
      </c>
      <c r="Q733" s="16" t="str">
        <f t="shared" si="31"/>
        <v>Ya</v>
      </c>
      <c r="R733" s="16">
        <f>VLOOKUP(A733,'Per Pallet'!A:C,3,0)</f>
        <v>165</v>
      </c>
      <c r="S733" s="16">
        <f t="shared" si="32"/>
        <v>173</v>
      </c>
    </row>
    <row r="734" spans="1:19" hidden="1" x14ac:dyDescent="0.25">
      <c r="A734" s="71">
        <v>64958128</v>
      </c>
      <c r="B734" s="71">
        <v>1439</v>
      </c>
      <c r="C734" s="71" t="s">
        <v>849</v>
      </c>
      <c r="D734" s="71" t="s">
        <v>850</v>
      </c>
      <c r="E734" s="71" t="s">
        <v>10403</v>
      </c>
      <c r="F734" s="71" t="s">
        <v>851</v>
      </c>
      <c r="G734" s="71" t="s">
        <v>852</v>
      </c>
      <c r="H734" s="72">
        <v>38110</v>
      </c>
      <c r="I734" s="73">
        <v>391565.84</v>
      </c>
      <c r="J734" s="73">
        <v>10274.620000000001</v>
      </c>
      <c r="K734" s="73">
        <v>11731.58</v>
      </c>
      <c r="L734" s="74">
        <v>1000</v>
      </c>
      <c r="M734" s="73">
        <v>391565.84</v>
      </c>
      <c r="N734" s="73">
        <v>0</v>
      </c>
      <c r="O734" s="16" t="str">
        <f>VLOOKUP($A734,'Roll up tech'!$A:$C,3,0)</f>
        <v>Yasso Sticks</v>
      </c>
      <c r="P734" s="16" t="str">
        <f>VLOOKUP($A734,'Roll up tech'!$A:$C,2,0)</f>
        <v>Yasso Mint Chocolate Chip 8-4pk</v>
      </c>
      <c r="Q734" s="16" t="str">
        <f t="shared" si="31"/>
        <v>Ya</v>
      </c>
      <c r="R734" s="16">
        <f>VLOOKUP(A734,'Per Pallet'!A:C,3,0)</f>
        <v>165</v>
      </c>
      <c r="S734" s="16">
        <f t="shared" si="32"/>
        <v>231</v>
      </c>
    </row>
    <row r="735" spans="1:19" hidden="1" x14ac:dyDescent="0.25">
      <c r="A735" s="71">
        <v>64958128</v>
      </c>
      <c r="B735" s="71">
        <v>1471</v>
      </c>
      <c r="C735" s="71" t="s">
        <v>849</v>
      </c>
      <c r="D735" s="71" t="s">
        <v>850</v>
      </c>
      <c r="E735" s="71" t="s">
        <v>10403</v>
      </c>
      <c r="F735" s="71" t="s">
        <v>851</v>
      </c>
      <c r="G735" s="71" t="s">
        <v>852</v>
      </c>
      <c r="H735" s="72">
        <v>42900</v>
      </c>
      <c r="I735" s="73">
        <v>384400.37</v>
      </c>
      <c r="J735" s="73">
        <v>8960.3799999999992</v>
      </c>
      <c r="K735" s="73">
        <v>11661.73</v>
      </c>
      <c r="L735" s="74">
        <v>1000</v>
      </c>
      <c r="M735" s="73">
        <v>384400.37</v>
      </c>
      <c r="N735" s="73">
        <v>0</v>
      </c>
      <c r="O735" s="16" t="str">
        <f>VLOOKUP($A735,'Roll up tech'!$A:$C,3,0)</f>
        <v>Yasso Sticks</v>
      </c>
      <c r="P735" s="16" t="str">
        <f>VLOOKUP($A735,'Roll up tech'!$A:$C,2,0)</f>
        <v>Yasso Mint Chocolate Chip 8-4pk</v>
      </c>
      <c r="Q735" s="16" t="str">
        <f t="shared" si="31"/>
        <v>Ya</v>
      </c>
      <c r="R735" s="16">
        <f>VLOOKUP(A735,'Per Pallet'!A:C,3,0)</f>
        <v>165</v>
      </c>
      <c r="S735" s="16">
        <f t="shared" si="32"/>
        <v>260</v>
      </c>
    </row>
    <row r="736" spans="1:19" hidden="1" x14ac:dyDescent="0.25">
      <c r="A736" s="71">
        <v>64958128</v>
      </c>
      <c r="B736" s="71">
        <v>1716</v>
      </c>
      <c r="C736" s="71" t="s">
        <v>849</v>
      </c>
      <c r="D736" s="71" t="s">
        <v>850</v>
      </c>
      <c r="E736" s="71" t="s">
        <v>10403</v>
      </c>
      <c r="F736" s="71" t="s">
        <v>853</v>
      </c>
      <c r="G736" s="71" t="s">
        <v>852</v>
      </c>
      <c r="H736" s="72">
        <v>0</v>
      </c>
      <c r="I736" s="73">
        <v>0</v>
      </c>
      <c r="J736" s="73">
        <v>12720</v>
      </c>
      <c r="K736" s="73">
        <v>12807.77</v>
      </c>
      <c r="L736" s="74">
        <v>1000</v>
      </c>
      <c r="M736" s="73">
        <v>0</v>
      </c>
      <c r="N736" s="73">
        <v>0</v>
      </c>
      <c r="O736" s="16" t="str">
        <f>VLOOKUP($A736,'Roll up tech'!$A:$C,3,0)</f>
        <v>Yasso Sticks</v>
      </c>
      <c r="P736" s="16" t="str">
        <f>VLOOKUP($A736,'Roll up tech'!$A:$C,2,0)</f>
        <v>Yasso Mint Chocolate Chip 8-4pk</v>
      </c>
      <c r="Q736" s="16" t="str">
        <f t="shared" si="31"/>
        <v>Ya</v>
      </c>
      <c r="R736" s="16">
        <f>VLOOKUP(A736,'Per Pallet'!A:C,3,0)</f>
        <v>165</v>
      </c>
      <c r="S736" s="16">
        <f t="shared" si="32"/>
        <v>0</v>
      </c>
    </row>
    <row r="737" spans="1:19" hidden="1" x14ac:dyDescent="0.25">
      <c r="A737" s="71">
        <v>64958128</v>
      </c>
      <c r="B737" s="71">
        <v>2300</v>
      </c>
      <c r="C737" s="71" t="s">
        <v>849</v>
      </c>
      <c r="D737" s="71" t="s">
        <v>850</v>
      </c>
      <c r="E737" s="71" t="s">
        <v>10403</v>
      </c>
      <c r="F737" s="71" t="s">
        <v>851</v>
      </c>
      <c r="G737" s="71" t="s">
        <v>852</v>
      </c>
      <c r="H737" s="72">
        <v>37748</v>
      </c>
      <c r="I737" s="73">
        <v>312288.23</v>
      </c>
      <c r="J737" s="73">
        <v>8272.9699999999993</v>
      </c>
      <c r="K737" s="73">
        <v>10856.65</v>
      </c>
      <c r="L737" s="74">
        <v>1000</v>
      </c>
      <c r="M737" s="73">
        <v>312288.23</v>
      </c>
      <c r="N737" s="73">
        <v>0</v>
      </c>
      <c r="O737" s="16" t="str">
        <f>VLOOKUP($A737,'Roll up tech'!$A:$C,3,0)</f>
        <v>Yasso Sticks</v>
      </c>
      <c r="P737" s="16" t="str">
        <f>VLOOKUP($A737,'Roll up tech'!$A:$C,2,0)</f>
        <v>Yasso Mint Chocolate Chip 8-4pk</v>
      </c>
      <c r="Q737" s="16" t="str">
        <f t="shared" si="31"/>
        <v>Ya</v>
      </c>
      <c r="R737" s="16">
        <f>VLOOKUP(A737,'Per Pallet'!A:C,3,0)</f>
        <v>165</v>
      </c>
      <c r="S737" s="16">
        <f t="shared" si="32"/>
        <v>229</v>
      </c>
    </row>
    <row r="738" spans="1:19" hidden="1" x14ac:dyDescent="0.25">
      <c r="A738" s="71">
        <v>64958128</v>
      </c>
      <c r="B738" s="71">
        <v>2904</v>
      </c>
      <c r="C738" s="71" t="s">
        <v>849</v>
      </c>
      <c r="D738" s="71" t="s">
        <v>850</v>
      </c>
      <c r="E738" s="71" t="s">
        <v>10403</v>
      </c>
      <c r="F738" s="71" t="s">
        <v>851</v>
      </c>
      <c r="G738" s="71" t="s">
        <v>852</v>
      </c>
      <c r="H738" s="72">
        <v>0</v>
      </c>
      <c r="I738" s="73">
        <v>0</v>
      </c>
      <c r="J738" s="73">
        <v>8118.26</v>
      </c>
      <c r="K738" s="73">
        <v>8034.31</v>
      </c>
      <c r="L738" s="74">
        <v>1000</v>
      </c>
      <c r="M738" s="73">
        <v>0</v>
      </c>
      <c r="N738" s="73">
        <v>0</v>
      </c>
      <c r="O738" s="16" t="str">
        <f>VLOOKUP($A738,'Roll up tech'!$A:$C,3,0)</f>
        <v>Yasso Sticks</v>
      </c>
      <c r="P738" s="16" t="str">
        <f>VLOOKUP($A738,'Roll up tech'!$A:$C,2,0)</f>
        <v>Yasso Mint Chocolate Chip 8-4pk</v>
      </c>
      <c r="Q738" s="16" t="str">
        <f t="shared" si="31"/>
        <v>Ya</v>
      </c>
      <c r="R738" s="16">
        <f>VLOOKUP(A738,'Per Pallet'!A:C,3,0)</f>
        <v>165</v>
      </c>
      <c r="S738" s="16">
        <f t="shared" si="32"/>
        <v>0</v>
      </c>
    </row>
    <row r="739" spans="1:19" hidden="1" x14ac:dyDescent="0.25">
      <c r="A739" s="71">
        <v>64958128</v>
      </c>
      <c r="B739" s="71">
        <v>3985</v>
      </c>
      <c r="C739" s="71" t="s">
        <v>849</v>
      </c>
      <c r="D739" s="71" t="s">
        <v>850</v>
      </c>
      <c r="E739" s="71" t="s">
        <v>10403</v>
      </c>
      <c r="F739" s="71" t="s">
        <v>851</v>
      </c>
      <c r="G739" s="71" t="s">
        <v>852</v>
      </c>
      <c r="H739" s="72">
        <v>16889.528999999999</v>
      </c>
      <c r="I739" s="73">
        <v>157611.9</v>
      </c>
      <c r="J739" s="73">
        <v>9331.93</v>
      </c>
      <c r="K739" s="73">
        <v>11661.73</v>
      </c>
      <c r="L739" s="74">
        <v>1000</v>
      </c>
      <c r="M739" s="73">
        <v>157611.9</v>
      </c>
      <c r="N739" s="73">
        <v>0</v>
      </c>
      <c r="O739" s="16" t="str">
        <f>VLOOKUP($A739,'Roll up tech'!$A:$C,3,0)</f>
        <v>Yasso Sticks</v>
      </c>
      <c r="P739" s="16" t="str">
        <f>VLOOKUP($A739,'Roll up tech'!$A:$C,2,0)</f>
        <v>Yasso Mint Chocolate Chip 8-4pk</v>
      </c>
      <c r="Q739" s="16" t="str">
        <f t="shared" si="31"/>
        <v>Ya</v>
      </c>
      <c r="R739" s="16">
        <f>VLOOKUP(A739,'Per Pallet'!A:C,3,0)</f>
        <v>165</v>
      </c>
      <c r="S739" s="16">
        <f t="shared" si="32"/>
        <v>103</v>
      </c>
    </row>
    <row r="740" spans="1:19" hidden="1" x14ac:dyDescent="0.25">
      <c r="A740" s="71">
        <v>64958128</v>
      </c>
      <c r="B740" s="71">
        <v>3989</v>
      </c>
      <c r="C740" s="71" t="s">
        <v>849</v>
      </c>
      <c r="D740" s="71" t="s">
        <v>850</v>
      </c>
      <c r="E740" s="71" t="s">
        <v>10403</v>
      </c>
      <c r="F740" s="71" t="s">
        <v>851</v>
      </c>
      <c r="G740" s="71" t="s">
        <v>852</v>
      </c>
      <c r="H740" s="72">
        <v>136186</v>
      </c>
      <c r="I740" s="73">
        <v>1225263.43</v>
      </c>
      <c r="J740" s="73">
        <v>8996.99</v>
      </c>
      <c r="K740" s="73">
        <v>11350.16</v>
      </c>
      <c r="L740" s="74">
        <v>1000</v>
      </c>
      <c r="M740" s="73">
        <v>1225263.43</v>
      </c>
      <c r="N740" s="73">
        <v>0</v>
      </c>
      <c r="O740" s="16" t="str">
        <f>VLOOKUP($A740,'Roll up tech'!$A:$C,3,0)</f>
        <v>Yasso Sticks</v>
      </c>
      <c r="P740" s="16" t="str">
        <f>VLOOKUP($A740,'Roll up tech'!$A:$C,2,0)</f>
        <v>Yasso Mint Chocolate Chip 8-4pk</v>
      </c>
      <c r="Q740" s="16" t="str">
        <f t="shared" si="31"/>
        <v>Ya</v>
      </c>
      <c r="R740" s="16">
        <f>VLOOKUP(A740,'Per Pallet'!A:C,3,0)</f>
        <v>165</v>
      </c>
      <c r="S740" s="16">
        <f t="shared" si="32"/>
        <v>826</v>
      </c>
    </row>
    <row r="741" spans="1:19" hidden="1" x14ac:dyDescent="0.25">
      <c r="A741" s="71">
        <v>64958129</v>
      </c>
      <c r="B741" s="71">
        <v>1406</v>
      </c>
      <c r="C741" s="71" t="s">
        <v>849</v>
      </c>
      <c r="D741" s="71" t="s">
        <v>850</v>
      </c>
      <c r="E741" s="71" t="s">
        <v>10403</v>
      </c>
      <c r="F741" s="71" t="s">
        <v>853</v>
      </c>
      <c r="G741" s="71" t="s">
        <v>852</v>
      </c>
      <c r="H741" s="72">
        <v>0</v>
      </c>
      <c r="I741" s="73">
        <v>0</v>
      </c>
      <c r="J741" s="73">
        <v>0</v>
      </c>
      <c r="K741" s="73">
        <v>12053.06</v>
      </c>
      <c r="L741" s="74">
        <v>1000</v>
      </c>
      <c r="M741" s="73">
        <v>0</v>
      </c>
      <c r="N741" s="73">
        <v>0</v>
      </c>
      <c r="O741" s="16" t="str">
        <f>VLOOKUP($A741,'Roll up tech'!$A:$C,3,0)</f>
        <v>Yasso Sticks</v>
      </c>
      <c r="P741" s="16" t="str">
        <f>VLOOKUP($A741,'Roll up tech'!$A:$C,2,0)</f>
        <v>Yasso Chocolate Chip Cookie Dough 8-4pk</v>
      </c>
      <c r="Q741" s="16" t="str">
        <f t="shared" si="31"/>
        <v>Ya</v>
      </c>
      <c r="R741" s="16">
        <f>VLOOKUP(A741,'Per Pallet'!A:C,3,0)</f>
        <v>165</v>
      </c>
      <c r="S741" s="16">
        <f t="shared" si="32"/>
        <v>0</v>
      </c>
    </row>
    <row r="742" spans="1:19" hidden="1" x14ac:dyDescent="0.25">
      <c r="A742" s="71">
        <v>64958129</v>
      </c>
      <c r="B742" s="71">
        <v>1419</v>
      </c>
      <c r="C742" s="71" t="s">
        <v>849</v>
      </c>
      <c r="D742" s="71" t="s">
        <v>850</v>
      </c>
      <c r="E742" s="71" t="s">
        <v>10403</v>
      </c>
      <c r="F742" s="71" t="s">
        <v>851</v>
      </c>
      <c r="G742" s="71" t="s">
        <v>852</v>
      </c>
      <c r="H742" s="72">
        <v>50017</v>
      </c>
      <c r="I742" s="73">
        <v>655573.84</v>
      </c>
      <c r="J742" s="73">
        <v>13107.02</v>
      </c>
      <c r="K742" s="73">
        <v>12053.06</v>
      </c>
      <c r="L742" s="74">
        <v>1000</v>
      </c>
      <c r="M742" s="73">
        <v>655573.84</v>
      </c>
      <c r="N742" s="73">
        <v>0</v>
      </c>
      <c r="O742" s="16" t="str">
        <f>VLOOKUP($A742,'Roll up tech'!$A:$C,3,0)</f>
        <v>Yasso Sticks</v>
      </c>
      <c r="P742" s="16" t="str">
        <f>VLOOKUP($A742,'Roll up tech'!$A:$C,2,0)</f>
        <v>Yasso Chocolate Chip Cookie Dough 8-4pk</v>
      </c>
      <c r="Q742" s="16" t="str">
        <f t="shared" si="31"/>
        <v>Ya</v>
      </c>
      <c r="R742" s="16">
        <f>VLOOKUP(A742,'Per Pallet'!A:C,3,0)</f>
        <v>165</v>
      </c>
      <c r="S742" s="16">
        <f t="shared" si="32"/>
        <v>304</v>
      </c>
    </row>
    <row r="743" spans="1:19" hidden="1" x14ac:dyDescent="0.25">
      <c r="A743" s="71">
        <v>64958129</v>
      </c>
      <c r="B743" s="71">
        <v>1439</v>
      </c>
      <c r="C743" s="71" t="s">
        <v>849</v>
      </c>
      <c r="D743" s="71" t="s">
        <v>850</v>
      </c>
      <c r="E743" s="71" t="s">
        <v>10403</v>
      </c>
      <c r="F743" s="71" t="s">
        <v>851</v>
      </c>
      <c r="G743" s="71" t="s">
        <v>852</v>
      </c>
      <c r="H743" s="72">
        <v>25947</v>
      </c>
      <c r="I743" s="73">
        <v>338559.46</v>
      </c>
      <c r="J743" s="73">
        <v>13048.12</v>
      </c>
      <c r="K743" s="73">
        <v>12919.54</v>
      </c>
      <c r="L743" s="74">
        <v>1000</v>
      </c>
      <c r="M743" s="73">
        <v>338559.46</v>
      </c>
      <c r="N743" s="73">
        <v>0</v>
      </c>
      <c r="O743" s="16" t="str">
        <f>VLOOKUP($A743,'Roll up tech'!$A:$C,3,0)</f>
        <v>Yasso Sticks</v>
      </c>
      <c r="P743" s="16" t="str">
        <f>VLOOKUP($A743,'Roll up tech'!$A:$C,2,0)</f>
        <v>Yasso Chocolate Chip Cookie Dough 8-4pk</v>
      </c>
      <c r="Q743" s="16" t="str">
        <f t="shared" si="31"/>
        <v>Ya</v>
      </c>
      <c r="R743" s="16">
        <f>VLOOKUP(A743,'Per Pallet'!A:C,3,0)</f>
        <v>165</v>
      </c>
      <c r="S743" s="16">
        <f t="shared" si="32"/>
        <v>158</v>
      </c>
    </row>
    <row r="744" spans="1:19" hidden="1" x14ac:dyDescent="0.25">
      <c r="A744" s="71">
        <v>64958129</v>
      </c>
      <c r="B744" s="71">
        <v>1715</v>
      </c>
      <c r="C744" s="71" t="s">
        <v>849</v>
      </c>
      <c r="D744" s="71" t="s">
        <v>850</v>
      </c>
      <c r="E744" s="71" t="s">
        <v>10403</v>
      </c>
      <c r="F744" s="71" t="s">
        <v>851</v>
      </c>
      <c r="G744" s="71" t="s">
        <v>852</v>
      </c>
      <c r="H744" s="72">
        <v>22871</v>
      </c>
      <c r="I744" s="73">
        <v>278147.74</v>
      </c>
      <c r="J744" s="73">
        <v>12161.59</v>
      </c>
      <c r="K744" s="73">
        <v>11892.34</v>
      </c>
      <c r="L744" s="74">
        <v>1000</v>
      </c>
      <c r="M744" s="73">
        <v>278147.74</v>
      </c>
      <c r="N744" s="73">
        <v>0</v>
      </c>
      <c r="O744" s="16" t="str">
        <f>VLOOKUP($A744,'Roll up tech'!$A:$C,3,0)</f>
        <v>Yasso Sticks</v>
      </c>
      <c r="P744" s="16" t="str">
        <f>VLOOKUP($A744,'Roll up tech'!$A:$C,2,0)</f>
        <v>Yasso Chocolate Chip Cookie Dough 8-4pk</v>
      </c>
      <c r="Q744" s="16" t="str">
        <f t="shared" si="31"/>
        <v>Ya</v>
      </c>
      <c r="R744" s="16">
        <f>VLOOKUP(A744,'Per Pallet'!A:C,3,0)</f>
        <v>165</v>
      </c>
      <c r="S744" s="16">
        <f t="shared" si="32"/>
        <v>139</v>
      </c>
    </row>
    <row r="745" spans="1:19" hidden="1" x14ac:dyDescent="0.25">
      <c r="A745" s="71">
        <v>64958129</v>
      </c>
      <c r="B745" s="71">
        <v>1716</v>
      </c>
      <c r="C745" s="71" t="s">
        <v>849</v>
      </c>
      <c r="D745" s="71" t="s">
        <v>850</v>
      </c>
      <c r="E745" s="71" t="s">
        <v>10403</v>
      </c>
      <c r="F745" s="71" t="s">
        <v>851</v>
      </c>
      <c r="G745" s="71" t="s">
        <v>852</v>
      </c>
      <c r="H745" s="72">
        <v>7117</v>
      </c>
      <c r="I745" s="73">
        <v>95652.479999999996</v>
      </c>
      <c r="J745" s="73">
        <v>13440</v>
      </c>
      <c r="K745" s="73">
        <v>13300.19</v>
      </c>
      <c r="L745" s="74">
        <v>1000</v>
      </c>
      <c r="M745" s="73">
        <v>95652.479999999996</v>
      </c>
      <c r="N745" s="73">
        <v>0</v>
      </c>
      <c r="O745" s="16" t="str">
        <f>VLOOKUP($A745,'Roll up tech'!$A:$C,3,0)</f>
        <v>Yasso Sticks</v>
      </c>
      <c r="P745" s="16" t="str">
        <f>VLOOKUP($A745,'Roll up tech'!$A:$C,2,0)</f>
        <v>Yasso Chocolate Chip Cookie Dough 8-4pk</v>
      </c>
      <c r="Q745" s="16" t="str">
        <f t="shared" si="31"/>
        <v>Ya</v>
      </c>
      <c r="R745" s="16">
        <f>VLOOKUP(A745,'Per Pallet'!A:C,3,0)</f>
        <v>165</v>
      </c>
      <c r="S745" s="16">
        <f t="shared" si="32"/>
        <v>44</v>
      </c>
    </row>
    <row r="746" spans="1:19" hidden="1" x14ac:dyDescent="0.25">
      <c r="A746" s="71">
        <v>64958129</v>
      </c>
      <c r="B746" s="71">
        <v>2300</v>
      </c>
      <c r="C746" s="71" t="s">
        <v>849</v>
      </c>
      <c r="D746" s="71" t="s">
        <v>850</v>
      </c>
      <c r="E746" s="71" t="s">
        <v>10403</v>
      </c>
      <c r="F746" s="71" t="s">
        <v>851</v>
      </c>
      <c r="G746" s="71" t="s">
        <v>852</v>
      </c>
      <c r="H746" s="72">
        <v>20133</v>
      </c>
      <c r="I746" s="73">
        <v>258973.37</v>
      </c>
      <c r="J746" s="73">
        <v>12863.13</v>
      </c>
      <c r="K746" s="73">
        <v>12008.25</v>
      </c>
      <c r="L746" s="74">
        <v>1000</v>
      </c>
      <c r="M746" s="73">
        <v>258973.37</v>
      </c>
      <c r="N746" s="73">
        <v>0</v>
      </c>
      <c r="O746" s="16" t="str">
        <f>VLOOKUP($A746,'Roll up tech'!$A:$C,3,0)</f>
        <v>Yasso Sticks</v>
      </c>
      <c r="P746" s="16" t="str">
        <f>VLOOKUP($A746,'Roll up tech'!$A:$C,2,0)</f>
        <v>Yasso Chocolate Chip Cookie Dough 8-4pk</v>
      </c>
      <c r="Q746" s="16" t="str">
        <f t="shared" si="31"/>
        <v>Ya</v>
      </c>
      <c r="R746" s="16">
        <f>VLOOKUP(A746,'Per Pallet'!A:C,3,0)</f>
        <v>165</v>
      </c>
      <c r="S746" s="16">
        <f t="shared" si="32"/>
        <v>123</v>
      </c>
    </row>
    <row r="747" spans="1:19" hidden="1" x14ac:dyDescent="0.25">
      <c r="A747" s="71">
        <v>64958129</v>
      </c>
      <c r="B747" s="71">
        <v>3989</v>
      </c>
      <c r="C747" s="71" t="s">
        <v>849</v>
      </c>
      <c r="D747" s="71" t="s">
        <v>850</v>
      </c>
      <c r="E747" s="71" t="s">
        <v>10403</v>
      </c>
      <c r="F747" s="71" t="s">
        <v>851</v>
      </c>
      <c r="G747" s="71" t="s">
        <v>852</v>
      </c>
      <c r="H747" s="72">
        <v>64415</v>
      </c>
      <c r="I747" s="73">
        <v>836813.85</v>
      </c>
      <c r="J747" s="73">
        <v>12990.98</v>
      </c>
      <c r="K747" s="73">
        <v>12015.27</v>
      </c>
      <c r="L747" s="74">
        <v>1000</v>
      </c>
      <c r="M747" s="73">
        <v>836813.85</v>
      </c>
      <c r="N747" s="73">
        <v>0</v>
      </c>
      <c r="O747" s="16" t="str">
        <f>VLOOKUP($A747,'Roll up tech'!$A:$C,3,0)</f>
        <v>Yasso Sticks</v>
      </c>
      <c r="P747" s="16" t="str">
        <f>VLOOKUP($A747,'Roll up tech'!$A:$C,2,0)</f>
        <v>Yasso Chocolate Chip Cookie Dough 8-4pk</v>
      </c>
      <c r="Q747" s="16" t="str">
        <f t="shared" si="31"/>
        <v>Ya</v>
      </c>
      <c r="R747" s="16">
        <f>VLOOKUP(A747,'Per Pallet'!A:C,3,0)</f>
        <v>165</v>
      </c>
      <c r="S747" s="16">
        <f t="shared" si="32"/>
        <v>391</v>
      </c>
    </row>
    <row r="748" spans="1:19" hidden="1" x14ac:dyDescent="0.25">
      <c r="A748" s="71">
        <v>64960651</v>
      </c>
      <c r="B748" s="71">
        <v>1419</v>
      </c>
      <c r="C748" s="71" t="s">
        <v>849</v>
      </c>
      <c r="D748" s="71" t="s">
        <v>850</v>
      </c>
      <c r="E748" s="71" t="s">
        <v>10403</v>
      </c>
      <c r="F748" s="71" t="s">
        <v>853</v>
      </c>
      <c r="G748" s="71" t="s">
        <v>852</v>
      </c>
      <c r="H748" s="72">
        <v>0</v>
      </c>
      <c r="I748" s="73">
        <v>0</v>
      </c>
      <c r="J748" s="73">
        <v>0</v>
      </c>
      <c r="K748" s="73">
        <v>13743.14</v>
      </c>
      <c r="L748" s="74">
        <v>1000</v>
      </c>
      <c r="M748" s="73">
        <v>0</v>
      </c>
      <c r="N748" s="73">
        <v>0</v>
      </c>
      <c r="O748" s="16" t="str">
        <f>VLOOKUP($A748,'Roll up tech'!$A:$C,3,0)</f>
        <v>Yasso Sandwich</v>
      </c>
      <c r="P748" s="16" t="str">
        <f>VLOOKUP($A748,'Roll up tech'!$A:$C,2,0)</f>
        <v>Yasso Peanut Butter Sandwich 8-3pk</v>
      </c>
      <c r="Q748" s="16" t="str">
        <f t="shared" si="31"/>
        <v>Ya</v>
      </c>
      <c r="R748" s="16">
        <f>VLOOKUP(A748,'Per Pallet'!A:C,3,0)</f>
        <v>180</v>
      </c>
      <c r="S748" s="16">
        <f t="shared" si="32"/>
        <v>0</v>
      </c>
    </row>
    <row r="749" spans="1:19" hidden="1" x14ac:dyDescent="0.25">
      <c r="A749" s="71">
        <v>64960651</v>
      </c>
      <c r="B749" s="71">
        <v>1439</v>
      </c>
      <c r="C749" s="71" t="s">
        <v>849</v>
      </c>
      <c r="D749" s="71" t="s">
        <v>850</v>
      </c>
      <c r="E749" s="71" t="s">
        <v>10403</v>
      </c>
      <c r="F749" s="71" t="s">
        <v>851</v>
      </c>
      <c r="G749" s="71" t="s">
        <v>852</v>
      </c>
      <c r="H749" s="72">
        <v>1800</v>
      </c>
      <c r="I749" s="73">
        <v>24337.05</v>
      </c>
      <c r="J749" s="73">
        <v>13520.58</v>
      </c>
      <c r="K749" s="73">
        <v>13743.14</v>
      </c>
      <c r="L749" s="74">
        <v>1000</v>
      </c>
      <c r="M749" s="73">
        <v>24337.05</v>
      </c>
      <c r="N749" s="73">
        <v>0</v>
      </c>
      <c r="O749" s="16" t="str">
        <f>VLOOKUP($A749,'Roll up tech'!$A:$C,3,0)</f>
        <v>Yasso Sandwich</v>
      </c>
      <c r="P749" s="16" t="str">
        <f>VLOOKUP($A749,'Roll up tech'!$A:$C,2,0)</f>
        <v>Yasso Peanut Butter Sandwich 8-3pk</v>
      </c>
      <c r="Q749" s="16" t="str">
        <f t="shared" si="31"/>
        <v>Ya</v>
      </c>
      <c r="R749" s="16">
        <f>VLOOKUP(A749,'Per Pallet'!A:C,3,0)</f>
        <v>180</v>
      </c>
      <c r="S749" s="16">
        <f t="shared" si="32"/>
        <v>10</v>
      </c>
    </row>
    <row r="750" spans="1:19" hidden="1" x14ac:dyDescent="0.25">
      <c r="A750" s="71">
        <v>64960651</v>
      </c>
      <c r="B750" s="71">
        <v>2300</v>
      </c>
      <c r="C750" s="71" t="s">
        <v>849</v>
      </c>
      <c r="D750" s="71" t="s">
        <v>850</v>
      </c>
      <c r="E750" s="71" t="s">
        <v>10403</v>
      </c>
      <c r="F750" s="71" t="s">
        <v>853</v>
      </c>
      <c r="G750" s="71" t="s">
        <v>852</v>
      </c>
      <c r="H750" s="72">
        <v>0</v>
      </c>
      <c r="I750" s="73">
        <v>0</v>
      </c>
      <c r="J750" s="73">
        <v>0</v>
      </c>
      <c r="K750" s="73">
        <v>13743.14</v>
      </c>
      <c r="L750" s="74">
        <v>1000</v>
      </c>
      <c r="M750" s="73">
        <v>0</v>
      </c>
      <c r="N750" s="73">
        <v>0</v>
      </c>
      <c r="O750" s="16" t="str">
        <f>VLOOKUP($A750,'Roll up tech'!$A:$C,3,0)</f>
        <v>Yasso Sandwich</v>
      </c>
      <c r="P750" s="16" t="str">
        <f>VLOOKUP($A750,'Roll up tech'!$A:$C,2,0)</f>
        <v>Yasso Peanut Butter Sandwich 8-3pk</v>
      </c>
      <c r="Q750" s="16" t="str">
        <f t="shared" si="31"/>
        <v>Ya</v>
      </c>
      <c r="R750" s="16">
        <f>VLOOKUP(A750,'Per Pallet'!A:C,3,0)</f>
        <v>180</v>
      </c>
      <c r="S750" s="16">
        <f t="shared" si="32"/>
        <v>0</v>
      </c>
    </row>
    <row r="751" spans="1:19" hidden="1" x14ac:dyDescent="0.25">
      <c r="A751" s="71">
        <v>64960651</v>
      </c>
      <c r="B751" s="71">
        <v>3989</v>
      </c>
      <c r="C751" s="71" t="s">
        <v>849</v>
      </c>
      <c r="D751" s="71" t="s">
        <v>850</v>
      </c>
      <c r="E751" s="71" t="s">
        <v>10403</v>
      </c>
      <c r="F751" s="71" t="s">
        <v>851</v>
      </c>
      <c r="G751" s="71" t="s">
        <v>852</v>
      </c>
      <c r="H751" s="72">
        <v>4729</v>
      </c>
      <c r="I751" s="73">
        <v>68258.42</v>
      </c>
      <c r="J751" s="73">
        <v>14434.01</v>
      </c>
      <c r="K751" s="73">
        <v>13743.14</v>
      </c>
      <c r="L751" s="74">
        <v>1000</v>
      </c>
      <c r="M751" s="73">
        <v>68258.42</v>
      </c>
      <c r="N751" s="73">
        <v>0</v>
      </c>
      <c r="O751" s="16" t="str">
        <f>VLOOKUP($A751,'Roll up tech'!$A:$C,3,0)</f>
        <v>Yasso Sandwich</v>
      </c>
      <c r="P751" s="16" t="str">
        <f>VLOOKUP($A751,'Roll up tech'!$A:$C,2,0)</f>
        <v>Yasso Peanut Butter Sandwich 8-3pk</v>
      </c>
      <c r="Q751" s="16" t="str">
        <f t="shared" si="31"/>
        <v>Ya</v>
      </c>
      <c r="R751" s="16">
        <f>VLOOKUP(A751,'Per Pallet'!A:C,3,0)</f>
        <v>180</v>
      </c>
      <c r="S751" s="16">
        <f t="shared" si="32"/>
        <v>27</v>
      </c>
    </row>
    <row r="752" spans="1:19" hidden="1" x14ac:dyDescent="0.25">
      <c r="A752" s="71">
        <v>64960652</v>
      </c>
      <c r="B752" s="71">
        <v>1419</v>
      </c>
      <c r="C752" s="71" t="s">
        <v>849</v>
      </c>
      <c r="D752" s="71" t="s">
        <v>850</v>
      </c>
      <c r="E752" s="71" t="s">
        <v>10403</v>
      </c>
      <c r="F752" s="71" t="s">
        <v>851</v>
      </c>
      <c r="G752" s="71" t="s">
        <v>852</v>
      </c>
      <c r="H752" s="72">
        <v>720</v>
      </c>
      <c r="I752" s="73">
        <v>10345.52</v>
      </c>
      <c r="J752" s="73">
        <v>14368.78</v>
      </c>
      <c r="K752" s="73">
        <v>13013.23</v>
      </c>
      <c r="L752" s="74">
        <v>1000</v>
      </c>
      <c r="M752" s="73">
        <v>10345.52</v>
      </c>
      <c r="N752" s="73">
        <v>0</v>
      </c>
      <c r="O752" s="16" t="str">
        <f>VLOOKUP($A752,'Roll up tech'!$A:$C,3,0)</f>
        <v>Yasso Sandwich</v>
      </c>
      <c r="P752" s="16" t="str">
        <f>VLOOKUP($A752,'Roll up tech'!$A:$C,2,0)</f>
        <v>Yasso Cookies n Cream Sandwich 8-3pk</v>
      </c>
      <c r="Q752" s="16" t="str">
        <f t="shared" si="31"/>
        <v>Ya</v>
      </c>
      <c r="R752" s="16">
        <f>VLOOKUP(A752,'Per Pallet'!A:C,3,0)</f>
        <v>180</v>
      </c>
      <c r="S752" s="16">
        <f t="shared" si="32"/>
        <v>4</v>
      </c>
    </row>
    <row r="753" spans="1:19" hidden="1" x14ac:dyDescent="0.25">
      <c r="A753" s="71">
        <v>64960652</v>
      </c>
      <c r="B753" s="71">
        <v>1439</v>
      </c>
      <c r="C753" s="71" t="s">
        <v>849</v>
      </c>
      <c r="D753" s="71" t="s">
        <v>850</v>
      </c>
      <c r="E753" s="71" t="s">
        <v>10403</v>
      </c>
      <c r="F753" s="71" t="s">
        <v>851</v>
      </c>
      <c r="G753" s="71" t="s">
        <v>852</v>
      </c>
      <c r="H753" s="72">
        <v>2700</v>
      </c>
      <c r="I753" s="73">
        <v>39058.080000000002</v>
      </c>
      <c r="J753" s="73">
        <v>14465.96</v>
      </c>
      <c r="K753" s="73">
        <v>13013.23</v>
      </c>
      <c r="L753" s="74">
        <v>1000</v>
      </c>
      <c r="M753" s="73">
        <v>39058.080000000002</v>
      </c>
      <c r="N753" s="73">
        <v>0</v>
      </c>
      <c r="O753" s="16" t="str">
        <f>VLOOKUP($A753,'Roll up tech'!$A:$C,3,0)</f>
        <v>Yasso Sandwich</v>
      </c>
      <c r="P753" s="16" t="str">
        <f>VLOOKUP($A753,'Roll up tech'!$A:$C,2,0)</f>
        <v>Yasso Cookies n Cream Sandwich 8-3pk</v>
      </c>
      <c r="Q753" s="16" t="str">
        <f t="shared" si="31"/>
        <v>Ya</v>
      </c>
      <c r="R753" s="16">
        <f>VLOOKUP(A753,'Per Pallet'!A:C,3,0)</f>
        <v>180</v>
      </c>
      <c r="S753" s="16">
        <f t="shared" si="32"/>
        <v>15</v>
      </c>
    </row>
    <row r="754" spans="1:19" hidden="1" x14ac:dyDescent="0.25">
      <c r="A754" s="71">
        <v>64960652</v>
      </c>
      <c r="B754" s="71">
        <v>2300</v>
      </c>
      <c r="C754" s="71" t="s">
        <v>849</v>
      </c>
      <c r="D754" s="71" t="s">
        <v>850</v>
      </c>
      <c r="E754" s="71" t="s">
        <v>10403</v>
      </c>
      <c r="F754" s="71" t="s">
        <v>851</v>
      </c>
      <c r="G754" s="71" t="s">
        <v>852</v>
      </c>
      <c r="H754" s="72">
        <v>900</v>
      </c>
      <c r="I754" s="73">
        <v>12473.95</v>
      </c>
      <c r="J754" s="73">
        <v>13859.94</v>
      </c>
      <c r="K754" s="73">
        <v>13013.23</v>
      </c>
      <c r="L754" s="74">
        <v>1000</v>
      </c>
      <c r="M754" s="73">
        <v>12473.95</v>
      </c>
      <c r="N754" s="73">
        <v>0</v>
      </c>
      <c r="O754" s="16" t="str">
        <f>VLOOKUP($A754,'Roll up tech'!$A:$C,3,0)</f>
        <v>Yasso Sandwich</v>
      </c>
      <c r="P754" s="16" t="str">
        <f>VLOOKUP($A754,'Roll up tech'!$A:$C,2,0)</f>
        <v>Yasso Cookies n Cream Sandwich 8-3pk</v>
      </c>
      <c r="Q754" s="16" t="str">
        <f t="shared" si="31"/>
        <v>Ya</v>
      </c>
      <c r="R754" s="16">
        <f>VLOOKUP(A754,'Per Pallet'!A:C,3,0)</f>
        <v>180</v>
      </c>
      <c r="S754" s="16">
        <f t="shared" si="32"/>
        <v>5</v>
      </c>
    </row>
    <row r="755" spans="1:19" hidden="1" x14ac:dyDescent="0.25">
      <c r="A755" s="71">
        <v>64960652</v>
      </c>
      <c r="B755" s="71">
        <v>3989</v>
      </c>
      <c r="C755" s="71" t="s">
        <v>849</v>
      </c>
      <c r="D755" s="71" t="s">
        <v>850</v>
      </c>
      <c r="E755" s="71" t="s">
        <v>10403</v>
      </c>
      <c r="F755" s="71" t="s">
        <v>851</v>
      </c>
      <c r="G755" s="71" t="s">
        <v>852</v>
      </c>
      <c r="H755" s="72">
        <v>6201</v>
      </c>
      <c r="I755" s="73">
        <v>85007.76</v>
      </c>
      <c r="J755" s="73">
        <v>13708.72</v>
      </c>
      <c r="K755" s="73">
        <v>13013.23</v>
      </c>
      <c r="L755" s="74">
        <v>1000</v>
      </c>
      <c r="M755" s="73">
        <v>85007.76</v>
      </c>
      <c r="N755" s="73">
        <v>0</v>
      </c>
      <c r="O755" s="16" t="str">
        <f>VLOOKUP($A755,'Roll up tech'!$A:$C,3,0)</f>
        <v>Yasso Sandwich</v>
      </c>
      <c r="P755" s="16" t="str">
        <f>VLOOKUP($A755,'Roll up tech'!$A:$C,2,0)</f>
        <v>Yasso Cookies n Cream Sandwich 8-3pk</v>
      </c>
      <c r="Q755" s="16" t="str">
        <f t="shared" si="31"/>
        <v>Ya</v>
      </c>
      <c r="R755" s="16">
        <f>VLOOKUP(A755,'Per Pallet'!A:C,3,0)</f>
        <v>180</v>
      </c>
      <c r="S755" s="16">
        <f t="shared" si="32"/>
        <v>35</v>
      </c>
    </row>
    <row r="756" spans="1:19" hidden="1" x14ac:dyDescent="0.25">
      <c r="A756" s="71">
        <v>64967299</v>
      </c>
      <c r="B756" s="71">
        <v>1419</v>
      </c>
      <c r="C756" s="71" t="s">
        <v>849</v>
      </c>
      <c r="D756" s="71" t="s">
        <v>850</v>
      </c>
      <c r="E756" s="71" t="s">
        <v>10403</v>
      </c>
      <c r="F756" s="71" t="s">
        <v>851</v>
      </c>
      <c r="G756" s="71" t="s">
        <v>852</v>
      </c>
      <c r="H756" s="72">
        <v>15664</v>
      </c>
      <c r="I756" s="73">
        <v>140766.04</v>
      </c>
      <c r="J756" s="73">
        <v>8986.6</v>
      </c>
      <c r="K756" s="73">
        <v>7228.09</v>
      </c>
      <c r="L756" s="74">
        <v>1000</v>
      </c>
      <c r="M756" s="73">
        <v>140766.04</v>
      </c>
      <c r="N756" s="73">
        <v>0</v>
      </c>
      <c r="O756" s="16" t="str">
        <f>VLOOKUP($A756,'Roll up tech'!$A:$C,3,0)</f>
        <v>GH Cones</v>
      </c>
      <c r="P756" s="16" t="str">
        <f>VLOOKUP($A756,'Roll up tech'!$A:$C,2,0)</f>
        <v>GH Giant Cookies and Cream Cone 1-12PK</v>
      </c>
      <c r="Q756" s="16" t="str">
        <f t="shared" ref="Q756:Q771" si="33">LEFT(P756,2)</f>
        <v>GH</v>
      </c>
      <c r="R756" s="16">
        <f>VLOOKUP(A756,'Per Pallet'!A:C,3,0)</f>
        <v>240</v>
      </c>
      <c r="S756" s="16">
        <f t="shared" ref="S756:S771" si="34">ROUNDUP(H756/R756,0)</f>
        <v>66</v>
      </c>
    </row>
    <row r="757" spans="1:19" hidden="1" x14ac:dyDescent="0.25">
      <c r="A757" s="71">
        <v>64967299</v>
      </c>
      <c r="B757" s="71">
        <v>1439</v>
      </c>
      <c r="C757" s="71" t="s">
        <v>849</v>
      </c>
      <c r="D757" s="71" t="s">
        <v>850</v>
      </c>
      <c r="E757" s="71" t="s">
        <v>10403</v>
      </c>
      <c r="F757" s="71" t="s">
        <v>851</v>
      </c>
      <c r="G757" s="71" t="s">
        <v>852</v>
      </c>
      <c r="H757" s="72">
        <v>19268</v>
      </c>
      <c r="I757" s="73">
        <v>160257.78</v>
      </c>
      <c r="J757" s="73">
        <v>8317.2999999999993</v>
      </c>
      <c r="K757" s="73">
        <v>6387.97</v>
      </c>
      <c r="L757" s="74">
        <v>1000</v>
      </c>
      <c r="M757" s="73">
        <v>160257.78</v>
      </c>
      <c r="N757" s="73">
        <v>0</v>
      </c>
      <c r="O757" s="16" t="str">
        <f>VLOOKUP($A757,'Roll up tech'!$A:$C,3,0)</f>
        <v>GH Cones</v>
      </c>
      <c r="P757" s="16" t="str">
        <f>VLOOKUP($A757,'Roll up tech'!$A:$C,2,0)</f>
        <v>GH Giant Cookies and Cream Cone 1-12PK</v>
      </c>
      <c r="Q757" s="16" t="str">
        <f t="shared" si="33"/>
        <v>GH</v>
      </c>
      <c r="R757" s="16">
        <f>VLOOKUP(A757,'Per Pallet'!A:C,3,0)</f>
        <v>240</v>
      </c>
      <c r="S757" s="16">
        <f t="shared" si="34"/>
        <v>81</v>
      </c>
    </row>
    <row r="758" spans="1:19" hidden="1" x14ac:dyDescent="0.25">
      <c r="A758" s="71">
        <v>64967299</v>
      </c>
      <c r="B758" s="71">
        <v>1717</v>
      </c>
      <c r="C758" s="71" t="s">
        <v>849</v>
      </c>
      <c r="D758" s="71" t="s">
        <v>850</v>
      </c>
      <c r="E758" s="71" t="s">
        <v>10403</v>
      </c>
      <c r="F758" s="71" t="s">
        <v>851</v>
      </c>
      <c r="G758" s="71" t="s">
        <v>852</v>
      </c>
      <c r="H758" s="72">
        <v>0</v>
      </c>
      <c r="I758" s="73">
        <v>0</v>
      </c>
      <c r="J758" s="73">
        <v>7877.95</v>
      </c>
      <c r="K758" s="73">
        <v>6064.64</v>
      </c>
      <c r="L758" s="74">
        <v>1000</v>
      </c>
      <c r="M758" s="73">
        <v>0</v>
      </c>
      <c r="N758" s="73">
        <v>0</v>
      </c>
      <c r="O758" s="16" t="str">
        <f>VLOOKUP($A758,'Roll up tech'!$A:$C,3,0)</f>
        <v>GH Cones</v>
      </c>
      <c r="P758" s="16" t="str">
        <f>VLOOKUP($A758,'Roll up tech'!$A:$C,2,0)</f>
        <v>GH Giant Cookies and Cream Cone 1-12PK</v>
      </c>
      <c r="Q758" s="16" t="str">
        <f t="shared" si="33"/>
        <v>GH</v>
      </c>
      <c r="R758" s="16">
        <f>VLOOKUP(A758,'Per Pallet'!A:C,3,0)</f>
        <v>240</v>
      </c>
      <c r="S758" s="16">
        <f t="shared" si="34"/>
        <v>0</v>
      </c>
    </row>
    <row r="759" spans="1:19" hidden="1" x14ac:dyDescent="0.25">
      <c r="A759" s="71">
        <v>64967299</v>
      </c>
      <c r="B759" s="71">
        <v>2300</v>
      </c>
      <c r="C759" s="71" t="s">
        <v>849</v>
      </c>
      <c r="D759" s="71" t="s">
        <v>850</v>
      </c>
      <c r="E759" s="71" t="s">
        <v>10403</v>
      </c>
      <c r="F759" s="71" t="s">
        <v>851</v>
      </c>
      <c r="G759" s="71" t="s">
        <v>852</v>
      </c>
      <c r="H759" s="72">
        <v>8630</v>
      </c>
      <c r="I759" s="73">
        <v>78230.289999999994</v>
      </c>
      <c r="J759" s="73">
        <v>9064.92</v>
      </c>
      <c r="K759" s="73">
        <v>6694.58</v>
      </c>
      <c r="L759" s="74">
        <v>1000</v>
      </c>
      <c r="M759" s="73">
        <v>78230.289999999994</v>
      </c>
      <c r="N759" s="73">
        <v>0</v>
      </c>
      <c r="O759" s="16" t="str">
        <f>VLOOKUP($A759,'Roll up tech'!$A:$C,3,0)</f>
        <v>GH Cones</v>
      </c>
      <c r="P759" s="16" t="str">
        <f>VLOOKUP($A759,'Roll up tech'!$A:$C,2,0)</f>
        <v>GH Giant Cookies and Cream Cone 1-12PK</v>
      </c>
      <c r="Q759" s="16" t="str">
        <f t="shared" si="33"/>
        <v>GH</v>
      </c>
      <c r="R759" s="16">
        <f>VLOOKUP(A759,'Per Pallet'!A:C,3,0)</f>
        <v>240</v>
      </c>
      <c r="S759" s="16">
        <f t="shared" si="34"/>
        <v>36</v>
      </c>
    </row>
    <row r="760" spans="1:19" hidden="1" x14ac:dyDescent="0.25">
      <c r="A760" s="71">
        <v>64967299</v>
      </c>
      <c r="B760" s="71">
        <v>3989</v>
      </c>
      <c r="C760" s="71" t="s">
        <v>849</v>
      </c>
      <c r="D760" s="71" t="s">
        <v>850</v>
      </c>
      <c r="E760" s="71" t="s">
        <v>10403</v>
      </c>
      <c r="F760" s="71" t="s">
        <v>851</v>
      </c>
      <c r="G760" s="71" t="s">
        <v>852</v>
      </c>
      <c r="H760" s="72">
        <v>14636</v>
      </c>
      <c r="I760" s="73">
        <v>131217.29</v>
      </c>
      <c r="J760" s="73">
        <v>8965.3799999999992</v>
      </c>
      <c r="K760" s="73">
        <v>6723.8</v>
      </c>
      <c r="L760" s="74">
        <v>1000</v>
      </c>
      <c r="M760" s="73">
        <v>131217.29</v>
      </c>
      <c r="N760" s="73">
        <v>0</v>
      </c>
      <c r="O760" s="16" t="str">
        <f>VLOOKUP($A760,'Roll up tech'!$A:$C,3,0)</f>
        <v>GH Cones</v>
      </c>
      <c r="P760" s="16" t="str">
        <f>VLOOKUP($A760,'Roll up tech'!$A:$C,2,0)</f>
        <v>GH Giant Cookies and Cream Cone 1-12PK</v>
      </c>
      <c r="Q760" s="16" t="str">
        <f t="shared" si="33"/>
        <v>GH</v>
      </c>
      <c r="R760" s="16">
        <f>VLOOKUP(A760,'Per Pallet'!A:C,3,0)</f>
        <v>240</v>
      </c>
      <c r="S760" s="16">
        <f t="shared" si="34"/>
        <v>61</v>
      </c>
    </row>
    <row r="761" spans="1:19" hidden="1" x14ac:dyDescent="0.25">
      <c r="A761" s="71">
        <v>64967300</v>
      </c>
      <c r="B761" s="71">
        <v>1419</v>
      </c>
      <c r="C761" s="71" t="s">
        <v>849</v>
      </c>
      <c r="D761" s="71" t="s">
        <v>850</v>
      </c>
      <c r="E761" s="71" t="s">
        <v>10403</v>
      </c>
      <c r="F761" s="71" t="s">
        <v>851</v>
      </c>
      <c r="G761" s="71" t="s">
        <v>852</v>
      </c>
      <c r="H761" s="72">
        <v>80</v>
      </c>
      <c r="I761" s="73">
        <v>693.31</v>
      </c>
      <c r="J761" s="73">
        <v>8666.3799999999992</v>
      </c>
      <c r="K761" s="73">
        <v>7782.86</v>
      </c>
      <c r="L761" s="74">
        <v>1000</v>
      </c>
      <c r="M761" s="73">
        <v>693.31</v>
      </c>
      <c r="N761" s="73">
        <v>0</v>
      </c>
      <c r="O761" s="16" t="str">
        <f>VLOOKUP($A761,'Roll up tech'!$A:$C,3,0)</f>
        <v>GH Cones</v>
      </c>
      <c r="P761" s="16" t="str">
        <f>VLOOKUP($A761,'Roll up tech'!$A:$C,2,0)</f>
        <v>GH Giant King Cone 1-12PK</v>
      </c>
      <c r="Q761" s="16" t="str">
        <f t="shared" si="33"/>
        <v>GH</v>
      </c>
      <c r="R761" s="16">
        <f>VLOOKUP(A761,'Per Pallet'!A:C,3,0)</f>
        <v>240</v>
      </c>
      <c r="S761" s="16">
        <f t="shared" si="34"/>
        <v>1</v>
      </c>
    </row>
    <row r="762" spans="1:19" hidden="1" x14ac:dyDescent="0.25">
      <c r="A762" s="71">
        <v>64967300</v>
      </c>
      <c r="B762" s="71">
        <v>1439</v>
      </c>
      <c r="C762" s="71" t="s">
        <v>849</v>
      </c>
      <c r="D762" s="71" t="s">
        <v>850</v>
      </c>
      <c r="E762" s="71" t="s">
        <v>10403</v>
      </c>
      <c r="F762" s="71" t="s">
        <v>851</v>
      </c>
      <c r="G762" s="71" t="s">
        <v>852</v>
      </c>
      <c r="H762" s="72">
        <v>4054</v>
      </c>
      <c r="I762" s="73">
        <v>32946.480000000003</v>
      </c>
      <c r="J762" s="73">
        <v>8126.91</v>
      </c>
      <c r="K762" s="73">
        <v>7030.36</v>
      </c>
      <c r="L762" s="74">
        <v>1000</v>
      </c>
      <c r="M762" s="73">
        <v>32946.480000000003</v>
      </c>
      <c r="N762" s="73">
        <v>0</v>
      </c>
      <c r="O762" s="16" t="str">
        <f>VLOOKUP($A762,'Roll up tech'!$A:$C,3,0)</f>
        <v>GH Cones</v>
      </c>
      <c r="P762" s="16" t="str">
        <f>VLOOKUP($A762,'Roll up tech'!$A:$C,2,0)</f>
        <v>GH Giant King Cone 1-12PK</v>
      </c>
      <c r="Q762" s="16" t="str">
        <f t="shared" si="33"/>
        <v>GH</v>
      </c>
      <c r="R762" s="16">
        <f>VLOOKUP(A762,'Per Pallet'!A:C,3,0)</f>
        <v>240</v>
      </c>
      <c r="S762" s="16">
        <f t="shared" si="34"/>
        <v>17</v>
      </c>
    </row>
    <row r="763" spans="1:19" hidden="1" x14ac:dyDescent="0.25">
      <c r="A763" s="71">
        <v>64967300</v>
      </c>
      <c r="B763" s="71">
        <v>1717</v>
      </c>
      <c r="C763" s="71" t="s">
        <v>849</v>
      </c>
      <c r="D763" s="71" t="s">
        <v>850</v>
      </c>
      <c r="E763" s="71" t="s">
        <v>10403</v>
      </c>
      <c r="F763" s="71" t="s">
        <v>851</v>
      </c>
      <c r="G763" s="71" t="s">
        <v>852</v>
      </c>
      <c r="H763" s="72">
        <v>720</v>
      </c>
      <c r="I763" s="73">
        <v>5751.31</v>
      </c>
      <c r="J763" s="73">
        <v>7987.93</v>
      </c>
      <c r="K763" s="73">
        <v>6700.61</v>
      </c>
      <c r="L763" s="74">
        <v>1000</v>
      </c>
      <c r="M763" s="73">
        <v>5751.31</v>
      </c>
      <c r="N763" s="73">
        <v>0</v>
      </c>
      <c r="O763" s="16" t="str">
        <f>VLOOKUP($A763,'Roll up tech'!$A:$C,3,0)</f>
        <v>GH Cones</v>
      </c>
      <c r="P763" s="16" t="str">
        <f>VLOOKUP($A763,'Roll up tech'!$A:$C,2,0)</f>
        <v>GH Giant King Cone 1-12PK</v>
      </c>
      <c r="Q763" s="16" t="str">
        <f t="shared" si="33"/>
        <v>GH</v>
      </c>
      <c r="R763" s="16">
        <f>VLOOKUP(A763,'Per Pallet'!A:C,3,0)</f>
        <v>240</v>
      </c>
      <c r="S763" s="16">
        <f t="shared" si="34"/>
        <v>3</v>
      </c>
    </row>
    <row r="764" spans="1:19" hidden="1" x14ac:dyDescent="0.25">
      <c r="A764" s="71">
        <v>64967300</v>
      </c>
      <c r="B764" s="71">
        <v>2300</v>
      </c>
      <c r="C764" s="71" t="s">
        <v>849</v>
      </c>
      <c r="D764" s="71" t="s">
        <v>850</v>
      </c>
      <c r="E764" s="71" t="s">
        <v>10403</v>
      </c>
      <c r="F764" s="71" t="s">
        <v>851</v>
      </c>
      <c r="G764" s="71" t="s">
        <v>852</v>
      </c>
      <c r="H764" s="72">
        <v>5660</v>
      </c>
      <c r="I764" s="73">
        <v>49085.8</v>
      </c>
      <c r="J764" s="73">
        <v>8672.4</v>
      </c>
      <c r="K764" s="73">
        <v>7321.44</v>
      </c>
      <c r="L764" s="74">
        <v>1000</v>
      </c>
      <c r="M764" s="73">
        <v>49085.8</v>
      </c>
      <c r="N764" s="73">
        <v>0</v>
      </c>
      <c r="O764" s="16" t="str">
        <f>VLOOKUP($A764,'Roll up tech'!$A:$C,3,0)</f>
        <v>GH Cones</v>
      </c>
      <c r="P764" s="16" t="str">
        <f>VLOOKUP($A764,'Roll up tech'!$A:$C,2,0)</f>
        <v>GH Giant King Cone 1-12PK</v>
      </c>
      <c r="Q764" s="16" t="str">
        <f t="shared" si="33"/>
        <v>GH</v>
      </c>
      <c r="R764" s="16">
        <f>VLOOKUP(A764,'Per Pallet'!A:C,3,0)</f>
        <v>240</v>
      </c>
      <c r="S764" s="16">
        <f t="shared" si="34"/>
        <v>24</v>
      </c>
    </row>
    <row r="765" spans="1:19" hidden="1" x14ac:dyDescent="0.25">
      <c r="A765" s="71">
        <v>64967300</v>
      </c>
      <c r="B765" s="71">
        <v>3989</v>
      </c>
      <c r="C765" s="71" t="s">
        <v>849</v>
      </c>
      <c r="D765" s="71" t="s">
        <v>850</v>
      </c>
      <c r="E765" s="71" t="s">
        <v>10403</v>
      </c>
      <c r="F765" s="71" t="s">
        <v>851</v>
      </c>
      <c r="G765" s="71" t="s">
        <v>852</v>
      </c>
      <c r="H765" s="72">
        <v>1963</v>
      </c>
      <c r="I765" s="73">
        <v>17046.11</v>
      </c>
      <c r="J765" s="73">
        <v>8683.7000000000007</v>
      </c>
      <c r="K765" s="73">
        <v>7417.63</v>
      </c>
      <c r="L765" s="74">
        <v>1000</v>
      </c>
      <c r="M765" s="73">
        <v>17046.11</v>
      </c>
      <c r="N765" s="73">
        <v>0</v>
      </c>
      <c r="O765" s="16" t="str">
        <f>VLOOKUP($A765,'Roll up tech'!$A:$C,3,0)</f>
        <v>GH Cones</v>
      </c>
      <c r="P765" s="16" t="str">
        <f>VLOOKUP($A765,'Roll up tech'!$A:$C,2,0)</f>
        <v>GH Giant King Cone 1-12PK</v>
      </c>
      <c r="Q765" s="16" t="str">
        <f t="shared" si="33"/>
        <v>GH</v>
      </c>
      <c r="R765" s="16">
        <f>VLOOKUP(A765,'Per Pallet'!A:C,3,0)</f>
        <v>240</v>
      </c>
      <c r="S765" s="16">
        <f t="shared" si="34"/>
        <v>9</v>
      </c>
    </row>
    <row r="766" spans="1:19" hidden="1" x14ac:dyDescent="0.25">
      <c r="A766" s="71">
        <v>64968813</v>
      </c>
      <c r="B766" s="71">
        <v>1419</v>
      </c>
      <c r="C766" s="71" t="s">
        <v>849</v>
      </c>
      <c r="D766" s="71" t="s">
        <v>850</v>
      </c>
      <c r="E766" s="71" t="s">
        <v>10403</v>
      </c>
      <c r="F766" s="71" t="s">
        <v>853</v>
      </c>
      <c r="G766" s="71" t="s">
        <v>852</v>
      </c>
      <c r="H766" s="72">
        <v>0</v>
      </c>
      <c r="I766" s="73">
        <v>0</v>
      </c>
      <c r="J766" s="73">
        <v>0</v>
      </c>
      <c r="K766" s="73">
        <v>8769.26</v>
      </c>
      <c r="L766" s="74">
        <v>1000</v>
      </c>
      <c r="M766" s="73">
        <v>0</v>
      </c>
      <c r="N766" s="73">
        <v>0</v>
      </c>
      <c r="O766" s="16" t="str">
        <f>VLOOKUP($A766,'Roll up tech'!$A:$C,3,0)</f>
        <v>TALENTI</v>
      </c>
      <c r="P766" s="16" t="str">
        <f>VLOOKUP($A766,'Roll up tech'!$A:$C,2,0)</f>
        <v>TAL Alphonso Mango 8p 473ml</v>
      </c>
      <c r="Q766" s="16" t="str">
        <f t="shared" si="33"/>
        <v>TA</v>
      </c>
      <c r="R766" s="16">
        <f>VLOOKUP(A766,'Per Pallet'!A:C,3,0)</f>
        <v>240</v>
      </c>
      <c r="S766" s="16">
        <f t="shared" si="34"/>
        <v>0</v>
      </c>
    </row>
    <row r="767" spans="1:19" hidden="1" x14ac:dyDescent="0.25">
      <c r="A767" s="71">
        <v>64968813</v>
      </c>
      <c r="B767" s="71">
        <v>2300</v>
      </c>
      <c r="C767" s="71" t="s">
        <v>849</v>
      </c>
      <c r="D767" s="71" t="s">
        <v>850</v>
      </c>
      <c r="E767" s="71" t="s">
        <v>10403</v>
      </c>
      <c r="F767" s="71" t="s">
        <v>853</v>
      </c>
      <c r="G767" s="71" t="s">
        <v>852</v>
      </c>
      <c r="H767" s="72">
        <v>0</v>
      </c>
      <c r="I767" s="73">
        <v>0</v>
      </c>
      <c r="J767" s="73">
        <v>8558.19</v>
      </c>
      <c r="K767" s="73">
        <v>8769.26</v>
      </c>
      <c r="L767" s="74">
        <v>1000</v>
      </c>
      <c r="M767" s="73">
        <v>0</v>
      </c>
      <c r="N767" s="73">
        <v>0</v>
      </c>
      <c r="O767" s="16" t="str">
        <f>VLOOKUP($A767,'Roll up tech'!$A:$C,3,0)</f>
        <v>TALENTI</v>
      </c>
      <c r="P767" s="16" t="str">
        <f>VLOOKUP($A767,'Roll up tech'!$A:$C,2,0)</f>
        <v>TAL Alphonso Mango 8p 473ml</v>
      </c>
      <c r="Q767" s="16" t="str">
        <f t="shared" si="33"/>
        <v>TA</v>
      </c>
      <c r="R767" s="16">
        <f>VLOOKUP(A767,'Per Pallet'!A:C,3,0)</f>
        <v>240</v>
      </c>
      <c r="S767" s="16">
        <f t="shared" si="34"/>
        <v>0</v>
      </c>
    </row>
    <row r="768" spans="1:19" hidden="1" x14ac:dyDescent="0.25">
      <c r="A768" s="71">
        <v>64968813</v>
      </c>
      <c r="B768" s="71">
        <v>2904</v>
      </c>
      <c r="C768" s="71" t="s">
        <v>849</v>
      </c>
      <c r="D768" s="71" t="s">
        <v>850</v>
      </c>
      <c r="E768" s="71" t="s">
        <v>10403</v>
      </c>
      <c r="F768" s="71" t="s">
        <v>851</v>
      </c>
      <c r="G768" s="71" t="s">
        <v>852</v>
      </c>
      <c r="H768" s="72">
        <v>841</v>
      </c>
      <c r="I768" s="73">
        <v>7197.46</v>
      </c>
      <c r="J768" s="73">
        <v>8558.2199999999993</v>
      </c>
      <c r="K768" s="73">
        <v>8442.82</v>
      </c>
      <c r="L768" s="74">
        <v>1000</v>
      </c>
      <c r="M768" s="73">
        <v>7197.46</v>
      </c>
      <c r="N768" s="73">
        <v>0</v>
      </c>
      <c r="O768" s="16" t="str">
        <f>VLOOKUP($A768,'Roll up tech'!$A:$C,3,0)</f>
        <v>TALENTI</v>
      </c>
      <c r="P768" s="16" t="str">
        <f>VLOOKUP($A768,'Roll up tech'!$A:$C,2,0)</f>
        <v>TAL Alphonso Mango 8p 473ml</v>
      </c>
      <c r="Q768" s="16" t="str">
        <f t="shared" si="33"/>
        <v>TA</v>
      </c>
      <c r="R768" s="16">
        <f>VLOOKUP(A768,'Per Pallet'!A:C,3,0)</f>
        <v>240</v>
      </c>
      <c r="S768" s="16">
        <f t="shared" si="34"/>
        <v>4</v>
      </c>
    </row>
    <row r="769" spans="1:19" hidden="1" x14ac:dyDescent="0.25">
      <c r="A769" s="71">
        <v>64968813</v>
      </c>
      <c r="B769" s="71">
        <v>3989</v>
      </c>
      <c r="C769" s="71" t="s">
        <v>849</v>
      </c>
      <c r="D769" s="71" t="s">
        <v>850</v>
      </c>
      <c r="E769" s="71" t="s">
        <v>10403</v>
      </c>
      <c r="F769" s="71" t="s">
        <v>851</v>
      </c>
      <c r="G769" s="71" t="s">
        <v>852</v>
      </c>
      <c r="H769" s="72">
        <v>367</v>
      </c>
      <c r="I769" s="73">
        <v>3185.69</v>
      </c>
      <c r="J769" s="73">
        <v>8680.35</v>
      </c>
      <c r="K769" s="73">
        <v>8769.26</v>
      </c>
      <c r="L769" s="74">
        <v>1000</v>
      </c>
      <c r="M769" s="73">
        <v>3185.69</v>
      </c>
      <c r="N769" s="73">
        <v>0</v>
      </c>
      <c r="O769" s="16" t="str">
        <f>VLOOKUP($A769,'Roll up tech'!$A:$C,3,0)</f>
        <v>TALENTI</v>
      </c>
      <c r="P769" s="16" t="str">
        <f>VLOOKUP($A769,'Roll up tech'!$A:$C,2,0)</f>
        <v>TAL Alphonso Mango 8p 473ml</v>
      </c>
      <c r="Q769" s="16" t="str">
        <f t="shared" si="33"/>
        <v>TA</v>
      </c>
      <c r="R769" s="16">
        <f>VLOOKUP(A769,'Per Pallet'!A:C,3,0)</f>
        <v>240</v>
      </c>
      <c r="S769" s="16">
        <f t="shared" si="34"/>
        <v>2</v>
      </c>
    </row>
    <row r="770" spans="1:19" hidden="1" x14ac:dyDescent="0.25">
      <c r="A770" s="71">
        <v>64968834</v>
      </c>
      <c r="B770" s="71">
        <v>2300</v>
      </c>
      <c r="C770" s="71" t="s">
        <v>849</v>
      </c>
      <c r="D770" s="71" t="s">
        <v>850</v>
      </c>
      <c r="E770" s="71" t="s">
        <v>10403</v>
      </c>
      <c r="F770" s="71" t="s">
        <v>851</v>
      </c>
      <c r="G770" s="71" t="s">
        <v>852</v>
      </c>
      <c r="H770" s="72">
        <v>15</v>
      </c>
      <c r="I770" s="73">
        <v>195.11</v>
      </c>
      <c r="J770" s="73">
        <v>13007.33</v>
      </c>
      <c r="K770" s="73">
        <v>10133.09</v>
      </c>
      <c r="L770" s="74">
        <v>1000</v>
      </c>
      <c r="M770" s="73">
        <v>195.11</v>
      </c>
      <c r="N770" s="73">
        <v>0</v>
      </c>
      <c r="O770" s="16" t="str">
        <f>VLOOKUP($A770,'Roll up tech'!$A:$C,3,0)</f>
        <v>Talenti</v>
      </c>
      <c r="P770" s="16" t="str">
        <f>VLOOKUP($A770,'Roll up tech'!$A:$C,2,0)</f>
        <v>TAL Summer Strawberry 8p 473ml</v>
      </c>
      <c r="Q770" s="16" t="str">
        <f t="shared" si="33"/>
        <v>TA</v>
      </c>
      <c r="R770" s="16">
        <f>VLOOKUP(A770,'Per Pallet'!A:C,3,0)</f>
        <v>240</v>
      </c>
      <c r="S770" s="16">
        <f t="shared" si="34"/>
        <v>1</v>
      </c>
    </row>
    <row r="771" spans="1:19" hidden="1" x14ac:dyDescent="0.25">
      <c r="A771" s="71">
        <v>64975613</v>
      </c>
      <c r="B771" s="71">
        <v>1419</v>
      </c>
      <c r="C771" s="71" t="s">
        <v>849</v>
      </c>
      <c r="D771" s="71" t="s">
        <v>850</v>
      </c>
      <c r="E771" s="71" t="s">
        <v>10403</v>
      </c>
      <c r="F771" s="71" t="s">
        <v>851</v>
      </c>
      <c r="G771" s="71" t="s">
        <v>852</v>
      </c>
      <c r="H771" s="72">
        <v>4344</v>
      </c>
      <c r="I771" s="73">
        <v>45504.88</v>
      </c>
      <c r="J771" s="73">
        <v>10475.34</v>
      </c>
      <c r="K771" s="73">
        <v>10558.17</v>
      </c>
      <c r="L771" s="74">
        <v>1000</v>
      </c>
      <c r="M771" s="73">
        <v>45504.88</v>
      </c>
      <c r="N771" s="73">
        <v>0</v>
      </c>
      <c r="O771" s="16" t="str">
        <f>VLOOKUP($A771,'Roll up tech'!$A:$C,3,0)</f>
        <v>YS PTS</v>
      </c>
      <c r="P771" s="16" t="str">
        <f>VLOOKUP($A771,'Roll up tech'!$A:$C,2,0)</f>
        <v>Yasso Chocolate Chip Cookie Dough 8-14z</v>
      </c>
      <c r="Q771" s="16" t="str">
        <f t="shared" si="33"/>
        <v>Ya</v>
      </c>
      <c r="R771" s="16">
        <f>VLOOKUP(A771,'Per Pallet'!A:C,3,0)</f>
        <v>240</v>
      </c>
      <c r="S771" s="16">
        <f t="shared" si="34"/>
        <v>19</v>
      </c>
    </row>
    <row r="772" spans="1:19" hidden="1" x14ac:dyDescent="0.25">
      <c r="A772" s="71">
        <v>64975613</v>
      </c>
      <c r="B772" s="71">
        <v>1439</v>
      </c>
      <c r="C772" s="71" t="s">
        <v>849</v>
      </c>
      <c r="D772" s="71" t="s">
        <v>850</v>
      </c>
      <c r="E772" s="71" t="s">
        <v>10403</v>
      </c>
      <c r="F772" s="71" t="s">
        <v>851</v>
      </c>
      <c r="G772" s="71" t="s">
        <v>852</v>
      </c>
      <c r="H772" s="72">
        <v>1414</v>
      </c>
      <c r="I772" s="73">
        <v>14790.61</v>
      </c>
      <c r="J772" s="73">
        <v>10460.120000000001</v>
      </c>
      <c r="K772" s="73">
        <v>11459.15</v>
      </c>
      <c r="L772" s="74">
        <v>1000</v>
      </c>
      <c r="M772" s="73">
        <v>14790.61</v>
      </c>
      <c r="N772" s="73">
        <v>0</v>
      </c>
      <c r="O772" s="16" t="str">
        <f>VLOOKUP($A772,'Roll up tech'!$A:$C,3,0)</f>
        <v>YS PTS</v>
      </c>
      <c r="P772" s="16" t="str">
        <f>VLOOKUP($A772,'Roll up tech'!$A:$C,2,0)</f>
        <v>Yasso Chocolate Chip Cookie Dough 8-14z</v>
      </c>
      <c r="Q772" s="16" t="str">
        <f t="shared" ref="Q772:Q788" si="35">LEFT(P772,2)</f>
        <v>Ya</v>
      </c>
      <c r="R772" s="16">
        <f>VLOOKUP(A772,'Per Pallet'!A:C,3,0)</f>
        <v>240</v>
      </c>
      <c r="S772" s="16">
        <f t="shared" ref="S772:S788" si="36">ROUNDUP(H772/R772,0)</f>
        <v>6</v>
      </c>
    </row>
    <row r="773" spans="1:19" hidden="1" x14ac:dyDescent="0.25">
      <c r="A773" s="71">
        <v>64975613</v>
      </c>
      <c r="B773" s="71">
        <v>1716</v>
      </c>
      <c r="C773" s="71" t="s">
        <v>849</v>
      </c>
      <c r="D773" s="71" t="s">
        <v>850</v>
      </c>
      <c r="E773" s="71" t="s">
        <v>10403</v>
      </c>
      <c r="F773" s="71" t="s">
        <v>851</v>
      </c>
      <c r="G773" s="71" t="s">
        <v>852</v>
      </c>
      <c r="H773" s="72">
        <v>48561</v>
      </c>
      <c r="I773" s="73">
        <v>503572.83</v>
      </c>
      <c r="J773" s="73">
        <v>10369.9</v>
      </c>
      <c r="K773" s="73">
        <v>10545.6</v>
      </c>
      <c r="L773" s="74">
        <v>1000</v>
      </c>
      <c r="M773" s="73">
        <v>503572.83</v>
      </c>
      <c r="N773" s="73">
        <v>0</v>
      </c>
      <c r="O773" s="16" t="str">
        <f>VLOOKUP($A773,'Roll up tech'!$A:$C,3,0)</f>
        <v>YS PTS</v>
      </c>
      <c r="P773" s="16" t="str">
        <f>VLOOKUP($A773,'Roll up tech'!$A:$C,2,0)</f>
        <v>Yasso Chocolate Chip Cookie Dough 8-14z</v>
      </c>
      <c r="Q773" s="16" t="str">
        <f t="shared" si="35"/>
        <v>Ya</v>
      </c>
      <c r="R773" s="16">
        <f>VLOOKUP(A773,'Per Pallet'!A:C,3,0)</f>
        <v>240</v>
      </c>
      <c r="S773" s="16">
        <f t="shared" si="36"/>
        <v>203</v>
      </c>
    </row>
    <row r="774" spans="1:19" hidden="1" x14ac:dyDescent="0.25">
      <c r="A774" s="71">
        <v>64975613</v>
      </c>
      <c r="B774" s="71">
        <v>2300</v>
      </c>
      <c r="C774" s="71" t="s">
        <v>849</v>
      </c>
      <c r="D774" s="71" t="s">
        <v>850</v>
      </c>
      <c r="E774" s="71" t="s">
        <v>10403</v>
      </c>
      <c r="F774" s="71" t="s">
        <v>851</v>
      </c>
      <c r="G774" s="71" t="s">
        <v>852</v>
      </c>
      <c r="H774" s="72">
        <v>8912</v>
      </c>
      <c r="I774" s="73">
        <v>93003.82</v>
      </c>
      <c r="J774" s="73">
        <v>10435.799999999999</v>
      </c>
      <c r="K774" s="73">
        <v>10560.55</v>
      </c>
      <c r="L774" s="74">
        <v>1000</v>
      </c>
      <c r="M774" s="73">
        <v>93003.82</v>
      </c>
      <c r="N774" s="73">
        <v>0</v>
      </c>
      <c r="O774" s="16" t="str">
        <f>VLOOKUP($A774,'Roll up tech'!$A:$C,3,0)</f>
        <v>YS PTS</v>
      </c>
      <c r="P774" s="16" t="str">
        <f>VLOOKUP($A774,'Roll up tech'!$A:$C,2,0)</f>
        <v>Yasso Chocolate Chip Cookie Dough 8-14z</v>
      </c>
      <c r="Q774" s="16" t="str">
        <f t="shared" si="35"/>
        <v>Ya</v>
      </c>
      <c r="R774" s="16">
        <f>VLOOKUP(A774,'Per Pallet'!A:C,3,0)</f>
        <v>240</v>
      </c>
      <c r="S774" s="16">
        <f t="shared" si="36"/>
        <v>38</v>
      </c>
    </row>
    <row r="775" spans="1:19" hidden="1" x14ac:dyDescent="0.25">
      <c r="A775" s="71">
        <v>64975613</v>
      </c>
      <c r="B775" s="71">
        <v>3989</v>
      </c>
      <c r="C775" s="71" t="s">
        <v>849</v>
      </c>
      <c r="D775" s="71" t="s">
        <v>850</v>
      </c>
      <c r="E775" s="71" t="s">
        <v>10403</v>
      </c>
      <c r="F775" s="71" t="s">
        <v>851</v>
      </c>
      <c r="G775" s="71" t="s">
        <v>852</v>
      </c>
      <c r="H775" s="72">
        <v>12466</v>
      </c>
      <c r="I775" s="73">
        <v>130845.92</v>
      </c>
      <c r="J775" s="73">
        <v>10496.22</v>
      </c>
      <c r="K775" s="73">
        <v>10558.29</v>
      </c>
      <c r="L775" s="74">
        <v>1000</v>
      </c>
      <c r="M775" s="73">
        <v>130845.92</v>
      </c>
      <c r="N775" s="73">
        <v>0</v>
      </c>
      <c r="O775" s="16" t="str">
        <f>VLOOKUP($A775,'Roll up tech'!$A:$C,3,0)</f>
        <v>YS PTS</v>
      </c>
      <c r="P775" s="16" t="str">
        <f>VLOOKUP($A775,'Roll up tech'!$A:$C,2,0)</f>
        <v>Yasso Chocolate Chip Cookie Dough 8-14z</v>
      </c>
      <c r="Q775" s="16" t="str">
        <f t="shared" si="35"/>
        <v>Ya</v>
      </c>
      <c r="R775" s="16">
        <f>VLOOKUP(A775,'Per Pallet'!A:C,3,0)</f>
        <v>240</v>
      </c>
      <c r="S775" s="16">
        <f t="shared" si="36"/>
        <v>52</v>
      </c>
    </row>
    <row r="776" spans="1:19" hidden="1" x14ac:dyDescent="0.25">
      <c r="A776" s="71">
        <v>64975614</v>
      </c>
      <c r="B776" s="71">
        <v>1419</v>
      </c>
      <c r="C776" s="71" t="s">
        <v>849</v>
      </c>
      <c r="D776" s="71" t="s">
        <v>850</v>
      </c>
      <c r="E776" s="71" t="s">
        <v>10403</v>
      </c>
      <c r="F776" s="71" t="s">
        <v>851</v>
      </c>
      <c r="G776" s="71" t="s">
        <v>852</v>
      </c>
      <c r="H776" s="72">
        <v>13089</v>
      </c>
      <c r="I776" s="73">
        <v>143159.84</v>
      </c>
      <c r="J776" s="73">
        <v>10937.42</v>
      </c>
      <c r="K776" s="73">
        <v>10945.41</v>
      </c>
      <c r="L776" s="74">
        <v>1000</v>
      </c>
      <c r="M776" s="73">
        <v>143159.84</v>
      </c>
      <c r="N776" s="73">
        <v>0</v>
      </c>
      <c r="O776" s="16" t="str">
        <f>VLOOKUP($A776,'Roll up tech'!$A:$C,3,0)</f>
        <v>YS PTS</v>
      </c>
      <c r="P776" s="16" t="str">
        <f>VLOOKUP($A776,'Roll up tech'!$A:$C,2,0)</f>
        <v>Yasso Fudge Brownie 8-14z</v>
      </c>
      <c r="Q776" s="16" t="str">
        <f t="shared" si="35"/>
        <v>Ya</v>
      </c>
      <c r="R776" s="16">
        <f>VLOOKUP(A776,'Per Pallet'!A:C,3,0)</f>
        <v>240</v>
      </c>
      <c r="S776" s="16">
        <f t="shared" si="36"/>
        <v>55</v>
      </c>
    </row>
    <row r="777" spans="1:19" hidden="1" x14ac:dyDescent="0.25">
      <c r="A777" s="71">
        <v>64975614</v>
      </c>
      <c r="B777" s="71">
        <v>1439</v>
      </c>
      <c r="C777" s="71" t="s">
        <v>849</v>
      </c>
      <c r="D777" s="71" t="s">
        <v>850</v>
      </c>
      <c r="E777" s="71" t="s">
        <v>10403</v>
      </c>
      <c r="F777" s="71" t="s">
        <v>851</v>
      </c>
      <c r="G777" s="71" t="s">
        <v>852</v>
      </c>
      <c r="H777" s="72">
        <v>11622</v>
      </c>
      <c r="I777" s="73">
        <v>125723.76</v>
      </c>
      <c r="J777" s="73">
        <v>10817.74</v>
      </c>
      <c r="K777" s="73">
        <v>11881.44</v>
      </c>
      <c r="L777" s="74">
        <v>1000</v>
      </c>
      <c r="M777" s="73">
        <v>125723.76</v>
      </c>
      <c r="N777" s="73">
        <v>0</v>
      </c>
      <c r="O777" s="16" t="str">
        <f>VLOOKUP($A777,'Roll up tech'!$A:$C,3,0)</f>
        <v>YS PTS</v>
      </c>
      <c r="P777" s="16" t="str">
        <f>VLOOKUP($A777,'Roll up tech'!$A:$C,2,0)</f>
        <v>Yasso Fudge Brownie 8-14z</v>
      </c>
      <c r="Q777" s="16" t="str">
        <f t="shared" si="35"/>
        <v>Ya</v>
      </c>
      <c r="R777" s="16">
        <f>VLOOKUP(A777,'Per Pallet'!A:C,3,0)</f>
        <v>240</v>
      </c>
      <c r="S777" s="16">
        <f t="shared" si="36"/>
        <v>49</v>
      </c>
    </row>
    <row r="778" spans="1:19" hidden="1" x14ac:dyDescent="0.25">
      <c r="A778" s="71">
        <v>64975614</v>
      </c>
      <c r="B778" s="71">
        <v>1716</v>
      </c>
      <c r="C778" s="71" t="s">
        <v>849</v>
      </c>
      <c r="D778" s="71" t="s">
        <v>850</v>
      </c>
      <c r="E778" s="71" t="s">
        <v>10403</v>
      </c>
      <c r="F778" s="71" t="s">
        <v>851</v>
      </c>
      <c r="G778" s="71" t="s">
        <v>852</v>
      </c>
      <c r="H778" s="72">
        <v>12027</v>
      </c>
      <c r="I778" s="73">
        <v>130006.72</v>
      </c>
      <c r="J778" s="73">
        <v>10809.57</v>
      </c>
      <c r="K778" s="73">
        <v>10934.93</v>
      </c>
      <c r="L778" s="74">
        <v>1000</v>
      </c>
      <c r="M778" s="73">
        <v>130006.72</v>
      </c>
      <c r="N778" s="73">
        <v>0</v>
      </c>
      <c r="O778" s="16" t="str">
        <f>VLOOKUP($A778,'Roll up tech'!$A:$C,3,0)</f>
        <v>YS PTS</v>
      </c>
      <c r="P778" s="16" t="str">
        <f>VLOOKUP($A778,'Roll up tech'!$A:$C,2,0)</f>
        <v>Yasso Fudge Brownie 8-14z</v>
      </c>
      <c r="Q778" s="16" t="str">
        <f t="shared" si="35"/>
        <v>Ya</v>
      </c>
      <c r="R778" s="16">
        <f>VLOOKUP(A778,'Per Pallet'!A:C,3,0)</f>
        <v>240</v>
      </c>
      <c r="S778" s="16">
        <f t="shared" si="36"/>
        <v>51</v>
      </c>
    </row>
    <row r="779" spans="1:19" hidden="1" x14ac:dyDescent="0.25">
      <c r="A779" s="71">
        <v>64975614</v>
      </c>
      <c r="B779" s="71">
        <v>2300</v>
      </c>
      <c r="C779" s="71" t="s">
        <v>849</v>
      </c>
      <c r="D779" s="71" t="s">
        <v>850</v>
      </c>
      <c r="E779" s="71" t="s">
        <v>10403</v>
      </c>
      <c r="F779" s="71" t="s">
        <v>851</v>
      </c>
      <c r="G779" s="71" t="s">
        <v>852</v>
      </c>
      <c r="H779" s="72">
        <v>5871</v>
      </c>
      <c r="I779" s="73">
        <v>63968.33</v>
      </c>
      <c r="J779" s="73">
        <v>10895.64</v>
      </c>
      <c r="K779" s="73">
        <v>10949.19</v>
      </c>
      <c r="L779" s="74">
        <v>1000</v>
      </c>
      <c r="M779" s="73">
        <v>63968.33</v>
      </c>
      <c r="N779" s="73">
        <v>0</v>
      </c>
      <c r="O779" s="16" t="str">
        <f>VLOOKUP($A779,'Roll up tech'!$A:$C,3,0)</f>
        <v>YS PTS</v>
      </c>
      <c r="P779" s="16" t="str">
        <f>VLOOKUP($A779,'Roll up tech'!$A:$C,2,0)</f>
        <v>Yasso Fudge Brownie 8-14z</v>
      </c>
      <c r="Q779" s="16" t="str">
        <f t="shared" si="35"/>
        <v>Ya</v>
      </c>
      <c r="R779" s="16">
        <f>VLOOKUP(A779,'Per Pallet'!A:C,3,0)</f>
        <v>240</v>
      </c>
      <c r="S779" s="16">
        <f t="shared" si="36"/>
        <v>25</v>
      </c>
    </row>
    <row r="780" spans="1:19" hidden="1" x14ac:dyDescent="0.25">
      <c r="A780" s="71">
        <v>64975614</v>
      </c>
      <c r="B780" s="71">
        <v>3989</v>
      </c>
      <c r="C780" s="71" t="s">
        <v>849</v>
      </c>
      <c r="D780" s="71" t="s">
        <v>850</v>
      </c>
      <c r="E780" s="71" t="s">
        <v>10403</v>
      </c>
      <c r="F780" s="71" t="s">
        <v>851</v>
      </c>
      <c r="G780" s="71" t="s">
        <v>852</v>
      </c>
      <c r="H780" s="72">
        <v>18693</v>
      </c>
      <c r="I780" s="73">
        <v>203232.5</v>
      </c>
      <c r="J780" s="73">
        <v>10872.12</v>
      </c>
      <c r="K780" s="73">
        <v>10945.03</v>
      </c>
      <c r="L780" s="74">
        <v>1000</v>
      </c>
      <c r="M780" s="73">
        <v>203232.5</v>
      </c>
      <c r="N780" s="73">
        <v>0</v>
      </c>
      <c r="O780" s="16" t="str">
        <f>VLOOKUP($A780,'Roll up tech'!$A:$C,3,0)</f>
        <v>YS PTS</v>
      </c>
      <c r="P780" s="16" t="str">
        <f>VLOOKUP($A780,'Roll up tech'!$A:$C,2,0)</f>
        <v>Yasso Fudge Brownie 8-14z</v>
      </c>
      <c r="Q780" s="16" t="str">
        <f t="shared" si="35"/>
        <v>Ya</v>
      </c>
      <c r="R780" s="16">
        <f>VLOOKUP(A780,'Per Pallet'!A:C,3,0)</f>
        <v>240</v>
      </c>
      <c r="S780" s="16">
        <f t="shared" si="36"/>
        <v>78</v>
      </c>
    </row>
    <row r="781" spans="1:19" hidden="1" x14ac:dyDescent="0.25">
      <c r="A781" s="71">
        <v>64975616</v>
      </c>
      <c r="B781" s="71">
        <v>1419</v>
      </c>
      <c r="C781" s="71" t="s">
        <v>849</v>
      </c>
      <c r="D781" s="71" t="s">
        <v>850</v>
      </c>
      <c r="E781" s="71" t="s">
        <v>10403</v>
      </c>
      <c r="F781" s="71" t="s">
        <v>851</v>
      </c>
      <c r="G781" s="71" t="s">
        <v>852</v>
      </c>
      <c r="H781" s="72">
        <v>28570</v>
      </c>
      <c r="I781" s="73">
        <v>245493.1</v>
      </c>
      <c r="J781" s="73">
        <v>8592.69</v>
      </c>
      <c r="K781" s="73">
        <v>10228.27</v>
      </c>
      <c r="L781" s="74">
        <v>1000</v>
      </c>
      <c r="M781" s="73">
        <v>245493.1</v>
      </c>
      <c r="N781" s="73">
        <v>0</v>
      </c>
      <c r="O781" s="16" t="str">
        <f>VLOOKUP($A781,'Roll up tech'!$A:$C,3,0)</f>
        <v>YS PTS</v>
      </c>
      <c r="P781" s="16" t="str">
        <f>VLOOKUP($A781,'Roll up tech'!$A:$C,2,0)</f>
        <v>Yasso Mint Chocolate Chip 8-14z</v>
      </c>
      <c r="Q781" s="16" t="str">
        <f t="shared" si="35"/>
        <v>Ya</v>
      </c>
      <c r="R781" s="16">
        <f>VLOOKUP(A781,'Per Pallet'!A:C,3,0)</f>
        <v>240</v>
      </c>
      <c r="S781" s="16">
        <f t="shared" si="36"/>
        <v>120</v>
      </c>
    </row>
    <row r="782" spans="1:19" hidden="1" x14ac:dyDescent="0.25">
      <c r="A782" s="71">
        <v>64975616</v>
      </c>
      <c r="B782" s="71">
        <v>1439</v>
      </c>
      <c r="C782" s="71" t="s">
        <v>849</v>
      </c>
      <c r="D782" s="71" t="s">
        <v>850</v>
      </c>
      <c r="E782" s="71" t="s">
        <v>10403</v>
      </c>
      <c r="F782" s="71" t="s">
        <v>851</v>
      </c>
      <c r="G782" s="71" t="s">
        <v>852</v>
      </c>
      <c r="H782" s="72">
        <v>10665</v>
      </c>
      <c r="I782" s="73">
        <v>96848.11</v>
      </c>
      <c r="J782" s="73">
        <v>9080.93</v>
      </c>
      <c r="K782" s="73">
        <v>11102.46</v>
      </c>
      <c r="L782" s="74">
        <v>1000</v>
      </c>
      <c r="M782" s="73">
        <v>96848.11</v>
      </c>
      <c r="N782" s="73">
        <v>0</v>
      </c>
      <c r="O782" s="16" t="str">
        <f>VLOOKUP($A782,'Roll up tech'!$A:$C,3,0)</f>
        <v>YS PTS</v>
      </c>
      <c r="P782" s="16" t="str">
        <f>VLOOKUP($A782,'Roll up tech'!$A:$C,2,0)</f>
        <v>Yasso Mint Chocolate Chip 8-14z</v>
      </c>
      <c r="Q782" s="16" t="str">
        <f t="shared" si="35"/>
        <v>Ya</v>
      </c>
      <c r="R782" s="16">
        <f>VLOOKUP(A782,'Per Pallet'!A:C,3,0)</f>
        <v>240</v>
      </c>
      <c r="S782" s="16">
        <f t="shared" si="36"/>
        <v>45</v>
      </c>
    </row>
    <row r="783" spans="1:19" hidden="1" x14ac:dyDescent="0.25">
      <c r="A783" s="71">
        <v>64975616</v>
      </c>
      <c r="B783" s="71">
        <v>1716</v>
      </c>
      <c r="C783" s="71" t="s">
        <v>849</v>
      </c>
      <c r="D783" s="71" t="s">
        <v>850</v>
      </c>
      <c r="E783" s="71" t="s">
        <v>10403</v>
      </c>
      <c r="F783" s="71" t="s">
        <v>851</v>
      </c>
      <c r="G783" s="71" t="s">
        <v>852</v>
      </c>
      <c r="H783" s="72">
        <v>62924</v>
      </c>
      <c r="I783" s="73">
        <v>633644.68000000005</v>
      </c>
      <c r="J783" s="73">
        <v>10070</v>
      </c>
      <c r="K783" s="73">
        <v>10216.68</v>
      </c>
      <c r="L783" s="74">
        <v>1000</v>
      </c>
      <c r="M783" s="73">
        <v>633644.68000000005</v>
      </c>
      <c r="N783" s="73">
        <v>0</v>
      </c>
      <c r="O783" s="16" t="str">
        <f>VLOOKUP($A783,'Roll up tech'!$A:$C,3,0)</f>
        <v>YS PTS</v>
      </c>
      <c r="P783" s="16" t="str">
        <f>VLOOKUP($A783,'Roll up tech'!$A:$C,2,0)</f>
        <v>Yasso Mint Chocolate Chip 8-14z</v>
      </c>
      <c r="Q783" s="16" t="str">
        <f t="shared" si="35"/>
        <v>Ya</v>
      </c>
      <c r="R783" s="16">
        <f>VLOOKUP(A783,'Per Pallet'!A:C,3,0)</f>
        <v>240</v>
      </c>
      <c r="S783" s="16">
        <f t="shared" si="36"/>
        <v>263</v>
      </c>
    </row>
    <row r="784" spans="1:19" hidden="1" x14ac:dyDescent="0.25">
      <c r="A784" s="71">
        <v>64975616</v>
      </c>
      <c r="B784" s="71">
        <v>2300</v>
      </c>
      <c r="C784" s="71" t="s">
        <v>849</v>
      </c>
      <c r="D784" s="71" t="s">
        <v>850</v>
      </c>
      <c r="E784" s="71" t="s">
        <v>10403</v>
      </c>
      <c r="F784" s="71" t="s">
        <v>851</v>
      </c>
      <c r="G784" s="71" t="s">
        <v>852</v>
      </c>
      <c r="H784" s="72">
        <v>27054</v>
      </c>
      <c r="I784" s="73">
        <v>207736.09</v>
      </c>
      <c r="J784" s="73">
        <v>7678.57</v>
      </c>
      <c r="K784" s="73">
        <v>10238.11</v>
      </c>
      <c r="L784" s="74">
        <v>1000</v>
      </c>
      <c r="M784" s="73">
        <v>207736.09</v>
      </c>
      <c r="N784" s="73">
        <v>0</v>
      </c>
      <c r="O784" s="16" t="str">
        <f>VLOOKUP($A784,'Roll up tech'!$A:$C,3,0)</f>
        <v>YS PTS</v>
      </c>
      <c r="P784" s="16" t="str">
        <f>VLOOKUP($A784,'Roll up tech'!$A:$C,2,0)</f>
        <v>Yasso Mint Chocolate Chip 8-14z</v>
      </c>
      <c r="Q784" s="16" t="str">
        <f t="shared" si="35"/>
        <v>Ya</v>
      </c>
      <c r="R784" s="16">
        <f>VLOOKUP(A784,'Per Pallet'!A:C,3,0)</f>
        <v>240</v>
      </c>
      <c r="S784" s="16">
        <f t="shared" si="36"/>
        <v>113</v>
      </c>
    </row>
    <row r="785" spans="1:19" hidden="1" x14ac:dyDescent="0.25">
      <c r="A785" s="71">
        <v>64975616</v>
      </c>
      <c r="B785" s="71">
        <v>2904</v>
      </c>
      <c r="C785" s="71" t="s">
        <v>849</v>
      </c>
      <c r="D785" s="71" t="s">
        <v>850</v>
      </c>
      <c r="E785" s="71" t="s">
        <v>10403</v>
      </c>
      <c r="F785" s="71" t="s">
        <v>851</v>
      </c>
      <c r="G785" s="71" t="s">
        <v>852</v>
      </c>
      <c r="H785" s="72">
        <v>20</v>
      </c>
      <c r="I785" s="73">
        <v>141.47999999999999</v>
      </c>
      <c r="J785" s="73">
        <v>7074</v>
      </c>
      <c r="K785" s="73">
        <v>6644.1</v>
      </c>
      <c r="L785" s="74">
        <v>1000</v>
      </c>
      <c r="M785" s="73">
        <v>141.47999999999999</v>
      </c>
      <c r="N785" s="73">
        <v>0</v>
      </c>
      <c r="O785" s="16" t="str">
        <f>VLOOKUP($A785,'Roll up tech'!$A:$C,3,0)</f>
        <v>YS PTS</v>
      </c>
      <c r="P785" s="16" t="str">
        <f>VLOOKUP($A785,'Roll up tech'!$A:$C,2,0)</f>
        <v>Yasso Mint Chocolate Chip 8-14z</v>
      </c>
      <c r="Q785" s="16" t="str">
        <f t="shared" si="35"/>
        <v>Ya</v>
      </c>
      <c r="R785" s="16">
        <f>VLOOKUP(A785,'Per Pallet'!A:C,3,0)</f>
        <v>240</v>
      </c>
      <c r="S785" s="16">
        <f t="shared" si="36"/>
        <v>1</v>
      </c>
    </row>
    <row r="786" spans="1:19" hidden="1" x14ac:dyDescent="0.25">
      <c r="A786" s="71">
        <v>64975616</v>
      </c>
      <c r="B786" s="71">
        <v>3989</v>
      </c>
      <c r="C786" s="71" t="s">
        <v>849</v>
      </c>
      <c r="D786" s="71" t="s">
        <v>850</v>
      </c>
      <c r="E786" s="71" t="s">
        <v>10403</v>
      </c>
      <c r="F786" s="71" t="s">
        <v>851</v>
      </c>
      <c r="G786" s="71" t="s">
        <v>852</v>
      </c>
      <c r="H786" s="72">
        <v>32393</v>
      </c>
      <c r="I786" s="73">
        <v>281010.07</v>
      </c>
      <c r="J786" s="73">
        <v>8675.02</v>
      </c>
      <c r="K786" s="73">
        <v>10232.049999999999</v>
      </c>
      <c r="L786" s="74">
        <v>1000</v>
      </c>
      <c r="M786" s="73">
        <v>281010.07</v>
      </c>
      <c r="N786" s="73">
        <v>0</v>
      </c>
      <c r="O786" s="16" t="str">
        <f>VLOOKUP($A786,'Roll up tech'!$A:$C,3,0)</f>
        <v>YS PTS</v>
      </c>
      <c r="P786" s="16" t="str">
        <f>VLOOKUP($A786,'Roll up tech'!$A:$C,2,0)</f>
        <v>Yasso Mint Chocolate Chip 8-14z</v>
      </c>
      <c r="Q786" s="16" t="str">
        <f t="shared" si="35"/>
        <v>Ya</v>
      </c>
      <c r="R786" s="16">
        <f>VLOOKUP(A786,'Per Pallet'!A:C,3,0)</f>
        <v>240</v>
      </c>
      <c r="S786" s="16">
        <f t="shared" si="36"/>
        <v>135</v>
      </c>
    </row>
    <row r="787" spans="1:19" hidden="1" x14ac:dyDescent="0.25">
      <c r="A787" s="71">
        <v>64976837</v>
      </c>
      <c r="B787" s="71">
        <v>1419</v>
      </c>
      <c r="C787" s="71" t="s">
        <v>849</v>
      </c>
      <c r="D787" s="71" t="s">
        <v>850</v>
      </c>
      <c r="E787" s="71" t="s">
        <v>10403</v>
      </c>
      <c r="F787" s="71" t="s">
        <v>851</v>
      </c>
      <c r="G787" s="71" t="s">
        <v>852</v>
      </c>
      <c r="H787" s="72">
        <v>16792</v>
      </c>
      <c r="I787" s="73">
        <v>237625.53</v>
      </c>
      <c r="J787" s="73">
        <v>14151.12</v>
      </c>
      <c r="K787" s="73">
        <v>14550.22</v>
      </c>
      <c r="L787" s="74">
        <v>1000</v>
      </c>
      <c r="M787" s="73">
        <v>237625.53</v>
      </c>
      <c r="N787" s="73">
        <v>0</v>
      </c>
      <c r="O787" s="16" t="str">
        <f>VLOOKUP($A787,'Roll up tech'!$A:$C,3,0)</f>
        <v>Yasso Sticks</v>
      </c>
      <c r="P787" s="16" t="str">
        <f>VLOOKUP($A787,'Roll up tech'!$A:$C,2,0)</f>
        <v>Yasso Cherry Chocolate Crunch 8-4pk</v>
      </c>
      <c r="Q787" s="16" t="str">
        <f t="shared" si="35"/>
        <v>Ya</v>
      </c>
      <c r="R787" s="16">
        <f>VLOOKUP(A787,'Per Pallet'!A:C,3,0)</f>
        <v>165</v>
      </c>
      <c r="S787" s="16">
        <f t="shared" si="36"/>
        <v>102</v>
      </c>
    </row>
    <row r="788" spans="1:19" hidden="1" x14ac:dyDescent="0.25">
      <c r="A788" s="71">
        <v>64976837</v>
      </c>
      <c r="B788" s="71">
        <v>1439</v>
      </c>
      <c r="C788" s="71" t="s">
        <v>849</v>
      </c>
      <c r="D788" s="71" t="s">
        <v>850</v>
      </c>
      <c r="E788" s="71" t="s">
        <v>10403</v>
      </c>
      <c r="F788" s="71" t="s">
        <v>851</v>
      </c>
      <c r="G788" s="71" t="s">
        <v>852</v>
      </c>
      <c r="H788" s="72">
        <v>9589</v>
      </c>
      <c r="I788" s="73">
        <v>138326.60999999999</v>
      </c>
      <c r="J788" s="73">
        <v>14425.55</v>
      </c>
      <c r="K788" s="73">
        <v>14923.9</v>
      </c>
      <c r="L788" s="74">
        <v>1000</v>
      </c>
      <c r="M788" s="73">
        <v>138326.60999999999</v>
      </c>
      <c r="N788" s="73">
        <v>0</v>
      </c>
      <c r="O788" s="16" t="str">
        <f>VLOOKUP($A788,'Roll up tech'!$A:$C,3,0)</f>
        <v>Yasso Sticks</v>
      </c>
      <c r="P788" s="16" t="str">
        <f>VLOOKUP($A788,'Roll up tech'!$A:$C,2,0)</f>
        <v>Yasso Cherry Chocolate Crunch 8-4pk</v>
      </c>
      <c r="Q788" s="16" t="str">
        <f t="shared" si="35"/>
        <v>Ya</v>
      </c>
      <c r="R788" s="16">
        <f>VLOOKUP(A788,'Per Pallet'!A:C,3,0)</f>
        <v>165</v>
      </c>
      <c r="S788" s="16">
        <f t="shared" si="36"/>
        <v>59</v>
      </c>
    </row>
    <row r="789" spans="1:19" hidden="1" x14ac:dyDescent="0.25">
      <c r="A789" s="71">
        <v>64976837</v>
      </c>
      <c r="B789" s="71">
        <v>1715</v>
      </c>
      <c r="C789" s="71" t="s">
        <v>849</v>
      </c>
      <c r="D789" s="71" t="s">
        <v>850</v>
      </c>
      <c r="E789" s="71" t="s">
        <v>10403</v>
      </c>
      <c r="F789" s="71" t="s">
        <v>851</v>
      </c>
      <c r="G789" s="71" t="s">
        <v>852</v>
      </c>
      <c r="H789" s="72">
        <v>15</v>
      </c>
      <c r="I789" s="73">
        <v>200.4</v>
      </c>
      <c r="J789" s="73">
        <v>13360</v>
      </c>
      <c r="K789" s="73">
        <v>13771.78</v>
      </c>
      <c r="L789" s="74">
        <v>1000</v>
      </c>
      <c r="M789" s="73">
        <v>200.4</v>
      </c>
      <c r="N789" s="73">
        <v>0</v>
      </c>
      <c r="O789" s="16" t="str">
        <f>VLOOKUP($A789,'Roll up tech'!$A:$C,3,0)</f>
        <v>Yasso Sticks</v>
      </c>
      <c r="P789" s="16" t="str">
        <f>VLOOKUP($A789,'Roll up tech'!$A:$C,2,0)</f>
        <v>Yasso Cherry Chocolate Crunch 8-4pk</v>
      </c>
      <c r="Q789" s="16" t="str">
        <f t="shared" ref="Q789:Q816" si="37">LEFT(P789,2)</f>
        <v>Ya</v>
      </c>
      <c r="R789" s="16">
        <f>VLOOKUP(A789,'Per Pallet'!A:C,3,0)</f>
        <v>165</v>
      </c>
      <c r="S789" s="16">
        <f t="shared" ref="S789:S816" si="38">ROUNDUP(H789/R789,0)</f>
        <v>1</v>
      </c>
    </row>
    <row r="790" spans="1:19" hidden="1" x14ac:dyDescent="0.25">
      <c r="A790" s="71">
        <v>64976837</v>
      </c>
      <c r="B790" s="71">
        <v>2300</v>
      </c>
      <c r="C790" s="71" t="s">
        <v>849</v>
      </c>
      <c r="D790" s="71" t="s">
        <v>850</v>
      </c>
      <c r="E790" s="71" t="s">
        <v>10403</v>
      </c>
      <c r="F790" s="71" t="s">
        <v>851</v>
      </c>
      <c r="G790" s="71" t="s">
        <v>852</v>
      </c>
      <c r="H790" s="72">
        <v>8849</v>
      </c>
      <c r="I790" s="73">
        <v>117401.64</v>
      </c>
      <c r="J790" s="73">
        <v>13267.22</v>
      </c>
      <c r="K790" s="73">
        <v>14245.09</v>
      </c>
      <c r="L790" s="74">
        <v>1000</v>
      </c>
      <c r="M790" s="73">
        <v>117401.64</v>
      </c>
      <c r="N790" s="73">
        <v>0</v>
      </c>
      <c r="O790" s="16" t="str">
        <f>VLOOKUP($A790,'Roll up tech'!$A:$C,3,0)</f>
        <v>Yasso Sticks</v>
      </c>
      <c r="P790" s="16" t="str">
        <f>VLOOKUP($A790,'Roll up tech'!$A:$C,2,0)</f>
        <v>Yasso Cherry Chocolate Crunch 8-4pk</v>
      </c>
      <c r="Q790" s="16" t="str">
        <f t="shared" si="37"/>
        <v>Ya</v>
      </c>
      <c r="R790" s="16">
        <f>VLOOKUP(A790,'Per Pallet'!A:C,3,0)</f>
        <v>165</v>
      </c>
      <c r="S790" s="16">
        <f t="shared" si="38"/>
        <v>54</v>
      </c>
    </row>
    <row r="791" spans="1:19" hidden="1" x14ac:dyDescent="0.25">
      <c r="A791" s="71">
        <v>64976837</v>
      </c>
      <c r="B791" s="71">
        <v>2904</v>
      </c>
      <c r="C791" s="71" t="s">
        <v>849</v>
      </c>
      <c r="D791" s="71" t="s">
        <v>850</v>
      </c>
      <c r="E791" s="71" t="s">
        <v>10403</v>
      </c>
      <c r="F791" s="71" t="s">
        <v>851</v>
      </c>
      <c r="G791" s="71" t="s">
        <v>852</v>
      </c>
      <c r="H791" s="72">
        <v>660</v>
      </c>
      <c r="I791" s="73">
        <v>6591.52</v>
      </c>
      <c r="J791" s="73">
        <v>9987.15</v>
      </c>
      <c r="K791" s="73">
        <v>9961.89</v>
      </c>
      <c r="L791" s="74">
        <v>1000</v>
      </c>
      <c r="M791" s="73">
        <v>6591.52</v>
      </c>
      <c r="N791" s="73">
        <v>0</v>
      </c>
      <c r="O791" s="16" t="str">
        <f>VLOOKUP($A791,'Roll up tech'!$A:$C,3,0)</f>
        <v>Yasso Sticks</v>
      </c>
      <c r="P791" s="16" t="str">
        <f>VLOOKUP($A791,'Roll up tech'!$A:$C,2,0)</f>
        <v>Yasso Cherry Chocolate Crunch 8-4pk</v>
      </c>
      <c r="Q791" s="16" t="str">
        <f t="shared" si="37"/>
        <v>Ya</v>
      </c>
      <c r="R791" s="16">
        <f>VLOOKUP(A791,'Per Pallet'!A:C,3,0)</f>
        <v>165</v>
      </c>
      <c r="S791" s="16">
        <f t="shared" si="38"/>
        <v>4</v>
      </c>
    </row>
    <row r="792" spans="1:19" hidden="1" x14ac:dyDescent="0.25">
      <c r="A792" s="71">
        <v>64976837</v>
      </c>
      <c r="B792" s="71">
        <v>3989</v>
      </c>
      <c r="C792" s="71" t="s">
        <v>849</v>
      </c>
      <c r="D792" s="71" t="s">
        <v>850</v>
      </c>
      <c r="E792" s="71" t="s">
        <v>10403</v>
      </c>
      <c r="F792" s="71" t="s">
        <v>851</v>
      </c>
      <c r="G792" s="71" t="s">
        <v>852</v>
      </c>
      <c r="H792" s="72">
        <v>16889</v>
      </c>
      <c r="I792" s="73">
        <v>234018.79</v>
      </c>
      <c r="J792" s="73">
        <v>13856.28</v>
      </c>
      <c r="K792" s="73">
        <v>14312.96</v>
      </c>
      <c r="L792" s="74">
        <v>1000</v>
      </c>
      <c r="M792" s="73">
        <v>234018.79</v>
      </c>
      <c r="N792" s="73">
        <v>0</v>
      </c>
      <c r="O792" s="16" t="str">
        <f>VLOOKUP($A792,'Roll up tech'!$A:$C,3,0)</f>
        <v>Yasso Sticks</v>
      </c>
      <c r="P792" s="16" t="str">
        <f>VLOOKUP($A792,'Roll up tech'!$A:$C,2,0)</f>
        <v>Yasso Cherry Chocolate Crunch 8-4pk</v>
      </c>
      <c r="Q792" s="16" t="str">
        <f t="shared" si="37"/>
        <v>Ya</v>
      </c>
      <c r="R792" s="16">
        <f>VLOOKUP(A792,'Per Pallet'!A:C,3,0)</f>
        <v>165</v>
      </c>
      <c r="S792" s="16">
        <f t="shared" si="38"/>
        <v>103</v>
      </c>
    </row>
    <row r="793" spans="1:19" hidden="1" x14ac:dyDescent="0.25">
      <c r="A793" s="71">
        <v>64976846</v>
      </c>
      <c r="B793" s="71">
        <v>1419</v>
      </c>
      <c r="C793" s="71" t="s">
        <v>849</v>
      </c>
      <c r="D793" s="71" t="s">
        <v>850</v>
      </c>
      <c r="E793" s="71" t="s">
        <v>10403</v>
      </c>
      <c r="F793" s="71" t="s">
        <v>851</v>
      </c>
      <c r="G793" s="71" t="s">
        <v>852</v>
      </c>
      <c r="H793" s="72">
        <v>19755</v>
      </c>
      <c r="I793" s="73">
        <v>275627.37</v>
      </c>
      <c r="J793" s="73">
        <v>13952.28</v>
      </c>
      <c r="K793" s="73">
        <v>14133.06</v>
      </c>
      <c r="L793" s="74">
        <v>1000</v>
      </c>
      <c r="M793" s="73">
        <v>275627.37</v>
      </c>
      <c r="N793" s="73">
        <v>0</v>
      </c>
      <c r="O793" s="16" t="str">
        <f>VLOOKUP($A793,'Roll up tech'!$A:$C,3,0)</f>
        <v>Yasso Sticks</v>
      </c>
      <c r="P793" s="16" t="str">
        <f>VLOOKUP($A793,'Roll up tech'!$A:$C,2,0)</f>
        <v>Yasso Strawberry Chocolate Crunch 8-4pk</v>
      </c>
      <c r="Q793" s="16" t="str">
        <f t="shared" si="37"/>
        <v>Ya</v>
      </c>
      <c r="R793" s="16">
        <f>VLOOKUP(A793,'Per Pallet'!A:C,3,0)</f>
        <v>165</v>
      </c>
      <c r="S793" s="16">
        <f t="shared" si="38"/>
        <v>120</v>
      </c>
    </row>
    <row r="794" spans="1:19" hidden="1" x14ac:dyDescent="0.25">
      <c r="A794" s="71">
        <v>64976846</v>
      </c>
      <c r="B794" s="71">
        <v>1439</v>
      </c>
      <c r="C794" s="71" t="s">
        <v>849</v>
      </c>
      <c r="D794" s="71" t="s">
        <v>850</v>
      </c>
      <c r="E794" s="71" t="s">
        <v>10403</v>
      </c>
      <c r="F794" s="71" t="s">
        <v>851</v>
      </c>
      <c r="G794" s="71" t="s">
        <v>852</v>
      </c>
      <c r="H794" s="72">
        <v>5321</v>
      </c>
      <c r="I794" s="73">
        <v>73178.06</v>
      </c>
      <c r="J794" s="73">
        <v>13752.69</v>
      </c>
      <c r="K794" s="73">
        <v>14261.28</v>
      </c>
      <c r="L794" s="74">
        <v>1000</v>
      </c>
      <c r="M794" s="73">
        <v>73178.06</v>
      </c>
      <c r="N794" s="73">
        <v>0</v>
      </c>
      <c r="O794" s="16" t="str">
        <f>VLOOKUP($A794,'Roll up tech'!$A:$C,3,0)</f>
        <v>Yasso Sticks</v>
      </c>
      <c r="P794" s="16" t="str">
        <f>VLOOKUP($A794,'Roll up tech'!$A:$C,2,0)</f>
        <v>Yasso Strawberry Chocolate Crunch 8-4pk</v>
      </c>
      <c r="Q794" s="16" t="str">
        <f t="shared" si="37"/>
        <v>Ya</v>
      </c>
      <c r="R794" s="16">
        <f>VLOOKUP(A794,'Per Pallet'!A:C,3,0)</f>
        <v>165</v>
      </c>
      <c r="S794" s="16">
        <f t="shared" si="38"/>
        <v>33</v>
      </c>
    </row>
    <row r="795" spans="1:19" hidden="1" x14ac:dyDescent="0.25">
      <c r="A795" s="71">
        <v>64976846</v>
      </c>
      <c r="B795" s="71">
        <v>1717</v>
      </c>
      <c r="C795" s="71" t="s">
        <v>849</v>
      </c>
      <c r="D795" s="71" t="s">
        <v>850</v>
      </c>
      <c r="E795" s="71" t="s">
        <v>10403</v>
      </c>
      <c r="F795" s="71" t="s">
        <v>851</v>
      </c>
      <c r="G795" s="71" t="s">
        <v>852</v>
      </c>
      <c r="H795" s="72">
        <v>22830</v>
      </c>
      <c r="I795" s="73">
        <v>287972.14</v>
      </c>
      <c r="J795" s="73">
        <v>12613.76</v>
      </c>
      <c r="K795" s="73">
        <v>12521.44</v>
      </c>
      <c r="L795" s="74">
        <v>1000</v>
      </c>
      <c r="M795" s="73">
        <v>287972.14</v>
      </c>
      <c r="N795" s="73">
        <v>0</v>
      </c>
      <c r="O795" s="16" t="str">
        <f>VLOOKUP($A795,'Roll up tech'!$A:$C,3,0)</f>
        <v>Yasso Sticks</v>
      </c>
      <c r="P795" s="16" t="str">
        <f>VLOOKUP($A795,'Roll up tech'!$A:$C,2,0)</f>
        <v>Yasso Strawberry Chocolate Crunch 8-4pk</v>
      </c>
      <c r="Q795" s="16" t="str">
        <f t="shared" si="37"/>
        <v>Ya</v>
      </c>
      <c r="R795" s="16">
        <f>VLOOKUP(A795,'Per Pallet'!A:C,3,0)</f>
        <v>165</v>
      </c>
      <c r="S795" s="16">
        <f t="shared" si="38"/>
        <v>139</v>
      </c>
    </row>
    <row r="796" spans="1:19" hidden="1" x14ac:dyDescent="0.25">
      <c r="A796" s="71">
        <v>64976846</v>
      </c>
      <c r="B796" s="71">
        <v>2300</v>
      </c>
      <c r="C796" s="71" t="s">
        <v>849</v>
      </c>
      <c r="D796" s="71" t="s">
        <v>850</v>
      </c>
      <c r="E796" s="71" t="s">
        <v>10403</v>
      </c>
      <c r="F796" s="71" t="s">
        <v>851</v>
      </c>
      <c r="G796" s="71" t="s">
        <v>852</v>
      </c>
      <c r="H796" s="72">
        <v>6089</v>
      </c>
      <c r="I796" s="73">
        <v>84082.19</v>
      </c>
      <c r="J796" s="73">
        <v>13808.87</v>
      </c>
      <c r="K796" s="73">
        <v>14062.46</v>
      </c>
      <c r="L796" s="74">
        <v>1000</v>
      </c>
      <c r="M796" s="73">
        <v>84082.19</v>
      </c>
      <c r="N796" s="73">
        <v>0</v>
      </c>
      <c r="O796" s="16" t="str">
        <f>VLOOKUP($A796,'Roll up tech'!$A:$C,3,0)</f>
        <v>Yasso Sticks</v>
      </c>
      <c r="P796" s="16" t="str">
        <f>VLOOKUP($A796,'Roll up tech'!$A:$C,2,0)</f>
        <v>Yasso Strawberry Chocolate Crunch 8-4pk</v>
      </c>
      <c r="Q796" s="16" t="str">
        <f t="shared" si="37"/>
        <v>Ya</v>
      </c>
      <c r="R796" s="16">
        <f>VLOOKUP(A796,'Per Pallet'!A:C,3,0)</f>
        <v>165</v>
      </c>
      <c r="S796" s="16">
        <f t="shared" si="38"/>
        <v>37</v>
      </c>
    </row>
    <row r="797" spans="1:19" hidden="1" x14ac:dyDescent="0.25">
      <c r="A797" s="71">
        <v>64976846</v>
      </c>
      <c r="B797" s="71">
        <v>3989</v>
      </c>
      <c r="C797" s="71" t="s">
        <v>849</v>
      </c>
      <c r="D797" s="71" t="s">
        <v>850</v>
      </c>
      <c r="E797" s="71" t="s">
        <v>10403</v>
      </c>
      <c r="F797" s="71" t="s">
        <v>851</v>
      </c>
      <c r="G797" s="71" t="s">
        <v>852</v>
      </c>
      <c r="H797" s="72">
        <v>24479</v>
      </c>
      <c r="I797" s="73">
        <v>341562.84</v>
      </c>
      <c r="J797" s="73">
        <v>13953.3</v>
      </c>
      <c r="K797" s="73">
        <v>13925.31</v>
      </c>
      <c r="L797" s="74">
        <v>1000</v>
      </c>
      <c r="M797" s="73">
        <v>341562.84</v>
      </c>
      <c r="N797" s="73">
        <v>0</v>
      </c>
      <c r="O797" s="16" t="str">
        <f>VLOOKUP($A797,'Roll up tech'!$A:$C,3,0)</f>
        <v>Yasso Sticks</v>
      </c>
      <c r="P797" s="16" t="str">
        <f>VLOOKUP($A797,'Roll up tech'!$A:$C,2,0)</f>
        <v>Yasso Strawberry Chocolate Crunch 8-4pk</v>
      </c>
      <c r="Q797" s="16" t="str">
        <f t="shared" si="37"/>
        <v>Ya</v>
      </c>
      <c r="R797" s="16">
        <f>VLOOKUP(A797,'Per Pallet'!A:C,3,0)</f>
        <v>165</v>
      </c>
      <c r="S797" s="16">
        <f t="shared" si="38"/>
        <v>149</v>
      </c>
    </row>
    <row r="798" spans="1:19" hidden="1" x14ac:dyDescent="0.25">
      <c r="A798" s="71">
        <v>64976847</v>
      </c>
      <c r="B798" s="71">
        <v>1419</v>
      </c>
      <c r="C798" s="71" t="s">
        <v>849</v>
      </c>
      <c r="D798" s="71" t="s">
        <v>850</v>
      </c>
      <c r="E798" s="71" t="s">
        <v>10403</v>
      </c>
      <c r="F798" s="71" t="s">
        <v>851</v>
      </c>
      <c r="G798" s="71" t="s">
        <v>852</v>
      </c>
      <c r="H798" s="72">
        <v>48815</v>
      </c>
      <c r="I798" s="73">
        <v>656985.93000000005</v>
      </c>
      <c r="J798" s="73">
        <v>13458.69</v>
      </c>
      <c r="K798" s="73">
        <v>12850.04</v>
      </c>
      <c r="L798" s="74">
        <v>1000</v>
      </c>
      <c r="M798" s="73">
        <v>656985.93000000005</v>
      </c>
      <c r="N798" s="73">
        <v>0</v>
      </c>
      <c r="O798" s="16" t="str">
        <f>VLOOKUP($A798,'Roll up tech'!$A:$C,3,0)</f>
        <v>Yasso Sticks</v>
      </c>
      <c r="P798" s="16" t="str">
        <f>VLOOKUP($A798,'Roll up tech'!$A:$C,2,0)</f>
        <v>Yasso Vanilla Chocolate Crunch 8-4pk</v>
      </c>
      <c r="Q798" s="16" t="str">
        <f t="shared" si="37"/>
        <v>Ya</v>
      </c>
      <c r="R798" s="16">
        <f>VLOOKUP(A798,'Per Pallet'!A:C,3,0)</f>
        <v>165</v>
      </c>
      <c r="S798" s="16">
        <f t="shared" si="38"/>
        <v>296</v>
      </c>
    </row>
    <row r="799" spans="1:19" hidden="1" x14ac:dyDescent="0.25">
      <c r="A799" s="71">
        <v>64976847</v>
      </c>
      <c r="B799" s="71">
        <v>1439</v>
      </c>
      <c r="C799" s="71" t="s">
        <v>849</v>
      </c>
      <c r="D799" s="71" t="s">
        <v>850</v>
      </c>
      <c r="E799" s="71" t="s">
        <v>10403</v>
      </c>
      <c r="F799" s="71" t="s">
        <v>851</v>
      </c>
      <c r="G799" s="71" t="s">
        <v>852</v>
      </c>
      <c r="H799" s="72">
        <v>27139</v>
      </c>
      <c r="I799" s="73">
        <v>344763.92</v>
      </c>
      <c r="J799" s="73">
        <v>12703.63</v>
      </c>
      <c r="K799" s="73">
        <v>13222.28</v>
      </c>
      <c r="L799" s="74">
        <v>1000</v>
      </c>
      <c r="M799" s="73">
        <v>344763.92</v>
      </c>
      <c r="N799" s="73">
        <v>0</v>
      </c>
      <c r="O799" s="16" t="str">
        <f>VLOOKUP($A799,'Roll up tech'!$A:$C,3,0)</f>
        <v>Yasso Sticks</v>
      </c>
      <c r="P799" s="16" t="str">
        <f>VLOOKUP($A799,'Roll up tech'!$A:$C,2,0)</f>
        <v>Yasso Vanilla Chocolate Crunch 8-4pk</v>
      </c>
      <c r="Q799" s="16" t="str">
        <f t="shared" si="37"/>
        <v>Ya</v>
      </c>
      <c r="R799" s="16">
        <f>VLOOKUP(A799,'Per Pallet'!A:C,3,0)</f>
        <v>165</v>
      </c>
      <c r="S799" s="16">
        <f t="shared" si="38"/>
        <v>165</v>
      </c>
    </row>
    <row r="800" spans="1:19" hidden="1" x14ac:dyDescent="0.25">
      <c r="A800" s="71">
        <v>64976847</v>
      </c>
      <c r="B800" s="71">
        <v>1715</v>
      </c>
      <c r="C800" s="71" t="s">
        <v>849</v>
      </c>
      <c r="D800" s="71" t="s">
        <v>850</v>
      </c>
      <c r="E800" s="71" t="s">
        <v>10403</v>
      </c>
      <c r="F800" s="71" t="s">
        <v>851</v>
      </c>
      <c r="G800" s="71" t="s">
        <v>852</v>
      </c>
      <c r="H800" s="72">
        <v>0</v>
      </c>
      <c r="I800" s="73">
        <v>0</v>
      </c>
      <c r="J800" s="73">
        <v>12160</v>
      </c>
      <c r="K800" s="73">
        <v>12181.21</v>
      </c>
      <c r="L800" s="74">
        <v>1000</v>
      </c>
      <c r="M800" s="73">
        <v>0</v>
      </c>
      <c r="N800" s="73">
        <v>0</v>
      </c>
      <c r="O800" s="16" t="str">
        <f>VLOOKUP($A800,'Roll up tech'!$A:$C,3,0)</f>
        <v>Yasso Sticks</v>
      </c>
      <c r="P800" s="16" t="str">
        <f>VLOOKUP($A800,'Roll up tech'!$A:$C,2,0)</f>
        <v>Yasso Vanilla Chocolate Crunch 8-4pk</v>
      </c>
      <c r="Q800" s="16" t="str">
        <f t="shared" si="37"/>
        <v>Ya</v>
      </c>
      <c r="R800" s="16">
        <f>VLOOKUP(A800,'Per Pallet'!A:C,3,0)</f>
        <v>165</v>
      </c>
      <c r="S800" s="16">
        <f t="shared" si="38"/>
        <v>0</v>
      </c>
    </row>
    <row r="801" spans="1:19" hidden="1" x14ac:dyDescent="0.25">
      <c r="A801" s="71">
        <v>64976847</v>
      </c>
      <c r="B801" s="71">
        <v>1717</v>
      </c>
      <c r="C801" s="71" t="s">
        <v>849</v>
      </c>
      <c r="D801" s="71" t="s">
        <v>850</v>
      </c>
      <c r="E801" s="71" t="s">
        <v>10403</v>
      </c>
      <c r="F801" s="71" t="s">
        <v>851</v>
      </c>
      <c r="G801" s="71" t="s">
        <v>852</v>
      </c>
      <c r="H801" s="72">
        <v>3</v>
      </c>
      <c r="I801" s="73">
        <v>35.799999999999997</v>
      </c>
      <c r="J801" s="73">
        <v>11933.33</v>
      </c>
      <c r="K801" s="73">
        <v>11618.81</v>
      </c>
      <c r="L801" s="74">
        <v>1000</v>
      </c>
      <c r="M801" s="73">
        <v>35.799999999999997</v>
      </c>
      <c r="N801" s="73">
        <v>0</v>
      </c>
      <c r="O801" s="16" t="str">
        <f>VLOOKUP($A801,'Roll up tech'!$A:$C,3,0)</f>
        <v>Yasso Sticks</v>
      </c>
      <c r="P801" s="16" t="str">
        <f>VLOOKUP($A801,'Roll up tech'!$A:$C,2,0)</f>
        <v>Yasso Vanilla Chocolate Crunch 8-4pk</v>
      </c>
      <c r="Q801" s="16" t="str">
        <f t="shared" si="37"/>
        <v>Ya</v>
      </c>
      <c r="R801" s="16">
        <f>VLOOKUP(A801,'Per Pallet'!A:C,3,0)</f>
        <v>165</v>
      </c>
      <c r="S801" s="16">
        <f t="shared" si="38"/>
        <v>1</v>
      </c>
    </row>
    <row r="802" spans="1:19" hidden="1" x14ac:dyDescent="0.25">
      <c r="A802" s="71">
        <v>64976847</v>
      </c>
      <c r="B802" s="71">
        <v>2300</v>
      </c>
      <c r="C802" s="71" t="s">
        <v>849</v>
      </c>
      <c r="D802" s="71" t="s">
        <v>850</v>
      </c>
      <c r="E802" s="71" t="s">
        <v>10403</v>
      </c>
      <c r="F802" s="71" t="s">
        <v>851</v>
      </c>
      <c r="G802" s="71" t="s">
        <v>852</v>
      </c>
      <c r="H802" s="72">
        <v>22505</v>
      </c>
      <c r="I802" s="73">
        <v>294523.46000000002</v>
      </c>
      <c r="J802" s="73">
        <v>13087.02</v>
      </c>
      <c r="K802" s="73">
        <v>12688.27</v>
      </c>
      <c r="L802" s="74">
        <v>1000</v>
      </c>
      <c r="M802" s="73">
        <v>294523.46000000002</v>
      </c>
      <c r="N802" s="73">
        <v>0</v>
      </c>
      <c r="O802" s="16" t="str">
        <f>VLOOKUP($A802,'Roll up tech'!$A:$C,3,0)</f>
        <v>Yasso Sticks</v>
      </c>
      <c r="P802" s="16" t="str">
        <f>VLOOKUP($A802,'Roll up tech'!$A:$C,2,0)</f>
        <v>Yasso Vanilla Chocolate Crunch 8-4pk</v>
      </c>
      <c r="Q802" s="16" t="str">
        <f t="shared" si="37"/>
        <v>Ya</v>
      </c>
      <c r="R802" s="16">
        <f>VLOOKUP(A802,'Per Pallet'!A:C,3,0)</f>
        <v>165</v>
      </c>
      <c r="S802" s="16">
        <f t="shared" si="38"/>
        <v>137</v>
      </c>
    </row>
    <row r="803" spans="1:19" hidden="1" x14ac:dyDescent="0.25">
      <c r="A803" s="71">
        <v>64976847</v>
      </c>
      <c r="B803" s="71">
        <v>3989</v>
      </c>
      <c r="C803" s="71" t="s">
        <v>849</v>
      </c>
      <c r="D803" s="71" t="s">
        <v>850</v>
      </c>
      <c r="E803" s="71" t="s">
        <v>10403</v>
      </c>
      <c r="F803" s="71" t="s">
        <v>851</v>
      </c>
      <c r="G803" s="71" t="s">
        <v>852</v>
      </c>
      <c r="H803" s="72">
        <v>74882</v>
      </c>
      <c r="I803" s="73">
        <v>991418.32</v>
      </c>
      <c r="J803" s="73">
        <v>13239.74</v>
      </c>
      <c r="K803" s="73">
        <v>12892.4</v>
      </c>
      <c r="L803" s="74">
        <v>1000</v>
      </c>
      <c r="M803" s="73">
        <v>991418.32</v>
      </c>
      <c r="N803" s="73">
        <v>0</v>
      </c>
      <c r="O803" s="16" t="str">
        <f>VLOOKUP($A803,'Roll up tech'!$A:$C,3,0)</f>
        <v>Yasso Sticks</v>
      </c>
      <c r="P803" s="16" t="str">
        <f>VLOOKUP($A803,'Roll up tech'!$A:$C,2,0)</f>
        <v>Yasso Vanilla Chocolate Crunch 8-4pk</v>
      </c>
      <c r="Q803" s="16" t="str">
        <f t="shared" si="37"/>
        <v>Ya</v>
      </c>
      <c r="R803" s="16">
        <f>VLOOKUP(A803,'Per Pallet'!A:C,3,0)</f>
        <v>165</v>
      </c>
      <c r="S803" s="16">
        <f t="shared" si="38"/>
        <v>454</v>
      </c>
    </row>
    <row r="804" spans="1:19" hidden="1" x14ac:dyDescent="0.25">
      <c r="A804" s="71">
        <v>64976848</v>
      </c>
      <c r="B804" s="71">
        <v>1406</v>
      </c>
      <c r="C804" s="71" t="s">
        <v>849</v>
      </c>
      <c r="D804" s="71" t="s">
        <v>850</v>
      </c>
      <c r="E804" s="71" t="s">
        <v>10403</v>
      </c>
      <c r="F804" s="71" t="s">
        <v>851</v>
      </c>
      <c r="G804" s="71" t="s">
        <v>852</v>
      </c>
      <c r="H804" s="72">
        <v>34485</v>
      </c>
      <c r="I804" s="73">
        <v>370410.28</v>
      </c>
      <c r="J804" s="73">
        <v>10741.2</v>
      </c>
      <c r="K804" s="73">
        <v>13223.99</v>
      </c>
      <c r="L804" s="74">
        <v>1000</v>
      </c>
      <c r="M804" s="73">
        <v>370410.28</v>
      </c>
      <c r="N804" s="73">
        <v>0</v>
      </c>
      <c r="O804" s="16" t="str">
        <f>VLOOKUP($A804,'Roll up tech'!$A:$C,3,0)</f>
        <v>Yasso Sticks</v>
      </c>
      <c r="P804" s="16" t="str">
        <f>VLOOKUP($A804,'Roll up tech'!$A:$C,2,0)</f>
        <v>Yasso Fudge Chocolate Crunch 8-4pk</v>
      </c>
      <c r="Q804" s="16" t="str">
        <f t="shared" si="37"/>
        <v>Ya</v>
      </c>
      <c r="R804" s="16">
        <f>VLOOKUP(A804,'Per Pallet'!A:C,3,0)</f>
        <v>165</v>
      </c>
      <c r="S804" s="16">
        <f t="shared" si="38"/>
        <v>209</v>
      </c>
    </row>
    <row r="805" spans="1:19" hidden="1" x14ac:dyDescent="0.25">
      <c r="A805" s="71">
        <v>64976848</v>
      </c>
      <c r="B805" s="71">
        <v>1419</v>
      </c>
      <c r="C805" s="71" t="s">
        <v>849</v>
      </c>
      <c r="D805" s="71" t="s">
        <v>850</v>
      </c>
      <c r="E805" s="71" t="s">
        <v>10403</v>
      </c>
      <c r="F805" s="71" t="s">
        <v>851</v>
      </c>
      <c r="G805" s="71" t="s">
        <v>852</v>
      </c>
      <c r="H805" s="72">
        <v>38739</v>
      </c>
      <c r="I805" s="73">
        <v>493214.25</v>
      </c>
      <c r="J805" s="73">
        <v>12731.72</v>
      </c>
      <c r="K805" s="73">
        <v>13223.99</v>
      </c>
      <c r="L805" s="74">
        <v>1000</v>
      </c>
      <c r="M805" s="73">
        <v>493214.25</v>
      </c>
      <c r="N805" s="73">
        <v>0</v>
      </c>
      <c r="O805" s="16" t="str">
        <f>VLOOKUP($A805,'Roll up tech'!$A:$C,3,0)</f>
        <v>Yasso Sticks</v>
      </c>
      <c r="P805" s="16" t="str">
        <f>VLOOKUP($A805,'Roll up tech'!$A:$C,2,0)</f>
        <v>Yasso Fudge Chocolate Crunch 8-4pk</v>
      </c>
      <c r="Q805" s="16" t="str">
        <f t="shared" si="37"/>
        <v>Ya</v>
      </c>
      <c r="R805" s="16">
        <f>VLOOKUP(A805,'Per Pallet'!A:C,3,0)</f>
        <v>165</v>
      </c>
      <c r="S805" s="16">
        <f t="shared" si="38"/>
        <v>235</v>
      </c>
    </row>
    <row r="806" spans="1:19" hidden="1" x14ac:dyDescent="0.25">
      <c r="A806" s="71">
        <v>64976848</v>
      </c>
      <c r="B806" s="71">
        <v>1439</v>
      </c>
      <c r="C806" s="71" t="s">
        <v>849</v>
      </c>
      <c r="D806" s="71" t="s">
        <v>850</v>
      </c>
      <c r="E806" s="71" t="s">
        <v>10403</v>
      </c>
      <c r="F806" s="71" t="s">
        <v>851</v>
      </c>
      <c r="G806" s="71" t="s">
        <v>852</v>
      </c>
      <c r="H806" s="72">
        <v>9075</v>
      </c>
      <c r="I806" s="73">
        <v>109260.72</v>
      </c>
      <c r="J806" s="73">
        <v>12039.75</v>
      </c>
      <c r="K806" s="73">
        <v>13890.49</v>
      </c>
      <c r="L806" s="74">
        <v>1000</v>
      </c>
      <c r="M806" s="73">
        <v>109260.72</v>
      </c>
      <c r="N806" s="73">
        <v>0</v>
      </c>
      <c r="O806" s="16" t="str">
        <f>VLOOKUP($A806,'Roll up tech'!$A:$C,3,0)</f>
        <v>Yasso Sticks</v>
      </c>
      <c r="P806" s="16" t="str">
        <f>VLOOKUP($A806,'Roll up tech'!$A:$C,2,0)</f>
        <v>Yasso Fudge Chocolate Crunch 8-4pk</v>
      </c>
      <c r="Q806" s="16" t="str">
        <f t="shared" si="37"/>
        <v>Ya</v>
      </c>
      <c r="R806" s="16">
        <f>VLOOKUP(A806,'Per Pallet'!A:C,3,0)</f>
        <v>165</v>
      </c>
      <c r="S806" s="16">
        <f t="shared" si="38"/>
        <v>55</v>
      </c>
    </row>
    <row r="807" spans="1:19" hidden="1" x14ac:dyDescent="0.25">
      <c r="A807" s="71">
        <v>64976848</v>
      </c>
      <c r="B807" s="71">
        <v>1471</v>
      </c>
      <c r="C807" s="71" t="s">
        <v>849</v>
      </c>
      <c r="D807" s="71" t="s">
        <v>850</v>
      </c>
      <c r="E807" s="71" t="s">
        <v>10403</v>
      </c>
      <c r="F807" s="71" t="s">
        <v>851</v>
      </c>
      <c r="G807" s="71" t="s">
        <v>852</v>
      </c>
      <c r="H807" s="72">
        <v>34650</v>
      </c>
      <c r="I807" s="73">
        <v>407486.66</v>
      </c>
      <c r="J807" s="73">
        <v>11760.08</v>
      </c>
      <c r="K807" s="73">
        <v>13223.99</v>
      </c>
      <c r="L807" s="74">
        <v>1000</v>
      </c>
      <c r="M807" s="73">
        <v>407486.66</v>
      </c>
      <c r="N807" s="73">
        <v>0</v>
      </c>
      <c r="O807" s="16" t="str">
        <f>VLOOKUP($A807,'Roll up tech'!$A:$C,3,0)</f>
        <v>Yasso Sticks</v>
      </c>
      <c r="P807" s="16" t="str">
        <f>VLOOKUP($A807,'Roll up tech'!$A:$C,2,0)</f>
        <v>Yasso Fudge Chocolate Crunch 8-4pk</v>
      </c>
      <c r="Q807" s="16" t="str">
        <f t="shared" si="37"/>
        <v>Ya</v>
      </c>
      <c r="R807" s="16">
        <f>VLOOKUP(A807,'Per Pallet'!A:C,3,0)</f>
        <v>165</v>
      </c>
      <c r="S807" s="16">
        <f t="shared" si="38"/>
        <v>210</v>
      </c>
    </row>
    <row r="808" spans="1:19" hidden="1" x14ac:dyDescent="0.25">
      <c r="A808" s="71">
        <v>64976848</v>
      </c>
      <c r="B808" s="71">
        <v>1715</v>
      </c>
      <c r="C808" s="71" t="s">
        <v>849</v>
      </c>
      <c r="D808" s="71" t="s">
        <v>850</v>
      </c>
      <c r="E808" s="71" t="s">
        <v>10403</v>
      </c>
      <c r="F808" s="71" t="s">
        <v>851</v>
      </c>
      <c r="G808" s="71" t="s">
        <v>852</v>
      </c>
      <c r="H808" s="72">
        <v>131</v>
      </c>
      <c r="I808" s="73">
        <v>1666.34</v>
      </c>
      <c r="J808" s="73">
        <v>12720.15</v>
      </c>
      <c r="K808" s="73">
        <v>12807.77</v>
      </c>
      <c r="L808" s="74">
        <v>1000</v>
      </c>
      <c r="M808" s="73">
        <v>1666.34</v>
      </c>
      <c r="N808" s="73">
        <v>0</v>
      </c>
      <c r="O808" s="16" t="str">
        <f>VLOOKUP($A808,'Roll up tech'!$A:$C,3,0)</f>
        <v>Yasso Sticks</v>
      </c>
      <c r="P808" s="16" t="str">
        <f>VLOOKUP($A808,'Roll up tech'!$A:$C,2,0)</f>
        <v>Yasso Fudge Chocolate Crunch 8-4pk</v>
      </c>
      <c r="Q808" s="16" t="str">
        <f t="shared" si="37"/>
        <v>Ya</v>
      </c>
      <c r="R808" s="16">
        <f>VLOOKUP(A808,'Per Pallet'!A:C,3,0)</f>
        <v>165</v>
      </c>
      <c r="S808" s="16">
        <f t="shared" si="38"/>
        <v>1</v>
      </c>
    </row>
    <row r="809" spans="1:19" hidden="1" x14ac:dyDescent="0.25">
      <c r="A809" s="71">
        <v>64976848</v>
      </c>
      <c r="B809" s="71">
        <v>1716</v>
      </c>
      <c r="C809" s="71" t="s">
        <v>849</v>
      </c>
      <c r="D809" s="71" t="s">
        <v>850</v>
      </c>
      <c r="E809" s="71" t="s">
        <v>10403</v>
      </c>
      <c r="F809" s="71" t="s">
        <v>851</v>
      </c>
      <c r="G809" s="71" t="s">
        <v>852</v>
      </c>
      <c r="H809" s="72">
        <v>1</v>
      </c>
      <c r="I809" s="73">
        <v>13.65</v>
      </c>
      <c r="J809" s="73">
        <v>13650</v>
      </c>
      <c r="K809" s="73">
        <v>13424.88</v>
      </c>
      <c r="L809" s="74">
        <v>1000</v>
      </c>
      <c r="M809" s="73">
        <v>13.65</v>
      </c>
      <c r="N809" s="73">
        <v>0</v>
      </c>
      <c r="O809" s="16" t="str">
        <f>VLOOKUP($A809,'Roll up tech'!$A:$C,3,0)</f>
        <v>Yasso Sticks</v>
      </c>
      <c r="P809" s="16" t="str">
        <f>VLOOKUP($A809,'Roll up tech'!$A:$C,2,0)</f>
        <v>Yasso Fudge Chocolate Crunch 8-4pk</v>
      </c>
      <c r="Q809" s="16" t="str">
        <f t="shared" si="37"/>
        <v>Ya</v>
      </c>
      <c r="R809" s="16">
        <f>VLOOKUP(A809,'Per Pallet'!A:C,3,0)</f>
        <v>165</v>
      </c>
      <c r="S809" s="16">
        <f t="shared" si="38"/>
        <v>1</v>
      </c>
    </row>
    <row r="810" spans="1:19" hidden="1" x14ac:dyDescent="0.25">
      <c r="A810" s="71">
        <v>64976848</v>
      </c>
      <c r="B810" s="71">
        <v>2300</v>
      </c>
      <c r="C810" s="71" t="s">
        <v>849</v>
      </c>
      <c r="D810" s="71" t="s">
        <v>850</v>
      </c>
      <c r="E810" s="71" t="s">
        <v>10403</v>
      </c>
      <c r="F810" s="71" t="s">
        <v>851</v>
      </c>
      <c r="G810" s="71" t="s">
        <v>852</v>
      </c>
      <c r="H810" s="72">
        <v>10225</v>
      </c>
      <c r="I810" s="73">
        <v>107533.39</v>
      </c>
      <c r="J810" s="73">
        <v>10516.71</v>
      </c>
      <c r="K810" s="73">
        <v>13019.58</v>
      </c>
      <c r="L810" s="74">
        <v>1000</v>
      </c>
      <c r="M810" s="73">
        <v>107533.39</v>
      </c>
      <c r="N810" s="73">
        <v>0</v>
      </c>
      <c r="O810" s="16" t="str">
        <f>VLOOKUP($A810,'Roll up tech'!$A:$C,3,0)</f>
        <v>Yasso Sticks</v>
      </c>
      <c r="P810" s="16" t="str">
        <f>VLOOKUP($A810,'Roll up tech'!$A:$C,2,0)</f>
        <v>Yasso Fudge Chocolate Crunch 8-4pk</v>
      </c>
      <c r="Q810" s="16" t="str">
        <f t="shared" si="37"/>
        <v>Ya</v>
      </c>
      <c r="R810" s="16">
        <f>VLOOKUP(A810,'Per Pallet'!A:C,3,0)</f>
        <v>165</v>
      </c>
      <c r="S810" s="16">
        <f t="shared" si="38"/>
        <v>62</v>
      </c>
    </row>
    <row r="811" spans="1:19" hidden="1" x14ac:dyDescent="0.25">
      <c r="A811" s="71">
        <v>64976848</v>
      </c>
      <c r="B811" s="71">
        <v>2904</v>
      </c>
      <c r="C811" s="71" t="s">
        <v>849</v>
      </c>
      <c r="D811" s="71" t="s">
        <v>850</v>
      </c>
      <c r="E811" s="71" t="s">
        <v>10403</v>
      </c>
      <c r="F811" s="71" t="s">
        <v>851</v>
      </c>
      <c r="G811" s="71" t="s">
        <v>852</v>
      </c>
      <c r="H811" s="72">
        <v>8</v>
      </c>
      <c r="I811" s="73">
        <v>81.11</v>
      </c>
      <c r="J811" s="73">
        <v>10138.75</v>
      </c>
      <c r="K811" s="73">
        <v>9840.3700000000008</v>
      </c>
      <c r="L811" s="74">
        <v>1000</v>
      </c>
      <c r="M811" s="73">
        <v>81.11</v>
      </c>
      <c r="N811" s="73">
        <v>0</v>
      </c>
      <c r="O811" s="16" t="str">
        <f>VLOOKUP($A811,'Roll up tech'!$A:$C,3,0)</f>
        <v>Yasso Sticks</v>
      </c>
      <c r="P811" s="16" t="str">
        <f>VLOOKUP($A811,'Roll up tech'!$A:$C,2,0)</f>
        <v>Yasso Fudge Chocolate Crunch 8-4pk</v>
      </c>
      <c r="Q811" s="16" t="str">
        <f t="shared" si="37"/>
        <v>Ya</v>
      </c>
      <c r="R811" s="16">
        <f>VLOOKUP(A811,'Per Pallet'!A:C,3,0)</f>
        <v>165</v>
      </c>
      <c r="S811" s="16">
        <f t="shared" si="38"/>
        <v>1</v>
      </c>
    </row>
    <row r="812" spans="1:19" hidden="1" x14ac:dyDescent="0.25">
      <c r="A812" s="71">
        <v>64976848</v>
      </c>
      <c r="B812" s="71">
        <v>3989</v>
      </c>
      <c r="C812" s="71" t="s">
        <v>849</v>
      </c>
      <c r="D812" s="71" t="s">
        <v>850</v>
      </c>
      <c r="E812" s="71" t="s">
        <v>10403</v>
      </c>
      <c r="F812" s="71" t="s">
        <v>851</v>
      </c>
      <c r="G812" s="71" t="s">
        <v>852</v>
      </c>
      <c r="H812" s="72">
        <v>29500</v>
      </c>
      <c r="I812" s="73">
        <v>355794.63</v>
      </c>
      <c r="J812" s="73">
        <v>12060.83</v>
      </c>
      <c r="K812" s="73">
        <v>13012.37</v>
      </c>
      <c r="L812" s="74">
        <v>1000</v>
      </c>
      <c r="M812" s="73">
        <v>355794.63</v>
      </c>
      <c r="N812" s="73">
        <v>0</v>
      </c>
      <c r="O812" s="16" t="str">
        <f>VLOOKUP($A812,'Roll up tech'!$A:$C,3,0)</f>
        <v>Yasso Sticks</v>
      </c>
      <c r="P812" s="16" t="str">
        <f>VLOOKUP($A812,'Roll up tech'!$A:$C,2,0)</f>
        <v>Yasso Fudge Chocolate Crunch 8-4pk</v>
      </c>
      <c r="Q812" s="16" t="str">
        <f t="shared" si="37"/>
        <v>Ya</v>
      </c>
      <c r="R812" s="16">
        <f>VLOOKUP(A812,'Per Pallet'!A:C,3,0)</f>
        <v>165</v>
      </c>
      <c r="S812" s="16">
        <f t="shared" si="38"/>
        <v>179</v>
      </c>
    </row>
    <row r="813" spans="1:19" hidden="1" x14ac:dyDescent="0.25">
      <c r="A813" s="71">
        <v>64976849</v>
      </c>
      <c r="B813" s="71">
        <v>1406</v>
      </c>
      <c r="C813" s="71" t="s">
        <v>849</v>
      </c>
      <c r="D813" s="71" t="s">
        <v>850</v>
      </c>
      <c r="E813" s="71" t="s">
        <v>10403</v>
      </c>
      <c r="F813" s="71" t="s">
        <v>853</v>
      </c>
      <c r="G813" s="71" t="s">
        <v>852</v>
      </c>
      <c r="H813" s="72">
        <v>0</v>
      </c>
      <c r="I813" s="73">
        <v>0</v>
      </c>
      <c r="J813" s="73">
        <v>0</v>
      </c>
      <c r="K813" s="73">
        <v>13590.19</v>
      </c>
      <c r="L813" s="74">
        <v>1000</v>
      </c>
      <c r="M813" s="73">
        <v>0</v>
      </c>
      <c r="N813" s="73">
        <v>0</v>
      </c>
      <c r="O813" s="16" t="str">
        <f>VLOOKUP($A813,'Roll up tech'!$A:$C,3,0)</f>
        <v>Yasso Sticks</v>
      </c>
      <c r="P813" s="16" t="str">
        <f>VLOOKUP($A813,'Roll up tech'!$A:$C,2,0)</f>
        <v>Yasso Mint Chocolate Crunch 8-4pk</v>
      </c>
      <c r="Q813" s="16" t="str">
        <f t="shared" si="37"/>
        <v>Ya</v>
      </c>
      <c r="R813" s="16">
        <f>VLOOKUP(A813,'Per Pallet'!A:C,3,0)</f>
        <v>165</v>
      </c>
      <c r="S813" s="16">
        <f t="shared" si="38"/>
        <v>0</v>
      </c>
    </row>
    <row r="814" spans="1:19" hidden="1" x14ac:dyDescent="0.25">
      <c r="A814" s="71">
        <v>64976849</v>
      </c>
      <c r="B814" s="71">
        <v>1419</v>
      </c>
      <c r="C814" s="71" t="s">
        <v>849</v>
      </c>
      <c r="D814" s="71" t="s">
        <v>850</v>
      </c>
      <c r="E814" s="71" t="s">
        <v>10403</v>
      </c>
      <c r="F814" s="71" t="s">
        <v>851</v>
      </c>
      <c r="G814" s="71" t="s">
        <v>852</v>
      </c>
      <c r="H814" s="72">
        <v>8934</v>
      </c>
      <c r="I814" s="73">
        <v>124272.5</v>
      </c>
      <c r="J814" s="73">
        <v>13910.06</v>
      </c>
      <c r="K814" s="73">
        <v>13590.19</v>
      </c>
      <c r="L814" s="74">
        <v>1000</v>
      </c>
      <c r="M814" s="73">
        <v>124272.5</v>
      </c>
      <c r="N814" s="73">
        <v>0</v>
      </c>
      <c r="O814" s="16" t="str">
        <f>VLOOKUP($A814,'Roll up tech'!$A:$C,3,0)</f>
        <v>Yasso Sticks</v>
      </c>
      <c r="P814" s="16" t="str">
        <f>VLOOKUP($A814,'Roll up tech'!$A:$C,2,0)</f>
        <v>Yasso Mint Chocolate Crunch 8-4pk</v>
      </c>
      <c r="Q814" s="16" t="str">
        <f t="shared" si="37"/>
        <v>Ya</v>
      </c>
      <c r="R814" s="16">
        <f>VLOOKUP(A814,'Per Pallet'!A:C,3,0)</f>
        <v>165</v>
      </c>
      <c r="S814" s="16">
        <f t="shared" si="38"/>
        <v>55</v>
      </c>
    </row>
    <row r="815" spans="1:19" hidden="1" x14ac:dyDescent="0.25">
      <c r="A815" s="71">
        <v>64976849</v>
      </c>
      <c r="B815" s="71">
        <v>1439</v>
      </c>
      <c r="C815" s="71" t="s">
        <v>849</v>
      </c>
      <c r="D815" s="71" t="s">
        <v>850</v>
      </c>
      <c r="E815" s="71" t="s">
        <v>10403</v>
      </c>
      <c r="F815" s="71" t="s">
        <v>851</v>
      </c>
      <c r="G815" s="71" t="s">
        <v>852</v>
      </c>
      <c r="H815" s="72">
        <v>3171</v>
      </c>
      <c r="I815" s="73">
        <v>40769.230000000003</v>
      </c>
      <c r="J815" s="73">
        <v>12856.9</v>
      </c>
      <c r="K815" s="73">
        <v>13386.35</v>
      </c>
      <c r="L815" s="74">
        <v>1000</v>
      </c>
      <c r="M815" s="73">
        <v>40769.230000000003</v>
      </c>
      <c r="N815" s="73">
        <v>0</v>
      </c>
      <c r="O815" s="16" t="str">
        <f>VLOOKUP($A815,'Roll up tech'!$A:$C,3,0)</f>
        <v>Yasso Sticks</v>
      </c>
      <c r="P815" s="16" t="str">
        <f>VLOOKUP($A815,'Roll up tech'!$A:$C,2,0)</f>
        <v>Yasso Mint Chocolate Crunch 8-4pk</v>
      </c>
      <c r="Q815" s="16" t="str">
        <f t="shared" si="37"/>
        <v>Ya</v>
      </c>
      <c r="R815" s="16">
        <f>VLOOKUP(A815,'Per Pallet'!A:C,3,0)</f>
        <v>165</v>
      </c>
      <c r="S815" s="16">
        <f t="shared" si="38"/>
        <v>20</v>
      </c>
    </row>
    <row r="816" spans="1:19" hidden="1" x14ac:dyDescent="0.25">
      <c r="A816" s="71">
        <v>64976849</v>
      </c>
      <c r="B816" s="71">
        <v>1717</v>
      </c>
      <c r="C816" s="71" t="s">
        <v>849</v>
      </c>
      <c r="D816" s="71" t="s">
        <v>850</v>
      </c>
      <c r="E816" s="71" t="s">
        <v>10403</v>
      </c>
      <c r="F816" s="71" t="s">
        <v>851</v>
      </c>
      <c r="G816" s="71" t="s">
        <v>852</v>
      </c>
      <c r="H816" s="72">
        <v>0</v>
      </c>
      <c r="I816" s="73">
        <v>0</v>
      </c>
      <c r="J816" s="73">
        <v>12247.31</v>
      </c>
      <c r="K816" s="73">
        <v>13131.99</v>
      </c>
      <c r="L816" s="74">
        <v>1000</v>
      </c>
      <c r="M816" s="73">
        <v>0</v>
      </c>
      <c r="N816" s="73">
        <v>0</v>
      </c>
      <c r="O816" s="16" t="str">
        <f>VLOOKUP($A816,'Roll up tech'!$A:$C,3,0)</f>
        <v>Yasso Sticks</v>
      </c>
      <c r="P816" s="16" t="str">
        <f>VLOOKUP($A816,'Roll up tech'!$A:$C,2,0)</f>
        <v>Yasso Mint Chocolate Crunch 8-4pk</v>
      </c>
      <c r="Q816" s="16" t="str">
        <f t="shared" si="37"/>
        <v>Ya</v>
      </c>
      <c r="R816" s="16">
        <f>VLOOKUP(A816,'Per Pallet'!A:C,3,0)</f>
        <v>165</v>
      </c>
      <c r="S816" s="16">
        <f t="shared" si="38"/>
        <v>0</v>
      </c>
    </row>
    <row r="817" spans="1:19" hidden="1" x14ac:dyDescent="0.25">
      <c r="A817" s="71">
        <v>64976849</v>
      </c>
      <c r="B817" s="71">
        <v>2300</v>
      </c>
      <c r="C817" s="71" t="s">
        <v>849</v>
      </c>
      <c r="D817" s="71" t="s">
        <v>850</v>
      </c>
      <c r="E817" s="71" t="s">
        <v>10403</v>
      </c>
      <c r="F817" s="71" t="s">
        <v>851</v>
      </c>
      <c r="G817" s="71" t="s">
        <v>852</v>
      </c>
      <c r="H817" s="72">
        <v>25055</v>
      </c>
      <c r="I817" s="73">
        <v>315768.71000000002</v>
      </c>
      <c r="J817" s="73">
        <v>12603.02</v>
      </c>
      <c r="K817" s="73">
        <v>12762.98</v>
      </c>
      <c r="L817" s="74">
        <v>1000</v>
      </c>
      <c r="M817" s="73">
        <v>315768.71000000002</v>
      </c>
      <c r="N817" s="73">
        <v>0</v>
      </c>
      <c r="O817" s="16" t="str">
        <f>VLOOKUP($A817,'Roll up tech'!$A:$C,3,0)</f>
        <v>Yasso Sticks</v>
      </c>
      <c r="P817" s="16" t="str">
        <f>VLOOKUP($A817,'Roll up tech'!$A:$C,2,0)</f>
        <v>Yasso Mint Chocolate Crunch 8-4pk</v>
      </c>
      <c r="Q817" s="16" t="str">
        <f t="shared" ref="Q817:Q880" si="39">LEFT(P817,2)</f>
        <v>Ya</v>
      </c>
      <c r="R817" s="16">
        <f>VLOOKUP(A817,'Per Pallet'!A:C,3,0)</f>
        <v>165</v>
      </c>
      <c r="S817" s="16">
        <f t="shared" ref="S817:S880" si="40">ROUNDUP(H817/R817,0)</f>
        <v>152</v>
      </c>
    </row>
    <row r="818" spans="1:19" hidden="1" x14ac:dyDescent="0.25">
      <c r="A818" s="71">
        <v>64976849</v>
      </c>
      <c r="B818" s="71">
        <v>2904</v>
      </c>
      <c r="C818" s="71" t="s">
        <v>849</v>
      </c>
      <c r="D818" s="71" t="s">
        <v>850</v>
      </c>
      <c r="E818" s="71" t="s">
        <v>10403</v>
      </c>
      <c r="F818" s="71" t="s">
        <v>851</v>
      </c>
      <c r="G818" s="71" t="s">
        <v>852</v>
      </c>
      <c r="H818" s="72">
        <v>0</v>
      </c>
      <c r="I818" s="73">
        <v>0</v>
      </c>
      <c r="J818" s="73">
        <v>12420.44</v>
      </c>
      <c r="K818" s="73">
        <v>11601.24</v>
      </c>
      <c r="L818" s="74">
        <v>1000</v>
      </c>
      <c r="M818" s="73">
        <v>0</v>
      </c>
      <c r="N818" s="73">
        <v>0</v>
      </c>
      <c r="O818" s="16" t="str">
        <f>VLOOKUP($A818,'Roll up tech'!$A:$C,3,0)</f>
        <v>Yasso Sticks</v>
      </c>
      <c r="P818" s="16" t="str">
        <f>VLOOKUP($A818,'Roll up tech'!$A:$C,2,0)</f>
        <v>Yasso Mint Chocolate Crunch 8-4pk</v>
      </c>
      <c r="Q818" s="16" t="str">
        <f t="shared" si="39"/>
        <v>Ya</v>
      </c>
      <c r="R818" s="16">
        <f>VLOOKUP(A818,'Per Pallet'!A:C,3,0)</f>
        <v>165</v>
      </c>
      <c r="S818" s="16">
        <f t="shared" si="40"/>
        <v>0</v>
      </c>
    </row>
    <row r="819" spans="1:19" hidden="1" x14ac:dyDescent="0.25">
      <c r="A819" s="71">
        <v>64976849</v>
      </c>
      <c r="B819" s="71">
        <v>3989</v>
      </c>
      <c r="C819" s="71" t="s">
        <v>849</v>
      </c>
      <c r="D819" s="71" t="s">
        <v>850</v>
      </c>
      <c r="E819" s="71" t="s">
        <v>10403</v>
      </c>
      <c r="F819" s="71" t="s">
        <v>851</v>
      </c>
      <c r="G819" s="71" t="s">
        <v>852</v>
      </c>
      <c r="H819" s="72">
        <v>2582</v>
      </c>
      <c r="I819" s="73">
        <v>33968.21</v>
      </c>
      <c r="J819" s="73">
        <v>13155.77</v>
      </c>
      <c r="K819" s="73">
        <v>13227.03</v>
      </c>
      <c r="L819" s="74">
        <v>1000</v>
      </c>
      <c r="M819" s="73">
        <v>33968.21</v>
      </c>
      <c r="N819" s="73">
        <v>0</v>
      </c>
      <c r="O819" s="16" t="str">
        <f>VLOOKUP($A819,'Roll up tech'!$A:$C,3,0)</f>
        <v>Yasso Sticks</v>
      </c>
      <c r="P819" s="16" t="str">
        <f>VLOOKUP($A819,'Roll up tech'!$A:$C,2,0)</f>
        <v>Yasso Mint Chocolate Crunch 8-4pk</v>
      </c>
      <c r="Q819" s="16" t="str">
        <f t="shared" si="39"/>
        <v>Ya</v>
      </c>
      <c r="R819" s="16">
        <f>VLOOKUP(A819,'Per Pallet'!A:C,3,0)</f>
        <v>165</v>
      </c>
      <c r="S819" s="16">
        <f t="shared" si="40"/>
        <v>16</v>
      </c>
    </row>
    <row r="820" spans="1:19" hidden="1" x14ac:dyDescent="0.25">
      <c r="A820" s="71">
        <v>64976850</v>
      </c>
      <c r="B820" s="71">
        <v>1419</v>
      </c>
      <c r="C820" s="71" t="s">
        <v>849</v>
      </c>
      <c r="D820" s="71" t="s">
        <v>850</v>
      </c>
      <c r="E820" s="71" t="s">
        <v>10403</v>
      </c>
      <c r="F820" s="71" t="s">
        <v>851</v>
      </c>
      <c r="G820" s="71" t="s">
        <v>852</v>
      </c>
      <c r="H820" s="72">
        <v>24004</v>
      </c>
      <c r="I820" s="73">
        <v>336110.96</v>
      </c>
      <c r="J820" s="73">
        <v>14002.29</v>
      </c>
      <c r="K820" s="73">
        <v>13596.51</v>
      </c>
      <c r="L820" s="74">
        <v>1000</v>
      </c>
      <c r="M820" s="73">
        <v>336110.96</v>
      </c>
      <c r="N820" s="73">
        <v>0</v>
      </c>
      <c r="O820" s="16" t="str">
        <f>VLOOKUP($A820,'Roll up tech'!$A:$C,3,0)</f>
        <v>Yasso Sticks</v>
      </c>
      <c r="P820" s="16" t="str">
        <f>VLOOKUP($A820,'Roll up tech'!$A:$C,2,0)</f>
        <v>Yasso PB Chocolate Crunch 8-4pk</v>
      </c>
      <c r="Q820" s="16" t="str">
        <f t="shared" si="39"/>
        <v>Ya</v>
      </c>
      <c r="R820" s="16">
        <f>VLOOKUP(A820,'Per Pallet'!A:C,3,0)</f>
        <v>165</v>
      </c>
      <c r="S820" s="16">
        <f t="shared" si="40"/>
        <v>146</v>
      </c>
    </row>
    <row r="821" spans="1:19" hidden="1" x14ac:dyDescent="0.25">
      <c r="A821" s="71">
        <v>64976850</v>
      </c>
      <c r="B821" s="71">
        <v>1439</v>
      </c>
      <c r="C821" s="71" t="s">
        <v>849</v>
      </c>
      <c r="D821" s="71" t="s">
        <v>850</v>
      </c>
      <c r="E821" s="71" t="s">
        <v>10403</v>
      </c>
      <c r="F821" s="71" t="s">
        <v>851</v>
      </c>
      <c r="G821" s="71" t="s">
        <v>852</v>
      </c>
      <c r="H821" s="72">
        <v>3923</v>
      </c>
      <c r="I821" s="73">
        <v>51282.42</v>
      </c>
      <c r="J821" s="73">
        <v>13072.25</v>
      </c>
      <c r="K821" s="73">
        <v>13911.31</v>
      </c>
      <c r="L821" s="74">
        <v>1000</v>
      </c>
      <c r="M821" s="73">
        <v>51282.42</v>
      </c>
      <c r="N821" s="73">
        <v>0</v>
      </c>
      <c r="O821" s="16" t="str">
        <f>VLOOKUP($A821,'Roll up tech'!$A:$C,3,0)</f>
        <v>Yasso Sticks</v>
      </c>
      <c r="P821" s="16" t="str">
        <f>VLOOKUP($A821,'Roll up tech'!$A:$C,2,0)</f>
        <v>Yasso PB Chocolate Crunch 8-4pk</v>
      </c>
      <c r="Q821" s="16" t="str">
        <f t="shared" si="39"/>
        <v>Ya</v>
      </c>
      <c r="R821" s="16">
        <f>VLOOKUP(A821,'Per Pallet'!A:C,3,0)</f>
        <v>165</v>
      </c>
      <c r="S821" s="16">
        <f t="shared" si="40"/>
        <v>24</v>
      </c>
    </row>
    <row r="822" spans="1:19" hidden="1" x14ac:dyDescent="0.25">
      <c r="A822" s="71">
        <v>64976850</v>
      </c>
      <c r="B822" s="71">
        <v>1716</v>
      </c>
      <c r="C822" s="71" t="s">
        <v>849</v>
      </c>
      <c r="D822" s="71" t="s">
        <v>850</v>
      </c>
      <c r="E822" s="71" t="s">
        <v>10403</v>
      </c>
      <c r="F822" s="71" t="s">
        <v>851</v>
      </c>
      <c r="G822" s="71" t="s">
        <v>852</v>
      </c>
      <c r="H822" s="72">
        <v>0</v>
      </c>
      <c r="I822" s="73">
        <v>0</v>
      </c>
      <c r="J822" s="73">
        <v>13430</v>
      </c>
      <c r="K822" s="73">
        <v>13525.18</v>
      </c>
      <c r="L822" s="74">
        <v>1000</v>
      </c>
      <c r="M822" s="73">
        <v>0</v>
      </c>
      <c r="N822" s="73">
        <v>0</v>
      </c>
      <c r="O822" s="16" t="str">
        <f>VLOOKUP($A822,'Roll up tech'!$A:$C,3,0)</f>
        <v>Yasso Sticks</v>
      </c>
      <c r="P822" s="16" t="str">
        <f>VLOOKUP($A822,'Roll up tech'!$A:$C,2,0)</f>
        <v>Yasso PB Chocolate Crunch 8-4pk</v>
      </c>
      <c r="Q822" s="16" t="str">
        <f t="shared" si="39"/>
        <v>Ya</v>
      </c>
      <c r="R822" s="16">
        <f>VLOOKUP(A822,'Per Pallet'!A:C,3,0)</f>
        <v>165</v>
      </c>
      <c r="S822" s="16">
        <f t="shared" si="40"/>
        <v>0</v>
      </c>
    </row>
    <row r="823" spans="1:19" hidden="1" x14ac:dyDescent="0.25">
      <c r="A823" s="71">
        <v>64976850</v>
      </c>
      <c r="B823" s="71">
        <v>1717</v>
      </c>
      <c r="C823" s="71" t="s">
        <v>849</v>
      </c>
      <c r="D823" s="71" t="s">
        <v>850</v>
      </c>
      <c r="E823" s="71" t="s">
        <v>10403</v>
      </c>
      <c r="F823" s="71" t="s">
        <v>851</v>
      </c>
      <c r="G823" s="71" t="s">
        <v>852</v>
      </c>
      <c r="H823" s="72">
        <v>221</v>
      </c>
      <c r="I823" s="73">
        <v>2733.77</v>
      </c>
      <c r="J823" s="73">
        <v>12370</v>
      </c>
      <c r="K823" s="73">
        <v>12317.33</v>
      </c>
      <c r="L823" s="74">
        <v>1000</v>
      </c>
      <c r="M823" s="73">
        <v>2733.77</v>
      </c>
      <c r="N823" s="73">
        <v>0</v>
      </c>
      <c r="O823" s="16" t="str">
        <f>VLOOKUP($A823,'Roll up tech'!$A:$C,3,0)</f>
        <v>Yasso Sticks</v>
      </c>
      <c r="P823" s="16" t="str">
        <f>VLOOKUP($A823,'Roll up tech'!$A:$C,2,0)</f>
        <v>Yasso PB Chocolate Crunch 8-4pk</v>
      </c>
      <c r="Q823" s="16" t="str">
        <f t="shared" si="39"/>
        <v>Ya</v>
      </c>
      <c r="R823" s="16">
        <f>VLOOKUP(A823,'Per Pallet'!A:C,3,0)</f>
        <v>165</v>
      </c>
      <c r="S823" s="16">
        <f t="shared" si="40"/>
        <v>2</v>
      </c>
    </row>
    <row r="824" spans="1:19" hidden="1" x14ac:dyDescent="0.25">
      <c r="A824" s="71">
        <v>64976850</v>
      </c>
      <c r="B824" s="71">
        <v>2300</v>
      </c>
      <c r="C824" s="71" t="s">
        <v>849</v>
      </c>
      <c r="D824" s="71" t="s">
        <v>850</v>
      </c>
      <c r="E824" s="71" t="s">
        <v>10403</v>
      </c>
      <c r="F824" s="71" t="s">
        <v>851</v>
      </c>
      <c r="G824" s="71" t="s">
        <v>852</v>
      </c>
      <c r="H824" s="72">
        <v>3389</v>
      </c>
      <c r="I824" s="73">
        <v>44962.58</v>
      </c>
      <c r="J824" s="73">
        <v>13267.21</v>
      </c>
      <c r="K824" s="73">
        <v>13247.07</v>
      </c>
      <c r="L824" s="74">
        <v>1000</v>
      </c>
      <c r="M824" s="73">
        <v>44962.58</v>
      </c>
      <c r="N824" s="73">
        <v>0</v>
      </c>
      <c r="O824" s="16" t="str">
        <f>VLOOKUP($A824,'Roll up tech'!$A:$C,3,0)</f>
        <v>Yasso Sticks</v>
      </c>
      <c r="P824" s="16" t="str">
        <f>VLOOKUP($A824,'Roll up tech'!$A:$C,2,0)</f>
        <v>Yasso PB Chocolate Crunch 8-4pk</v>
      </c>
      <c r="Q824" s="16" t="str">
        <f t="shared" si="39"/>
        <v>Ya</v>
      </c>
      <c r="R824" s="16">
        <f>VLOOKUP(A824,'Per Pallet'!A:C,3,0)</f>
        <v>165</v>
      </c>
      <c r="S824" s="16">
        <f t="shared" si="40"/>
        <v>21</v>
      </c>
    </row>
    <row r="825" spans="1:19" hidden="1" x14ac:dyDescent="0.25">
      <c r="A825" s="71">
        <v>64976850</v>
      </c>
      <c r="B825" s="71">
        <v>3989</v>
      </c>
      <c r="C825" s="71" t="s">
        <v>849</v>
      </c>
      <c r="D825" s="71" t="s">
        <v>850</v>
      </c>
      <c r="E825" s="71" t="s">
        <v>10403</v>
      </c>
      <c r="F825" s="71" t="s">
        <v>851</v>
      </c>
      <c r="G825" s="71" t="s">
        <v>852</v>
      </c>
      <c r="H825" s="72">
        <v>20916</v>
      </c>
      <c r="I825" s="73">
        <v>284252.24</v>
      </c>
      <c r="J825" s="73">
        <v>13590.18</v>
      </c>
      <c r="K825" s="73">
        <v>13570.03</v>
      </c>
      <c r="L825" s="74">
        <v>1000</v>
      </c>
      <c r="M825" s="73">
        <v>284252.24</v>
      </c>
      <c r="N825" s="73">
        <v>0</v>
      </c>
      <c r="O825" s="16" t="str">
        <f>VLOOKUP($A825,'Roll up tech'!$A:$C,3,0)</f>
        <v>Yasso Sticks</v>
      </c>
      <c r="P825" s="16" t="str">
        <f>VLOOKUP($A825,'Roll up tech'!$A:$C,2,0)</f>
        <v>Yasso PB Chocolate Crunch 8-4pk</v>
      </c>
      <c r="Q825" s="16" t="str">
        <f t="shared" si="39"/>
        <v>Ya</v>
      </c>
      <c r="R825" s="16">
        <f>VLOOKUP(A825,'Per Pallet'!A:C,3,0)</f>
        <v>165</v>
      </c>
      <c r="S825" s="16">
        <f t="shared" si="40"/>
        <v>127</v>
      </c>
    </row>
    <row r="826" spans="1:19" hidden="1" x14ac:dyDescent="0.25">
      <c r="A826" s="71">
        <v>64976851</v>
      </c>
      <c r="B826" s="71">
        <v>1419</v>
      </c>
      <c r="C826" s="71" t="s">
        <v>849</v>
      </c>
      <c r="D826" s="71" t="s">
        <v>850</v>
      </c>
      <c r="E826" s="71" t="s">
        <v>10403</v>
      </c>
      <c r="F826" s="71" t="s">
        <v>851</v>
      </c>
      <c r="G826" s="71" t="s">
        <v>852</v>
      </c>
      <c r="H826" s="72">
        <v>18132</v>
      </c>
      <c r="I826" s="73">
        <v>250948.04</v>
      </c>
      <c r="J826" s="73">
        <v>13840.06</v>
      </c>
      <c r="K826" s="73">
        <v>13582.08</v>
      </c>
      <c r="L826" s="74">
        <v>1000</v>
      </c>
      <c r="M826" s="73">
        <v>250948.04</v>
      </c>
      <c r="N826" s="73">
        <v>0</v>
      </c>
      <c r="O826" s="16" t="str">
        <f>VLOOKUP($A826,'Roll up tech'!$A:$C,3,0)</f>
        <v>Yasso Sticks</v>
      </c>
      <c r="P826" s="16" t="str">
        <f>VLOOKUP($A826,'Roll up tech'!$A:$C,2,0)</f>
        <v>Yasso Caramel Chocolate Crunch 8-4pk</v>
      </c>
      <c r="Q826" s="16" t="str">
        <f t="shared" si="39"/>
        <v>Ya</v>
      </c>
      <c r="R826" s="16">
        <f>VLOOKUP(A826,'Per Pallet'!A:C,3,0)</f>
        <v>165</v>
      </c>
      <c r="S826" s="16">
        <f t="shared" si="40"/>
        <v>110</v>
      </c>
    </row>
    <row r="827" spans="1:19" hidden="1" x14ac:dyDescent="0.25">
      <c r="A827" s="71">
        <v>64976851</v>
      </c>
      <c r="B827" s="71">
        <v>1439</v>
      </c>
      <c r="C827" s="71" t="s">
        <v>849</v>
      </c>
      <c r="D827" s="71" t="s">
        <v>850</v>
      </c>
      <c r="E827" s="71" t="s">
        <v>10403</v>
      </c>
      <c r="F827" s="71" t="s">
        <v>851</v>
      </c>
      <c r="G827" s="71" t="s">
        <v>852</v>
      </c>
      <c r="H827" s="72">
        <v>14952</v>
      </c>
      <c r="I827" s="73">
        <v>195475.61</v>
      </c>
      <c r="J827" s="73">
        <v>13073.54</v>
      </c>
      <c r="K827" s="73">
        <v>13559.19</v>
      </c>
      <c r="L827" s="74">
        <v>1000</v>
      </c>
      <c r="M827" s="73">
        <v>195475.61</v>
      </c>
      <c r="N827" s="73">
        <v>0</v>
      </c>
      <c r="O827" s="16" t="str">
        <f>VLOOKUP($A827,'Roll up tech'!$A:$C,3,0)</f>
        <v>Yasso Sticks</v>
      </c>
      <c r="P827" s="16" t="str">
        <f>VLOOKUP($A827,'Roll up tech'!$A:$C,2,0)</f>
        <v>Yasso Caramel Chocolate Crunch 8-4pk</v>
      </c>
      <c r="Q827" s="16" t="str">
        <f t="shared" si="39"/>
        <v>Ya</v>
      </c>
      <c r="R827" s="16">
        <f>VLOOKUP(A827,'Per Pallet'!A:C,3,0)</f>
        <v>165</v>
      </c>
      <c r="S827" s="16">
        <f t="shared" si="40"/>
        <v>91</v>
      </c>
    </row>
    <row r="828" spans="1:19" hidden="1" x14ac:dyDescent="0.25">
      <c r="A828" s="71">
        <v>64976851</v>
      </c>
      <c r="B828" s="71">
        <v>1717</v>
      </c>
      <c r="C828" s="71" t="s">
        <v>849</v>
      </c>
      <c r="D828" s="71" t="s">
        <v>850</v>
      </c>
      <c r="E828" s="71" t="s">
        <v>10403</v>
      </c>
      <c r="F828" s="71" t="s">
        <v>851</v>
      </c>
      <c r="G828" s="71" t="s">
        <v>852</v>
      </c>
      <c r="H828" s="72">
        <v>15660</v>
      </c>
      <c r="I828" s="73">
        <v>193792.71</v>
      </c>
      <c r="J828" s="73">
        <v>12375.01</v>
      </c>
      <c r="K828" s="73">
        <v>12016.19</v>
      </c>
      <c r="L828" s="74">
        <v>1000</v>
      </c>
      <c r="M828" s="73">
        <v>193792.71</v>
      </c>
      <c r="N828" s="73">
        <v>0</v>
      </c>
      <c r="O828" s="16" t="str">
        <f>VLOOKUP($A828,'Roll up tech'!$A:$C,3,0)</f>
        <v>Yasso Sticks</v>
      </c>
      <c r="P828" s="16" t="str">
        <f>VLOOKUP($A828,'Roll up tech'!$A:$C,2,0)</f>
        <v>Yasso Caramel Chocolate Crunch 8-4pk</v>
      </c>
      <c r="Q828" s="16" t="str">
        <f t="shared" si="39"/>
        <v>Ya</v>
      </c>
      <c r="R828" s="16">
        <f>VLOOKUP(A828,'Per Pallet'!A:C,3,0)</f>
        <v>165</v>
      </c>
      <c r="S828" s="16">
        <f t="shared" si="40"/>
        <v>95</v>
      </c>
    </row>
    <row r="829" spans="1:19" hidden="1" x14ac:dyDescent="0.25">
      <c r="A829" s="71">
        <v>64976851</v>
      </c>
      <c r="B829" s="71">
        <v>2300</v>
      </c>
      <c r="C829" s="71" t="s">
        <v>849</v>
      </c>
      <c r="D829" s="71" t="s">
        <v>850</v>
      </c>
      <c r="E829" s="71" t="s">
        <v>10403</v>
      </c>
      <c r="F829" s="71" t="s">
        <v>851</v>
      </c>
      <c r="G829" s="71" t="s">
        <v>852</v>
      </c>
      <c r="H829" s="72">
        <v>1680</v>
      </c>
      <c r="I829" s="73">
        <v>22887.5</v>
      </c>
      <c r="J829" s="73">
        <v>13623.51</v>
      </c>
      <c r="K829" s="73">
        <v>13206.71</v>
      </c>
      <c r="L829" s="74">
        <v>1000</v>
      </c>
      <c r="M829" s="73">
        <v>22887.5</v>
      </c>
      <c r="N829" s="73">
        <v>0</v>
      </c>
      <c r="O829" s="16" t="str">
        <f>VLOOKUP($A829,'Roll up tech'!$A:$C,3,0)</f>
        <v>Yasso Sticks</v>
      </c>
      <c r="P829" s="16" t="str">
        <f>VLOOKUP($A829,'Roll up tech'!$A:$C,2,0)</f>
        <v>Yasso Caramel Chocolate Crunch 8-4pk</v>
      </c>
      <c r="Q829" s="16" t="str">
        <f t="shared" si="39"/>
        <v>Ya</v>
      </c>
      <c r="R829" s="16">
        <f>VLOOKUP(A829,'Per Pallet'!A:C,3,0)</f>
        <v>165</v>
      </c>
      <c r="S829" s="16">
        <f t="shared" si="40"/>
        <v>11</v>
      </c>
    </row>
    <row r="830" spans="1:19" hidden="1" x14ac:dyDescent="0.25">
      <c r="A830" s="71">
        <v>64976851</v>
      </c>
      <c r="B830" s="71">
        <v>3989</v>
      </c>
      <c r="C830" s="71" t="s">
        <v>849</v>
      </c>
      <c r="D830" s="71" t="s">
        <v>850</v>
      </c>
      <c r="E830" s="71" t="s">
        <v>10403</v>
      </c>
      <c r="F830" s="71" t="s">
        <v>851</v>
      </c>
      <c r="G830" s="71" t="s">
        <v>852</v>
      </c>
      <c r="H830" s="72">
        <v>16092</v>
      </c>
      <c r="I830" s="73">
        <v>222036</v>
      </c>
      <c r="J830" s="73">
        <v>13797.91</v>
      </c>
      <c r="K830" s="73">
        <v>13469.33</v>
      </c>
      <c r="L830" s="74">
        <v>1000</v>
      </c>
      <c r="M830" s="73">
        <v>222036</v>
      </c>
      <c r="N830" s="73">
        <v>0</v>
      </c>
      <c r="O830" s="16" t="str">
        <f>VLOOKUP($A830,'Roll up tech'!$A:$C,3,0)</f>
        <v>Yasso Sticks</v>
      </c>
      <c r="P830" s="16" t="str">
        <f>VLOOKUP($A830,'Roll up tech'!$A:$C,2,0)</f>
        <v>Yasso Caramel Chocolate Crunch 8-4pk</v>
      </c>
      <c r="Q830" s="16" t="str">
        <f t="shared" si="39"/>
        <v>Ya</v>
      </c>
      <c r="R830" s="16">
        <f>VLOOKUP(A830,'Per Pallet'!A:C,3,0)</f>
        <v>165</v>
      </c>
      <c r="S830" s="16">
        <f t="shared" si="40"/>
        <v>98</v>
      </c>
    </row>
    <row r="831" spans="1:19" hidden="1" x14ac:dyDescent="0.25">
      <c r="A831" s="71">
        <v>64977494</v>
      </c>
      <c r="B831" s="71">
        <v>1419</v>
      </c>
      <c r="C831" s="71" t="s">
        <v>849</v>
      </c>
      <c r="D831" s="71" t="s">
        <v>850</v>
      </c>
      <c r="E831" s="71" t="s">
        <v>10403</v>
      </c>
      <c r="F831" s="71" t="s">
        <v>851</v>
      </c>
      <c r="G831" s="71" t="s">
        <v>852</v>
      </c>
      <c r="H831" s="72">
        <v>14964</v>
      </c>
      <c r="I831" s="73">
        <v>272305.96999999997</v>
      </c>
      <c r="J831" s="73">
        <v>18197.41</v>
      </c>
      <c r="K831" s="73">
        <v>18314.38</v>
      </c>
      <c r="L831" s="74">
        <v>1000</v>
      </c>
      <c r="M831" s="73">
        <v>272305.96999999997</v>
      </c>
      <c r="N831" s="73">
        <v>0</v>
      </c>
      <c r="O831" s="16" t="str">
        <f>VLOOKUP($A831,'Roll up tech'!$A:$C,3,0)</f>
        <v>GH "Candy"</v>
      </c>
      <c r="P831" s="16" t="str">
        <f>VLOOKUP($A831,'Roll up tech'!$A:$C,2,0)</f>
        <v>GH Reeses Candy Bar 8-6PK</v>
      </c>
      <c r="Q831" s="16" t="str">
        <f t="shared" si="39"/>
        <v>GH</v>
      </c>
      <c r="R831" s="16">
        <f>VLOOKUP(A831,'Per Pallet'!A:C,3,0)</f>
        <v>130</v>
      </c>
      <c r="S831" s="16">
        <f t="shared" si="40"/>
        <v>116</v>
      </c>
    </row>
    <row r="832" spans="1:19" hidden="1" x14ac:dyDescent="0.25">
      <c r="A832" s="71">
        <v>64977494</v>
      </c>
      <c r="B832" s="71">
        <v>1439</v>
      </c>
      <c r="C832" s="71" t="s">
        <v>849</v>
      </c>
      <c r="D832" s="71" t="s">
        <v>850</v>
      </c>
      <c r="E832" s="71" t="s">
        <v>10403</v>
      </c>
      <c r="F832" s="71" t="s">
        <v>851</v>
      </c>
      <c r="G832" s="71" t="s">
        <v>852</v>
      </c>
      <c r="H832" s="72">
        <v>7296</v>
      </c>
      <c r="I832" s="73">
        <v>131440.67000000001</v>
      </c>
      <c r="J832" s="73">
        <v>18015.439999999999</v>
      </c>
      <c r="K832" s="73">
        <v>18364.73</v>
      </c>
      <c r="L832" s="74">
        <v>1000</v>
      </c>
      <c r="M832" s="73">
        <v>131440.67000000001</v>
      </c>
      <c r="N832" s="73">
        <v>0</v>
      </c>
      <c r="O832" s="16" t="str">
        <f>VLOOKUP($A832,'Roll up tech'!$A:$C,3,0)</f>
        <v>GH "Candy"</v>
      </c>
      <c r="P832" s="16" t="str">
        <f>VLOOKUP($A832,'Roll up tech'!$A:$C,2,0)</f>
        <v>GH Reeses Candy Bar 8-6PK</v>
      </c>
      <c r="Q832" s="16" t="str">
        <f t="shared" si="39"/>
        <v>GH</v>
      </c>
      <c r="R832" s="16">
        <f>VLOOKUP(A832,'Per Pallet'!A:C,3,0)</f>
        <v>130</v>
      </c>
      <c r="S832" s="16">
        <f t="shared" si="40"/>
        <v>57</v>
      </c>
    </row>
    <row r="833" spans="1:19" hidden="1" x14ac:dyDescent="0.25">
      <c r="A833" s="71">
        <v>64977494</v>
      </c>
      <c r="B833" s="71">
        <v>1712</v>
      </c>
      <c r="C833" s="71" t="s">
        <v>849</v>
      </c>
      <c r="D833" s="71" t="s">
        <v>850</v>
      </c>
      <c r="E833" s="71" t="s">
        <v>10403</v>
      </c>
      <c r="F833" s="71" t="s">
        <v>851</v>
      </c>
      <c r="G833" s="71" t="s">
        <v>852</v>
      </c>
      <c r="H833" s="72">
        <v>3461</v>
      </c>
      <c r="I833" s="73">
        <v>57104.14</v>
      </c>
      <c r="J833" s="73">
        <v>16499.32</v>
      </c>
      <c r="K833" s="73">
        <v>17685.12</v>
      </c>
      <c r="L833" s="74">
        <v>1000</v>
      </c>
      <c r="M833" s="73">
        <v>57104.14</v>
      </c>
      <c r="N833" s="73">
        <v>0</v>
      </c>
      <c r="O833" s="16" t="str">
        <f>VLOOKUP($A833,'Roll up tech'!$A:$C,3,0)</f>
        <v>GH "Candy"</v>
      </c>
      <c r="P833" s="16" t="str">
        <f>VLOOKUP($A833,'Roll up tech'!$A:$C,2,0)</f>
        <v>GH Reeses Candy Bar 8-6PK</v>
      </c>
      <c r="Q833" s="16" t="str">
        <f t="shared" si="39"/>
        <v>GH</v>
      </c>
      <c r="R833" s="16">
        <f>VLOOKUP(A833,'Per Pallet'!A:C,3,0)</f>
        <v>130</v>
      </c>
      <c r="S833" s="16">
        <f t="shared" si="40"/>
        <v>27</v>
      </c>
    </row>
    <row r="834" spans="1:19" hidden="1" x14ac:dyDescent="0.25">
      <c r="A834" s="71">
        <v>64977494</v>
      </c>
      <c r="B834" s="71">
        <v>2300</v>
      </c>
      <c r="C834" s="71" t="s">
        <v>849</v>
      </c>
      <c r="D834" s="71" t="s">
        <v>850</v>
      </c>
      <c r="E834" s="71" t="s">
        <v>10403</v>
      </c>
      <c r="F834" s="71" t="s">
        <v>851</v>
      </c>
      <c r="G834" s="71" t="s">
        <v>852</v>
      </c>
      <c r="H834" s="72">
        <v>5782</v>
      </c>
      <c r="I834" s="73">
        <v>102267.38</v>
      </c>
      <c r="J834" s="73">
        <v>17687.2</v>
      </c>
      <c r="K834" s="73">
        <v>17685.12</v>
      </c>
      <c r="L834" s="74">
        <v>1000</v>
      </c>
      <c r="M834" s="73">
        <v>102267.38</v>
      </c>
      <c r="N834" s="73">
        <v>0</v>
      </c>
      <c r="O834" s="16" t="str">
        <f>VLOOKUP($A834,'Roll up tech'!$A:$C,3,0)</f>
        <v>GH "Candy"</v>
      </c>
      <c r="P834" s="16" t="str">
        <f>VLOOKUP($A834,'Roll up tech'!$A:$C,2,0)</f>
        <v>GH Reeses Candy Bar 8-6PK</v>
      </c>
      <c r="Q834" s="16" t="str">
        <f t="shared" si="39"/>
        <v>GH</v>
      </c>
      <c r="R834" s="16">
        <f>VLOOKUP(A834,'Per Pallet'!A:C,3,0)</f>
        <v>130</v>
      </c>
      <c r="S834" s="16">
        <f t="shared" si="40"/>
        <v>45</v>
      </c>
    </row>
    <row r="835" spans="1:19" hidden="1" x14ac:dyDescent="0.25">
      <c r="A835" s="71">
        <v>64977494</v>
      </c>
      <c r="B835" s="71">
        <v>3989</v>
      </c>
      <c r="C835" s="71" t="s">
        <v>849</v>
      </c>
      <c r="D835" s="71" t="s">
        <v>850</v>
      </c>
      <c r="E835" s="71" t="s">
        <v>10403</v>
      </c>
      <c r="F835" s="71" t="s">
        <v>851</v>
      </c>
      <c r="G835" s="71" t="s">
        <v>852</v>
      </c>
      <c r="H835" s="72">
        <v>17526</v>
      </c>
      <c r="I835" s="73">
        <v>312850.93</v>
      </c>
      <c r="J835" s="73">
        <v>17850.669999999998</v>
      </c>
      <c r="K835" s="73">
        <v>17685.12</v>
      </c>
      <c r="L835" s="74">
        <v>1000</v>
      </c>
      <c r="M835" s="73">
        <v>312850.93</v>
      </c>
      <c r="N835" s="73">
        <v>0</v>
      </c>
      <c r="O835" s="16" t="str">
        <f>VLOOKUP($A835,'Roll up tech'!$A:$C,3,0)</f>
        <v>GH "Candy"</v>
      </c>
      <c r="P835" s="16" t="str">
        <f>VLOOKUP($A835,'Roll up tech'!$A:$C,2,0)</f>
        <v>GH Reeses Candy Bar 8-6PK</v>
      </c>
      <c r="Q835" s="16" t="str">
        <f t="shared" si="39"/>
        <v>GH</v>
      </c>
      <c r="R835" s="16">
        <f>VLOOKUP(A835,'Per Pallet'!A:C,3,0)</f>
        <v>130</v>
      </c>
      <c r="S835" s="16">
        <f t="shared" si="40"/>
        <v>135</v>
      </c>
    </row>
    <row r="836" spans="1:19" hidden="1" x14ac:dyDescent="0.25">
      <c r="A836" s="71">
        <v>64977526</v>
      </c>
      <c r="B836" s="71">
        <v>1352</v>
      </c>
      <c r="C836" s="71" t="s">
        <v>849</v>
      </c>
      <c r="D836" s="71" t="s">
        <v>850</v>
      </c>
      <c r="E836" s="71" t="s">
        <v>10403</v>
      </c>
      <c r="F836" s="71" t="s">
        <v>851</v>
      </c>
      <c r="G836" s="71" t="s">
        <v>852</v>
      </c>
      <c r="H836" s="72">
        <v>165</v>
      </c>
      <c r="I836" s="73">
        <v>2113.33</v>
      </c>
      <c r="J836" s="73">
        <v>12808.06</v>
      </c>
      <c r="K836" s="73">
        <v>4342.55</v>
      </c>
      <c r="L836" s="74">
        <v>1000</v>
      </c>
      <c r="M836" s="73">
        <v>2113.33</v>
      </c>
      <c r="N836" s="73">
        <v>0</v>
      </c>
      <c r="O836" s="16" t="str">
        <f>VLOOKUP($A836,'Roll up tech'!$A:$C,3,0)</f>
        <v>48oz</v>
      </c>
      <c r="P836" s="16" t="str">
        <f>VLOOKUP($A836,'Roll up tech'!$A:$C,2,0)</f>
        <v>BR Salted Caramel Truffle 6p 1.5QT</v>
      </c>
      <c r="Q836" s="16" t="str">
        <f t="shared" si="39"/>
        <v>BR</v>
      </c>
      <c r="R836" s="16">
        <f>VLOOKUP(A836,'Per Pallet'!A:C,3,0)</f>
        <v>176</v>
      </c>
      <c r="S836" s="16">
        <f t="shared" si="40"/>
        <v>1</v>
      </c>
    </row>
    <row r="837" spans="1:19" hidden="1" x14ac:dyDescent="0.25">
      <c r="A837" s="71">
        <v>64977526</v>
      </c>
      <c r="B837" s="71">
        <v>1419</v>
      </c>
      <c r="C837" s="71" t="s">
        <v>849</v>
      </c>
      <c r="D837" s="71" t="s">
        <v>850</v>
      </c>
      <c r="E837" s="71" t="s">
        <v>10403</v>
      </c>
      <c r="F837" s="71" t="s">
        <v>851</v>
      </c>
      <c r="G837" s="71" t="s">
        <v>852</v>
      </c>
      <c r="H837" s="72">
        <v>4504</v>
      </c>
      <c r="I837" s="73">
        <v>62872.800000000003</v>
      </c>
      <c r="J837" s="73">
        <v>13959.33</v>
      </c>
      <c r="K837" s="73">
        <v>4624.42</v>
      </c>
      <c r="L837" s="74">
        <v>1000</v>
      </c>
      <c r="M837" s="73">
        <v>62872.800000000003</v>
      </c>
      <c r="N837" s="73">
        <v>0</v>
      </c>
      <c r="O837" s="16" t="str">
        <f>VLOOKUP($A837,'Roll up tech'!$A:$C,3,0)</f>
        <v>48oz</v>
      </c>
      <c r="P837" s="16" t="str">
        <f>VLOOKUP($A837,'Roll up tech'!$A:$C,2,0)</f>
        <v>BR Salted Caramel Truffle 6p 1.5QT</v>
      </c>
      <c r="Q837" s="16" t="str">
        <f t="shared" si="39"/>
        <v>BR</v>
      </c>
      <c r="R837" s="16">
        <f>VLOOKUP(A837,'Per Pallet'!A:C,3,0)</f>
        <v>176</v>
      </c>
      <c r="S837" s="16">
        <f t="shared" si="40"/>
        <v>26</v>
      </c>
    </row>
    <row r="838" spans="1:19" hidden="1" x14ac:dyDescent="0.25">
      <c r="A838" s="71">
        <v>64977526</v>
      </c>
      <c r="B838" s="71">
        <v>1439</v>
      </c>
      <c r="C838" s="71" t="s">
        <v>849</v>
      </c>
      <c r="D838" s="71" t="s">
        <v>850</v>
      </c>
      <c r="E838" s="71" t="s">
        <v>10403</v>
      </c>
      <c r="F838" s="71" t="s">
        <v>851</v>
      </c>
      <c r="G838" s="71" t="s">
        <v>852</v>
      </c>
      <c r="H838" s="72">
        <v>4327</v>
      </c>
      <c r="I838" s="73">
        <v>60891.92</v>
      </c>
      <c r="J838" s="73">
        <v>14072.55</v>
      </c>
      <c r="K838" s="73">
        <v>4624.42</v>
      </c>
      <c r="L838" s="74">
        <v>1000</v>
      </c>
      <c r="M838" s="73">
        <v>60891.92</v>
      </c>
      <c r="N838" s="73">
        <v>0</v>
      </c>
      <c r="O838" s="16" t="str">
        <f>VLOOKUP($A838,'Roll up tech'!$A:$C,3,0)</f>
        <v>48oz</v>
      </c>
      <c r="P838" s="16" t="str">
        <f>VLOOKUP($A838,'Roll up tech'!$A:$C,2,0)</f>
        <v>BR Salted Caramel Truffle 6p 1.5QT</v>
      </c>
      <c r="Q838" s="16" t="str">
        <f t="shared" si="39"/>
        <v>BR</v>
      </c>
      <c r="R838" s="16">
        <f>VLOOKUP(A838,'Per Pallet'!A:C,3,0)</f>
        <v>176</v>
      </c>
      <c r="S838" s="16">
        <f t="shared" si="40"/>
        <v>25</v>
      </c>
    </row>
    <row r="839" spans="1:19" hidden="1" x14ac:dyDescent="0.25">
      <c r="A839" s="71">
        <v>64977526</v>
      </c>
      <c r="B839" s="71">
        <v>2300</v>
      </c>
      <c r="C839" s="71" t="s">
        <v>849</v>
      </c>
      <c r="D839" s="71" t="s">
        <v>850</v>
      </c>
      <c r="E839" s="71" t="s">
        <v>10403</v>
      </c>
      <c r="F839" s="71" t="s">
        <v>851</v>
      </c>
      <c r="G839" s="71" t="s">
        <v>852</v>
      </c>
      <c r="H839" s="72">
        <v>2004</v>
      </c>
      <c r="I839" s="73">
        <v>26846.13</v>
      </c>
      <c r="J839" s="73">
        <v>13396.27</v>
      </c>
      <c r="K839" s="73">
        <v>4624.42</v>
      </c>
      <c r="L839" s="74">
        <v>1000</v>
      </c>
      <c r="M839" s="73">
        <v>26846.13</v>
      </c>
      <c r="N839" s="73">
        <v>0</v>
      </c>
      <c r="O839" s="16" t="str">
        <f>VLOOKUP($A839,'Roll up tech'!$A:$C,3,0)</f>
        <v>48oz</v>
      </c>
      <c r="P839" s="16" t="str">
        <f>VLOOKUP($A839,'Roll up tech'!$A:$C,2,0)</f>
        <v>BR Salted Caramel Truffle 6p 1.5QT</v>
      </c>
      <c r="Q839" s="16" t="str">
        <f t="shared" si="39"/>
        <v>BR</v>
      </c>
      <c r="R839" s="16">
        <f>VLOOKUP(A839,'Per Pallet'!A:C,3,0)</f>
        <v>176</v>
      </c>
      <c r="S839" s="16">
        <f t="shared" si="40"/>
        <v>12</v>
      </c>
    </row>
    <row r="840" spans="1:19" hidden="1" x14ac:dyDescent="0.25">
      <c r="A840" s="71">
        <v>64977526</v>
      </c>
      <c r="B840" s="71">
        <v>3989</v>
      </c>
      <c r="C840" s="71" t="s">
        <v>849</v>
      </c>
      <c r="D840" s="71" t="s">
        <v>850</v>
      </c>
      <c r="E840" s="71" t="s">
        <v>10403</v>
      </c>
      <c r="F840" s="71" t="s">
        <v>851</v>
      </c>
      <c r="G840" s="71" t="s">
        <v>852</v>
      </c>
      <c r="H840" s="72">
        <v>63571</v>
      </c>
      <c r="I840" s="73">
        <v>830490.3</v>
      </c>
      <c r="J840" s="73">
        <v>13063.98</v>
      </c>
      <c r="K840" s="73">
        <v>4624.42</v>
      </c>
      <c r="L840" s="74">
        <v>1000</v>
      </c>
      <c r="M840" s="73">
        <v>830490.3</v>
      </c>
      <c r="N840" s="73">
        <v>0</v>
      </c>
      <c r="O840" s="16" t="str">
        <f>VLOOKUP($A840,'Roll up tech'!$A:$C,3,0)</f>
        <v>48oz</v>
      </c>
      <c r="P840" s="16" t="str">
        <f>VLOOKUP($A840,'Roll up tech'!$A:$C,2,0)</f>
        <v>BR Salted Caramel Truffle 6p 1.5QT</v>
      </c>
      <c r="Q840" s="16" t="str">
        <f t="shared" si="39"/>
        <v>BR</v>
      </c>
      <c r="R840" s="16">
        <f>VLOOKUP(A840,'Per Pallet'!A:C,3,0)</f>
        <v>176</v>
      </c>
      <c r="S840" s="16">
        <f t="shared" si="40"/>
        <v>362</v>
      </c>
    </row>
    <row r="841" spans="1:19" hidden="1" x14ac:dyDescent="0.25">
      <c r="A841" s="71">
        <v>64977528</v>
      </c>
      <c r="B841" s="71">
        <v>1352</v>
      </c>
      <c r="C841" s="71" t="s">
        <v>849</v>
      </c>
      <c r="D841" s="71" t="s">
        <v>850</v>
      </c>
      <c r="E841" s="71" t="s">
        <v>10403</v>
      </c>
      <c r="F841" s="71" t="s">
        <v>851</v>
      </c>
      <c r="G841" s="71" t="s">
        <v>852</v>
      </c>
      <c r="H841" s="72">
        <v>352</v>
      </c>
      <c r="I841" s="73">
        <v>4467.7700000000004</v>
      </c>
      <c r="J841" s="73">
        <v>12692.53</v>
      </c>
      <c r="K841" s="73">
        <v>4343.87</v>
      </c>
      <c r="L841" s="74">
        <v>1000</v>
      </c>
      <c r="M841" s="73">
        <v>4467.7700000000004</v>
      </c>
      <c r="N841" s="73">
        <v>0</v>
      </c>
      <c r="O841" s="16" t="str">
        <f>VLOOKUP($A841,'Roll up tech'!$A:$C,3,0)</f>
        <v>48oz</v>
      </c>
      <c r="P841" s="16" t="str">
        <f>VLOOKUP($A841,'Roll up tech'!$A:$C,2,0)</f>
        <v>BR Strawberry Pound Cake 6p 1.5QT</v>
      </c>
      <c r="Q841" s="16" t="str">
        <f t="shared" si="39"/>
        <v>BR</v>
      </c>
      <c r="R841" s="16">
        <f>VLOOKUP(A841,'Per Pallet'!A:C,3,0)</f>
        <v>176</v>
      </c>
      <c r="S841" s="16">
        <f t="shared" si="40"/>
        <v>2</v>
      </c>
    </row>
    <row r="842" spans="1:19" hidden="1" x14ac:dyDescent="0.25">
      <c r="A842" s="71">
        <v>64977528</v>
      </c>
      <c r="B842" s="71">
        <v>1419</v>
      </c>
      <c r="C842" s="71" t="s">
        <v>849</v>
      </c>
      <c r="D842" s="71" t="s">
        <v>850</v>
      </c>
      <c r="E842" s="71" t="s">
        <v>10403</v>
      </c>
      <c r="F842" s="71" t="s">
        <v>851</v>
      </c>
      <c r="G842" s="71" t="s">
        <v>852</v>
      </c>
      <c r="H842" s="72">
        <v>1925</v>
      </c>
      <c r="I842" s="73">
        <v>26445.68</v>
      </c>
      <c r="J842" s="73">
        <v>13738.02</v>
      </c>
      <c r="K842" s="73">
        <v>4625.82</v>
      </c>
      <c r="L842" s="74">
        <v>1000</v>
      </c>
      <c r="M842" s="73">
        <v>26445.68</v>
      </c>
      <c r="N842" s="73">
        <v>0</v>
      </c>
      <c r="O842" s="16" t="str">
        <f>VLOOKUP($A842,'Roll up tech'!$A:$C,3,0)</f>
        <v>48oz</v>
      </c>
      <c r="P842" s="16" t="str">
        <f>VLOOKUP($A842,'Roll up tech'!$A:$C,2,0)</f>
        <v>BR Strawberry Pound Cake 6p 1.5QT</v>
      </c>
      <c r="Q842" s="16" t="str">
        <f t="shared" si="39"/>
        <v>BR</v>
      </c>
      <c r="R842" s="16">
        <f>VLOOKUP(A842,'Per Pallet'!A:C,3,0)</f>
        <v>176</v>
      </c>
      <c r="S842" s="16">
        <f t="shared" si="40"/>
        <v>11</v>
      </c>
    </row>
    <row r="843" spans="1:19" hidden="1" x14ac:dyDescent="0.25">
      <c r="A843" s="71">
        <v>64977528</v>
      </c>
      <c r="B843" s="71">
        <v>1439</v>
      </c>
      <c r="C843" s="71" t="s">
        <v>849</v>
      </c>
      <c r="D843" s="71" t="s">
        <v>850</v>
      </c>
      <c r="E843" s="71" t="s">
        <v>10403</v>
      </c>
      <c r="F843" s="71" t="s">
        <v>851</v>
      </c>
      <c r="G843" s="71" t="s">
        <v>852</v>
      </c>
      <c r="H843" s="72">
        <v>637</v>
      </c>
      <c r="I843" s="73">
        <v>8831.67</v>
      </c>
      <c r="J843" s="73">
        <v>13864.47</v>
      </c>
      <c r="K843" s="73">
        <v>4625.82</v>
      </c>
      <c r="L843" s="74">
        <v>1000</v>
      </c>
      <c r="M843" s="73">
        <v>8831.67</v>
      </c>
      <c r="N843" s="73">
        <v>0</v>
      </c>
      <c r="O843" s="16" t="str">
        <f>VLOOKUP($A843,'Roll up tech'!$A:$C,3,0)</f>
        <v>48oz</v>
      </c>
      <c r="P843" s="16" t="str">
        <f>VLOOKUP($A843,'Roll up tech'!$A:$C,2,0)</f>
        <v>BR Strawberry Pound Cake 6p 1.5QT</v>
      </c>
      <c r="Q843" s="16" t="str">
        <f t="shared" si="39"/>
        <v>BR</v>
      </c>
      <c r="R843" s="16">
        <f>VLOOKUP(A843,'Per Pallet'!A:C,3,0)</f>
        <v>176</v>
      </c>
      <c r="S843" s="16">
        <f t="shared" si="40"/>
        <v>4</v>
      </c>
    </row>
    <row r="844" spans="1:19" hidden="1" x14ac:dyDescent="0.25">
      <c r="A844" s="71">
        <v>64977528</v>
      </c>
      <c r="B844" s="71">
        <v>2300</v>
      </c>
      <c r="C844" s="71" t="s">
        <v>849</v>
      </c>
      <c r="D844" s="71" t="s">
        <v>850</v>
      </c>
      <c r="E844" s="71" t="s">
        <v>10403</v>
      </c>
      <c r="F844" s="71" t="s">
        <v>851</v>
      </c>
      <c r="G844" s="71" t="s">
        <v>852</v>
      </c>
      <c r="H844" s="72">
        <v>553</v>
      </c>
      <c r="I844" s="73">
        <v>7311.6</v>
      </c>
      <c r="J844" s="73">
        <v>13221.7</v>
      </c>
      <c r="K844" s="73">
        <v>4625.82</v>
      </c>
      <c r="L844" s="74">
        <v>1000</v>
      </c>
      <c r="M844" s="73">
        <v>7311.6</v>
      </c>
      <c r="N844" s="73">
        <v>0</v>
      </c>
      <c r="O844" s="16" t="str">
        <f>VLOOKUP($A844,'Roll up tech'!$A:$C,3,0)</f>
        <v>48oz</v>
      </c>
      <c r="P844" s="16" t="str">
        <f>VLOOKUP($A844,'Roll up tech'!$A:$C,2,0)</f>
        <v>BR Strawberry Pound Cake 6p 1.5QT</v>
      </c>
      <c r="Q844" s="16" t="str">
        <f t="shared" si="39"/>
        <v>BR</v>
      </c>
      <c r="R844" s="16">
        <f>VLOOKUP(A844,'Per Pallet'!A:C,3,0)</f>
        <v>176</v>
      </c>
      <c r="S844" s="16">
        <f t="shared" si="40"/>
        <v>4</v>
      </c>
    </row>
    <row r="845" spans="1:19" hidden="1" x14ac:dyDescent="0.25">
      <c r="A845" s="71">
        <v>64977528</v>
      </c>
      <c r="B845" s="71">
        <v>3989</v>
      </c>
      <c r="C845" s="71" t="s">
        <v>849</v>
      </c>
      <c r="D845" s="71" t="s">
        <v>850</v>
      </c>
      <c r="E845" s="71" t="s">
        <v>10403</v>
      </c>
      <c r="F845" s="71" t="s">
        <v>851</v>
      </c>
      <c r="G845" s="71" t="s">
        <v>852</v>
      </c>
      <c r="H845" s="72">
        <v>42130</v>
      </c>
      <c r="I845" s="73">
        <v>540342.18999999994</v>
      </c>
      <c r="J845" s="73">
        <v>12825.59</v>
      </c>
      <c r="K845" s="73">
        <v>4625.82</v>
      </c>
      <c r="L845" s="74">
        <v>1000</v>
      </c>
      <c r="M845" s="73">
        <v>540342.18999999994</v>
      </c>
      <c r="N845" s="73">
        <v>0</v>
      </c>
      <c r="O845" s="16" t="str">
        <f>VLOOKUP($A845,'Roll up tech'!$A:$C,3,0)</f>
        <v>48oz</v>
      </c>
      <c r="P845" s="16" t="str">
        <f>VLOOKUP($A845,'Roll up tech'!$A:$C,2,0)</f>
        <v>BR Strawberry Pound Cake 6p 1.5QT</v>
      </c>
      <c r="Q845" s="16" t="str">
        <f t="shared" si="39"/>
        <v>BR</v>
      </c>
      <c r="R845" s="16">
        <f>VLOOKUP(A845,'Per Pallet'!A:C,3,0)</f>
        <v>176</v>
      </c>
      <c r="S845" s="16">
        <f t="shared" si="40"/>
        <v>240</v>
      </c>
    </row>
    <row r="846" spans="1:19" hidden="1" x14ac:dyDescent="0.25">
      <c r="A846" s="71">
        <v>64977529</v>
      </c>
      <c r="B846" s="71">
        <v>1352</v>
      </c>
      <c r="C846" s="71" t="s">
        <v>849</v>
      </c>
      <c r="D846" s="71" t="s">
        <v>850</v>
      </c>
      <c r="E846" s="71" t="s">
        <v>10403</v>
      </c>
      <c r="F846" s="71" t="s">
        <v>851</v>
      </c>
      <c r="G846" s="71" t="s">
        <v>852</v>
      </c>
      <c r="H846" s="72">
        <v>287</v>
      </c>
      <c r="I846" s="73">
        <v>3970.52</v>
      </c>
      <c r="J846" s="73">
        <v>13834.56</v>
      </c>
      <c r="K846" s="73">
        <v>4344.3500000000004</v>
      </c>
      <c r="L846" s="74">
        <v>1000</v>
      </c>
      <c r="M846" s="73">
        <v>3970.52</v>
      </c>
      <c r="N846" s="73">
        <v>0</v>
      </c>
      <c r="O846" s="16" t="str">
        <f>VLOOKUP($A846,'Roll up tech'!$A:$C,3,0)</f>
        <v>48oz</v>
      </c>
      <c r="P846" s="16" t="str">
        <f>VLOOKUP($A846,'Roll up tech'!$A:$C,2,0)</f>
        <v>BR Chocolate Lava Cake 6p 1.5QT</v>
      </c>
      <c r="Q846" s="16" t="str">
        <f t="shared" si="39"/>
        <v>BR</v>
      </c>
      <c r="R846" s="16">
        <f>VLOOKUP(A846,'Per Pallet'!A:C,3,0)</f>
        <v>176</v>
      </c>
      <c r="S846" s="16">
        <f t="shared" si="40"/>
        <v>2</v>
      </c>
    </row>
    <row r="847" spans="1:19" hidden="1" x14ac:dyDescent="0.25">
      <c r="A847" s="71">
        <v>64977529</v>
      </c>
      <c r="B847" s="71">
        <v>1419</v>
      </c>
      <c r="C847" s="71" t="s">
        <v>849</v>
      </c>
      <c r="D847" s="71" t="s">
        <v>850</v>
      </c>
      <c r="E847" s="71" t="s">
        <v>10403</v>
      </c>
      <c r="F847" s="71" t="s">
        <v>851</v>
      </c>
      <c r="G847" s="71" t="s">
        <v>852</v>
      </c>
      <c r="H847" s="72">
        <v>2497</v>
      </c>
      <c r="I847" s="73">
        <v>36354.1</v>
      </c>
      <c r="J847" s="73">
        <v>14559.11</v>
      </c>
      <c r="K847" s="73">
        <v>4721.25</v>
      </c>
      <c r="L847" s="74">
        <v>1000</v>
      </c>
      <c r="M847" s="73">
        <v>36354.1</v>
      </c>
      <c r="N847" s="73">
        <v>0</v>
      </c>
      <c r="O847" s="16" t="str">
        <f>VLOOKUP($A847,'Roll up tech'!$A:$C,3,0)</f>
        <v>48oz</v>
      </c>
      <c r="P847" s="16" t="str">
        <f>VLOOKUP($A847,'Roll up tech'!$A:$C,2,0)</f>
        <v>BR Chocolate Lava Cake 6p 1.5QT</v>
      </c>
      <c r="Q847" s="16" t="str">
        <f t="shared" si="39"/>
        <v>BR</v>
      </c>
      <c r="R847" s="16">
        <f>VLOOKUP(A847,'Per Pallet'!A:C,3,0)</f>
        <v>176</v>
      </c>
      <c r="S847" s="16">
        <f t="shared" si="40"/>
        <v>15</v>
      </c>
    </row>
    <row r="848" spans="1:19" hidden="1" x14ac:dyDescent="0.25">
      <c r="A848" s="71">
        <v>64977529</v>
      </c>
      <c r="B848" s="71">
        <v>1439</v>
      </c>
      <c r="C848" s="71" t="s">
        <v>849</v>
      </c>
      <c r="D848" s="71" t="s">
        <v>850</v>
      </c>
      <c r="E848" s="71" t="s">
        <v>10403</v>
      </c>
      <c r="F848" s="71" t="s">
        <v>851</v>
      </c>
      <c r="G848" s="71" t="s">
        <v>852</v>
      </c>
      <c r="H848" s="72">
        <v>684</v>
      </c>
      <c r="I848" s="73">
        <v>10213.120000000001</v>
      </c>
      <c r="J848" s="73">
        <v>14931.46</v>
      </c>
      <c r="K848" s="73">
        <v>4721.25</v>
      </c>
      <c r="L848" s="74">
        <v>1000</v>
      </c>
      <c r="M848" s="73">
        <v>10213.120000000001</v>
      </c>
      <c r="N848" s="73">
        <v>0</v>
      </c>
      <c r="O848" s="16" t="str">
        <f>VLOOKUP($A848,'Roll up tech'!$A:$C,3,0)</f>
        <v>48oz</v>
      </c>
      <c r="P848" s="16" t="str">
        <f>VLOOKUP($A848,'Roll up tech'!$A:$C,2,0)</f>
        <v>BR Chocolate Lava Cake 6p 1.5QT</v>
      </c>
      <c r="Q848" s="16" t="str">
        <f t="shared" si="39"/>
        <v>BR</v>
      </c>
      <c r="R848" s="16">
        <f>VLOOKUP(A848,'Per Pallet'!A:C,3,0)</f>
        <v>176</v>
      </c>
      <c r="S848" s="16">
        <f t="shared" si="40"/>
        <v>4</v>
      </c>
    </row>
    <row r="849" spans="1:19" hidden="1" x14ac:dyDescent="0.25">
      <c r="A849" s="71">
        <v>64977529</v>
      </c>
      <c r="B849" s="71">
        <v>2300</v>
      </c>
      <c r="C849" s="71" t="s">
        <v>849</v>
      </c>
      <c r="D849" s="71" t="s">
        <v>850</v>
      </c>
      <c r="E849" s="71" t="s">
        <v>10403</v>
      </c>
      <c r="F849" s="71" t="s">
        <v>851</v>
      </c>
      <c r="G849" s="71" t="s">
        <v>852</v>
      </c>
      <c r="H849" s="72">
        <v>1017</v>
      </c>
      <c r="I849" s="73">
        <v>14330.72</v>
      </c>
      <c r="J849" s="73">
        <v>14091.17</v>
      </c>
      <c r="K849" s="73">
        <v>4721.25</v>
      </c>
      <c r="L849" s="74">
        <v>1000</v>
      </c>
      <c r="M849" s="73">
        <v>14330.72</v>
      </c>
      <c r="N849" s="73">
        <v>0</v>
      </c>
      <c r="O849" s="16" t="str">
        <f>VLOOKUP($A849,'Roll up tech'!$A:$C,3,0)</f>
        <v>48oz</v>
      </c>
      <c r="P849" s="16" t="str">
        <f>VLOOKUP($A849,'Roll up tech'!$A:$C,2,0)</f>
        <v>BR Chocolate Lava Cake 6p 1.5QT</v>
      </c>
      <c r="Q849" s="16" t="str">
        <f t="shared" si="39"/>
        <v>BR</v>
      </c>
      <c r="R849" s="16">
        <f>VLOOKUP(A849,'Per Pallet'!A:C,3,0)</f>
        <v>176</v>
      </c>
      <c r="S849" s="16">
        <f t="shared" si="40"/>
        <v>6</v>
      </c>
    </row>
    <row r="850" spans="1:19" hidden="1" x14ac:dyDescent="0.25">
      <c r="A850" s="71">
        <v>64977529</v>
      </c>
      <c r="B850" s="71">
        <v>3989</v>
      </c>
      <c r="C850" s="71" t="s">
        <v>849</v>
      </c>
      <c r="D850" s="71" t="s">
        <v>850</v>
      </c>
      <c r="E850" s="71" t="s">
        <v>10403</v>
      </c>
      <c r="F850" s="71" t="s">
        <v>851</v>
      </c>
      <c r="G850" s="71" t="s">
        <v>852</v>
      </c>
      <c r="H850" s="72">
        <v>39211</v>
      </c>
      <c r="I850" s="73">
        <v>542125.29</v>
      </c>
      <c r="J850" s="73">
        <v>13825.85</v>
      </c>
      <c r="K850" s="73">
        <v>4721.25</v>
      </c>
      <c r="L850" s="74">
        <v>1000</v>
      </c>
      <c r="M850" s="73">
        <v>542125.29</v>
      </c>
      <c r="N850" s="73">
        <v>0</v>
      </c>
      <c r="O850" s="16" t="str">
        <f>VLOOKUP($A850,'Roll up tech'!$A:$C,3,0)</f>
        <v>48oz</v>
      </c>
      <c r="P850" s="16" t="str">
        <f>VLOOKUP($A850,'Roll up tech'!$A:$C,2,0)</f>
        <v>BR Chocolate Lava Cake 6p 1.5QT</v>
      </c>
      <c r="Q850" s="16" t="str">
        <f t="shared" si="39"/>
        <v>BR</v>
      </c>
      <c r="R850" s="16">
        <f>VLOOKUP(A850,'Per Pallet'!A:C,3,0)</f>
        <v>176</v>
      </c>
      <c r="S850" s="16">
        <f t="shared" si="40"/>
        <v>223</v>
      </c>
    </row>
    <row r="851" spans="1:19" hidden="1" x14ac:dyDescent="0.25">
      <c r="A851" s="71">
        <v>64977530</v>
      </c>
      <c r="B851" s="71">
        <v>1352</v>
      </c>
      <c r="C851" s="71" t="s">
        <v>849</v>
      </c>
      <c r="D851" s="71" t="s">
        <v>850</v>
      </c>
      <c r="E851" s="71" t="s">
        <v>10403</v>
      </c>
      <c r="F851" s="71" t="s">
        <v>851</v>
      </c>
      <c r="G851" s="71" t="s">
        <v>852</v>
      </c>
      <c r="H851" s="72">
        <v>633</v>
      </c>
      <c r="I851" s="73">
        <v>7770.96</v>
      </c>
      <c r="J851" s="73">
        <v>12276.4</v>
      </c>
      <c r="K851" s="73">
        <v>4342.99</v>
      </c>
      <c r="L851" s="74">
        <v>1000</v>
      </c>
      <c r="M851" s="73">
        <v>7770.96</v>
      </c>
      <c r="N851" s="73">
        <v>0</v>
      </c>
      <c r="O851" s="16" t="str">
        <f>VLOOKUP($A851,'Roll up tech'!$A:$C,3,0)</f>
        <v>48oz</v>
      </c>
      <c r="P851" s="16" t="str">
        <f>VLOOKUP($A851,'Roll up tech'!$A:$C,2,0)</f>
        <v>BR Hot Fudge Brownie Sundae 6p 1.5QT</v>
      </c>
      <c r="Q851" s="16" t="str">
        <f t="shared" si="39"/>
        <v>BR</v>
      </c>
      <c r="R851" s="16">
        <f>VLOOKUP(A851,'Per Pallet'!A:C,3,0)</f>
        <v>176</v>
      </c>
      <c r="S851" s="16">
        <f t="shared" si="40"/>
        <v>4</v>
      </c>
    </row>
    <row r="852" spans="1:19" hidden="1" x14ac:dyDescent="0.25">
      <c r="A852" s="71">
        <v>64977530</v>
      </c>
      <c r="B852" s="71">
        <v>1419</v>
      </c>
      <c r="C852" s="71" t="s">
        <v>849</v>
      </c>
      <c r="D852" s="71" t="s">
        <v>850</v>
      </c>
      <c r="E852" s="71" t="s">
        <v>10403</v>
      </c>
      <c r="F852" s="71" t="s">
        <v>851</v>
      </c>
      <c r="G852" s="71" t="s">
        <v>852</v>
      </c>
      <c r="H852" s="72">
        <v>9625</v>
      </c>
      <c r="I852" s="73">
        <v>129640.73</v>
      </c>
      <c r="J852" s="73">
        <v>13469.17</v>
      </c>
      <c r="K852" s="73">
        <v>4624.88</v>
      </c>
      <c r="L852" s="74">
        <v>1000</v>
      </c>
      <c r="M852" s="73">
        <v>129640.73</v>
      </c>
      <c r="N852" s="73">
        <v>0</v>
      </c>
      <c r="O852" s="16" t="str">
        <f>VLOOKUP($A852,'Roll up tech'!$A:$C,3,0)</f>
        <v>48oz</v>
      </c>
      <c r="P852" s="16" t="str">
        <f>VLOOKUP($A852,'Roll up tech'!$A:$C,2,0)</f>
        <v>BR Hot Fudge Brownie Sundae 6p 1.5QT</v>
      </c>
      <c r="Q852" s="16" t="str">
        <f t="shared" si="39"/>
        <v>BR</v>
      </c>
      <c r="R852" s="16">
        <f>VLOOKUP(A852,'Per Pallet'!A:C,3,0)</f>
        <v>176</v>
      </c>
      <c r="S852" s="16">
        <f t="shared" si="40"/>
        <v>55</v>
      </c>
    </row>
    <row r="853" spans="1:19" hidden="1" x14ac:dyDescent="0.25">
      <c r="A853" s="71">
        <v>64977530</v>
      </c>
      <c r="B853" s="71">
        <v>1439</v>
      </c>
      <c r="C853" s="71" t="s">
        <v>849</v>
      </c>
      <c r="D853" s="71" t="s">
        <v>850</v>
      </c>
      <c r="E853" s="71" t="s">
        <v>10403</v>
      </c>
      <c r="F853" s="71" t="s">
        <v>851</v>
      </c>
      <c r="G853" s="71" t="s">
        <v>852</v>
      </c>
      <c r="H853" s="72">
        <v>4223</v>
      </c>
      <c r="I853" s="73">
        <v>58466.63</v>
      </c>
      <c r="J853" s="73">
        <v>13844.81</v>
      </c>
      <c r="K853" s="73">
        <v>4624.88</v>
      </c>
      <c r="L853" s="74">
        <v>1000</v>
      </c>
      <c r="M853" s="73">
        <v>58466.63</v>
      </c>
      <c r="N853" s="73">
        <v>0</v>
      </c>
      <c r="O853" s="16" t="str">
        <f>VLOOKUP($A853,'Roll up tech'!$A:$C,3,0)</f>
        <v>48oz</v>
      </c>
      <c r="P853" s="16" t="str">
        <f>VLOOKUP($A853,'Roll up tech'!$A:$C,2,0)</f>
        <v>BR Hot Fudge Brownie Sundae 6p 1.5QT</v>
      </c>
      <c r="Q853" s="16" t="str">
        <f t="shared" si="39"/>
        <v>BR</v>
      </c>
      <c r="R853" s="16">
        <f>VLOOKUP(A853,'Per Pallet'!A:C,3,0)</f>
        <v>176</v>
      </c>
      <c r="S853" s="16">
        <f t="shared" si="40"/>
        <v>24</v>
      </c>
    </row>
    <row r="854" spans="1:19" hidden="1" x14ac:dyDescent="0.25">
      <c r="A854" s="71">
        <v>64977530</v>
      </c>
      <c r="B854" s="71">
        <v>2300</v>
      </c>
      <c r="C854" s="71" t="s">
        <v>849</v>
      </c>
      <c r="D854" s="71" t="s">
        <v>850</v>
      </c>
      <c r="E854" s="71" t="s">
        <v>10403</v>
      </c>
      <c r="F854" s="71" t="s">
        <v>851</v>
      </c>
      <c r="G854" s="71" t="s">
        <v>852</v>
      </c>
      <c r="H854" s="72">
        <v>6471</v>
      </c>
      <c r="I854" s="73">
        <v>83013.41</v>
      </c>
      <c r="J854" s="73">
        <v>12828.53</v>
      </c>
      <c r="K854" s="73">
        <v>4624.88</v>
      </c>
      <c r="L854" s="74">
        <v>1000</v>
      </c>
      <c r="M854" s="73">
        <v>83013.41</v>
      </c>
      <c r="N854" s="73">
        <v>0</v>
      </c>
      <c r="O854" s="16" t="str">
        <f>VLOOKUP($A854,'Roll up tech'!$A:$C,3,0)</f>
        <v>48oz</v>
      </c>
      <c r="P854" s="16" t="str">
        <f>VLOOKUP($A854,'Roll up tech'!$A:$C,2,0)</f>
        <v>BR Hot Fudge Brownie Sundae 6p 1.5QT</v>
      </c>
      <c r="Q854" s="16" t="str">
        <f t="shared" si="39"/>
        <v>BR</v>
      </c>
      <c r="R854" s="16">
        <f>VLOOKUP(A854,'Per Pallet'!A:C,3,0)</f>
        <v>176</v>
      </c>
      <c r="S854" s="16">
        <f t="shared" si="40"/>
        <v>37</v>
      </c>
    </row>
    <row r="855" spans="1:19" hidden="1" x14ac:dyDescent="0.25">
      <c r="A855" s="71">
        <v>64977530</v>
      </c>
      <c r="B855" s="71">
        <v>3989</v>
      </c>
      <c r="C855" s="71" t="s">
        <v>849</v>
      </c>
      <c r="D855" s="71" t="s">
        <v>850</v>
      </c>
      <c r="E855" s="71" t="s">
        <v>10403</v>
      </c>
      <c r="F855" s="71" t="s">
        <v>851</v>
      </c>
      <c r="G855" s="71" t="s">
        <v>852</v>
      </c>
      <c r="H855" s="72">
        <v>46394</v>
      </c>
      <c r="I855" s="73">
        <v>585635.93000000005</v>
      </c>
      <c r="J855" s="73">
        <v>12623.1</v>
      </c>
      <c r="K855" s="73">
        <v>4624.88</v>
      </c>
      <c r="L855" s="74">
        <v>1000</v>
      </c>
      <c r="M855" s="73">
        <v>585635.93000000005</v>
      </c>
      <c r="N855" s="73">
        <v>0</v>
      </c>
      <c r="O855" s="16" t="str">
        <f>VLOOKUP($A855,'Roll up tech'!$A:$C,3,0)</f>
        <v>48oz</v>
      </c>
      <c r="P855" s="16" t="str">
        <f>VLOOKUP($A855,'Roll up tech'!$A:$C,2,0)</f>
        <v>BR Hot Fudge Brownie Sundae 6p 1.5QT</v>
      </c>
      <c r="Q855" s="16" t="str">
        <f t="shared" si="39"/>
        <v>BR</v>
      </c>
      <c r="R855" s="16">
        <f>VLOOKUP(A855,'Per Pallet'!A:C,3,0)</f>
        <v>176</v>
      </c>
      <c r="S855" s="16">
        <f t="shared" si="40"/>
        <v>264</v>
      </c>
    </row>
    <row r="856" spans="1:19" hidden="1" x14ac:dyDescent="0.25">
      <c r="A856" s="71">
        <v>64978550</v>
      </c>
      <c r="B856" s="71">
        <v>1419</v>
      </c>
      <c r="C856" s="71" t="s">
        <v>849</v>
      </c>
      <c r="D856" s="71" t="s">
        <v>850</v>
      </c>
      <c r="E856" s="71" t="s">
        <v>10403</v>
      </c>
      <c r="F856" s="71" t="s">
        <v>851</v>
      </c>
      <c r="G856" s="71" t="s">
        <v>852</v>
      </c>
      <c r="H856" s="72">
        <v>1206</v>
      </c>
      <c r="I856" s="73">
        <v>23058.57</v>
      </c>
      <c r="J856" s="73">
        <v>19119.88</v>
      </c>
      <c r="K856" s="73">
        <v>18821.23</v>
      </c>
      <c r="L856" s="74">
        <v>1000</v>
      </c>
      <c r="M856" s="73">
        <v>23058.57</v>
      </c>
      <c r="N856" s="73">
        <v>0</v>
      </c>
      <c r="O856" s="16" t="str">
        <f>VLOOKUP($A856,'Roll up tech'!$A:$C,3,0)</f>
        <v>GH Cones</v>
      </c>
      <c r="P856" s="16" t="str">
        <f>VLOOKUP($A856,'Roll up tech'!$A:$C,2,0)</f>
        <v>GH Almond Joy Candy Bar 8-6PK</v>
      </c>
      <c r="Q856" s="16" t="str">
        <f t="shared" si="39"/>
        <v>GH</v>
      </c>
      <c r="R856" s="16">
        <f>VLOOKUP(A856,'Per Pallet'!A:C,3,0)</f>
        <v>130</v>
      </c>
      <c r="S856" s="16">
        <f t="shared" si="40"/>
        <v>10</v>
      </c>
    </row>
    <row r="857" spans="1:19" hidden="1" x14ac:dyDescent="0.25">
      <c r="A857" s="71">
        <v>64978550</v>
      </c>
      <c r="B857" s="71">
        <v>1439</v>
      </c>
      <c r="C857" s="71" t="s">
        <v>849</v>
      </c>
      <c r="D857" s="71" t="s">
        <v>850</v>
      </c>
      <c r="E857" s="71" t="s">
        <v>10403</v>
      </c>
      <c r="F857" s="71" t="s">
        <v>851</v>
      </c>
      <c r="G857" s="71" t="s">
        <v>852</v>
      </c>
      <c r="H857" s="72">
        <v>1957</v>
      </c>
      <c r="I857" s="73">
        <v>37089.26</v>
      </c>
      <c r="J857" s="73">
        <v>18952.099999999999</v>
      </c>
      <c r="K857" s="73">
        <v>18871.68</v>
      </c>
      <c r="L857" s="74">
        <v>1000</v>
      </c>
      <c r="M857" s="73">
        <v>37089.26</v>
      </c>
      <c r="N857" s="73">
        <v>0</v>
      </c>
      <c r="O857" s="16" t="str">
        <f>VLOOKUP($A857,'Roll up tech'!$A:$C,3,0)</f>
        <v>GH Cones</v>
      </c>
      <c r="P857" s="16" t="str">
        <f>VLOOKUP($A857,'Roll up tech'!$A:$C,2,0)</f>
        <v>GH Almond Joy Candy Bar 8-6PK</v>
      </c>
      <c r="Q857" s="16" t="str">
        <f t="shared" si="39"/>
        <v>GH</v>
      </c>
      <c r="R857" s="16">
        <f>VLOOKUP(A857,'Per Pallet'!A:C,3,0)</f>
        <v>130</v>
      </c>
      <c r="S857" s="16">
        <f t="shared" si="40"/>
        <v>16</v>
      </c>
    </row>
    <row r="858" spans="1:19" hidden="1" x14ac:dyDescent="0.25">
      <c r="A858" s="71">
        <v>64978550</v>
      </c>
      <c r="B858" s="71">
        <v>1712</v>
      </c>
      <c r="C858" s="71" t="s">
        <v>849</v>
      </c>
      <c r="D858" s="71" t="s">
        <v>850</v>
      </c>
      <c r="E858" s="71" t="s">
        <v>10403</v>
      </c>
      <c r="F858" s="71" t="s">
        <v>851</v>
      </c>
      <c r="G858" s="71" t="s">
        <v>852</v>
      </c>
      <c r="H858" s="72">
        <v>0</v>
      </c>
      <c r="I858" s="73">
        <v>0</v>
      </c>
      <c r="J858" s="73">
        <v>17313.099999999999</v>
      </c>
      <c r="K858" s="73">
        <v>18174.55</v>
      </c>
      <c r="L858" s="74">
        <v>1000</v>
      </c>
      <c r="M858" s="73">
        <v>0</v>
      </c>
      <c r="N858" s="73">
        <v>0</v>
      </c>
      <c r="O858" s="16" t="str">
        <f>VLOOKUP($A858,'Roll up tech'!$A:$C,3,0)</f>
        <v>GH Cones</v>
      </c>
      <c r="P858" s="16" t="str">
        <f>VLOOKUP($A858,'Roll up tech'!$A:$C,2,0)</f>
        <v>GH Almond Joy Candy Bar 8-6PK</v>
      </c>
      <c r="Q858" s="16" t="str">
        <f t="shared" si="39"/>
        <v>GH</v>
      </c>
      <c r="R858" s="16">
        <f>VLOOKUP(A858,'Per Pallet'!A:C,3,0)</f>
        <v>130</v>
      </c>
      <c r="S858" s="16">
        <f t="shared" si="40"/>
        <v>0</v>
      </c>
    </row>
    <row r="859" spans="1:19" hidden="1" x14ac:dyDescent="0.25">
      <c r="A859" s="71">
        <v>64978550</v>
      </c>
      <c r="B859" s="71">
        <v>2300</v>
      </c>
      <c r="C859" s="71" t="s">
        <v>849</v>
      </c>
      <c r="D859" s="71" t="s">
        <v>850</v>
      </c>
      <c r="E859" s="71" t="s">
        <v>10403</v>
      </c>
      <c r="F859" s="71" t="s">
        <v>851</v>
      </c>
      <c r="G859" s="71" t="s">
        <v>852</v>
      </c>
      <c r="H859" s="72">
        <v>651</v>
      </c>
      <c r="I859" s="73">
        <v>12257.2</v>
      </c>
      <c r="J859" s="73">
        <v>18828.259999999998</v>
      </c>
      <c r="K859" s="73">
        <v>18821.23</v>
      </c>
      <c r="L859" s="74">
        <v>1000</v>
      </c>
      <c r="M859" s="73">
        <v>12257.2</v>
      </c>
      <c r="N859" s="73">
        <v>0</v>
      </c>
      <c r="O859" s="16" t="str">
        <f>VLOOKUP($A859,'Roll up tech'!$A:$C,3,0)</f>
        <v>GH Cones</v>
      </c>
      <c r="P859" s="16" t="str">
        <f>VLOOKUP($A859,'Roll up tech'!$A:$C,2,0)</f>
        <v>GH Almond Joy Candy Bar 8-6PK</v>
      </c>
      <c r="Q859" s="16" t="str">
        <f t="shared" si="39"/>
        <v>GH</v>
      </c>
      <c r="R859" s="16">
        <f>VLOOKUP(A859,'Per Pallet'!A:C,3,0)</f>
        <v>130</v>
      </c>
      <c r="S859" s="16">
        <f t="shared" si="40"/>
        <v>6</v>
      </c>
    </row>
    <row r="860" spans="1:19" hidden="1" x14ac:dyDescent="0.25">
      <c r="A860" s="71">
        <v>64978550</v>
      </c>
      <c r="B860" s="71">
        <v>3989</v>
      </c>
      <c r="C860" s="71" t="s">
        <v>849</v>
      </c>
      <c r="D860" s="71" t="s">
        <v>850</v>
      </c>
      <c r="E860" s="71" t="s">
        <v>10403</v>
      </c>
      <c r="F860" s="71" t="s">
        <v>851</v>
      </c>
      <c r="G860" s="71" t="s">
        <v>852</v>
      </c>
      <c r="H860" s="72">
        <v>2928</v>
      </c>
      <c r="I860" s="73">
        <v>56231.28</v>
      </c>
      <c r="J860" s="73">
        <v>19204.669999999998</v>
      </c>
      <c r="K860" s="73">
        <v>18821.23</v>
      </c>
      <c r="L860" s="74">
        <v>1000</v>
      </c>
      <c r="M860" s="73">
        <v>56231.28</v>
      </c>
      <c r="N860" s="73">
        <v>0</v>
      </c>
      <c r="O860" s="16" t="str">
        <f>VLOOKUP($A860,'Roll up tech'!$A:$C,3,0)</f>
        <v>GH Cones</v>
      </c>
      <c r="P860" s="16" t="str">
        <f>VLOOKUP($A860,'Roll up tech'!$A:$C,2,0)</f>
        <v>GH Almond Joy Candy Bar 8-6PK</v>
      </c>
      <c r="Q860" s="16" t="str">
        <f t="shared" si="39"/>
        <v>GH</v>
      </c>
      <c r="R860" s="16">
        <f>VLOOKUP(A860,'Per Pallet'!A:C,3,0)</f>
        <v>130</v>
      </c>
      <c r="S860" s="16">
        <f t="shared" si="40"/>
        <v>23</v>
      </c>
    </row>
    <row r="861" spans="1:19" hidden="1" x14ac:dyDescent="0.25">
      <c r="A861" s="71">
        <v>64979101</v>
      </c>
      <c r="B861" s="71">
        <v>1419</v>
      </c>
      <c r="C861" s="71" t="s">
        <v>849</v>
      </c>
      <c r="D861" s="71" t="s">
        <v>850</v>
      </c>
      <c r="E861" s="71" t="s">
        <v>10403</v>
      </c>
      <c r="F861" s="71" t="s">
        <v>851</v>
      </c>
      <c r="G861" s="71" t="s">
        <v>852</v>
      </c>
      <c r="H861" s="72">
        <v>15991</v>
      </c>
      <c r="I861" s="73">
        <v>123394.42</v>
      </c>
      <c r="J861" s="73">
        <v>7716.49</v>
      </c>
      <c r="K861" s="73">
        <v>10813.82</v>
      </c>
      <c r="L861" s="74">
        <v>1000</v>
      </c>
      <c r="M861" s="73">
        <v>123394.42</v>
      </c>
      <c r="N861" s="73">
        <v>0</v>
      </c>
      <c r="O861" s="16" t="str">
        <f>VLOOKUP($A861,'Roll up tech'!$A:$C,3,0)</f>
        <v>GH "Candy"</v>
      </c>
      <c r="P861" s="16" t="str">
        <f>VLOOKUP($A861,'Roll up tech'!$A:$C,2,0)</f>
        <v>GH Reeses Candy Bar 18-1PK</v>
      </c>
      <c r="Q861" s="16" t="str">
        <f t="shared" si="39"/>
        <v>GH</v>
      </c>
      <c r="R861" s="16">
        <f>VLOOKUP(A861,'Per Pallet'!A:C,3,0)</f>
        <v>392</v>
      </c>
      <c r="S861" s="16">
        <f t="shared" si="40"/>
        <v>41</v>
      </c>
    </row>
    <row r="862" spans="1:19" hidden="1" x14ac:dyDescent="0.25">
      <c r="A862" s="71">
        <v>64979101</v>
      </c>
      <c r="B862" s="71">
        <v>1439</v>
      </c>
      <c r="C862" s="71" t="s">
        <v>849</v>
      </c>
      <c r="D862" s="71" t="s">
        <v>850</v>
      </c>
      <c r="E862" s="71" t="s">
        <v>10403</v>
      </c>
      <c r="F862" s="71" t="s">
        <v>851</v>
      </c>
      <c r="G862" s="71" t="s">
        <v>852</v>
      </c>
      <c r="H862" s="72">
        <v>2352</v>
      </c>
      <c r="I862" s="73">
        <v>17955.87</v>
      </c>
      <c r="J862" s="73">
        <v>7634.3</v>
      </c>
      <c r="K862" s="73">
        <v>11028.14</v>
      </c>
      <c r="L862" s="74">
        <v>1000</v>
      </c>
      <c r="M862" s="73">
        <v>17955.87</v>
      </c>
      <c r="N862" s="73">
        <v>0</v>
      </c>
      <c r="O862" s="16" t="str">
        <f>VLOOKUP($A862,'Roll up tech'!$A:$C,3,0)</f>
        <v>GH "Candy"</v>
      </c>
      <c r="P862" s="16" t="str">
        <f>VLOOKUP($A862,'Roll up tech'!$A:$C,2,0)</f>
        <v>GH Reeses Candy Bar 18-1PK</v>
      </c>
      <c r="Q862" s="16" t="str">
        <f t="shared" si="39"/>
        <v>GH</v>
      </c>
      <c r="R862" s="16">
        <f>VLOOKUP(A862,'Per Pallet'!A:C,3,0)</f>
        <v>392</v>
      </c>
      <c r="S862" s="16">
        <f t="shared" si="40"/>
        <v>6</v>
      </c>
    </row>
    <row r="863" spans="1:19" hidden="1" x14ac:dyDescent="0.25">
      <c r="A863" s="71">
        <v>64979101</v>
      </c>
      <c r="B863" s="71">
        <v>1712</v>
      </c>
      <c r="C863" s="71" t="s">
        <v>849</v>
      </c>
      <c r="D863" s="71" t="s">
        <v>850</v>
      </c>
      <c r="E863" s="71" t="s">
        <v>10403</v>
      </c>
      <c r="F863" s="71" t="s">
        <v>851</v>
      </c>
      <c r="G863" s="71" t="s">
        <v>852</v>
      </c>
      <c r="H863" s="72">
        <v>0</v>
      </c>
      <c r="I863" s="73">
        <v>0</v>
      </c>
      <c r="J863" s="73">
        <v>7070.27</v>
      </c>
      <c r="K863" s="73">
        <v>10420</v>
      </c>
      <c r="L863" s="74">
        <v>1000</v>
      </c>
      <c r="M863" s="73">
        <v>0</v>
      </c>
      <c r="N863" s="73">
        <v>0</v>
      </c>
      <c r="O863" s="16" t="str">
        <f>VLOOKUP($A863,'Roll up tech'!$A:$C,3,0)</f>
        <v>GH "Candy"</v>
      </c>
      <c r="P863" s="16" t="str">
        <f>VLOOKUP($A863,'Roll up tech'!$A:$C,2,0)</f>
        <v>GH Reeses Candy Bar 18-1PK</v>
      </c>
      <c r="Q863" s="16" t="str">
        <f t="shared" si="39"/>
        <v>GH</v>
      </c>
      <c r="R863" s="16">
        <f>VLOOKUP(A863,'Per Pallet'!A:C,3,0)</f>
        <v>392</v>
      </c>
      <c r="S863" s="16">
        <f t="shared" si="40"/>
        <v>0</v>
      </c>
    </row>
    <row r="864" spans="1:19" hidden="1" x14ac:dyDescent="0.25">
      <c r="A864" s="71">
        <v>64979101</v>
      </c>
      <c r="B864" s="71">
        <v>2300</v>
      </c>
      <c r="C864" s="71" t="s">
        <v>849</v>
      </c>
      <c r="D864" s="71" t="s">
        <v>850</v>
      </c>
      <c r="E864" s="71" t="s">
        <v>10403</v>
      </c>
      <c r="F864" s="71" t="s">
        <v>851</v>
      </c>
      <c r="G864" s="71" t="s">
        <v>852</v>
      </c>
      <c r="H864" s="72">
        <v>3920</v>
      </c>
      <c r="I864" s="73">
        <v>29109.25</v>
      </c>
      <c r="J864" s="73">
        <v>7425.83</v>
      </c>
      <c r="K864" s="73">
        <v>10813.82</v>
      </c>
      <c r="L864" s="74">
        <v>1000</v>
      </c>
      <c r="M864" s="73">
        <v>29109.25</v>
      </c>
      <c r="N864" s="73">
        <v>0</v>
      </c>
      <c r="O864" s="16" t="str">
        <f>VLOOKUP($A864,'Roll up tech'!$A:$C,3,0)</f>
        <v>GH "Candy"</v>
      </c>
      <c r="P864" s="16" t="str">
        <f>VLOOKUP($A864,'Roll up tech'!$A:$C,2,0)</f>
        <v>GH Reeses Candy Bar 18-1PK</v>
      </c>
      <c r="Q864" s="16" t="str">
        <f t="shared" si="39"/>
        <v>GH</v>
      </c>
      <c r="R864" s="16">
        <f>VLOOKUP(A864,'Per Pallet'!A:C,3,0)</f>
        <v>392</v>
      </c>
      <c r="S864" s="16">
        <f t="shared" si="40"/>
        <v>10</v>
      </c>
    </row>
    <row r="865" spans="1:19" hidden="1" x14ac:dyDescent="0.25">
      <c r="A865" s="71">
        <v>64979101</v>
      </c>
      <c r="B865" s="71">
        <v>2400</v>
      </c>
      <c r="C865" s="71" t="s">
        <v>849</v>
      </c>
      <c r="D865" s="71" t="s">
        <v>850</v>
      </c>
      <c r="E865" s="71" t="s">
        <v>10403</v>
      </c>
      <c r="F865" s="71" t="s">
        <v>853</v>
      </c>
      <c r="G865" s="71" t="s">
        <v>852</v>
      </c>
      <c r="H865" s="72">
        <v>0</v>
      </c>
      <c r="I865" s="73">
        <v>0</v>
      </c>
      <c r="J865" s="73">
        <v>0</v>
      </c>
      <c r="K865" s="73">
        <v>10813.82</v>
      </c>
      <c r="L865" s="74">
        <v>1000</v>
      </c>
      <c r="M865" s="73">
        <v>0</v>
      </c>
      <c r="N865" s="73">
        <v>0</v>
      </c>
      <c r="O865" s="16" t="str">
        <f>VLOOKUP($A865,'Roll up tech'!$A:$C,3,0)</f>
        <v>GH "Candy"</v>
      </c>
      <c r="P865" s="16" t="str">
        <f>VLOOKUP($A865,'Roll up tech'!$A:$C,2,0)</f>
        <v>GH Reeses Candy Bar 18-1PK</v>
      </c>
      <c r="Q865" s="16" t="str">
        <f t="shared" si="39"/>
        <v>GH</v>
      </c>
      <c r="R865" s="16">
        <f>VLOOKUP(A865,'Per Pallet'!A:C,3,0)</f>
        <v>392</v>
      </c>
      <c r="S865" s="16">
        <f t="shared" si="40"/>
        <v>0</v>
      </c>
    </row>
    <row r="866" spans="1:19" hidden="1" x14ac:dyDescent="0.25">
      <c r="A866" s="71">
        <v>64979101</v>
      </c>
      <c r="B866" s="71">
        <v>3989</v>
      </c>
      <c r="C866" s="71" t="s">
        <v>849</v>
      </c>
      <c r="D866" s="71" t="s">
        <v>850</v>
      </c>
      <c r="E866" s="71" t="s">
        <v>10403</v>
      </c>
      <c r="F866" s="71" t="s">
        <v>851</v>
      </c>
      <c r="G866" s="71" t="s">
        <v>852</v>
      </c>
      <c r="H866" s="72">
        <v>8232</v>
      </c>
      <c r="I866" s="73">
        <v>62957.25</v>
      </c>
      <c r="J866" s="73">
        <v>7647.87</v>
      </c>
      <c r="K866" s="73">
        <v>10813.82</v>
      </c>
      <c r="L866" s="74">
        <v>1000</v>
      </c>
      <c r="M866" s="73">
        <v>62957.25</v>
      </c>
      <c r="N866" s="73">
        <v>0</v>
      </c>
      <c r="O866" s="16" t="str">
        <f>VLOOKUP($A866,'Roll up tech'!$A:$C,3,0)</f>
        <v>GH "Candy"</v>
      </c>
      <c r="P866" s="16" t="str">
        <f>VLOOKUP($A866,'Roll up tech'!$A:$C,2,0)</f>
        <v>GH Reeses Candy Bar 18-1PK</v>
      </c>
      <c r="Q866" s="16" t="str">
        <f t="shared" si="39"/>
        <v>GH</v>
      </c>
      <c r="R866" s="16">
        <f>VLOOKUP(A866,'Per Pallet'!A:C,3,0)</f>
        <v>392</v>
      </c>
      <c r="S866" s="16">
        <f t="shared" si="40"/>
        <v>21</v>
      </c>
    </row>
    <row r="867" spans="1:19" hidden="1" x14ac:dyDescent="0.25">
      <c r="A867" s="71">
        <v>64979407</v>
      </c>
      <c r="B867" s="71">
        <v>1406</v>
      </c>
      <c r="C867" s="71" t="s">
        <v>849</v>
      </c>
      <c r="D867" s="71" t="s">
        <v>850</v>
      </c>
      <c r="E867" s="71" t="s">
        <v>10403</v>
      </c>
      <c r="F867" s="71" t="s">
        <v>853</v>
      </c>
      <c r="G867" s="71" t="s">
        <v>852</v>
      </c>
      <c r="H867" s="72">
        <v>0</v>
      </c>
      <c r="I867" s="73">
        <v>0</v>
      </c>
      <c r="J867" s="73">
        <v>0</v>
      </c>
      <c r="K867" s="73">
        <v>12028.86</v>
      </c>
      <c r="L867" s="74">
        <v>1000</v>
      </c>
      <c r="M867" s="73">
        <v>0</v>
      </c>
      <c r="N867" s="73">
        <v>0</v>
      </c>
      <c r="O867" s="16" t="str">
        <f>VLOOKUP($A867,'Roll up tech'!$A:$C,3,0)</f>
        <v>MG Sticks</v>
      </c>
      <c r="P867" s="16" t="str">
        <f>VLOOKUP($A867,'Roll up tech'!$A:$C,2,0)</f>
        <v>BR Reeses PB Carbsmart Bar 8-6PK</v>
      </c>
      <c r="Q867" s="16" t="str">
        <f t="shared" si="39"/>
        <v>BR</v>
      </c>
      <c r="R867" s="16">
        <f>VLOOKUP(A867,'Per Pallet'!A:C,3,0)</f>
        <v>143</v>
      </c>
      <c r="S867" s="16">
        <f t="shared" si="40"/>
        <v>0</v>
      </c>
    </row>
    <row r="868" spans="1:19" hidden="1" x14ac:dyDescent="0.25">
      <c r="A868" s="71">
        <v>64979407</v>
      </c>
      <c r="B868" s="71">
        <v>1419</v>
      </c>
      <c r="C868" s="71" t="s">
        <v>849</v>
      </c>
      <c r="D868" s="71" t="s">
        <v>850</v>
      </c>
      <c r="E868" s="71" t="s">
        <v>10403</v>
      </c>
      <c r="F868" s="71" t="s">
        <v>851</v>
      </c>
      <c r="G868" s="71" t="s">
        <v>852</v>
      </c>
      <c r="H868" s="72">
        <v>5367</v>
      </c>
      <c r="I868" s="73">
        <v>75842.080000000002</v>
      </c>
      <c r="J868" s="73">
        <v>14131.19</v>
      </c>
      <c r="K868" s="73">
        <v>12028.86</v>
      </c>
      <c r="L868" s="74">
        <v>1000</v>
      </c>
      <c r="M868" s="73">
        <v>75842.080000000002</v>
      </c>
      <c r="N868" s="73">
        <v>0</v>
      </c>
      <c r="O868" s="16" t="str">
        <f>VLOOKUP($A868,'Roll up tech'!$A:$C,3,0)</f>
        <v>MG Sticks</v>
      </c>
      <c r="P868" s="16" t="str">
        <f>VLOOKUP($A868,'Roll up tech'!$A:$C,2,0)</f>
        <v>BR Reeses PB Carbsmart Bar 8-6PK</v>
      </c>
      <c r="Q868" s="16" t="str">
        <f t="shared" si="39"/>
        <v>BR</v>
      </c>
      <c r="R868" s="16">
        <f>VLOOKUP(A868,'Per Pallet'!A:C,3,0)</f>
        <v>143</v>
      </c>
      <c r="S868" s="16">
        <f t="shared" si="40"/>
        <v>38</v>
      </c>
    </row>
    <row r="869" spans="1:19" hidden="1" x14ac:dyDescent="0.25">
      <c r="A869" s="71">
        <v>64979407</v>
      </c>
      <c r="B869" s="71">
        <v>1439</v>
      </c>
      <c r="C869" s="71" t="s">
        <v>849</v>
      </c>
      <c r="D869" s="71" t="s">
        <v>850</v>
      </c>
      <c r="E869" s="71" t="s">
        <v>10403</v>
      </c>
      <c r="F869" s="71" t="s">
        <v>851</v>
      </c>
      <c r="G869" s="71" t="s">
        <v>852</v>
      </c>
      <c r="H869" s="72">
        <v>13426</v>
      </c>
      <c r="I869" s="73">
        <v>188590.22</v>
      </c>
      <c r="J869" s="73">
        <v>14046.64</v>
      </c>
      <c r="K869" s="73">
        <v>12028.86</v>
      </c>
      <c r="L869" s="74">
        <v>1000</v>
      </c>
      <c r="M869" s="73">
        <v>188590.22</v>
      </c>
      <c r="N869" s="73">
        <v>0</v>
      </c>
      <c r="O869" s="16" t="str">
        <f>VLOOKUP($A869,'Roll up tech'!$A:$C,3,0)</f>
        <v>MG Sticks</v>
      </c>
      <c r="P869" s="16" t="str">
        <f>VLOOKUP($A869,'Roll up tech'!$A:$C,2,0)</f>
        <v>BR Reeses PB Carbsmart Bar 8-6PK</v>
      </c>
      <c r="Q869" s="16" t="str">
        <f t="shared" si="39"/>
        <v>BR</v>
      </c>
      <c r="R869" s="16">
        <f>VLOOKUP(A869,'Per Pallet'!A:C,3,0)</f>
        <v>143</v>
      </c>
      <c r="S869" s="16">
        <f t="shared" si="40"/>
        <v>94</v>
      </c>
    </row>
    <row r="870" spans="1:19" hidden="1" x14ac:dyDescent="0.25">
      <c r="A870" s="71">
        <v>64979407</v>
      </c>
      <c r="B870" s="71">
        <v>1471</v>
      </c>
      <c r="C870" s="71" t="s">
        <v>849</v>
      </c>
      <c r="D870" s="71" t="s">
        <v>850</v>
      </c>
      <c r="E870" s="71" t="s">
        <v>10403</v>
      </c>
      <c r="F870" s="71" t="s">
        <v>851</v>
      </c>
      <c r="G870" s="71" t="s">
        <v>852</v>
      </c>
      <c r="H870" s="72">
        <v>12297</v>
      </c>
      <c r="I870" s="73">
        <v>144874.17000000001</v>
      </c>
      <c r="J870" s="73">
        <v>11781.26</v>
      </c>
      <c r="K870" s="73">
        <v>12028.86</v>
      </c>
      <c r="L870" s="74">
        <v>1000</v>
      </c>
      <c r="M870" s="73">
        <v>144874.17000000001</v>
      </c>
      <c r="N870" s="73">
        <v>0</v>
      </c>
      <c r="O870" s="16" t="str">
        <f>VLOOKUP($A870,'Roll up tech'!$A:$C,3,0)</f>
        <v>MG Sticks</v>
      </c>
      <c r="P870" s="16" t="str">
        <f>VLOOKUP($A870,'Roll up tech'!$A:$C,2,0)</f>
        <v>BR Reeses PB Carbsmart Bar 8-6PK</v>
      </c>
      <c r="Q870" s="16" t="str">
        <f t="shared" si="39"/>
        <v>BR</v>
      </c>
      <c r="R870" s="16">
        <f>VLOOKUP(A870,'Per Pallet'!A:C,3,0)</f>
        <v>143</v>
      </c>
      <c r="S870" s="16">
        <f t="shared" si="40"/>
        <v>86</v>
      </c>
    </row>
    <row r="871" spans="1:19" hidden="1" x14ac:dyDescent="0.25">
      <c r="A871" s="71">
        <v>64979407</v>
      </c>
      <c r="B871" s="71">
        <v>2300</v>
      </c>
      <c r="C871" s="71" t="s">
        <v>849</v>
      </c>
      <c r="D871" s="71" t="s">
        <v>850</v>
      </c>
      <c r="E871" s="71" t="s">
        <v>10403</v>
      </c>
      <c r="F871" s="71" t="s">
        <v>851</v>
      </c>
      <c r="G871" s="71" t="s">
        <v>852</v>
      </c>
      <c r="H871" s="72">
        <v>48991</v>
      </c>
      <c r="I871" s="73">
        <v>567438.12</v>
      </c>
      <c r="J871" s="73">
        <v>11582.5</v>
      </c>
      <c r="K871" s="73">
        <v>12028.86</v>
      </c>
      <c r="L871" s="74">
        <v>1000</v>
      </c>
      <c r="M871" s="73">
        <v>567438.12</v>
      </c>
      <c r="N871" s="73">
        <v>0</v>
      </c>
      <c r="O871" s="16" t="str">
        <f>VLOOKUP($A871,'Roll up tech'!$A:$C,3,0)</f>
        <v>MG Sticks</v>
      </c>
      <c r="P871" s="16" t="str">
        <f>VLOOKUP($A871,'Roll up tech'!$A:$C,2,0)</f>
        <v>BR Reeses PB Carbsmart Bar 8-6PK</v>
      </c>
      <c r="Q871" s="16" t="str">
        <f t="shared" si="39"/>
        <v>BR</v>
      </c>
      <c r="R871" s="16">
        <f>VLOOKUP(A871,'Per Pallet'!A:C,3,0)</f>
        <v>143</v>
      </c>
      <c r="S871" s="16">
        <f t="shared" si="40"/>
        <v>343</v>
      </c>
    </row>
    <row r="872" spans="1:19" hidden="1" x14ac:dyDescent="0.25">
      <c r="A872" s="71">
        <v>64979407</v>
      </c>
      <c r="B872" s="71">
        <v>2904</v>
      </c>
      <c r="C872" s="71" t="s">
        <v>849</v>
      </c>
      <c r="D872" s="71" t="s">
        <v>850</v>
      </c>
      <c r="E872" s="71" t="s">
        <v>10403</v>
      </c>
      <c r="F872" s="71" t="s">
        <v>851</v>
      </c>
      <c r="G872" s="71" t="s">
        <v>852</v>
      </c>
      <c r="H872" s="72">
        <v>286</v>
      </c>
      <c r="I872" s="73">
        <v>3063.95</v>
      </c>
      <c r="J872" s="73">
        <v>10713.11</v>
      </c>
      <c r="K872" s="73">
        <v>11053.95</v>
      </c>
      <c r="L872" s="74">
        <v>1000</v>
      </c>
      <c r="M872" s="73">
        <v>3063.95</v>
      </c>
      <c r="N872" s="73">
        <v>0</v>
      </c>
      <c r="O872" s="16" t="str">
        <f>VLOOKUP($A872,'Roll up tech'!$A:$C,3,0)</f>
        <v>MG Sticks</v>
      </c>
      <c r="P872" s="16" t="str">
        <f>VLOOKUP($A872,'Roll up tech'!$A:$C,2,0)</f>
        <v>BR Reeses PB Carbsmart Bar 8-6PK</v>
      </c>
      <c r="Q872" s="16" t="str">
        <f t="shared" si="39"/>
        <v>BR</v>
      </c>
      <c r="R872" s="16">
        <f>VLOOKUP(A872,'Per Pallet'!A:C,3,0)</f>
        <v>143</v>
      </c>
      <c r="S872" s="16">
        <f t="shared" si="40"/>
        <v>2</v>
      </c>
    </row>
    <row r="873" spans="1:19" hidden="1" x14ac:dyDescent="0.25">
      <c r="A873" s="71">
        <v>64979407</v>
      </c>
      <c r="B873" s="71">
        <v>3989</v>
      </c>
      <c r="C873" s="71" t="s">
        <v>849</v>
      </c>
      <c r="D873" s="71" t="s">
        <v>850</v>
      </c>
      <c r="E873" s="71" t="s">
        <v>10403</v>
      </c>
      <c r="F873" s="71" t="s">
        <v>851</v>
      </c>
      <c r="G873" s="71" t="s">
        <v>852</v>
      </c>
      <c r="H873" s="72">
        <v>14163</v>
      </c>
      <c r="I873" s="73">
        <v>189302.46</v>
      </c>
      <c r="J873" s="73">
        <v>13365.99</v>
      </c>
      <c r="K873" s="73">
        <v>12028.86</v>
      </c>
      <c r="L873" s="74">
        <v>1000</v>
      </c>
      <c r="M873" s="73">
        <v>189302.46</v>
      </c>
      <c r="N873" s="73">
        <v>0</v>
      </c>
      <c r="O873" s="16" t="str">
        <f>VLOOKUP($A873,'Roll up tech'!$A:$C,3,0)</f>
        <v>MG Sticks</v>
      </c>
      <c r="P873" s="16" t="str">
        <f>VLOOKUP($A873,'Roll up tech'!$A:$C,2,0)</f>
        <v>BR Reeses PB Carbsmart Bar 8-6PK</v>
      </c>
      <c r="Q873" s="16" t="str">
        <f t="shared" si="39"/>
        <v>BR</v>
      </c>
      <c r="R873" s="16">
        <f>VLOOKUP(A873,'Per Pallet'!A:C,3,0)</f>
        <v>143</v>
      </c>
      <c r="S873" s="16">
        <f t="shared" si="40"/>
        <v>100</v>
      </c>
    </row>
    <row r="874" spans="1:19" hidden="1" x14ac:dyDescent="0.25">
      <c r="A874" s="71">
        <v>64979410</v>
      </c>
      <c r="B874" s="71">
        <v>1419</v>
      </c>
      <c r="C874" s="71" t="s">
        <v>849</v>
      </c>
      <c r="D874" s="71" t="s">
        <v>850</v>
      </c>
      <c r="E874" s="71" t="s">
        <v>10403</v>
      </c>
      <c r="F874" s="71" t="s">
        <v>851</v>
      </c>
      <c r="G874" s="71" t="s">
        <v>852</v>
      </c>
      <c r="H874" s="72">
        <v>7634</v>
      </c>
      <c r="I874" s="73">
        <v>73239.28</v>
      </c>
      <c r="J874" s="73">
        <v>9593.83</v>
      </c>
      <c r="K874" s="73">
        <v>9536.84</v>
      </c>
      <c r="L874" s="74">
        <v>1000</v>
      </c>
      <c r="M874" s="73">
        <v>73239.28</v>
      </c>
      <c r="N874" s="73">
        <v>0</v>
      </c>
      <c r="O874" s="16" t="str">
        <f>VLOOKUP($A874,'Roll up tech'!$A:$C,3,0)</f>
        <v>Giant Vanilla Sandwich</v>
      </c>
      <c r="P874" s="16" t="str">
        <f>VLOOKUP($A874,'Roll up tech'!$A:$C,2,0)</f>
        <v>GH Giant Vanilla Sandwich 1-24BK</v>
      </c>
      <c r="Q874" s="16" t="str">
        <f t="shared" si="39"/>
        <v>GH</v>
      </c>
      <c r="R874" s="16">
        <f>VLOOKUP(A874,'Per Pallet'!A:C,3,0)</f>
        <v>324</v>
      </c>
      <c r="S874" s="16">
        <f t="shared" si="40"/>
        <v>24</v>
      </c>
    </row>
    <row r="875" spans="1:19" hidden="1" x14ac:dyDescent="0.25">
      <c r="A875" s="71">
        <v>64979410</v>
      </c>
      <c r="B875" s="71">
        <v>1439</v>
      </c>
      <c r="C875" s="71" t="s">
        <v>849</v>
      </c>
      <c r="D875" s="71" t="s">
        <v>850</v>
      </c>
      <c r="E875" s="71" t="s">
        <v>10403</v>
      </c>
      <c r="F875" s="71" t="s">
        <v>851</v>
      </c>
      <c r="G875" s="71" t="s">
        <v>852</v>
      </c>
      <c r="H875" s="72">
        <v>5596</v>
      </c>
      <c r="I875" s="73">
        <v>54567</v>
      </c>
      <c r="J875" s="73">
        <v>9751.07</v>
      </c>
      <c r="K875" s="73">
        <v>9331.3700000000008</v>
      </c>
      <c r="L875" s="74">
        <v>1000</v>
      </c>
      <c r="M875" s="73">
        <v>54567</v>
      </c>
      <c r="N875" s="73">
        <v>0</v>
      </c>
      <c r="O875" s="16" t="str">
        <f>VLOOKUP($A875,'Roll up tech'!$A:$C,3,0)</f>
        <v>Giant Vanilla Sandwich</v>
      </c>
      <c r="P875" s="16" t="str">
        <f>VLOOKUP($A875,'Roll up tech'!$A:$C,2,0)</f>
        <v>GH Giant Vanilla Sandwich 1-24BK</v>
      </c>
      <c r="Q875" s="16" t="str">
        <f t="shared" si="39"/>
        <v>GH</v>
      </c>
      <c r="R875" s="16">
        <f>VLOOKUP(A875,'Per Pallet'!A:C,3,0)</f>
        <v>324</v>
      </c>
      <c r="S875" s="16">
        <f t="shared" si="40"/>
        <v>18</v>
      </c>
    </row>
    <row r="876" spans="1:19" hidden="1" x14ac:dyDescent="0.25">
      <c r="A876" s="71">
        <v>64979410</v>
      </c>
      <c r="B876" s="71">
        <v>1471</v>
      </c>
      <c r="C876" s="71" t="s">
        <v>849</v>
      </c>
      <c r="D876" s="71" t="s">
        <v>850</v>
      </c>
      <c r="E876" s="71" t="s">
        <v>10403</v>
      </c>
      <c r="F876" s="71" t="s">
        <v>853</v>
      </c>
      <c r="G876" s="71" t="s">
        <v>852</v>
      </c>
      <c r="H876" s="72">
        <v>0</v>
      </c>
      <c r="I876" s="73">
        <v>0</v>
      </c>
      <c r="J876" s="73">
        <v>0</v>
      </c>
      <c r="K876" s="73">
        <v>9536.84</v>
      </c>
      <c r="L876" s="74">
        <v>1000</v>
      </c>
      <c r="M876" s="73">
        <v>0</v>
      </c>
      <c r="N876" s="73">
        <v>0</v>
      </c>
      <c r="O876" s="16" t="str">
        <f>VLOOKUP($A876,'Roll up tech'!$A:$C,3,0)</f>
        <v>Giant Vanilla Sandwich</v>
      </c>
      <c r="P876" s="16" t="str">
        <f>VLOOKUP($A876,'Roll up tech'!$A:$C,2,0)</f>
        <v>GH Giant Vanilla Sandwich 1-24BK</v>
      </c>
      <c r="Q876" s="16" t="str">
        <f t="shared" si="39"/>
        <v>GH</v>
      </c>
      <c r="R876" s="16">
        <f>VLOOKUP(A876,'Per Pallet'!A:C,3,0)</f>
        <v>324</v>
      </c>
      <c r="S876" s="16">
        <f t="shared" si="40"/>
        <v>0</v>
      </c>
    </row>
    <row r="877" spans="1:19" hidden="1" x14ac:dyDescent="0.25">
      <c r="A877" s="71">
        <v>64979410</v>
      </c>
      <c r="B877" s="71">
        <v>2300</v>
      </c>
      <c r="C877" s="71" t="s">
        <v>849</v>
      </c>
      <c r="D877" s="71" t="s">
        <v>850</v>
      </c>
      <c r="E877" s="71" t="s">
        <v>10403</v>
      </c>
      <c r="F877" s="71" t="s">
        <v>851</v>
      </c>
      <c r="G877" s="71" t="s">
        <v>852</v>
      </c>
      <c r="H877" s="72">
        <v>7958</v>
      </c>
      <c r="I877" s="73">
        <v>74719.16</v>
      </c>
      <c r="J877" s="73">
        <v>9389.19</v>
      </c>
      <c r="K877" s="73">
        <v>9124.36</v>
      </c>
      <c r="L877" s="74">
        <v>1000</v>
      </c>
      <c r="M877" s="73">
        <v>74719.16</v>
      </c>
      <c r="N877" s="73">
        <v>0</v>
      </c>
      <c r="O877" s="16" t="str">
        <f>VLOOKUP($A877,'Roll up tech'!$A:$C,3,0)</f>
        <v>Giant Vanilla Sandwich</v>
      </c>
      <c r="P877" s="16" t="str">
        <f>VLOOKUP($A877,'Roll up tech'!$A:$C,2,0)</f>
        <v>GH Giant Vanilla Sandwich 1-24BK</v>
      </c>
      <c r="Q877" s="16" t="str">
        <f t="shared" si="39"/>
        <v>GH</v>
      </c>
      <c r="R877" s="16">
        <f>VLOOKUP(A877,'Per Pallet'!A:C,3,0)</f>
        <v>324</v>
      </c>
      <c r="S877" s="16">
        <f t="shared" si="40"/>
        <v>25</v>
      </c>
    </row>
    <row r="878" spans="1:19" hidden="1" x14ac:dyDescent="0.25">
      <c r="A878" s="71">
        <v>64979410</v>
      </c>
      <c r="B878" s="71">
        <v>3989</v>
      </c>
      <c r="C878" s="71" t="s">
        <v>849</v>
      </c>
      <c r="D878" s="71" t="s">
        <v>850</v>
      </c>
      <c r="E878" s="71" t="s">
        <v>10403</v>
      </c>
      <c r="F878" s="71" t="s">
        <v>851</v>
      </c>
      <c r="G878" s="71" t="s">
        <v>852</v>
      </c>
      <c r="H878" s="72">
        <v>26809</v>
      </c>
      <c r="I878" s="73">
        <v>248864.89</v>
      </c>
      <c r="J878" s="73">
        <v>9282.89</v>
      </c>
      <c r="K878" s="73">
        <v>9160.42</v>
      </c>
      <c r="L878" s="74">
        <v>1000</v>
      </c>
      <c r="M878" s="73">
        <v>248864.89</v>
      </c>
      <c r="N878" s="73">
        <v>0</v>
      </c>
      <c r="O878" s="16" t="str">
        <f>VLOOKUP($A878,'Roll up tech'!$A:$C,3,0)</f>
        <v>Giant Vanilla Sandwich</v>
      </c>
      <c r="P878" s="16" t="str">
        <f>VLOOKUP($A878,'Roll up tech'!$A:$C,2,0)</f>
        <v>GH Giant Vanilla Sandwich 1-24BK</v>
      </c>
      <c r="Q878" s="16" t="str">
        <f t="shared" si="39"/>
        <v>GH</v>
      </c>
      <c r="R878" s="16">
        <f>VLOOKUP(A878,'Per Pallet'!A:C,3,0)</f>
        <v>324</v>
      </c>
      <c r="S878" s="16">
        <f t="shared" si="40"/>
        <v>83</v>
      </c>
    </row>
    <row r="879" spans="1:19" hidden="1" x14ac:dyDescent="0.25">
      <c r="A879" s="71">
        <v>64979410</v>
      </c>
      <c r="B879" s="71">
        <v>6764</v>
      </c>
      <c r="C879" s="71" t="s">
        <v>849</v>
      </c>
      <c r="D879" s="71" t="s">
        <v>850</v>
      </c>
      <c r="E879" s="71" t="s">
        <v>10403</v>
      </c>
      <c r="F879" s="71" t="s">
        <v>851</v>
      </c>
      <c r="G879" s="71" t="s">
        <v>852</v>
      </c>
      <c r="H879" s="72">
        <v>91147</v>
      </c>
      <c r="I879" s="73">
        <v>823631.78</v>
      </c>
      <c r="J879" s="73">
        <v>9036.2999999999993</v>
      </c>
      <c r="K879" s="73">
        <v>8821.86</v>
      </c>
      <c r="L879" s="74">
        <v>1000</v>
      </c>
      <c r="M879" s="73">
        <v>823631.78</v>
      </c>
      <c r="N879" s="73">
        <v>0</v>
      </c>
      <c r="O879" s="16" t="str">
        <f>VLOOKUP($A879,'Roll up tech'!$A:$C,3,0)</f>
        <v>Giant Vanilla Sandwich</v>
      </c>
      <c r="P879" s="16" t="str">
        <f>VLOOKUP($A879,'Roll up tech'!$A:$C,2,0)</f>
        <v>GH Giant Vanilla Sandwich 1-24BK</v>
      </c>
      <c r="Q879" s="16" t="str">
        <f t="shared" si="39"/>
        <v>GH</v>
      </c>
      <c r="R879" s="16">
        <f>VLOOKUP(A879,'Per Pallet'!A:C,3,0)</f>
        <v>324</v>
      </c>
      <c r="S879" s="16">
        <f t="shared" si="40"/>
        <v>282</v>
      </c>
    </row>
    <row r="880" spans="1:19" hidden="1" x14ac:dyDescent="0.25">
      <c r="A880" s="71">
        <v>64979444</v>
      </c>
      <c r="B880" s="71">
        <v>1419</v>
      </c>
      <c r="C880" s="71" t="s">
        <v>849</v>
      </c>
      <c r="D880" s="71" t="s">
        <v>850</v>
      </c>
      <c r="E880" s="71" t="s">
        <v>10403</v>
      </c>
      <c r="F880" s="71" t="s">
        <v>851</v>
      </c>
      <c r="G880" s="71" t="s">
        <v>852</v>
      </c>
      <c r="H880" s="72">
        <v>8238</v>
      </c>
      <c r="I880" s="73">
        <v>55923.58</v>
      </c>
      <c r="J880" s="73">
        <v>6788.49</v>
      </c>
      <c r="K880" s="73">
        <v>6870.83</v>
      </c>
      <c r="L880" s="74">
        <v>1000</v>
      </c>
      <c r="M880" s="73">
        <v>55923.58</v>
      </c>
      <c r="N880" s="73">
        <v>0</v>
      </c>
      <c r="O880" s="16" t="str">
        <f>VLOOKUP($A880,'Roll up tech'!$A:$C,3,0)</f>
        <v>Facepieces</v>
      </c>
      <c r="P880" s="16" t="str">
        <f>VLOOKUP($A880,'Roll up tech'!$A:$C,2,0)</f>
        <v>PS Bluey Facepiece IH 6-6PK</v>
      </c>
      <c r="Q880" s="16" t="str">
        <f t="shared" si="39"/>
        <v>PS</v>
      </c>
      <c r="R880" s="16">
        <f>VLOOKUP(A880,'Per Pallet'!A:C,3,0)</f>
        <v>195</v>
      </c>
      <c r="S880" s="16">
        <f t="shared" si="40"/>
        <v>43</v>
      </c>
    </row>
    <row r="881" spans="1:19" hidden="1" x14ac:dyDescent="0.25">
      <c r="A881" s="71">
        <v>64979444</v>
      </c>
      <c r="B881" s="71">
        <v>1439</v>
      </c>
      <c r="C881" s="71" t="s">
        <v>849</v>
      </c>
      <c r="D881" s="71" t="s">
        <v>850</v>
      </c>
      <c r="E881" s="71" t="s">
        <v>10403</v>
      </c>
      <c r="F881" s="71" t="s">
        <v>851</v>
      </c>
      <c r="G881" s="71" t="s">
        <v>852</v>
      </c>
      <c r="H881" s="72">
        <v>1470</v>
      </c>
      <c r="I881" s="73">
        <v>11292.55</v>
      </c>
      <c r="J881" s="73">
        <v>7682.01</v>
      </c>
      <c r="K881" s="73">
        <v>6870.83</v>
      </c>
      <c r="L881" s="74">
        <v>1000</v>
      </c>
      <c r="M881" s="73">
        <v>11292.55</v>
      </c>
      <c r="N881" s="73">
        <v>0</v>
      </c>
      <c r="O881" s="16" t="str">
        <f>VLOOKUP($A881,'Roll up tech'!$A:$C,3,0)</f>
        <v>Facepieces</v>
      </c>
      <c r="P881" s="16" t="str">
        <f>VLOOKUP($A881,'Roll up tech'!$A:$C,2,0)</f>
        <v>PS Bluey Facepiece IH 6-6PK</v>
      </c>
      <c r="Q881" s="16" t="str">
        <f t="shared" ref="Q881:Q934" si="41">LEFT(P881,2)</f>
        <v>PS</v>
      </c>
      <c r="R881" s="16">
        <f>VLOOKUP(A881,'Per Pallet'!A:C,3,0)</f>
        <v>195</v>
      </c>
      <c r="S881" s="16">
        <f t="shared" ref="S881:S934" si="42">ROUNDUP(H881/R881,0)</f>
        <v>8</v>
      </c>
    </row>
    <row r="882" spans="1:19" hidden="1" x14ac:dyDescent="0.25">
      <c r="A882" s="71">
        <v>64979444</v>
      </c>
      <c r="B882" s="71">
        <v>2300</v>
      </c>
      <c r="C882" s="71" t="s">
        <v>849</v>
      </c>
      <c r="D882" s="71" t="s">
        <v>850</v>
      </c>
      <c r="E882" s="71" t="s">
        <v>10403</v>
      </c>
      <c r="F882" s="71" t="s">
        <v>851</v>
      </c>
      <c r="G882" s="71" t="s">
        <v>852</v>
      </c>
      <c r="H882" s="72">
        <v>3821</v>
      </c>
      <c r="I882" s="73">
        <v>26858.34</v>
      </c>
      <c r="J882" s="73">
        <v>7029.14</v>
      </c>
      <c r="K882" s="73">
        <v>6870.83</v>
      </c>
      <c r="L882" s="74">
        <v>1000</v>
      </c>
      <c r="M882" s="73">
        <v>26858.34</v>
      </c>
      <c r="N882" s="73">
        <v>0</v>
      </c>
      <c r="O882" s="16" t="str">
        <f>VLOOKUP($A882,'Roll up tech'!$A:$C,3,0)</f>
        <v>Facepieces</v>
      </c>
      <c r="P882" s="16" t="str">
        <f>VLOOKUP($A882,'Roll up tech'!$A:$C,2,0)</f>
        <v>PS Bluey Facepiece IH 6-6PK</v>
      </c>
      <c r="Q882" s="16" t="str">
        <f t="shared" si="41"/>
        <v>PS</v>
      </c>
      <c r="R882" s="16">
        <f>VLOOKUP(A882,'Per Pallet'!A:C,3,0)</f>
        <v>195</v>
      </c>
      <c r="S882" s="16">
        <f t="shared" si="42"/>
        <v>20</v>
      </c>
    </row>
    <row r="883" spans="1:19" hidden="1" x14ac:dyDescent="0.25">
      <c r="A883" s="71">
        <v>64979444</v>
      </c>
      <c r="B883" s="71">
        <v>3989</v>
      </c>
      <c r="C883" s="71" t="s">
        <v>849</v>
      </c>
      <c r="D883" s="71" t="s">
        <v>850</v>
      </c>
      <c r="E883" s="71" t="s">
        <v>10403</v>
      </c>
      <c r="F883" s="71" t="s">
        <v>851</v>
      </c>
      <c r="G883" s="71" t="s">
        <v>852</v>
      </c>
      <c r="H883" s="72">
        <v>9416</v>
      </c>
      <c r="I883" s="73">
        <v>64396.94</v>
      </c>
      <c r="J883" s="73">
        <v>6839.1</v>
      </c>
      <c r="K883" s="73">
        <v>6870.83</v>
      </c>
      <c r="L883" s="74">
        <v>1000</v>
      </c>
      <c r="M883" s="73">
        <v>64396.94</v>
      </c>
      <c r="N883" s="73">
        <v>0</v>
      </c>
      <c r="O883" s="16" t="str">
        <f>VLOOKUP($A883,'Roll up tech'!$A:$C,3,0)</f>
        <v>Facepieces</v>
      </c>
      <c r="P883" s="16" t="str">
        <f>VLOOKUP($A883,'Roll up tech'!$A:$C,2,0)</f>
        <v>PS Bluey Facepiece IH 6-6PK</v>
      </c>
      <c r="Q883" s="16" t="str">
        <f t="shared" si="41"/>
        <v>PS</v>
      </c>
      <c r="R883" s="16">
        <f>VLOOKUP(A883,'Per Pallet'!A:C,3,0)</f>
        <v>195</v>
      </c>
      <c r="S883" s="16">
        <f t="shared" si="42"/>
        <v>49</v>
      </c>
    </row>
    <row r="884" spans="1:19" hidden="1" x14ac:dyDescent="0.25">
      <c r="A884" s="71">
        <v>64984152</v>
      </c>
      <c r="B884" s="71">
        <v>1419</v>
      </c>
      <c r="C884" s="71" t="s">
        <v>849</v>
      </c>
      <c r="D884" s="71" t="s">
        <v>850</v>
      </c>
      <c r="E884" s="71" t="s">
        <v>10403</v>
      </c>
      <c r="F884" s="71" t="s">
        <v>851</v>
      </c>
      <c r="G884" s="71" t="s">
        <v>852</v>
      </c>
      <c r="H884" s="72">
        <v>8437</v>
      </c>
      <c r="I884" s="73">
        <v>97651.98</v>
      </c>
      <c r="J884" s="73">
        <v>11574.25</v>
      </c>
      <c r="K884" s="73">
        <v>11747.83</v>
      </c>
      <c r="L884" s="74">
        <v>1000</v>
      </c>
      <c r="M884" s="73">
        <v>97651.98</v>
      </c>
      <c r="N884" s="73">
        <v>0</v>
      </c>
      <c r="O884" s="16" t="str">
        <f>VLOOKUP($A884,'Roll up tech'!$A:$C,3,0)</f>
        <v>SP1</v>
      </c>
      <c r="P884" s="16" t="str">
        <f>VLOOKUP($A884,'Roll up tech'!$A:$C,2,0)</f>
        <v>BJ US-SUN-PBBlondie-8 427ml</v>
      </c>
      <c r="Q884" s="16" t="str">
        <f t="shared" si="41"/>
        <v>BJ</v>
      </c>
      <c r="R884" s="16">
        <f>VLOOKUP(A884,'Per Pallet'!A:C,3,0)</f>
        <v>240</v>
      </c>
      <c r="S884" s="16">
        <f t="shared" si="42"/>
        <v>36</v>
      </c>
    </row>
    <row r="885" spans="1:19" hidden="1" x14ac:dyDescent="0.25">
      <c r="A885" s="71">
        <v>64984152</v>
      </c>
      <c r="B885" s="71">
        <v>1439</v>
      </c>
      <c r="C885" s="71" t="s">
        <v>849</v>
      </c>
      <c r="D885" s="71" t="s">
        <v>850</v>
      </c>
      <c r="E885" s="71" t="s">
        <v>10403</v>
      </c>
      <c r="F885" s="71" t="s">
        <v>851</v>
      </c>
      <c r="G885" s="71" t="s">
        <v>852</v>
      </c>
      <c r="H885" s="72">
        <v>4140</v>
      </c>
      <c r="I885" s="73">
        <v>45542.91</v>
      </c>
      <c r="J885" s="73">
        <v>11000.7</v>
      </c>
      <c r="K885" s="73">
        <v>11747.83</v>
      </c>
      <c r="L885" s="74">
        <v>1000</v>
      </c>
      <c r="M885" s="73">
        <v>45542.91</v>
      </c>
      <c r="N885" s="73">
        <v>0</v>
      </c>
      <c r="O885" s="16" t="str">
        <f>VLOOKUP($A885,'Roll up tech'!$A:$C,3,0)</f>
        <v>SP1</v>
      </c>
      <c r="P885" s="16" t="str">
        <f>VLOOKUP($A885,'Roll up tech'!$A:$C,2,0)</f>
        <v>BJ US-SUN-PBBlondie-8 427ml</v>
      </c>
      <c r="Q885" s="16" t="str">
        <f t="shared" si="41"/>
        <v>BJ</v>
      </c>
      <c r="R885" s="16">
        <f>VLOOKUP(A885,'Per Pallet'!A:C,3,0)</f>
        <v>240</v>
      </c>
      <c r="S885" s="16">
        <f t="shared" si="42"/>
        <v>18</v>
      </c>
    </row>
    <row r="886" spans="1:19" hidden="1" x14ac:dyDescent="0.25">
      <c r="A886" s="71">
        <v>64984152</v>
      </c>
      <c r="B886" s="71">
        <v>2300</v>
      </c>
      <c r="C886" s="71" t="s">
        <v>849</v>
      </c>
      <c r="D886" s="71" t="s">
        <v>850</v>
      </c>
      <c r="E886" s="71" t="s">
        <v>10403</v>
      </c>
      <c r="F886" s="71" t="s">
        <v>851</v>
      </c>
      <c r="G886" s="71" t="s">
        <v>852</v>
      </c>
      <c r="H886" s="72">
        <v>10791</v>
      </c>
      <c r="I886" s="73">
        <v>123560.49</v>
      </c>
      <c r="J886" s="73">
        <v>11450.33</v>
      </c>
      <c r="K886" s="73">
        <v>11747.83</v>
      </c>
      <c r="L886" s="74">
        <v>1000</v>
      </c>
      <c r="M886" s="73">
        <v>123560.49</v>
      </c>
      <c r="N886" s="73">
        <v>0</v>
      </c>
      <c r="O886" s="16" t="str">
        <f>VLOOKUP($A886,'Roll up tech'!$A:$C,3,0)</f>
        <v>SP1</v>
      </c>
      <c r="P886" s="16" t="str">
        <f>VLOOKUP($A886,'Roll up tech'!$A:$C,2,0)</f>
        <v>BJ US-SUN-PBBlondie-8 427ml</v>
      </c>
      <c r="Q886" s="16" t="str">
        <f t="shared" si="41"/>
        <v>BJ</v>
      </c>
      <c r="R886" s="16">
        <f>VLOOKUP(A886,'Per Pallet'!A:C,3,0)</f>
        <v>240</v>
      </c>
      <c r="S886" s="16">
        <f t="shared" si="42"/>
        <v>45</v>
      </c>
    </row>
    <row r="887" spans="1:19" hidden="1" x14ac:dyDescent="0.25">
      <c r="A887" s="71">
        <v>64984152</v>
      </c>
      <c r="B887" s="71">
        <v>2904</v>
      </c>
      <c r="C887" s="71" t="s">
        <v>849</v>
      </c>
      <c r="D887" s="71" t="s">
        <v>850</v>
      </c>
      <c r="E887" s="71" t="s">
        <v>10403</v>
      </c>
      <c r="F887" s="71" t="s">
        <v>851</v>
      </c>
      <c r="G887" s="71" t="s">
        <v>852</v>
      </c>
      <c r="H887" s="72">
        <v>0</v>
      </c>
      <c r="I887" s="73">
        <v>0</v>
      </c>
      <c r="J887" s="73">
        <v>11332.3</v>
      </c>
      <c r="K887" s="73">
        <v>10746.88</v>
      </c>
      <c r="L887" s="74">
        <v>1000</v>
      </c>
      <c r="M887" s="73">
        <v>0</v>
      </c>
      <c r="N887" s="73">
        <v>0</v>
      </c>
      <c r="O887" s="16" t="str">
        <f>VLOOKUP($A887,'Roll up tech'!$A:$C,3,0)</f>
        <v>SP1</v>
      </c>
      <c r="P887" s="16" t="str">
        <f>VLOOKUP($A887,'Roll up tech'!$A:$C,2,0)</f>
        <v>BJ US-SUN-PBBlondie-8 427ml</v>
      </c>
      <c r="Q887" s="16" t="str">
        <f t="shared" si="41"/>
        <v>BJ</v>
      </c>
      <c r="R887" s="16">
        <f>VLOOKUP(A887,'Per Pallet'!A:C,3,0)</f>
        <v>240</v>
      </c>
      <c r="S887" s="16">
        <f t="shared" si="42"/>
        <v>0</v>
      </c>
    </row>
    <row r="888" spans="1:19" hidden="1" x14ac:dyDescent="0.25">
      <c r="A888" s="71">
        <v>64984152</v>
      </c>
      <c r="B888" s="71">
        <v>3989</v>
      </c>
      <c r="C888" s="71" t="s">
        <v>849</v>
      </c>
      <c r="D888" s="71" t="s">
        <v>850</v>
      </c>
      <c r="E888" s="71" t="s">
        <v>10403</v>
      </c>
      <c r="F888" s="71" t="s">
        <v>851</v>
      </c>
      <c r="G888" s="71" t="s">
        <v>852</v>
      </c>
      <c r="H888" s="72">
        <v>7845</v>
      </c>
      <c r="I888" s="73">
        <v>85477.36</v>
      </c>
      <c r="J888" s="73">
        <v>10895.78</v>
      </c>
      <c r="K888" s="73">
        <v>11747.83</v>
      </c>
      <c r="L888" s="74">
        <v>1000</v>
      </c>
      <c r="M888" s="73">
        <v>85477.36</v>
      </c>
      <c r="N888" s="73">
        <v>0</v>
      </c>
      <c r="O888" s="16" t="str">
        <f>VLOOKUP($A888,'Roll up tech'!$A:$C,3,0)</f>
        <v>SP1</v>
      </c>
      <c r="P888" s="16" t="str">
        <f>VLOOKUP($A888,'Roll up tech'!$A:$C,2,0)</f>
        <v>BJ US-SUN-PBBlondie-8 427ml</v>
      </c>
      <c r="Q888" s="16" t="str">
        <f t="shared" si="41"/>
        <v>BJ</v>
      </c>
      <c r="R888" s="16">
        <f>VLOOKUP(A888,'Per Pallet'!A:C,3,0)</f>
        <v>240</v>
      </c>
      <c r="S888" s="16">
        <f t="shared" si="42"/>
        <v>33</v>
      </c>
    </row>
    <row r="889" spans="1:19" hidden="1" x14ac:dyDescent="0.25">
      <c r="A889" s="71">
        <v>64984153</v>
      </c>
      <c r="B889" s="71">
        <v>1419</v>
      </c>
      <c r="C889" s="71" t="s">
        <v>849</v>
      </c>
      <c r="D889" s="71" t="s">
        <v>850</v>
      </c>
      <c r="E889" s="71" t="s">
        <v>10403</v>
      </c>
      <c r="F889" s="71" t="s">
        <v>851</v>
      </c>
      <c r="G889" s="71" t="s">
        <v>852</v>
      </c>
      <c r="H889" s="72">
        <v>1046</v>
      </c>
      <c r="I889" s="73">
        <v>13598.08</v>
      </c>
      <c r="J889" s="73">
        <v>13000.08</v>
      </c>
      <c r="K889" s="73">
        <v>13508.48</v>
      </c>
      <c r="L889" s="74">
        <v>1000</v>
      </c>
      <c r="M889" s="73">
        <v>13598.08</v>
      </c>
      <c r="N889" s="73">
        <v>0</v>
      </c>
      <c r="O889" s="16" t="str">
        <f>VLOOKUP($A889,'Roll up tech'!$A:$C,3,0)</f>
        <v>SP1</v>
      </c>
      <c r="P889" s="16" t="str">
        <f>VLOOKUP($A889,'Roll up tech'!$A:$C,2,0)</f>
        <v>BJ US-SUN-MochaMoodPie-8 427ml</v>
      </c>
      <c r="Q889" s="16" t="str">
        <f t="shared" si="41"/>
        <v>BJ</v>
      </c>
      <c r="R889" s="16">
        <f>VLOOKUP(A889,'Per Pallet'!A:C,3,0)</f>
        <v>240</v>
      </c>
      <c r="S889" s="16">
        <f t="shared" si="42"/>
        <v>5</v>
      </c>
    </row>
    <row r="890" spans="1:19" hidden="1" x14ac:dyDescent="0.25">
      <c r="A890" s="71">
        <v>64984153</v>
      </c>
      <c r="B890" s="71">
        <v>1439</v>
      </c>
      <c r="C890" s="71" t="s">
        <v>849</v>
      </c>
      <c r="D890" s="71" t="s">
        <v>850</v>
      </c>
      <c r="E890" s="71" t="s">
        <v>10403</v>
      </c>
      <c r="F890" s="71" t="s">
        <v>851</v>
      </c>
      <c r="G890" s="71" t="s">
        <v>852</v>
      </c>
      <c r="H890" s="72">
        <v>1500</v>
      </c>
      <c r="I890" s="73">
        <v>19231.87</v>
      </c>
      <c r="J890" s="73">
        <v>12821.25</v>
      </c>
      <c r="K890" s="73">
        <v>13508.48</v>
      </c>
      <c r="L890" s="74">
        <v>1000</v>
      </c>
      <c r="M890" s="73">
        <v>19231.87</v>
      </c>
      <c r="N890" s="73">
        <v>0</v>
      </c>
      <c r="O890" s="16" t="str">
        <f>VLOOKUP($A890,'Roll up tech'!$A:$C,3,0)</f>
        <v>SP1</v>
      </c>
      <c r="P890" s="16" t="str">
        <f>VLOOKUP($A890,'Roll up tech'!$A:$C,2,0)</f>
        <v>BJ US-SUN-MochaMoodPie-8 427ml</v>
      </c>
      <c r="Q890" s="16" t="str">
        <f t="shared" si="41"/>
        <v>BJ</v>
      </c>
      <c r="R890" s="16">
        <f>VLOOKUP(A890,'Per Pallet'!A:C,3,0)</f>
        <v>240</v>
      </c>
      <c r="S890" s="16">
        <f t="shared" si="42"/>
        <v>7</v>
      </c>
    </row>
    <row r="891" spans="1:19" hidden="1" x14ac:dyDescent="0.25">
      <c r="A891" s="71">
        <v>64984153</v>
      </c>
      <c r="B891" s="71">
        <v>1471</v>
      </c>
      <c r="C891" s="71" t="s">
        <v>849</v>
      </c>
      <c r="D891" s="71" t="s">
        <v>850</v>
      </c>
      <c r="E891" s="71" t="s">
        <v>10403</v>
      </c>
      <c r="F891" s="71" t="s">
        <v>851</v>
      </c>
      <c r="G891" s="71" t="s">
        <v>852</v>
      </c>
      <c r="H891" s="72">
        <v>2160</v>
      </c>
      <c r="I891" s="73">
        <v>25898.97</v>
      </c>
      <c r="J891" s="73">
        <v>11990.26</v>
      </c>
      <c r="K891" s="73">
        <v>13508.48</v>
      </c>
      <c r="L891" s="74">
        <v>1000</v>
      </c>
      <c r="M891" s="73">
        <v>25898.97</v>
      </c>
      <c r="N891" s="73">
        <v>0</v>
      </c>
      <c r="O891" s="16" t="str">
        <f>VLOOKUP($A891,'Roll up tech'!$A:$C,3,0)</f>
        <v>SP1</v>
      </c>
      <c r="P891" s="16" t="str">
        <f>VLOOKUP($A891,'Roll up tech'!$A:$C,2,0)</f>
        <v>BJ US-SUN-MochaMoodPie-8 427ml</v>
      </c>
      <c r="Q891" s="16" t="str">
        <f t="shared" si="41"/>
        <v>BJ</v>
      </c>
      <c r="R891" s="16">
        <f>VLOOKUP(A891,'Per Pallet'!A:C,3,0)</f>
        <v>240</v>
      </c>
      <c r="S891" s="16">
        <f t="shared" si="42"/>
        <v>9</v>
      </c>
    </row>
    <row r="892" spans="1:19" hidden="1" x14ac:dyDescent="0.25">
      <c r="A892" s="71">
        <v>64984153</v>
      </c>
      <c r="B892" s="71">
        <v>2300</v>
      </c>
      <c r="C892" s="71" t="s">
        <v>849</v>
      </c>
      <c r="D892" s="71" t="s">
        <v>850</v>
      </c>
      <c r="E892" s="71" t="s">
        <v>10403</v>
      </c>
      <c r="F892" s="71" t="s">
        <v>851</v>
      </c>
      <c r="G892" s="71" t="s">
        <v>852</v>
      </c>
      <c r="H892" s="72">
        <v>16032</v>
      </c>
      <c r="I892" s="73">
        <v>207328.95</v>
      </c>
      <c r="J892" s="73">
        <v>12932.19</v>
      </c>
      <c r="K892" s="73">
        <v>13508.48</v>
      </c>
      <c r="L892" s="74">
        <v>1000</v>
      </c>
      <c r="M892" s="73">
        <v>207328.95</v>
      </c>
      <c r="N892" s="73">
        <v>0</v>
      </c>
      <c r="O892" s="16" t="str">
        <f>VLOOKUP($A892,'Roll up tech'!$A:$C,3,0)</f>
        <v>SP1</v>
      </c>
      <c r="P892" s="16" t="str">
        <f>VLOOKUP($A892,'Roll up tech'!$A:$C,2,0)</f>
        <v>BJ US-SUN-MochaMoodPie-8 427ml</v>
      </c>
      <c r="Q892" s="16" t="str">
        <f t="shared" si="41"/>
        <v>BJ</v>
      </c>
      <c r="R892" s="16">
        <f>VLOOKUP(A892,'Per Pallet'!A:C,3,0)</f>
        <v>240</v>
      </c>
      <c r="S892" s="16">
        <f t="shared" si="42"/>
        <v>67</v>
      </c>
    </row>
    <row r="893" spans="1:19" hidden="1" x14ac:dyDescent="0.25">
      <c r="A893" s="71">
        <v>64984153</v>
      </c>
      <c r="B893" s="71">
        <v>2904</v>
      </c>
      <c r="C893" s="71" t="s">
        <v>849</v>
      </c>
      <c r="D893" s="71" t="s">
        <v>850</v>
      </c>
      <c r="E893" s="71" t="s">
        <v>10403</v>
      </c>
      <c r="F893" s="71" t="s">
        <v>851</v>
      </c>
      <c r="G893" s="71" t="s">
        <v>852</v>
      </c>
      <c r="H893" s="72">
        <v>0</v>
      </c>
      <c r="I893" s="73">
        <v>0</v>
      </c>
      <c r="J893" s="73">
        <v>12931.67</v>
      </c>
      <c r="K893" s="73">
        <v>12424.59</v>
      </c>
      <c r="L893" s="74">
        <v>1000</v>
      </c>
      <c r="M893" s="73">
        <v>0</v>
      </c>
      <c r="N893" s="73">
        <v>0</v>
      </c>
      <c r="O893" s="16" t="str">
        <f>VLOOKUP($A893,'Roll up tech'!$A:$C,3,0)</f>
        <v>SP1</v>
      </c>
      <c r="P893" s="16" t="str">
        <f>VLOOKUP($A893,'Roll up tech'!$A:$C,2,0)</f>
        <v>BJ US-SUN-MochaMoodPie-8 427ml</v>
      </c>
      <c r="Q893" s="16" t="str">
        <f t="shared" si="41"/>
        <v>BJ</v>
      </c>
      <c r="R893" s="16">
        <f>VLOOKUP(A893,'Per Pallet'!A:C,3,0)</f>
        <v>240</v>
      </c>
      <c r="S893" s="16">
        <f t="shared" si="42"/>
        <v>0</v>
      </c>
    </row>
    <row r="894" spans="1:19" hidden="1" x14ac:dyDescent="0.25">
      <c r="A894" s="71">
        <v>64984153</v>
      </c>
      <c r="B894" s="71">
        <v>3989</v>
      </c>
      <c r="C894" s="71" t="s">
        <v>849</v>
      </c>
      <c r="D894" s="71" t="s">
        <v>850</v>
      </c>
      <c r="E894" s="71" t="s">
        <v>10403</v>
      </c>
      <c r="F894" s="71" t="s">
        <v>851</v>
      </c>
      <c r="G894" s="71" t="s">
        <v>852</v>
      </c>
      <c r="H894" s="72">
        <v>5665</v>
      </c>
      <c r="I894" s="73">
        <v>68341.45</v>
      </c>
      <c r="J894" s="73">
        <v>12063.8</v>
      </c>
      <c r="K894" s="73">
        <v>13508.48</v>
      </c>
      <c r="L894" s="74">
        <v>1000</v>
      </c>
      <c r="M894" s="73">
        <v>68341.45</v>
      </c>
      <c r="N894" s="73">
        <v>0</v>
      </c>
      <c r="O894" s="16" t="str">
        <f>VLOOKUP($A894,'Roll up tech'!$A:$C,3,0)</f>
        <v>SP1</v>
      </c>
      <c r="P894" s="16" t="str">
        <f>VLOOKUP($A894,'Roll up tech'!$A:$C,2,0)</f>
        <v>BJ US-SUN-MochaMoodPie-8 427ml</v>
      </c>
      <c r="Q894" s="16" t="str">
        <f t="shared" si="41"/>
        <v>BJ</v>
      </c>
      <c r="R894" s="16">
        <f>VLOOKUP(A894,'Per Pallet'!A:C,3,0)</f>
        <v>240</v>
      </c>
      <c r="S894" s="16">
        <f t="shared" si="42"/>
        <v>24</v>
      </c>
    </row>
    <row r="895" spans="1:19" hidden="1" x14ac:dyDescent="0.25">
      <c r="A895" s="71">
        <v>64986251</v>
      </c>
      <c r="B895" s="71">
        <v>1406</v>
      </c>
      <c r="C895" s="71" t="s">
        <v>849</v>
      </c>
      <c r="D895" s="71" t="s">
        <v>850</v>
      </c>
      <c r="E895" s="71" t="s">
        <v>10403</v>
      </c>
      <c r="F895" s="71" t="s">
        <v>853</v>
      </c>
      <c r="G895" s="71" t="s">
        <v>852</v>
      </c>
      <c r="H895" s="72">
        <v>0</v>
      </c>
      <c r="I895" s="73">
        <v>0</v>
      </c>
      <c r="J895" s="73">
        <v>0</v>
      </c>
      <c r="K895" s="73">
        <v>11385.06</v>
      </c>
      <c r="L895" s="74">
        <v>1000</v>
      </c>
      <c r="M895" s="73">
        <v>0</v>
      </c>
      <c r="N895" s="73">
        <v>0</v>
      </c>
      <c r="O895" s="16" t="str">
        <f>VLOOKUP($A895,'Roll up tech'!$A:$C,3,0)</f>
        <v>SP1</v>
      </c>
      <c r="P895" s="16" t="str">
        <f>VLOOKUP($A895,'Roll up tech'!$A:$C,2,0)</f>
        <v>BJ US-SUN-StrawBaeShortcake-8 427ML</v>
      </c>
      <c r="Q895" s="16" t="str">
        <f t="shared" si="41"/>
        <v>BJ</v>
      </c>
      <c r="R895" s="16">
        <f>VLOOKUP(A895,'Per Pallet'!A:C,3,0)</f>
        <v>240</v>
      </c>
      <c r="S895" s="16">
        <f t="shared" si="42"/>
        <v>0</v>
      </c>
    </row>
    <row r="896" spans="1:19" hidden="1" x14ac:dyDescent="0.25">
      <c r="A896" s="71">
        <v>64986251</v>
      </c>
      <c r="B896" s="71">
        <v>1419</v>
      </c>
      <c r="C896" s="71" t="s">
        <v>849</v>
      </c>
      <c r="D896" s="71" t="s">
        <v>850</v>
      </c>
      <c r="E896" s="71" t="s">
        <v>10403</v>
      </c>
      <c r="F896" s="71" t="s">
        <v>851</v>
      </c>
      <c r="G896" s="71" t="s">
        <v>852</v>
      </c>
      <c r="H896" s="72">
        <v>14014</v>
      </c>
      <c r="I896" s="73">
        <v>165231.12</v>
      </c>
      <c r="J896" s="73">
        <v>11790.43</v>
      </c>
      <c r="K896" s="73">
        <v>11385.06</v>
      </c>
      <c r="L896" s="74">
        <v>1000</v>
      </c>
      <c r="M896" s="73">
        <v>165231.12</v>
      </c>
      <c r="N896" s="73">
        <v>0</v>
      </c>
      <c r="O896" s="16" t="str">
        <f>VLOOKUP($A896,'Roll up tech'!$A:$C,3,0)</f>
        <v>SP1</v>
      </c>
      <c r="P896" s="16" t="str">
        <f>VLOOKUP($A896,'Roll up tech'!$A:$C,2,0)</f>
        <v>BJ US-SUN-StrawBaeShortcake-8 427ML</v>
      </c>
      <c r="Q896" s="16" t="str">
        <f t="shared" si="41"/>
        <v>BJ</v>
      </c>
      <c r="R896" s="16">
        <f>VLOOKUP(A896,'Per Pallet'!A:C,3,0)</f>
        <v>240</v>
      </c>
      <c r="S896" s="16">
        <f t="shared" si="42"/>
        <v>59</v>
      </c>
    </row>
    <row r="897" spans="1:19" hidden="1" x14ac:dyDescent="0.25">
      <c r="A897" s="71">
        <v>64986251</v>
      </c>
      <c r="B897" s="71">
        <v>1439</v>
      </c>
      <c r="C897" s="71" t="s">
        <v>849</v>
      </c>
      <c r="D897" s="71" t="s">
        <v>850</v>
      </c>
      <c r="E897" s="71" t="s">
        <v>10403</v>
      </c>
      <c r="F897" s="71" t="s">
        <v>851</v>
      </c>
      <c r="G897" s="71" t="s">
        <v>852</v>
      </c>
      <c r="H897" s="72">
        <v>4230</v>
      </c>
      <c r="I897" s="73">
        <v>49302.32</v>
      </c>
      <c r="J897" s="73">
        <v>11655.39</v>
      </c>
      <c r="K897" s="73">
        <v>11385.06</v>
      </c>
      <c r="L897" s="74">
        <v>1000</v>
      </c>
      <c r="M897" s="73">
        <v>49302.32</v>
      </c>
      <c r="N897" s="73">
        <v>0</v>
      </c>
      <c r="O897" s="16" t="str">
        <f>VLOOKUP($A897,'Roll up tech'!$A:$C,3,0)</f>
        <v>SP1</v>
      </c>
      <c r="P897" s="16" t="str">
        <f>VLOOKUP($A897,'Roll up tech'!$A:$C,2,0)</f>
        <v>BJ US-SUN-StrawBaeShortcake-8 427ML</v>
      </c>
      <c r="Q897" s="16" t="str">
        <f t="shared" si="41"/>
        <v>BJ</v>
      </c>
      <c r="R897" s="16">
        <f>VLOOKUP(A897,'Per Pallet'!A:C,3,0)</f>
        <v>240</v>
      </c>
      <c r="S897" s="16">
        <f t="shared" si="42"/>
        <v>18</v>
      </c>
    </row>
    <row r="898" spans="1:19" hidden="1" x14ac:dyDescent="0.25">
      <c r="A898" s="71">
        <v>64986251</v>
      </c>
      <c r="B898" s="71">
        <v>1471</v>
      </c>
      <c r="C898" s="71" t="s">
        <v>849</v>
      </c>
      <c r="D898" s="71" t="s">
        <v>850</v>
      </c>
      <c r="E898" s="71" t="s">
        <v>10403</v>
      </c>
      <c r="F898" s="71" t="s">
        <v>851</v>
      </c>
      <c r="G898" s="71" t="s">
        <v>852</v>
      </c>
      <c r="H898" s="72">
        <v>1440</v>
      </c>
      <c r="I898" s="73">
        <v>15171.78</v>
      </c>
      <c r="J898" s="73">
        <v>10535.96</v>
      </c>
      <c r="K898" s="73">
        <v>11385.06</v>
      </c>
      <c r="L898" s="74">
        <v>1000</v>
      </c>
      <c r="M898" s="73">
        <v>15171.78</v>
      </c>
      <c r="N898" s="73">
        <v>0</v>
      </c>
      <c r="O898" s="16" t="str">
        <f>VLOOKUP($A898,'Roll up tech'!$A:$C,3,0)</f>
        <v>SP1</v>
      </c>
      <c r="P898" s="16" t="str">
        <f>VLOOKUP($A898,'Roll up tech'!$A:$C,2,0)</f>
        <v>BJ US-SUN-StrawBaeShortcake-8 427ML</v>
      </c>
      <c r="Q898" s="16" t="str">
        <f t="shared" si="41"/>
        <v>BJ</v>
      </c>
      <c r="R898" s="16">
        <f>VLOOKUP(A898,'Per Pallet'!A:C,3,0)</f>
        <v>240</v>
      </c>
      <c r="S898" s="16">
        <f t="shared" si="42"/>
        <v>6</v>
      </c>
    </row>
    <row r="899" spans="1:19" hidden="1" x14ac:dyDescent="0.25">
      <c r="A899" s="71">
        <v>64986251</v>
      </c>
      <c r="B899" s="71">
        <v>2300</v>
      </c>
      <c r="C899" s="71" t="s">
        <v>849</v>
      </c>
      <c r="D899" s="71" t="s">
        <v>850</v>
      </c>
      <c r="E899" s="71" t="s">
        <v>10403</v>
      </c>
      <c r="F899" s="71" t="s">
        <v>851</v>
      </c>
      <c r="G899" s="71" t="s">
        <v>852</v>
      </c>
      <c r="H899" s="72">
        <v>3639</v>
      </c>
      <c r="I899" s="73">
        <v>42535.44</v>
      </c>
      <c r="J899" s="73">
        <v>11688.77</v>
      </c>
      <c r="K899" s="73">
        <v>11385.06</v>
      </c>
      <c r="L899" s="74">
        <v>1000</v>
      </c>
      <c r="M899" s="73">
        <v>42535.44</v>
      </c>
      <c r="N899" s="73">
        <v>0</v>
      </c>
      <c r="O899" s="16" t="str">
        <f>VLOOKUP($A899,'Roll up tech'!$A:$C,3,0)</f>
        <v>SP1</v>
      </c>
      <c r="P899" s="16" t="str">
        <f>VLOOKUP($A899,'Roll up tech'!$A:$C,2,0)</f>
        <v>BJ US-SUN-StrawBaeShortcake-8 427ML</v>
      </c>
      <c r="Q899" s="16" t="str">
        <f t="shared" si="41"/>
        <v>BJ</v>
      </c>
      <c r="R899" s="16">
        <f>VLOOKUP(A899,'Per Pallet'!A:C,3,0)</f>
        <v>240</v>
      </c>
      <c r="S899" s="16">
        <f t="shared" si="42"/>
        <v>16</v>
      </c>
    </row>
    <row r="900" spans="1:19" hidden="1" x14ac:dyDescent="0.25">
      <c r="A900" s="71">
        <v>64986251</v>
      </c>
      <c r="B900" s="71">
        <v>2904</v>
      </c>
      <c r="C900" s="71" t="s">
        <v>849</v>
      </c>
      <c r="D900" s="71" t="s">
        <v>850</v>
      </c>
      <c r="E900" s="71" t="s">
        <v>10403</v>
      </c>
      <c r="F900" s="71" t="s">
        <v>851</v>
      </c>
      <c r="G900" s="71" t="s">
        <v>852</v>
      </c>
      <c r="H900" s="72">
        <v>0</v>
      </c>
      <c r="I900" s="73">
        <v>0</v>
      </c>
      <c r="J900" s="73">
        <v>13721</v>
      </c>
      <c r="K900" s="73">
        <v>10384.83</v>
      </c>
      <c r="L900" s="74">
        <v>1000</v>
      </c>
      <c r="M900" s="73">
        <v>0</v>
      </c>
      <c r="N900" s="73">
        <v>0</v>
      </c>
      <c r="O900" s="16" t="str">
        <f>VLOOKUP($A900,'Roll up tech'!$A:$C,3,0)</f>
        <v>SP1</v>
      </c>
      <c r="P900" s="16" t="str">
        <f>VLOOKUP($A900,'Roll up tech'!$A:$C,2,0)</f>
        <v>BJ US-SUN-StrawBaeShortcake-8 427ML</v>
      </c>
      <c r="Q900" s="16" t="str">
        <f t="shared" si="41"/>
        <v>BJ</v>
      </c>
      <c r="R900" s="16">
        <f>VLOOKUP(A900,'Per Pallet'!A:C,3,0)</f>
        <v>240</v>
      </c>
      <c r="S900" s="16">
        <f t="shared" si="42"/>
        <v>0</v>
      </c>
    </row>
    <row r="901" spans="1:19" hidden="1" x14ac:dyDescent="0.25">
      <c r="A901" s="71">
        <v>64986251</v>
      </c>
      <c r="B901" s="71">
        <v>3989</v>
      </c>
      <c r="C901" s="71" t="s">
        <v>849</v>
      </c>
      <c r="D901" s="71" t="s">
        <v>850</v>
      </c>
      <c r="E901" s="71" t="s">
        <v>10403</v>
      </c>
      <c r="F901" s="71" t="s">
        <v>851</v>
      </c>
      <c r="G901" s="71" t="s">
        <v>852</v>
      </c>
      <c r="H901" s="72">
        <v>5108</v>
      </c>
      <c r="I901" s="73">
        <v>56179.89</v>
      </c>
      <c r="J901" s="73">
        <v>10998.41</v>
      </c>
      <c r="K901" s="73">
        <v>11385.06</v>
      </c>
      <c r="L901" s="74">
        <v>1000</v>
      </c>
      <c r="M901" s="73">
        <v>56179.89</v>
      </c>
      <c r="N901" s="73">
        <v>0</v>
      </c>
      <c r="O901" s="16" t="str">
        <f>VLOOKUP($A901,'Roll up tech'!$A:$C,3,0)</f>
        <v>SP1</v>
      </c>
      <c r="P901" s="16" t="str">
        <f>VLOOKUP($A901,'Roll up tech'!$A:$C,2,0)</f>
        <v>BJ US-SUN-StrawBaeShortcake-8 427ML</v>
      </c>
      <c r="Q901" s="16" t="str">
        <f t="shared" si="41"/>
        <v>BJ</v>
      </c>
      <c r="R901" s="16">
        <f>VLOOKUP(A901,'Per Pallet'!A:C,3,0)</f>
        <v>240</v>
      </c>
      <c r="S901" s="16">
        <f t="shared" si="42"/>
        <v>22</v>
      </c>
    </row>
    <row r="902" spans="1:19" hidden="1" x14ac:dyDescent="0.25">
      <c r="A902" s="71">
        <v>64987232</v>
      </c>
      <c r="B902" s="71">
        <v>1419</v>
      </c>
      <c r="C902" s="71" t="s">
        <v>849</v>
      </c>
      <c r="D902" s="71" t="s">
        <v>850</v>
      </c>
      <c r="E902" s="71" t="s">
        <v>10403</v>
      </c>
      <c r="F902" s="71" t="s">
        <v>851</v>
      </c>
      <c r="G902" s="71" t="s">
        <v>852</v>
      </c>
      <c r="H902" s="72">
        <v>9769</v>
      </c>
      <c r="I902" s="73">
        <v>161954.45000000001</v>
      </c>
      <c r="J902" s="73">
        <v>16578.41</v>
      </c>
      <c r="K902" s="73">
        <v>16912.099999999999</v>
      </c>
      <c r="L902" s="74">
        <v>1000</v>
      </c>
      <c r="M902" s="73">
        <v>161954.45000000001</v>
      </c>
      <c r="N902" s="73">
        <v>0</v>
      </c>
      <c r="O902" s="16" t="str">
        <f>VLOOKUP($A902,'Roll up tech'!$A:$C,3,0)</f>
        <v>BJ Bars</v>
      </c>
      <c r="P902" s="16" t="str">
        <f>VLOOKUP($A902,'Roll up tech'!$A:$C,2,0)</f>
        <v>BJ US-Bar-CHOCFUDGBrownie 8-4pk</v>
      </c>
      <c r="Q902" s="16" t="str">
        <f t="shared" si="41"/>
        <v>BJ</v>
      </c>
      <c r="R902" s="16">
        <f>VLOOKUP(A902,'Per Pallet'!A:C,3,0)</f>
        <v>165</v>
      </c>
      <c r="S902" s="16">
        <f t="shared" si="42"/>
        <v>60</v>
      </c>
    </row>
    <row r="903" spans="1:19" hidden="1" x14ac:dyDescent="0.25">
      <c r="A903" s="71">
        <v>64987232</v>
      </c>
      <c r="B903" s="71">
        <v>1439</v>
      </c>
      <c r="C903" s="71" t="s">
        <v>849</v>
      </c>
      <c r="D903" s="71" t="s">
        <v>850</v>
      </c>
      <c r="E903" s="71" t="s">
        <v>10403</v>
      </c>
      <c r="F903" s="71" t="s">
        <v>851</v>
      </c>
      <c r="G903" s="71" t="s">
        <v>852</v>
      </c>
      <c r="H903" s="72">
        <v>8030</v>
      </c>
      <c r="I903" s="73">
        <v>132719.06</v>
      </c>
      <c r="J903" s="73">
        <v>16527.900000000001</v>
      </c>
      <c r="K903" s="73">
        <v>17731.259999999998</v>
      </c>
      <c r="L903" s="74">
        <v>1000</v>
      </c>
      <c r="M903" s="73">
        <v>132719.06</v>
      </c>
      <c r="N903" s="73">
        <v>0</v>
      </c>
      <c r="O903" s="16" t="str">
        <f>VLOOKUP($A903,'Roll up tech'!$A:$C,3,0)</f>
        <v>BJ Bars</v>
      </c>
      <c r="P903" s="16" t="str">
        <f>VLOOKUP($A903,'Roll up tech'!$A:$C,2,0)</f>
        <v>BJ US-Bar-CHOCFUDGBrownie 8-4pk</v>
      </c>
      <c r="Q903" s="16" t="str">
        <f t="shared" si="41"/>
        <v>BJ</v>
      </c>
      <c r="R903" s="16">
        <f>VLOOKUP(A903,'Per Pallet'!A:C,3,0)</f>
        <v>165</v>
      </c>
      <c r="S903" s="16">
        <f t="shared" si="42"/>
        <v>49</v>
      </c>
    </row>
    <row r="904" spans="1:19" hidden="1" x14ac:dyDescent="0.25">
      <c r="A904" s="71">
        <v>64987232</v>
      </c>
      <c r="B904" s="71">
        <v>1716</v>
      </c>
      <c r="C904" s="71" t="s">
        <v>849</v>
      </c>
      <c r="D904" s="71" t="s">
        <v>850</v>
      </c>
      <c r="E904" s="71" t="s">
        <v>10403</v>
      </c>
      <c r="F904" s="71" t="s">
        <v>851</v>
      </c>
      <c r="G904" s="71" t="s">
        <v>852</v>
      </c>
      <c r="H904" s="72">
        <v>24778</v>
      </c>
      <c r="I904" s="73">
        <v>414061.47</v>
      </c>
      <c r="J904" s="73">
        <v>16710.849999999999</v>
      </c>
      <c r="K904" s="73">
        <v>16331.02</v>
      </c>
      <c r="L904" s="74">
        <v>1000</v>
      </c>
      <c r="M904" s="73">
        <v>414061.47</v>
      </c>
      <c r="N904" s="73">
        <v>0</v>
      </c>
      <c r="O904" s="16" t="str">
        <f>VLOOKUP($A904,'Roll up tech'!$A:$C,3,0)</f>
        <v>BJ Bars</v>
      </c>
      <c r="P904" s="16" t="str">
        <f>VLOOKUP($A904,'Roll up tech'!$A:$C,2,0)</f>
        <v>BJ US-Bar-CHOCFUDGBrownie 8-4pk</v>
      </c>
      <c r="Q904" s="16" t="str">
        <f t="shared" si="41"/>
        <v>BJ</v>
      </c>
      <c r="R904" s="16">
        <f>VLOOKUP(A904,'Per Pallet'!A:C,3,0)</f>
        <v>165</v>
      </c>
      <c r="S904" s="16">
        <f t="shared" si="42"/>
        <v>151</v>
      </c>
    </row>
    <row r="905" spans="1:19" hidden="1" x14ac:dyDescent="0.25">
      <c r="A905" s="71">
        <v>64987232</v>
      </c>
      <c r="B905" s="71">
        <v>2300</v>
      </c>
      <c r="C905" s="71" t="s">
        <v>849</v>
      </c>
      <c r="D905" s="71" t="s">
        <v>850</v>
      </c>
      <c r="E905" s="71" t="s">
        <v>10403</v>
      </c>
      <c r="F905" s="71" t="s">
        <v>851</v>
      </c>
      <c r="G905" s="71" t="s">
        <v>852</v>
      </c>
      <c r="H905" s="72">
        <v>5971</v>
      </c>
      <c r="I905" s="73">
        <v>97261.71</v>
      </c>
      <c r="J905" s="73">
        <v>16289.02</v>
      </c>
      <c r="K905" s="73">
        <v>16351.93</v>
      </c>
      <c r="L905" s="74">
        <v>1000</v>
      </c>
      <c r="M905" s="73">
        <v>97261.71</v>
      </c>
      <c r="N905" s="73">
        <v>0</v>
      </c>
      <c r="O905" s="16" t="str">
        <f>VLOOKUP($A905,'Roll up tech'!$A:$C,3,0)</f>
        <v>BJ Bars</v>
      </c>
      <c r="P905" s="16" t="str">
        <f>VLOOKUP($A905,'Roll up tech'!$A:$C,2,0)</f>
        <v>BJ US-Bar-CHOCFUDGBrownie 8-4pk</v>
      </c>
      <c r="Q905" s="16" t="str">
        <f t="shared" si="41"/>
        <v>BJ</v>
      </c>
      <c r="R905" s="16">
        <f>VLOOKUP(A905,'Per Pallet'!A:C,3,0)</f>
        <v>165</v>
      </c>
      <c r="S905" s="16">
        <f t="shared" si="42"/>
        <v>37</v>
      </c>
    </row>
    <row r="906" spans="1:19" hidden="1" x14ac:dyDescent="0.25">
      <c r="A906" s="71">
        <v>64987232</v>
      </c>
      <c r="B906" s="71">
        <v>3989</v>
      </c>
      <c r="C906" s="71" t="s">
        <v>849</v>
      </c>
      <c r="D906" s="71" t="s">
        <v>850</v>
      </c>
      <c r="E906" s="71" t="s">
        <v>10403</v>
      </c>
      <c r="F906" s="71" t="s">
        <v>851</v>
      </c>
      <c r="G906" s="71" t="s">
        <v>852</v>
      </c>
      <c r="H906" s="72">
        <v>15705</v>
      </c>
      <c r="I906" s="73">
        <v>257740.79999999999</v>
      </c>
      <c r="J906" s="73">
        <v>16411.38</v>
      </c>
      <c r="K906" s="73">
        <v>16912.099999999999</v>
      </c>
      <c r="L906" s="74">
        <v>1000</v>
      </c>
      <c r="M906" s="73">
        <v>257740.79999999999</v>
      </c>
      <c r="N906" s="73">
        <v>0</v>
      </c>
      <c r="O906" s="16" t="str">
        <f>VLOOKUP($A906,'Roll up tech'!$A:$C,3,0)</f>
        <v>BJ Bars</v>
      </c>
      <c r="P906" s="16" t="str">
        <f>VLOOKUP($A906,'Roll up tech'!$A:$C,2,0)</f>
        <v>BJ US-Bar-CHOCFUDGBrownie 8-4pk</v>
      </c>
      <c r="Q906" s="16" t="str">
        <f t="shared" si="41"/>
        <v>BJ</v>
      </c>
      <c r="R906" s="16">
        <f>VLOOKUP(A906,'Per Pallet'!A:C,3,0)</f>
        <v>165</v>
      </c>
      <c r="S906" s="16">
        <f t="shared" si="42"/>
        <v>96</v>
      </c>
    </row>
    <row r="907" spans="1:19" hidden="1" x14ac:dyDescent="0.25">
      <c r="A907" s="71">
        <v>64987233</v>
      </c>
      <c r="B907" s="71">
        <v>1419</v>
      </c>
      <c r="C907" s="71" t="s">
        <v>849</v>
      </c>
      <c r="D907" s="71" t="s">
        <v>850</v>
      </c>
      <c r="E907" s="71" t="s">
        <v>10403</v>
      </c>
      <c r="F907" s="71" t="s">
        <v>851</v>
      </c>
      <c r="G907" s="71" t="s">
        <v>852</v>
      </c>
      <c r="H907" s="72">
        <v>7224</v>
      </c>
      <c r="I907" s="73">
        <v>124993.82</v>
      </c>
      <c r="J907" s="73">
        <v>17302.580000000002</v>
      </c>
      <c r="K907" s="73">
        <v>16840.04</v>
      </c>
      <c r="L907" s="74">
        <v>1000</v>
      </c>
      <c r="M907" s="73">
        <v>124993.82</v>
      </c>
      <c r="N907" s="73">
        <v>0</v>
      </c>
      <c r="O907" s="16" t="str">
        <f>VLOOKUP($A907,'Roll up tech'!$A:$C,3,0)</f>
        <v>BJ Bars</v>
      </c>
      <c r="P907" s="16" t="str">
        <f>VLOOKUP($A907,'Roll up tech'!$A:$C,2,0)</f>
        <v>BJ US-Bar-StrawberryCHSCAKE 8-4pk</v>
      </c>
      <c r="Q907" s="16" t="str">
        <f t="shared" si="41"/>
        <v>BJ</v>
      </c>
      <c r="R907" s="16">
        <f>VLOOKUP(A907,'Per Pallet'!A:C,3,0)</f>
        <v>165</v>
      </c>
      <c r="S907" s="16">
        <f t="shared" si="42"/>
        <v>44</v>
      </c>
    </row>
    <row r="908" spans="1:19" hidden="1" x14ac:dyDescent="0.25">
      <c r="A908" s="71">
        <v>64987233</v>
      </c>
      <c r="B908" s="71">
        <v>1439</v>
      </c>
      <c r="C908" s="71" t="s">
        <v>849</v>
      </c>
      <c r="D908" s="71" t="s">
        <v>850</v>
      </c>
      <c r="E908" s="71" t="s">
        <v>10403</v>
      </c>
      <c r="F908" s="71" t="s">
        <v>851</v>
      </c>
      <c r="G908" s="71" t="s">
        <v>852</v>
      </c>
      <c r="H908" s="72">
        <v>3119</v>
      </c>
      <c r="I908" s="73">
        <v>53839.37</v>
      </c>
      <c r="J908" s="73">
        <v>17261.740000000002</v>
      </c>
      <c r="K908" s="73">
        <v>17662.55</v>
      </c>
      <c r="L908" s="74">
        <v>1000</v>
      </c>
      <c r="M908" s="73">
        <v>53839.37</v>
      </c>
      <c r="N908" s="73">
        <v>0</v>
      </c>
      <c r="O908" s="16" t="str">
        <f>VLOOKUP($A908,'Roll up tech'!$A:$C,3,0)</f>
        <v>BJ Bars</v>
      </c>
      <c r="P908" s="16" t="str">
        <f>VLOOKUP($A908,'Roll up tech'!$A:$C,2,0)</f>
        <v>BJ US-Bar-StrawberryCHSCAKE 8-4pk</v>
      </c>
      <c r="Q908" s="16" t="str">
        <f t="shared" si="41"/>
        <v>BJ</v>
      </c>
      <c r="R908" s="16">
        <f>VLOOKUP(A908,'Per Pallet'!A:C,3,0)</f>
        <v>165</v>
      </c>
      <c r="S908" s="16">
        <f t="shared" si="42"/>
        <v>19</v>
      </c>
    </row>
    <row r="909" spans="1:19" hidden="1" x14ac:dyDescent="0.25">
      <c r="A909" s="71">
        <v>64987233</v>
      </c>
      <c r="B909" s="71">
        <v>1716</v>
      </c>
      <c r="C909" s="71" t="s">
        <v>849</v>
      </c>
      <c r="D909" s="71" t="s">
        <v>850</v>
      </c>
      <c r="E909" s="71" t="s">
        <v>10403</v>
      </c>
      <c r="F909" s="71" t="s">
        <v>851</v>
      </c>
      <c r="G909" s="71" t="s">
        <v>852</v>
      </c>
      <c r="H909" s="72">
        <v>0</v>
      </c>
      <c r="I909" s="73">
        <v>0</v>
      </c>
      <c r="J909" s="73">
        <v>18360</v>
      </c>
      <c r="K909" s="73">
        <v>16261.44</v>
      </c>
      <c r="L909" s="74">
        <v>1000</v>
      </c>
      <c r="M909" s="73">
        <v>0</v>
      </c>
      <c r="N909" s="73">
        <v>0</v>
      </c>
      <c r="O909" s="16" t="str">
        <f>VLOOKUP($A909,'Roll up tech'!$A:$C,3,0)</f>
        <v>BJ Bars</v>
      </c>
      <c r="P909" s="16" t="str">
        <f>VLOOKUP($A909,'Roll up tech'!$A:$C,2,0)</f>
        <v>BJ US-Bar-StrawberryCHSCAKE 8-4pk</v>
      </c>
      <c r="Q909" s="16" t="str">
        <f t="shared" si="41"/>
        <v>BJ</v>
      </c>
      <c r="R909" s="16">
        <f>VLOOKUP(A909,'Per Pallet'!A:C,3,0)</f>
        <v>165</v>
      </c>
      <c r="S909" s="16">
        <f t="shared" si="42"/>
        <v>0</v>
      </c>
    </row>
    <row r="910" spans="1:19" hidden="1" x14ac:dyDescent="0.25">
      <c r="A910" s="71">
        <v>64987233</v>
      </c>
      <c r="B910" s="71">
        <v>2300</v>
      </c>
      <c r="C910" s="71" t="s">
        <v>849</v>
      </c>
      <c r="D910" s="71" t="s">
        <v>850</v>
      </c>
      <c r="E910" s="71" t="s">
        <v>10403</v>
      </c>
      <c r="F910" s="71" t="s">
        <v>851</v>
      </c>
      <c r="G910" s="71" t="s">
        <v>852</v>
      </c>
      <c r="H910" s="72">
        <v>6893</v>
      </c>
      <c r="I910" s="73">
        <v>118888.68</v>
      </c>
      <c r="J910" s="73">
        <v>17247.740000000002</v>
      </c>
      <c r="K910" s="73">
        <v>16279.99</v>
      </c>
      <c r="L910" s="74">
        <v>1000</v>
      </c>
      <c r="M910" s="73">
        <v>118888.68</v>
      </c>
      <c r="N910" s="73">
        <v>0</v>
      </c>
      <c r="O910" s="16" t="str">
        <f>VLOOKUP($A910,'Roll up tech'!$A:$C,3,0)</f>
        <v>BJ Bars</v>
      </c>
      <c r="P910" s="16" t="str">
        <f>VLOOKUP($A910,'Roll up tech'!$A:$C,2,0)</f>
        <v>BJ US-Bar-StrawberryCHSCAKE 8-4pk</v>
      </c>
      <c r="Q910" s="16" t="str">
        <f t="shared" si="41"/>
        <v>BJ</v>
      </c>
      <c r="R910" s="16">
        <f>VLOOKUP(A910,'Per Pallet'!A:C,3,0)</f>
        <v>165</v>
      </c>
      <c r="S910" s="16">
        <f t="shared" si="42"/>
        <v>42</v>
      </c>
    </row>
    <row r="911" spans="1:19" hidden="1" x14ac:dyDescent="0.25">
      <c r="A911" s="71">
        <v>64987233</v>
      </c>
      <c r="B911" s="71">
        <v>3989</v>
      </c>
      <c r="C911" s="71" t="s">
        <v>849</v>
      </c>
      <c r="D911" s="71" t="s">
        <v>850</v>
      </c>
      <c r="E911" s="71" t="s">
        <v>10403</v>
      </c>
      <c r="F911" s="71" t="s">
        <v>851</v>
      </c>
      <c r="G911" s="71" t="s">
        <v>852</v>
      </c>
      <c r="H911" s="72">
        <v>9195</v>
      </c>
      <c r="I911" s="73">
        <v>159610.26999999999</v>
      </c>
      <c r="J911" s="73">
        <v>17358.38</v>
      </c>
      <c r="K911" s="73">
        <v>16840.04</v>
      </c>
      <c r="L911" s="74">
        <v>1000</v>
      </c>
      <c r="M911" s="73">
        <v>159610.26999999999</v>
      </c>
      <c r="N911" s="73">
        <v>0</v>
      </c>
      <c r="O911" s="16" t="str">
        <f>VLOOKUP($A911,'Roll up tech'!$A:$C,3,0)</f>
        <v>BJ Bars</v>
      </c>
      <c r="P911" s="16" t="str">
        <f>VLOOKUP($A911,'Roll up tech'!$A:$C,2,0)</f>
        <v>BJ US-Bar-StrawberryCHSCAKE 8-4pk</v>
      </c>
      <c r="Q911" s="16" t="str">
        <f t="shared" si="41"/>
        <v>BJ</v>
      </c>
      <c r="R911" s="16">
        <f>VLOOKUP(A911,'Per Pallet'!A:C,3,0)</f>
        <v>165</v>
      </c>
      <c r="S911" s="16">
        <f t="shared" si="42"/>
        <v>56</v>
      </c>
    </row>
    <row r="912" spans="1:19" hidden="1" x14ac:dyDescent="0.25">
      <c r="A912" s="71">
        <v>64987234</v>
      </c>
      <c r="B912" s="71">
        <v>1419</v>
      </c>
      <c r="C912" s="71" t="s">
        <v>849</v>
      </c>
      <c r="D912" s="71" t="s">
        <v>850</v>
      </c>
      <c r="E912" s="71" t="s">
        <v>10403</v>
      </c>
      <c r="F912" s="71" t="s">
        <v>851</v>
      </c>
      <c r="G912" s="71" t="s">
        <v>852</v>
      </c>
      <c r="H912" s="72">
        <v>15653</v>
      </c>
      <c r="I912" s="73">
        <v>262937.18</v>
      </c>
      <c r="J912" s="73">
        <v>16797.88</v>
      </c>
      <c r="K912" s="73">
        <v>16902.599999999999</v>
      </c>
      <c r="L912" s="74">
        <v>1000</v>
      </c>
      <c r="M912" s="73">
        <v>262937.18</v>
      </c>
      <c r="N912" s="73">
        <v>0</v>
      </c>
      <c r="O912" s="16" t="str">
        <f>VLOOKUP($A912,'Roll up tech'!$A:$C,3,0)</f>
        <v>BJ Bars</v>
      </c>
      <c r="P912" s="16" t="str">
        <f>VLOOKUP($A912,'Roll up tech'!$A:$C,2,0)</f>
        <v>BJ US-Bar-Cookie Dough 8-4pk</v>
      </c>
      <c r="Q912" s="16" t="str">
        <f t="shared" si="41"/>
        <v>BJ</v>
      </c>
      <c r="R912" s="16">
        <f>VLOOKUP(A912,'Per Pallet'!A:C,3,0)</f>
        <v>165</v>
      </c>
      <c r="S912" s="16">
        <f t="shared" si="42"/>
        <v>95</v>
      </c>
    </row>
    <row r="913" spans="1:19" hidden="1" x14ac:dyDescent="0.25">
      <c r="A913" s="71">
        <v>64987234</v>
      </c>
      <c r="B913" s="71">
        <v>1439</v>
      </c>
      <c r="C913" s="71" t="s">
        <v>849</v>
      </c>
      <c r="D913" s="71" t="s">
        <v>850</v>
      </c>
      <c r="E913" s="71" t="s">
        <v>10403</v>
      </c>
      <c r="F913" s="71" t="s">
        <v>851</v>
      </c>
      <c r="G913" s="71" t="s">
        <v>852</v>
      </c>
      <c r="H913" s="72">
        <v>12166</v>
      </c>
      <c r="I913" s="73">
        <v>203837.01</v>
      </c>
      <c r="J913" s="73">
        <v>16754.64</v>
      </c>
      <c r="K913" s="73">
        <v>17728.169999999998</v>
      </c>
      <c r="L913" s="74">
        <v>1000</v>
      </c>
      <c r="M913" s="73">
        <v>203837.01</v>
      </c>
      <c r="N913" s="73">
        <v>0</v>
      </c>
      <c r="O913" s="16" t="str">
        <f>VLOOKUP($A913,'Roll up tech'!$A:$C,3,0)</f>
        <v>BJ Bars</v>
      </c>
      <c r="P913" s="16" t="str">
        <f>VLOOKUP($A913,'Roll up tech'!$A:$C,2,0)</f>
        <v>BJ US-Bar-Cookie Dough 8-4pk</v>
      </c>
      <c r="Q913" s="16" t="str">
        <f t="shared" si="41"/>
        <v>BJ</v>
      </c>
      <c r="R913" s="16">
        <f>VLOOKUP(A913,'Per Pallet'!A:C,3,0)</f>
        <v>165</v>
      </c>
      <c r="S913" s="16">
        <f t="shared" si="42"/>
        <v>74</v>
      </c>
    </row>
    <row r="914" spans="1:19" hidden="1" x14ac:dyDescent="0.25">
      <c r="A914" s="71">
        <v>64987234</v>
      </c>
      <c r="B914" s="71">
        <v>1716</v>
      </c>
      <c r="C914" s="71" t="s">
        <v>849</v>
      </c>
      <c r="D914" s="71" t="s">
        <v>850</v>
      </c>
      <c r="E914" s="71" t="s">
        <v>10403</v>
      </c>
      <c r="F914" s="71" t="s">
        <v>851</v>
      </c>
      <c r="G914" s="71" t="s">
        <v>852</v>
      </c>
      <c r="H914" s="72">
        <v>330</v>
      </c>
      <c r="I914" s="73">
        <v>5519.32</v>
      </c>
      <c r="J914" s="73">
        <v>16725.21</v>
      </c>
      <c r="K914" s="73">
        <v>16321.85</v>
      </c>
      <c r="L914" s="74">
        <v>1000</v>
      </c>
      <c r="M914" s="73">
        <v>5519.32</v>
      </c>
      <c r="N914" s="73">
        <v>0</v>
      </c>
      <c r="O914" s="16" t="str">
        <f>VLOOKUP($A914,'Roll up tech'!$A:$C,3,0)</f>
        <v>BJ Bars</v>
      </c>
      <c r="P914" s="16" t="str">
        <f>VLOOKUP($A914,'Roll up tech'!$A:$C,2,0)</f>
        <v>BJ US-Bar-Cookie Dough 8-4pk</v>
      </c>
      <c r="Q914" s="16" t="str">
        <f t="shared" si="41"/>
        <v>BJ</v>
      </c>
      <c r="R914" s="16">
        <f>VLOOKUP(A914,'Per Pallet'!A:C,3,0)</f>
        <v>165</v>
      </c>
      <c r="S914" s="16">
        <f t="shared" si="42"/>
        <v>2</v>
      </c>
    </row>
    <row r="915" spans="1:19" hidden="1" x14ac:dyDescent="0.25">
      <c r="A915" s="71">
        <v>64987234</v>
      </c>
      <c r="B915" s="71">
        <v>2300</v>
      </c>
      <c r="C915" s="71" t="s">
        <v>849</v>
      </c>
      <c r="D915" s="71" t="s">
        <v>850</v>
      </c>
      <c r="E915" s="71" t="s">
        <v>10403</v>
      </c>
      <c r="F915" s="71" t="s">
        <v>851</v>
      </c>
      <c r="G915" s="71" t="s">
        <v>852</v>
      </c>
      <c r="H915" s="72">
        <v>8453</v>
      </c>
      <c r="I915" s="73">
        <v>141724.73000000001</v>
      </c>
      <c r="J915" s="73">
        <v>16766.2</v>
      </c>
      <c r="K915" s="73">
        <v>16784.330000000002</v>
      </c>
      <c r="L915" s="74">
        <v>1000</v>
      </c>
      <c r="M915" s="73">
        <v>141724.73000000001</v>
      </c>
      <c r="N915" s="73">
        <v>0</v>
      </c>
      <c r="O915" s="16" t="str">
        <f>VLOOKUP($A915,'Roll up tech'!$A:$C,3,0)</f>
        <v>BJ Bars</v>
      </c>
      <c r="P915" s="16" t="str">
        <f>VLOOKUP($A915,'Roll up tech'!$A:$C,2,0)</f>
        <v>BJ US-Bar-Cookie Dough 8-4pk</v>
      </c>
      <c r="Q915" s="16" t="str">
        <f t="shared" si="41"/>
        <v>BJ</v>
      </c>
      <c r="R915" s="16">
        <f>VLOOKUP(A915,'Per Pallet'!A:C,3,0)</f>
        <v>165</v>
      </c>
      <c r="S915" s="16">
        <f t="shared" si="42"/>
        <v>52</v>
      </c>
    </row>
    <row r="916" spans="1:19" hidden="1" x14ac:dyDescent="0.25">
      <c r="A916" s="71">
        <v>64987234</v>
      </c>
      <c r="B916" s="71">
        <v>3989</v>
      </c>
      <c r="C916" s="71" t="s">
        <v>849</v>
      </c>
      <c r="D916" s="71" t="s">
        <v>850</v>
      </c>
      <c r="E916" s="71" t="s">
        <v>10403</v>
      </c>
      <c r="F916" s="71" t="s">
        <v>851</v>
      </c>
      <c r="G916" s="71" t="s">
        <v>852</v>
      </c>
      <c r="H916" s="72">
        <v>18259</v>
      </c>
      <c r="I916" s="73">
        <v>305918.67</v>
      </c>
      <c r="J916" s="73">
        <v>16754.400000000001</v>
      </c>
      <c r="K916" s="73">
        <v>16902.599999999999</v>
      </c>
      <c r="L916" s="74">
        <v>1000</v>
      </c>
      <c r="M916" s="73">
        <v>305918.67</v>
      </c>
      <c r="N916" s="73">
        <v>0</v>
      </c>
      <c r="O916" s="16" t="str">
        <f>VLOOKUP($A916,'Roll up tech'!$A:$C,3,0)</f>
        <v>BJ Bars</v>
      </c>
      <c r="P916" s="16" t="str">
        <f>VLOOKUP($A916,'Roll up tech'!$A:$C,2,0)</f>
        <v>BJ US-Bar-Cookie Dough 8-4pk</v>
      </c>
      <c r="Q916" s="16" t="str">
        <f t="shared" si="41"/>
        <v>BJ</v>
      </c>
      <c r="R916" s="16">
        <f>VLOOKUP(A916,'Per Pallet'!A:C,3,0)</f>
        <v>165</v>
      </c>
      <c r="S916" s="16">
        <f t="shared" si="42"/>
        <v>111</v>
      </c>
    </row>
    <row r="917" spans="1:19" hidden="1" x14ac:dyDescent="0.25">
      <c r="A917" s="71">
        <v>64987238</v>
      </c>
      <c r="B917" s="71">
        <v>1419</v>
      </c>
      <c r="C917" s="71" t="s">
        <v>849</v>
      </c>
      <c r="D917" s="71" t="s">
        <v>850</v>
      </c>
      <c r="E917" s="71" t="s">
        <v>10403</v>
      </c>
      <c r="F917" s="71" t="s">
        <v>851</v>
      </c>
      <c r="G917" s="71" t="s">
        <v>852</v>
      </c>
      <c r="H917" s="72">
        <v>4838</v>
      </c>
      <c r="I917" s="73">
        <v>78004.91</v>
      </c>
      <c r="J917" s="73">
        <v>16123.38</v>
      </c>
      <c r="K917" s="73">
        <v>13826.66</v>
      </c>
      <c r="L917" s="74">
        <v>1000</v>
      </c>
      <c r="M917" s="73">
        <v>78004.91</v>
      </c>
      <c r="N917" s="73">
        <v>0</v>
      </c>
      <c r="O917" s="16" t="str">
        <f>VLOOKUP($A917,'Roll up tech'!$A:$C,3,0)</f>
        <v>SP1</v>
      </c>
      <c r="P917" s="16" t="str">
        <f>VLOOKUP($A917,'Roll up tech'!$A:$C,2,0)</f>
        <v>BJ R01-SUN-ChocolottaCHSCKE-8 427ML</v>
      </c>
      <c r="Q917" s="16" t="str">
        <f t="shared" si="41"/>
        <v>BJ</v>
      </c>
      <c r="R917" s="16">
        <f>VLOOKUP(A917,'Per Pallet'!A:C,3,0)</f>
        <v>240</v>
      </c>
      <c r="S917" s="16">
        <f t="shared" si="42"/>
        <v>21</v>
      </c>
    </row>
    <row r="918" spans="1:19" hidden="1" x14ac:dyDescent="0.25">
      <c r="A918" s="71">
        <v>64987238</v>
      </c>
      <c r="B918" s="71">
        <v>2300</v>
      </c>
      <c r="C918" s="71" t="s">
        <v>849</v>
      </c>
      <c r="D918" s="71" t="s">
        <v>850</v>
      </c>
      <c r="E918" s="71" t="s">
        <v>10403</v>
      </c>
      <c r="F918" s="71" t="s">
        <v>851</v>
      </c>
      <c r="G918" s="71" t="s">
        <v>852</v>
      </c>
      <c r="H918" s="72">
        <v>7473</v>
      </c>
      <c r="I918" s="73">
        <v>116172.01</v>
      </c>
      <c r="J918" s="73">
        <v>15545.57</v>
      </c>
      <c r="K918" s="73">
        <v>13826.66</v>
      </c>
      <c r="L918" s="74">
        <v>1000</v>
      </c>
      <c r="M918" s="73">
        <v>116172.01</v>
      </c>
      <c r="N918" s="73">
        <v>0</v>
      </c>
      <c r="O918" s="16" t="str">
        <f>VLOOKUP($A918,'Roll up tech'!$A:$C,3,0)</f>
        <v>SP1</v>
      </c>
      <c r="P918" s="16" t="str">
        <f>VLOOKUP($A918,'Roll up tech'!$A:$C,2,0)</f>
        <v>BJ R01-SUN-ChocolottaCHSCKE-8 427ML</v>
      </c>
      <c r="Q918" s="16" t="str">
        <f t="shared" si="41"/>
        <v>BJ</v>
      </c>
      <c r="R918" s="16">
        <f>VLOOKUP(A918,'Per Pallet'!A:C,3,0)</f>
        <v>240</v>
      </c>
      <c r="S918" s="16">
        <f t="shared" si="42"/>
        <v>32</v>
      </c>
    </row>
    <row r="919" spans="1:19" hidden="1" x14ac:dyDescent="0.25">
      <c r="A919" s="71">
        <v>64988053</v>
      </c>
      <c r="B919" s="71">
        <v>1419</v>
      </c>
      <c r="C919" s="71" t="s">
        <v>849</v>
      </c>
      <c r="D919" s="71" t="s">
        <v>850</v>
      </c>
      <c r="E919" s="71" t="s">
        <v>10403</v>
      </c>
      <c r="F919" s="71" t="s">
        <v>851</v>
      </c>
      <c r="G919" s="71" t="s">
        <v>852</v>
      </c>
      <c r="H919" s="72">
        <v>7385</v>
      </c>
      <c r="I919" s="73">
        <v>113050.56</v>
      </c>
      <c r="J919" s="73">
        <v>15308.13</v>
      </c>
      <c r="K919" s="73">
        <v>15786.89</v>
      </c>
      <c r="L919" s="74">
        <v>1000</v>
      </c>
      <c r="M919" s="73">
        <v>113050.56</v>
      </c>
      <c r="N919" s="73">
        <v>0</v>
      </c>
      <c r="O919" s="16" t="str">
        <f>VLOOKUP($A919,'Roll up tech'!$A:$C,3,0)</f>
        <v>BJ Bars</v>
      </c>
      <c r="P919" s="16" t="str">
        <f>VLOOKUP($A919,'Roll up tech'!$A:$C,2,0)</f>
        <v>BJ US-Bar-PB Pretzel 8-4pk</v>
      </c>
      <c r="Q919" s="16" t="str">
        <f t="shared" si="41"/>
        <v>BJ</v>
      </c>
      <c r="R919" s="16">
        <f>VLOOKUP(A919,'Per Pallet'!A:C,3,0)</f>
        <v>165</v>
      </c>
      <c r="S919" s="16">
        <f t="shared" si="42"/>
        <v>45</v>
      </c>
    </row>
    <row r="920" spans="1:19" hidden="1" x14ac:dyDescent="0.25">
      <c r="A920" s="71">
        <v>64988053</v>
      </c>
      <c r="B920" s="71">
        <v>1439</v>
      </c>
      <c r="C920" s="71" t="s">
        <v>849</v>
      </c>
      <c r="D920" s="71" t="s">
        <v>850</v>
      </c>
      <c r="E920" s="71" t="s">
        <v>10403</v>
      </c>
      <c r="F920" s="71" t="s">
        <v>851</v>
      </c>
      <c r="G920" s="71" t="s">
        <v>852</v>
      </c>
      <c r="H920" s="72">
        <v>4088</v>
      </c>
      <c r="I920" s="73">
        <v>62757.26</v>
      </c>
      <c r="J920" s="73">
        <v>15351.58</v>
      </c>
      <c r="K920" s="73">
        <v>16557.96</v>
      </c>
      <c r="L920" s="74">
        <v>1000</v>
      </c>
      <c r="M920" s="73">
        <v>62757.26</v>
      </c>
      <c r="N920" s="73">
        <v>0</v>
      </c>
      <c r="O920" s="16" t="str">
        <f>VLOOKUP($A920,'Roll up tech'!$A:$C,3,0)</f>
        <v>BJ Bars</v>
      </c>
      <c r="P920" s="16" t="str">
        <f>VLOOKUP($A920,'Roll up tech'!$A:$C,2,0)</f>
        <v>BJ US-Bar-PB Pretzel 8-4pk</v>
      </c>
      <c r="Q920" s="16" t="str">
        <f t="shared" si="41"/>
        <v>BJ</v>
      </c>
      <c r="R920" s="16">
        <f>VLOOKUP(A920,'Per Pallet'!A:C,3,0)</f>
        <v>165</v>
      </c>
      <c r="S920" s="16">
        <f t="shared" si="42"/>
        <v>25</v>
      </c>
    </row>
    <row r="921" spans="1:19" hidden="1" x14ac:dyDescent="0.25">
      <c r="A921" s="71">
        <v>64988053</v>
      </c>
      <c r="B921" s="71">
        <v>1716</v>
      </c>
      <c r="C921" s="71" t="s">
        <v>849</v>
      </c>
      <c r="D921" s="71" t="s">
        <v>850</v>
      </c>
      <c r="E921" s="71" t="s">
        <v>10403</v>
      </c>
      <c r="F921" s="71" t="s">
        <v>851</v>
      </c>
      <c r="G921" s="71" t="s">
        <v>852</v>
      </c>
      <c r="H921" s="72">
        <v>24276</v>
      </c>
      <c r="I921" s="73">
        <v>371173.02</v>
      </c>
      <c r="J921" s="73">
        <v>15289.71</v>
      </c>
      <c r="K921" s="73">
        <v>15244.47</v>
      </c>
      <c r="L921" s="74">
        <v>1000</v>
      </c>
      <c r="M921" s="73">
        <v>371173.02</v>
      </c>
      <c r="N921" s="73">
        <v>0</v>
      </c>
      <c r="O921" s="16" t="str">
        <f>VLOOKUP($A921,'Roll up tech'!$A:$C,3,0)</f>
        <v>BJ Bars</v>
      </c>
      <c r="P921" s="16" t="str">
        <f>VLOOKUP($A921,'Roll up tech'!$A:$C,2,0)</f>
        <v>BJ US-Bar-PB Pretzel 8-4pk</v>
      </c>
      <c r="Q921" s="16" t="str">
        <f t="shared" si="41"/>
        <v>BJ</v>
      </c>
      <c r="R921" s="16">
        <f>VLOOKUP(A921,'Per Pallet'!A:C,3,0)</f>
        <v>165</v>
      </c>
      <c r="S921" s="16">
        <f t="shared" si="42"/>
        <v>148</v>
      </c>
    </row>
    <row r="922" spans="1:19" hidden="1" x14ac:dyDescent="0.25">
      <c r="A922" s="71">
        <v>64988053</v>
      </c>
      <c r="B922" s="71">
        <v>2300</v>
      </c>
      <c r="C922" s="71" t="s">
        <v>849</v>
      </c>
      <c r="D922" s="71" t="s">
        <v>850</v>
      </c>
      <c r="E922" s="71" t="s">
        <v>10403</v>
      </c>
      <c r="F922" s="71" t="s">
        <v>851</v>
      </c>
      <c r="G922" s="71" t="s">
        <v>852</v>
      </c>
      <c r="H922" s="72">
        <v>4110</v>
      </c>
      <c r="I922" s="73">
        <v>63437.85</v>
      </c>
      <c r="J922" s="73">
        <v>15435</v>
      </c>
      <c r="K922" s="73">
        <v>15699.59</v>
      </c>
      <c r="L922" s="74">
        <v>1000</v>
      </c>
      <c r="M922" s="73">
        <v>63437.85</v>
      </c>
      <c r="N922" s="73">
        <v>0</v>
      </c>
      <c r="O922" s="16" t="str">
        <f>VLOOKUP($A922,'Roll up tech'!$A:$C,3,0)</f>
        <v>BJ Bars</v>
      </c>
      <c r="P922" s="16" t="str">
        <f>VLOOKUP($A922,'Roll up tech'!$A:$C,2,0)</f>
        <v>BJ US-Bar-PB Pretzel 8-4pk</v>
      </c>
      <c r="Q922" s="16" t="str">
        <f t="shared" si="41"/>
        <v>BJ</v>
      </c>
      <c r="R922" s="16">
        <f>VLOOKUP(A922,'Per Pallet'!A:C,3,0)</f>
        <v>165</v>
      </c>
      <c r="S922" s="16">
        <f t="shared" si="42"/>
        <v>25</v>
      </c>
    </row>
    <row r="923" spans="1:19" hidden="1" x14ac:dyDescent="0.25">
      <c r="A923" s="71">
        <v>64988053</v>
      </c>
      <c r="B923" s="71">
        <v>3989</v>
      </c>
      <c r="C923" s="71" t="s">
        <v>849</v>
      </c>
      <c r="D923" s="71" t="s">
        <v>850</v>
      </c>
      <c r="E923" s="71" t="s">
        <v>10403</v>
      </c>
      <c r="F923" s="71" t="s">
        <v>851</v>
      </c>
      <c r="G923" s="71" t="s">
        <v>852</v>
      </c>
      <c r="H923" s="72">
        <v>16319</v>
      </c>
      <c r="I923" s="73">
        <v>249605.29</v>
      </c>
      <c r="J923" s="73">
        <v>15295.38</v>
      </c>
      <c r="K923" s="73">
        <v>15786.89</v>
      </c>
      <c r="L923" s="74">
        <v>1000</v>
      </c>
      <c r="M923" s="73">
        <v>249605.29</v>
      </c>
      <c r="N923" s="73">
        <v>0</v>
      </c>
      <c r="O923" s="16" t="str">
        <f>VLOOKUP($A923,'Roll up tech'!$A:$C,3,0)</f>
        <v>BJ Bars</v>
      </c>
      <c r="P923" s="16" t="str">
        <f>VLOOKUP($A923,'Roll up tech'!$A:$C,2,0)</f>
        <v>BJ US-Bar-PB Pretzel 8-4pk</v>
      </c>
      <c r="Q923" s="16" t="str">
        <f t="shared" si="41"/>
        <v>BJ</v>
      </c>
      <c r="R923" s="16">
        <f>VLOOKUP(A923,'Per Pallet'!A:C,3,0)</f>
        <v>165</v>
      </c>
      <c r="S923" s="16">
        <f t="shared" si="42"/>
        <v>99</v>
      </c>
    </row>
    <row r="924" spans="1:19" hidden="1" x14ac:dyDescent="0.25">
      <c r="A924" s="71">
        <v>64988054</v>
      </c>
      <c r="B924" s="71">
        <v>1419</v>
      </c>
      <c r="C924" s="71" t="s">
        <v>849</v>
      </c>
      <c r="D924" s="71" t="s">
        <v>850</v>
      </c>
      <c r="E924" s="71" t="s">
        <v>10403</v>
      </c>
      <c r="F924" s="71" t="s">
        <v>851</v>
      </c>
      <c r="G924" s="71" t="s">
        <v>852</v>
      </c>
      <c r="H924" s="72">
        <v>6869</v>
      </c>
      <c r="I924" s="73">
        <v>123216.72</v>
      </c>
      <c r="J924" s="73">
        <v>17938.09</v>
      </c>
      <c r="K924" s="73">
        <v>18050.18</v>
      </c>
      <c r="L924" s="74">
        <v>1000</v>
      </c>
      <c r="M924" s="73">
        <v>123216.72</v>
      </c>
      <c r="N924" s="73">
        <v>0</v>
      </c>
      <c r="O924" s="16" t="str">
        <f>VLOOKUP($A924,'Roll up tech'!$A:$C,3,0)</f>
        <v>BJ Bars</v>
      </c>
      <c r="P924" s="16" t="str">
        <f>VLOOKUP($A924,'Roll up tech'!$A:$C,2,0)</f>
        <v>BJ US-Bar-Caramel Blondie 8-4pk</v>
      </c>
      <c r="Q924" s="16" t="str">
        <f t="shared" si="41"/>
        <v>BJ</v>
      </c>
      <c r="R924" s="16">
        <f>VLOOKUP(A924,'Per Pallet'!A:C,3,0)</f>
        <v>165</v>
      </c>
      <c r="S924" s="16">
        <f t="shared" si="42"/>
        <v>42</v>
      </c>
    </row>
    <row r="925" spans="1:19" hidden="1" x14ac:dyDescent="0.25">
      <c r="A925" s="71">
        <v>64988054</v>
      </c>
      <c r="B925" s="71">
        <v>1439</v>
      </c>
      <c r="C925" s="71" t="s">
        <v>849</v>
      </c>
      <c r="D925" s="71" t="s">
        <v>850</v>
      </c>
      <c r="E925" s="71" t="s">
        <v>10403</v>
      </c>
      <c r="F925" s="71" t="s">
        <v>851</v>
      </c>
      <c r="G925" s="71" t="s">
        <v>852</v>
      </c>
      <c r="H925" s="72">
        <v>5860</v>
      </c>
      <c r="I925" s="73">
        <v>104122.37</v>
      </c>
      <c r="J925" s="73">
        <v>17768.32</v>
      </c>
      <c r="K925" s="73">
        <v>18942.16</v>
      </c>
      <c r="L925" s="74">
        <v>1000</v>
      </c>
      <c r="M925" s="73">
        <v>104122.37</v>
      </c>
      <c r="N925" s="73">
        <v>0</v>
      </c>
      <c r="O925" s="16" t="str">
        <f>VLOOKUP($A925,'Roll up tech'!$A:$C,3,0)</f>
        <v>BJ Bars</v>
      </c>
      <c r="P925" s="16" t="str">
        <f>VLOOKUP($A925,'Roll up tech'!$A:$C,2,0)</f>
        <v>BJ US-Bar-Caramel Blondie 8-4pk</v>
      </c>
      <c r="Q925" s="16" t="str">
        <f t="shared" si="41"/>
        <v>BJ</v>
      </c>
      <c r="R925" s="16">
        <f>VLOOKUP(A925,'Per Pallet'!A:C,3,0)</f>
        <v>165</v>
      </c>
      <c r="S925" s="16">
        <f t="shared" si="42"/>
        <v>36</v>
      </c>
    </row>
    <row r="926" spans="1:19" hidden="1" x14ac:dyDescent="0.25">
      <c r="A926" s="71">
        <v>64988054</v>
      </c>
      <c r="B926" s="71">
        <v>1716</v>
      </c>
      <c r="C926" s="71" t="s">
        <v>849</v>
      </c>
      <c r="D926" s="71" t="s">
        <v>850</v>
      </c>
      <c r="E926" s="71" t="s">
        <v>10403</v>
      </c>
      <c r="F926" s="71" t="s">
        <v>851</v>
      </c>
      <c r="G926" s="71" t="s">
        <v>852</v>
      </c>
      <c r="H926" s="72">
        <v>24342</v>
      </c>
      <c r="I926" s="73">
        <v>434557.36</v>
      </c>
      <c r="J926" s="73">
        <v>17852.16</v>
      </c>
      <c r="K926" s="73">
        <v>17430</v>
      </c>
      <c r="L926" s="74">
        <v>1000</v>
      </c>
      <c r="M926" s="73">
        <v>434557.36</v>
      </c>
      <c r="N926" s="73">
        <v>0</v>
      </c>
      <c r="O926" s="16" t="str">
        <f>VLOOKUP($A926,'Roll up tech'!$A:$C,3,0)</f>
        <v>BJ Bars</v>
      </c>
      <c r="P926" s="16" t="str">
        <f>VLOOKUP($A926,'Roll up tech'!$A:$C,2,0)</f>
        <v>BJ US-Bar-Caramel Blondie 8-4pk</v>
      </c>
      <c r="Q926" s="16" t="str">
        <f t="shared" si="41"/>
        <v>BJ</v>
      </c>
      <c r="R926" s="16">
        <f>VLOOKUP(A926,'Per Pallet'!A:C,3,0)</f>
        <v>165</v>
      </c>
      <c r="S926" s="16">
        <f t="shared" si="42"/>
        <v>148</v>
      </c>
    </row>
    <row r="927" spans="1:19" hidden="1" x14ac:dyDescent="0.25">
      <c r="A927" s="71">
        <v>64988054</v>
      </c>
      <c r="B927" s="71">
        <v>2300</v>
      </c>
      <c r="C927" s="71" t="s">
        <v>849</v>
      </c>
      <c r="D927" s="71" t="s">
        <v>850</v>
      </c>
      <c r="E927" s="71" t="s">
        <v>10403</v>
      </c>
      <c r="F927" s="71" t="s">
        <v>851</v>
      </c>
      <c r="G927" s="71" t="s">
        <v>852</v>
      </c>
      <c r="H927" s="72">
        <v>3082</v>
      </c>
      <c r="I927" s="73">
        <v>57915.97</v>
      </c>
      <c r="J927" s="73">
        <v>18791.68</v>
      </c>
      <c r="K927" s="73">
        <v>18050.18</v>
      </c>
      <c r="L927" s="74">
        <v>1000</v>
      </c>
      <c r="M927" s="73">
        <v>57915.97</v>
      </c>
      <c r="N927" s="73">
        <v>0</v>
      </c>
      <c r="O927" s="16" t="str">
        <f>VLOOKUP($A927,'Roll up tech'!$A:$C,3,0)</f>
        <v>BJ Bars</v>
      </c>
      <c r="P927" s="16" t="str">
        <f>VLOOKUP($A927,'Roll up tech'!$A:$C,2,0)</f>
        <v>BJ US-Bar-Caramel Blondie 8-4pk</v>
      </c>
      <c r="Q927" s="16" t="str">
        <f t="shared" si="41"/>
        <v>BJ</v>
      </c>
      <c r="R927" s="16">
        <f>VLOOKUP(A927,'Per Pallet'!A:C,3,0)</f>
        <v>165</v>
      </c>
      <c r="S927" s="16">
        <f t="shared" si="42"/>
        <v>19</v>
      </c>
    </row>
    <row r="928" spans="1:19" hidden="1" x14ac:dyDescent="0.25">
      <c r="A928" s="71">
        <v>64988054</v>
      </c>
      <c r="B928" s="71">
        <v>3989</v>
      </c>
      <c r="C928" s="71" t="s">
        <v>849</v>
      </c>
      <c r="D928" s="71" t="s">
        <v>850</v>
      </c>
      <c r="E928" s="71" t="s">
        <v>10403</v>
      </c>
      <c r="F928" s="71" t="s">
        <v>851</v>
      </c>
      <c r="G928" s="71" t="s">
        <v>852</v>
      </c>
      <c r="H928" s="72">
        <v>12390</v>
      </c>
      <c r="I928" s="73">
        <v>222354.06</v>
      </c>
      <c r="J928" s="73">
        <v>17946.25</v>
      </c>
      <c r="K928" s="73">
        <v>18050.18</v>
      </c>
      <c r="L928" s="74">
        <v>1000</v>
      </c>
      <c r="M928" s="73">
        <v>222354.06</v>
      </c>
      <c r="N928" s="73">
        <v>0</v>
      </c>
      <c r="O928" s="16" t="str">
        <f>VLOOKUP($A928,'Roll up tech'!$A:$C,3,0)</f>
        <v>BJ Bars</v>
      </c>
      <c r="P928" s="16" t="str">
        <f>VLOOKUP($A928,'Roll up tech'!$A:$C,2,0)</f>
        <v>BJ US-Bar-Caramel Blondie 8-4pk</v>
      </c>
      <c r="Q928" s="16" t="str">
        <f t="shared" si="41"/>
        <v>BJ</v>
      </c>
      <c r="R928" s="16">
        <f>VLOOKUP(A928,'Per Pallet'!A:C,3,0)</f>
        <v>165</v>
      </c>
      <c r="S928" s="16">
        <f t="shared" si="42"/>
        <v>76</v>
      </c>
    </row>
    <row r="929" spans="1:19" hidden="1" x14ac:dyDescent="0.25">
      <c r="A929" s="71">
        <v>64988055</v>
      </c>
      <c r="B929" s="71">
        <v>1406</v>
      </c>
      <c r="C929" s="71" t="s">
        <v>849</v>
      </c>
      <c r="D929" s="71" t="s">
        <v>850</v>
      </c>
      <c r="E929" s="71" t="s">
        <v>10403</v>
      </c>
      <c r="F929" s="71" t="s">
        <v>851</v>
      </c>
      <c r="G929" s="71" t="s">
        <v>852</v>
      </c>
      <c r="H929" s="72">
        <v>3872</v>
      </c>
      <c r="I929" s="73">
        <v>46389.49</v>
      </c>
      <c r="J929" s="73">
        <v>11980.76</v>
      </c>
      <c r="K929" s="73">
        <v>4081.82</v>
      </c>
      <c r="L929" s="74">
        <v>1000</v>
      </c>
      <c r="M929" s="73">
        <v>46389.49</v>
      </c>
      <c r="N929" s="73">
        <v>0</v>
      </c>
      <c r="O929" s="16" t="str">
        <f>VLOOKUP($A929,'Roll up tech'!$A:$C,3,0)</f>
        <v>48oz</v>
      </c>
      <c r="P929" s="16" t="str">
        <f>VLOOKUP($A929,'Roll up tech'!$A:$C,2,0)</f>
        <v>BR CO-B NY Style Cheesecake 6 1.5QT</v>
      </c>
      <c r="Q929" s="16" t="str">
        <f t="shared" si="41"/>
        <v>BR</v>
      </c>
      <c r="R929" s="16">
        <f>VLOOKUP(A929,'Per Pallet'!A:C,3,0)</f>
        <v>176</v>
      </c>
      <c r="S929" s="16">
        <f t="shared" si="42"/>
        <v>22</v>
      </c>
    </row>
    <row r="930" spans="1:19" hidden="1" x14ac:dyDescent="0.25">
      <c r="A930" s="71">
        <v>64988055</v>
      </c>
      <c r="B930" s="71">
        <v>1419</v>
      </c>
      <c r="C930" s="71" t="s">
        <v>849</v>
      </c>
      <c r="D930" s="71" t="s">
        <v>850</v>
      </c>
      <c r="E930" s="71" t="s">
        <v>10403</v>
      </c>
      <c r="F930" s="71" t="s">
        <v>851</v>
      </c>
      <c r="G930" s="71" t="s">
        <v>852</v>
      </c>
      <c r="H930" s="72">
        <v>848</v>
      </c>
      <c r="I930" s="73">
        <v>10661.6</v>
      </c>
      <c r="J930" s="73">
        <v>12572.64</v>
      </c>
      <c r="K930" s="73">
        <v>4081.82</v>
      </c>
      <c r="L930" s="74">
        <v>1000</v>
      </c>
      <c r="M930" s="73">
        <v>10661.6</v>
      </c>
      <c r="N930" s="73">
        <v>0</v>
      </c>
      <c r="O930" s="16" t="str">
        <f>VLOOKUP($A930,'Roll up tech'!$A:$C,3,0)</f>
        <v>48oz</v>
      </c>
      <c r="P930" s="16" t="str">
        <f>VLOOKUP($A930,'Roll up tech'!$A:$C,2,0)</f>
        <v>BR CO-B NY Style Cheesecake 6 1.5QT</v>
      </c>
      <c r="Q930" s="16" t="str">
        <f t="shared" si="41"/>
        <v>BR</v>
      </c>
      <c r="R930" s="16">
        <f>VLOOKUP(A930,'Per Pallet'!A:C,3,0)</f>
        <v>176</v>
      </c>
      <c r="S930" s="16">
        <f t="shared" si="42"/>
        <v>5</v>
      </c>
    </row>
    <row r="931" spans="1:19" hidden="1" x14ac:dyDescent="0.25">
      <c r="A931" s="71">
        <v>64988055</v>
      </c>
      <c r="B931" s="71">
        <v>1439</v>
      </c>
      <c r="C931" s="71" t="s">
        <v>849</v>
      </c>
      <c r="D931" s="71" t="s">
        <v>850</v>
      </c>
      <c r="E931" s="71" t="s">
        <v>10403</v>
      </c>
      <c r="F931" s="71" t="s">
        <v>851</v>
      </c>
      <c r="G931" s="71" t="s">
        <v>852</v>
      </c>
      <c r="H931" s="72">
        <v>1919</v>
      </c>
      <c r="I931" s="73">
        <v>24306.59</v>
      </c>
      <c r="J931" s="73">
        <v>12666.28</v>
      </c>
      <c r="K931" s="73">
        <v>4081.82</v>
      </c>
      <c r="L931" s="74">
        <v>1000</v>
      </c>
      <c r="M931" s="73">
        <v>24306.59</v>
      </c>
      <c r="N931" s="73">
        <v>0</v>
      </c>
      <c r="O931" s="16" t="str">
        <f>VLOOKUP($A931,'Roll up tech'!$A:$C,3,0)</f>
        <v>48oz</v>
      </c>
      <c r="P931" s="16" t="str">
        <f>VLOOKUP($A931,'Roll up tech'!$A:$C,2,0)</f>
        <v>BR CO-B NY Style Cheesecake 6 1.5QT</v>
      </c>
      <c r="Q931" s="16" t="str">
        <f t="shared" si="41"/>
        <v>BR</v>
      </c>
      <c r="R931" s="16">
        <f>VLOOKUP(A931,'Per Pallet'!A:C,3,0)</f>
        <v>176</v>
      </c>
      <c r="S931" s="16">
        <f t="shared" si="42"/>
        <v>11</v>
      </c>
    </row>
    <row r="932" spans="1:19" hidden="1" x14ac:dyDescent="0.25">
      <c r="A932" s="71">
        <v>64988055</v>
      </c>
      <c r="B932" s="71">
        <v>1471</v>
      </c>
      <c r="C932" s="71" t="s">
        <v>849</v>
      </c>
      <c r="D932" s="71" t="s">
        <v>850</v>
      </c>
      <c r="E932" s="71" t="s">
        <v>10403</v>
      </c>
      <c r="F932" s="71" t="s">
        <v>851</v>
      </c>
      <c r="G932" s="71" t="s">
        <v>852</v>
      </c>
      <c r="H932" s="72">
        <v>19360</v>
      </c>
      <c r="I932" s="73">
        <v>225931</v>
      </c>
      <c r="J932" s="73">
        <v>11669.99</v>
      </c>
      <c r="K932" s="73">
        <v>4081.82</v>
      </c>
      <c r="L932" s="74">
        <v>1000</v>
      </c>
      <c r="M932" s="73">
        <v>225931</v>
      </c>
      <c r="N932" s="73">
        <v>0</v>
      </c>
      <c r="O932" s="16" t="str">
        <f>VLOOKUP($A932,'Roll up tech'!$A:$C,3,0)</f>
        <v>48oz</v>
      </c>
      <c r="P932" s="16" t="str">
        <f>VLOOKUP($A932,'Roll up tech'!$A:$C,2,0)</f>
        <v>BR CO-B NY Style Cheesecake 6 1.5QT</v>
      </c>
      <c r="Q932" s="16" t="str">
        <f t="shared" si="41"/>
        <v>BR</v>
      </c>
      <c r="R932" s="16">
        <f>VLOOKUP(A932,'Per Pallet'!A:C,3,0)</f>
        <v>176</v>
      </c>
      <c r="S932" s="16">
        <f t="shared" si="42"/>
        <v>110</v>
      </c>
    </row>
    <row r="933" spans="1:19" hidden="1" x14ac:dyDescent="0.25">
      <c r="A933" s="71">
        <v>64988055</v>
      </c>
      <c r="B933" s="71">
        <v>2300</v>
      </c>
      <c r="C933" s="71" t="s">
        <v>849</v>
      </c>
      <c r="D933" s="71" t="s">
        <v>850</v>
      </c>
      <c r="E933" s="71" t="s">
        <v>10403</v>
      </c>
      <c r="F933" s="71" t="s">
        <v>851</v>
      </c>
      <c r="G933" s="71" t="s">
        <v>852</v>
      </c>
      <c r="H933" s="72">
        <v>21213</v>
      </c>
      <c r="I933" s="73">
        <v>243091.53</v>
      </c>
      <c r="J933" s="73">
        <v>11459.55</v>
      </c>
      <c r="K933" s="73">
        <v>4081.82</v>
      </c>
      <c r="L933" s="74">
        <v>1000</v>
      </c>
      <c r="M933" s="73">
        <v>243091.53</v>
      </c>
      <c r="N933" s="73">
        <v>0</v>
      </c>
      <c r="O933" s="16" t="str">
        <f>VLOOKUP($A933,'Roll up tech'!$A:$C,3,0)</f>
        <v>48oz</v>
      </c>
      <c r="P933" s="16" t="str">
        <f>VLOOKUP($A933,'Roll up tech'!$A:$C,2,0)</f>
        <v>BR CO-B NY Style Cheesecake 6 1.5QT</v>
      </c>
      <c r="Q933" s="16" t="str">
        <f t="shared" si="41"/>
        <v>BR</v>
      </c>
      <c r="R933" s="16">
        <f>VLOOKUP(A933,'Per Pallet'!A:C,3,0)</f>
        <v>176</v>
      </c>
      <c r="S933" s="16">
        <f t="shared" si="42"/>
        <v>121</v>
      </c>
    </row>
    <row r="934" spans="1:19" hidden="1" x14ac:dyDescent="0.25">
      <c r="A934" s="71">
        <v>64988055</v>
      </c>
      <c r="B934" s="71">
        <v>2904</v>
      </c>
      <c r="C934" s="71" t="s">
        <v>849</v>
      </c>
      <c r="D934" s="71" t="s">
        <v>850</v>
      </c>
      <c r="E934" s="71" t="s">
        <v>10403</v>
      </c>
      <c r="F934" s="71" t="s">
        <v>851</v>
      </c>
      <c r="G934" s="71" t="s">
        <v>852</v>
      </c>
      <c r="H934" s="72">
        <v>0</v>
      </c>
      <c r="I934" s="73">
        <v>0</v>
      </c>
      <c r="J934" s="73">
        <v>11111.99</v>
      </c>
      <c r="K934" s="73">
        <v>3755.96</v>
      </c>
      <c r="L934" s="74">
        <v>1000</v>
      </c>
      <c r="M934" s="73">
        <v>0</v>
      </c>
      <c r="N934" s="73">
        <v>0</v>
      </c>
      <c r="O934" s="16" t="str">
        <f>VLOOKUP($A934,'Roll up tech'!$A:$C,3,0)</f>
        <v>48oz</v>
      </c>
      <c r="P934" s="16" t="str">
        <f>VLOOKUP($A934,'Roll up tech'!$A:$C,2,0)</f>
        <v>BR CO-B NY Style Cheesecake 6 1.5QT</v>
      </c>
      <c r="Q934" s="16" t="str">
        <f t="shared" si="41"/>
        <v>BR</v>
      </c>
      <c r="R934" s="16">
        <f>VLOOKUP(A934,'Per Pallet'!A:C,3,0)</f>
        <v>176</v>
      </c>
      <c r="S934" s="16">
        <f t="shared" si="42"/>
        <v>0</v>
      </c>
    </row>
    <row r="935" spans="1:19" hidden="1" x14ac:dyDescent="0.25">
      <c r="A935" s="71">
        <v>64988055</v>
      </c>
      <c r="B935" s="71">
        <v>3989</v>
      </c>
      <c r="C935" s="71" t="s">
        <v>849</v>
      </c>
      <c r="D935" s="71" t="s">
        <v>850</v>
      </c>
      <c r="E935" s="71" t="s">
        <v>10403</v>
      </c>
      <c r="F935" s="71" t="s">
        <v>851</v>
      </c>
      <c r="G935" s="71" t="s">
        <v>852</v>
      </c>
      <c r="H935" s="72">
        <v>9419</v>
      </c>
      <c r="I935" s="73">
        <v>112536.61</v>
      </c>
      <c r="J935" s="73">
        <v>11947.83</v>
      </c>
      <c r="K935" s="73">
        <v>4081.82</v>
      </c>
      <c r="L935" s="74">
        <v>1000</v>
      </c>
      <c r="M935" s="73">
        <v>112536.61</v>
      </c>
      <c r="N935" s="73">
        <v>0</v>
      </c>
      <c r="O935" s="16" t="str">
        <f>VLOOKUP($A935,'Roll up tech'!$A:$C,3,0)</f>
        <v>48oz</v>
      </c>
      <c r="P935" s="16" t="str">
        <f>VLOOKUP($A935,'Roll up tech'!$A:$C,2,0)</f>
        <v>BR CO-B NY Style Cheesecake 6 1.5QT</v>
      </c>
      <c r="Q935" s="16" t="str">
        <f t="shared" ref="Q935:Q975" si="43">LEFT(P935,2)</f>
        <v>BR</v>
      </c>
      <c r="R935" s="16">
        <f>VLOOKUP(A935,'Per Pallet'!A:C,3,0)</f>
        <v>176</v>
      </c>
      <c r="S935" s="16">
        <f t="shared" ref="S935:S975" si="44">ROUNDUP(H935/R935,0)</f>
        <v>54</v>
      </c>
    </row>
    <row r="936" spans="1:19" hidden="1" x14ac:dyDescent="0.25">
      <c r="A936" s="71">
        <v>64988056</v>
      </c>
      <c r="B936" s="71">
        <v>1406</v>
      </c>
      <c r="C936" s="71" t="s">
        <v>849</v>
      </c>
      <c r="D936" s="71" t="s">
        <v>850</v>
      </c>
      <c r="E936" s="71" t="s">
        <v>10403</v>
      </c>
      <c r="F936" s="71" t="s">
        <v>851</v>
      </c>
      <c r="G936" s="71" t="s">
        <v>852</v>
      </c>
      <c r="H936" s="72">
        <v>56</v>
      </c>
      <c r="I936" s="73">
        <v>679.02</v>
      </c>
      <c r="J936" s="73">
        <v>12125.36</v>
      </c>
      <c r="K936" s="73">
        <v>4081.92</v>
      </c>
      <c r="L936" s="74">
        <v>1000</v>
      </c>
      <c r="M936" s="73">
        <v>679.02</v>
      </c>
      <c r="N936" s="73">
        <v>0</v>
      </c>
      <c r="O936" s="16" t="str">
        <f>VLOOKUP($A936,'Roll up tech'!$A:$C,3,0)</f>
        <v>48oz</v>
      </c>
      <c r="P936" s="16" t="str">
        <f>VLOOKUP($A936,'Roll up tech'!$A:$C,2,0)</f>
        <v>BR Butter Pecan 6 1.5QT</v>
      </c>
      <c r="Q936" s="16" t="str">
        <f t="shared" si="43"/>
        <v>BR</v>
      </c>
      <c r="R936" s="16">
        <f>VLOOKUP(A936,'Per Pallet'!A:C,3,0)</f>
        <v>176</v>
      </c>
      <c r="S936" s="16">
        <f t="shared" si="44"/>
        <v>1</v>
      </c>
    </row>
    <row r="937" spans="1:19" hidden="1" x14ac:dyDescent="0.25">
      <c r="A937" s="71">
        <v>64988056</v>
      </c>
      <c r="B937" s="71">
        <v>1419</v>
      </c>
      <c r="C937" s="71" t="s">
        <v>849</v>
      </c>
      <c r="D937" s="71" t="s">
        <v>850</v>
      </c>
      <c r="E937" s="71" t="s">
        <v>10403</v>
      </c>
      <c r="F937" s="71" t="s">
        <v>851</v>
      </c>
      <c r="G937" s="71" t="s">
        <v>852</v>
      </c>
      <c r="H937" s="72">
        <v>16136</v>
      </c>
      <c r="I937" s="73">
        <v>205507.98</v>
      </c>
      <c r="J937" s="73">
        <v>12735.99</v>
      </c>
      <c r="K937" s="73">
        <v>4081.92</v>
      </c>
      <c r="L937" s="74">
        <v>1000</v>
      </c>
      <c r="M937" s="73">
        <v>205507.98</v>
      </c>
      <c r="N937" s="73">
        <v>0</v>
      </c>
      <c r="O937" s="16" t="str">
        <f>VLOOKUP($A937,'Roll up tech'!$A:$C,3,0)</f>
        <v>48oz</v>
      </c>
      <c r="P937" s="16" t="str">
        <f>VLOOKUP($A937,'Roll up tech'!$A:$C,2,0)</f>
        <v>BR Butter Pecan 6 1.5QT</v>
      </c>
      <c r="Q937" s="16" t="str">
        <f t="shared" si="43"/>
        <v>BR</v>
      </c>
      <c r="R937" s="16">
        <f>VLOOKUP(A937,'Per Pallet'!A:C,3,0)</f>
        <v>176</v>
      </c>
      <c r="S937" s="16">
        <f t="shared" si="44"/>
        <v>92</v>
      </c>
    </row>
    <row r="938" spans="1:19" hidden="1" x14ac:dyDescent="0.25">
      <c r="A938" s="71">
        <v>64988056</v>
      </c>
      <c r="B938" s="71">
        <v>1439</v>
      </c>
      <c r="C938" s="71" t="s">
        <v>849</v>
      </c>
      <c r="D938" s="71" t="s">
        <v>850</v>
      </c>
      <c r="E938" s="71" t="s">
        <v>10403</v>
      </c>
      <c r="F938" s="71" t="s">
        <v>851</v>
      </c>
      <c r="G938" s="71" t="s">
        <v>852</v>
      </c>
      <c r="H938" s="72">
        <v>4986</v>
      </c>
      <c r="I938" s="73">
        <v>64015.61</v>
      </c>
      <c r="J938" s="73">
        <v>12839.07</v>
      </c>
      <c r="K938" s="73">
        <v>4081.92</v>
      </c>
      <c r="L938" s="74">
        <v>1000</v>
      </c>
      <c r="M938" s="73">
        <v>64015.61</v>
      </c>
      <c r="N938" s="73">
        <v>0</v>
      </c>
      <c r="O938" s="16" t="str">
        <f>VLOOKUP($A938,'Roll up tech'!$A:$C,3,0)</f>
        <v>48oz</v>
      </c>
      <c r="P938" s="16" t="str">
        <f>VLOOKUP($A938,'Roll up tech'!$A:$C,2,0)</f>
        <v>BR Butter Pecan 6 1.5QT</v>
      </c>
      <c r="Q938" s="16" t="str">
        <f t="shared" si="43"/>
        <v>BR</v>
      </c>
      <c r="R938" s="16">
        <f>VLOOKUP(A938,'Per Pallet'!A:C,3,0)</f>
        <v>176</v>
      </c>
      <c r="S938" s="16">
        <f t="shared" si="44"/>
        <v>29</v>
      </c>
    </row>
    <row r="939" spans="1:19" hidden="1" x14ac:dyDescent="0.25">
      <c r="A939" s="71">
        <v>64988056</v>
      </c>
      <c r="B939" s="71">
        <v>2300</v>
      </c>
      <c r="C939" s="71" t="s">
        <v>849</v>
      </c>
      <c r="D939" s="71" t="s">
        <v>850</v>
      </c>
      <c r="E939" s="71" t="s">
        <v>10403</v>
      </c>
      <c r="F939" s="71" t="s">
        <v>851</v>
      </c>
      <c r="G939" s="71" t="s">
        <v>852</v>
      </c>
      <c r="H939" s="72">
        <v>11505</v>
      </c>
      <c r="I939" s="73">
        <v>133524.93</v>
      </c>
      <c r="J939" s="73">
        <v>11605.82</v>
      </c>
      <c r="K939" s="73">
        <v>4081.92</v>
      </c>
      <c r="L939" s="74">
        <v>1000</v>
      </c>
      <c r="M939" s="73">
        <v>133524.93</v>
      </c>
      <c r="N939" s="73">
        <v>0</v>
      </c>
      <c r="O939" s="16" t="str">
        <f>VLOOKUP($A939,'Roll up tech'!$A:$C,3,0)</f>
        <v>48oz</v>
      </c>
      <c r="P939" s="16" t="str">
        <f>VLOOKUP($A939,'Roll up tech'!$A:$C,2,0)</f>
        <v>BR Butter Pecan 6 1.5QT</v>
      </c>
      <c r="Q939" s="16" t="str">
        <f t="shared" si="43"/>
        <v>BR</v>
      </c>
      <c r="R939" s="16">
        <f>VLOOKUP(A939,'Per Pallet'!A:C,3,0)</f>
        <v>176</v>
      </c>
      <c r="S939" s="16">
        <f t="shared" si="44"/>
        <v>66</v>
      </c>
    </row>
    <row r="940" spans="1:19" hidden="1" x14ac:dyDescent="0.25">
      <c r="A940" s="71">
        <v>64988056</v>
      </c>
      <c r="B940" s="71">
        <v>2904</v>
      </c>
      <c r="C940" s="71" t="s">
        <v>849</v>
      </c>
      <c r="D940" s="71" t="s">
        <v>850</v>
      </c>
      <c r="E940" s="71" t="s">
        <v>10403</v>
      </c>
      <c r="F940" s="71" t="s">
        <v>851</v>
      </c>
      <c r="G940" s="71" t="s">
        <v>852</v>
      </c>
      <c r="H940" s="72">
        <v>0</v>
      </c>
      <c r="I940" s="73">
        <v>0</v>
      </c>
      <c r="J940" s="73">
        <v>11038.17</v>
      </c>
      <c r="K940" s="73">
        <v>3756.06</v>
      </c>
      <c r="L940" s="74">
        <v>1000</v>
      </c>
      <c r="M940" s="73">
        <v>0</v>
      </c>
      <c r="N940" s="73">
        <v>0</v>
      </c>
      <c r="O940" s="16" t="str">
        <f>VLOOKUP($A940,'Roll up tech'!$A:$C,3,0)</f>
        <v>48oz</v>
      </c>
      <c r="P940" s="16" t="str">
        <f>VLOOKUP($A940,'Roll up tech'!$A:$C,2,0)</f>
        <v>BR Butter Pecan 6 1.5QT</v>
      </c>
      <c r="Q940" s="16" t="str">
        <f t="shared" si="43"/>
        <v>BR</v>
      </c>
      <c r="R940" s="16">
        <f>VLOOKUP(A940,'Per Pallet'!A:C,3,0)</f>
        <v>176</v>
      </c>
      <c r="S940" s="16">
        <f t="shared" si="44"/>
        <v>0</v>
      </c>
    </row>
    <row r="941" spans="1:19" hidden="1" x14ac:dyDescent="0.25">
      <c r="A941" s="71">
        <v>64988056</v>
      </c>
      <c r="B941" s="71">
        <v>3989</v>
      </c>
      <c r="C941" s="71" t="s">
        <v>849</v>
      </c>
      <c r="D941" s="71" t="s">
        <v>850</v>
      </c>
      <c r="E941" s="71" t="s">
        <v>10403</v>
      </c>
      <c r="F941" s="71" t="s">
        <v>851</v>
      </c>
      <c r="G941" s="71" t="s">
        <v>852</v>
      </c>
      <c r="H941" s="72">
        <v>18907</v>
      </c>
      <c r="I941" s="73">
        <v>227509.29</v>
      </c>
      <c r="J941" s="73">
        <v>12033.07</v>
      </c>
      <c r="K941" s="73">
        <v>4081.92</v>
      </c>
      <c r="L941" s="74">
        <v>1000</v>
      </c>
      <c r="M941" s="73">
        <v>227509.29</v>
      </c>
      <c r="N941" s="73">
        <v>0</v>
      </c>
      <c r="O941" s="16" t="str">
        <f>VLOOKUP($A941,'Roll up tech'!$A:$C,3,0)</f>
        <v>48oz</v>
      </c>
      <c r="P941" s="16" t="str">
        <f>VLOOKUP($A941,'Roll up tech'!$A:$C,2,0)</f>
        <v>BR Butter Pecan 6 1.5QT</v>
      </c>
      <c r="Q941" s="16" t="str">
        <f t="shared" si="43"/>
        <v>BR</v>
      </c>
      <c r="R941" s="16">
        <f>VLOOKUP(A941,'Per Pallet'!A:C,3,0)</f>
        <v>176</v>
      </c>
      <c r="S941" s="16">
        <f t="shared" si="44"/>
        <v>108</v>
      </c>
    </row>
    <row r="942" spans="1:19" hidden="1" x14ac:dyDescent="0.25">
      <c r="A942" s="71">
        <v>64988057</v>
      </c>
      <c r="B942" s="71">
        <v>1419</v>
      </c>
      <c r="C942" s="71" t="s">
        <v>849</v>
      </c>
      <c r="D942" s="71" t="s">
        <v>850</v>
      </c>
      <c r="E942" s="71" t="s">
        <v>10403</v>
      </c>
      <c r="F942" s="71" t="s">
        <v>851</v>
      </c>
      <c r="G942" s="71" t="s">
        <v>852</v>
      </c>
      <c r="H942" s="72">
        <v>1353</v>
      </c>
      <c r="I942" s="73">
        <v>16433.75</v>
      </c>
      <c r="J942" s="73">
        <v>12146.16</v>
      </c>
      <c r="K942" s="73">
        <v>4082.35</v>
      </c>
      <c r="L942" s="74">
        <v>1000</v>
      </c>
      <c r="M942" s="73">
        <v>16433.75</v>
      </c>
      <c r="N942" s="73">
        <v>0</v>
      </c>
      <c r="O942" s="16" t="str">
        <f>VLOOKUP($A942,'Roll up tech'!$A:$C,3,0)</f>
        <v>48oz</v>
      </c>
      <c r="P942" s="16" t="str">
        <f>VLOOKUP($A942,'Roll up tech'!$A:$C,2,0)</f>
        <v>BR HA CO-B NY Style Cheesecake 6 1.5QT</v>
      </c>
      <c r="Q942" s="16" t="str">
        <f t="shared" si="43"/>
        <v>BR</v>
      </c>
      <c r="R942" s="16">
        <f>VLOOKUP(A942,'Per Pallet'!A:C,3,0)</f>
        <v>154</v>
      </c>
      <c r="S942" s="16">
        <f t="shared" si="44"/>
        <v>9</v>
      </c>
    </row>
    <row r="943" spans="1:19" hidden="1" x14ac:dyDescent="0.25">
      <c r="A943" s="71">
        <v>64988057</v>
      </c>
      <c r="B943" s="71">
        <v>1439</v>
      </c>
      <c r="C943" s="71" t="s">
        <v>849</v>
      </c>
      <c r="D943" s="71" t="s">
        <v>850</v>
      </c>
      <c r="E943" s="71" t="s">
        <v>10403</v>
      </c>
      <c r="F943" s="71" t="s">
        <v>851</v>
      </c>
      <c r="G943" s="71" t="s">
        <v>852</v>
      </c>
      <c r="H943" s="72">
        <v>462</v>
      </c>
      <c r="I943" s="73">
        <v>5460.23</v>
      </c>
      <c r="J943" s="73">
        <v>11818.68</v>
      </c>
      <c r="K943" s="73">
        <v>4082.35</v>
      </c>
      <c r="L943" s="74">
        <v>1000</v>
      </c>
      <c r="M943" s="73">
        <v>5460.23</v>
      </c>
      <c r="N943" s="73">
        <v>0</v>
      </c>
      <c r="O943" s="16" t="str">
        <f>VLOOKUP($A943,'Roll up tech'!$A:$C,3,0)</f>
        <v>48oz</v>
      </c>
      <c r="P943" s="16" t="str">
        <f>VLOOKUP($A943,'Roll up tech'!$A:$C,2,0)</f>
        <v>BR HA CO-B NY Style Cheesecake 6 1.5QT</v>
      </c>
      <c r="Q943" s="16" t="str">
        <f t="shared" si="43"/>
        <v>BR</v>
      </c>
      <c r="R943" s="16">
        <f>VLOOKUP(A943,'Per Pallet'!A:C,3,0)</f>
        <v>154</v>
      </c>
      <c r="S943" s="16">
        <f t="shared" si="44"/>
        <v>3</v>
      </c>
    </row>
    <row r="944" spans="1:19" hidden="1" x14ac:dyDescent="0.25">
      <c r="A944" s="71">
        <v>64988057</v>
      </c>
      <c r="B944" s="71">
        <v>2300</v>
      </c>
      <c r="C944" s="71" t="s">
        <v>849</v>
      </c>
      <c r="D944" s="71" t="s">
        <v>850</v>
      </c>
      <c r="E944" s="71" t="s">
        <v>10403</v>
      </c>
      <c r="F944" s="71" t="s">
        <v>851</v>
      </c>
      <c r="G944" s="71" t="s">
        <v>852</v>
      </c>
      <c r="H944" s="72">
        <v>2181</v>
      </c>
      <c r="I944" s="73">
        <v>23883.56</v>
      </c>
      <c r="J944" s="73">
        <v>10950.74</v>
      </c>
      <c r="K944" s="73">
        <v>4082.35</v>
      </c>
      <c r="L944" s="74">
        <v>1000</v>
      </c>
      <c r="M944" s="73">
        <v>23883.56</v>
      </c>
      <c r="N944" s="73">
        <v>0</v>
      </c>
      <c r="O944" s="16" t="str">
        <f>VLOOKUP($A944,'Roll up tech'!$A:$C,3,0)</f>
        <v>48oz</v>
      </c>
      <c r="P944" s="16" t="str">
        <f>VLOOKUP($A944,'Roll up tech'!$A:$C,2,0)</f>
        <v>BR HA CO-B NY Style Cheesecake 6 1.5QT</v>
      </c>
      <c r="Q944" s="16" t="str">
        <f t="shared" si="43"/>
        <v>BR</v>
      </c>
      <c r="R944" s="16">
        <f>VLOOKUP(A944,'Per Pallet'!A:C,3,0)</f>
        <v>154</v>
      </c>
      <c r="S944" s="16">
        <f t="shared" si="44"/>
        <v>15</v>
      </c>
    </row>
    <row r="945" spans="1:19" hidden="1" x14ac:dyDescent="0.25">
      <c r="A945" s="71">
        <v>64988057</v>
      </c>
      <c r="B945" s="71">
        <v>3989</v>
      </c>
      <c r="C945" s="71" t="s">
        <v>849</v>
      </c>
      <c r="D945" s="71" t="s">
        <v>850</v>
      </c>
      <c r="E945" s="71" t="s">
        <v>10403</v>
      </c>
      <c r="F945" s="71" t="s">
        <v>851</v>
      </c>
      <c r="G945" s="71" t="s">
        <v>852</v>
      </c>
      <c r="H945" s="72">
        <v>2154</v>
      </c>
      <c r="I945" s="73">
        <v>24202.36</v>
      </c>
      <c r="J945" s="73">
        <v>11236.01</v>
      </c>
      <c r="K945" s="73">
        <v>4082.35</v>
      </c>
      <c r="L945" s="74">
        <v>1000</v>
      </c>
      <c r="M945" s="73">
        <v>24202.36</v>
      </c>
      <c r="N945" s="73">
        <v>0</v>
      </c>
      <c r="O945" s="16" t="str">
        <f>VLOOKUP($A945,'Roll up tech'!$A:$C,3,0)</f>
        <v>48oz</v>
      </c>
      <c r="P945" s="16" t="str">
        <f>VLOOKUP($A945,'Roll up tech'!$A:$C,2,0)</f>
        <v>BR HA CO-B NY Style Cheesecake 6 1.5QT</v>
      </c>
      <c r="Q945" s="16" t="str">
        <f t="shared" si="43"/>
        <v>BR</v>
      </c>
      <c r="R945" s="16">
        <f>VLOOKUP(A945,'Per Pallet'!A:C,3,0)</f>
        <v>154</v>
      </c>
      <c r="S945" s="16">
        <f t="shared" si="44"/>
        <v>14</v>
      </c>
    </row>
    <row r="946" spans="1:19" hidden="1" x14ac:dyDescent="0.25">
      <c r="A946" s="71">
        <v>64988927</v>
      </c>
      <c r="B946" s="71">
        <v>1419</v>
      </c>
      <c r="C946" s="71" t="s">
        <v>849</v>
      </c>
      <c r="D946" s="71" t="s">
        <v>850</v>
      </c>
      <c r="E946" s="71" t="s">
        <v>10403</v>
      </c>
      <c r="F946" s="71" t="s">
        <v>851</v>
      </c>
      <c r="G946" s="71" t="s">
        <v>852</v>
      </c>
      <c r="H946" s="72">
        <v>4834</v>
      </c>
      <c r="I946" s="73">
        <v>57771.43</v>
      </c>
      <c r="J946" s="73">
        <v>11951.06</v>
      </c>
      <c r="K946" s="73">
        <v>13439.31</v>
      </c>
      <c r="L946" s="74">
        <v>1000</v>
      </c>
      <c r="M946" s="73">
        <v>57771.43</v>
      </c>
      <c r="N946" s="73">
        <v>0</v>
      </c>
      <c r="O946" s="16" t="str">
        <f>VLOOKUP($A946,'Roll up tech'!$A:$C,3,0)</f>
        <v>SP1</v>
      </c>
      <c r="P946" s="16" t="str">
        <f>VLOOKUP($A946,'Roll up tech'!$A:$C,2,0)</f>
        <v>BJ R01-SUN-CookieVermontster-8 427ml</v>
      </c>
      <c r="Q946" s="16" t="str">
        <f t="shared" si="43"/>
        <v>BJ</v>
      </c>
      <c r="R946" s="16">
        <f>VLOOKUP(A946,'Per Pallet'!A:C,3,0)</f>
        <v>240</v>
      </c>
      <c r="S946" s="16">
        <f t="shared" si="44"/>
        <v>21</v>
      </c>
    </row>
    <row r="947" spans="1:19" hidden="1" x14ac:dyDescent="0.25">
      <c r="A947" s="71">
        <v>64988927</v>
      </c>
      <c r="B947" s="71">
        <v>2300</v>
      </c>
      <c r="C947" s="71" t="s">
        <v>849</v>
      </c>
      <c r="D947" s="71" t="s">
        <v>850</v>
      </c>
      <c r="E947" s="71" t="s">
        <v>10403</v>
      </c>
      <c r="F947" s="71" t="s">
        <v>851</v>
      </c>
      <c r="G947" s="71" t="s">
        <v>852</v>
      </c>
      <c r="H947" s="72">
        <v>11144</v>
      </c>
      <c r="I947" s="73">
        <v>112451.8</v>
      </c>
      <c r="J947" s="73">
        <v>10090.790000000001</v>
      </c>
      <c r="K947" s="73">
        <v>13439.31</v>
      </c>
      <c r="L947" s="74">
        <v>1000</v>
      </c>
      <c r="M947" s="73">
        <v>112451.8</v>
      </c>
      <c r="N947" s="73">
        <v>0</v>
      </c>
      <c r="O947" s="16" t="str">
        <f>VLOOKUP($A947,'Roll up tech'!$A:$C,3,0)</f>
        <v>SP1</v>
      </c>
      <c r="P947" s="16" t="str">
        <f>VLOOKUP($A947,'Roll up tech'!$A:$C,2,0)</f>
        <v>BJ R01-SUN-CookieVermontster-8 427ml</v>
      </c>
      <c r="Q947" s="16" t="str">
        <f t="shared" si="43"/>
        <v>BJ</v>
      </c>
      <c r="R947" s="16">
        <f>VLOOKUP(A947,'Per Pallet'!A:C,3,0)</f>
        <v>240</v>
      </c>
      <c r="S947" s="16">
        <f t="shared" si="44"/>
        <v>47</v>
      </c>
    </row>
    <row r="948" spans="1:19" hidden="1" x14ac:dyDescent="0.25">
      <c r="A948" s="71">
        <v>64988927</v>
      </c>
      <c r="B948" s="71">
        <v>2904</v>
      </c>
      <c r="C948" s="71" t="s">
        <v>849</v>
      </c>
      <c r="D948" s="71" t="s">
        <v>850</v>
      </c>
      <c r="E948" s="71" t="s">
        <v>10403</v>
      </c>
      <c r="F948" s="71" t="s">
        <v>851</v>
      </c>
      <c r="G948" s="71" t="s">
        <v>852</v>
      </c>
      <c r="H948" s="72">
        <v>0</v>
      </c>
      <c r="I948" s="73">
        <v>0</v>
      </c>
      <c r="J948" s="73">
        <v>9984.83</v>
      </c>
      <c r="K948" s="73">
        <v>12329.79</v>
      </c>
      <c r="L948" s="74">
        <v>1000</v>
      </c>
      <c r="M948" s="73">
        <v>0</v>
      </c>
      <c r="N948" s="73">
        <v>0</v>
      </c>
      <c r="O948" s="16" t="str">
        <f>VLOOKUP($A948,'Roll up tech'!$A:$C,3,0)</f>
        <v>SP1</v>
      </c>
      <c r="P948" s="16" t="str">
        <f>VLOOKUP($A948,'Roll up tech'!$A:$C,2,0)</f>
        <v>BJ R01-SUN-CookieVermontster-8 427ml</v>
      </c>
      <c r="Q948" s="16" t="str">
        <f t="shared" si="43"/>
        <v>BJ</v>
      </c>
      <c r="R948" s="16">
        <f>VLOOKUP(A948,'Per Pallet'!A:C,3,0)</f>
        <v>240</v>
      </c>
      <c r="S948" s="16">
        <f t="shared" si="44"/>
        <v>0</v>
      </c>
    </row>
    <row r="949" spans="1:19" hidden="1" x14ac:dyDescent="0.25">
      <c r="A949" s="71">
        <v>64989107</v>
      </c>
      <c r="B949" s="71">
        <v>1419</v>
      </c>
      <c r="C949" s="71" t="s">
        <v>849</v>
      </c>
      <c r="D949" s="71" t="s">
        <v>850</v>
      </c>
      <c r="E949" s="71" t="s">
        <v>10403</v>
      </c>
      <c r="F949" s="71" t="s">
        <v>851</v>
      </c>
      <c r="G949" s="71" t="s">
        <v>852</v>
      </c>
      <c r="H949" s="72">
        <v>1695</v>
      </c>
      <c r="I949" s="73">
        <v>35070.46</v>
      </c>
      <c r="J949" s="73">
        <v>20690.54</v>
      </c>
      <c r="K949" s="73">
        <v>22157.43</v>
      </c>
      <c r="L949" s="74">
        <v>1000</v>
      </c>
      <c r="M949" s="73">
        <v>35070.46</v>
      </c>
      <c r="N949" s="73">
        <v>0</v>
      </c>
      <c r="O949" s="16" t="str">
        <f>VLOOKUP($A949,'Roll up tech'!$A:$C,3,0)</f>
        <v>BR Minicups</v>
      </c>
      <c r="P949" s="16" t="str">
        <f>VLOOKUP($A949,'Roll up tech'!$A:$C,2,0)</f>
        <v>BR Chocolate 6 10CT 3z</v>
      </c>
      <c r="Q949" s="16" t="str">
        <f t="shared" si="43"/>
        <v>BR</v>
      </c>
      <c r="R949" s="16">
        <f>VLOOKUP(A949,'Per Pallet'!A:C,3,0)</f>
        <v>120</v>
      </c>
      <c r="S949" s="16">
        <f t="shared" si="44"/>
        <v>15</v>
      </c>
    </row>
    <row r="950" spans="1:19" hidden="1" x14ac:dyDescent="0.25">
      <c r="A950" s="71">
        <v>64989107</v>
      </c>
      <c r="B950" s="71">
        <v>3989</v>
      </c>
      <c r="C950" s="71" t="s">
        <v>849</v>
      </c>
      <c r="D950" s="71" t="s">
        <v>850</v>
      </c>
      <c r="E950" s="71" t="s">
        <v>10403</v>
      </c>
      <c r="F950" s="71" t="s">
        <v>851</v>
      </c>
      <c r="G950" s="71" t="s">
        <v>852</v>
      </c>
      <c r="H950" s="72">
        <v>3996</v>
      </c>
      <c r="I950" s="73">
        <v>78361.710000000006</v>
      </c>
      <c r="J950" s="73">
        <v>19610.04</v>
      </c>
      <c r="K950" s="73">
        <v>19777.13</v>
      </c>
      <c r="L950" s="74">
        <v>1000</v>
      </c>
      <c r="M950" s="73">
        <v>78361.710000000006</v>
      </c>
      <c r="N950" s="73">
        <v>0</v>
      </c>
      <c r="O950" s="16" t="str">
        <f>VLOOKUP($A950,'Roll up tech'!$A:$C,3,0)</f>
        <v>BR Minicups</v>
      </c>
      <c r="P950" s="16" t="str">
        <f>VLOOKUP($A950,'Roll up tech'!$A:$C,2,0)</f>
        <v>BR Chocolate 6 10CT 3z</v>
      </c>
      <c r="Q950" s="16" t="str">
        <f t="shared" si="43"/>
        <v>BR</v>
      </c>
      <c r="R950" s="16">
        <f>VLOOKUP(A950,'Per Pallet'!A:C,3,0)</f>
        <v>120</v>
      </c>
      <c r="S950" s="16">
        <f t="shared" si="44"/>
        <v>34</v>
      </c>
    </row>
    <row r="951" spans="1:19" hidden="1" x14ac:dyDescent="0.25">
      <c r="A951" s="71">
        <v>64989108</v>
      </c>
      <c r="B951" s="71">
        <v>1439</v>
      </c>
      <c r="C951" s="71" t="s">
        <v>849</v>
      </c>
      <c r="D951" s="71" t="s">
        <v>850</v>
      </c>
      <c r="E951" s="71" t="s">
        <v>10403</v>
      </c>
      <c r="F951" s="71" t="s">
        <v>851</v>
      </c>
      <c r="G951" s="71" t="s">
        <v>852</v>
      </c>
      <c r="H951" s="72">
        <v>120</v>
      </c>
      <c r="I951" s="73">
        <v>2625.39</v>
      </c>
      <c r="J951" s="73">
        <v>21878.25</v>
      </c>
      <c r="K951" s="73">
        <v>21654.39</v>
      </c>
      <c r="L951" s="74">
        <v>1000</v>
      </c>
      <c r="M951" s="73">
        <v>2625.39</v>
      </c>
      <c r="N951" s="73">
        <v>0</v>
      </c>
      <c r="O951" s="16" t="str">
        <f>VLOOKUP($A951,'Roll up tech'!$A:$C,3,0)</f>
        <v>BR Minicups</v>
      </c>
      <c r="P951" s="16" t="str">
        <f>VLOOKUP($A951,'Roll up tech'!$A:$C,2,0)</f>
        <v>BR HA Natural Vanilla 6 10CT 3z</v>
      </c>
      <c r="Q951" s="16" t="str">
        <f t="shared" si="43"/>
        <v>BR</v>
      </c>
      <c r="R951" s="16">
        <f>VLOOKUP(A951,'Per Pallet'!A:C,3,0)</f>
        <v>120</v>
      </c>
      <c r="S951" s="16">
        <f t="shared" si="44"/>
        <v>1</v>
      </c>
    </row>
    <row r="952" spans="1:19" hidden="1" x14ac:dyDescent="0.25">
      <c r="A952" s="71">
        <v>64989108</v>
      </c>
      <c r="B952" s="71">
        <v>3989</v>
      </c>
      <c r="C952" s="71" t="s">
        <v>849</v>
      </c>
      <c r="D952" s="71" t="s">
        <v>850</v>
      </c>
      <c r="E952" s="71" t="s">
        <v>10403</v>
      </c>
      <c r="F952" s="71" t="s">
        <v>851</v>
      </c>
      <c r="G952" s="71" t="s">
        <v>852</v>
      </c>
      <c r="H952" s="72">
        <v>1199</v>
      </c>
      <c r="I952" s="73">
        <v>24776.59</v>
      </c>
      <c r="J952" s="73">
        <v>20664.38</v>
      </c>
      <c r="K952" s="73">
        <v>20868.98</v>
      </c>
      <c r="L952" s="74">
        <v>1000</v>
      </c>
      <c r="M952" s="73">
        <v>24776.59</v>
      </c>
      <c r="N952" s="73">
        <v>0</v>
      </c>
      <c r="O952" s="16" t="str">
        <f>VLOOKUP($A952,'Roll up tech'!$A:$C,3,0)</f>
        <v>BR Minicups</v>
      </c>
      <c r="P952" s="16" t="str">
        <f>VLOOKUP($A952,'Roll up tech'!$A:$C,2,0)</f>
        <v>BR HA Natural Vanilla 6 10CT 3z</v>
      </c>
      <c r="Q952" s="16" t="str">
        <f t="shared" si="43"/>
        <v>BR</v>
      </c>
      <c r="R952" s="16">
        <f>VLOOKUP(A952,'Per Pallet'!A:C,3,0)</f>
        <v>120</v>
      </c>
      <c r="S952" s="16">
        <f t="shared" si="44"/>
        <v>10</v>
      </c>
    </row>
    <row r="953" spans="1:19" hidden="1" x14ac:dyDescent="0.25">
      <c r="A953" s="71">
        <v>64989108</v>
      </c>
      <c r="B953" s="71">
        <v>6765</v>
      </c>
      <c r="C953" s="71" t="s">
        <v>849</v>
      </c>
      <c r="D953" s="71" t="s">
        <v>850</v>
      </c>
      <c r="E953" s="71" t="s">
        <v>10403</v>
      </c>
      <c r="F953" s="71" t="s">
        <v>853</v>
      </c>
      <c r="G953" s="71" t="s">
        <v>852</v>
      </c>
      <c r="H953" s="72">
        <v>0</v>
      </c>
      <c r="I953" s="73">
        <v>0</v>
      </c>
      <c r="J953" s="73">
        <v>19800</v>
      </c>
      <c r="K953" s="73">
        <v>19936.62</v>
      </c>
      <c r="L953" s="74">
        <v>1000</v>
      </c>
      <c r="M953" s="73">
        <v>0</v>
      </c>
      <c r="N953" s="73">
        <v>0</v>
      </c>
      <c r="O953" s="16" t="str">
        <f>VLOOKUP($A953,'Roll up tech'!$A:$C,3,0)</f>
        <v>BR Minicups</v>
      </c>
      <c r="P953" s="16" t="str">
        <f>VLOOKUP($A953,'Roll up tech'!$A:$C,2,0)</f>
        <v>BR HA Natural Vanilla 6 10CT 3z</v>
      </c>
      <c r="Q953" s="16" t="str">
        <f t="shared" si="43"/>
        <v>BR</v>
      </c>
      <c r="R953" s="16">
        <f>VLOOKUP(A953,'Per Pallet'!A:C,3,0)</f>
        <v>120</v>
      </c>
      <c r="S953" s="16">
        <f t="shared" si="44"/>
        <v>0</v>
      </c>
    </row>
    <row r="954" spans="1:19" hidden="1" x14ac:dyDescent="0.25">
      <c r="A954" s="71">
        <v>64989109</v>
      </c>
      <c r="B954" s="71">
        <v>1419</v>
      </c>
      <c r="C954" s="71" t="s">
        <v>849</v>
      </c>
      <c r="D954" s="71" t="s">
        <v>850</v>
      </c>
      <c r="E954" s="71" t="s">
        <v>10403</v>
      </c>
      <c r="F954" s="71" t="s">
        <v>851</v>
      </c>
      <c r="G954" s="71" t="s">
        <v>852</v>
      </c>
      <c r="H954" s="72">
        <v>8206</v>
      </c>
      <c r="I954" s="73">
        <v>168021.63</v>
      </c>
      <c r="J954" s="73">
        <v>20475.46</v>
      </c>
      <c r="K954" s="73">
        <v>20671.46</v>
      </c>
      <c r="L954" s="74">
        <v>1000</v>
      </c>
      <c r="M954" s="73">
        <v>168021.63</v>
      </c>
      <c r="N954" s="73">
        <v>0</v>
      </c>
      <c r="O954" s="16" t="str">
        <f>VLOOKUP($A954,'Roll up tech'!$A:$C,3,0)</f>
        <v>BR Minicups</v>
      </c>
      <c r="P954" s="16" t="str">
        <f>VLOOKUP($A954,'Roll up tech'!$A:$C,2,0)</f>
        <v>BR Natural Vanilla 6 10CT 3z</v>
      </c>
      <c r="Q954" s="16" t="str">
        <f t="shared" si="43"/>
        <v>BR</v>
      </c>
      <c r="R954" s="16">
        <f>VLOOKUP(A954,'Per Pallet'!A:C,3,0)</f>
        <v>120</v>
      </c>
      <c r="S954" s="16">
        <f t="shared" si="44"/>
        <v>69</v>
      </c>
    </row>
    <row r="955" spans="1:19" hidden="1" x14ac:dyDescent="0.25">
      <c r="A955" s="71">
        <v>64989109</v>
      </c>
      <c r="B955" s="71">
        <v>1439</v>
      </c>
      <c r="C955" s="71" t="s">
        <v>849</v>
      </c>
      <c r="D955" s="71" t="s">
        <v>850</v>
      </c>
      <c r="E955" s="71" t="s">
        <v>10403</v>
      </c>
      <c r="F955" s="71" t="s">
        <v>851</v>
      </c>
      <c r="G955" s="71" t="s">
        <v>852</v>
      </c>
      <c r="H955" s="72">
        <v>360</v>
      </c>
      <c r="I955" s="73">
        <v>7393.46</v>
      </c>
      <c r="J955" s="73">
        <v>20537.39</v>
      </c>
      <c r="K955" s="73">
        <v>20473.240000000002</v>
      </c>
      <c r="L955" s="74">
        <v>1000</v>
      </c>
      <c r="M955" s="73">
        <v>7393.46</v>
      </c>
      <c r="N955" s="73">
        <v>0</v>
      </c>
      <c r="O955" s="16" t="str">
        <f>VLOOKUP($A955,'Roll up tech'!$A:$C,3,0)</f>
        <v>BR Minicups</v>
      </c>
      <c r="P955" s="16" t="str">
        <f>VLOOKUP($A955,'Roll up tech'!$A:$C,2,0)</f>
        <v>BR Natural Vanilla 6 10CT 3z</v>
      </c>
      <c r="Q955" s="16" t="str">
        <f t="shared" si="43"/>
        <v>BR</v>
      </c>
      <c r="R955" s="16">
        <f>VLOOKUP(A955,'Per Pallet'!A:C,3,0)</f>
        <v>120</v>
      </c>
      <c r="S955" s="16">
        <f t="shared" si="44"/>
        <v>3</v>
      </c>
    </row>
    <row r="956" spans="1:19" hidden="1" x14ac:dyDescent="0.25">
      <c r="A956" s="71">
        <v>64989109</v>
      </c>
      <c r="B956" s="71">
        <v>2300</v>
      </c>
      <c r="C956" s="71" t="s">
        <v>849</v>
      </c>
      <c r="D956" s="71" t="s">
        <v>850</v>
      </c>
      <c r="E956" s="71" t="s">
        <v>10403</v>
      </c>
      <c r="F956" s="71" t="s">
        <v>851</v>
      </c>
      <c r="G956" s="71" t="s">
        <v>852</v>
      </c>
      <c r="H956" s="72">
        <v>143</v>
      </c>
      <c r="I956" s="73">
        <v>2781.99</v>
      </c>
      <c r="J956" s="73">
        <v>19454.48</v>
      </c>
      <c r="K956" s="73">
        <v>19689.060000000001</v>
      </c>
      <c r="L956" s="74">
        <v>1000</v>
      </c>
      <c r="M956" s="73">
        <v>2781.99</v>
      </c>
      <c r="N956" s="73">
        <v>0</v>
      </c>
      <c r="O956" s="16" t="str">
        <f>VLOOKUP($A956,'Roll up tech'!$A:$C,3,0)</f>
        <v>BR Minicups</v>
      </c>
      <c r="P956" s="16" t="str">
        <f>VLOOKUP($A956,'Roll up tech'!$A:$C,2,0)</f>
        <v>BR Natural Vanilla 6 10CT 3z</v>
      </c>
      <c r="Q956" s="16" t="str">
        <f t="shared" si="43"/>
        <v>BR</v>
      </c>
      <c r="R956" s="16">
        <f>VLOOKUP(A956,'Per Pallet'!A:C,3,0)</f>
        <v>120</v>
      </c>
      <c r="S956" s="16">
        <f t="shared" si="44"/>
        <v>2</v>
      </c>
    </row>
    <row r="957" spans="1:19" hidden="1" x14ac:dyDescent="0.25">
      <c r="A957" s="71">
        <v>64989109</v>
      </c>
      <c r="B957" s="71">
        <v>3989</v>
      </c>
      <c r="C957" s="71" t="s">
        <v>849</v>
      </c>
      <c r="D957" s="71" t="s">
        <v>850</v>
      </c>
      <c r="E957" s="71" t="s">
        <v>10403</v>
      </c>
      <c r="F957" s="71" t="s">
        <v>851</v>
      </c>
      <c r="G957" s="71" t="s">
        <v>852</v>
      </c>
      <c r="H957" s="72">
        <v>22995</v>
      </c>
      <c r="I957" s="73">
        <v>450310.79</v>
      </c>
      <c r="J957" s="73">
        <v>19582.990000000002</v>
      </c>
      <c r="K957" s="73">
        <v>19527.63</v>
      </c>
      <c r="L957" s="74">
        <v>1000</v>
      </c>
      <c r="M957" s="73">
        <v>450310.79</v>
      </c>
      <c r="N957" s="73">
        <v>0</v>
      </c>
      <c r="O957" s="16" t="str">
        <f>VLOOKUP($A957,'Roll up tech'!$A:$C,3,0)</f>
        <v>BR Minicups</v>
      </c>
      <c r="P957" s="16" t="str">
        <f>VLOOKUP($A957,'Roll up tech'!$A:$C,2,0)</f>
        <v>BR Natural Vanilla 6 10CT 3z</v>
      </c>
      <c r="Q957" s="16" t="str">
        <f t="shared" si="43"/>
        <v>BR</v>
      </c>
      <c r="R957" s="16">
        <f>VLOOKUP(A957,'Per Pallet'!A:C,3,0)</f>
        <v>120</v>
      </c>
      <c r="S957" s="16">
        <f t="shared" si="44"/>
        <v>192</v>
      </c>
    </row>
    <row r="958" spans="1:19" hidden="1" x14ac:dyDescent="0.25">
      <c r="A958" s="71">
        <v>64989109</v>
      </c>
      <c r="B958" s="71">
        <v>6765</v>
      </c>
      <c r="C958" s="71" t="s">
        <v>849</v>
      </c>
      <c r="D958" s="71" t="s">
        <v>850</v>
      </c>
      <c r="E958" s="71" t="s">
        <v>10403</v>
      </c>
      <c r="F958" s="71" t="s">
        <v>851</v>
      </c>
      <c r="G958" s="71" t="s">
        <v>852</v>
      </c>
      <c r="H958" s="72">
        <v>1019</v>
      </c>
      <c r="I958" s="73">
        <v>19093.689999999999</v>
      </c>
      <c r="J958" s="73">
        <v>18737.669999999998</v>
      </c>
      <c r="K958" s="73">
        <v>18849.169999999998</v>
      </c>
      <c r="L958" s="74">
        <v>1000</v>
      </c>
      <c r="M958" s="73">
        <v>19093.689999999999</v>
      </c>
      <c r="N958" s="73">
        <v>0</v>
      </c>
      <c r="O958" s="16" t="str">
        <f>VLOOKUP($A958,'Roll up tech'!$A:$C,3,0)</f>
        <v>BR Minicups</v>
      </c>
      <c r="P958" s="16" t="str">
        <f>VLOOKUP($A958,'Roll up tech'!$A:$C,2,0)</f>
        <v>BR Natural Vanilla 6 10CT 3z</v>
      </c>
      <c r="Q958" s="16" t="str">
        <f t="shared" si="43"/>
        <v>BR</v>
      </c>
      <c r="R958" s="16">
        <f>VLOOKUP(A958,'Per Pallet'!A:C,3,0)</f>
        <v>120</v>
      </c>
      <c r="S958" s="16">
        <f t="shared" si="44"/>
        <v>9</v>
      </c>
    </row>
    <row r="959" spans="1:19" hidden="1" x14ac:dyDescent="0.25">
      <c r="A959" s="71">
        <v>64997059</v>
      </c>
      <c r="B959" s="71">
        <v>1419</v>
      </c>
      <c r="C959" s="71" t="s">
        <v>849</v>
      </c>
      <c r="D959" s="71" t="s">
        <v>850</v>
      </c>
      <c r="E959" s="71" t="s">
        <v>10403</v>
      </c>
      <c r="F959" s="71" t="s">
        <v>851</v>
      </c>
      <c r="G959" s="71" t="s">
        <v>852</v>
      </c>
      <c r="H959" s="72">
        <v>10350</v>
      </c>
      <c r="I959" s="73">
        <v>253006.01</v>
      </c>
      <c r="J959" s="73">
        <v>24445.03</v>
      </c>
      <c r="K959" s="73">
        <v>24986.51</v>
      </c>
      <c r="L959" s="74">
        <v>1000</v>
      </c>
      <c r="M959" s="73">
        <v>253006.01</v>
      </c>
      <c r="N959" s="73">
        <v>0</v>
      </c>
      <c r="O959" s="16" t="str">
        <f>VLOOKUP($A959,'Roll up tech'!$A:$C,3,0)</f>
        <v>Repack Items</v>
      </c>
      <c r="P959" s="16" t="str">
        <f>VLOOKUP($A959,'Roll up tech'!$A:$C,2,0)</f>
        <v>BJ US-IC-Mixed 12PK</v>
      </c>
      <c r="Q959" s="16" t="str">
        <f t="shared" si="43"/>
        <v>BJ</v>
      </c>
      <c r="R959" s="16">
        <f>VLOOKUP(A959,'Per Pallet'!A:C,3,0)</f>
        <v>210</v>
      </c>
      <c r="S959" s="16">
        <f t="shared" si="44"/>
        <v>50</v>
      </c>
    </row>
    <row r="960" spans="1:19" hidden="1" x14ac:dyDescent="0.25">
      <c r="A960" s="71">
        <v>64997059</v>
      </c>
      <c r="B960" s="71">
        <v>1439</v>
      </c>
      <c r="C960" s="71" t="s">
        <v>849</v>
      </c>
      <c r="D960" s="71" t="s">
        <v>850</v>
      </c>
      <c r="E960" s="71" t="s">
        <v>10403</v>
      </c>
      <c r="F960" s="71" t="s">
        <v>851</v>
      </c>
      <c r="G960" s="71" t="s">
        <v>852</v>
      </c>
      <c r="H960" s="72">
        <v>4961</v>
      </c>
      <c r="I960" s="73">
        <v>121733.52</v>
      </c>
      <c r="J960" s="73">
        <v>24538.1</v>
      </c>
      <c r="K960" s="73">
        <v>26558.66</v>
      </c>
      <c r="L960" s="74">
        <v>1000</v>
      </c>
      <c r="M960" s="73">
        <v>121733.52</v>
      </c>
      <c r="N960" s="73">
        <v>0</v>
      </c>
      <c r="O960" s="16" t="str">
        <f>VLOOKUP($A960,'Roll up tech'!$A:$C,3,0)</f>
        <v>Repack Items</v>
      </c>
      <c r="P960" s="16" t="str">
        <f>VLOOKUP($A960,'Roll up tech'!$A:$C,2,0)</f>
        <v>BJ US-IC-Mixed 12PK</v>
      </c>
      <c r="Q960" s="16" t="str">
        <f t="shared" si="43"/>
        <v>BJ</v>
      </c>
      <c r="R960" s="16">
        <f>VLOOKUP(A960,'Per Pallet'!A:C,3,0)</f>
        <v>210</v>
      </c>
      <c r="S960" s="16">
        <f t="shared" si="44"/>
        <v>24</v>
      </c>
    </row>
    <row r="961" spans="1:19" hidden="1" x14ac:dyDescent="0.25">
      <c r="A961" s="71">
        <v>64997059</v>
      </c>
      <c r="B961" s="71">
        <v>2300</v>
      </c>
      <c r="C961" s="71" t="s">
        <v>849</v>
      </c>
      <c r="D961" s="71" t="s">
        <v>850</v>
      </c>
      <c r="E961" s="71" t="s">
        <v>10403</v>
      </c>
      <c r="F961" s="71" t="s">
        <v>851</v>
      </c>
      <c r="G961" s="71" t="s">
        <v>852</v>
      </c>
      <c r="H961" s="72">
        <v>480</v>
      </c>
      <c r="I961" s="73">
        <v>11922.89</v>
      </c>
      <c r="J961" s="73">
        <v>24839.35</v>
      </c>
      <c r="K961" s="73">
        <v>23262.76</v>
      </c>
      <c r="L961" s="74">
        <v>1000</v>
      </c>
      <c r="M961" s="73">
        <v>11922.89</v>
      </c>
      <c r="N961" s="73">
        <v>0</v>
      </c>
      <c r="O961" s="16" t="str">
        <f>VLOOKUP($A961,'Roll up tech'!$A:$C,3,0)</f>
        <v>Repack Items</v>
      </c>
      <c r="P961" s="16" t="str">
        <f>VLOOKUP($A961,'Roll up tech'!$A:$C,2,0)</f>
        <v>BJ US-IC-Mixed 12PK</v>
      </c>
      <c r="Q961" s="16" t="str">
        <f t="shared" si="43"/>
        <v>BJ</v>
      </c>
      <c r="R961" s="16">
        <f>VLOOKUP(A961,'Per Pallet'!A:C,3,0)</f>
        <v>210</v>
      </c>
      <c r="S961" s="16">
        <f t="shared" si="44"/>
        <v>3</v>
      </c>
    </row>
    <row r="962" spans="1:19" hidden="1" x14ac:dyDescent="0.25">
      <c r="A962" s="71">
        <v>64997059</v>
      </c>
      <c r="B962" s="71">
        <v>3985</v>
      </c>
      <c r="C962" s="71" t="s">
        <v>849</v>
      </c>
      <c r="D962" s="71" t="s">
        <v>850</v>
      </c>
      <c r="E962" s="71" t="s">
        <v>10403</v>
      </c>
      <c r="F962" s="71" t="s">
        <v>851</v>
      </c>
      <c r="G962" s="71" t="s">
        <v>852</v>
      </c>
      <c r="H962" s="72">
        <v>0</v>
      </c>
      <c r="I962" s="73">
        <v>0</v>
      </c>
      <c r="J962" s="73">
        <v>22671.75</v>
      </c>
      <c r="K962" s="73">
        <v>22480.2</v>
      </c>
      <c r="L962" s="74">
        <v>1000</v>
      </c>
      <c r="M962" s="73">
        <v>0</v>
      </c>
      <c r="N962" s="73">
        <v>0</v>
      </c>
      <c r="O962" s="16" t="str">
        <f>VLOOKUP($A962,'Roll up tech'!$A:$C,3,0)</f>
        <v>Repack Items</v>
      </c>
      <c r="P962" s="16" t="str">
        <f>VLOOKUP($A962,'Roll up tech'!$A:$C,2,0)</f>
        <v>BJ US-IC-Mixed 12PK</v>
      </c>
      <c r="Q962" s="16" t="str">
        <f t="shared" si="43"/>
        <v>BJ</v>
      </c>
      <c r="R962" s="16">
        <f>VLOOKUP(A962,'Per Pallet'!A:C,3,0)</f>
        <v>210</v>
      </c>
      <c r="S962" s="16">
        <f t="shared" si="44"/>
        <v>0</v>
      </c>
    </row>
    <row r="963" spans="1:19" hidden="1" x14ac:dyDescent="0.25">
      <c r="A963" s="71">
        <v>64997059</v>
      </c>
      <c r="B963" s="71">
        <v>3989</v>
      </c>
      <c r="C963" s="71" t="s">
        <v>849</v>
      </c>
      <c r="D963" s="71" t="s">
        <v>850</v>
      </c>
      <c r="E963" s="71" t="s">
        <v>10403</v>
      </c>
      <c r="F963" s="71" t="s">
        <v>851</v>
      </c>
      <c r="G963" s="71" t="s">
        <v>852</v>
      </c>
      <c r="H963" s="72">
        <v>3600</v>
      </c>
      <c r="I963" s="73">
        <v>83432.87</v>
      </c>
      <c r="J963" s="73">
        <v>23175.8</v>
      </c>
      <c r="K963" s="73">
        <v>23512.95</v>
      </c>
      <c r="L963" s="74">
        <v>1000</v>
      </c>
      <c r="M963" s="73">
        <v>83432.87</v>
      </c>
      <c r="N963" s="73">
        <v>0</v>
      </c>
      <c r="O963" s="16" t="str">
        <f>VLOOKUP($A963,'Roll up tech'!$A:$C,3,0)</f>
        <v>Repack Items</v>
      </c>
      <c r="P963" s="16" t="str">
        <f>VLOOKUP($A963,'Roll up tech'!$A:$C,2,0)</f>
        <v>BJ US-IC-Mixed 12PK</v>
      </c>
      <c r="Q963" s="16" t="str">
        <f t="shared" si="43"/>
        <v>BJ</v>
      </c>
      <c r="R963" s="16">
        <f>VLOOKUP(A963,'Per Pallet'!A:C,3,0)</f>
        <v>210</v>
      </c>
      <c r="S963" s="16">
        <f t="shared" si="44"/>
        <v>18</v>
      </c>
    </row>
    <row r="964" spans="1:19" hidden="1" x14ac:dyDescent="0.25">
      <c r="A964" s="71">
        <v>64999042</v>
      </c>
      <c r="B964" s="71">
        <v>1419</v>
      </c>
      <c r="C964" s="71" t="s">
        <v>849</v>
      </c>
      <c r="D964" s="71" t="s">
        <v>850</v>
      </c>
      <c r="E964" s="71" t="s">
        <v>10403</v>
      </c>
      <c r="F964" s="71" t="s">
        <v>851</v>
      </c>
      <c r="G964" s="71" t="s">
        <v>852</v>
      </c>
      <c r="H964" s="72">
        <v>7888</v>
      </c>
      <c r="I964" s="73">
        <v>77899.06</v>
      </c>
      <c r="J964" s="73">
        <v>9875.64</v>
      </c>
      <c r="K964" s="73">
        <v>11161.99</v>
      </c>
      <c r="L964" s="74">
        <v>1000</v>
      </c>
      <c r="M964" s="73">
        <v>77899.06</v>
      </c>
      <c r="N964" s="73">
        <v>0</v>
      </c>
      <c r="O964" s="16" t="str">
        <f>VLOOKUP($A964,'Roll up tech'!$A:$C,3,0)</f>
        <v>YS PTS</v>
      </c>
      <c r="P964" s="16" t="str">
        <f>VLOOKUP($A964,'Roll up tech'!$A:$C,2,0)</f>
        <v>Yasso Coffee Chocolate Chip 8-14z</v>
      </c>
      <c r="Q964" s="16" t="str">
        <f t="shared" si="43"/>
        <v>Ya</v>
      </c>
      <c r="R964" s="16">
        <f>VLOOKUP(A964,'Per Pallet'!A:C,3,0)</f>
        <v>240</v>
      </c>
      <c r="S964" s="16">
        <f t="shared" si="44"/>
        <v>33</v>
      </c>
    </row>
    <row r="965" spans="1:19" hidden="1" x14ac:dyDescent="0.25">
      <c r="A965" s="71">
        <v>64999042</v>
      </c>
      <c r="B965" s="71">
        <v>1439</v>
      </c>
      <c r="C965" s="71" t="s">
        <v>849</v>
      </c>
      <c r="D965" s="71" t="s">
        <v>850</v>
      </c>
      <c r="E965" s="71" t="s">
        <v>10403</v>
      </c>
      <c r="F965" s="71" t="s">
        <v>851</v>
      </c>
      <c r="G965" s="71" t="s">
        <v>852</v>
      </c>
      <c r="H965" s="72">
        <v>5442</v>
      </c>
      <c r="I965" s="73">
        <v>58775.9</v>
      </c>
      <c r="J965" s="73">
        <v>10800.42</v>
      </c>
      <c r="K965" s="73">
        <v>12106.77</v>
      </c>
      <c r="L965" s="74">
        <v>1000</v>
      </c>
      <c r="M965" s="73">
        <v>58775.9</v>
      </c>
      <c r="N965" s="73">
        <v>0</v>
      </c>
      <c r="O965" s="16" t="str">
        <f>VLOOKUP($A965,'Roll up tech'!$A:$C,3,0)</f>
        <v>YS PTS</v>
      </c>
      <c r="P965" s="16" t="str">
        <f>VLOOKUP($A965,'Roll up tech'!$A:$C,2,0)</f>
        <v>Yasso Coffee Chocolate Chip 8-14z</v>
      </c>
      <c r="Q965" s="16" t="str">
        <f t="shared" si="43"/>
        <v>Ya</v>
      </c>
      <c r="R965" s="16">
        <f>VLOOKUP(A965,'Per Pallet'!A:C,3,0)</f>
        <v>240</v>
      </c>
      <c r="S965" s="16">
        <f t="shared" si="44"/>
        <v>23</v>
      </c>
    </row>
    <row r="966" spans="1:19" hidden="1" x14ac:dyDescent="0.25">
      <c r="A966" s="71">
        <v>64999042</v>
      </c>
      <c r="B966" s="71">
        <v>1471</v>
      </c>
      <c r="C966" s="71" t="s">
        <v>849</v>
      </c>
      <c r="D966" s="71" t="s">
        <v>850</v>
      </c>
      <c r="E966" s="71" t="s">
        <v>10403</v>
      </c>
      <c r="F966" s="71" t="s">
        <v>851</v>
      </c>
      <c r="G966" s="71" t="s">
        <v>852</v>
      </c>
      <c r="H966" s="72">
        <v>14400</v>
      </c>
      <c r="I966" s="73">
        <v>127504.67</v>
      </c>
      <c r="J966" s="73">
        <v>8854.49</v>
      </c>
      <c r="K966" s="73">
        <v>11161.99</v>
      </c>
      <c r="L966" s="74">
        <v>1000</v>
      </c>
      <c r="M966" s="73">
        <v>127504.67</v>
      </c>
      <c r="N966" s="73">
        <v>0</v>
      </c>
      <c r="O966" s="16" t="str">
        <f>VLOOKUP($A966,'Roll up tech'!$A:$C,3,0)</f>
        <v>YS PTS</v>
      </c>
      <c r="P966" s="16" t="str">
        <f>VLOOKUP($A966,'Roll up tech'!$A:$C,2,0)</f>
        <v>Yasso Coffee Chocolate Chip 8-14z</v>
      </c>
      <c r="Q966" s="16" t="str">
        <f t="shared" si="43"/>
        <v>Ya</v>
      </c>
      <c r="R966" s="16">
        <f>VLOOKUP(A966,'Per Pallet'!A:C,3,0)</f>
        <v>240</v>
      </c>
      <c r="S966" s="16">
        <f t="shared" si="44"/>
        <v>60</v>
      </c>
    </row>
    <row r="967" spans="1:19" hidden="1" x14ac:dyDescent="0.25">
      <c r="A967" s="71">
        <v>64999042</v>
      </c>
      <c r="B967" s="71">
        <v>1716</v>
      </c>
      <c r="C967" s="71" t="s">
        <v>849</v>
      </c>
      <c r="D967" s="71" t="s">
        <v>850</v>
      </c>
      <c r="E967" s="71" t="s">
        <v>10403</v>
      </c>
      <c r="F967" s="71" t="s">
        <v>851</v>
      </c>
      <c r="G967" s="71" t="s">
        <v>852</v>
      </c>
      <c r="H967" s="72">
        <v>13758</v>
      </c>
      <c r="I967" s="73">
        <v>149136.72</v>
      </c>
      <c r="J967" s="73">
        <v>10840</v>
      </c>
      <c r="K967" s="73">
        <v>11146.38</v>
      </c>
      <c r="L967" s="74">
        <v>1000</v>
      </c>
      <c r="M967" s="73">
        <v>149136.72</v>
      </c>
      <c r="N967" s="73">
        <v>0</v>
      </c>
      <c r="O967" s="16" t="str">
        <f>VLOOKUP($A967,'Roll up tech'!$A:$C,3,0)</f>
        <v>YS PTS</v>
      </c>
      <c r="P967" s="16" t="str">
        <f>VLOOKUP($A967,'Roll up tech'!$A:$C,2,0)</f>
        <v>Yasso Coffee Chocolate Chip 8-14z</v>
      </c>
      <c r="Q967" s="16" t="str">
        <f t="shared" si="43"/>
        <v>Ya</v>
      </c>
      <c r="R967" s="16">
        <f>VLOOKUP(A967,'Per Pallet'!A:C,3,0)</f>
        <v>240</v>
      </c>
      <c r="S967" s="16">
        <f t="shared" si="44"/>
        <v>58</v>
      </c>
    </row>
    <row r="968" spans="1:19" hidden="1" x14ac:dyDescent="0.25">
      <c r="A968" s="71">
        <v>64999042</v>
      </c>
      <c r="B968" s="71">
        <v>2300</v>
      </c>
      <c r="C968" s="71" t="s">
        <v>849</v>
      </c>
      <c r="D968" s="71" t="s">
        <v>850</v>
      </c>
      <c r="E968" s="71" t="s">
        <v>10403</v>
      </c>
      <c r="F968" s="71" t="s">
        <v>851</v>
      </c>
      <c r="G968" s="71" t="s">
        <v>852</v>
      </c>
      <c r="H968" s="72">
        <v>48182</v>
      </c>
      <c r="I968" s="73">
        <v>421135.91</v>
      </c>
      <c r="J968" s="73">
        <v>8740.52</v>
      </c>
      <c r="K968" s="73">
        <v>11218.73</v>
      </c>
      <c r="L968" s="74">
        <v>1000</v>
      </c>
      <c r="M968" s="73">
        <v>421135.91</v>
      </c>
      <c r="N968" s="73">
        <v>0</v>
      </c>
      <c r="O968" s="16" t="str">
        <f>VLOOKUP($A968,'Roll up tech'!$A:$C,3,0)</f>
        <v>YS PTS</v>
      </c>
      <c r="P968" s="16" t="str">
        <f>VLOOKUP($A968,'Roll up tech'!$A:$C,2,0)</f>
        <v>Yasso Coffee Chocolate Chip 8-14z</v>
      </c>
      <c r="Q968" s="16" t="str">
        <f t="shared" si="43"/>
        <v>Ya</v>
      </c>
      <c r="R968" s="16">
        <f>VLOOKUP(A968,'Per Pallet'!A:C,3,0)</f>
        <v>240</v>
      </c>
      <c r="S968" s="16">
        <f t="shared" si="44"/>
        <v>201</v>
      </c>
    </row>
    <row r="969" spans="1:19" hidden="1" x14ac:dyDescent="0.25">
      <c r="A969" s="71">
        <v>64999042</v>
      </c>
      <c r="B969" s="71">
        <v>2904</v>
      </c>
      <c r="C969" s="71" t="s">
        <v>849</v>
      </c>
      <c r="D969" s="71" t="s">
        <v>850</v>
      </c>
      <c r="E969" s="71" t="s">
        <v>10403</v>
      </c>
      <c r="F969" s="71" t="s">
        <v>851</v>
      </c>
      <c r="G969" s="71" t="s">
        <v>852</v>
      </c>
      <c r="H969" s="72">
        <v>10</v>
      </c>
      <c r="I969" s="73">
        <v>77.819999999999993</v>
      </c>
      <c r="J969" s="73">
        <v>7782</v>
      </c>
      <c r="K969" s="73">
        <v>7503.93</v>
      </c>
      <c r="L969" s="74">
        <v>1000</v>
      </c>
      <c r="M969" s="73">
        <v>77.819999999999993</v>
      </c>
      <c r="N969" s="73">
        <v>0</v>
      </c>
      <c r="O969" s="16" t="str">
        <f>VLOOKUP($A969,'Roll up tech'!$A:$C,3,0)</f>
        <v>YS PTS</v>
      </c>
      <c r="P969" s="16" t="str">
        <f>VLOOKUP($A969,'Roll up tech'!$A:$C,2,0)</f>
        <v>Yasso Coffee Chocolate Chip 8-14z</v>
      </c>
      <c r="Q969" s="16" t="str">
        <f t="shared" si="43"/>
        <v>Ya</v>
      </c>
      <c r="R969" s="16">
        <f>VLOOKUP(A969,'Per Pallet'!A:C,3,0)</f>
        <v>240</v>
      </c>
      <c r="S969" s="16">
        <f t="shared" si="44"/>
        <v>1</v>
      </c>
    </row>
    <row r="970" spans="1:19" hidden="1" x14ac:dyDescent="0.25">
      <c r="A970" s="71">
        <v>64999042</v>
      </c>
      <c r="B970" s="71">
        <v>3989</v>
      </c>
      <c r="C970" s="71" t="s">
        <v>849</v>
      </c>
      <c r="D970" s="71" t="s">
        <v>850</v>
      </c>
      <c r="E970" s="71" t="s">
        <v>10403</v>
      </c>
      <c r="F970" s="71" t="s">
        <v>851</v>
      </c>
      <c r="G970" s="71" t="s">
        <v>852</v>
      </c>
      <c r="H970" s="72">
        <v>9977</v>
      </c>
      <c r="I970" s="73">
        <v>96029.83</v>
      </c>
      <c r="J970" s="73">
        <v>9625.1200000000008</v>
      </c>
      <c r="K970" s="73">
        <v>11163.41</v>
      </c>
      <c r="L970" s="74">
        <v>1000</v>
      </c>
      <c r="M970" s="73">
        <v>96029.83</v>
      </c>
      <c r="N970" s="73">
        <v>0</v>
      </c>
      <c r="O970" s="16" t="str">
        <f>VLOOKUP($A970,'Roll up tech'!$A:$C,3,0)</f>
        <v>YS PTS</v>
      </c>
      <c r="P970" s="16" t="str">
        <f>VLOOKUP($A970,'Roll up tech'!$A:$C,2,0)</f>
        <v>Yasso Coffee Chocolate Chip 8-14z</v>
      </c>
      <c r="Q970" s="16" t="str">
        <f t="shared" si="43"/>
        <v>Ya</v>
      </c>
      <c r="R970" s="16">
        <f>VLOOKUP(A970,'Per Pallet'!A:C,3,0)</f>
        <v>240</v>
      </c>
      <c r="S970" s="16">
        <f t="shared" si="44"/>
        <v>42</v>
      </c>
    </row>
    <row r="971" spans="1:19" hidden="1" x14ac:dyDescent="0.25">
      <c r="A971" s="71">
        <v>64999073</v>
      </c>
      <c r="B971" s="71">
        <v>1419</v>
      </c>
      <c r="C971" s="71" t="s">
        <v>849</v>
      </c>
      <c r="D971" s="71" t="s">
        <v>850</v>
      </c>
      <c r="E971" s="71" t="s">
        <v>10403</v>
      </c>
      <c r="F971" s="71" t="s">
        <v>851</v>
      </c>
      <c r="G971" s="71" t="s">
        <v>852</v>
      </c>
      <c r="H971" s="72">
        <v>2579</v>
      </c>
      <c r="I971" s="73">
        <v>25116.959999999999</v>
      </c>
      <c r="J971" s="73">
        <v>9739.0300000000007</v>
      </c>
      <c r="K971" s="73">
        <v>9789.4599999999991</v>
      </c>
      <c r="L971" s="74">
        <v>1000</v>
      </c>
      <c r="M971" s="73">
        <v>25116.959999999999</v>
      </c>
      <c r="N971" s="73">
        <v>0</v>
      </c>
      <c r="O971" s="16" t="str">
        <f>VLOOKUP($A971,'Roll up tech'!$A:$C,3,0)</f>
        <v>YS PTS</v>
      </c>
      <c r="P971" s="16" t="str">
        <f>VLOOKUP($A971,'Roll up tech'!$A:$C,2,0)</f>
        <v>Yasso Cookies n Cream 8-14z</v>
      </c>
      <c r="Q971" s="16" t="str">
        <f t="shared" si="43"/>
        <v>Ya</v>
      </c>
      <c r="R971" s="16">
        <f>VLOOKUP(A971,'Per Pallet'!A:C,3,0)</f>
        <v>240</v>
      </c>
      <c r="S971" s="16">
        <f t="shared" si="44"/>
        <v>11</v>
      </c>
    </row>
    <row r="972" spans="1:19" hidden="1" x14ac:dyDescent="0.25">
      <c r="A972" s="71">
        <v>64999073</v>
      </c>
      <c r="B972" s="71">
        <v>1439</v>
      </c>
      <c r="C972" s="71" t="s">
        <v>849</v>
      </c>
      <c r="D972" s="71" t="s">
        <v>850</v>
      </c>
      <c r="E972" s="71" t="s">
        <v>10403</v>
      </c>
      <c r="F972" s="71" t="s">
        <v>851</v>
      </c>
      <c r="G972" s="71" t="s">
        <v>852</v>
      </c>
      <c r="H972" s="72">
        <v>5295</v>
      </c>
      <c r="I972" s="73">
        <v>51082.400000000001</v>
      </c>
      <c r="J972" s="73">
        <v>9647.2900000000009</v>
      </c>
      <c r="K972" s="73">
        <v>10626.34</v>
      </c>
      <c r="L972" s="74">
        <v>1000</v>
      </c>
      <c r="M972" s="73">
        <v>51082.400000000001</v>
      </c>
      <c r="N972" s="73">
        <v>0</v>
      </c>
      <c r="O972" s="16" t="str">
        <f>VLOOKUP($A972,'Roll up tech'!$A:$C,3,0)</f>
        <v>YS PTS</v>
      </c>
      <c r="P972" s="16" t="str">
        <f>VLOOKUP($A972,'Roll up tech'!$A:$C,2,0)</f>
        <v>Yasso Cookies n Cream 8-14z</v>
      </c>
      <c r="Q972" s="16" t="str">
        <f t="shared" si="43"/>
        <v>Ya</v>
      </c>
      <c r="R972" s="16">
        <f>VLOOKUP(A972,'Per Pallet'!A:C,3,0)</f>
        <v>240</v>
      </c>
      <c r="S972" s="16">
        <f t="shared" si="44"/>
        <v>23</v>
      </c>
    </row>
    <row r="973" spans="1:19" hidden="1" x14ac:dyDescent="0.25">
      <c r="A973" s="71">
        <v>64999073</v>
      </c>
      <c r="B973" s="71">
        <v>1716</v>
      </c>
      <c r="C973" s="71" t="s">
        <v>849</v>
      </c>
      <c r="D973" s="71" t="s">
        <v>850</v>
      </c>
      <c r="E973" s="71" t="s">
        <v>10403</v>
      </c>
      <c r="F973" s="71" t="s">
        <v>851</v>
      </c>
      <c r="G973" s="71" t="s">
        <v>852</v>
      </c>
      <c r="H973" s="72">
        <v>1</v>
      </c>
      <c r="I973" s="73">
        <v>9.6300000000000008</v>
      </c>
      <c r="J973" s="73">
        <v>9630</v>
      </c>
      <c r="K973" s="73">
        <v>9777</v>
      </c>
      <c r="L973" s="74">
        <v>1000</v>
      </c>
      <c r="M973" s="73">
        <v>9.6300000000000008</v>
      </c>
      <c r="N973" s="73">
        <v>0</v>
      </c>
      <c r="O973" s="16" t="str">
        <f>VLOOKUP($A973,'Roll up tech'!$A:$C,3,0)</f>
        <v>YS PTS</v>
      </c>
      <c r="P973" s="16" t="str">
        <f>VLOOKUP($A973,'Roll up tech'!$A:$C,2,0)</f>
        <v>Yasso Cookies n Cream 8-14z</v>
      </c>
      <c r="Q973" s="16" t="str">
        <f t="shared" si="43"/>
        <v>Ya</v>
      </c>
      <c r="R973" s="16">
        <f>VLOOKUP(A973,'Per Pallet'!A:C,3,0)</f>
        <v>240</v>
      </c>
      <c r="S973" s="16">
        <f t="shared" si="44"/>
        <v>1</v>
      </c>
    </row>
    <row r="974" spans="1:19" hidden="1" x14ac:dyDescent="0.25">
      <c r="A974" s="71">
        <v>64999073</v>
      </c>
      <c r="B974" s="71">
        <v>2300</v>
      </c>
      <c r="C974" s="71" t="s">
        <v>849</v>
      </c>
      <c r="D974" s="71" t="s">
        <v>850</v>
      </c>
      <c r="E974" s="71" t="s">
        <v>10403</v>
      </c>
      <c r="F974" s="71" t="s">
        <v>851</v>
      </c>
      <c r="G974" s="71" t="s">
        <v>852</v>
      </c>
      <c r="H974" s="72">
        <v>5654</v>
      </c>
      <c r="I974" s="73">
        <v>54798.92</v>
      </c>
      <c r="J974" s="73">
        <v>9692.06</v>
      </c>
      <c r="K974" s="73">
        <v>9790.85</v>
      </c>
      <c r="L974" s="74">
        <v>1000</v>
      </c>
      <c r="M974" s="73">
        <v>54798.92</v>
      </c>
      <c r="N974" s="73">
        <v>0</v>
      </c>
      <c r="O974" s="16" t="str">
        <f>VLOOKUP($A974,'Roll up tech'!$A:$C,3,0)</f>
        <v>YS PTS</v>
      </c>
      <c r="P974" s="16" t="str">
        <f>VLOOKUP($A974,'Roll up tech'!$A:$C,2,0)</f>
        <v>Yasso Cookies n Cream 8-14z</v>
      </c>
      <c r="Q974" s="16" t="str">
        <f t="shared" si="43"/>
        <v>Ya</v>
      </c>
      <c r="R974" s="16">
        <f>VLOOKUP(A974,'Per Pallet'!A:C,3,0)</f>
        <v>240</v>
      </c>
      <c r="S974" s="16">
        <f t="shared" si="44"/>
        <v>24</v>
      </c>
    </row>
    <row r="975" spans="1:19" hidden="1" x14ac:dyDescent="0.25">
      <c r="A975" s="71">
        <v>64999073</v>
      </c>
      <c r="B975" s="71">
        <v>3989</v>
      </c>
      <c r="C975" s="71" t="s">
        <v>849</v>
      </c>
      <c r="D975" s="71" t="s">
        <v>850</v>
      </c>
      <c r="E975" s="71" t="s">
        <v>10403</v>
      </c>
      <c r="F975" s="71" t="s">
        <v>851</v>
      </c>
      <c r="G975" s="71" t="s">
        <v>852</v>
      </c>
      <c r="H975" s="72">
        <v>14292</v>
      </c>
      <c r="I975" s="73">
        <v>139262.5</v>
      </c>
      <c r="J975" s="73">
        <v>9744.09</v>
      </c>
      <c r="K975" s="73">
        <v>9787.92</v>
      </c>
      <c r="L975" s="74">
        <v>1000</v>
      </c>
      <c r="M975" s="73">
        <v>139262.5</v>
      </c>
      <c r="N975" s="73">
        <v>0</v>
      </c>
      <c r="O975" s="16" t="str">
        <f>VLOOKUP($A975,'Roll up tech'!$A:$C,3,0)</f>
        <v>YS PTS</v>
      </c>
      <c r="P975" s="16" t="str">
        <f>VLOOKUP($A975,'Roll up tech'!$A:$C,2,0)</f>
        <v>Yasso Cookies n Cream 8-14z</v>
      </c>
      <c r="Q975" s="16" t="str">
        <f t="shared" si="43"/>
        <v>Ya</v>
      </c>
      <c r="R975" s="16">
        <f>VLOOKUP(A975,'Per Pallet'!A:C,3,0)</f>
        <v>240</v>
      </c>
      <c r="S975" s="16">
        <f t="shared" si="44"/>
        <v>60</v>
      </c>
    </row>
    <row r="976" spans="1:19" hidden="1" x14ac:dyDescent="0.25">
      <c r="A976" s="71">
        <v>65089667</v>
      </c>
      <c r="B976" s="71">
        <v>1419</v>
      </c>
      <c r="C976" s="71" t="s">
        <v>849</v>
      </c>
      <c r="D976" s="71" t="s">
        <v>850</v>
      </c>
      <c r="E976" s="71" t="s">
        <v>10403</v>
      </c>
      <c r="F976" s="71" t="s">
        <v>851</v>
      </c>
      <c r="G976" s="71" t="s">
        <v>852</v>
      </c>
      <c r="H976" s="72">
        <v>8636</v>
      </c>
      <c r="I976" s="73">
        <v>29173.99</v>
      </c>
      <c r="J976" s="73">
        <v>3378.18</v>
      </c>
      <c r="K976" s="73">
        <v>10788.23</v>
      </c>
      <c r="L976" s="74">
        <v>1000</v>
      </c>
      <c r="M976" s="73">
        <v>29173.99</v>
      </c>
      <c r="N976" s="73">
        <v>0</v>
      </c>
      <c r="O976" s="16" t="str">
        <f>VLOOKUP($A976,'Roll up tech'!$A:$C,3,0)</f>
        <v>Repack Items</v>
      </c>
      <c r="P976" s="16" t="str">
        <f>VLOOKUP($A976,'Roll up tech'!$A:$C,2,0)</f>
        <v>BR Carbsmart IC Bars For CS 1(3)6-PK</v>
      </c>
      <c r="Q976" s="16" t="str">
        <f t="shared" ref="Q976:Q991" si="45">LEFT(P976,2)</f>
        <v>BR</v>
      </c>
      <c r="R976" s="16">
        <f>VLOOKUP(A976,'Per Pallet'!A:C,3,0)</f>
        <v>150</v>
      </c>
      <c r="S976" s="16">
        <f t="shared" ref="S976:S991" si="46">ROUNDUP(H976/R976,0)</f>
        <v>58</v>
      </c>
    </row>
    <row r="977" spans="1:19" hidden="1" x14ac:dyDescent="0.25">
      <c r="A977" s="71">
        <v>65089667</v>
      </c>
      <c r="B977" s="71">
        <v>1439</v>
      </c>
      <c r="C977" s="71" t="s">
        <v>849</v>
      </c>
      <c r="D977" s="71" t="s">
        <v>850</v>
      </c>
      <c r="E977" s="71" t="s">
        <v>10403</v>
      </c>
      <c r="F977" s="71" t="s">
        <v>851</v>
      </c>
      <c r="G977" s="71" t="s">
        <v>852</v>
      </c>
      <c r="H977" s="72">
        <v>33</v>
      </c>
      <c r="I977" s="73">
        <v>115.65</v>
      </c>
      <c r="J977" s="73">
        <v>3504.55</v>
      </c>
      <c r="K977" s="73">
        <v>11228.87</v>
      </c>
      <c r="L977" s="74">
        <v>1000</v>
      </c>
      <c r="M977" s="73">
        <v>115.65</v>
      </c>
      <c r="N977" s="73">
        <v>0</v>
      </c>
      <c r="O977" s="16" t="str">
        <f>VLOOKUP($A977,'Roll up tech'!$A:$C,3,0)</f>
        <v>Repack Items</v>
      </c>
      <c r="P977" s="16" t="str">
        <f>VLOOKUP($A977,'Roll up tech'!$A:$C,2,0)</f>
        <v>BR Carbsmart IC Bars For CS 1(3)6-PK</v>
      </c>
      <c r="Q977" s="16" t="str">
        <f t="shared" si="45"/>
        <v>BR</v>
      </c>
      <c r="R977" s="16">
        <f>VLOOKUP(A977,'Per Pallet'!A:C,3,0)</f>
        <v>150</v>
      </c>
      <c r="S977" s="16">
        <f t="shared" si="46"/>
        <v>1</v>
      </c>
    </row>
    <row r="978" spans="1:19" hidden="1" x14ac:dyDescent="0.25">
      <c r="A978" s="71">
        <v>65089667</v>
      </c>
      <c r="B978" s="71">
        <v>2300</v>
      </c>
      <c r="C978" s="71" t="s">
        <v>849</v>
      </c>
      <c r="D978" s="71" t="s">
        <v>850</v>
      </c>
      <c r="E978" s="71" t="s">
        <v>10403</v>
      </c>
      <c r="F978" s="71" t="s">
        <v>851</v>
      </c>
      <c r="G978" s="71" t="s">
        <v>852</v>
      </c>
      <c r="H978" s="72">
        <v>150</v>
      </c>
      <c r="I978" s="73">
        <v>394.15</v>
      </c>
      <c r="J978" s="73">
        <v>2627.67</v>
      </c>
      <c r="K978" s="73">
        <v>10726.2</v>
      </c>
      <c r="L978" s="74">
        <v>1000</v>
      </c>
      <c r="M978" s="73">
        <v>394.15</v>
      </c>
      <c r="N978" s="73">
        <v>0</v>
      </c>
      <c r="O978" s="16" t="str">
        <f>VLOOKUP($A978,'Roll up tech'!$A:$C,3,0)</f>
        <v>Repack Items</v>
      </c>
      <c r="P978" s="16" t="str">
        <f>VLOOKUP($A978,'Roll up tech'!$A:$C,2,0)</f>
        <v>BR Carbsmart IC Bars For CS 1(3)6-PK</v>
      </c>
      <c r="Q978" s="16" t="str">
        <f t="shared" si="45"/>
        <v>BR</v>
      </c>
      <c r="R978" s="16">
        <f>VLOOKUP(A978,'Per Pallet'!A:C,3,0)</f>
        <v>150</v>
      </c>
      <c r="S978" s="16">
        <f t="shared" si="46"/>
        <v>1</v>
      </c>
    </row>
    <row r="979" spans="1:19" hidden="1" x14ac:dyDescent="0.25">
      <c r="A979" s="71">
        <v>65089667</v>
      </c>
      <c r="B979" s="71">
        <v>3985</v>
      </c>
      <c r="C979" s="71" t="s">
        <v>849</v>
      </c>
      <c r="D979" s="71" t="s">
        <v>850</v>
      </c>
      <c r="E979" s="71" t="s">
        <v>10403</v>
      </c>
      <c r="F979" s="71" t="s">
        <v>851</v>
      </c>
      <c r="G979" s="71" t="s">
        <v>852</v>
      </c>
      <c r="H979" s="72">
        <v>0</v>
      </c>
      <c r="I979" s="73">
        <v>0</v>
      </c>
      <c r="J979" s="73">
        <v>7990.24</v>
      </c>
      <c r="K979" s="73">
        <v>10363.75</v>
      </c>
      <c r="L979" s="74">
        <v>1000</v>
      </c>
      <c r="M979" s="73">
        <v>0</v>
      </c>
      <c r="N979" s="73">
        <v>0</v>
      </c>
      <c r="O979" s="16" t="str">
        <f>VLOOKUP($A979,'Roll up tech'!$A:$C,3,0)</f>
        <v>Repack Items</v>
      </c>
      <c r="P979" s="16" t="str">
        <f>VLOOKUP($A979,'Roll up tech'!$A:$C,2,0)</f>
        <v>BR Carbsmart IC Bars For CS 1(3)6-PK</v>
      </c>
      <c r="Q979" s="16" t="str">
        <f t="shared" si="45"/>
        <v>BR</v>
      </c>
      <c r="R979" s="16">
        <f>VLOOKUP(A979,'Per Pallet'!A:C,3,0)</f>
        <v>150</v>
      </c>
      <c r="S979" s="16">
        <f t="shared" si="46"/>
        <v>0</v>
      </c>
    </row>
    <row r="980" spans="1:19" hidden="1" x14ac:dyDescent="0.25">
      <c r="A980" s="71">
        <v>65089667</v>
      </c>
      <c r="B980" s="71">
        <v>3989</v>
      </c>
      <c r="C980" s="71" t="s">
        <v>849</v>
      </c>
      <c r="D980" s="71" t="s">
        <v>850</v>
      </c>
      <c r="E980" s="71" t="s">
        <v>10403</v>
      </c>
      <c r="F980" s="71" t="s">
        <v>851</v>
      </c>
      <c r="G980" s="71" t="s">
        <v>852</v>
      </c>
      <c r="H980" s="72">
        <v>108086</v>
      </c>
      <c r="I980" s="73">
        <v>652125.31000000006</v>
      </c>
      <c r="J980" s="73">
        <v>6033.39</v>
      </c>
      <c r="K980" s="73">
        <v>10726.2</v>
      </c>
      <c r="L980" s="74">
        <v>1000</v>
      </c>
      <c r="M980" s="73">
        <v>652125.31000000006</v>
      </c>
      <c r="N980" s="73">
        <v>0</v>
      </c>
      <c r="O980" s="16" t="str">
        <f>VLOOKUP($A980,'Roll up tech'!$A:$C,3,0)</f>
        <v>Repack Items</v>
      </c>
      <c r="P980" s="16" t="str">
        <f>VLOOKUP($A980,'Roll up tech'!$A:$C,2,0)</f>
        <v>BR Carbsmart IC Bars For CS 1(3)6-PK</v>
      </c>
      <c r="Q980" s="16" t="str">
        <f t="shared" si="45"/>
        <v>BR</v>
      </c>
      <c r="R980" s="16">
        <f>VLOOKUP(A980,'Per Pallet'!A:C,3,0)</f>
        <v>150</v>
      </c>
      <c r="S980" s="16">
        <f t="shared" si="46"/>
        <v>721</v>
      </c>
    </row>
    <row r="981" spans="1:19" hidden="1" x14ac:dyDescent="0.25">
      <c r="A981" s="71">
        <v>65218505</v>
      </c>
      <c r="B981" s="71">
        <v>1419</v>
      </c>
      <c r="C981" s="71" t="s">
        <v>849</v>
      </c>
      <c r="D981" s="71" t="s">
        <v>850</v>
      </c>
      <c r="E981" s="71" t="s">
        <v>10403</v>
      </c>
      <c r="F981" s="71" t="s">
        <v>851</v>
      </c>
      <c r="G981" s="71" t="s">
        <v>852</v>
      </c>
      <c r="H981" s="72">
        <v>43605</v>
      </c>
      <c r="I981" s="73">
        <v>592531.18000000005</v>
      </c>
      <c r="J981" s="73">
        <v>13588.61</v>
      </c>
      <c r="K981" s="73">
        <v>13876.79</v>
      </c>
      <c r="L981" s="74">
        <v>1000</v>
      </c>
      <c r="M981" s="73">
        <v>592531.18000000005</v>
      </c>
      <c r="N981" s="73">
        <v>0</v>
      </c>
      <c r="O981" s="16" t="str">
        <f>VLOOKUP($A981,'Roll up tech'!$A:$C,3,0)</f>
        <v>Yasso Sticks</v>
      </c>
      <c r="P981" s="16" t="str">
        <f>VLOOKUP($A981,'Roll up tech'!$A:$C,2,0)</f>
        <v>Yasso Chocolate Fudge Brownie 8-4pk</v>
      </c>
      <c r="Q981" s="16" t="str">
        <f t="shared" si="45"/>
        <v>Ya</v>
      </c>
      <c r="R981" s="16">
        <f>VLOOKUP(A981,'Per Pallet'!A:C,3,0)</f>
        <v>165</v>
      </c>
      <c r="S981" s="16">
        <f t="shared" si="46"/>
        <v>265</v>
      </c>
    </row>
    <row r="982" spans="1:19" hidden="1" x14ac:dyDescent="0.25">
      <c r="A982" s="71">
        <v>65218505</v>
      </c>
      <c r="B982" s="71">
        <v>1439</v>
      </c>
      <c r="C982" s="71" t="s">
        <v>849</v>
      </c>
      <c r="D982" s="71" t="s">
        <v>850</v>
      </c>
      <c r="E982" s="71" t="s">
        <v>10403</v>
      </c>
      <c r="F982" s="71" t="s">
        <v>851</v>
      </c>
      <c r="G982" s="71" t="s">
        <v>852</v>
      </c>
      <c r="H982" s="72">
        <v>26579</v>
      </c>
      <c r="I982" s="73">
        <v>357999.09</v>
      </c>
      <c r="J982" s="73">
        <v>13469.25</v>
      </c>
      <c r="K982" s="73">
        <v>13910.19</v>
      </c>
      <c r="L982" s="74">
        <v>1000</v>
      </c>
      <c r="M982" s="73">
        <v>357999.09</v>
      </c>
      <c r="N982" s="73">
        <v>0</v>
      </c>
      <c r="O982" s="16" t="str">
        <f>VLOOKUP($A982,'Roll up tech'!$A:$C,3,0)</f>
        <v>Yasso Sticks</v>
      </c>
      <c r="P982" s="16" t="str">
        <f>VLOOKUP($A982,'Roll up tech'!$A:$C,2,0)</f>
        <v>Yasso Chocolate Fudge Brownie 8-4pk</v>
      </c>
      <c r="Q982" s="16" t="str">
        <f t="shared" si="45"/>
        <v>Ya</v>
      </c>
      <c r="R982" s="16">
        <f>VLOOKUP(A982,'Per Pallet'!A:C,3,0)</f>
        <v>165</v>
      </c>
      <c r="S982" s="16">
        <f t="shared" si="46"/>
        <v>162</v>
      </c>
    </row>
    <row r="983" spans="1:19" hidden="1" x14ac:dyDescent="0.25">
      <c r="A983" s="71">
        <v>65218505</v>
      </c>
      <c r="B983" s="71">
        <v>1716</v>
      </c>
      <c r="C983" s="71" t="s">
        <v>849</v>
      </c>
      <c r="D983" s="71" t="s">
        <v>850</v>
      </c>
      <c r="E983" s="71" t="s">
        <v>10403</v>
      </c>
      <c r="F983" s="71" t="s">
        <v>851</v>
      </c>
      <c r="G983" s="71" t="s">
        <v>852</v>
      </c>
      <c r="H983" s="72">
        <v>25039</v>
      </c>
      <c r="I983" s="73">
        <v>341245.73</v>
      </c>
      <c r="J983" s="73">
        <v>13628.57</v>
      </c>
      <c r="K983" s="73">
        <v>13400</v>
      </c>
      <c r="L983" s="74">
        <v>1000</v>
      </c>
      <c r="M983" s="73">
        <v>341245.73</v>
      </c>
      <c r="N983" s="73">
        <v>0</v>
      </c>
      <c r="O983" s="16" t="str">
        <f>VLOOKUP($A983,'Roll up tech'!$A:$C,3,0)</f>
        <v>Yasso Sticks</v>
      </c>
      <c r="P983" s="16" t="str">
        <f>VLOOKUP($A983,'Roll up tech'!$A:$C,2,0)</f>
        <v>Yasso Chocolate Fudge Brownie 8-4pk</v>
      </c>
      <c r="Q983" s="16" t="str">
        <f t="shared" si="45"/>
        <v>Ya</v>
      </c>
      <c r="R983" s="16">
        <f>VLOOKUP(A983,'Per Pallet'!A:C,3,0)</f>
        <v>165</v>
      </c>
      <c r="S983" s="16">
        <f t="shared" si="46"/>
        <v>152</v>
      </c>
    </row>
    <row r="984" spans="1:19" hidden="1" x14ac:dyDescent="0.25">
      <c r="A984" s="71">
        <v>65218505</v>
      </c>
      <c r="B984" s="71">
        <v>2300</v>
      </c>
      <c r="C984" s="71" t="s">
        <v>849</v>
      </c>
      <c r="D984" s="71" t="s">
        <v>850</v>
      </c>
      <c r="E984" s="71" t="s">
        <v>10403</v>
      </c>
      <c r="F984" s="71" t="s">
        <v>851</v>
      </c>
      <c r="G984" s="71" t="s">
        <v>852</v>
      </c>
      <c r="H984" s="72">
        <v>9073</v>
      </c>
      <c r="I984" s="73">
        <v>122710.43</v>
      </c>
      <c r="J984" s="73">
        <v>13524.79</v>
      </c>
      <c r="K984" s="73">
        <v>13876.79</v>
      </c>
      <c r="L984" s="74">
        <v>1000</v>
      </c>
      <c r="M984" s="73">
        <v>122710.43</v>
      </c>
      <c r="N984" s="73">
        <v>0</v>
      </c>
      <c r="O984" s="16" t="str">
        <f>VLOOKUP($A984,'Roll up tech'!$A:$C,3,0)</f>
        <v>Yasso Sticks</v>
      </c>
      <c r="P984" s="16" t="str">
        <f>VLOOKUP($A984,'Roll up tech'!$A:$C,2,0)</f>
        <v>Yasso Chocolate Fudge Brownie 8-4pk</v>
      </c>
      <c r="Q984" s="16" t="str">
        <f t="shared" si="45"/>
        <v>Ya</v>
      </c>
      <c r="R984" s="16">
        <f>VLOOKUP(A984,'Per Pallet'!A:C,3,0)</f>
        <v>165</v>
      </c>
      <c r="S984" s="16">
        <f t="shared" si="46"/>
        <v>55</v>
      </c>
    </row>
    <row r="985" spans="1:19" hidden="1" x14ac:dyDescent="0.25">
      <c r="A985" s="71">
        <v>65218505</v>
      </c>
      <c r="B985" s="71">
        <v>3989</v>
      </c>
      <c r="C985" s="71" t="s">
        <v>849</v>
      </c>
      <c r="D985" s="71" t="s">
        <v>850</v>
      </c>
      <c r="E985" s="71" t="s">
        <v>10403</v>
      </c>
      <c r="F985" s="71" t="s">
        <v>851</v>
      </c>
      <c r="G985" s="71" t="s">
        <v>852</v>
      </c>
      <c r="H985" s="72">
        <v>58232</v>
      </c>
      <c r="I985" s="73">
        <v>789519.01</v>
      </c>
      <c r="J985" s="73">
        <v>13558.16</v>
      </c>
      <c r="K985" s="73">
        <v>13876.79</v>
      </c>
      <c r="L985" s="74">
        <v>1000</v>
      </c>
      <c r="M985" s="73">
        <v>789519.01</v>
      </c>
      <c r="N985" s="73">
        <v>0</v>
      </c>
      <c r="O985" s="16" t="str">
        <f>VLOOKUP($A985,'Roll up tech'!$A:$C,3,0)</f>
        <v>Yasso Sticks</v>
      </c>
      <c r="P985" s="16" t="str">
        <f>VLOOKUP($A985,'Roll up tech'!$A:$C,2,0)</f>
        <v>Yasso Chocolate Fudge Brownie 8-4pk</v>
      </c>
      <c r="Q985" s="16" t="str">
        <f t="shared" si="45"/>
        <v>Ya</v>
      </c>
      <c r="R985" s="16">
        <f>VLOOKUP(A985,'Per Pallet'!A:C,3,0)</f>
        <v>165</v>
      </c>
      <c r="S985" s="16">
        <f t="shared" si="46"/>
        <v>353</v>
      </c>
    </row>
    <row r="986" spans="1:19" hidden="1" x14ac:dyDescent="0.25">
      <c r="A986" s="71">
        <v>65242605</v>
      </c>
      <c r="B986" s="71">
        <v>1419</v>
      </c>
      <c r="C986" s="71" t="s">
        <v>849</v>
      </c>
      <c r="D986" s="71" t="s">
        <v>850</v>
      </c>
      <c r="E986" s="71" t="s">
        <v>10403</v>
      </c>
      <c r="F986" s="71" t="s">
        <v>853</v>
      </c>
      <c r="G986" s="71" t="s">
        <v>852</v>
      </c>
      <c r="H986" s="72">
        <v>0</v>
      </c>
      <c r="I986" s="73">
        <v>0</v>
      </c>
      <c r="J986" s="73">
        <v>0</v>
      </c>
      <c r="K986" s="73">
        <v>10089.85</v>
      </c>
      <c r="L986" s="74">
        <v>1000</v>
      </c>
      <c r="M986" s="73">
        <v>0</v>
      </c>
      <c r="N986" s="73">
        <v>0</v>
      </c>
      <c r="O986" s="16" t="str">
        <f>VLOOKUP($A986,'Roll up tech'!$A:$C,3,0)</f>
        <v>Talenti</v>
      </c>
      <c r="P986" s="16" t="str">
        <f>VLOOKUP($A986,'Roll up tech'!$A:$C,2,0)</f>
        <v>Talenti Mediterranean Mint 8p 473ml</v>
      </c>
      <c r="Q986" s="16" t="str">
        <f t="shared" si="45"/>
        <v>Ta</v>
      </c>
      <c r="R986" s="16">
        <f>VLOOKUP(A986,'Per Pallet'!A:C,3,0)</f>
        <v>240</v>
      </c>
      <c r="S986" s="16">
        <f t="shared" si="46"/>
        <v>0</v>
      </c>
    </row>
    <row r="987" spans="1:19" hidden="1" x14ac:dyDescent="0.25">
      <c r="A987" s="71">
        <v>65242605</v>
      </c>
      <c r="B987" s="71">
        <v>2300</v>
      </c>
      <c r="C987" s="71" t="s">
        <v>849</v>
      </c>
      <c r="D987" s="71" t="s">
        <v>850</v>
      </c>
      <c r="E987" s="71" t="s">
        <v>10403</v>
      </c>
      <c r="F987" s="71" t="s">
        <v>853</v>
      </c>
      <c r="G987" s="71" t="s">
        <v>852</v>
      </c>
      <c r="H987" s="72">
        <v>0</v>
      </c>
      <c r="I987" s="73">
        <v>0</v>
      </c>
      <c r="J987" s="73">
        <v>8969.02</v>
      </c>
      <c r="K987" s="73">
        <v>10089.85</v>
      </c>
      <c r="L987" s="74">
        <v>1000</v>
      </c>
      <c r="M987" s="73">
        <v>0</v>
      </c>
      <c r="N987" s="73">
        <v>0</v>
      </c>
      <c r="O987" s="16" t="str">
        <f>VLOOKUP($A987,'Roll up tech'!$A:$C,3,0)</f>
        <v>Talenti</v>
      </c>
      <c r="P987" s="16" t="str">
        <f>VLOOKUP($A987,'Roll up tech'!$A:$C,2,0)</f>
        <v>Talenti Mediterranean Mint 8p 473ml</v>
      </c>
      <c r="Q987" s="16" t="str">
        <f t="shared" si="45"/>
        <v>Ta</v>
      </c>
      <c r="R987" s="16">
        <f>VLOOKUP(A987,'Per Pallet'!A:C,3,0)</f>
        <v>240</v>
      </c>
      <c r="S987" s="16">
        <f t="shared" si="46"/>
        <v>0</v>
      </c>
    </row>
    <row r="988" spans="1:19" hidden="1" x14ac:dyDescent="0.25">
      <c r="A988" s="71">
        <v>65242605</v>
      </c>
      <c r="B988" s="71">
        <v>2904</v>
      </c>
      <c r="C988" s="71" t="s">
        <v>849</v>
      </c>
      <c r="D988" s="71" t="s">
        <v>850</v>
      </c>
      <c r="E988" s="71" t="s">
        <v>10403</v>
      </c>
      <c r="F988" s="71" t="s">
        <v>853</v>
      </c>
      <c r="G988" s="71" t="s">
        <v>852</v>
      </c>
      <c r="H988" s="72">
        <v>0</v>
      </c>
      <c r="I988" s="73">
        <v>0</v>
      </c>
      <c r="J988" s="73">
        <v>8969.0300000000007</v>
      </c>
      <c r="K988" s="73">
        <v>9701.3799999999992</v>
      </c>
      <c r="L988" s="74">
        <v>1000</v>
      </c>
      <c r="M988" s="73">
        <v>0</v>
      </c>
      <c r="N988" s="73">
        <v>0</v>
      </c>
      <c r="O988" s="16" t="str">
        <f>VLOOKUP($A988,'Roll up tech'!$A:$C,3,0)</f>
        <v>Talenti</v>
      </c>
      <c r="P988" s="16" t="str">
        <f>VLOOKUP($A988,'Roll up tech'!$A:$C,2,0)</f>
        <v>Talenti Mediterranean Mint 8p 473ml</v>
      </c>
      <c r="Q988" s="16" t="str">
        <f t="shared" si="45"/>
        <v>Ta</v>
      </c>
      <c r="R988" s="16">
        <f>VLOOKUP(A988,'Per Pallet'!A:C,3,0)</f>
        <v>240</v>
      </c>
      <c r="S988" s="16">
        <f t="shared" si="46"/>
        <v>0</v>
      </c>
    </row>
    <row r="989" spans="1:19" hidden="1" x14ac:dyDescent="0.25">
      <c r="A989" s="71">
        <v>65242606</v>
      </c>
      <c r="B989" s="71">
        <v>1419</v>
      </c>
      <c r="C989" s="71" t="s">
        <v>849</v>
      </c>
      <c r="D989" s="71" t="s">
        <v>850</v>
      </c>
      <c r="E989" s="71" t="s">
        <v>10403</v>
      </c>
      <c r="F989" s="71" t="s">
        <v>853</v>
      </c>
      <c r="G989" s="71" t="s">
        <v>852</v>
      </c>
      <c r="H989" s="72">
        <v>0</v>
      </c>
      <c r="I989" s="73">
        <v>0</v>
      </c>
      <c r="J989" s="73">
        <v>0</v>
      </c>
      <c r="K989" s="73">
        <v>9471.86</v>
      </c>
      <c r="L989" s="74">
        <v>1000</v>
      </c>
      <c r="M989" s="73">
        <v>0</v>
      </c>
      <c r="N989" s="73">
        <v>0</v>
      </c>
      <c r="O989" s="16" t="str">
        <f>VLOOKUP($A989,'Roll up tech'!$A:$C,3,0)</f>
        <v>Talenti</v>
      </c>
      <c r="P989" s="16" t="str">
        <f>VLOOKUP($A989,'Roll up tech'!$A:$C,2,0)</f>
        <v>Talenti Caramel Cookie Crunch 8p 473ml</v>
      </c>
      <c r="Q989" s="16" t="str">
        <f t="shared" si="45"/>
        <v>Ta</v>
      </c>
      <c r="R989" s="16">
        <f>VLOOKUP(A989,'Per Pallet'!A:C,3,0)</f>
        <v>240</v>
      </c>
      <c r="S989" s="16">
        <f t="shared" si="46"/>
        <v>0</v>
      </c>
    </row>
    <row r="990" spans="1:19" hidden="1" x14ac:dyDescent="0.25">
      <c r="A990" s="71">
        <v>65242606</v>
      </c>
      <c r="B990" s="71">
        <v>2300</v>
      </c>
      <c r="C990" s="71" t="s">
        <v>849</v>
      </c>
      <c r="D990" s="71" t="s">
        <v>850</v>
      </c>
      <c r="E990" s="71" t="s">
        <v>10403</v>
      </c>
      <c r="F990" s="71" t="s">
        <v>851</v>
      </c>
      <c r="G990" s="71" t="s">
        <v>852</v>
      </c>
      <c r="H990" s="72">
        <v>268</v>
      </c>
      <c r="I990" s="73">
        <v>2812.24</v>
      </c>
      <c r="J990" s="73">
        <v>10493.43</v>
      </c>
      <c r="K990" s="73">
        <v>9471.86</v>
      </c>
      <c r="L990" s="74">
        <v>1000</v>
      </c>
      <c r="M990" s="73">
        <v>2812.24</v>
      </c>
      <c r="N990" s="73">
        <v>0</v>
      </c>
      <c r="O990" s="16" t="str">
        <f>VLOOKUP($A990,'Roll up tech'!$A:$C,3,0)</f>
        <v>Talenti</v>
      </c>
      <c r="P990" s="16" t="str">
        <f>VLOOKUP($A990,'Roll up tech'!$A:$C,2,0)</f>
        <v>Talenti Caramel Cookie Crunch 8p 473ml</v>
      </c>
      <c r="Q990" s="16" t="str">
        <f t="shared" si="45"/>
        <v>Ta</v>
      </c>
      <c r="R990" s="16">
        <f>VLOOKUP(A990,'Per Pallet'!A:C,3,0)</f>
        <v>240</v>
      </c>
      <c r="S990" s="16">
        <f t="shared" si="46"/>
        <v>2</v>
      </c>
    </row>
    <row r="991" spans="1:19" hidden="1" x14ac:dyDescent="0.25">
      <c r="A991" s="71">
        <v>65254774</v>
      </c>
      <c r="B991" s="71">
        <v>1419</v>
      </c>
      <c r="C991" s="71" t="s">
        <v>849</v>
      </c>
      <c r="D991" s="71" t="s">
        <v>850</v>
      </c>
      <c r="E991" s="71" t="s">
        <v>10403</v>
      </c>
      <c r="F991" s="71" t="s">
        <v>851</v>
      </c>
      <c r="G991" s="71" t="s">
        <v>852</v>
      </c>
      <c r="H991" s="72">
        <v>16800</v>
      </c>
      <c r="I991" s="73">
        <v>110382.92</v>
      </c>
      <c r="J991" s="73">
        <v>6570.41</v>
      </c>
      <c r="K991" s="73">
        <v>6317.05</v>
      </c>
      <c r="L991" s="74">
        <v>1000</v>
      </c>
      <c r="M991" s="73">
        <v>110382.92</v>
      </c>
      <c r="N991" s="73">
        <v>0</v>
      </c>
      <c r="O991" s="16" t="str">
        <f>VLOOKUP($A991,'Roll up tech'!$A:$C,3,0)</f>
        <v>Yasso Cups</v>
      </c>
      <c r="P991" s="16" t="str">
        <f>VLOOKUP($A991,'Roll up tech'!$A:$C,2,0)</f>
        <v>Yasso Choc Chip VAN CRML Cups 1-12ct</v>
      </c>
      <c r="Q991" s="16" t="str">
        <f t="shared" si="45"/>
        <v>Ya</v>
      </c>
      <c r="R991" s="16">
        <f>VLOOKUP(A991,'Per Pallet'!A:C,3,0)</f>
        <v>420</v>
      </c>
      <c r="S991" s="16">
        <f t="shared" si="46"/>
        <v>40</v>
      </c>
    </row>
    <row r="992" spans="1:19" hidden="1" x14ac:dyDescent="0.25">
      <c r="A992" s="71">
        <v>65254774</v>
      </c>
      <c r="B992" s="71">
        <v>1439</v>
      </c>
      <c r="C992" s="71" t="s">
        <v>849</v>
      </c>
      <c r="D992" s="71" t="s">
        <v>850</v>
      </c>
      <c r="E992" s="71" t="s">
        <v>10403</v>
      </c>
      <c r="F992" s="71" t="s">
        <v>851</v>
      </c>
      <c r="G992" s="71" t="s">
        <v>852</v>
      </c>
      <c r="H992" s="72">
        <v>3360</v>
      </c>
      <c r="I992" s="73">
        <v>22154.71</v>
      </c>
      <c r="J992" s="73">
        <v>6593.66</v>
      </c>
      <c r="K992" s="73">
        <v>6332.25</v>
      </c>
      <c r="L992" s="74">
        <v>1000</v>
      </c>
      <c r="M992" s="73">
        <v>22154.71</v>
      </c>
      <c r="N992" s="73">
        <v>0</v>
      </c>
      <c r="O992" s="16" t="str">
        <f>VLOOKUP($A992,'Roll up tech'!$A:$C,3,0)</f>
        <v>Yasso Cups</v>
      </c>
      <c r="P992" s="16" t="str">
        <f>VLOOKUP($A992,'Roll up tech'!$A:$C,2,0)</f>
        <v>Yasso Choc Chip VAN CRML Cups 1-12ct</v>
      </c>
      <c r="Q992" s="16" t="str">
        <f t="shared" ref="Q992:Q1015" si="47">LEFT(P992,2)</f>
        <v>Ya</v>
      </c>
      <c r="R992" s="16">
        <f>VLOOKUP(A992,'Per Pallet'!A:C,3,0)</f>
        <v>420</v>
      </c>
      <c r="S992" s="16">
        <f t="shared" ref="S992:S1015" si="48">ROUNDUP(H992/R992,0)</f>
        <v>8</v>
      </c>
    </row>
    <row r="993" spans="1:19" hidden="1" x14ac:dyDescent="0.25">
      <c r="A993" s="71">
        <v>65254774</v>
      </c>
      <c r="B993" s="71">
        <v>2300</v>
      </c>
      <c r="C993" s="71" t="s">
        <v>849</v>
      </c>
      <c r="D993" s="71" t="s">
        <v>850</v>
      </c>
      <c r="E993" s="71" t="s">
        <v>10403</v>
      </c>
      <c r="F993" s="71" t="s">
        <v>851</v>
      </c>
      <c r="G993" s="71" t="s">
        <v>852</v>
      </c>
      <c r="H993" s="72">
        <v>3360</v>
      </c>
      <c r="I993" s="73">
        <v>21243.99</v>
      </c>
      <c r="J993" s="73">
        <v>6322.62</v>
      </c>
      <c r="K993" s="73">
        <v>6317.05</v>
      </c>
      <c r="L993" s="74">
        <v>1000</v>
      </c>
      <c r="M993" s="73">
        <v>21243.99</v>
      </c>
      <c r="N993" s="73">
        <v>0</v>
      </c>
      <c r="O993" s="16" t="str">
        <f>VLOOKUP($A993,'Roll up tech'!$A:$C,3,0)</f>
        <v>Yasso Cups</v>
      </c>
      <c r="P993" s="16" t="str">
        <f>VLOOKUP($A993,'Roll up tech'!$A:$C,2,0)</f>
        <v>Yasso Choc Chip VAN CRML Cups 1-12ct</v>
      </c>
      <c r="Q993" s="16" t="str">
        <f t="shared" si="47"/>
        <v>Ya</v>
      </c>
      <c r="R993" s="16">
        <f>VLOOKUP(A993,'Per Pallet'!A:C,3,0)</f>
        <v>420</v>
      </c>
      <c r="S993" s="16">
        <f t="shared" si="48"/>
        <v>8</v>
      </c>
    </row>
    <row r="994" spans="1:19" hidden="1" x14ac:dyDescent="0.25">
      <c r="A994" s="71">
        <v>65254774</v>
      </c>
      <c r="B994" s="71">
        <v>3989</v>
      </c>
      <c r="C994" s="71" t="s">
        <v>849</v>
      </c>
      <c r="D994" s="71" t="s">
        <v>850</v>
      </c>
      <c r="E994" s="71" t="s">
        <v>10403</v>
      </c>
      <c r="F994" s="71" t="s">
        <v>851</v>
      </c>
      <c r="G994" s="71" t="s">
        <v>852</v>
      </c>
      <c r="H994" s="72">
        <v>26455</v>
      </c>
      <c r="I994" s="73">
        <v>166073.07999999999</v>
      </c>
      <c r="J994" s="73">
        <v>6277.57</v>
      </c>
      <c r="K994" s="73">
        <v>6317.05</v>
      </c>
      <c r="L994" s="74">
        <v>1000</v>
      </c>
      <c r="M994" s="73">
        <v>166073.07999999999</v>
      </c>
      <c r="N994" s="73">
        <v>0</v>
      </c>
      <c r="O994" s="16" t="str">
        <f>VLOOKUP($A994,'Roll up tech'!$A:$C,3,0)</f>
        <v>Yasso Cups</v>
      </c>
      <c r="P994" s="16" t="str">
        <f>VLOOKUP($A994,'Roll up tech'!$A:$C,2,0)</f>
        <v>Yasso Choc Chip VAN CRML Cups 1-12ct</v>
      </c>
      <c r="Q994" s="16" t="str">
        <f t="shared" si="47"/>
        <v>Ya</v>
      </c>
      <c r="R994" s="16">
        <f>VLOOKUP(A994,'Per Pallet'!A:C,3,0)</f>
        <v>420</v>
      </c>
      <c r="S994" s="16">
        <f t="shared" si="48"/>
        <v>63</v>
      </c>
    </row>
    <row r="995" spans="1:19" hidden="1" x14ac:dyDescent="0.25">
      <c r="A995" s="71">
        <v>65254774</v>
      </c>
      <c r="B995" s="71">
        <v>6765</v>
      </c>
      <c r="C995" s="71" t="s">
        <v>849</v>
      </c>
      <c r="D995" s="71" t="s">
        <v>850</v>
      </c>
      <c r="E995" s="71" t="s">
        <v>10403</v>
      </c>
      <c r="F995" s="71" t="s">
        <v>851</v>
      </c>
      <c r="G995" s="71" t="s">
        <v>852</v>
      </c>
      <c r="H995" s="72">
        <v>4360</v>
      </c>
      <c r="I995" s="73">
        <v>26332.34</v>
      </c>
      <c r="J995" s="73">
        <v>6039.53</v>
      </c>
      <c r="K995" s="73">
        <v>6100</v>
      </c>
      <c r="L995" s="74">
        <v>1000</v>
      </c>
      <c r="M995" s="73">
        <v>26332.34</v>
      </c>
      <c r="N995" s="73">
        <v>0</v>
      </c>
      <c r="O995" s="16" t="str">
        <f>VLOOKUP($A995,'Roll up tech'!$A:$C,3,0)</f>
        <v>Yasso Cups</v>
      </c>
      <c r="P995" s="16" t="str">
        <f>VLOOKUP($A995,'Roll up tech'!$A:$C,2,0)</f>
        <v>Yasso Choc Chip VAN CRML Cups 1-12ct</v>
      </c>
      <c r="Q995" s="16" t="str">
        <f t="shared" si="47"/>
        <v>Ya</v>
      </c>
      <c r="R995" s="16">
        <f>VLOOKUP(A995,'Per Pallet'!A:C,3,0)</f>
        <v>420</v>
      </c>
      <c r="S995" s="16">
        <f t="shared" si="48"/>
        <v>11</v>
      </c>
    </row>
    <row r="996" spans="1:19" hidden="1" x14ac:dyDescent="0.25">
      <c r="A996" s="71">
        <v>65279190</v>
      </c>
      <c r="B996" s="71">
        <v>1352</v>
      </c>
      <c r="C996" s="71" t="s">
        <v>849</v>
      </c>
      <c r="D996" s="71" t="s">
        <v>850</v>
      </c>
      <c r="E996" s="71" t="s">
        <v>10403</v>
      </c>
      <c r="F996" s="71" t="s">
        <v>851</v>
      </c>
      <c r="G996" s="71" t="s">
        <v>852</v>
      </c>
      <c r="H996" s="72">
        <v>262</v>
      </c>
      <c r="I996" s="73">
        <v>3217.97</v>
      </c>
      <c r="J996" s="73">
        <v>12282.33</v>
      </c>
      <c r="K996" s="73">
        <v>11334.02</v>
      </c>
      <c r="L996" s="74">
        <v>1000</v>
      </c>
      <c r="M996" s="73">
        <v>3217.97</v>
      </c>
      <c r="N996" s="73">
        <v>0</v>
      </c>
      <c r="O996" s="16" t="str">
        <f>VLOOKUP($A996,'Roll up tech'!$A:$C,3,0)</f>
        <v>Canada</v>
      </c>
      <c r="P996" s="16" t="str">
        <f>VLOOKUP($A996,'Roll up tech'!$A:$C,2,0)</f>
        <v>KL Reeses PB Bar 1-24BK</v>
      </c>
      <c r="Q996" s="16" t="str">
        <f t="shared" si="47"/>
        <v>KL</v>
      </c>
      <c r="R996" s="16">
        <f>VLOOKUP(A996,'Per Pallet'!A:C,3,0)</f>
        <v>210</v>
      </c>
      <c r="S996" s="16">
        <f t="shared" si="48"/>
        <v>2</v>
      </c>
    </row>
    <row r="997" spans="1:19" hidden="1" x14ac:dyDescent="0.25">
      <c r="A997" s="71">
        <v>65431089</v>
      </c>
      <c r="B997" s="71">
        <v>1406</v>
      </c>
      <c r="C997" s="71" t="s">
        <v>849</v>
      </c>
      <c r="D997" s="71" t="s">
        <v>850</v>
      </c>
      <c r="E997" s="71" t="s">
        <v>10403</v>
      </c>
      <c r="F997" s="71" t="s">
        <v>851</v>
      </c>
      <c r="G997" s="71" t="s">
        <v>852</v>
      </c>
      <c r="H997" s="72">
        <v>17595</v>
      </c>
      <c r="I997" s="73">
        <v>111934.76</v>
      </c>
      <c r="J997" s="73">
        <v>6361.74</v>
      </c>
      <c r="K997" s="73">
        <v>5961.82</v>
      </c>
      <c r="L997" s="74">
        <v>1000</v>
      </c>
      <c r="M997" s="73">
        <v>111934.76</v>
      </c>
      <c r="N997" s="73">
        <v>0</v>
      </c>
      <c r="O997" s="16" t="str">
        <f>VLOOKUP($A997,'Roll up tech'!$A:$C,3,0)</f>
        <v>Talenti</v>
      </c>
      <c r="P997" s="16" t="str">
        <f>VLOOKUP($A997,'Roll up tech'!$A:$C,2,0)</f>
        <v>Talenti Passionfruit Sorbetto 8-1PT</v>
      </c>
      <c r="Q997" s="16" t="str">
        <f t="shared" si="47"/>
        <v>Ta</v>
      </c>
      <c r="R997" s="16">
        <f>VLOOKUP(A997,'Per Pallet'!A:C,3,0)</f>
        <v>255</v>
      </c>
      <c r="S997" s="16">
        <f t="shared" si="48"/>
        <v>69</v>
      </c>
    </row>
    <row r="998" spans="1:19" hidden="1" x14ac:dyDescent="0.25">
      <c r="A998" s="71">
        <v>65431089</v>
      </c>
      <c r="B998" s="71">
        <v>1419</v>
      </c>
      <c r="C998" s="71" t="s">
        <v>849</v>
      </c>
      <c r="D998" s="71" t="s">
        <v>850</v>
      </c>
      <c r="E998" s="71" t="s">
        <v>10403</v>
      </c>
      <c r="F998" s="71" t="s">
        <v>851</v>
      </c>
      <c r="G998" s="71" t="s">
        <v>852</v>
      </c>
      <c r="H998" s="72">
        <v>22755</v>
      </c>
      <c r="I998" s="73">
        <v>156735.97</v>
      </c>
      <c r="J998" s="73">
        <v>6887.98</v>
      </c>
      <c r="K998" s="73">
        <v>5961.82</v>
      </c>
      <c r="L998" s="74">
        <v>1000</v>
      </c>
      <c r="M998" s="73">
        <v>156735.97</v>
      </c>
      <c r="N998" s="73">
        <v>0</v>
      </c>
      <c r="O998" s="16" t="str">
        <f>VLOOKUP($A998,'Roll up tech'!$A:$C,3,0)</f>
        <v>Talenti</v>
      </c>
      <c r="P998" s="16" t="str">
        <f>VLOOKUP($A998,'Roll up tech'!$A:$C,2,0)</f>
        <v>Talenti Passionfruit Sorbetto 8-1PT</v>
      </c>
      <c r="Q998" s="16" t="str">
        <f t="shared" si="47"/>
        <v>Ta</v>
      </c>
      <c r="R998" s="16">
        <f>VLOOKUP(A998,'Per Pallet'!A:C,3,0)</f>
        <v>255</v>
      </c>
      <c r="S998" s="16">
        <f t="shared" si="48"/>
        <v>90</v>
      </c>
    </row>
    <row r="999" spans="1:19" hidden="1" x14ac:dyDescent="0.25">
      <c r="A999" s="71">
        <v>65431089</v>
      </c>
      <c r="B999" s="71">
        <v>1439</v>
      </c>
      <c r="C999" s="71" t="s">
        <v>849</v>
      </c>
      <c r="D999" s="71" t="s">
        <v>850</v>
      </c>
      <c r="E999" s="71" t="s">
        <v>10403</v>
      </c>
      <c r="F999" s="71" t="s">
        <v>851</v>
      </c>
      <c r="G999" s="71" t="s">
        <v>852</v>
      </c>
      <c r="H999" s="72">
        <v>9195</v>
      </c>
      <c r="I999" s="73">
        <v>65830.52</v>
      </c>
      <c r="J999" s="73">
        <v>7159.38</v>
      </c>
      <c r="K999" s="73">
        <v>5961.82</v>
      </c>
      <c r="L999" s="74">
        <v>1000</v>
      </c>
      <c r="M999" s="73">
        <v>65830.52</v>
      </c>
      <c r="N999" s="73">
        <v>0</v>
      </c>
      <c r="O999" s="16" t="str">
        <f>VLOOKUP($A999,'Roll up tech'!$A:$C,3,0)</f>
        <v>Talenti</v>
      </c>
      <c r="P999" s="16" t="str">
        <f>VLOOKUP($A999,'Roll up tech'!$A:$C,2,0)</f>
        <v>Talenti Passionfruit Sorbetto 8-1PT</v>
      </c>
      <c r="Q999" s="16" t="str">
        <f t="shared" si="47"/>
        <v>Ta</v>
      </c>
      <c r="R999" s="16">
        <f>VLOOKUP(A999,'Per Pallet'!A:C,3,0)</f>
        <v>255</v>
      </c>
      <c r="S999" s="16">
        <f t="shared" si="48"/>
        <v>37</v>
      </c>
    </row>
    <row r="1000" spans="1:19" hidden="1" x14ac:dyDescent="0.25">
      <c r="A1000" s="71">
        <v>65431089</v>
      </c>
      <c r="B1000" s="71">
        <v>2300</v>
      </c>
      <c r="C1000" s="71" t="s">
        <v>849</v>
      </c>
      <c r="D1000" s="71" t="s">
        <v>850</v>
      </c>
      <c r="E1000" s="71" t="s">
        <v>10403</v>
      </c>
      <c r="F1000" s="71" t="s">
        <v>851</v>
      </c>
      <c r="G1000" s="71" t="s">
        <v>852</v>
      </c>
      <c r="H1000" s="72">
        <v>9345</v>
      </c>
      <c r="I1000" s="73">
        <v>57536.66</v>
      </c>
      <c r="J1000" s="73">
        <v>6156.95</v>
      </c>
      <c r="K1000" s="73">
        <v>5961.82</v>
      </c>
      <c r="L1000" s="74">
        <v>1000</v>
      </c>
      <c r="M1000" s="73">
        <v>57536.66</v>
      </c>
      <c r="N1000" s="73">
        <v>0</v>
      </c>
      <c r="O1000" s="16" t="str">
        <f>VLOOKUP($A1000,'Roll up tech'!$A:$C,3,0)</f>
        <v>Talenti</v>
      </c>
      <c r="P1000" s="16" t="str">
        <f>VLOOKUP($A1000,'Roll up tech'!$A:$C,2,0)</f>
        <v>Talenti Passionfruit Sorbetto 8-1PT</v>
      </c>
      <c r="Q1000" s="16" t="str">
        <f t="shared" si="47"/>
        <v>Ta</v>
      </c>
      <c r="R1000" s="16">
        <f>VLOOKUP(A1000,'Per Pallet'!A:C,3,0)</f>
        <v>255</v>
      </c>
      <c r="S1000" s="16">
        <f t="shared" si="48"/>
        <v>37</v>
      </c>
    </row>
    <row r="1001" spans="1:19" hidden="1" x14ac:dyDescent="0.25">
      <c r="A1001" s="71">
        <v>65431089</v>
      </c>
      <c r="B1001" s="71">
        <v>2904</v>
      </c>
      <c r="C1001" s="71" t="s">
        <v>849</v>
      </c>
      <c r="D1001" s="71" t="s">
        <v>850</v>
      </c>
      <c r="E1001" s="71" t="s">
        <v>10403</v>
      </c>
      <c r="F1001" s="71" t="s">
        <v>851</v>
      </c>
      <c r="G1001" s="71" t="s">
        <v>852</v>
      </c>
      <c r="H1001" s="72">
        <v>0</v>
      </c>
      <c r="I1001" s="73">
        <v>0</v>
      </c>
      <c r="J1001" s="73">
        <v>6096.32</v>
      </c>
      <c r="K1001" s="73">
        <v>5746.98</v>
      </c>
      <c r="L1001" s="74">
        <v>1000</v>
      </c>
      <c r="M1001" s="73">
        <v>0</v>
      </c>
      <c r="N1001" s="73">
        <v>0</v>
      </c>
      <c r="O1001" s="16" t="str">
        <f>VLOOKUP($A1001,'Roll up tech'!$A:$C,3,0)</f>
        <v>Talenti</v>
      </c>
      <c r="P1001" s="16" t="str">
        <f>VLOOKUP($A1001,'Roll up tech'!$A:$C,2,0)</f>
        <v>Talenti Passionfruit Sorbetto 8-1PT</v>
      </c>
      <c r="Q1001" s="16" t="str">
        <f t="shared" si="47"/>
        <v>Ta</v>
      </c>
      <c r="R1001" s="16">
        <f>VLOOKUP(A1001,'Per Pallet'!A:C,3,0)</f>
        <v>255</v>
      </c>
      <c r="S1001" s="16">
        <f t="shared" si="48"/>
        <v>0</v>
      </c>
    </row>
    <row r="1002" spans="1:19" hidden="1" x14ac:dyDescent="0.25">
      <c r="A1002" s="71">
        <v>65431089</v>
      </c>
      <c r="B1002" s="71">
        <v>3989</v>
      </c>
      <c r="C1002" s="71" t="s">
        <v>849</v>
      </c>
      <c r="D1002" s="71" t="s">
        <v>850</v>
      </c>
      <c r="E1002" s="71" t="s">
        <v>10403</v>
      </c>
      <c r="F1002" s="71" t="s">
        <v>851</v>
      </c>
      <c r="G1002" s="71" t="s">
        <v>852</v>
      </c>
      <c r="H1002" s="72">
        <v>33448</v>
      </c>
      <c r="I1002" s="73">
        <v>213595.17</v>
      </c>
      <c r="J1002" s="73">
        <v>6385.89</v>
      </c>
      <c r="K1002" s="73">
        <v>5961.82</v>
      </c>
      <c r="L1002" s="74">
        <v>1000</v>
      </c>
      <c r="M1002" s="73">
        <v>213595.17</v>
      </c>
      <c r="N1002" s="73">
        <v>0</v>
      </c>
      <c r="O1002" s="16" t="str">
        <f>VLOOKUP($A1002,'Roll up tech'!$A:$C,3,0)</f>
        <v>Talenti</v>
      </c>
      <c r="P1002" s="16" t="str">
        <f>VLOOKUP($A1002,'Roll up tech'!$A:$C,2,0)</f>
        <v>Talenti Passionfruit Sorbetto 8-1PT</v>
      </c>
      <c r="Q1002" s="16" t="str">
        <f t="shared" si="47"/>
        <v>Ta</v>
      </c>
      <c r="R1002" s="16">
        <f>VLOOKUP(A1002,'Per Pallet'!A:C,3,0)</f>
        <v>255</v>
      </c>
      <c r="S1002" s="16">
        <f t="shared" si="48"/>
        <v>132</v>
      </c>
    </row>
    <row r="1003" spans="1:19" hidden="1" x14ac:dyDescent="0.25">
      <c r="A1003" s="71">
        <v>65431090</v>
      </c>
      <c r="B1003" s="71">
        <v>1419</v>
      </c>
      <c r="C1003" s="71" t="s">
        <v>849</v>
      </c>
      <c r="D1003" s="71" t="s">
        <v>850</v>
      </c>
      <c r="E1003" s="71" t="s">
        <v>10403</v>
      </c>
      <c r="F1003" s="71" t="s">
        <v>851</v>
      </c>
      <c r="G1003" s="71" t="s">
        <v>852</v>
      </c>
      <c r="H1003" s="72">
        <v>9056</v>
      </c>
      <c r="I1003" s="73">
        <v>145256.76999999999</v>
      </c>
      <c r="J1003" s="73">
        <v>16039.84</v>
      </c>
      <c r="K1003" s="73">
        <v>11219.47</v>
      </c>
      <c r="L1003" s="74">
        <v>1000</v>
      </c>
      <c r="M1003" s="73">
        <v>145256.76999999999</v>
      </c>
      <c r="N1003" s="73">
        <v>0</v>
      </c>
      <c r="O1003" s="16" t="str">
        <f>VLOOKUP($A1003,'Roll up tech'!$A:$C,3,0)</f>
        <v>Talenti</v>
      </c>
      <c r="P1003" s="16" t="str">
        <f>VLOOKUP($A1003,'Roll up tech'!$A:$C,2,0)</f>
        <v>Talenti Hazelnut Chocolate 8-1PT</v>
      </c>
      <c r="Q1003" s="16" t="str">
        <f t="shared" si="47"/>
        <v>Ta</v>
      </c>
      <c r="R1003" s="16">
        <f>VLOOKUP(A1003,'Per Pallet'!A:C,3,0)</f>
        <v>255</v>
      </c>
      <c r="S1003" s="16">
        <f t="shared" si="48"/>
        <v>36</v>
      </c>
    </row>
    <row r="1004" spans="1:19" hidden="1" x14ac:dyDescent="0.25">
      <c r="A1004" s="71">
        <v>65431090</v>
      </c>
      <c r="B1004" s="71">
        <v>1439</v>
      </c>
      <c r="C1004" s="71" t="s">
        <v>849</v>
      </c>
      <c r="D1004" s="71" t="s">
        <v>850</v>
      </c>
      <c r="E1004" s="71" t="s">
        <v>10403</v>
      </c>
      <c r="F1004" s="71" t="s">
        <v>851</v>
      </c>
      <c r="G1004" s="71" t="s">
        <v>852</v>
      </c>
      <c r="H1004" s="72">
        <v>4484</v>
      </c>
      <c r="I1004" s="73">
        <v>73462.37</v>
      </c>
      <c r="J1004" s="73">
        <v>16383.22</v>
      </c>
      <c r="K1004" s="73">
        <v>11219.47</v>
      </c>
      <c r="L1004" s="74">
        <v>1000</v>
      </c>
      <c r="M1004" s="73">
        <v>73462.37</v>
      </c>
      <c r="N1004" s="73">
        <v>0</v>
      </c>
      <c r="O1004" s="16" t="str">
        <f>VLOOKUP($A1004,'Roll up tech'!$A:$C,3,0)</f>
        <v>Talenti</v>
      </c>
      <c r="P1004" s="16" t="str">
        <f>VLOOKUP($A1004,'Roll up tech'!$A:$C,2,0)</f>
        <v>Talenti Hazelnut Chocolate 8-1PT</v>
      </c>
      <c r="Q1004" s="16" t="str">
        <f t="shared" si="47"/>
        <v>Ta</v>
      </c>
      <c r="R1004" s="16">
        <f>VLOOKUP(A1004,'Per Pallet'!A:C,3,0)</f>
        <v>255</v>
      </c>
      <c r="S1004" s="16">
        <f t="shared" si="48"/>
        <v>18</v>
      </c>
    </row>
    <row r="1005" spans="1:19" hidden="1" x14ac:dyDescent="0.25">
      <c r="A1005" s="71">
        <v>65431090</v>
      </c>
      <c r="B1005" s="71">
        <v>2300</v>
      </c>
      <c r="C1005" s="71" t="s">
        <v>849</v>
      </c>
      <c r="D1005" s="71" t="s">
        <v>850</v>
      </c>
      <c r="E1005" s="71" t="s">
        <v>10403</v>
      </c>
      <c r="F1005" s="71" t="s">
        <v>851</v>
      </c>
      <c r="G1005" s="71" t="s">
        <v>852</v>
      </c>
      <c r="H1005" s="72">
        <v>3541</v>
      </c>
      <c r="I1005" s="73">
        <v>54749.69</v>
      </c>
      <c r="J1005" s="73">
        <v>15461.65</v>
      </c>
      <c r="K1005" s="73">
        <v>11219.47</v>
      </c>
      <c r="L1005" s="74">
        <v>1000</v>
      </c>
      <c r="M1005" s="73">
        <v>54749.69</v>
      </c>
      <c r="N1005" s="73">
        <v>0</v>
      </c>
      <c r="O1005" s="16" t="str">
        <f>VLOOKUP($A1005,'Roll up tech'!$A:$C,3,0)</f>
        <v>Talenti</v>
      </c>
      <c r="P1005" s="16" t="str">
        <f>VLOOKUP($A1005,'Roll up tech'!$A:$C,2,0)</f>
        <v>Talenti Hazelnut Chocolate 8-1PT</v>
      </c>
      <c r="Q1005" s="16" t="str">
        <f t="shared" si="47"/>
        <v>Ta</v>
      </c>
      <c r="R1005" s="16">
        <f>VLOOKUP(A1005,'Per Pallet'!A:C,3,0)</f>
        <v>255</v>
      </c>
      <c r="S1005" s="16">
        <f t="shared" si="48"/>
        <v>14</v>
      </c>
    </row>
    <row r="1006" spans="1:19" hidden="1" x14ac:dyDescent="0.25">
      <c r="A1006" s="71">
        <v>65431090</v>
      </c>
      <c r="B1006" s="71">
        <v>3989</v>
      </c>
      <c r="C1006" s="71" t="s">
        <v>849</v>
      </c>
      <c r="D1006" s="71" t="s">
        <v>850</v>
      </c>
      <c r="E1006" s="71" t="s">
        <v>10403</v>
      </c>
      <c r="F1006" s="71" t="s">
        <v>851</v>
      </c>
      <c r="G1006" s="71" t="s">
        <v>852</v>
      </c>
      <c r="H1006" s="72">
        <v>24001</v>
      </c>
      <c r="I1006" s="73">
        <v>378942.99</v>
      </c>
      <c r="J1006" s="73">
        <v>15788.63</v>
      </c>
      <c r="K1006" s="73">
        <v>11219.47</v>
      </c>
      <c r="L1006" s="74">
        <v>1000</v>
      </c>
      <c r="M1006" s="73">
        <v>378942.99</v>
      </c>
      <c r="N1006" s="73">
        <v>0</v>
      </c>
      <c r="O1006" s="16" t="str">
        <f>VLOOKUP($A1006,'Roll up tech'!$A:$C,3,0)</f>
        <v>Talenti</v>
      </c>
      <c r="P1006" s="16" t="str">
        <f>VLOOKUP($A1006,'Roll up tech'!$A:$C,2,0)</f>
        <v>Talenti Hazelnut Chocolate 8-1PT</v>
      </c>
      <c r="Q1006" s="16" t="str">
        <f t="shared" si="47"/>
        <v>Ta</v>
      </c>
      <c r="R1006" s="16">
        <f>VLOOKUP(A1006,'Per Pallet'!A:C,3,0)</f>
        <v>255</v>
      </c>
      <c r="S1006" s="16">
        <f t="shared" si="48"/>
        <v>95</v>
      </c>
    </row>
    <row r="1007" spans="1:19" hidden="1" x14ac:dyDescent="0.25">
      <c r="A1007" s="71">
        <v>65451821</v>
      </c>
      <c r="B1007" s="71">
        <v>1419</v>
      </c>
      <c r="C1007" s="71" t="s">
        <v>849</v>
      </c>
      <c r="D1007" s="71" t="s">
        <v>850</v>
      </c>
      <c r="E1007" s="71" t="s">
        <v>10403</v>
      </c>
      <c r="F1007" s="71" t="s">
        <v>851</v>
      </c>
      <c r="G1007" s="71" t="s">
        <v>852</v>
      </c>
      <c r="H1007" s="72">
        <v>5689</v>
      </c>
      <c r="I1007" s="73">
        <v>116552</v>
      </c>
      <c r="J1007" s="73">
        <v>20487.259999999998</v>
      </c>
      <c r="K1007" s="73">
        <v>23085.02</v>
      </c>
      <c r="L1007" s="74">
        <v>1000</v>
      </c>
      <c r="M1007" s="73">
        <v>116552</v>
      </c>
      <c r="N1007" s="73">
        <v>0</v>
      </c>
      <c r="O1007" s="16" t="str">
        <f>VLOOKUP($A1007,'Roll up tech'!$A:$C,3,0)</f>
        <v>2.4 Gal</v>
      </c>
      <c r="P1007" s="16" t="str">
        <f>VLOOKUP($A1007,'Roll up tech'!$A:$C,2,0)</f>
        <v>BJ US-NDO Key Lime Pie-1 2.4Gal</v>
      </c>
      <c r="Q1007" s="16" t="str">
        <f t="shared" si="47"/>
        <v>BJ</v>
      </c>
      <c r="R1007" s="16">
        <f>VLOOKUP(A1007,'Per Pallet'!A:C,3,0)</f>
        <v>125</v>
      </c>
      <c r="S1007" s="16">
        <f t="shared" si="48"/>
        <v>46</v>
      </c>
    </row>
    <row r="1008" spans="1:19" hidden="1" x14ac:dyDescent="0.25">
      <c r="A1008" s="71">
        <v>65451821</v>
      </c>
      <c r="B1008" s="71">
        <v>1439</v>
      </c>
      <c r="C1008" s="71" t="s">
        <v>849</v>
      </c>
      <c r="D1008" s="71" t="s">
        <v>850</v>
      </c>
      <c r="E1008" s="71" t="s">
        <v>10403</v>
      </c>
      <c r="F1008" s="71" t="s">
        <v>851</v>
      </c>
      <c r="G1008" s="71" t="s">
        <v>852</v>
      </c>
      <c r="H1008" s="72">
        <v>225</v>
      </c>
      <c r="I1008" s="73">
        <v>4957.0600000000004</v>
      </c>
      <c r="J1008" s="73">
        <v>22031.38</v>
      </c>
      <c r="K1008" s="73">
        <v>23085.02</v>
      </c>
      <c r="L1008" s="74">
        <v>1000</v>
      </c>
      <c r="M1008" s="73">
        <v>4957.0600000000004</v>
      </c>
      <c r="N1008" s="73">
        <v>0</v>
      </c>
      <c r="O1008" s="16" t="str">
        <f>VLOOKUP($A1008,'Roll up tech'!$A:$C,3,0)</f>
        <v>2.4 Gal</v>
      </c>
      <c r="P1008" s="16" t="str">
        <f>VLOOKUP($A1008,'Roll up tech'!$A:$C,2,0)</f>
        <v>BJ US-NDO Key Lime Pie-1 2.4Gal</v>
      </c>
      <c r="Q1008" s="16" t="str">
        <f t="shared" si="47"/>
        <v>BJ</v>
      </c>
      <c r="R1008" s="16">
        <f>VLOOKUP(A1008,'Per Pallet'!A:C,3,0)</f>
        <v>125</v>
      </c>
      <c r="S1008" s="16">
        <f t="shared" si="48"/>
        <v>2</v>
      </c>
    </row>
    <row r="1009" spans="1:19" hidden="1" x14ac:dyDescent="0.25">
      <c r="A1009" s="71">
        <v>65451821</v>
      </c>
      <c r="B1009" s="71">
        <v>2300</v>
      </c>
      <c r="C1009" s="71" t="s">
        <v>849</v>
      </c>
      <c r="D1009" s="71" t="s">
        <v>850</v>
      </c>
      <c r="E1009" s="71" t="s">
        <v>10403</v>
      </c>
      <c r="F1009" s="71" t="s">
        <v>853</v>
      </c>
      <c r="G1009" s="71" t="s">
        <v>852</v>
      </c>
      <c r="H1009" s="72">
        <v>0</v>
      </c>
      <c r="I1009" s="73">
        <v>0</v>
      </c>
      <c r="J1009" s="73">
        <v>0</v>
      </c>
      <c r="K1009" s="73">
        <v>22404.04</v>
      </c>
      <c r="L1009" s="74">
        <v>1000</v>
      </c>
      <c r="M1009" s="73">
        <v>0</v>
      </c>
      <c r="N1009" s="73">
        <v>0</v>
      </c>
      <c r="O1009" s="16" t="str">
        <f>VLOOKUP($A1009,'Roll up tech'!$A:$C,3,0)</f>
        <v>2.4 Gal</v>
      </c>
      <c r="P1009" s="16" t="str">
        <f>VLOOKUP($A1009,'Roll up tech'!$A:$C,2,0)</f>
        <v>BJ US-NDO Key Lime Pie-1 2.4Gal</v>
      </c>
      <c r="Q1009" s="16" t="str">
        <f t="shared" si="47"/>
        <v>BJ</v>
      </c>
      <c r="R1009" s="16">
        <f>VLOOKUP(A1009,'Per Pallet'!A:C,3,0)</f>
        <v>125</v>
      </c>
      <c r="S1009" s="16">
        <f t="shared" si="48"/>
        <v>0</v>
      </c>
    </row>
    <row r="1010" spans="1:19" hidden="1" x14ac:dyDescent="0.25">
      <c r="A1010" s="71">
        <v>65451821</v>
      </c>
      <c r="B1010" s="71">
        <v>3989</v>
      </c>
      <c r="C1010" s="71" t="s">
        <v>849</v>
      </c>
      <c r="D1010" s="71" t="s">
        <v>850</v>
      </c>
      <c r="E1010" s="71" t="s">
        <v>10403</v>
      </c>
      <c r="F1010" s="71" t="s">
        <v>851</v>
      </c>
      <c r="G1010" s="71" t="s">
        <v>852</v>
      </c>
      <c r="H1010" s="72">
        <v>200</v>
      </c>
      <c r="I1010" s="73">
        <v>4195.5</v>
      </c>
      <c r="J1010" s="73">
        <v>20977.5</v>
      </c>
      <c r="K1010" s="73">
        <v>23085.02</v>
      </c>
      <c r="L1010" s="74">
        <v>1000</v>
      </c>
      <c r="M1010" s="73">
        <v>4195.5</v>
      </c>
      <c r="N1010" s="73">
        <v>0</v>
      </c>
      <c r="O1010" s="16" t="str">
        <f>VLOOKUP($A1010,'Roll up tech'!$A:$C,3,0)</f>
        <v>2.4 Gal</v>
      </c>
      <c r="P1010" s="16" t="str">
        <f>VLOOKUP($A1010,'Roll up tech'!$A:$C,2,0)</f>
        <v>BJ US-NDO Key Lime Pie-1 2.4Gal</v>
      </c>
      <c r="Q1010" s="16" t="str">
        <f t="shared" si="47"/>
        <v>BJ</v>
      </c>
      <c r="R1010" s="16">
        <f>VLOOKUP(A1010,'Per Pallet'!A:C,3,0)</f>
        <v>125</v>
      </c>
      <c r="S1010" s="16">
        <f t="shared" si="48"/>
        <v>2</v>
      </c>
    </row>
    <row r="1011" spans="1:19" hidden="1" x14ac:dyDescent="0.25">
      <c r="A1011" s="71">
        <v>65451821</v>
      </c>
      <c r="B1011" s="71">
        <v>5914</v>
      </c>
      <c r="C1011" s="71" t="s">
        <v>849</v>
      </c>
      <c r="D1011" s="71" t="s">
        <v>850</v>
      </c>
      <c r="E1011" s="71" t="s">
        <v>10403</v>
      </c>
      <c r="F1011" s="71" t="s">
        <v>851</v>
      </c>
      <c r="G1011" s="71" t="s">
        <v>852</v>
      </c>
      <c r="H1011" s="72">
        <v>125</v>
      </c>
      <c r="I1011" s="73">
        <v>2454.59</v>
      </c>
      <c r="J1011" s="73">
        <v>19636.72</v>
      </c>
      <c r="K1011" s="73">
        <v>21812.01</v>
      </c>
      <c r="L1011" s="74">
        <v>1000</v>
      </c>
      <c r="M1011" s="73">
        <v>2454.59</v>
      </c>
      <c r="N1011" s="73">
        <v>0</v>
      </c>
      <c r="O1011" s="16" t="str">
        <f>VLOOKUP($A1011,'Roll up tech'!$A:$C,3,0)</f>
        <v>2.4 Gal</v>
      </c>
      <c r="P1011" s="16" t="str">
        <f>VLOOKUP($A1011,'Roll up tech'!$A:$C,2,0)</f>
        <v>BJ US-NDO Key Lime Pie-1 2.4Gal</v>
      </c>
      <c r="Q1011" s="16" t="str">
        <f t="shared" si="47"/>
        <v>BJ</v>
      </c>
      <c r="R1011" s="16">
        <f>VLOOKUP(A1011,'Per Pallet'!A:C,3,0)</f>
        <v>125</v>
      </c>
      <c r="S1011" s="16">
        <f t="shared" si="48"/>
        <v>1</v>
      </c>
    </row>
    <row r="1012" spans="1:19" hidden="1" x14ac:dyDescent="0.25">
      <c r="A1012" s="71">
        <v>65451950</v>
      </c>
      <c r="B1012" s="71">
        <v>1419</v>
      </c>
      <c r="C1012" s="71" t="s">
        <v>849</v>
      </c>
      <c r="D1012" s="71" t="s">
        <v>850</v>
      </c>
      <c r="E1012" s="71" t="s">
        <v>10403</v>
      </c>
      <c r="F1012" s="71" t="s">
        <v>851</v>
      </c>
      <c r="G1012" s="71" t="s">
        <v>852</v>
      </c>
      <c r="H1012" s="72">
        <v>3656</v>
      </c>
      <c r="I1012" s="73">
        <v>252130.15</v>
      </c>
      <c r="J1012" s="73">
        <v>68963.39</v>
      </c>
      <c r="K1012" s="73">
        <v>34654.03</v>
      </c>
      <c r="L1012" s="74">
        <v>1000</v>
      </c>
      <c r="M1012" s="73">
        <v>252130.15</v>
      </c>
      <c r="N1012" s="73">
        <v>0</v>
      </c>
      <c r="O1012" s="16" t="str">
        <f>VLOOKUP($A1012,'Roll up tech'!$A:$C,3,0)</f>
        <v>2.4 Gal</v>
      </c>
      <c r="P1012" s="16" t="str">
        <f>VLOOKUP($A1012,'Roll up tech'!$A:$C,2,0)</f>
        <v>BJ US-IC Honey Graham Latte-1 2.4Gal</v>
      </c>
      <c r="Q1012" s="16" t="str">
        <f t="shared" si="47"/>
        <v>BJ</v>
      </c>
      <c r="R1012" s="16">
        <f>VLOOKUP(A1012,'Per Pallet'!A:C,3,0)</f>
        <v>125</v>
      </c>
      <c r="S1012" s="16">
        <f t="shared" si="48"/>
        <v>30</v>
      </c>
    </row>
    <row r="1013" spans="1:19" hidden="1" x14ac:dyDescent="0.25">
      <c r="A1013" s="71">
        <v>65451950</v>
      </c>
      <c r="B1013" s="71">
        <v>1439</v>
      </c>
      <c r="C1013" s="71" t="s">
        <v>849</v>
      </c>
      <c r="D1013" s="71" t="s">
        <v>850</v>
      </c>
      <c r="E1013" s="71" t="s">
        <v>10403</v>
      </c>
      <c r="F1013" s="71" t="s">
        <v>851</v>
      </c>
      <c r="G1013" s="71" t="s">
        <v>852</v>
      </c>
      <c r="H1013" s="72">
        <v>489</v>
      </c>
      <c r="I1013" s="73">
        <v>35559.25</v>
      </c>
      <c r="J1013" s="73">
        <v>72718.3</v>
      </c>
      <c r="K1013" s="73">
        <v>34654.03</v>
      </c>
      <c r="L1013" s="74">
        <v>1000</v>
      </c>
      <c r="M1013" s="73">
        <v>35559.25</v>
      </c>
      <c r="N1013" s="73">
        <v>0</v>
      </c>
      <c r="O1013" s="16" t="str">
        <f>VLOOKUP($A1013,'Roll up tech'!$A:$C,3,0)</f>
        <v>2.4 Gal</v>
      </c>
      <c r="P1013" s="16" t="str">
        <f>VLOOKUP($A1013,'Roll up tech'!$A:$C,2,0)</f>
        <v>BJ US-IC Honey Graham Latte-1 2.4Gal</v>
      </c>
      <c r="Q1013" s="16" t="str">
        <f t="shared" si="47"/>
        <v>BJ</v>
      </c>
      <c r="R1013" s="16">
        <f>VLOOKUP(A1013,'Per Pallet'!A:C,3,0)</f>
        <v>125</v>
      </c>
      <c r="S1013" s="16">
        <f t="shared" si="48"/>
        <v>4</v>
      </c>
    </row>
    <row r="1014" spans="1:19" hidden="1" x14ac:dyDescent="0.25">
      <c r="A1014" s="71">
        <v>65451950</v>
      </c>
      <c r="B1014" s="71">
        <v>2300</v>
      </c>
      <c r="C1014" s="71" t="s">
        <v>849</v>
      </c>
      <c r="D1014" s="71" t="s">
        <v>850</v>
      </c>
      <c r="E1014" s="71" t="s">
        <v>10403</v>
      </c>
      <c r="F1014" s="71" t="s">
        <v>851</v>
      </c>
      <c r="G1014" s="71" t="s">
        <v>852</v>
      </c>
      <c r="H1014" s="72">
        <v>603</v>
      </c>
      <c r="I1014" s="73">
        <v>41781.07</v>
      </c>
      <c r="J1014" s="73">
        <v>69288.67</v>
      </c>
      <c r="K1014" s="73">
        <v>37300.720000000001</v>
      </c>
      <c r="L1014" s="74">
        <v>1000</v>
      </c>
      <c r="M1014" s="73">
        <v>41781.07</v>
      </c>
      <c r="N1014" s="73">
        <v>0</v>
      </c>
      <c r="O1014" s="16" t="str">
        <f>VLOOKUP($A1014,'Roll up tech'!$A:$C,3,0)</f>
        <v>2.4 Gal</v>
      </c>
      <c r="P1014" s="16" t="str">
        <f>VLOOKUP($A1014,'Roll up tech'!$A:$C,2,0)</f>
        <v>BJ US-IC Honey Graham Latte-1 2.4Gal</v>
      </c>
      <c r="Q1014" s="16" t="str">
        <f t="shared" si="47"/>
        <v>BJ</v>
      </c>
      <c r="R1014" s="16">
        <f>VLOOKUP(A1014,'Per Pallet'!A:C,3,0)</f>
        <v>125</v>
      </c>
      <c r="S1014" s="16">
        <f t="shared" si="48"/>
        <v>5</v>
      </c>
    </row>
    <row r="1015" spans="1:19" hidden="1" x14ac:dyDescent="0.25">
      <c r="A1015" s="71">
        <v>65451950</v>
      </c>
      <c r="B1015" s="71">
        <v>3989</v>
      </c>
      <c r="C1015" s="71" t="s">
        <v>849</v>
      </c>
      <c r="D1015" s="71" t="s">
        <v>850</v>
      </c>
      <c r="E1015" s="71" t="s">
        <v>10403</v>
      </c>
      <c r="F1015" s="71" t="s">
        <v>851</v>
      </c>
      <c r="G1015" s="71" t="s">
        <v>852</v>
      </c>
      <c r="H1015" s="72">
        <v>60</v>
      </c>
      <c r="I1015" s="73">
        <v>4170.45</v>
      </c>
      <c r="J1015" s="73">
        <v>69507.5</v>
      </c>
      <c r="K1015" s="73">
        <v>34654.03</v>
      </c>
      <c r="L1015" s="74">
        <v>1000</v>
      </c>
      <c r="M1015" s="73">
        <v>4170.45</v>
      </c>
      <c r="N1015" s="73">
        <v>0</v>
      </c>
      <c r="O1015" s="16" t="str">
        <f>VLOOKUP($A1015,'Roll up tech'!$A:$C,3,0)</f>
        <v>2.4 Gal</v>
      </c>
      <c r="P1015" s="16" t="str">
        <f>VLOOKUP($A1015,'Roll up tech'!$A:$C,2,0)</f>
        <v>BJ US-IC Honey Graham Latte-1 2.4Gal</v>
      </c>
      <c r="Q1015" s="16" t="str">
        <f t="shared" si="47"/>
        <v>BJ</v>
      </c>
      <c r="R1015" s="16">
        <f>VLOOKUP(A1015,'Per Pallet'!A:C,3,0)</f>
        <v>125</v>
      </c>
      <c r="S1015" s="16">
        <f t="shared" si="48"/>
        <v>1</v>
      </c>
    </row>
    <row r="1016" spans="1:19" hidden="1" x14ac:dyDescent="0.25">
      <c r="A1016" s="71">
        <v>65459033</v>
      </c>
      <c r="B1016" s="71">
        <v>1419</v>
      </c>
      <c r="C1016" s="71" t="s">
        <v>849</v>
      </c>
      <c r="D1016" s="71" t="s">
        <v>850</v>
      </c>
      <c r="E1016" s="71" t="s">
        <v>10403</v>
      </c>
      <c r="F1016" s="71" t="s">
        <v>851</v>
      </c>
      <c r="G1016" s="71" t="s">
        <v>852</v>
      </c>
      <c r="H1016" s="72">
        <v>3960</v>
      </c>
      <c r="I1016" s="73">
        <v>22835.45</v>
      </c>
      <c r="J1016" s="73">
        <v>5766.53</v>
      </c>
      <c r="K1016" s="73">
        <v>4927.33</v>
      </c>
      <c r="L1016" s="74">
        <v>1000</v>
      </c>
      <c r="M1016" s="73">
        <v>22835.45</v>
      </c>
      <c r="N1016" s="73">
        <v>0</v>
      </c>
      <c r="O1016" s="16" t="str">
        <f>VLOOKUP($A1016,'Roll up tech'!$A:$C,3,0)</f>
        <v>BR Pts New</v>
      </c>
      <c r="P1016" s="16" t="str">
        <f>VLOOKUP($A1016,'Roll up tech'!$A:$C,2,0)</f>
        <v>BR Strawberry Shortcake 8 1PT</v>
      </c>
      <c r="Q1016" s="16" t="str">
        <f t="shared" ref="Q1016:Q1056" si="49">LEFT(P1016,2)</f>
        <v>BR</v>
      </c>
      <c r="R1016" s="16">
        <f>VLOOKUP(A1016,'Per Pallet'!A:C,3,0)</f>
        <v>240</v>
      </c>
      <c r="S1016" s="16">
        <f t="shared" ref="S1016:S1056" si="50">ROUNDUP(H1016/R1016,0)</f>
        <v>17</v>
      </c>
    </row>
    <row r="1017" spans="1:19" hidden="1" x14ac:dyDescent="0.25">
      <c r="A1017" s="71">
        <v>65459033</v>
      </c>
      <c r="B1017" s="71">
        <v>1439</v>
      </c>
      <c r="C1017" s="71" t="s">
        <v>849</v>
      </c>
      <c r="D1017" s="71" t="s">
        <v>850</v>
      </c>
      <c r="E1017" s="71" t="s">
        <v>10403</v>
      </c>
      <c r="F1017" s="71" t="s">
        <v>851</v>
      </c>
      <c r="G1017" s="71" t="s">
        <v>852</v>
      </c>
      <c r="H1017" s="72">
        <v>1398</v>
      </c>
      <c r="I1017" s="73">
        <v>8405.1</v>
      </c>
      <c r="J1017" s="73">
        <v>6012.23</v>
      </c>
      <c r="K1017" s="73">
        <v>4927.33</v>
      </c>
      <c r="L1017" s="74">
        <v>1000</v>
      </c>
      <c r="M1017" s="73">
        <v>8405.1</v>
      </c>
      <c r="N1017" s="73">
        <v>0</v>
      </c>
      <c r="O1017" s="16" t="str">
        <f>VLOOKUP($A1017,'Roll up tech'!$A:$C,3,0)</f>
        <v>BR Pts New</v>
      </c>
      <c r="P1017" s="16" t="str">
        <f>VLOOKUP($A1017,'Roll up tech'!$A:$C,2,0)</f>
        <v>BR Strawberry Shortcake 8 1PT</v>
      </c>
      <c r="Q1017" s="16" t="str">
        <f t="shared" si="49"/>
        <v>BR</v>
      </c>
      <c r="R1017" s="16">
        <f>VLOOKUP(A1017,'Per Pallet'!A:C,3,0)</f>
        <v>240</v>
      </c>
      <c r="S1017" s="16">
        <f t="shared" si="50"/>
        <v>6</v>
      </c>
    </row>
    <row r="1018" spans="1:19" hidden="1" x14ac:dyDescent="0.25">
      <c r="A1018" s="71">
        <v>65459033</v>
      </c>
      <c r="B1018" s="71">
        <v>2300</v>
      </c>
      <c r="C1018" s="71" t="s">
        <v>849</v>
      </c>
      <c r="D1018" s="71" t="s">
        <v>850</v>
      </c>
      <c r="E1018" s="71" t="s">
        <v>10403</v>
      </c>
      <c r="F1018" s="71" t="s">
        <v>851</v>
      </c>
      <c r="G1018" s="71" t="s">
        <v>852</v>
      </c>
      <c r="H1018" s="72">
        <v>18388</v>
      </c>
      <c r="I1018" s="73">
        <v>96688.29</v>
      </c>
      <c r="J1018" s="73">
        <v>5258.23</v>
      </c>
      <c r="K1018" s="73">
        <v>4927.33</v>
      </c>
      <c r="L1018" s="74">
        <v>1000</v>
      </c>
      <c r="M1018" s="73">
        <v>96688.29</v>
      </c>
      <c r="N1018" s="73">
        <v>0</v>
      </c>
      <c r="O1018" s="16" t="str">
        <f>VLOOKUP($A1018,'Roll up tech'!$A:$C,3,0)</f>
        <v>BR Pts New</v>
      </c>
      <c r="P1018" s="16" t="str">
        <f>VLOOKUP($A1018,'Roll up tech'!$A:$C,2,0)</f>
        <v>BR Strawberry Shortcake 8 1PT</v>
      </c>
      <c r="Q1018" s="16" t="str">
        <f t="shared" si="49"/>
        <v>BR</v>
      </c>
      <c r="R1018" s="16">
        <f>VLOOKUP(A1018,'Per Pallet'!A:C,3,0)</f>
        <v>240</v>
      </c>
      <c r="S1018" s="16">
        <f t="shared" si="50"/>
        <v>77</v>
      </c>
    </row>
    <row r="1019" spans="1:19" hidden="1" x14ac:dyDescent="0.25">
      <c r="A1019" s="71">
        <v>65459033</v>
      </c>
      <c r="B1019" s="71">
        <v>2904</v>
      </c>
      <c r="C1019" s="71" t="s">
        <v>849</v>
      </c>
      <c r="D1019" s="71" t="s">
        <v>850</v>
      </c>
      <c r="E1019" s="71" t="s">
        <v>10403</v>
      </c>
      <c r="F1019" s="71" t="s">
        <v>851</v>
      </c>
      <c r="G1019" s="71" t="s">
        <v>852</v>
      </c>
      <c r="H1019" s="72">
        <v>3</v>
      </c>
      <c r="I1019" s="73">
        <v>15.79</v>
      </c>
      <c r="J1019" s="73">
        <v>5263.33</v>
      </c>
      <c r="K1019" s="73">
        <v>4746.6099999999997</v>
      </c>
      <c r="L1019" s="74">
        <v>1000</v>
      </c>
      <c r="M1019" s="73">
        <v>15.79</v>
      </c>
      <c r="N1019" s="73">
        <v>0</v>
      </c>
      <c r="O1019" s="16" t="str">
        <f>VLOOKUP($A1019,'Roll up tech'!$A:$C,3,0)</f>
        <v>BR Pts New</v>
      </c>
      <c r="P1019" s="16" t="str">
        <f>VLOOKUP($A1019,'Roll up tech'!$A:$C,2,0)</f>
        <v>BR Strawberry Shortcake 8 1PT</v>
      </c>
      <c r="Q1019" s="16" t="str">
        <f t="shared" si="49"/>
        <v>BR</v>
      </c>
      <c r="R1019" s="16">
        <f>VLOOKUP(A1019,'Per Pallet'!A:C,3,0)</f>
        <v>240</v>
      </c>
      <c r="S1019" s="16">
        <f t="shared" si="50"/>
        <v>1</v>
      </c>
    </row>
    <row r="1020" spans="1:19" hidden="1" x14ac:dyDescent="0.25">
      <c r="A1020" s="71">
        <v>65459033</v>
      </c>
      <c r="B1020" s="71">
        <v>3989</v>
      </c>
      <c r="C1020" s="71" t="s">
        <v>849</v>
      </c>
      <c r="D1020" s="71" t="s">
        <v>850</v>
      </c>
      <c r="E1020" s="71" t="s">
        <v>10403</v>
      </c>
      <c r="F1020" s="71" t="s">
        <v>851</v>
      </c>
      <c r="G1020" s="71" t="s">
        <v>852</v>
      </c>
      <c r="H1020" s="72">
        <v>7064</v>
      </c>
      <c r="I1020" s="73">
        <v>38208.019999999997</v>
      </c>
      <c r="J1020" s="73">
        <v>5408.84</v>
      </c>
      <c r="K1020" s="73">
        <v>4927.33</v>
      </c>
      <c r="L1020" s="74">
        <v>1000</v>
      </c>
      <c r="M1020" s="73">
        <v>38208.019999999997</v>
      </c>
      <c r="N1020" s="73">
        <v>0</v>
      </c>
      <c r="O1020" s="16" t="str">
        <f>VLOOKUP($A1020,'Roll up tech'!$A:$C,3,0)</f>
        <v>BR Pts New</v>
      </c>
      <c r="P1020" s="16" t="str">
        <f>VLOOKUP($A1020,'Roll up tech'!$A:$C,2,0)</f>
        <v>BR Strawberry Shortcake 8 1PT</v>
      </c>
      <c r="Q1020" s="16" t="str">
        <f t="shared" si="49"/>
        <v>BR</v>
      </c>
      <c r="R1020" s="16">
        <f>VLOOKUP(A1020,'Per Pallet'!A:C,3,0)</f>
        <v>240</v>
      </c>
      <c r="S1020" s="16">
        <f t="shared" si="50"/>
        <v>30</v>
      </c>
    </row>
    <row r="1021" spans="1:19" hidden="1" x14ac:dyDescent="0.25">
      <c r="A1021" s="71">
        <v>65459388</v>
      </c>
      <c r="B1021" s="71">
        <v>1419</v>
      </c>
      <c r="C1021" s="71" t="s">
        <v>849</v>
      </c>
      <c r="D1021" s="71" t="s">
        <v>850</v>
      </c>
      <c r="E1021" s="71" t="s">
        <v>10403</v>
      </c>
      <c r="F1021" s="71" t="s">
        <v>851</v>
      </c>
      <c r="G1021" s="71" t="s">
        <v>852</v>
      </c>
      <c r="H1021" s="72">
        <v>12000</v>
      </c>
      <c r="I1021" s="73">
        <v>100743.45</v>
      </c>
      <c r="J1021" s="73">
        <v>8395.2900000000009</v>
      </c>
      <c r="K1021" s="73">
        <v>6836.8</v>
      </c>
      <c r="L1021" s="74">
        <v>1000</v>
      </c>
      <c r="M1021" s="73">
        <v>100743.45</v>
      </c>
      <c r="N1021" s="73">
        <v>0</v>
      </c>
      <c r="O1021" s="16" t="str">
        <f>VLOOKUP($A1021,'Roll up tech'!$A:$C,3,0)</f>
        <v>BR Pts New</v>
      </c>
      <c r="P1021" s="16" t="str">
        <f>VLOOKUP($A1021,'Roll up tech'!$A:$C,2,0)</f>
        <v>BR Almond Joy 8 1PT</v>
      </c>
      <c r="Q1021" s="16" t="str">
        <f t="shared" si="49"/>
        <v>BR</v>
      </c>
      <c r="R1021" s="16">
        <f>VLOOKUP(A1021,'Per Pallet'!A:C,3,0)</f>
        <v>240</v>
      </c>
      <c r="S1021" s="16">
        <f t="shared" si="50"/>
        <v>50</v>
      </c>
    </row>
    <row r="1022" spans="1:19" hidden="1" x14ac:dyDescent="0.25">
      <c r="A1022" s="71">
        <v>65459388</v>
      </c>
      <c r="B1022" s="71">
        <v>1439</v>
      </c>
      <c r="C1022" s="71" t="s">
        <v>849</v>
      </c>
      <c r="D1022" s="71" t="s">
        <v>850</v>
      </c>
      <c r="E1022" s="71" t="s">
        <v>10403</v>
      </c>
      <c r="F1022" s="71" t="s">
        <v>851</v>
      </c>
      <c r="G1022" s="71" t="s">
        <v>852</v>
      </c>
      <c r="H1022" s="72">
        <v>6240</v>
      </c>
      <c r="I1022" s="73">
        <v>53947.32</v>
      </c>
      <c r="J1022" s="73">
        <v>8645.4</v>
      </c>
      <c r="K1022" s="73">
        <v>6836.8</v>
      </c>
      <c r="L1022" s="74">
        <v>1000</v>
      </c>
      <c r="M1022" s="73">
        <v>53947.32</v>
      </c>
      <c r="N1022" s="73">
        <v>0</v>
      </c>
      <c r="O1022" s="16" t="str">
        <f>VLOOKUP($A1022,'Roll up tech'!$A:$C,3,0)</f>
        <v>BR Pts New</v>
      </c>
      <c r="P1022" s="16" t="str">
        <f>VLOOKUP($A1022,'Roll up tech'!$A:$C,2,0)</f>
        <v>BR Almond Joy 8 1PT</v>
      </c>
      <c r="Q1022" s="16" t="str">
        <f t="shared" si="49"/>
        <v>BR</v>
      </c>
      <c r="R1022" s="16">
        <f>VLOOKUP(A1022,'Per Pallet'!A:C,3,0)</f>
        <v>240</v>
      </c>
      <c r="S1022" s="16">
        <f t="shared" si="50"/>
        <v>26</v>
      </c>
    </row>
    <row r="1023" spans="1:19" hidden="1" x14ac:dyDescent="0.25">
      <c r="A1023" s="71">
        <v>65459388</v>
      </c>
      <c r="B1023" s="71">
        <v>2300</v>
      </c>
      <c r="C1023" s="71" t="s">
        <v>849</v>
      </c>
      <c r="D1023" s="71" t="s">
        <v>850</v>
      </c>
      <c r="E1023" s="71" t="s">
        <v>10403</v>
      </c>
      <c r="F1023" s="71" t="s">
        <v>851</v>
      </c>
      <c r="G1023" s="71" t="s">
        <v>852</v>
      </c>
      <c r="H1023" s="72">
        <v>4811</v>
      </c>
      <c r="I1023" s="73">
        <v>37539.949999999997</v>
      </c>
      <c r="J1023" s="73">
        <v>7802.94</v>
      </c>
      <c r="K1023" s="73">
        <v>6836.8</v>
      </c>
      <c r="L1023" s="74">
        <v>1000</v>
      </c>
      <c r="M1023" s="73">
        <v>37539.949999999997</v>
      </c>
      <c r="N1023" s="73">
        <v>0</v>
      </c>
      <c r="O1023" s="16" t="str">
        <f>VLOOKUP($A1023,'Roll up tech'!$A:$C,3,0)</f>
        <v>BR Pts New</v>
      </c>
      <c r="P1023" s="16" t="str">
        <f>VLOOKUP($A1023,'Roll up tech'!$A:$C,2,0)</f>
        <v>BR Almond Joy 8 1PT</v>
      </c>
      <c r="Q1023" s="16" t="str">
        <f t="shared" si="49"/>
        <v>BR</v>
      </c>
      <c r="R1023" s="16">
        <f>VLOOKUP(A1023,'Per Pallet'!A:C,3,0)</f>
        <v>240</v>
      </c>
      <c r="S1023" s="16">
        <f t="shared" si="50"/>
        <v>21</v>
      </c>
    </row>
    <row r="1024" spans="1:19" hidden="1" x14ac:dyDescent="0.25">
      <c r="A1024" s="71">
        <v>65459388</v>
      </c>
      <c r="B1024" s="71">
        <v>2904</v>
      </c>
      <c r="C1024" s="71" t="s">
        <v>849</v>
      </c>
      <c r="D1024" s="71" t="s">
        <v>850</v>
      </c>
      <c r="E1024" s="71" t="s">
        <v>10403</v>
      </c>
      <c r="F1024" s="71" t="s">
        <v>851</v>
      </c>
      <c r="G1024" s="71" t="s">
        <v>852</v>
      </c>
      <c r="H1024" s="72">
        <v>0</v>
      </c>
      <c r="I1024" s="73">
        <v>0</v>
      </c>
      <c r="J1024" s="73">
        <v>7802.95</v>
      </c>
      <c r="K1024" s="73">
        <v>6586.05</v>
      </c>
      <c r="L1024" s="74">
        <v>1000</v>
      </c>
      <c r="M1024" s="73">
        <v>0</v>
      </c>
      <c r="N1024" s="73">
        <v>0</v>
      </c>
      <c r="O1024" s="16" t="str">
        <f>VLOOKUP($A1024,'Roll up tech'!$A:$C,3,0)</f>
        <v>BR Pts New</v>
      </c>
      <c r="P1024" s="16" t="str">
        <f>VLOOKUP($A1024,'Roll up tech'!$A:$C,2,0)</f>
        <v>BR Almond Joy 8 1PT</v>
      </c>
      <c r="Q1024" s="16" t="str">
        <f t="shared" si="49"/>
        <v>BR</v>
      </c>
      <c r="R1024" s="16">
        <f>VLOOKUP(A1024,'Per Pallet'!A:C,3,0)</f>
        <v>240</v>
      </c>
      <c r="S1024" s="16">
        <f t="shared" si="50"/>
        <v>0</v>
      </c>
    </row>
    <row r="1025" spans="1:19" hidden="1" x14ac:dyDescent="0.25">
      <c r="A1025" s="71">
        <v>65459388</v>
      </c>
      <c r="B1025" s="71">
        <v>3989</v>
      </c>
      <c r="C1025" s="71" t="s">
        <v>849</v>
      </c>
      <c r="D1025" s="71" t="s">
        <v>850</v>
      </c>
      <c r="E1025" s="71" t="s">
        <v>10403</v>
      </c>
      <c r="F1025" s="71" t="s">
        <v>851</v>
      </c>
      <c r="G1025" s="71" t="s">
        <v>852</v>
      </c>
      <c r="H1025" s="72">
        <v>7559</v>
      </c>
      <c r="I1025" s="73">
        <v>60431.63</v>
      </c>
      <c r="J1025" s="73">
        <v>7994.66</v>
      </c>
      <c r="K1025" s="73">
        <v>6836.8</v>
      </c>
      <c r="L1025" s="74">
        <v>1000</v>
      </c>
      <c r="M1025" s="73">
        <v>60431.63</v>
      </c>
      <c r="N1025" s="73">
        <v>0</v>
      </c>
      <c r="O1025" s="16" t="str">
        <f>VLOOKUP($A1025,'Roll up tech'!$A:$C,3,0)</f>
        <v>BR Pts New</v>
      </c>
      <c r="P1025" s="16" t="str">
        <f>VLOOKUP($A1025,'Roll up tech'!$A:$C,2,0)</f>
        <v>BR Almond Joy 8 1PT</v>
      </c>
      <c r="Q1025" s="16" t="str">
        <f t="shared" si="49"/>
        <v>BR</v>
      </c>
      <c r="R1025" s="16">
        <f>VLOOKUP(A1025,'Per Pallet'!A:C,3,0)</f>
        <v>240</v>
      </c>
      <c r="S1025" s="16">
        <f t="shared" si="50"/>
        <v>32</v>
      </c>
    </row>
    <row r="1026" spans="1:19" hidden="1" x14ac:dyDescent="0.25">
      <c r="A1026" s="71">
        <v>65471855</v>
      </c>
      <c r="B1026" s="71">
        <v>1419</v>
      </c>
      <c r="C1026" s="71" t="s">
        <v>849</v>
      </c>
      <c r="D1026" s="71" t="s">
        <v>850</v>
      </c>
      <c r="E1026" s="71" t="s">
        <v>10403</v>
      </c>
      <c r="F1026" s="71" t="s">
        <v>851</v>
      </c>
      <c r="G1026" s="71" t="s">
        <v>852</v>
      </c>
      <c r="H1026" s="72">
        <v>2880</v>
      </c>
      <c r="I1026" s="73">
        <v>18076.05</v>
      </c>
      <c r="J1026" s="73">
        <v>6276.41</v>
      </c>
      <c r="K1026" s="73">
        <v>5022.96</v>
      </c>
      <c r="L1026" s="74">
        <v>1000</v>
      </c>
      <c r="M1026" s="73">
        <v>18076.05</v>
      </c>
      <c r="N1026" s="73">
        <v>0</v>
      </c>
      <c r="O1026" s="16" t="str">
        <f>VLOOKUP($A1026,'Roll up tech'!$A:$C,3,0)</f>
        <v>BR Pts New</v>
      </c>
      <c r="P1026" s="16" t="str">
        <f>VLOOKUP($A1026,'Roll up tech'!$A:$C,2,0)</f>
        <v>BR Creamsicle 8 1PT</v>
      </c>
      <c r="Q1026" s="16" t="str">
        <f t="shared" si="49"/>
        <v>BR</v>
      </c>
      <c r="R1026" s="16">
        <f>VLOOKUP(A1026,'Per Pallet'!A:C,3,0)</f>
        <v>240</v>
      </c>
      <c r="S1026" s="16">
        <f t="shared" si="50"/>
        <v>12</v>
      </c>
    </row>
    <row r="1027" spans="1:19" hidden="1" x14ac:dyDescent="0.25">
      <c r="A1027" s="71">
        <v>65471855</v>
      </c>
      <c r="B1027" s="71">
        <v>1439</v>
      </c>
      <c r="C1027" s="71" t="s">
        <v>849</v>
      </c>
      <c r="D1027" s="71" t="s">
        <v>850</v>
      </c>
      <c r="E1027" s="71" t="s">
        <v>10403</v>
      </c>
      <c r="F1027" s="71" t="s">
        <v>851</v>
      </c>
      <c r="G1027" s="71" t="s">
        <v>852</v>
      </c>
      <c r="H1027" s="72">
        <v>1680</v>
      </c>
      <c r="I1027" s="73">
        <v>11297.55</v>
      </c>
      <c r="J1027" s="73">
        <v>6724.73</v>
      </c>
      <c r="K1027" s="73">
        <v>5022.96</v>
      </c>
      <c r="L1027" s="74">
        <v>1000</v>
      </c>
      <c r="M1027" s="73">
        <v>11297.55</v>
      </c>
      <c r="N1027" s="73">
        <v>0</v>
      </c>
      <c r="O1027" s="16" t="str">
        <f>VLOOKUP($A1027,'Roll up tech'!$A:$C,3,0)</f>
        <v>BR Pts New</v>
      </c>
      <c r="P1027" s="16" t="str">
        <f>VLOOKUP($A1027,'Roll up tech'!$A:$C,2,0)</f>
        <v>BR Creamsicle 8 1PT</v>
      </c>
      <c r="Q1027" s="16" t="str">
        <f t="shared" si="49"/>
        <v>BR</v>
      </c>
      <c r="R1027" s="16">
        <f>VLOOKUP(A1027,'Per Pallet'!A:C,3,0)</f>
        <v>240</v>
      </c>
      <c r="S1027" s="16">
        <f t="shared" si="50"/>
        <v>7</v>
      </c>
    </row>
    <row r="1028" spans="1:19" hidden="1" x14ac:dyDescent="0.25">
      <c r="A1028" s="71">
        <v>65471855</v>
      </c>
      <c r="B1028" s="71">
        <v>2300</v>
      </c>
      <c r="C1028" s="71" t="s">
        <v>849</v>
      </c>
      <c r="D1028" s="71" t="s">
        <v>850</v>
      </c>
      <c r="E1028" s="71" t="s">
        <v>10403</v>
      </c>
      <c r="F1028" s="71" t="s">
        <v>851</v>
      </c>
      <c r="G1028" s="71" t="s">
        <v>852</v>
      </c>
      <c r="H1028" s="72">
        <v>13059</v>
      </c>
      <c r="I1028" s="73">
        <v>72979.679999999993</v>
      </c>
      <c r="J1028" s="73">
        <v>5588.46</v>
      </c>
      <c r="K1028" s="73">
        <v>5022.96</v>
      </c>
      <c r="L1028" s="74">
        <v>1000</v>
      </c>
      <c r="M1028" s="73">
        <v>72979.679999999993</v>
      </c>
      <c r="N1028" s="73">
        <v>0</v>
      </c>
      <c r="O1028" s="16" t="str">
        <f>VLOOKUP($A1028,'Roll up tech'!$A:$C,3,0)</f>
        <v>BR Pts New</v>
      </c>
      <c r="P1028" s="16" t="str">
        <f>VLOOKUP($A1028,'Roll up tech'!$A:$C,2,0)</f>
        <v>BR Creamsicle 8 1PT</v>
      </c>
      <c r="Q1028" s="16" t="str">
        <f t="shared" si="49"/>
        <v>BR</v>
      </c>
      <c r="R1028" s="16">
        <f>VLOOKUP(A1028,'Per Pallet'!A:C,3,0)</f>
        <v>240</v>
      </c>
      <c r="S1028" s="16">
        <f t="shared" si="50"/>
        <v>55</v>
      </c>
    </row>
    <row r="1029" spans="1:19" hidden="1" x14ac:dyDescent="0.25">
      <c r="A1029" s="71">
        <v>65471855</v>
      </c>
      <c r="B1029" s="71">
        <v>2904</v>
      </c>
      <c r="C1029" s="71" t="s">
        <v>849</v>
      </c>
      <c r="D1029" s="71" t="s">
        <v>850</v>
      </c>
      <c r="E1029" s="71" t="s">
        <v>10403</v>
      </c>
      <c r="F1029" s="71" t="s">
        <v>851</v>
      </c>
      <c r="G1029" s="71" t="s">
        <v>852</v>
      </c>
      <c r="H1029" s="72">
        <v>0</v>
      </c>
      <c r="I1029" s="73">
        <v>0</v>
      </c>
      <c r="J1029" s="73">
        <v>5588.44</v>
      </c>
      <c r="K1029" s="73">
        <v>4838.7299999999996</v>
      </c>
      <c r="L1029" s="74">
        <v>1000</v>
      </c>
      <c r="M1029" s="73">
        <v>0</v>
      </c>
      <c r="N1029" s="73">
        <v>0</v>
      </c>
      <c r="O1029" s="16" t="str">
        <f>VLOOKUP($A1029,'Roll up tech'!$A:$C,3,0)</f>
        <v>BR Pts New</v>
      </c>
      <c r="P1029" s="16" t="str">
        <f>VLOOKUP($A1029,'Roll up tech'!$A:$C,2,0)</f>
        <v>BR Creamsicle 8 1PT</v>
      </c>
      <c r="Q1029" s="16" t="str">
        <f t="shared" si="49"/>
        <v>BR</v>
      </c>
      <c r="R1029" s="16">
        <f>VLOOKUP(A1029,'Per Pallet'!A:C,3,0)</f>
        <v>240</v>
      </c>
      <c r="S1029" s="16">
        <f t="shared" si="50"/>
        <v>0</v>
      </c>
    </row>
    <row r="1030" spans="1:19" hidden="1" x14ac:dyDescent="0.25">
      <c r="A1030" s="71">
        <v>65471855</v>
      </c>
      <c r="B1030" s="71">
        <v>3989</v>
      </c>
      <c r="C1030" s="71" t="s">
        <v>849</v>
      </c>
      <c r="D1030" s="71" t="s">
        <v>850</v>
      </c>
      <c r="E1030" s="71" t="s">
        <v>10403</v>
      </c>
      <c r="F1030" s="71" t="s">
        <v>851</v>
      </c>
      <c r="G1030" s="71" t="s">
        <v>852</v>
      </c>
      <c r="H1030" s="72">
        <v>3959</v>
      </c>
      <c r="I1030" s="73">
        <v>23172.33</v>
      </c>
      <c r="J1030" s="73">
        <v>5853.08</v>
      </c>
      <c r="K1030" s="73">
        <v>5022.96</v>
      </c>
      <c r="L1030" s="74">
        <v>1000</v>
      </c>
      <c r="M1030" s="73">
        <v>23172.33</v>
      </c>
      <c r="N1030" s="73">
        <v>0</v>
      </c>
      <c r="O1030" s="16" t="str">
        <f>VLOOKUP($A1030,'Roll up tech'!$A:$C,3,0)</f>
        <v>BR Pts New</v>
      </c>
      <c r="P1030" s="16" t="str">
        <f>VLOOKUP($A1030,'Roll up tech'!$A:$C,2,0)</f>
        <v>BR Creamsicle 8 1PT</v>
      </c>
      <c r="Q1030" s="16" t="str">
        <f t="shared" si="49"/>
        <v>BR</v>
      </c>
      <c r="R1030" s="16">
        <f>VLOOKUP(A1030,'Per Pallet'!A:C,3,0)</f>
        <v>240</v>
      </c>
      <c r="S1030" s="16">
        <f t="shared" si="50"/>
        <v>17</v>
      </c>
    </row>
    <row r="1031" spans="1:19" hidden="1" x14ac:dyDescent="0.25">
      <c r="A1031" s="71">
        <v>65489676</v>
      </c>
      <c r="B1031" s="71">
        <v>1419</v>
      </c>
      <c r="C1031" s="71" t="s">
        <v>849</v>
      </c>
      <c r="D1031" s="71" t="s">
        <v>850</v>
      </c>
      <c r="E1031" s="71" t="s">
        <v>10403</v>
      </c>
      <c r="F1031" s="71" t="s">
        <v>851</v>
      </c>
      <c r="G1031" s="71" t="s">
        <v>852</v>
      </c>
      <c r="H1031" s="72">
        <v>1547</v>
      </c>
      <c r="I1031" s="73">
        <v>14120.82</v>
      </c>
      <c r="J1031" s="73">
        <v>9127.8700000000008</v>
      </c>
      <c r="K1031" s="73">
        <v>8244.65</v>
      </c>
      <c r="L1031" s="74">
        <v>1000</v>
      </c>
      <c r="M1031" s="73">
        <v>14120.82</v>
      </c>
      <c r="N1031" s="73">
        <v>0</v>
      </c>
      <c r="O1031" s="16" t="str">
        <f>VLOOKUP($A1031,'Roll up tech'!$A:$C,3,0)</f>
        <v>GH Cones</v>
      </c>
      <c r="P1031" s="16" t="str">
        <f>VLOOKUP($A1031,'Roll up tech'!$A:$C,2,0)</f>
        <v>GH King Cone GINT Cookies and CRM 1-12PK</v>
      </c>
      <c r="Q1031" s="16" t="str">
        <f t="shared" si="49"/>
        <v>GH</v>
      </c>
      <c r="R1031" s="16">
        <f>VLOOKUP(A1031,'Per Pallet'!A:C,3,0)</f>
        <v>221</v>
      </c>
      <c r="S1031" s="16">
        <f t="shared" si="50"/>
        <v>7</v>
      </c>
    </row>
    <row r="1032" spans="1:19" hidden="1" x14ac:dyDescent="0.25">
      <c r="A1032" s="71">
        <v>65489676</v>
      </c>
      <c r="B1032" s="71">
        <v>1439</v>
      </c>
      <c r="C1032" s="71" t="s">
        <v>849</v>
      </c>
      <c r="D1032" s="71" t="s">
        <v>850</v>
      </c>
      <c r="E1032" s="71" t="s">
        <v>10403</v>
      </c>
      <c r="F1032" s="71" t="s">
        <v>851</v>
      </c>
      <c r="G1032" s="71" t="s">
        <v>852</v>
      </c>
      <c r="H1032" s="72">
        <v>6409</v>
      </c>
      <c r="I1032" s="73">
        <v>53342.2</v>
      </c>
      <c r="J1032" s="73">
        <v>8323.01</v>
      </c>
      <c r="K1032" s="73">
        <v>8244.65</v>
      </c>
      <c r="L1032" s="74">
        <v>1000</v>
      </c>
      <c r="M1032" s="73">
        <v>53342.2</v>
      </c>
      <c r="N1032" s="73">
        <v>0</v>
      </c>
      <c r="O1032" s="16" t="str">
        <f>VLOOKUP($A1032,'Roll up tech'!$A:$C,3,0)</f>
        <v>GH Cones</v>
      </c>
      <c r="P1032" s="16" t="str">
        <f>VLOOKUP($A1032,'Roll up tech'!$A:$C,2,0)</f>
        <v>GH King Cone GINT Cookies and CRM 1-12PK</v>
      </c>
      <c r="Q1032" s="16" t="str">
        <f t="shared" si="49"/>
        <v>GH</v>
      </c>
      <c r="R1032" s="16">
        <f>VLOOKUP(A1032,'Per Pallet'!A:C,3,0)</f>
        <v>221</v>
      </c>
      <c r="S1032" s="16">
        <f t="shared" si="50"/>
        <v>29</v>
      </c>
    </row>
    <row r="1033" spans="1:19" hidden="1" x14ac:dyDescent="0.25">
      <c r="A1033" s="71">
        <v>65489676</v>
      </c>
      <c r="B1033" s="71">
        <v>1717</v>
      </c>
      <c r="C1033" s="71" t="s">
        <v>849</v>
      </c>
      <c r="D1033" s="71" t="s">
        <v>850</v>
      </c>
      <c r="E1033" s="71" t="s">
        <v>10403</v>
      </c>
      <c r="F1033" s="71" t="s">
        <v>851</v>
      </c>
      <c r="G1033" s="71" t="s">
        <v>852</v>
      </c>
      <c r="H1033" s="72">
        <v>1696</v>
      </c>
      <c r="I1033" s="73">
        <v>13500.16</v>
      </c>
      <c r="J1033" s="73">
        <v>7960</v>
      </c>
      <c r="K1033" s="73">
        <v>7790</v>
      </c>
      <c r="L1033" s="74">
        <v>1000</v>
      </c>
      <c r="M1033" s="73">
        <v>13500.16</v>
      </c>
      <c r="N1033" s="73">
        <v>0</v>
      </c>
      <c r="O1033" s="16" t="str">
        <f>VLOOKUP($A1033,'Roll up tech'!$A:$C,3,0)</f>
        <v>GH Cones</v>
      </c>
      <c r="P1033" s="16" t="str">
        <f>VLOOKUP($A1033,'Roll up tech'!$A:$C,2,0)</f>
        <v>GH King Cone GINT Cookies and CRM 1-12PK</v>
      </c>
      <c r="Q1033" s="16" t="str">
        <f t="shared" si="49"/>
        <v>GH</v>
      </c>
      <c r="R1033" s="16">
        <f>VLOOKUP(A1033,'Per Pallet'!A:C,3,0)</f>
        <v>221</v>
      </c>
      <c r="S1033" s="16">
        <f t="shared" si="50"/>
        <v>8</v>
      </c>
    </row>
    <row r="1034" spans="1:19" hidden="1" x14ac:dyDescent="0.25">
      <c r="A1034" s="71">
        <v>65489676</v>
      </c>
      <c r="B1034" s="71">
        <v>2300</v>
      </c>
      <c r="C1034" s="71" t="s">
        <v>849</v>
      </c>
      <c r="D1034" s="71" t="s">
        <v>850</v>
      </c>
      <c r="E1034" s="71" t="s">
        <v>10403</v>
      </c>
      <c r="F1034" s="71" t="s">
        <v>853</v>
      </c>
      <c r="G1034" s="71" t="s">
        <v>852</v>
      </c>
      <c r="H1034" s="72">
        <v>0</v>
      </c>
      <c r="I1034" s="73">
        <v>0</v>
      </c>
      <c r="J1034" s="73">
        <v>0</v>
      </c>
      <c r="K1034" s="73">
        <v>8244.65</v>
      </c>
      <c r="L1034" s="74">
        <v>1000</v>
      </c>
      <c r="M1034" s="73">
        <v>0</v>
      </c>
      <c r="N1034" s="73">
        <v>0</v>
      </c>
      <c r="O1034" s="16" t="str">
        <f>VLOOKUP($A1034,'Roll up tech'!$A:$C,3,0)</f>
        <v>GH Cones</v>
      </c>
      <c r="P1034" s="16" t="str">
        <f>VLOOKUP($A1034,'Roll up tech'!$A:$C,2,0)</f>
        <v>GH King Cone GINT Cookies and CRM 1-12PK</v>
      </c>
      <c r="Q1034" s="16" t="str">
        <f t="shared" si="49"/>
        <v>GH</v>
      </c>
      <c r="R1034" s="16">
        <f>VLOOKUP(A1034,'Per Pallet'!A:C,3,0)</f>
        <v>221</v>
      </c>
      <c r="S1034" s="16">
        <f t="shared" si="50"/>
        <v>0</v>
      </c>
    </row>
    <row r="1035" spans="1:19" hidden="1" x14ac:dyDescent="0.25">
      <c r="A1035" s="71">
        <v>65489676</v>
      </c>
      <c r="B1035" s="71">
        <v>3989</v>
      </c>
      <c r="C1035" s="71" t="s">
        <v>849</v>
      </c>
      <c r="D1035" s="71" t="s">
        <v>850</v>
      </c>
      <c r="E1035" s="71" t="s">
        <v>10403</v>
      </c>
      <c r="F1035" s="71" t="s">
        <v>851</v>
      </c>
      <c r="G1035" s="71" t="s">
        <v>852</v>
      </c>
      <c r="H1035" s="72">
        <v>4199</v>
      </c>
      <c r="I1035" s="73">
        <v>37588.410000000003</v>
      </c>
      <c r="J1035" s="73">
        <v>8951.75</v>
      </c>
      <c r="K1035" s="73">
        <v>8244.65</v>
      </c>
      <c r="L1035" s="74">
        <v>1000</v>
      </c>
      <c r="M1035" s="73">
        <v>37588.410000000003</v>
      </c>
      <c r="N1035" s="73">
        <v>0</v>
      </c>
      <c r="O1035" s="16" t="str">
        <f>VLOOKUP($A1035,'Roll up tech'!$A:$C,3,0)</f>
        <v>GH Cones</v>
      </c>
      <c r="P1035" s="16" t="str">
        <f>VLOOKUP($A1035,'Roll up tech'!$A:$C,2,0)</f>
        <v>GH King Cone GINT Cookies and CRM 1-12PK</v>
      </c>
      <c r="Q1035" s="16" t="str">
        <f t="shared" si="49"/>
        <v>GH</v>
      </c>
      <c r="R1035" s="16">
        <f>VLOOKUP(A1035,'Per Pallet'!A:C,3,0)</f>
        <v>221</v>
      </c>
      <c r="S1035" s="16">
        <f t="shared" si="50"/>
        <v>19</v>
      </c>
    </row>
    <row r="1036" spans="1:19" hidden="1" x14ac:dyDescent="0.25">
      <c r="A1036" s="71">
        <v>65489677</v>
      </c>
      <c r="B1036" s="71">
        <v>1419</v>
      </c>
      <c r="C1036" s="71" t="s">
        <v>849</v>
      </c>
      <c r="D1036" s="71" t="s">
        <v>850</v>
      </c>
      <c r="E1036" s="71" t="s">
        <v>10403</v>
      </c>
      <c r="F1036" s="71" t="s">
        <v>851</v>
      </c>
      <c r="G1036" s="71" t="s">
        <v>852</v>
      </c>
      <c r="H1036" s="72">
        <v>14429</v>
      </c>
      <c r="I1036" s="73">
        <v>136723.91</v>
      </c>
      <c r="J1036" s="73">
        <v>9475.6299999999992</v>
      </c>
      <c r="K1036" s="73">
        <v>8265.81</v>
      </c>
      <c r="L1036" s="74">
        <v>1000</v>
      </c>
      <c r="M1036" s="73">
        <v>136723.91</v>
      </c>
      <c r="N1036" s="73">
        <v>0</v>
      </c>
      <c r="O1036" s="16" t="str">
        <f>VLOOKUP($A1036,'Roll up tech'!$A:$C,3,0)</f>
        <v>GH Cones</v>
      </c>
      <c r="P1036" s="16" t="str">
        <f>VLOOKUP($A1036,'Roll up tech'!$A:$C,2,0)</f>
        <v>GH King Cone Giant VAN CHOC 1-12PK</v>
      </c>
      <c r="Q1036" s="16" t="str">
        <f t="shared" si="49"/>
        <v>GH</v>
      </c>
      <c r="R1036" s="16">
        <f>VLOOKUP(A1036,'Per Pallet'!A:C,3,0)</f>
        <v>221</v>
      </c>
      <c r="S1036" s="16">
        <f t="shared" si="50"/>
        <v>66</v>
      </c>
    </row>
    <row r="1037" spans="1:19" hidden="1" x14ac:dyDescent="0.25">
      <c r="A1037" s="71">
        <v>65489677</v>
      </c>
      <c r="B1037" s="71">
        <v>1439</v>
      </c>
      <c r="C1037" s="71" t="s">
        <v>849</v>
      </c>
      <c r="D1037" s="71" t="s">
        <v>850</v>
      </c>
      <c r="E1037" s="71" t="s">
        <v>10403</v>
      </c>
      <c r="F1037" s="71" t="s">
        <v>851</v>
      </c>
      <c r="G1037" s="71" t="s">
        <v>852</v>
      </c>
      <c r="H1037" s="72">
        <v>12891</v>
      </c>
      <c r="I1037" s="73">
        <v>112920.12</v>
      </c>
      <c r="J1037" s="73">
        <v>8759.61</v>
      </c>
      <c r="K1037" s="73">
        <v>8265.81</v>
      </c>
      <c r="L1037" s="74">
        <v>1000</v>
      </c>
      <c r="M1037" s="73">
        <v>112920.12</v>
      </c>
      <c r="N1037" s="73">
        <v>0</v>
      </c>
      <c r="O1037" s="16" t="str">
        <f>VLOOKUP($A1037,'Roll up tech'!$A:$C,3,0)</f>
        <v>GH Cones</v>
      </c>
      <c r="P1037" s="16" t="str">
        <f>VLOOKUP($A1037,'Roll up tech'!$A:$C,2,0)</f>
        <v>GH King Cone Giant VAN CHOC 1-12PK</v>
      </c>
      <c r="Q1037" s="16" t="str">
        <f t="shared" si="49"/>
        <v>GH</v>
      </c>
      <c r="R1037" s="16">
        <f>VLOOKUP(A1037,'Per Pallet'!A:C,3,0)</f>
        <v>221</v>
      </c>
      <c r="S1037" s="16">
        <f t="shared" si="50"/>
        <v>59</v>
      </c>
    </row>
    <row r="1038" spans="1:19" hidden="1" x14ac:dyDescent="0.25">
      <c r="A1038" s="71">
        <v>65489677</v>
      </c>
      <c r="B1038" s="71">
        <v>1717</v>
      </c>
      <c r="C1038" s="71" t="s">
        <v>849</v>
      </c>
      <c r="D1038" s="71" t="s">
        <v>850</v>
      </c>
      <c r="E1038" s="71" t="s">
        <v>10403</v>
      </c>
      <c r="F1038" s="71" t="s">
        <v>851</v>
      </c>
      <c r="G1038" s="71" t="s">
        <v>852</v>
      </c>
      <c r="H1038" s="72">
        <v>0</v>
      </c>
      <c r="I1038" s="73">
        <v>0</v>
      </c>
      <c r="J1038" s="73">
        <v>8100</v>
      </c>
      <c r="K1038" s="73">
        <v>7810</v>
      </c>
      <c r="L1038" s="74">
        <v>1000</v>
      </c>
      <c r="M1038" s="73">
        <v>0</v>
      </c>
      <c r="N1038" s="73">
        <v>0</v>
      </c>
      <c r="O1038" s="16" t="str">
        <f>VLOOKUP($A1038,'Roll up tech'!$A:$C,3,0)</f>
        <v>GH Cones</v>
      </c>
      <c r="P1038" s="16" t="str">
        <f>VLOOKUP($A1038,'Roll up tech'!$A:$C,2,0)</f>
        <v>GH King Cone Giant VAN CHOC 1-12PK</v>
      </c>
      <c r="Q1038" s="16" t="str">
        <f t="shared" si="49"/>
        <v>GH</v>
      </c>
      <c r="R1038" s="16">
        <f>VLOOKUP(A1038,'Per Pallet'!A:C,3,0)</f>
        <v>221</v>
      </c>
      <c r="S1038" s="16">
        <f t="shared" si="50"/>
        <v>0</v>
      </c>
    </row>
    <row r="1039" spans="1:19" hidden="1" x14ac:dyDescent="0.25">
      <c r="A1039" s="71">
        <v>65489677</v>
      </c>
      <c r="B1039" s="71">
        <v>2300</v>
      </c>
      <c r="C1039" s="71" t="s">
        <v>849</v>
      </c>
      <c r="D1039" s="71" t="s">
        <v>850</v>
      </c>
      <c r="E1039" s="71" t="s">
        <v>10403</v>
      </c>
      <c r="F1039" s="71" t="s">
        <v>851</v>
      </c>
      <c r="G1039" s="71" t="s">
        <v>852</v>
      </c>
      <c r="H1039" s="72">
        <v>5083</v>
      </c>
      <c r="I1039" s="73">
        <v>48025.84</v>
      </c>
      <c r="J1039" s="73">
        <v>9448.33</v>
      </c>
      <c r="K1039" s="73">
        <v>8265.81</v>
      </c>
      <c r="L1039" s="74">
        <v>1000</v>
      </c>
      <c r="M1039" s="73">
        <v>48025.84</v>
      </c>
      <c r="N1039" s="73">
        <v>0</v>
      </c>
      <c r="O1039" s="16" t="str">
        <f>VLOOKUP($A1039,'Roll up tech'!$A:$C,3,0)</f>
        <v>GH Cones</v>
      </c>
      <c r="P1039" s="16" t="str">
        <f>VLOOKUP($A1039,'Roll up tech'!$A:$C,2,0)</f>
        <v>GH King Cone Giant VAN CHOC 1-12PK</v>
      </c>
      <c r="Q1039" s="16" t="str">
        <f t="shared" si="49"/>
        <v>GH</v>
      </c>
      <c r="R1039" s="16">
        <f>VLOOKUP(A1039,'Per Pallet'!A:C,3,0)</f>
        <v>221</v>
      </c>
      <c r="S1039" s="16">
        <f t="shared" si="50"/>
        <v>23</v>
      </c>
    </row>
    <row r="1040" spans="1:19" hidden="1" x14ac:dyDescent="0.25">
      <c r="A1040" s="71">
        <v>65489677</v>
      </c>
      <c r="B1040" s="71">
        <v>3989</v>
      </c>
      <c r="C1040" s="71" t="s">
        <v>849</v>
      </c>
      <c r="D1040" s="71" t="s">
        <v>850</v>
      </c>
      <c r="E1040" s="71" t="s">
        <v>10403</v>
      </c>
      <c r="F1040" s="71" t="s">
        <v>851</v>
      </c>
      <c r="G1040" s="71" t="s">
        <v>852</v>
      </c>
      <c r="H1040" s="72">
        <v>21676</v>
      </c>
      <c r="I1040" s="73">
        <v>194865.2</v>
      </c>
      <c r="J1040" s="73">
        <v>8989.91</v>
      </c>
      <c r="K1040" s="73">
        <v>8265.81</v>
      </c>
      <c r="L1040" s="74">
        <v>1000</v>
      </c>
      <c r="M1040" s="73">
        <v>194865.2</v>
      </c>
      <c r="N1040" s="73">
        <v>0</v>
      </c>
      <c r="O1040" s="16" t="str">
        <f>VLOOKUP($A1040,'Roll up tech'!$A:$C,3,0)</f>
        <v>GH Cones</v>
      </c>
      <c r="P1040" s="16" t="str">
        <f>VLOOKUP($A1040,'Roll up tech'!$A:$C,2,0)</f>
        <v>GH King Cone Giant VAN CHOC 1-12PK</v>
      </c>
      <c r="Q1040" s="16" t="str">
        <f t="shared" si="49"/>
        <v>GH</v>
      </c>
      <c r="R1040" s="16">
        <f>VLOOKUP(A1040,'Per Pallet'!A:C,3,0)</f>
        <v>221</v>
      </c>
      <c r="S1040" s="16">
        <f t="shared" si="50"/>
        <v>99</v>
      </c>
    </row>
    <row r="1041" spans="1:19" hidden="1" x14ac:dyDescent="0.25">
      <c r="A1041" s="71">
        <v>65490430</v>
      </c>
      <c r="B1041" s="71">
        <v>1352</v>
      </c>
      <c r="C1041" s="71" t="s">
        <v>849</v>
      </c>
      <c r="D1041" s="71" t="s">
        <v>850</v>
      </c>
      <c r="E1041" s="71" t="s">
        <v>10403</v>
      </c>
      <c r="F1041" s="71" t="s">
        <v>851</v>
      </c>
      <c r="G1041" s="71" t="s">
        <v>852</v>
      </c>
      <c r="H1041" s="72">
        <v>0</v>
      </c>
      <c r="I1041" s="73">
        <v>0</v>
      </c>
      <c r="J1041" s="73">
        <v>9590.25</v>
      </c>
      <c r="K1041" s="73">
        <v>11041.91</v>
      </c>
      <c r="L1041" s="74">
        <v>1000</v>
      </c>
      <c r="M1041" s="73">
        <v>0</v>
      </c>
      <c r="N1041" s="73">
        <v>0</v>
      </c>
      <c r="O1041" s="16" t="str">
        <f>VLOOKUP($A1041,'Roll up tech'!$A:$C,3,0)</f>
        <v>PG</v>
      </c>
      <c r="P1041" s="16" t="str">
        <f>VLOOKUP($A1041,'Roll up tech'!$A:$C,2,0)</f>
        <v>PS SF OCG 1-32PK</v>
      </c>
      <c r="Q1041" s="16" t="str">
        <f t="shared" si="49"/>
        <v>PS</v>
      </c>
      <c r="R1041" s="16">
        <f>VLOOKUP(A1041,'Per Pallet'!A:C,3,0)</f>
        <v>200</v>
      </c>
      <c r="S1041" s="16">
        <f t="shared" si="50"/>
        <v>0</v>
      </c>
    </row>
    <row r="1042" spans="1:19" hidden="1" x14ac:dyDescent="0.25">
      <c r="A1042" s="71">
        <v>65490430</v>
      </c>
      <c r="B1042" s="71">
        <v>1419</v>
      </c>
      <c r="C1042" s="71" t="s">
        <v>849</v>
      </c>
      <c r="D1042" s="71" t="s">
        <v>850</v>
      </c>
      <c r="E1042" s="71" t="s">
        <v>10403</v>
      </c>
      <c r="F1042" s="71" t="s">
        <v>851</v>
      </c>
      <c r="G1042" s="71" t="s">
        <v>852</v>
      </c>
      <c r="H1042" s="72">
        <v>11400</v>
      </c>
      <c r="I1042" s="73">
        <v>117911.86</v>
      </c>
      <c r="J1042" s="73">
        <v>10343.15</v>
      </c>
      <c r="K1042" s="73">
        <v>11462.32</v>
      </c>
      <c r="L1042" s="74">
        <v>1000</v>
      </c>
      <c r="M1042" s="73">
        <v>117911.86</v>
      </c>
      <c r="N1042" s="73">
        <v>0</v>
      </c>
      <c r="O1042" s="16" t="str">
        <f>VLOOKUP($A1042,'Roll up tech'!$A:$C,3,0)</f>
        <v>PG</v>
      </c>
      <c r="P1042" s="16" t="str">
        <f>VLOOKUP($A1042,'Roll up tech'!$A:$C,2,0)</f>
        <v>PS SF OCG 1-32PK</v>
      </c>
      <c r="Q1042" s="16" t="str">
        <f t="shared" si="49"/>
        <v>PS</v>
      </c>
      <c r="R1042" s="16">
        <f>VLOOKUP(A1042,'Per Pallet'!A:C,3,0)</f>
        <v>200</v>
      </c>
      <c r="S1042" s="16">
        <f t="shared" si="50"/>
        <v>57</v>
      </c>
    </row>
    <row r="1043" spans="1:19" hidden="1" x14ac:dyDescent="0.25">
      <c r="A1043" s="71">
        <v>65490430</v>
      </c>
      <c r="B1043" s="71">
        <v>1439</v>
      </c>
      <c r="C1043" s="71" t="s">
        <v>849</v>
      </c>
      <c r="D1043" s="71" t="s">
        <v>850</v>
      </c>
      <c r="E1043" s="71" t="s">
        <v>10403</v>
      </c>
      <c r="F1043" s="71" t="s">
        <v>851</v>
      </c>
      <c r="G1043" s="71" t="s">
        <v>852</v>
      </c>
      <c r="H1043" s="72">
        <v>4000</v>
      </c>
      <c r="I1043" s="73">
        <v>40855.51</v>
      </c>
      <c r="J1043" s="73">
        <v>10213.879999999999</v>
      </c>
      <c r="K1043" s="73">
        <v>11462.32</v>
      </c>
      <c r="L1043" s="74">
        <v>1000</v>
      </c>
      <c r="M1043" s="73">
        <v>40855.51</v>
      </c>
      <c r="N1043" s="73">
        <v>0</v>
      </c>
      <c r="O1043" s="16" t="str">
        <f>VLOOKUP($A1043,'Roll up tech'!$A:$C,3,0)</f>
        <v>PG</v>
      </c>
      <c r="P1043" s="16" t="str">
        <f>VLOOKUP($A1043,'Roll up tech'!$A:$C,2,0)</f>
        <v>PS SF OCG 1-32PK</v>
      </c>
      <c r="Q1043" s="16" t="str">
        <f t="shared" si="49"/>
        <v>PS</v>
      </c>
      <c r="R1043" s="16">
        <f>VLOOKUP(A1043,'Per Pallet'!A:C,3,0)</f>
        <v>200</v>
      </c>
      <c r="S1043" s="16">
        <f t="shared" si="50"/>
        <v>20</v>
      </c>
    </row>
    <row r="1044" spans="1:19" hidden="1" x14ac:dyDescent="0.25">
      <c r="A1044" s="71">
        <v>65490430</v>
      </c>
      <c r="B1044" s="71">
        <v>2300</v>
      </c>
      <c r="C1044" s="71" t="s">
        <v>849</v>
      </c>
      <c r="D1044" s="71" t="s">
        <v>850</v>
      </c>
      <c r="E1044" s="71" t="s">
        <v>10403</v>
      </c>
      <c r="F1044" s="71" t="s">
        <v>851</v>
      </c>
      <c r="G1044" s="71" t="s">
        <v>852</v>
      </c>
      <c r="H1044" s="72">
        <v>4000</v>
      </c>
      <c r="I1044" s="73">
        <v>38698.49</v>
      </c>
      <c r="J1044" s="73">
        <v>9674.6200000000008</v>
      </c>
      <c r="K1044" s="73">
        <v>11462.32</v>
      </c>
      <c r="L1044" s="74">
        <v>1000</v>
      </c>
      <c r="M1044" s="73">
        <v>38698.49</v>
      </c>
      <c r="N1044" s="73">
        <v>0</v>
      </c>
      <c r="O1044" s="16" t="str">
        <f>VLOOKUP($A1044,'Roll up tech'!$A:$C,3,0)</f>
        <v>PG</v>
      </c>
      <c r="P1044" s="16" t="str">
        <f>VLOOKUP($A1044,'Roll up tech'!$A:$C,2,0)</f>
        <v>PS SF OCG 1-32PK</v>
      </c>
      <c r="Q1044" s="16" t="str">
        <f t="shared" si="49"/>
        <v>PS</v>
      </c>
      <c r="R1044" s="16">
        <f>VLOOKUP(A1044,'Per Pallet'!A:C,3,0)</f>
        <v>200</v>
      </c>
      <c r="S1044" s="16">
        <f t="shared" si="50"/>
        <v>20</v>
      </c>
    </row>
    <row r="1045" spans="1:19" hidden="1" x14ac:dyDescent="0.25">
      <c r="A1045" s="71">
        <v>65490430</v>
      </c>
      <c r="B1045" s="71">
        <v>3989</v>
      </c>
      <c r="C1045" s="71" t="s">
        <v>849</v>
      </c>
      <c r="D1045" s="71" t="s">
        <v>850</v>
      </c>
      <c r="E1045" s="71" t="s">
        <v>10403</v>
      </c>
      <c r="F1045" s="71" t="s">
        <v>851</v>
      </c>
      <c r="G1045" s="71" t="s">
        <v>852</v>
      </c>
      <c r="H1045" s="72">
        <v>41821</v>
      </c>
      <c r="I1045" s="73">
        <v>401073.55</v>
      </c>
      <c r="J1045" s="73">
        <v>9590.24</v>
      </c>
      <c r="K1045" s="73">
        <v>11462.32</v>
      </c>
      <c r="L1045" s="74">
        <v>1000</v>
      </c>
      <c r="M1045" s="73">
        <v>401073.55</v>
      </c>
      <c r="N1045" s="73">
        <v>0</v>
      </c>
      <c r="O1045" s="16" t="str">
        <f>VLOOKUP($A1045,'Roll up tech'!$A:$C,3,0)</f>
        <v>PG</v>
      </c>
      <c r="P1045" s="16" t="str">
        <f>VLOOKUP($A1045,'Roll up tech'!$A:$C,2,0)</f>
        <v>PS SF OCG 1-32PK</v>
      </c>
      <c r="Q1045" s="16" t="str">
        <f t="shared" si="49"/>
        <v>PS</v>
      </c>
      <c r="R1045" s="16">
        <f>VLOOKUP(A1045,'Per Pallet'!A:C,3,0)</f>
        <v>200</v>
      </c>
      <c r="S1045" s="16">
        <f t="shared" si="50"/>
        <v>210</v>
      </c>
    </row>
    <row r="1046" spans="1:19" hidden="1" x14ac:dyDescent="0.25">
      <c r="A1046" s="71">
        <v>65498063</v>
      </c>
      <c r="B1046" s="71">
        <v>1419</v>
      </c>
      <c r="C1046" s="71" t="s">
        <v>849</v>
      </c>
      <c r="D1046" s="71" t="s">
        <v>850</v>
      </c>
      <c r="E1046" s="71" t="s">
        <v>10403</v>
      </c>
      <c r="F1046" s="71" t="s">
        <v>851</v>
      </c>
      <c r="G1046" s="71" t="s">
        <v>852</v>
      </c>
      <c r="H1046" s="72">
        <v>4522</v>
      </c>
      <c r="I1046" s="73">
        <v>162139.79999999999</v>
      </c>
      <c r="J1046" s="73">
        <v>35855.769999999997</v>
      </c>
      <c r="K1046" s="73">
        <v>38860.07</v>
      </c>
      <c r="L1046" s="74">
        <v>1000</v>
      </c>
      <c r="M1046" s="73">
        <v>162139.79999999999</v>
      </c>
      <c r="N1046" s="73">
        <v>0</v>
      </c>
      <c r="O1046" s="16" t="str">
        <f>VLOOKUP($A1046,'Roll up tech'!$A:$C,3,0)</f>
        <v>2.4 Gal</v>
      </c>
      <c r="P1046" s="16" t="str">
        <f>VLOOKUP($A1046,'Roll up tech'!$A:$C,2,0)</f>
        <v>BJ US-IC Black RASP Fudge Chunk-1 2.4gal</v>
      </c>
      <c r="Q1046" s="16" t="str">
        <f t="shared" si="49"/>
        <v>BJ</v>
      </c>
      <c r="R1046" s="16">
        <f>VLOOKUP(A1046,'Per Pallet'!A:C,3,0)</f>
        <v>125</v>
      </c>
      <c r="S1046" s="16">
        <f t="shared" si="50"/>
        <v>37</v>
      </c>
    </row>
    <row r="1047" spans="1:19" hidden="1" x14ac:dyDescent="0.25">
      <c r="A1047" s="71">
        <v>65498063</v>
      </c>
      <c r="B1047" s="71">
        <v>1439</v>
      </c>
      <c r="C1047" s="71" t="s">
        <v>849</v>
      </c>
      <c r="D1047" s="71" t="s">
        <v>850</v>
      </c>
      <c r="E1047" s="71" t="s">
        <v>10403</v>
      </c>
      <c r="F1047" s="71" t="s">
        <v>851</v>
      </c>
      <c r="G1047" s="71" t="s">
        <v>852</v>
      </c>
      <c r="H1047" s="72">
        <v>778</v>
      </c>
      <c r="I1047" s="73">
        <v>29132.77</v>
      </c>
      <c r="J1047" s="73">
        <v>37445.72</v>
      </c>
      <c r="K1047" s="73">
        <v>38860.07</v>
      </c>
      <c r="L1047" s="74">
        <v>1000</v>
      </c>
      <c r="M1047" s="73">
        <v>29132.77</v>
      </c>
      <c r="N1047" s="73">
        <v>0</v>
      </c>
      <c r="O1047" s="16" t="str">
        <f>VLOOKUP($A1047,'Roll up tech'!$A:$C,3,0)</f>
        <v>2.4 Gal</v>
      </c>
      <c r="P1047" s="16" t="str">
        <f>VLOOKUP($A1047,'Roll up tech'!$A:$C,2,0)</f>
        <v>BJ US-IC Black RASP Fudge Chunk-1 2.4gal</v>
      </c>
      <c r="Q1047" s="16" t="str">
        <f t="shared" si="49"/>
        <v>BJ</v>
      </c>
      <c r="R1047" s="16">
        <f>VLOOKUP(A1047,'Per Pallet'!A:C,3,0)</f>
        <v>125</v>
      </c>
      <c r="S1047" s="16">
        <f t="shared" si="50"/>
        <v>7</v>
      </c>
    </row>
    <row r="1048" spans="1:19" hidden="1" x14ac:dyDescent="0.25">
      <c r="A1048" s="71">
        <v>65498063</v>
      </c>
      <c r="B1048" s="71">
        <v>2300</v>
      </c>
      <c r="C1048" s="71" t="s">
        <v>849</v>
      </c>
      <c r="D1048" s="71" t="s">
        <v>850</v>
      </c>
      <c r="E1048" s="71" t="s">
        <v>10403</v>
      </c>
      <c r="F1048" s="71" t="s">
        <v>853</v>
      </c>
      <c r="G1048" s="71" t="s">
        <v>852</v>
      </c>
      <c r="H1048" s="72">
        <v>0</v>
      </c>
      <c r="I1048" s="73">
        <v>0</v>
      </c>
      <c r="J1048" s="73">
        <v>0</v>
      </c>
      <c r="K1048" s="73">
        <v>41128.06</v>
      </c>
      <c r="L1048" s="74">
        <v>1000</v>
      </c>
      <c r="M1048" s="73">
        <v>0</v>
      </c>
      <c r="N1048" s="73">
        <v>0</v>
      </c>
      <c r="O1048" s="16" t="str">
        <f>VLOOKUP($A1048,'Roll up tech'!$A:$C,3,0)</f>
        <v>2.4 Gal</v>
      </c>
      <c r="P1048" s="16" t="str">
        <f>VLOOKUP($A1048,'Roll up tech'!$A:$C,2,0)</f>
        <v>BJ US-IC Black RASP Fudge Chunk-1 2.4gal</v>
      </c>
      <c r="Q1048" s="16" t="str">
        <f t="shared" si="49"/>
        <v>BJ</v>
      </c>
      <c r="R1048" s="16">
        <f>VLOOKUP(A1048,'Per Pallet'!A:C,3,0)</f>
        <v>125</v>
      </c>
      <c r="S1048" s="16">
        <f t="shared" si="50"/>
        <v>0</v>
      </c>
    </row>
    <row r="1049" spans="1:19" hidden="1" x14ac:dyDescent="0.25">
      <c r="A1049" s="71">
        <v>65498063</v>
      </c>
      <c r="B1049" s="71">
        <v>3989</v>
      </c>
      <c r="C1049" s="71" t="s">
        <v>849</v>
      </c>
      <c r="D1049" s="71" t="s">
        <v>850</v>
      </c>
      <c r="E1049" s="71" t="s">
        <v>10403</v>
      </c>
      <c r="F1049" s="71" t="s">
        <v>851</v>
      </c>
      <c r="G1049" s="71" t="s">
        <v>852</v>
      </c>
      <c r="H1049" s="72">
        <v>500</v>
      </c>
      <c r="I1049" s="73">
        <v>18114.419999999998</v>
      </c>
      <c r="J1049" s="73">
        <v>36228.839999999997</v>
      </c>
      <c r="K1049" s="73">
        <v>38860.07</v>
      </c>
      <c r="L1049" s="74">
        <v>1000</v>
      </c>
      <c r="M1049" s="73">
        <v>18114.419999999998</v>
      </c>
      <c r="N1049" s="73">
        <v>0</v>
      </c>
      <c r="O1049" s="16" t="str">
        <f>VLOOKUP($A1049,'Roll up tech'!$A:$C,3,0)</f>
        <v>2.4 Gal</v>
      </c>
      <c r="P1049" s="16" t="str">
        <f>VLOOKUP($A1049,'Roll up tech'!$A:$C,2,0)</f>
        <v>BJ US-IC Black RASP Fudge Chunk-1 2.4gal</v>
      </c>
      <c r="Q1049" s="16" t="str">
        <f t="shared" si="49"/>
        <v>BJ</v>
      </c>
      <c r="R1049" s="16">
        <f>VLOOKUP(A1049,'Per Pallet'!A:C,3,0)</f>
        <v>125</v>
      </c>
      <c r="S1049" s="16">
        <f t="shared" si="50"/>
        <v>4</v>
      </c>
    </row>
    <row r="1050" spans="1:19" hidden="1" x14ac:dyDescent="0.25">
      <c r="A1050" s="71">
        <v>65498063</v>
      </c>
      <c r="B1050" s="71">
        <v>5914</v>
      </c>
      <c r="C1050" s="71" t="s">
        <v>849</v>
      </c>
      <c r="D1050" s="71" t="s">
        <v>850</v>
      </c>
      <c r="E1050" s="71" t="s">
        <v>10403</v>
      </c>
      <c r="F1050" s="71" t="s">
        <v>851</v>
      </c>
      <c r="G1050" s="71" t="s">
        <v>852</v>
      </c>
      <c r="H1050" s="72">
        <v>0</v>
      </c>
      <c r="I1050" s="73">
        <v>0</v>
      </c>
      <c r="J1050" s="73">
        <v>35251.379999999997</v>
      </c>
      <c r="K1050" s="73">
        <v>36717.15</v>
      </c>
      <c r="L1050" s="74">
        <v>1000</v>
      </c>
      <c r="M1050" s="73">
        <v>0</v>
      </c>
      <c r="N1050" s="73">
        <v>0</v>
      </c>
      <c r="O1050" s="16" t="str">
        <f>VLOOKUP($A1050,'Roll up tech'!$A:$C,3,0)</f>
        <v>2.4 Gal</v>
      </c>
      <c r="P1050" s="16" t="str">
        <f>VLOOKUP($A1050,'Roll up tech'!$A:$C,2,0)</f>
        <v>BJ US-IC Black RASP Fudge Chunk-1 2.4gal</v>
      </c>
      <c r="Q1050" s="16" t="str">
        <f t="shared" si="49"/>
        <v>BJ</v>
      </c>
      <c r="R1050" s="16">
        <f>VLOOKUP(A1050,'Per Pallet'!A:C,3,0)</f>
        <v>125</v>
      </c>
      <c r="S1050" s="16">
        <f t="shared" si="50"/>
        <v>0</v>
      </c>
    </row>
    <row r="1051" spans="1:19" hidden="1" x14ac:dyDescent="0.25">
      <c r="A1051" s="71">
        <v>65540451</v>
      </c>
      <c r="B1051" s="71">
        <v>1419</v>
      </c>
      <c r="C1051" s="71" t="s">
        <v>849</v>
      </c>
      <c r="D1051" s="71" t="s">
        <v>850</v>
      </c>
      <c r="E1051" s="71" t="s">
        <v>10403</v>
      </c>
      <c r="F1051" s="71" t="s">
        <v>851</v>
      </c>
      <c r="G1051" s="71" t="s">
        <v>852</v>
      </c>
      <c r="H1051" s="72">
        <v>4620</v>
      </c>
      <c r="I1051" s="73">
        <v>107921.98</v>
      </c>
      <c r="J1051" s="73">
        <v>23359.74</v>
      </c>
      <c r="K1051" s="73">
        <v>24427.02</v>
      </c>
      <c r="L1051" s="74">
        <v>1000</v>
      </c>
      <c r="M1051" s="73">
        <v>107921.98</v>
      </c>
      <c r="N1051" s="73">
        <v>0</v>
      </c>
      <c r="O1051" s="16" t="str">
        <f>VLOOKUP($A1051,'Roll up tech'!$A:$C,3,0)</f>
        <v>BJ Bars</v>
      </c>
      <c r="P1051" s="16" t="str">
        <f>VLOOKUP($A1051,'Roll up tech'!$A:$C,2,0)</f>
        <v>BJ US-BAR-Cookie Dough OOH 8-4pk</v>
      </c>
      <c r="Q1051" s="16" t="str">
        <f t="shared" si="49"/>
        <v>BJ</v>
      </c>
      <c r="R1051" s="16">
        <f>VLOOKUP(A1051,'Per Pallet'!A:C,3,0)</f>
        <v>165</v>
      </c>
      <c r="S1051" s="16">
        <f t="shared" si="50"/>
        <v>28</v>
      </c>
    </row>
    <row r="1052" spans="1:19" hidden="1" x14ac:dyDescent="0.25">
      <c r="A1052" s="71">
        <v>65540451</v>
      </c>
      <c r="B1052" s="71">
        <v>1439</v>
      </c>
      <c r="C1052" s="71" t="s">
        <v>849</v>
      </c>
      <c r="D1052" s="71" t="s">
        <v>850</v>
      </c>
      <c r="E1052" s="71" t="s">
        <v>10403</v>
      </c>
      <c r="F1052" s="71" t="s">
        <v>851</v>
      </c>
      <c r="G1052" s="71" t="s">
        <v>852</v>
      </c>
      <c r="H1052" s="72">
        <v>3960</v>
      </c>
      <c r="I1052" s="73">
        <v>91396.800000000003</v>
      </c>
      <c r="J1052" s="73">
        <v>23080</v>
      </c>
      <c r="K1052" s="73">
        <v>24427.02</v>
      </c>
      <c r="L1052" s="74">
        <v>1000</v>
      </c>
      <c r="M1052" s="73">
        <v>91396.800000000003</v>
      </c>
      <c r="N1052" s="73">
        <v>0</v>
      </c>
      <c r="O1052" s="16" t="str">
        <f>VLOOKUP($A1052,'Roll up tech'!$A:$C,3,0)</f>
        <v>BJ Bars</v>
      </c>
      <c r="P1052" s="16" t="str">
        <f>VLOOKUP($A1052,'Roll up tech'!$A:$C,2,0)</f>
        <v>BJ US-BAR-Cookie Dough OOH 8-4pk</v>
      </c>
      <c r="Q1052" s="16" t="str">
        <f t="shared" si="49"/>
        <v>BJ</v>
      </c>
      <c r="R1052" s="16">
        <f>VLOOKUP(A1052,'Per Pallet'!A:C,3,0)</f>
        <v>165</v>
      </c>
      <c r="S1052" s="16">
        <f t="shared" si="50"/>
        <v>24</v>
      </c>
    </row>
    <row r="1053" spans="1:19" hidden="1" x14ac:dyDescent="0.25">
      <c r="A1053" s="71">
        <v>65540451</v>
      </c>
      <c r="B1053" s="71">
        <v>1716</v>
      </c>
      <c r="C1053" s="71" t="s">
        <v>849</v>
      </c>
      <c r="D1053" s="71" t="s">
        <v>850</v>
      </c>
      <c r="E1053" s="71" t="s">
        <v>10403</v>
      </c>
      <c r="F1053" s="71" t="s">
        <v>851</v>
      </c>
      <c r="G1053" s="71" t="s">
        <v>852</v>
      </c>
      <c r="H1053" s="72">
        <v>80</v>
      </c>
      <c r="I1053" s="73">
        <v>1846.4</v>
      </c>
      <c r="J1053" s="73">
        <v>23080</v>
      </c>
      <c r="K1053" s="73">
        <v>23080</v>
      </c>
      <c r="L1053" s="74">
        <v>1000</v>
      </c>
      <c r="M1053" s="73">
        <v>1846.4</v>
      </c>
      <c r="N1053" s="73">
        <v>0</v>
      </c>
      <c r="O1053" s="16" t="str">
        <f>VLOOKUP($A1053,'Roll up tech'!$A:$C,3,0)</f>
        <v>BJ Bars</v>
      </c>
      <c r="P1053" s="16" t="str">
        <f>VLOOKUP($A1053,'Roll up tech'!$A:$C,2,0)</f>
        <v>BJ US-BAR-Cookie Dough OOH 8-4pk</v>
      </c>
      <c r="Q1053" s="16" t="str">
        <f t="shared" si="49"/>
        <v>BJ</v>
      </c>
      <c r="R1053" s="16">
        <f>VLOOKUP(A1053,'Per Pallet'!A:C,3,0)</f>
        <v>165</v>
      </c>
      <c r="S1053" s="16">
        <f t="shared" si="50"/>
        <v>1</v>
      </c>
    </row>
    <row r="1054" spans="1:19" hidden="1" x14ac:dyDescent="0.25">
      <c r="A1054" s="71">
        <v>65540451</v>
      </c>
      <c r="B1054" s="71">
        <v>2300</v>
      </c>
      <c r="C1054" s="71" t="s">
        <v>849</v>
      </c>
      <c r="D1054" s="71" t="s">
        <v>850</v>
      </c>
      <c r="E1054" s="71" t="s">
        <v>10403</v>
      </c>
      <c r="F1054" s="71" t="s">
        <v>851</v>
      </c>
      <c r="G1054" s="71" t="s">
        <v>852</v>
      </c>
      <c r="H1054" s="72">
        <v>1980</v>
      </c>
      <c r="I1054" s="73">
        <v>45628.11</v>
      </c>
      <c r="J1054" s="73">
        <v>23044.5</v>
      </c>
      <c r="K1054" s="73">
        <v>24427.02</v>
      </c>
      <c r="L1054" s="74">
        <v>1000</v>
      </c>
      <c r="M1054" s="73">
        <v>45628.11</v>
      </c>
      <c r="N1054" s="73">
        <v>0</v>
      </c>
      <c r="O1054" s="16" t="str">
        <f>VLOOKUP($A1054,'Roll up tech'!$A:$C,3,0)</f>
        <v>BJ Bars</v>
      </c>
      <c r="P1054" s="16" t="str">
        <f>VLOOKUP($A1054,'Roll up tech'!$A:$C,2,0)</f>
        <v>BJ US-BAR-Cookie Dough OOH 8-4pk</v>
      </c>
      <c r="Q1054" s="16" t="str">
        <f t="shared" si="49"/>
        <v>BJ</v>
      </c>
      <c r="R1054" s="16">
        <f>VLOOKUP(A1054,'Per Pallet'!A:C,3,0)</f>
        <v>165</v>
      </c>
      <c r="S1054" s="16">
        <f t="shared" si="50"/>
        <v>12</v>
      </c>
    </row>
    <row r="1055" spans="1:19" hidden="1" x14ac:dyDescent="0.25">
      <c r="A1055" s="71">
        <v>65540451</v>
      </c>
      <c r="B1055" s="71">
        <v>3989</v>
      </c>
      <c r="C1055" s="71" t="s">
        <v>849</v>
      </c>
      <c r="D1055" s="71" t="s">
        <v>850</v>
      </c>
      <c r="E1055" s="71" t="s">
        <v>10403</v>
      </c>
      <c r="F1055" s="71" t="s">
        <v>851</v>
      </c>
      <c r="G1055" s="71" t="s">
        <v>852</v>
      </c>
      <c r="H1055" s="72">
        <v>4290</v>
      </c>
      <c r="I1055" s="73">
        <v>98860.92</v>
      </c>
      <c r="J1055" s="73">
        <v>23044.5</v>
      </c>
      <c r="K1055" s="73">
        <v>24427.02</v>
      </c>
      <c r="L1055" s="74">
        <v>1000</v>
      </c>
      <c r="M1055" s="73">
        <v>98860.92</v>
      </c>
      <c r="N1055" s="73">
        <v>0</v>
      </c>
      <c r="O1055" s="16" t="str">
        <f>VLOOKUP($A1055,'Roll up tech'!$A:$C,3,0)</f>
        <v>BJ Bars</v>
      </c>
      <c r="P1055" s="16" t="str">
        <f>VLOOKUP($A1055,'Roll up tech'!$A:$C,2,0)</f>
        <v>BJ US-BAR-Cookie Dough OOH 8-4pk</v>
      </c>
      <c r="Q1055" s="16" t="str">
        <f t="shared" si="49"/>
        <v>BJ</v>
      </c>
      <c r="R1055" s="16">
        <f>VLOOKUP(A1055,'Per Pallet'!A:C,3,0)</f>
        <v>165</v>
      </c>
      <c r="S1055" s="16">
        <f t="shared" si="50"/>
        <v>26</v>
      </c>
    </row>
    <row r="1056" spans="1:19" hidden="1" x14ac:dyDescent="0.25">
      <c r="A1056" s="71">
        <v>65588385</v>
      </c>
      <c r="B1056" s="71">
        <v>3985</v>
      </c>
      <c r="C1056" s="71" t="s">
        <v>849</v>
      </c>
      <c r="D1056" s="71" t="s">
        <v>850</v>
      </c>
      <c r="E1056" s="71" t="s">
        <v>10403</v>
      </c>
      <c r="F1056" s="71" t="s">
        <v>851</v>
      </c>
      <c r="G1056" s="71" t="s">
        <v>852</v>
      </c>
      <c r="H1056" s="72">
        <v>0</v>
      </c>
      <c r="I1056" s="73">
        <v>0</v>
      </c>
      <c r="J1056" s="73">
        <v>0</v>
      </c>
      <c r="K1056" s="73">
        <v>0</v>
      </c>
      <c r="L1056" s="74">
        <v>1000</v>
      </c>
      <c r="M1056" s="73">
        <v>0</v>
      </c>
      <c r="N1056" s="73">
        <v>0</v>
      </c>
      <c r="O1056" s="16" t="str">
        <f>VLOOKUP($A1056,'Roll up tech'!$A:$C,3,0)</f>
        <v>Other</v>
      </c>
      <c r="P1056" s="16" t="str">
        <f>VLOOKUP($A1056,'Roll up tech'!$A:$C,2,0)</f>
        <v>PS TWISTER OOH 1-35PK</v>
      </c>
      <c r="Q1056" s="16" t="str">
        <f t="shared" si="49"/>
        <v>PS</v>
      </c>
      <c r="R1056" s="16">
        <f>VLOOKUP(A1056,'Per Pallet'!A:C,3,0)</f>
        <v>189</v>
      </c>
      <c r="S1056" s="16">
        <f t="shared" si="50"/>
        <v>0</v>
      </c>
    </row>
    <row r="1057" spans="1:19" hidden="1" x14ac:dyDescent="0.25">
      <c r="A1057" s="71">
        <v>67278337</v>
      </c>
      <c r="B1057" s="71">
        <v>1419</v>
      </c>
      <c r="C1057" s="71" t="s">
        <v>849</v>
      </c>
      <c r="D1057" s="71" t="s">
        <v>850</v>
      </c>
      <c r="E1057" s="71" t="s">
        <v>10403</v>
      </c>
      <c r="F1057" s="71" t="s">
        <v>851</v>
      </c>
      <c r="G1057" s="71" t="s">
        <v>852</v>
      </c>
      <c r="H1057" s="72">
        <v>60</v>
      </c>
      <c r="I1057" s="73">
        <v>2740.85</v>
      </c>
      <c r="J1057" s="73">
        <v>45680.83</v>
      </c>
      <c r="K1057" s="73">
        <v>40384.019999999997</v>
      </c>
      <c r="L1057" s="74">
        <v>1000</v>
      </c>
      <c r="M1057" s="73">
        <v>2740.85</v>
      </c>
      <c r="N1057" s="73">
        <v>0</v>
      </c>
      <c r="O1057" s="16" t="str">
        <f>VLOOKUP($A1057,'Roll up tech'!$A:$C,3,0)</f>
        <v>2.4 Gal</v>
      </c>
      <c r="P1057" s="16" t="str">
        <f>VLOOKUP($A1057,'Roll up tech'!$A:$C,2,0)</f>
        <v>BJ SORV-SRB-BerryExtra-1 8.95L</v>
      </c>
      <c r="Q1057" s="16" t="str">
        <f t="shared" ref="Q1057:Q1066" si="51">LEFT(P1057,2)</f>
        <v>BJ</v>
      </c>
      <c r="R1057" s="16">
        <f>VLOOKUP(A1057,'Per Pallet'!A:C,3,0)</f>
        <v>125</v>
      </c>
      <c r="S1057" s="16">
        <f t="shared" ref="S1057:S1066" si="52">ROUNDUP(H1057/R1057,0)</f>
        <v>1</v>
      </c>
    </row>
    <row r="1058" spans="1:19" hidden="1" x14ac:dyDescent="0.25">
      <c r="A1058" s="71">
        <v>67278338</v>
      </c>
      <c r="B1058" s="71">
        <v>1419</v>
      </c>
      <c r="C1058" s="71" t="s">
        <v>849</v>
      </c>
      <c r="D1058" s="71" t="s">
        <v>850</v>
      </c>
      <c r="E1058" s="71" t="s">
        <v>10403</v>
      </c>
      <c r="F1058" s="71" t="s">
        <v>851</v>
      </c>
      <c r="G1058" s="71" t="s">
        <v>852</v>
      </c>
      <c r="H1058" s="72">
        <v>0</v>
      </c>
      <c r="I1058" s="73">
        <v>0</v>
      </c>
      <c r="J1058" s="73">
        <v>23378.91</v>
      </c>
      <c r="K1058" s="73">
        <v>24278.83</v>
      </c>
      <c r="L1058" s="74">
        <v>1000</v>
      </c>
      <c r="M1058" s="73">
        <v>0</v>
      </c>
      <c r="N1058" s="73">
        <v>0</v>
      </c>
      <c r="O1058" s="16" t="str">
        <f>VLOOKUP($A1058,'Roll up tech'!$A:$C,3,0)</f>
        <v>2.4 Gal</v>
      </c>
      <c r="P1058" s="16" t="str">
        <f>VLOOKUP($A1058,'Roll up tech'!$A:$C,2,0)</f>
        <v>BJ SORV-SRB-Lemonade-1 8.95L</v>
      </c>
      <c r="Q1058" s="16" t="str">
        <f t="shared" si="51"/>
        <v>BJ</v>
      </c>
      <c r="R1058" s="16">
        <f>VLOOKUP(A1058,'Per Pallet'!A:C,3,0)</f>
        <v>125</v>
      </c>
      <c r="S1058" s="16">
        <f t="shared" si="52"/>
        <v>0</v>
      </c>
    </row>
    <row r="1059" spans="1:19" hidden="1" x14ac:dyDescent="0.25">
      <c r="A1059" s="71">
        <v>67278370</v>
      </c>
      <c r="B1059" s="71">
        <v>1419</v>
      </c>
      <c r="C1059" s="71" t="s">
        <v>849</v>
      </c>
      <c r="D1059" s="71" t="s">
        <v>850</v>
      </c>
      <c r="E1059" s="71" t="s">
        <v>10403</v>
      </c>
      <c r="F1059" s="71" t="s">
        <v>851</v>
      </c>
      <c r="G1059" s="71" t="s">
        <v>852</v>
      </c>
      <c r="H1059" s="72">
        <v>631</v>
      </c>
      <c r="I1059" s="73">
        <v>13869.99</v>
      </c>
      <c r="J1059" s="73">
        <v>21980.97</v>
      </c>
      <c r="K1059" s="73">
        <v>22079.33</v>
      </c>
      <c r="L1059" s="74">
        <v>1000</v>
      </c>
      <c r="M1059" s="73">
        <v>13869.99</v>
      </c>
      <c r="N1059" s="73">
        <v>0</v>
      </c>
      <c r="O1059" s="16" t="str">
        <f>VLOOKUP($A1059,'Roll up tech'!$A:$C,3,0)</f>
        <v>2.4 Gal</v>
      </c>
      <c r="P1059" s="16" t="str">
        <f>VLOOKUP($A1059,'Roll up tech'!$A:$C,2,0)</f>
        <v>BJ US-SRB-Lemonade-1 2.4 G</v>
      </c>
      <c r="Q1059" s="16" t="str">
        <f t="shared" si="51"/>
        <v>BJ</v>
      </c>
      <c r="R1059" s="16">
        <f>VLOOKUP(A1059,'Per Pallet'!A:C,3,0)</f>
        <v>125</v>
      </c>
      <c r="S1059" s="16">
        <f t="shared" si="52"/>
        <v>6</v>
      </c>
    </row>
    <row r="1060" spans="1:19" hidden="1" x14ac:dyDescent="0.25">
      <c r="A1060" s="71">
        <v>67278370</v>
      </c>
      <c r="B1060" s="71">
        <v>1439</v>
      </c>
      <c r="C1060" s="71" t="s">
        <v>849</v>
      </c>
      <c r="D1060" s="71" t="s">
        <v>850</v>
      </c>
      <c r="E1060" s="71" t="s">
        <v>10403</v>
      </c>
      <c r="F1060" s="71" t="s">
        <v>851</v>
      </c>
      <c r="G1060" s="71" t="s">
        <v>852</v>
      </c>
      <c r="H1060" s="72">
        <v>169</v>
      </c>
      <c r="I1060" s="73">
        <v>3968.82</v>
      </c>
      <c r="J1060" s="73">
        <v>23484.14</v>
      </c>
      <c r="K1060" s="73">
        <v>22079.33</v>
      </c>
      <c r="L1060" s="74">
        <v>1000</v>
      </c>
      <c r="M1060" s="73">
        <v>3968.82</v>
      </c>
      <c r="N1060" s="73">
        <v>0</v>
      </c>
      <c r="O1060" s="16" t="str">
        <f>VLOOKUP($A1060,'Roll up tech'!$A:$C,3,0)</f>
        <v>2.4 Gal</v>
      </c>
      <c r="P1060" s="16" t="str">
        <f>VLOOKUP($A1060,'Roll up tech'!$A:$C,2,0)</f>
        <v>BJ US-SRB-Lemonade-1 2.4 G</v>
      </c>
      <c r="Q1060" s="16" t="str">
        <f t="shared" si="51"/>
        <v>BJ</v>
      </c>
      <c r="R1060" s="16">
        <f>VLOOKUP(A1060,'Per Pallet'!A:C,3,0)</f>
        <v>125</v>
      </c>
      <c r="S1060" s="16">
        <f t="shared" si="52"/>
        <v>2</v>
      </c>
    </row>
    <row r="1061" spans="1:19" hidden="1" x14ac:dyDescent="0.25">
      <c r="A1061" s="71">
        <v>67278370</v>
      </c>
      <c r="B1061" s="71">
        <v>2300</v>
      </c>
      <c r="C1061" s="71" t="s">
        <v>849</v>
      </c>
      <c r="D1061" s="71" t="s">
        <v>850</v>
      </c>
      <c r="E1061" s="71" t="s">
        <v>10403</v>
      </c>
      <c r="F1061" s="71" t="s">
        <v>851</v>
      </c>
      <c r="G1061" s="71" t="s">
        <v>852</v>
      </c>
      <c r="H1061" s="72">
        <v>125</v>
      </c>
      <c r="I1061" s="73">
        <v>2763.16</v>
      </c>
      <c r="J1061" s="73">
        <v>22105.279999999999</v>
      </c>
      <c r="K1061" s="73">
        <v>21751.07</v>
      </c>
      <c r="L1061" s="74">
        <v>1000</v>
      </c>
      <c r="M1061" s="73">
        <v>2763.16</v>
      </c>
      <c r="N1061" s="73">
        <v>0</v>
      </c>
      <c r="O1061" s="16" t="str">
        <f>VLOOKUP($A1061,'Roll up tech'!$A:$C,3,0)</f>
        <v>2.4 Gal</v>
      </c>
      <c r="P1061" s="16" t="str">
        <f>VLOOKUP($A1061,'Roll up tech'!$A:$C,2,0)</f>
        <v>BJ US-SRB-Lemonade-1 2.4 G</v>
      </c>
      <c r="Q1061" s="16" t="str">
        <f t="shared" si="51"/>
        <v>BJ</v>
      </c>
      <c r="R1061" s="16">
        <f>VLOOKUP(A1061,'Per Pallet'!A:C,3,0)</f>
        <v>125</v>
      </c>
      <c r="S1061" s="16">
        <f t="shared" si="52"/>
        <v>1</v>
      </c>
    </row>
    <row r="1062" spans="1:19" hidden="1" x14ac:dyDescent="0.25">
      <c r="A1062" s="71">
        <v>67278370</v>
      </c>
      <c r="B1062" s="71">
        <v>3989</v>
      </c>
      <c r="C1062" s="71" t="s">
        <v>849</v>
      </c>
      <c r="D1062" s="71" t="s">
        <v>850</v>
      </c>
      <c r="E1062" s="71" t="s">
        <v>10403</v>
      </c>
      <c r="F1062" s="71" t="s">
        <v>851</v>
      </c>
      <c r="G1062" s="71" t="s">
        <v>852</v>
      </c>
      <c r="H1062" s="72">
        <v>1494</v>
      </c>
      <c r="I1062" s="73">
        <v>31840.15</v>
      </c>
      <c r="J1062" s="73">
        <v>21312.01</v>
      </c>
      <c r="K1062" s="73">
        <v>21430.79</v>
      </c>
      <c r="L1062" s="74">
        <v>1000</v>
      </c>
      <c r="M1062" s="73">
        <v>31840.15</v>
      </c>
      <c r="N1062" s="73">
        <v>0</v>
      </c>
      <c r="O1062" s="16" t="str">
        <f>VLOOKUP($A1062,'Roll up tech'!$A:$C,3,0)</f>
        <v>2.4 Gal</v>
      </c>
      <c r="P1062" s="16" t="str">
        <f>VLOOKUP($A1062,'Roll up tech'!$A:$C,2,0)</f>
        <v>BJ US-SRB-Lemonade-1 2.4 G</v>
      </c>
      <c r="Q1062" s="16" t="str">
        <f t="shared" si="51"/>
        <v>BJ</v>
      </c>
      <c r="R1062" s="16">
        <f>VLOOKUP(A1062,'Per Pallet'!A:C,3,0)</f>
        <v>125</v>
      </c>
      <c r="S1062" s="16">
        <f t="shared" si="52"/>
        <v>12</v>
      </c>
    </row>
    <row r="1063" spans="1:19" hidden="1" x14ac:dyDescent="0.25">
      <c r="A1063" s="71">
        <v>67285848</v>
      </c>
      <c r="B1063" s="71">
        <v>1419</v>
      </c>
      <c r="C1063" s="71" t="s">
        <v>849</v>
      </c>
      <c r="D1063" s="71" t="s">
        <v>850</v>
      </c>
      <c r="E1063" s="71" t="s">
        <v>10403</v>
      </c>
      <c r="F1063" s="71" t="s">
        <v>851</v>
      </c>
      <c r="G1063" s="71" t="s">
        <v>852</v>
      </c>
      <c r="H1063" s="72">
        <v>21</v>
      </c>
      <c r="I1063" s="73">
        <v>118.13</v>
      </c>
      <c r="J1063" s="73">
        <v>5625.24</v>
      </c>
      <c r="K1063" s="73">
        <v>5752.24</v>
      </c>
      <c r="L1063" s="74">
        <v>1000</v>
      </c>
      <c r="M1063" s="73">
        <v>118.13</v>
      </c>
      <c r="N1063" s="73">
        <v>0</v>
      </c>
      <c r="O1063" s="16" t="str">
        <f>VLOOKUP($A1063,'Roll up tech'!$A:$C,3,0)</f>
        <v>Other</v>
      </c>
      <c r="P1063" s="16" t="str">
        <f>VLOOKUP($A1063,'Roll up tech'!$A:$C,2,0)</f>
        <v>PS Shots Lemon/Lime 1-24BK WIP</v>
      </c>
      <c r="Q1063" s="16" t="str">
        <f t="shared" si="51"/>
        <v>PS</v>
      </c>
      <c r="R1063" s="16">
        <f>VLOOKUP(A1063,'Per Pallet'!A:C,3,0)</f>
        <v>126</v>
      </c>
      <c r="S1063" s="16">
        <f t="shared" si="52"/>
        <v>1</v>
      </c>
    </row>
    <row r="1064" spans="1:19" hidden="1" x14ac:dyDescent="0.25">
      <c r="A1064" s="71">
        <v>67296703</v>
      </c>
      <c r="B1064" s="71">
        <v>1439</v>
      </c>
      <c r="C1064" s="71" t="s">
        <v>849</v>
      </c>
      <c r="D1064" s="71" t="s">
        <v>850</v>
      </c>
      <c r="E1064" s="71" t="s">
        <v>10403</v>
      </c>
      <c r="F1064" s="71" t="s">
        <v>851</v>
      </c>
      <c r="G1064" s="71" t="s">
        <v>852</v>
      </c>
      <c r="H1064" s="72">
        <v>258</v>
      </c>
      <c r="I1064" s="73">
        <v>4482.67</v>
      </c>
      <c r="J1064" s="73">
        <v>17374.689999999999</v>
      </c>
      <c r="K1064" s="73">
        <v>15129.3</v>
      </c>
      <c r="L1064" s="74">
        <v>1000</v>
      </c>
      <c r="M1064" s="73">
        <v>4482.67</v>
      </c>
      <c r="N1064" s="73">
        <v>0</v>
      </c>
      <c r="O1064" s="16" t="str">
        <f>VLOOKUP($A1064,'Roll up tech'!$A:$C,3,0)</f>
        <v>BJ PTS</v>
      </c>
      <c r="P1064" s="16" t="str">
        <f>VLOOKUP($A1064,'Roll up tech'!$A:$C,2,0)</f>
        <v>BJ US-IC-GlampfireTrailMix-8 1PT</v>
      </c>
      <c r="Q1064" s="16" t="str">
        <f t="shared" si="51"/>
        <v>BJ</v>
      </c>
      <c r="R1064" s="16">
        <f>VLOOKUP(A1064,'Per Pallet'!A:C,3,0)</f>
        <v>240</v>
      </c>
      <c r="S1064" s="16">
        <f t="shared" si="52"/>
        <v>2</v>
      </c>
    </row>
    <row r="1065" spans="1:19" hidden="1" x14ac:dyDescent="0.25">
      <c r="A1065" s="71">
        <v>67296703</v>
      </c>
      <c r="B1065" s="71">
        <v>2300</v>
      </c>
      <c r="C1065" s="71" t="s">
        <v>849</v>
      </c>
      <c r="D1065" s="71" t="s">
        <v>850</v>
      </c>
      <c r="E1065" s="71" t="s">
        <v>10403</v>
      </c>
      <c r="F1065" s="71" t="s">
        <v>851</v>
      </c>
      <c r="G1065" s="71" t="s">
        <v>852</v>
      </c>
      <c r="H1065" s="72">
        <v>475</v>
      </c>
      <c r="I1065" s="73">
        <v>8719.1</v>
      </c>
      <c r="J1065" s="73">
        <v>18356</v>
      </c>
      <c r="K1065" s="73">
        <v>14225.68</v>
      </c>
      <c r="L1065" s="74">
        <v>1000</v>
      </c>
      <c r="M1065" s="73">
        <v>8719.1</v>
      </c>
      <c r="N1065" s="73">
        <v>0</v>
      </c>
      <c r="O1065" s="16" t="str">
        <f>VLOOKUP($A1065,'Roll up tech'!$A:$C,3,0)</f>
        <v>BJ PTS</v>
      </c>
      <c r="P1065" s="16" t="str">
        <f>VLOOKUP($A1065,'Roll up tech'!$A:$C,2,0)</f>
        <v>BJ US-IC-GlampfireTrailMix-8 1PT</v>
      </c>
      <c r="Q1065" s="16" t="str">
        <f t="shared" si="51"/>
        <v>BJ</v>
      </c>
      <c r="R1065" s="16">
        <f>VLOOKUP(A1065,'Per Pallet'!A:C,3,0)</f>
        <v>240</v>
      </c>
      <c r="S1065" s="16">
        <f t="shared" si="52"/>
        <v>2</v>
      </c>
    </row>
    <row r="1066" spans="1:19" hidden="1" x14ac:dyDescent="0.25">
      <c r="A1066" s="71">
        <v>67296703</v>
      </c>
      <c r="B1066" s="71">
        <v>3989</v>
      </c>
      <c r="C1066" s="71" t="s">
        <v>849</v>
      </c>
      <c r="D1066" s="71" t="s">
        <v>850</v>
      </c>
      <c r="E1066" s="71" t="s">
        <v>10403</v>
      </c>
      <c r="F1066" s="71" t="s">
        <v>851</v>
      </c>
      <c r="G1066" s="71" t="s">
        <v>852</v>
      </c>
      <c r="H1066" s="72">
        <v>163</v>
      </c>
      <c r="I1066" s="73">
        <v>2948.79</v>
      </c>
      <c r="J1066" s="73">
        <v>18090.740000000002</v>
      </c>
      <c r="K1066" s="73">
        <v>13885.96</v>
      </c>
      <c r="L1066" s="74">
        <v>1000</v>
      </c>
      <c r="M1066" s="73">
        <v>2948.79</v>
      </c>
      <c r="N1066" s="73">
        <v>0</v>
      </c>
      <c r="O1066" s="16" t="str">
        <f>VLOOKUP($A1066,'Roll up tech'!$A:$C,3,0)</f>
        <v>BJ PTS</v>
      </c>
      <c r="P1066" s="16" t="str">
        <f>VLOOKUP($A1066,'Roll up tech'!$A:$C,2,0)</f>
        <v>BJ US-IC-GlampfireTrailMix-8 1PT</v>
      </c>
      <c r="Q1066" s="16" t="str">
        <f t="shared" si="51"/>
        <v>BJ</v>
      </c>
      <c r="R1066" s="16">
        <f>VLOOKUP(A1066,'Per Pallet'!A:C,3,0)</f>
        <v>240</v>
      </c>
      <c r="S1066" s="16">
        <f t="shared" si="52"/>
        <v>1</v>
      </c>
    </row>
    <row r="1067" spans="1:19" hidden="1" x14ac:dyDescent="0.25">
      <c r="A1067" s="71">
        <v>67361431</v>
      </c>
      <c r="B1067" s="71">
        <v>1419</v>
      </c>
      <c r="C1067" s="71" t="s">
        <v>849</v>
      </c>
      <c r="D1067" s="71" t="s">
        <v>850</v>
      </c>
      <c r="E1067" s="71" t="s">
        <v>10403</v>
      </c>
      <c r="F1067" s="71" t="s">
        <v>851</v>
      </c>
      <c r="G1067" s="71" t="s">
        <v>852</v>
      </c>
      <c r="H1067" s="72">
        <v>240</v>
      </c>
      <c r="I1067" s="73">
        <v>3269.98</v>
      </c>
      <c r="J1067" s="73">
        <v>13624.92</v>
      </c>
      <c r="K1067" s="73">
        <v>10992.71</v>
      </c>
      <c r="L1067" s="74">
        <v>1000</v>
      </c>
      <c r="M1067" s="73">
        <v>3269.98</v>
      </c>
      <c r="N1067" s="73">
        <v>0</v>
      </c>
      <c r="O1067" s="16" t="str">
        <f>VLOOKUP($A1067,'Roll up tech'!$A:$C,3,0)</f>
        <v>BJ PTS</v>
      </c>
      <c r="P1067" s="16" t="str">
        <f>VLOOKUP($A1067,'Roll up tech'!$A:$C,2,0)</f>
        <v>BJ US-IC-TruffleKerfuffle-8 1PT</v>
      </c>
      <c r="Q1067" s="16" t="str">
        <f t="shared" ref="Q1067:Q1074" si="53">LEFT(P1067,2)</f>
        <v>BJ</v>
      </c>
      <c r="R1067" s="16">
        <f>VLOOKUP(A1067,'Per Pallet'!A:C,3,0)</f>
        <v>240</v>
      </c>
      <c r="S1067" s="16">
        <f t="shared" ref="S1067:S1074" si="54">ROUNDUP(H1067/R1067,0)</f>
        <v>1</v>
      </c>
    </row>
    <row r="1068" spans="1:19" hidden="1" x14ac:dyDescent="0.25">
      <c r="A1068" s="71">
        <v>67430513</v>
      </c>
      <c r="B1068" s="71">
        <v>1419</v>
      </c>
      <c r="C1068" s="71" t="s">
        <v>849</v>
      </c>
      <c r="D1068" s="71" t="s">
        <v>850</v>
      </c>
      <c r="E1068" s="71" t="s">
        <v>10403</v>
      </c>
      <c r="F1068" s="71" t="s">
        <v>851</v>
      </c>
      <c r="G1068" s="71" t="s">
        <v>852</v>
      </c>
      <c r="H1068" s="72">
        <v>19200</v>
      </c>
      <c r="I1068" s="73">
        <v>203703.15</v>
      </c>
      <c r="J1068" s="73">
        <v>10609.54</v>
      </c>
      <c r="K1068" s="73">
        <v>13016.4</v>
      </c>
      <c r="L1068" s="74">
        <v>1000</v>
      </c>
      <c r="M1068" s="73">
        <v>203703.15</v>
      </c>
      <c r="N1068" s="73">
        <v>0</v>
      </c>
      <c r="O1068" s="16" t="str">
        <f>VLOOKUP($A1068,'Roll up tech'!$A:$C,3,0)</f>
        <v>BJ PTS</v>
      </c>
      <c r="P1068" s="16" t="str">
        <f>VLOOKUP($A1068,'Roll up tech'!$A:$C,2,0)</f>
        <v>BJ US-IC-PeanutButterCup-8 1PT</v>
      </c>
      <c r="Q1068" s="16" t="str">
        <f t="shared" si="53"/>
        <v>BJ</v>
      </c>
      <c r="R1068" s="16">
        <f>VLOOKUP(A1068,'Per Pallet'!A:C,3,0)</f>
        <v>240</v>
      </c>
      <c r="S1068" s="16">
        <f t="shared" si="54"/>
        <v>80</v>
      </c>
    </row>
    <row r="1069" spans="1:19" hidden="1" x14ac:dyDescent="0.25">
      <c r="A1069" s="71">
        <v>67430513</v>
      </c>
      <c r="B1069" s="71">
        <v>1439</v>
      </c>
      <c r="C1069" s="71" t="s">
        <v>849</v>
      </c>
      <c r="D1069" s="71" t="s">
        <v>850</v>
      </c>
      <c r="E1069" s="71" t="s">
        <v>10403</v>
      </c>
      <c r="F1069" s="71" t="s">
        <v>851</v>
      </c>
      <c r="G1069" s="71" t="s">
        <v>852</v>
      </c>
      <c r="H1069" s="72">
        <v>11728</v>
      </c>
      <c r="I1069" s="73">
        <v>152184.39000000001</v>
      </c>
      <c r="J1069" s="73">
        <v>12976.16</v>
      </c>
      <c r="K1069" s="73">
        <v>14148.37</v>
      </c>
      <c r="L1069" s="74">
        <v>1000</v>
      </c>
      <c r="M1069" s="73">
        <v>152184.39000000001</v>
      </c>
      <c r="N1069" s="73">
        <v>0</v>
      </c>
      <c r="O1069" s="16" t="str">
        <f>VLOOKUP($A1069,'Roll up tech'!$A:$C,3,0)</f>
        <v>BJ PTS</v>
      </c>
      <c r="P1069" s="16" t="str">
        <f>VLOOKUP($A1069,'Roll up tech'!$A:$C,2,0)</f>
        <v>BJ US-IC-PeanutButterCup-8 1PT</v>
      </c>
      <c r="Q1069" s="16" t="str">
        <f t="shared" si="53"/>
        <v>BJ</v>
      </c>
      <c r="R1069" s="16">
        <f>VLOOKUP(A1069,'Per Pallet'!A:C,3,0)</f>
        <v>240</v>
      </c>
      <c r="S1069" s="16">
        <f t="shared" si="54"/>
        <v>49</v>
      </c>
    </row>
    <row r="1070" spans="1:19" hidden="1" x14ac:dyDescent="0.25">
      <c r="A1070" s="71">
        <v>67430513</v>
      </c>
      <c r="B1070" s="71">
        <v>2300</v>
      </c>
      <c r="C1070" s="71" t="s">
        <v>849</v>
      </c>
      <c r="D1070" s="71" t="s">
        <v>850</v>
      </c>
      <c r="E1070" s="71" t="s">
        <v>10403</v>
      </c>
      <c r="F1070" s="71" t="s">
        <v>851</v>
      </c>
      <c r="G1070" s="71" t="s">
        <v>852</v>
      </c>
      <c r="H1070" s="72">
        <v>6034</v>
      </c>
      <c r="I1070" s="73">
        <v>64578.239999999998</v>
      </c>
      <c r="J1070" s="73">
        <v>10702.39</v>
      </c>
      <c r="K1070" s="73">
        <v>13132.43</v>
      </c>
      <c r="L1070" s="74">
        <v>1000</v>
      </c>
      <c r="M1070" s="73">
        <v>64578.239999999998</v>
      </c>
      <c r="N1070" s="73">
        <v>0</v>
      </c>
      <c r="O1070" s="16" t="str">
        <f>VLOOKUP($A1070,'Roll up tech'!$A:$C,3,0)</f>
        <v>BJ PTS</v>
      </c>
      <c r="P1070" s="16" t="str">
        <f>VLOOKUP($A1070,'Roll up tech'!$A:$C,2,0)</f>
        <v>BJ US-IC-PeanutButterCup-8 1PT</v>
      </c>
      <c r="Q1070" s="16" t="str">
        <f t="shared" si="53"/>
        <v>BJ</v>
      </c>
      <c r="R1070" s="16">
        <f>VLOOKUP(A1070,'Per Pallet'!A:C,3,0)</f>
        <v>240</v>
      </c>
      <c r="S1070" s="16">
        <f t="shared" si="54"/>
        <v>26</v>
      </c>
    </row>
    <row r="1071" spans="1:19" hidden="1" x14ac:dyDescent="0.25">
      <c r="A1071" s="71">
        <v>67430513</v>
      </c>
      <c r="B1071" s="71">
        <v>3989</v>
      </c>
      <c r="C1071" s="71" t="s">
        <v>849</v>
      </c>
      <c r="D1071" s="71" t="s">
        <v>850</v>
      </c>
      <c r="E1071" s="71" t="s">
        <v>10403</v>
      </c>
      <c r="F1071" s="71" t="s">
        <v>851</v>
      </c>
      <c r="G1071" s="71" t="s">
        <v>852</v>
      </c>
      <c r="H1071" s="72">
        <v>27481</v>
      </c>
      <c r="I1071" s="73">
        <v>298628.69</v>
      </c>
      <c r="J1071" s="73">
        <v>10866.73</v>
      </c>
      <c r="K1071" s="73">
        <v>13216.63</v>
      </c>
      <c r="L1071" s="74">
        <v>1000</v>
      </c>
      <c r="M1071" s="73">
        <v>298628.69</v>
      </c>
      <c r="N1071" s="73">
        <v>0</v>
      </c>
      <c r="O1071" s="16" t="str">
        <f>VLOOKUP($A1071,'Roll up tech'!$A:$C,3,0)</f>
        <v>BJ PTS</v>
      </c>
      <c r="P1071" s="16" t="str">
        <f>VLOOKUP($A1071,'Roll up tech'!$A:$C,2,0)</f>
        <v>BJ US-IC-PeanutButterCup-8 1PT</v>
      </c>
      <c r="Q1071" s="16" t="str">
        <f t="shared" si="53"/>
        <v>BJ</v>
      </c>
      <c r="R1071" s="16">
        <f>VLOOKUP(A1071,'Per Pallet'!A:C,3,0)</f>
        <v>240</v>
      </c>
      <c r="S1071" s="16">
        <f t="shared" si="54"/>
        <v>115</v>
      </c>
    </row>
    <row r="1072" spans="1:19" hidden="1" x14ac:dyDescent="0.25">
      <c r="A1072" s="71">
        <v>67430513</v>
      </c>
      <c r="B1072" s="71">
        <v>5914</v>
      </c>
      <c r="C1072" s="71" t="s">
        <v>849</v>
      </c>
      <c r="D1072" s="71" t="s">
        <v>850</v>
      </c>
      <c r="E1072" s="71" t="s">
        <v>10403</v>
      </c>
      <c r="F1072" s="71" t="s">
        <v>851</v>
      </c>
      <c r="G1072" s="71" t="s">
        <v>852</v>
      </c>
      <c r="H1072" s="72">
        <v>13200</v>
      </c>
      <c r="I1072" s="73">
        <v>110296.3</v>
      </c>
      <c r="J1072" s="73">
        <v>8355.7800000000007</v>
      </c>
      <c r="K1072" s="73">
        <v>12682.63</v>
      </c>
      <c r="L1072" s="74">
        <v>1000</v>
      </c>
      <c r="M1072" s="73">
        <v>110296.3</v>
      </c>
      <c r="N1072" s="73">
        <v>0</v>
      </c>
      <c r="O1072" s="16" t="str">
        <f>VLOOKUP($A1072,'Roll up tech'!$A:$C,3,0)</f>
        <v>BJ PTS</v>
      </c>
      <c r="P1072" s="16" t="str">
        <f>VLOOKUP($A1072,'Roll up tech'!$A:$C,2,0)</f>
        <v>BJ US-IC-PeanutButterCup-8 1PT</v>
      </c>
      <c r="Q1072" s="16" t="str">
        <f t="shared" si="53"/>
        <v>BJ</v>
      </c>
      <c r="R1072" s="16">
        <f>VLOOKUP(A1072,'Per Pallet'!A:C,3,0)</f>
        <v>240</v>
      </c>
      <c r="S1072" s="16">
        <f t="shared" si="54"/>
        <v>55</v>
      </c>
    </row>
    <row r="1073" spans="1:19" hidden="1" x14ac:dyDescent="0.25">
      <c r="A1073" s="71">
        <v>67473912</v>
      </c>
      <c r="B1073" s="71">
        <v>1419</v>
      </c>
      <c r="C1073" s="71" t="s">
        <v>849</v>
      </c>
      <c r="D1073" s="71" t="s">
        <v>850</v>
      </c>
      <c r="E1073" s="71" t="s">
        <v>10403</v>
      </c>
      <c r="F1073" s="71" t="s">
        <v>851</v>
      </c>
      <c r="G1073" s="71" t="s">
        <v>852</v>
      </c>
      <c r="H1073" s="72">
        <v>18938</v>
      </c>
      <c r="I1073" s="73">
        <v>272631.84000000003</v>
      </c>
      <c r="J1073" s="73">
        <v>14396.02</v>
      </c>
      <c r="K1073" s="73">
        <v>13886.01</v>
      </c>
      <c r="L1073" s="74">
        <v>1000</v>
      </c>
      <c r="M1073" s="73">
        <v>272631.84000000003</v>
      </c>
      <c r="N1073" s="73">
        <v>0</v>
      </c>
      <c r="O1073" s="16" t="str">
        <f>VLOOKUP($A1073,'Roll up tech'!$A:$C,3,0)</f>
        <v>BJ PTS</v>
      </c>
      <c r="P1073" s="16" t="str">
        <f>VLOOKUP($A1073,'Roll up tech'!$A:$C,2,0)</f>
        <v>BJ AMET-IC-PhishFood-FTNG-8 458ML</v>
      </c>
      <c r="Q1073" s="16" t="str">
        <f t="shared" si="53"/>
        <v>BJ</v>
      </c>
      <c r="R1073" s="16">
        <f>VLOOKUP(A1073,'Per Pallet'!A:C,3,0)</f>
        <v>240</v>
      </c>
      <c r="S1073" s="16">
        <f t="shared" si="54"/>
        <v>79</v>
      </c>
    </row>
    <row r="1074" spans="1:19" hidden="1" x14ac:dyDescent="0.25">
      <c r="A1074" s="71">
        <v>67473913</v>
      </c>
      <c r="B1074" s="71">
        <v>1419</v>
      </c>
      <c r="C1074" s="71" t="s">
        <v>849</v>
      </c>
      <c r="D1074" s="71" t="s">
        <v>850</v>
      </c>
      <c r="E1074" s="71" t="s">
        <v>10403</v>
      </c>
      <c r="F1074" s="71" t="s">
        <v>851</v>
      </c>
      <c r="G1074" s="71" t="s">
        <v>852</v>
      </c>
      <c r="H1074" s="72">
        <v>0</v>
      </c>
      <c r="I1074" s="73">
        <v>0</v>
      </c>
      <c r="J1074" s="73">
        <v>15937</v>
      </c>
      <c r="K1074" s="73">
        <v>14275.56</v>
      </c>
      <c r="L1074" s="74">
        <v>1000</v>
      </c>
      <c r="M1074" s="73">
        <v>0</v>
      </c>
      <c r="N1074" s="73">
        <v>0</v>
      </c>
      <c r="O1074" s="16" t="str">
        <f>VLOOKUP($A1074,'Roll up tech'!$A:$C,3,0)</f>
        <v>BJ PTS</v>
      </c>
      <c r="P1074" s="16" t="str">
        <f>VLOOKUP($A1074,'Roll up tech'!$A:$C,2,0)</f>
        <v>BJ SORV-IC-PhishFood-8 458ML</v>
      </c>
      <c r="Q1074" s="16" t="str">
        <f t="shared" si="53"/>
        <v>BJ</v>
      </c>
      <c r="R1074" s="16">
        <f>VLOOKUP(A1074,'Per Pallet'!A:C,3,0)</f>
        <v>240</v>
      </c>
      <c r="S1074" s="16">
        <f t="shared" si="54"/>
        <v>0</v>
      </c>
    </row>
    <row r="1075" spans="1:19" hidden="1" x14ac:dyDescent="0.25">
      <c r="A1075" s="71">
        <v>67546032</v>
      </c>
      <c r="B1075" s="71">
        <v>1419</v>
      </c>
      <c r="C1075" s="71" t="s">
        <v>849</v>
      </c>
      <c r="D1075" s="71" t="s">
        <v>850</v>
      </c>
      <c r="E1075" s="71" t="s">
        <v>10403</v>
      </c>
      <c r="F1075" s="71" t="s">
        <v>851</v>
      </c>
      <c r="G1075" s="71" t="s">
        <v>852</v>
      </c>
      <c r="H1075" s="72">
        <v>352</v>
      </c>
      <c r="I1075" s="73">
        <v>4699.96</v>
      </c>
      <c r="J1075" s="73">
        <v>13352.16</v>
      </c>
      <c r="K1075" s="73">
        <v>12342.56</v>
      </c>
      <c r="L1075" s="74">
        <v>1000</v>
      </c>
      <c r="M1075" s="73">
        <v>4699.96</v>
      </c>
      <c r="N1075" s="73">
        <v>0</v>
      </c>
      <c r="O1075" s="16" t="str">
        <f>VLOOKUP($A1075,'Roll up tech'!$A:$C,3,0)</f>
        <v>BJ PTS</v>
      </c>
      <c r="P1075" s="16" t="str">
        <f>VLOOKUP($A1075,'Roll up tech'!$A:$C,2,0)</f>
        <v>BJ SORV-IC-TripleCrmlCk-8 458ML</v>
      </c>
      <c r="Q1075" s="16" t="str">
        <f t="shared" ref="Q1075:Q1103" si="55">LEFT(P1075,2)</f>
        <v>BJ</v>
      </c>
      <c r="R1075" s="16">
        <f>VLOOKUP(A1075,'Per Pallet'!A:C,3,0)</f>
        <v>240</v>
      </c>
      <c r="S1075" s="16">
        <f t="shared" ref="S1075:S1103" si="56">ROUNDUP(H1075/R1075,0)</f>
        <v>2</v>
      </c>
    </row>
    <row r="1076" spans="1:19" hidden="1" x14ac:dyDescent="0.25">
      <c r="A1076" s="71">
        <v>67546042</v>
      </c>
      <c r="B1076" s="71">
        <v>1419</v>
      </c>
      <c r="C1076" s="71" t="s">
        <v>849</v>
      </c>
      <c r="D1076" s="71" t="s">
        <v>850</v>
      </c>
      <c r="E1076" s="71" t="s">
        <v>10403</v>
      </c>
      <c r="F1076" s="71" t="s">
        <v>851</v>
      </c>
      <c r="G1076" s="71" t="s">
        <v>852</v>
      </c>
      <c r="H1076" s="72">
        <v>8325</v>
      </c>
      <c r="I1076" s="73">
        <v>106276.47</v>
      </c>
      <c r="J1076" s="73">
        <v>12765.94</v>
      </c>
      <c r="K1076" s="73">
        <v>12799.91</v>
      </c>
      <c r="L1076" s="74">
        <v>1000</v>
      </c>
      <c r="M1076" s="73">
        <v>106276.47</v>
      </c>
      <c r="N1076" s="73">
        <v>0</v>
      </c>
      <c r="O1076" s="16" t="str">
        <f>VLOOKUP($A1076,'Roll up tech'!$A:$C,3,0)</f>
        <v>BJ PTS</v>
      </c>
      <c r="P1076" s="16" t="str">
        <f>VLOOKUP($A1076,'Roll up tech'!$A:$C,2,0)</f>
        <v>BJ US-COR-ChocolateChip-8 1 PT</v>
      </c>
      <c r="Q1076" s="16" t="str">
        <f t="shared" si="55"/>
        <v>BJ</v>
      </c>
      <c r="R1076" s="16">
        <f>VLOOKUP(A1076,'Per Pallet'!A:C,3,0)</f>
        <v>240</v>
      </c>
      <c r="S1076" s="16">
        <f t="shared" si="56"/>
        <v>35</v>
      </c>
    </row>
    <row r="1077" spans="1:19" hidden="1" x14ac:dyDescent="0.25">
      <c r="A1077" s="71">
        <v>67546042</v>
      </c>
      <c r="B1077" s="71">
        <v>1439</v>
      </c>
      <c r="C1077" s="71" t="s">
        <v>849</v>
      </c>
      <c r="D1077" s="71" t="s">
        <v>850</v>
      </c>
      <c r="E1077" s="71" t="s">
        <v>10403</v>
      </c>
      <c r="F1077" s="71" t="s">
        <v>851</v>
      </c>
      <c r="G1077" s="71" t="s">
        <v>852</v>
      </c>
      <c r="H1077" s="72">
        <v>4529</v>
      </c>
      <c r="I1077" s="73">
        <v>62489.17</v>
      </c>
      <c r="J1077" s="73">
        <v>13797.56</v>
      </c>
      <c r="K1077" s="73">
        <v>14576.37</v>
      </c>
      <c r="L1077" s="74">
        <v>1000</v>
      </c>
      <c r="M1077" s="73">
        <v>62489.17</v>
      </c>
      <c r="N1077" s="73">
        <v>0</v>
      </c>
      <c r="O1077" s="16" t="str">
        <f>VLOOKUP($A1077,'Roll up tech'!$A:$C,3,0)</f>
        <v>BJ PTS</v>
      </c>
      <c r="P1077" s="16" t="str">
        <f>VLOOKUP($A1077,'Roll up tech'!$A:$C,2,0)</f>
        <v>BJ US-COR-ChocolateChip-8 1 PT</v>
      </c>
      <c r="Q1077" s="16" t="str">
        <f t="shared" si="55"/>
        <v>BJ</v>
      </c>
      <c r="R1077" s="16">
        <f>VLOOKUP(A1077,'Per Pallet'!A:C,3,0)</f>
        <v>240</v>
      </c>
      <c r="S1077" s="16">
        <f t="shared" si="56"/>
        <v>19</v>
      </c>
    </row>
    <row r="1078" spans="1:19" hidden="1" x14ac:dyDescent="0.25">
      <c r="A1078" s="71">
        <v>67546042</v>
      </c>
      <c r="B1078" s="71">
        <v>2300</v>
      </c>
      <c r="C1078" s="71" t="s">
        <v>849</v>
      </c>
      <c r="D1078" s="71" t="s">
        <v>850</v>
      </c>
      <c r="E1078" s="71" t="s">
        <v>10403</v>
      </c>
      <c r="F1078" s="71" t="s">
        <v>851</v>
      </c>
      <c r="G1078" s="71" t="s">
        <v>852</v>
      </c>
      <c r="H1078" s="72">
        <v>3600</v>
      </c>
      <c r="I1078" s="73">
        <v>45078.34</v>
      </c>
      <c r="J1078" s="73">
        <v>12521.76</v>
      </c>
      <c r="K1078" s="73">
        <v>12789.08</v>
      </c>
      <c r="L1078" s="74">
        <v>1000</v>
      </c>
      <c r="M1078" s="73">
        <v>45078.34</v>
      </c>
      <c r="N1078" s="73">
        <v>0</v>
      </c>
      <c r="O1078" s="16" t="str">
        <f>VLOOKUP($A1078,'Roll up tech'!$A:$C,3,0)</f>
        <v>BJ PTS</v>
      </c>
      <c r="P1078" s="16" t="str">
        <f>VLOOKUP($A1078,'Roll up tech'!$A:$C,2,0)</f>
        <v>BJ US-COR-ChocolateChip-8 1 PT</v>
      </c>
      <c r="Q1078" s="16" t="str">
        <f t="shared" si="55"/>
        <v>BJ</v>
      </c>
      <c r="R1078" s="16">
        <f>VLOOKUP(A1078,'Per Pallet'!A:C,3,0)</f>
        <v>240</v>
      </c>
      <c r="S1078" s="16">
        <f t="shared" si="56"/>
        <v>15</v>
      </c>
    </row>
    <row r="1079" spans="1:19" hidden="1" x14ac:dyDescent="0.25">
      <c r="A1079" s="71">
        <v>67546042</v>
      </c>
      <c r="B1079" s="71">
        <v>3989</v>
      </c>
      <c r="C1079" s="71" t="s">
        <v>849</v>
      </c>
      <c r="D1079" s="71" t="s">
        <v>850</v>
      </c>
      <c r="E1079" s="71" t="s">
        <v>10403</v>
      </c>
      <c r="F1079" s="71" t="s">
        <v>851</v>
      </c>
      <c r="G1079" s="71" t="s">
        <v>852</v>
      </c>
      <c r="H1079" s="72">
        <v>10800</v>
      </c>
      <c r="I1079" s="73">
        <v>137149.04</v>
      </c>
      <c r="J1079" s="73">
        <v>12698.99</v>
      </c>
      <c r="K1079" s="73">
        <v>12848.17</v>
      </c>
      <c r="L1079" s="74">
        <v>1000</v>
      </c>
      <c r="M1079" s="73">
        <v>137149.04</v>
      </c>
      <c r="N1079" s="73">
        <v>0</v>
      </c>
      <c r="O1079" s="16" t="str">
        <f>VLOOKUP($A1079,'Roll up tech'!$A:$C,3,0)</f>
        <v>BJ PTS</v>
      </c>
      <c r="P1079" s="16" t="str">
        <f>VLOOKUP($A1079,'Roll up tech'!$A:$C,2,0)</f>
        <v>BJ US-COR-ChocolateChip-8 1 PT</v>
      </c>
      <c r="Q1079" s="16" t="str">
        <f t="shared" si="55"/>
        <v>BJ</v>
      </c>
      <c r="R1079" s="16">
        <f>VLOOKUP(A1079,'Per Pallet'!A:C,3,0)</f>
        <v>240</v>
      </c>
      <c r="S1079" s="16">
        <f t="shared" si="56"/>
        <v>45</v>
      </c>
    </row>
    <row r="1080" spans="1:19" hidden="1" x14ac:dyDescent="0.25">
      <c r="A1080" s="71">
        <v>67546042</v>
      </c>
      <c r="B1080" s="71">
        <v>5914</v>
      </c>
      <c r="C1080" s="71" t="s">
        <v>849</v>
      </c>
      <c r="D1080" s="71" t="s">
        <v>850</v>
      </c>
      <c r="E1080" s="71" t="s">
        <v>10403</v>
      </c>
      <c r="F1080" s="71" t="s">
        <v>851</v>
      </c>
      <c r="G1080" s="71" t="s">
        <v>852</v>
      </c>
      <c r="H1080" s="72">
        <v>11078</v>
      </c>
      <c r="I1080" s="73">
        <v>129980.7</v>
      </c>
      <c r="J1080" s="73">
        <v>11733.23</v>
      </c>
      <c r="K1080" s="73">
        <v>12264.07</v>
      </c>
      <c r="L1080" s="74">
        <v>1000</v>
      </c>
      <c r="M1080" s="73">
        <v>129980.7</v>
      </c>
      <c r="N1080" s="73">
        <v>0</v>
      </c>
      <c r="O1080" s="16" t="str">
        <f>VLOOKUP($A1080,'Roll up tech'!$A:$C,3,0)</f>
        <v>BJ PTS</v>
      </c>
      <c r="P1080" s="16" t="str">
        <f>VLOOKUP($A1080,'Roll up tech'!$A:$C,2,0)</f>
        <v>BJ US-COR-ChocolateChip-8 1 PT</v>
      </c>
      <c r="Q1080" s="16" t="str">
        <f t="shared" si="55"/>
        <v>BJ</v>
      </c>
      <c r="R1080" s="16">
        <f>VLOOKUP(A1080,'Per Pallet'!A:C,3,0)</f>
        <v>240</v>
      </c>
      <c r="S1080" s="16">
        <f t="shared" si="56"/>
        <v>47</v>
      </c>
    </row>
    <row r="1081" spans="1:19" hidden="1" x14ac:dyDescent="0.25">
      <c r="A1081" s="71">
        <v>67556908</v>
      </c>
      <c r="B1081" s="71">
        <v>1419</v>
      </c>
      <c r="C1081" s="71" t="s">
        <v>849</v>
      </c>
      <c r="D1081" s="71" t="s">
        <v>850</v>
      </c>
      <c r="E1081" s="71" t="s">
        <v>10403</v>
      </c>
      <c r="F1081" s="71" t="s">
        <v>851</v>
      </c>
      <c r="G1081" s="71" t="s">
        <v>852</v>
      </c>
      <c r="H1081" s="72">
        <v>8640</v>
      </c>
      <c r="I1081" s="73">
        <v>88244.29</v>
      </c>
      <c r="J1081" s="73">
        <v>10213.459999999999</v>
      </c>
      <c r="K1081" s="73">
        <v>10142.209999999999</v>
      </c>
      <c r="L1081" s="74">
        <v>1000</v>
      </c>
      <c r="M1081" s="73">
        <v>88244.29</v>
      </c>
      <c r="N1081" s="73">
        <v>0</v>
      </c>
      <c r="O1081" s="16" t="str">
        <f>VLOOKUP($A1081,'Roll up tech'!$A:$C,3,0)</f>
        <v>BJ PTS</v>
      </c>
      <c r="P1081" s="16" t="str">
        <f>VLOOKUP($A1081,'Roll up tech'!$A:$C,2,0)</f>
        <v>BJ R01-ND-ChcFgBrwn-8 458ML</v>
      </c>
      <c r="Q1081" s="16" t="str">
        <f t="shared" si="55"/>
        <v>BJ</v>
      </c>
      <c r="R1081" s="16">
        <f>VLOOKUP(A1081,'Per Pallet'!A:C,3,0)</f>
        <v>240</v>
      </c>
      <c r="S1081" s="16">
        <f t="shared" si="56"/>
        <v>36</v>
      </c>
    </row>
    <row r="1082" spans="1:19" hidden="1" x14ac:dyDescent="0.25">
      <c r="A1082" s="71">
        <v>67568052</v>
      </c>
      <c r="B1082" s="71">
        <v>1419</v>
      </c>
      <c r="C1082" s="71" t="s">
        <v>849</v>
      </c>
      <c r="D1082" s="71" t="s">
        <v>850</v>
      </c>
      <c r="E1082" s="71" t="s">
        <v>10403</v>
      </c>
      <c r="F1082" s="71" t="s">
        <v>851</v>
      </c>
      <c r="G1082" s="71" t="s">
        <v>852</v>
      </c>
      <c r="H1082" s="72">
        <v>200</v>
      </c>
      <c r="I1082" s="73">
        <v>4785.71</v>
      </c>
      <c r="J1082" s="73">
        <v>23928.55</v>
      </c>
      <c r="K1082" s="73">
        <v>22812.76</v>
      </c>
      <c r="L1082" s="74">
        <v>1000</v>
      </c>
      <c r="M1082" s="73">
        <v>4785.71</v>
      </c>
      <c r="N1082" s="73">
        <v>0</v>
      </c>
      <c r="O1082" s="16" t="str">
        <f>VLOOKUP($A1082,'Roll up tech'!$A:$C,3,0)</f>
        <v>2.4 Gal</v>
      </c>
      <c r="P1082" s="16" t="str">
        <f>VLOOKUP($A1082,'Roll up tech'!$A:$C,2,0)</f>
        <v>BJ US-IC-WakeNBake-1 2.4g</v>
      </c>
      <c r="Q1082" s="16" t="str">
        <f t="shared" si="55"/>
        <v>BJ</v>
      </c>
      <c r="R1082" s="16">
        <f>VLOOKUP(A1082,'Per Pallet'!A:C,3,0)</f>
        <v>125</v>
      </c>
      <c r="S1082" s="16">
        <f t="shared" si="56"/>
        <v>2</v>
      </c>
    </row>
    <row r="1083" spans="1:19" hidden="1" x14ac:dyDescent="0.25">
      <c r="A1083" s="71">
        <v>67574435</v>
      </c>
      <c r="B1083" s="71">
        <v>1419</v>
      </c>
      <c r="C1083" s="71" t="s">
        <v>849</v>
      </c>
      <c r="D1083" s="71" t="s">
        <v>850</v>
      </c>
      <c r="E1083" s="71" t="s">
        <v>10403</v>
      </c>
      <c r="F1083" s="71" t="s">
        <v>851</v>
      </c>
      <c r="G1083" s="71" t="s">
        <v>852</v>
      </c>
      <c r="H1083" s="72">
        <v>200</v>
      </c>
      <c r="I1083" s="73">
        <v>3970.77</v>
      </c>
      <c r="J1083" s="73">
        <v>19853.849999999999</v>
      </c>
      <c r="K1083" s="73">
        <v>18186.96</v>
      </c>
      <c r="L1083" s="74">
        <v>1000</v>
      </c>
      <c r="M1083" s="73">
        <v>3970.77</v>
      </c>
      <c r="N1083" s="73">
        <v>0</v>
      </c>
      <c r="O1083" s="16" t="str">
        <f>VLOOKUP($A1083,'Roll up tech'!$A:$C,3,0)</f>
        <v>2.4 Gal</v>
      </c>
      <c r="P1083" s="16" t="str">
        <f>VLOOKUP($A1083,'Roll up tech'!$A:$C,2,0)</f>
        <v>BJ-US-IC-NuttyCaramelSwirl-1 2.4G</v>
      </c>
      <c r="Q1083" s="16" t="str">
        <f t="shared" si="55"/>
        <v>BJ</v>
      </c>
      <c r="R1083" s="16">
        <f>VLOOKUP(A1083,'Per Pallet'!A:C,3,0)</f>
        <v>125</v>
      </c>
      <c r="S1083" s="16">
        <f t="shared" si="56"/>
        <v>2</v>
      </c>
    </row>
    <row r="1084" spans="1:19" hidden="1" x14ac:dyDescent="0.25">
      <c r="A1084" s="71">
        <v>67596354</v>
      </c>
      <c r="B1084" s="71">
        <v>1419</v>
      </c>
      <c r="C1084" s="71" t="s">
        <v>849</v>
      </c>
      <c r="D1084" s="71" t="s">
        <v>850</v>
      </c>
      <c r="E1084" s="71" t="s">
        <v>10403</v>
      </c>
      <c r="F1084" s="71" t="s">
        <v>851</v>
      </c>
      <c r="G1084" s="71" t="s">
        <v>852</v>
      </c>
      <c r="H1084" s="72">
        <v>11535</v>
      </c>
      <c r="I1084" s="73">
        <v>145877.70000000001</v>
      </c>
      <c r="J1084" s="73">
        <v>12646.53</v>
      </c>
      <c r="K1084" s="73">
        <v>12390.88</v>
      </c>
      <c r="L1084" s="74">
        <v>1000</v>
      </c>
      <c r="M1084" s="73">
        <v>145877.70000000001</v>
      </c>
      <c r="N1084" s="73">
        <v>0</v>
      </c>
      <c r="O1084" s="16" t="str">
        <f>VLOOKUP($A1084,'Roll up tech'!$A:$C,3,0)</f>
        <v>BJ PTS</v>
      </c>
      <c r="P1084" s="16" t="str">
        <f>VLOOKUP($A1084,'Roll up tech'!$A:$C,2,0)</f>
        <v>BJ R01-IC-TripleCaramlChnk-8 458ML</v>
      </c>
      <c r="Q1084" s="16" t="str">
        <f t="shared" si="55"/>
        <v>BJ</v>
      </c>
      <c r="R1084" s="16">
        <f>VLOOKUP(A1084,'Per Pallet'!A:C,3,0)</f>
        <v>240</v>
      </c>
      <c r="S1084" s="16">
        <f t="shared" si="56"/>
        <v>49</v>
      </c>
    </row>
    <row r="1085" spans="1:19" hidden="1" x14ac:dyDescent="0.25">
      <c r="A1085" s="71">
        <v>67596354</v>
      </c>
      <c r="B1085" s="71">
        <v>5914</v>
      </c>
      <c r="C1085" s="71" t="s">
        <v>849</v>
      </c>
      <c r="D1085" s="71" t="s">
        <v>850</v>
      </c>
      <c r="E1085" s="71" t="s">
        <v>10403</v>
      </c>
      <c r="F1085" s="71" t="s">
        <v>853</v>
      </c>
      <c r="G1085" s="71" t="s">
        <v>852</v>
      </c>
      <c r="H1085" s="72">
        <v>0</v>
      </c>
      <c r="I1085" s="73">
        <v>0</v>
      </c>
      <c r="J1085" s="73">
        <v>12270.68</v>
      </c>
      <c r="K1085" s="73">
        <v>12057.63</v>
      </c>
      <c r="L1085" s="74">
        <v>1000</v>
      </c>
      <c r="M1085" s="73">
        <v>0</v>
      </c>
      <c r="N1085" s="73">
        <v>0</v>
      </c>
      <c r="O1085" s="16" t="str">
        <f>VLOOKUP($A1085,'Roll up tech'!$A:$C,3,0)</f>
        <v>BJ PTS</v>
      </c>
      <c r="P1085" s="16" t="str">
        <f>VLOOKUP($A1085,'Roll up tech'!$A:$C,2,0)</f>
        <v>BJ R01-IC-TripleCaramlChnk-8 458ML</v>
      </c>
      <c r="Q1085" s="16" t="str">
        <f t="shared" si="55"/>
        <v>BJ</v>
      </c>
      <c r="R1085" s="16">
        <f>VLOOKUP(A1085,'Per Pallet'!A:C,3,0)</f>
        <v>240</v>
      </c>
      <c r="S1085" s="16">
        <f t="shared" si="56"/>
        <v>0</v>
      </c>
    </row>
    <row r="1086" spans="1:19" hidden="1" x14ac:dyDescent="0.25">
      <c r="A1086" s="71">
        <v>67789314</v>
      </c>
      <c r="B1086" s="71">
        <v>1419</v>
      </c>
      <c r="C1086" s="71" t="s">
        <v>849</v>
      </c>
      <c r="D1086" s="71" t="s">
        <v>850</v>
      </c>
      <c r="E1086" s="71" t="s">
        <v>10403</v>
      </c>
      <c r="F1086" s="71" t="s">
        <v>851</v>
      </c>
      <c r="G1086" s="71" t="s">
        <v>852</v>
      </c>
      <c r="H1086" s="72">
        <v>7541</v>
      </c>
      <c r="I1086" s="73">
        <v>93213.43</v>
      </c>
      <c r="J1086" s="73">
        <v>12360.88</v>
      </c>
      <c r="K1086" s="73">
        <v>12343.51</v>
      </c>
      <c r="L1086" s="74">
        <v>1000</v>
      </c>
      <c r="M1086" s="73">
        <v>93213.43</v>
      </c>
      <c r="N1086" s="73">
        <v>0</v>
      </c>
      <c r="O1086" s="16" t="str">
        <f>VLOOKUP($A1086,'Roll up tech'!$A:$C,3,0)</f>
        <v>BJ PTS</v>
      </c>
      <c r="P1086" s="16" t="str">
        <f>VLOOKUP($A1086,'Roll up tech'!$A:$C,2,0)</f>
        <v>BJ US-IC-PBHalfBaked-8 1 PT</v>
      </c>
      <c r="Q1086" s="16" t="str">
        <f t="shared" si="55"/>
        <v>BJ</v>
      </c>
      <c r="R1086" s="16">
        <f>VLOOKUP(A1086,'Per Pallet'!A:C,3,0)</f>
        <v>240</v>
      </c>
      <c r="S1086" s="16">
        <f t="shared" si="56"/>
        <v>32</v>
      </c>
    </row>
    <row r="1087" spans="1:19" hidden="1" x14ac:dyDescent="0.25">
      <c r="A1087" s="71">
        <v>67789314</v>
      </c>
      <c r="B1087" s="71">
        <v>1439</v>
      </c>
      <c r="C1087" s="71" t="s">
        <v>849</v>
      </c>
      <c r="D1087" s="71" t="s">
        <v>850</v>
      </c>
      <c r="E1087" s="71" t="s">
        <v>10403</v>
      </c>
      <c r="F1087" s="71" t="s">
        <v>851</v>
      </c>
      <c r="G1087" s="71" t="s">
        <v>852</v>
      </c>
      <c r="H1087" s="72">
        <v>4431</v>
      </c>
      <c r="I1087" s="73">
        <v>58746.48</v>
      </c>
      <c r="J1087" s="73">
        <v>13258.06</v>
      </c>
      <c r="K1087" s="73">
        <v>12343.51</v>
      </c>
      <c r="L1087" s="74">
        <v>1000</v>
      </c>
      <c r="M1087" s="73">
        <v>58746.48</v>
      </c>
      <c r="N1087" s="73">
        <v>0</v>
      </c>
      <c r="O1087" s="16" t="str">
        <f>VLOOKUP($A1087,'Roll up tech'!$A:$C,3,0)</f>
        <v>BJ PTS</v>
      </c>
      <c r="P1087" s="16" t="str">
        <f>VLOOKUP($A1087,'Roll up tech'!$A:$C,2,0)</f>
        <v>BJ US-IC-PBHalfBaked-8 1 PT</v>
      </c>
      <c r="Q1087" s="16" t="str">
        <f t="shared" si="55"/>
        <v>BJ</v>
      </c>
      <c r="R1087" s="16">
        <f>VLOOKUP(A1087,'Per Pallet'!A:C,3,0)</f>
        <v>240</v>
      </c>
      <c r="S1087" s="16">
        <f t="shared" si="56"/>
        <v>19</v>
      </c>
    </row>
    <row r="1088" spans="1:19" hidden="1" x14ac:dyDescent="0.25">
      <c r="A1088" s="71">
        <v>67789314</v>
      </c>
      <c r="B1088" s="71">
        <v>2300</v>
      </c>
      <c r="C1088" s="71" t="s">
        <v>849</v>
      </c>
      <c r="D1088" s="71" t="s">
        <v>850</v>
      </c>
      <c r="E1088" s="71" t="s">
        <v>10403</v>
      </c>
      <c r="F1088" s="71" t="s">
        <v>851</v>
      </c>
      <c r="G1088" s="71" t="s">
        <v>852</v>
      </c>
      <c r="H1088" s="72">
        <v>3930</v>
      </c>
      <c r="I1088" s="73">
        <v>49715</v>
      </c>
      <c r="J1088" s="73">
        <v>12650.13</v>
      </c>
      <c r="K1088" s="73">
        <v>12319.77</v>
      </c>
      <c r="L1088" s="74">
        <v>1000</v>
      </c>
      <c r="M1088" s="73">
        <v>49715</v>
      </c>
      <c r="N1088" s="73">
        <v>0</v>
      </c>
      <c r="O1088" s="16" t="str">
        <f>VLOOKUP($A1088,'Roll up tech'!$A:$C,3,0)</f>
        <v>BJ PTS</v>
      </c>
      <c r="P1088" s="16" t="str">
        <f>VLOOKUP($A1088,'Roll up tech'!$A:$C,2,0)</f>
        <v>BJ US-IC-PBHalfBaked-8 1 PT</v>
      </c>
      <c r="Q1088" s="16" t="str">
        <f t="shared" si="55"/>
        <v>BJ</v>
      </c>
      <c r="R1088" s="16">
        <f>VLOOKUP(A1088,'Per Pallet'!A:C,3,0)</f>
        <v>240</v>
      </c>
      <c r="S1088" s="16">
        <f t="shared" si="56"/>
        <v>17</v>
      </c>
    </row>
    <row r="1089" spans="1:19" hidden="1" x14ac:dyDescent="0.25">
      <c r="A1089" s="71">
        <v>67789314</v>
      </c>
      <c r="B1089" s="71">
        <v>3989</v>
      </c>
      <c r="C1089" s="71" t="s">
        <v>849</v>
      </c>
      <c r="D1089" s="71" t="s">
        <v>850</v>
      </c>
      <c r="E1089" s="71" t="s">
        <v>10403</v>
      </c>
      <c r="F1089" s="71" t="s">
        <v>851</v>
      </c>
      <c r="G1089" s="71" t="s">
        <v>852</v>
      </c>
      <c r="H1089" s="72">
        <v>6724</v>
      </c>
      <c r="I1089" s="73">
        <v>86442.26</v>
      </c>
      <c r="J1089" s="73">
        <v>12855.78</v>
      </c>
      <c r="K1089" s="73">
        <v>12340.17</v>
      </c>
      <c r="L1089" s="74">
        <v>1000</v>
      </c>
      <c r="M1089" s="73">
        <v>86442.26</v>
      </c>
      <c r="N1089" s="73">
        <v>0</v>
      </c>
      <c r="O1089" s="16" t="str">
        <f>VLOOKUP($A1089,'Roll up tech'!$A:$C,3,0)</f>
        <v>BJ PTS</v>
      </c>
      <c r="P1089" s="16" t="str">
        <f>VLOOKUP($A1089,'Roll up tech'!$A:$C,2,0)</f>
        <v>BJ US-IC-PBHalfBaked-8 1 PT</v>
      </c>
      <c r="Q1089" s="16" t="str">
        <f t="shared" si="55"/>
        <v>BJ</v>
      </c>
      <c r="R1089" s="16">
        <f>VLOOKUP(A1089,'Per Pallet'!A:C,3,0)</f>
        <v>240</v>
      </c>
      <c r="S1089" s="16">
        <f t="shared" si="56"/>
        <v>29</v>
      </c>
    </row>
    <row r="1090" spans="1:19" hidden="1" x14ac:dyDescent="0.25">
      <c r="A1090" s="71">
        <v>67789314</v>
      </c>
      <c r="B1090" s="71">
        <v>5914</v>
      </c>
      <c r="C1090" s="71" t="s">
        <v>849</v>
      </c>
      <c r="D1090" s="71" t="s">
        <v>850</v>
      </c>
      <c r="E1090" s="71" t="s">
        <v>10403</v>
      </c>
      <c r="F1090" s="71" t="s">
        <v>851</v>
      </c>
      <c r="G1090" s="71" t="s">
        <v>852</v>
      </c>
      <c r="H1090" s="72">
        <v>1200</v>
      </c>
      <c r="I1090" s="73">
        <v>13325.22</v>
      </c>
      <c r="J1090" s="73">
        <v>11104.35</v>
      </c>
      <c r="K1090" s="73">
        <v>11722.16</v>
      </c>
      <c r="L1090" s="74">
        <v>1000</v>
      </c>
      <c r="M1090" s="73">
        <v>13325.22</v>
      </c>
      <c r="N1090" s="73">
        <v>0</v>
      </c>
      <c r="O1090" s="16" t="str">
        <f>VLOOKUP($A1090,'Roll up tech'!$A:$C,3,0)</f>
        <v>BJ PTS</v>
      </c>
      <c r="P1090" s="16" t="str">
        <f>VLOOKUP($A1090,'Roll up tech'!$A:$C,2,0)</f>
        <v>BJ US-IC-PBHalfBaked-8 1 PT</v>
      </c>
      <c r="Q1090" s="16" t="str">
        <f t="shared" si="55"/>
        <v>BJ</v>
      </c>
      <c r="R1090" s="16">
        <f>VLOOKUP(A1090,'Per Pallet'!A:C,3,0)</f>
        <v>240</v>
      </c>
      <c r="S1090" s="16">
        <f t="shared" si="56"/>
        <v>5</v>
      </c>
    </row>
    <row r="1091" spans="1:19" hidden="1" x14ac:dyDescent="0.25">
      <c r="A1091" s="71">
        <v>67794167</v>
      </c>
      <c r="B1091" s="71">
        <v>1419</v>
      </c>
      <c r="C1091" s="71" t="s">
        <v>849</v>
      </c>
      <c r="D1091" s="71" t="s">
        <v>850</v>
      </c>
      <c r="E1091" s="71" t="s">
        <v>10403</v>
      </c>
      <c r="F1091" s="71" t="s">
        <v>851</v>
      </c>
      <c r="G1091" s="71" t="s">
        <v>852</v>
      </c>
      <c r="H1091" s="72">
        <v>33667</v>
      </c>
      <c r="I1091" s="73">
        <v>411047.75</v>
      </c>
      <c r="J1091" s="73">
        <v>12209.22</v>
      </c>
      <c r="K1091" s="73">
        <v>12710.21</v>
      </c>
      <c r="L1091" s="74">
        <v>1000</v>
      </c>
      <c r="M1091" s="73">
        <v>411047.75</v>
      </c>
      <c r="N1091" s="73">
        <v>0</v>
      </c>
      <c r="O1091" s="16" t="str">
        <f>VLOOKUP($A1091,'Roll up tech'!$A:$C,3,0)</f>
        <v>BJ PTS</v>
      </c>
      <c r="P1091" s="16" t="str">
        <f>VLOOKUP($A1091,'Roll up tech'!$A:$C,2,0)</f>
        <v>BJ US-IC-Milk+Cookies-8 1PT</v>
      </c>
      <c r="Q1091" s="16" t="str">
        <f t="shared" si="55"/>
        <v>BJ</v>
      </c>
      <c r="R1091" s="16">
        <f>VLOOKUP(A1091,'Per Pallet'!A:C,3,0)</f>
        <v>240</v>
      </c>
      <c r="S1091" s="16">
        <f t="shared" si="56"/>
        <v>141</v>
      </c>
    </row>
    <row r="1092" spans="1:19" hidden="1" x14ac:dyDescent="0.25">
      <c r="A1092" s="71">
        <v>67794167</v>
      </c>
      <c r="B1092" s="71">
        <v>1439</v>
      </c>
      <c r="C1092" s="71" t="s">
        <v>849</v>
      </c>
      <c r="D1092" s="71" t="s">
        <v>850</v>
      </c>
      <c r="E1092" s="71" t="s">
        <v>10403</v>
      </c>
      <c r="F1092" s="71" t="s">
        <v>851</v>
      </c>
      <c r="G1092" s="71" t="s">
        <v>852</v>
      </c>
      <c r="H1092" s="72">
        <v>16199</v>
      </c>
      <c r="I1092" s="73">
        <v>213030.06</v>
      </c>
      <c r="J1092" s="73">
        <v>13150.82</v>
      </c>
      <c r="K1092" s="73">
        <v>12710.21</v>
      </c>
      <c r="L1092" s="74">
        <v>1000</v>
      </c>
      <c r="M1092" s="73">
        <v>213030.06</v>
      </c>
      <c r="N1092" s="73">
        <v>0</v>
      </c>
      <c r="O1092" s="16" t="str">
        <f>VLOOKUP($A1092,'Roll up tech'!$A:$C,3,0)</f>
        <v>BJ PTS</v>
      </c>
      <c r="P1092" s="16" t="str">
        <f>VLOOKUP($A1092,'Roll up tech'!$A:$C,2,0)</f>
        <v>BJ US-IC-Milk+Cookies-8 1PT</v>
      </c>
      <c r="Q1092" s="16" t="str">
        <f t="shared" si="55"/>
        <v>BJ</v>
      </c>
      <c r="R1092" s="16">
        <f>VLOOKUP(A1092,'Per Pallet'!A:C,3,0)</f>
        <v>240</v>
      </c>
      <c r="S1092" s="16">
        <f t="shared" si="56"/>
        <v>68</v>
      </c>
    </row>
    <row r="1093" spans="1:19" hidden="1" x14ac:dyDescent="0.25">
      <c r="A1093" s="71">
        <v>67794167</v>
      </c>
      <c r="B1093" s="71">
        <v>1471</v>
      </c>
      <c r="C1093" s="71" t="s">
        <v>849</v>
      </c>
      <c r="D1093" s="71" t="s">
        <v>850</v>
      </c>
      <c r="E1093" s="71" t="s">
        <v>10403</v>
      </c>
      <c r="F1093" s="71" t="s">
        <v>851</v>
      </c>
      <c r="G1093" s="71" t="s">
        <v>852</v>
      </c>
      <c r="H1093" s="72">
        <v>0</v>
      </c>
      <c r="I1093" s="73">
        <v>0</v>
      </c>
      <c r="J1093" s="73">
        <v>12082.13</v>
      </c>
      <c r="K1093" s="73">
        <v>12710.21</v>
      </c>
      <c r="L1093" s="74">
        <v>1000</v>
      </c>
      <c r="M1093" s="73">
        <v>0</v>
      </c>
      <c r="N1093" s="73">
        <v>0</v>
      </c>
      <c r="O1093" s="16" t="str">
        <f>VLOOKUP($A1093,'Roll up tech'!$A:$C,3,0)</f>
        <v>BJ PTS</v>
      </c>
      <c r="P1093" s="16" t="str">
        <f>VLOOKUP($A1093,'Roll up tech'!$A:$C,2,0)</f>
        <v>BJ US-IC-Milk+Cookies-8 1PT</v>
      </c>
      <c r="Q1093" s="16" t="str">
        <f t="shared" si="55"/>
        <v>BJ</v>
      </c>
      <c r="R1093" s="16">
        <f>VLOOKUP(A1093,'Per Pallet'!A:C,3,0)</f>
        <v>240</v>
      </c>
      <c r="S1093" s="16">
        <f t="shared" si="56"/>
        <v>0</v>
      </c>
    </row>
    <row r="1094" spans="1:19" hidden="1" x14ac:dyDescent="0.25">
      <c r="A1094" s="71">
        <v>67794167</v>
      </c>
      <c r="B1094" s="71">
        <v>2300</v>
      </c>
      <c r="C1094" s="71" t="s">
        <v>849</v>
      </c>
      <c r="D1094" s="71" t="s">
        <v>850</v>
      </c>
      <c r="E1094" s="71" t="s">
        <v>10403</v>
      </c>
      <c r="F1094" s="71" t="s">
        <v>851</v>
      </c>
      <c r="G1094" s="71" t="s">
        <v>852</v>
      </c>
      <c r="H1094" s="72">
        <v>18661</v>
      </c>
      <c r="I1094" s="73">
        <v>225902.49</v>
      </c>
      <c r="J1094" s="73">
        <v>12105.59</v>
      </c>
      <c r="K1094" s="73">
        <v>12659.21</v>
      </c>
      <c r="L1094" s="74">
        <v>1000</v>
      </c>
      <c r="M1094" s="73">
        <v>225902.49</v>
      </c>
      <c r="N1094" s="73">
        <v>0</v>
      </c>
      <c r="O1094" s="16" t="str">
        <f>VLOOKUP($A1094,'Roll up tech'!$A:$C,3,0)</f>
        <v>BJ PTS</v>
      </c>
      <c r="P1094" s="16" t="str">
        <f>VLOOKUP($A1094,'Roll up tech'!$A:$C,2,0)</f>
        <v>BJ US-IC-Milk+Cookies-8 1PT</v>
      </c>
      <c r="Q1094" s="16" t="str">
        <f t="shared" si="55"/>
        <v>BJ</v>
      </c>
      <c r="R1094" s="16">
        <f>VLOOKUP(A1094,'Per Pallet'!A:C,3,0)</f>
        <v>240</v>
      </c>
      <c r="S1094" s="16">
        <f t="shared" si="56"/>
        <v>78</v>
      </c>
    </row>
    <row r="1095" spans="1:19" hidden="1" x14ac:dyDescent="0.25">
      <c r="A1095" s="71">
        <v>67794167</v>
      </c>
      <c r="B1095" s="71">
        <v>3989</v>
      </c>
      <c r="C1095" s="71" t="s">
        <v>849</v>
      </c>
      <c r="D1095" s="71" t="s">
        <v>850</v>
      </c>
      <c r="E1095" s="71" t="s">
        <v>10403</v>
      </c>
      <c r="F1095" s="71" t="s">
        <v>851</v>
      </c>
      <c r="G1095" s="71" t="s">
        <v>852</v>
      </c>
      <c r="H1095" s="72">
        <v>29563</v>
      </c>
      <c r="I1095" s="73">
        <v>360411.63</v>
      </c>
      <c r="J1095" s="73">
        <v>12191.31</v>
      </c>
      <c r="K1095" s="73">
        <v>12782.72</v>
      </c>
      <c r="L1095" s="74">
        <v>1000</v>
      </c>
      <c r="M1095" s="73">
        <v>360411.63</v>
      </c>
      <c r="N1095" s="73">
        <v>0</v>
      </c>
      <c r="O1095" s="16" t="str">
        <f>VLOOKUP($A1095,'Roll up tech'!$A:$C,3,0)</f>
        <v>BJ PTS</v>
      </c>
      <c r="P1095" s="16" t="str">
        <f>VLOOKUP($A1095,'Roll up tech'!$A:$C,2,0)</f>
        <v>BJ US-IC-Milk+Cookies-8 1PT</v>
      </c>
      <c r="Q1095" s="16" t="str">
        <f t="shared" si="55"/>
        <v>BJ</v>
      </c>
      <c r="R1095" s="16">
        <f>VLOOKUP(A1095,'Per Pallet'!A:C,3,0)</f>
        <v>240</v>
      </c>
      <c r="S1095" s="16">
        <f t="shared" si="56"/>
        <v>124</v>
      </c>
    </row>
    <row r="1096" spans="1:19" hidden="1" x14ac:dyDescent="0.25">
      <c r="A1096" s="71">
        <v>67794167</v>
      </c>
      <c r="B1096" s="71">
        <v>5911</v>
      </c>
      <c r="C1096" s="71" t="s">
        <v>849</v>
      </c>
      <c r="D1096" s="71" t="s">
        <v>850</v>
      </c>
      <c r="E1096" s="71" t="s">
        <v>10403</v>
      </c>
      <c r="F1096" s="71" t="s">
        <v>851</v>
      </c>
      <c r="G1096" s="71" t="s">
        <v>852</v>
      </c>
      <c r="H1096" s="72">
        <v>282</v>
      </c>
      <c r="I1096" s="73">
        <v>3139.52</v>
      </c>
      <c r="J1096" s="73">
        <v>11133.05</v>
      </c>
      <c r="K1096" s="73">
        <v>12170.88</v>
      </c>
      <c r="L1096" s="74">
        <v>1000</v>
      </c>
      <c r="M1096" s="73">
        <v>3139.52</v>
      </c>
      <c r="N1096" s="73">
        <v>0</v>
      </c>
      <c r="O1096" s="16" t="str">
        <f>VLOOKUP($A1096,'Roll up tech'!$A:$C,3,0)</f>
        <v>BJ PTS</v>
      </c>
      <c r="P1096" s="16" t="str">
        <f>VLOOKUP($A1096,'Roll up tech'!$A:$C,2,0)</f>
        <v>BJ US-IC-Milk+Cookies-8 1PT</v>
      </c>
      <c r="Q1096" s="16" t="str">
        <f t="shared" si="55"/>
        <v>BJ</v>
      </c>
      <c r="R1096" s="16">
        <f>VLOOKUP(A1096,'Per Pallet'!A:C,3,0)</f>
        <v>240</v>
      </c>
      <c r="S1096" s="16">
        <f t="shared" si="56"/>
        <v>2</v>
      </c>
    </row>
    <row r="1097" spans="1:19" hidden="1" x14ac:dyDescent="0.25">
      <c r="A1097" s="71">
        <v>67794167</v>
      </c>
      <c r="B1097" s="71">
        <v>5914</v>
      </c>
      <c r="C1097" s="71" t="s">
        <v>849</v>
      </c>
      <c r="D1097" s="71" t="s">
        <v>850</v>
      </c>
      <c r="E1097" s="71" t="s">
        <v>10403</v>
      </c>
      <c r="F1097" s="71" t="s">
        <v>851</v>
      </c>
      <c r="G1097" s="71" t="s">
        <v>852</v>
      </c>
      <c r="H1097" s="72">
        <v>3378</v>
      </c>
      <c r="I1097" s="73">
        <v>38247.61</v>
      </c>
      <c r="J1097" s="73">
        <v>11322.56</v>
      </c>
      <c r="K1097" s="73">
        <v>12099.81</v>
      </c>
      <c r="L1097" s="74">
        <v>1000</v>
      </c>
      <c r="M1097" s="73">
        <v>38247.61</v>
      </c>
      <c r="N1097" s="73">
        <v>0</v>
      </c>
      <c r="O1097" s="16" t="str">
        <f>VLOOKUP($A1097,'Roll up tech'!$A:$C,3,0)</f>
        <v>BJ PTS</v>
      </c>
      <c r="P1097" s="16" t="str">
        <f>VLOOKUP($A1097,'Roll up tech'!$A:$C,2,0)</f>
        <v>BJ US-IC-Milk+Cookies-8 1PT</v>
      </c>
      <c r="Q1097" s="16" t="str">
        <f t="shared" si="55"/>
        <v>BJ</v>
      </c>
      <c r="R1097" s="16">
        <f>VLOOKUP(A1097,'Per Pallet'!A:C,3,0)</f>
        <v>240</v>
      </c>
      <c r="S1097" s="16">
        <f t="shared" si="56"/>
        <v>15</v>
      </c>
    </row>
    <row r="1098" spans="1:19" hidden="1" x14ac:dyDescent="0.25">
      <c r="A1098" s="71">
        <v>67794168</v>
      </c>
      <c r="B1098" s="71">
        <v>1419</v>
      </c>
      <c r="C1098" s="71" t="s">
        <v>849</v>
      </c>
      <c r="D1098" s="71" t="s">
        <v>850</v>
      </c>
      <c r="E1098" s="71" t="s">
        <v>10403</v>
      </c>
      <c r="F1098" s="71" t="s">
        <v>851</v>
      </c>
      <c r="G1098" s="71" t="s">
        <v>852</v>
      </c>
      <c r="H1098" s="72">
        <v>0</v>
      </c>
      <c r="I1098" s="73">
        <v>0</v>
      </c>
      <c r="J1098" s="73">
        <v>12296.48</v>
      </c>
      <c r="K1098" s="73">
        <v>12309.41</v>
      </c>
      <c r="L1098" s="74">
        <v>1000</v>
      </c>
      <c r="M1098" s="73">
        <v>0</v>
      </c>
      <c r="N1098" s="73">
        <v>0</v>
      </c>
      <c r="O1098" s="16" t="str">
        <f>VLOOKUP($A1098,'Roll up tech'!$A:$C,3,0)</f>
        <v>BJ PTS</v>
      </c>
      <c r="P1098" s="16" t="str">
        <f>VLOOKUP($A1098,'Roll up tech'!$A:$C,2,0)</f>
        <v>BJ US-IC-MntrWndrland-8 1PT</v>
      </c>
      <c r="Q1098" s="16" t="str">
        <f t="shared" si="55"/>
        <v>BJ</v>
      </c>
      <c r="R1098" s="16">
        <f>VLOOKUP(A1098,'Per Pallet'!A:C,3,0)</f>
        <v>240</v>
      </c>
      <c r="S1098" s="16">
        <f t="shared" si="56"/>
        <v>0</v>
      </c>
    </row>
    <row r="1099" spans="1:19" hidden="1" x14ac:dyDescent="0.25">
      <c r="A1099" s="71">
        <v>67794168</v>
      </c>
      <c r="B1099" s="71">
        <v>1439</v>
      </c>
      <c r="C1099" s="71" t="s">
        <v>849</v>
      </c>
      <c r="D1099" s="71" t="s">
        <v>850</v>
      </c>
      <c r="E1099" s="71" t="s">
        <v>10403</v>
      </c>
      <c r="F1099" s="71" t="s">
        <v>851</v>
      </c>
      <c r="G1099" s="71" t="s">
        <v>852</v>
      </c>
      <c r="H1099" s="72">
        <v>227</v>
      </c>
      <c r="I1099" s="73">
        <v>2951.7</v>
      </c>
      <c r="J1099" s="73">
        <v>13003.08</v>
      </c>
      <c r="K1099" s="73">
        <v>13755.2</v>
      </c>
      <c r="L1099" s="74">
        <v>1000</v>
      </c>
      <c r="M1099" s="73">
        <v>2951.7</v>
      </c>
      <c r="N1099" s="73">
        <v>0</v>
      </c>
      <c r="O1099" s="16" t="str">
        <f>VLOOKUP($A1099,'Roll up tech'!$A:$C,3,0)</f>
        <v>BJ PTS</v>
      </c>
      <c r="P1099" s="16" t="str">
        <f>VLOOKUP($A1099,'Roll up tech'!$A:$C,2,0)</f>
        <v>BJ US-IC-MntrWndrland-8 1PT</v>
      </c>
      <c r="Q1099" s="16" t="str">
        <f t="shared" si="55"/>
        <v>BJ</v>
      </c>
      <c r="R1099" s="16">
        <f>VLOOKUP(A1099,'Per Pallet'!A:C,3,0)</f>
        <v>240</v>
      </c>
      <c r="S1099" s="16">
        <f t="shared" si="56"/>
        <v>1</v>
      </c>
    </row>
    <row r="1100" spans="1:19" hidden="1" x14ac:dyDescent="0.25">
      <c r="A1100" s="71">
        <v>67794168</v>
      </c>
      <c r="B1100" s="71">
        <v>2300</v>
      </c>
      <c r="C1100" s="71" t="s">
        <v>849</v>
      </c>
      <c r="D1100" s="71" t="s">
        <v>850</v>
      </c>
      <c r="E1100" s="71" t="s">
        <v>10403</v>
      </c>
      <c r="F1100" s="71" t="s">
        <v>851</v>
      </c>
      <c r="G1100" s="71" t="s">
        <v>852</v>
      </c>
      <c r="H1100" s="72">
        <v>4</v>
      </c>
      <c r="I1100" s="73">
        <v>48.52</v>
      </c>
      <c r="J1100" s="73">
        <v>12130</v>
      </c>
      <c r="K1100" s="73">
        <v>12441.87</v>
      </c>
      <c r="L1100" s="74">
        <v>1000</v>
      </c>
      <c r="M1100" s="73">
        <v>48.52</v>
      </c>
      <c r="N1100" s="73">
        <v>0</v>
      </c>
      <c r="O1100" s="16" t="str">
        <f>VLOOKUP($A1100,'Roll up tech'!$A:$C,3,0)</f>
        <v>BJ PTS</v>
      </c>
      <c r="P1100" s="16" t="str">
        <f>VLOOKUP($A1100,'Roll up tech'!$A:$C,2,0)</f>
        <v>BJ US-IC-MntrWndrland-8 1PT</v>
      </c>
      <c r="Q1100" s="16" t="str">
        <f t="shared" si="55"/>
        <v>BJ</v>
      </c>
      <c r="R1100" s="16">
        <f>VLOOKUP(A1100,'Per Pallet'!A:C,3,0)</f>
        <v>240</v>
      </c>
      <c r="S1100" s="16">
        <f t="shared" si="56"/>
        <v>1</v>
      </c>
    </row>
    <row r="1101" spans="1:19" hidden="1" x14ac:dyDescent="0.25">
      <c r="A1101" s="71">
        <v>67794168</v>
      </c>
      <c r="B1101" s="71">
        <v>3989</v>
      </c>
      <c r="C1101" s="71" t="s">
        <v>849</v>
      </c>
      <c r="D1101" s="71" t="s">
        <v>850</v>
      </c>
      <c r="E1101" s="71" t="s">
        <v>10403</v>
      </c>
      <c r="F1101" s="71" t="s">
        <v>851</v>
      </c>
      <c r="G1101" s="71" t="s">
        <v>852</v>
      </c>
      <c r="H1101" s="72">
        <v>839</v>
      </c>
      <c r="I1101" s="73">
        <v>10388.719999999999</v>
      </c>
      <c r="J1101" s="73">
        <v>12382.26</v>
      </c>
      <c r="K1101" s="73">
        <v>12459.44</v>
      </c>
      <c r="L1101" s="74">
        <v>1000</v>
      </c>
      <c r="M1101" s="73">
        <v>10388.719999999999</v>
      </c>
      <c r="N1101" s="73">
        <v>0</v>
      </c>
      <c r="O1101" s="16" t="str">
        <f>VLOOKUP($A1101,'Roll up tech'!$A:$C,3,0)</f>
        <v>BJ PTS</v>
      </c>
      <c r="P1101" s="16" t="str">
        <f>VLOOKUP($A1101,'Roll up tech'!$A:$C,2,0)</f>
        <v>BJ US-IC-MntrWndrland-8 1PT</v>
      </c>
      <c r="Q1101" s="16" t="str">
        <f t="shared" si="55"/>
        <v>BJ</v>
      </c>
      <c r="R1101" s="16">
        <f>VLOOKUP(A1101,'Per Pallet'!A:C,3,0)</f>
        <v>240</v>
      </c>
      <c r="S1101" s="16">
        <f t="shared" si="56"/>
        <v>4</v>
      </c>
    </row>
    <row r="1102" spans="1:19" hidden="1" x14ac:dyDescent="0.25">
      <c r="A1102" s="71">
        <v>67794169</v>
      </c>
      <c r="B1102" s="71">
        <v>1419</v>
      </c>
      <c r="C1102" s="71" t="s">
        <v>849</v>
      </c>
      <c r="D1102" s="71" t="s">
        <v>850</v>
      </c>
      <c r="E1102" s="71" t="s">
        <v>10403</v>
      </c>
      <c r="F1102" s="71" t="s">
        <v>851</v>
      </c>
      <c r="G1102" s="71" t="s">
        <v>852</v>
      </c>
      <c r="H1102" s="72">
        <v>13313</v>
      </c>
      <c r="I1102" s="73">
        <v>169987.44</v>
      </c>
      <c r="J1102" s="73">
        <v>12768.53</v>
      </c>
      <c r="K1102" s="73">
        <v>12404.69</v>
      </c>
      <c r="L1102" s="74">
        <v>1000</v>
      </c>
      <c r="M1102" s="73">
        <v>169987.44</v>
      </c>
      <c r="N1102" s="73">
        <v>0</v>
      </c>
      <c r="O1102" s="16" t="str">
        <f>VLOOKUP($A1102,'Roll up tech'!$A:$C,3,0)</f>
        <v>BJ PTS</v>
      </c>
      <c r="P1102" s="16" t="str">
        <f>VLOOKUP($A1102,'Roll up tech'!$A:$C,2,0)</f>
        <v>BJ US-IC-TonightDough-8 1PT</v>
      </c>
      <c r="Q1102" s="16" t="str">
        <f t="shared" si="55"/>
        <v>BJ</v>
      </c>
      <c r="R1102" s="16">
        <f>VLOOKUP(A1102,'Per Pallet'!A:C,3,0)</f>
        <v>240</v>
      </c>
      <c r="S1102" s="16">
        <f t="shared" si="56"/>
        <v>56</v>
      </c>
    </row>
    <row r="1103" spans="1:19" hidden="1" x14ac:dyDescent="0.25">
      <c r="A1103" s="71">
        <v>67794169</v>
      </c>
      <c r="B1103" s="71">
        <v>1439</v>
      </c>
      <c r="C1103" s="71" t="s">
        <v>849</v>
      </c>
      <c r="D1103" s="71" t="s">
        <v>850</v>
      </c>
      <c r="E1103" s="71" t="s">
        <v>10403</v>
      </c>
      <c r="F1103" s="71" t="s">
        <v>851</v>
      </c>
      <c r="G1103" s="71" t="s">
        <v>852</v>
      </c>
      <c r="H1103" s="72">
        <v>13360</v>
      </c>
      <c r="I1103" s="73">
        <v>183196.23</v>
      </c>
      <c r="J1103" s="73">
        <v>13712.29</v>
      </c>
      <c r="K1103" s="73">
        <v>12698.52</v>
      </c>
      <c r="L1103" s="74">
        <v>1000</v>
      </c>
      <c r="M1103" s="73">
        <v>183196.23</v>
      </c>
      <c r="N1103" s="73">
        <v>0</v>
      </c>
      <c r="O1103" s="16" t="str">
        <f>VLOOKUP($A1103,'Roll up tech'!$A:$C,3,0)</f>
        <v>BJ PTS</v>
      </c>
      <c r="P1103" s="16" t="str">
        <f>VLOOKUP($A1103,'Roll up tech'!$A:$C,2,0)</f>
        <v>BJ US-IC-TonightDough-8 1PT</v>
      </c>
      <c r="Q1103" s="16" t="str">
        <f t="shared" si="55"/>
        <v>BJ</v>
      </c>
      <c r="R1103" s="16">
        <f>VLOOKUP(A1103,'Per Pallet'!A:C,3,0)</f>
        <v>240</v>
      </c>
      <c r="S1103" s="16">
        <f t="shared" si="56"/>
        <v>56</v>
      </c>
    </row>
    <row r="1104" spans="1:19" hidden="1" x14ac:dyDescent="0.25">
      <c r="A1104" s="71">
        <v>67794169</v>
      </c>
      <c r="B1104" s="71">
        <v>1471</v>
      </c>
      <c r="C1104" s="71" t="s">
        <v>849</v>
      </c>
      <c r="D1104" s="71" t="s">
        <v>850</v>
      </c>
      <c r="E1104" s="71" t="s">
        <v>10403</v>
      </c>
      <c r="F1104" s="71" t="s">
        <v>851</v>
      </c>
      <c r="G1104" s="71" t="s">
        <v>852</v>
      </c>
      <c r="H1104" s="72">
        <v>2160</v>
      </c>
      <c r="I1104" s="73">
        <v>28208.89</v>
      </c>
      <c r="J1104" s="73">
        <v>13059.67</v>
      </c>
      <c r="K1104" s="73">
        <v>12404.69</v>
      </c>
      <c r="L1104" s="74">
        <v>1000</v>
      </c>
      <c r="M1104" s="73">
        <v>28208.89</v>
      </c>
      <c r="N1104" s="73">
        <v>0</v>
      </c>
      <c r="O1104" s="16" t="str">
        <f>VLOOKUP($A1104,'Roll up tech'!$A:$C,3,0)</f>
        <v>BJ PTS</v>
      </c>
      <c r="P1104" s="16" t="str">
        <f>VLOOKUP($A1104,'Roll up tech'!$A:$C,2,0)</f>
        <v>BJ US-IC-TonightDough-8 1PT</v>
      </c>
      <c r="Q1104" s="16" t="str">
        <f t="shared" ref="Q1104:Q1141" si="57">LEFT(P1104,2)</f>
        <v>BJ</v>
      </c>
      <c r="R1104" s="16">
        <f>VLOOKUP(A1104,'Per Pallet'!A:C,3,0)</f>
        <v>240</v>
      </c>
      <c r="S1104" s="16">
        <f t="shared" ref="S1104:S1141" si="58">ROUNDUP(H1104/R1104,0)</f>
        <v>9</v>
      </c>
    </row>
    <row r="1105" spans="1:19" hidden="1" x14ac:dyDescent="0.25">
      <c r="A1105" s="71">
        <v>67794169</v>
      </c>
      <c r="B1105" s="71">
        <v>2300</v>
      </c>
      <c r="C1105" s="71" t="s">
        <v>849</v>
      </c>
      <c r="D1105" s="71" t="s">
        <v>850</v>
      </c>
      <c r="E1105" s="71" t="s">
        <v>10403</v>
      </c>
      <c r="F1105" s="71" t="s">
        <v>851</v>
      </c>
      <c r="G1105" s="71" t="s">
        <v>852</v>
      </c>
      <c r="H1105" s="72">
        <v>16450</v>
      </c>
      <c r="I1105" s="73">
        <v>208400.74</v>
      </c>
      <c r="J1105" s="73">
        <v>12668.74</v>
      </c>
      <c r="K1105" s="73">
        <v>12610.05</v>
      </c>
      <c r="L1105" s="74">
        <v>1000</v>
      </c>
      <c r="M1105" s="73">
        <v>208400.74</v>
      </c>
      <c r="N1105" s="73">
        <v>0</v>
      </c>
      <c r="O1105" s="16" t="str">
        <f>VLOOKUP($A1105,'Roll up tech'!$A:$C,3,0)</f>
        <v>BJ PTS</v>
      </c>
      <c r="P1105" s="16" t="str">
        <f>VLOOKUP($A1105,'Roll up tech'!$A:$C,2,0)</f>
        <v>BJ US-IC-TonightDough-8 1PT</v>
      </c>
      <c r="Q1105" s="16" t="str">
        <f t="shared" si="57"/>
        <v>BJ</v>
      </c>
      <c r="R1105" s="16">
        <f>VLOOKUP(A1105,'Per Pallet'!A:C,3,0)</f>
        <v>240</v>
      </c>
      <c r="S1105" s="16">
        <f t="shared" si="58"/>
        <v>69</v>
      </c>
    </row>
    <row r="1106" spans="1:19" hidden="1" x14ac:dyDescent="0.25">
      <c r="A1106" s="71">
        <v>67794169</v>
      </c>
      <c r="B1106" s="71">
        <v>3989</v>
      </c>
      <c r="C1106" s="71" t="s">
        <v>849</v>
      </c>
      <c r="D1106" s="71" t="s">
        <v>850</v>
      </c>
      <c r="E1106" s="71" t="s">
        <v>10403</v>
      </c>
      <c r="F1106" s="71" t="s">
        <v>851</v>
      </c>
      <c r="G1106" s="71" t="s">
        <v>852</v>
      </c>
      <c r="H1106" s="72">
        <v>32844</v>
      </c>
      <c r="I1106" s="73">
        <v>425476.01</v>
      </c>
      <c r="J1106" s="73">
        <v>12954.45</v>
      </c>
      <c r="K1106" s="73">
        <v>12698.52</v>
      </c>
      <c r="L1106" s="74">
        <v>1000</v>
      </c>
      <c r="M1106" s="73">
        <v>425476.01</v>
      </c>
      <c r="N1106" s="73">
        <v>0</v>
      </c>
      <c r="O1106" s="16" t="str">
        <f>VLOOKUP($A1106,'Roll up tech'!$A:$C,3,0)</f>
        <v>BJ PTS</v>
      </c>
      <c r="P1106" s="16" t="str">
        <f>VLOOKUP($A1106,'Roll up tech'!$A:$C,2,0)</f>
        <v>BJ US-IC-TonightDough-8 1PT</v>
      </c>
      <c r="Q1106" s="16" t="str">
        <f t="shared" si="57"/>
        <v>BJ</v>
      </c>
      <c r="R1106" s="16">
        <f>VLOOKUP(A1106,'Per Pallet'!A:C,3,0)</f>
        <v>240</v>
      </c>
      <c r="S1106" s="16">
        <f t="shared" si="58"/>
        <v>137</v>
      </c>
    </row>
    <row r="1107" spans="1:19" hidden="1" x14ac:dyDescent="0.25">
      <c r="A1107" s="71">
        <v>67794169</v>
      </c>
      <c r="B1107" s="71">
        <v>5911</v>
      </c>
      <c r="C1107" s="71" t="s">
        <v>849</v>
      </c>
      <c r="D1107" s="71" t="s">
        <v>850</v>
      </c>
      <c r="E1107" s="71" t="s">
        <v>10403</v>
      </c>
      <c r="F1107" s="71" t="s">
        <v>851</v>
      </c>
      <c r="G1107" s="71" t="s">
        <v>852</v>
      </c>
      <c r="H1107" s="72">
        <v>0</v>
      </c>
      <c r="I1107" s="73">
        <v>0</v>
      </c>
      <c r="J1107" s="73">
        <v>11009.14</v>
      </c>
      <c r="K1107" s="73">
        <v>12018.18</v>
      </c>
      <c r="L1107" s="74">
        <v>1000</v>
      </c>
      <c r="M1107" s="73">
        <v>0</v>
      </c>
      <c r="N1107" s="73">
        <v>0</v>
      </c>
      <c r="O1107" s="16" t="str">
        <f>VLOOKUP($A1107,'Roll up tech'!$A:$C,3,0)</f>
        <v>BJ PTS</v>
      </c>
      <c r="P1107" s="16" t="str">
        <f>VLOOKUP($A1107,'Roll up tech'!$A:$C,2,0)</f>
        <v>BJ US-IC-TonightDough-8 1PT</v>
      </c>
      <c r="Q1107" s="16" t="str">
        <f t="shared" si="57"/>
        <v>BJ</v>
      </c>
      <c r="R1107" s="16">
        <f>VLOOKUP(A1107,'Per Pallet'!A:C,3,0)</f>
        <v>240</v>
      </c>
      <c r="S1107" s="16">
        <f t="shared" si="58"/>
        <v>0</v>
      </c>
    </row>
    <row r="1108" spans="1:19" hidden="1" x14ac:dyDescent="0.25">
      <c r="A1108" s="71">
        <v>67794169</v>
      </c>
      <c r="B1108" s="71">
        <v>5914</v>
      </c>
      <c r="C1108" s="71" t="s">
        <v>849</v>
      </c>
      <c r="D1108" s="71" t="s">
        <v>850</v>
      </c>
      <c r="E1108" s="71" t="s">
        <v>10403</v>
      </c>
      <c r="F1108" s="71" t="s">
        <v>851</v>
      </c>
      <c r="G1108" s="71" t="s">
        <v>852</v>
      </c>
      <c r="H1108" s="72">
        <v>2035</v>
      </c>
      <c r="I1108" s="73">
        <v>23741.040000000001</v>
      </c>
      <c r="J1108" s="73">
        <v>11666.36</v>
      </c>
      <c r="K1108" s="73">
        <v>12168.19</v>
      </c>
      <c r="L1108" s="74">
        <v>1000</v>
      </c>
      <c r="M1108" s="73">
        <v>23741.040000000001</v>
      </c>
      <c r="N1108" s="73">
        <v>0</v>
      </c>
      <c r="O1108" s="16" t="str">
        <f>VLOOKUP($A1108,'Roll up tech'!$A:$C,3,0)</f>
        <v>BJ PTS</v>
      </c>
      <c r="P1108" s="16" t="str">
        <f>VLOOKUP($A1108,'Roll up tech'!$A:$C,2,0)</f>
        <v>BJ US-IC-TonightDough-8 1PT</v>
      </c>
      <c r="Q1108" s="16" t="str">
        <f t="shared" si="57"/>
        <v>BJ</v>
      </c>
      <c r="R1108" s="16">
        <f>VLOOKUP(A1108,'Per Pallet'!A:C,3,0)</f>
        <v>240</v>
      </c>
      <c r="S1108" s="16">
        <f t="shared" si="58"/>
        <v>9</v>
      </c>
    </row>
    <row r="1109" spans="1:19" hidden="1" x14ac:dyDescent="0.25">
      <c r="A1109" s="71">
        <v>67794170</v>
      </c>
      <c r="B1109" s="71">
        <v>1419</v>
      </c>
      <c r="C1109" s="71" t="s">
        <v>849</v>
      </c>
      <c r="D1109" s="71" t="s">
        <v>850</v>
      </c>
      <c r="E1109" s="71" t="s">
        <v>10403</v>
      </c>
      <c r="F1109" s="71" t="s">
        <v>851</v>
      </c>
      <c r="G1109" s="71" t="s">
        <v>852</v>
      </c>
      <c r="H1109" s="72">
        <v>0</v>
      </c>
      <c r="I1109" s="73">
        <v>0</v>
      </c>
      <c r="J1109" s="73">
        <v>13204.93</v>
      </c>
      <c r="K1109" s="73">
        <v>12726.21</v>
      </c>
      <c r="L1109" s="74">
        <v>1000</v>
      </c>
      <c r="M1109" s="73">
        <v>0</v>
      </c>
      <c r="N1109" s="73">
        <v>0</v>
      </c>
      <c r="O1109" s="16" t="str">
        <f>VLOOKUP($A1109,'Roll up tech'!$A:$C,3,0)</f>
        <v>BJ PTS</v>
      </c>
      <c r="P1109" s="16" t="str">
        <f>VLOOKUP($A1109,'Roll up tech'!$A:$C,2,0)</f>
        <v>BJ US-IC-PeanutButterWorld-8 1PT</v>
      </c>
      <c r="Q1109" s="16" t="str">
        <f t="shared" si="57"/>
        <v>BJ</v>
      </c>
      <c r="R1109" s="16">
        <f>VLOOKUP(A1109,'Per Pallet'!A:C,3,0)</f>
        <v>240</v>
      </c>
      <c r="S1109" s="16">
        <f t="shared" si="58"/>
        <v>0</v>
      </c>
    </row>
    <row r="1110" spans="1:19" hidden="1" x14ac:dyDescent="0.25">
      <c r="A1110" s="71">
        <v>67794170</v>
      </c>
      <c r="B1110" s="71">
        <v>1439</v>
      </c>
      <c r="C1110" s="71" t="s">
        <v>849</v>
      </c>
      <c r="D1110" s="71" t="s">
        <v>850</v>
      </c>
      <c r="E1110" s="71" t="s">
        <v>10403</v>
      </c>
      <c r="F1110" s="71" t="s">
        <v>851</v>
      </c>
      <c r="G1110" s="71" t="s">
        <v>852</v>
      </c>
      <c r="H1110" s="72">
        <v>0</v>
      </c>
      <c r="I1110" s="73">
        <v>0</v>
      </c>
      <c r="J1110" s="73">
        <v>13620.08</v>
      </c>
      <c r="K1110" s="73">
        <v>14426.27</v>
      </c>
      <c r="L1110" s="74">
        <v>1000</v>
      </c>
      <c r="M1110" s="73">
        <v>0</v>
      </c>
      <c r="N1110" s="73">
        <v>0</v>
      </c>
      <c r="O1110" s="16" t="str">
        <f>VLOOKUP($A1110,'Roll up tech'!$A:$C,3,0)</f>
        <v>BJ PTS</v>
      </c>
      <c r="P1110" s="16" t="str">
        <f>VLOOKUP($A1110,'Roll up tech'!$A:$C,2,0)</f>
        <v>BJ US-IC-PeanutButterWorld-8 1PT</v>
      </c>
      <c r="Q1110" s="16" t="str">
        <f t="shared" si="57"/>
        <v>BJ</v>
      </c>
      <c r="R1110" s="16">
        <f>VLOOKUP(A1110,'Per Pallet'!A:C,3,0)</f>
        <v>240</v>
      </c>
      <c r="S1110" s="16">
        <f t="shared" si="58"/>
        <v>0</v>
      </c>
    </row>
    <row r="1111" spans="1:19" hidden="1" x14ac:dyDescent="0.25">
      <c r="A1111" s="71">
        <v>67794170</v>
      </c>
      <c r="B1111" s="71">
        <v>2300</v>
      </c>
      <c r="C1111" s="71" t="s">
        <v>849</v>
      </c>
      <c r="D1111" s="71" t="s">
        <v>850</v>
      </c>
      <c r="E1111" s="71" t="s">
        <v>10403</v>
      </c>
      <c r="F1111" s="71" t="s">
        <v>851</v>
      </c>
      <c r="G1111" s="71" t="s">
        <v>852</v>
      </c>
      <c r="H1111" s="72">
        <v>241</v>
      </c>
      <c r="I1111" s="73">
        <v>3127</v>
      </c>
      <c r="J1111" s="73">
        <v>12975.1</v>
      </c>
      <c r="K1111" s="73">
        <v>12709.65</v>
      </c>
      <c r="L1111" s="74">
        <v>1000</v>
      </c>
      <c r="M1111" s="73">
        <v>3127</v>
      </c>
      <c r="N1111" s="73">
        <v>0</v>
      </c>
      <c r="O1111" s="16" t="str">
        <f>VLOOKUP($A1111,'Roll up tech'!$A:$C,3,0)</f>
        <v>BJ PTS</v>
      </c>
      <c r="P1111" s="16" t="str">
        <f>VLOOKUP($A1111,'Roll up tech'!$A:$C,2,0)</f>
        <v>BJ US-IC-PeanutButterWorld-8 1PT</v>
      </c>
      <c r="Q1111" s="16" t="str">
        <f t="shared" si="57"/>
        <v>BJ</v>
      </c>
      <c r="R1111" s="16">
        <f>VLOOKUP(A1111,'Per Pallet'!A:C,3,0)</f>
        <v>240</v>
      </c>
      <c r="S1111" s="16">
        <f t="shared" si="58"/>
        <v>2</v>
      </c>
    </row>
    <row r="1112" spans="1:19" hidden="1" x14ac:dyDescent="0.25">
      <c r="A1112" s="71">
        <v>67794170</v>
      </c>
      <c r="B1112" s="71">
        <v>3989</v>
      </c>
      <c r="C1112" s="71" t="s">
        <v>849</v>
      </c>
      <c r="D1112" s="71" t="s">
        <v>850</v>
      </c>
      <c r="E1112" s="71" t="s">
        <v>10403</v>
      </c>
      <c r="F1112" s="71" t="s">
        <v>851</v>
      </c>
      <c r="G1112" s="71" t="s">
        <v>852</v>
      </c>
      <c r="H1112" s="72">
        <v>244</v>
      </c>
      <c r="I1112" s="73">
        <v>3120.39</v>
      </c>
      <c r="J1112" s="73">
        <v>12788.48</v>
      </c>
      <c r="K1112" s="73">
        <v>12771.75</v>
      </c>
      <c r="L1112" s="74">
        <v>1000</v>
      </c>
      <c r="M1112" s="73">
        <v>3120.39</v>
      </c>
      <c r="N1112" s="73">
        <v>0</v>
      </c>
      <c r="O1112" s="16" t="str">
        <f>VLOOKUP($A1112,'Roll up tech'!$A:$C,3,0)</f>
        <v>BJ PTS</v>
      </c>
      <c r="P1112" s="16" t="str">
        <f>VLOOKUP($A1112,'Roll up tech'!$A:$C,2,0)</f>
        <v>BJ US-IC-PeanutButterWorld-8 1PT</v>
      </c>
      <c r="Q1112" s="16" t="str">
        <f t="shared" si="57"/>
        <v>BJ</v>
      </c>
      <c r="R1112" s="16">
        <f>VLOOKUP(A1112,'Per Pallet'!A:C,3,0)</f>
        <v>240</v>
      </c>
      <c r="S1112" s="16">
        <f t="shared" si="58"/>
        <v>2</v>
      </c>
    </row>
    <row r="1113" spans="1:19" hidden="1" x14ac:dyDescent="0.25">
      <c r="A1113" s="71">
        <v>67794170</v>
      </c>
      <c r="B1113" s="71">
        <v>5914</v>
      </c>
      <c r="C1113" s="71" t="s">
        <v>849</v>
      </c>
      <c r="D1113" s="71" t="s">
        <v>850</v>
      </c>
      <c r="E1113" s="71" t="s">
        <v>10403</v>
      </c>
      <c r="F1113" s="71" t="s">
        <v>853</v>
      </c>
      <c r="G1113" s="71" t="s">
        <v>852</v>
      </c>
      <c r="H1113" s="72">
        <v>0</v>
      </c>
      <c r="I1113" s="73">
        <v>0</v>
      </c>
      <c r="J1113" s="73">
        <v>12161.14</v>
      </c>
      <c r="K1113" s="73">
        <v>12111.05</v>
      </c>
      <c r="L1113" s="74">
        <v>1000</v>
      </c>
      <c r="M1113" s="73">
        <v>0</v>
      </c>
      <c r="N1113" s="73">
        <v>0</v>
      </c>
      <c r="O1113" s="16" t="str">
        <f>VLOOKUP($A1113,'Roll up tech'!$A:$C,3,0)</f>
        <v>BJ PTS</v>
      </c>
      <c r="P1113" s="16" t="str">
        <f>VLOOKUP($A1113,'Roll up tech'!$A:$C,2,0)</f>
        <v>BJ US-IC-PeanutButterWorld-8 1PT</v>
      </c>
      <c r="Q1113" s="16" t="str">
        <f t="shared" si="57"/>
        <v>BJ</v>
      </c>
      <c r="R1113" s="16">
        <f>VLOOKUP(A1113,'Per Pallet'!A:C,3,0)</f>
        <v>240</v>
      </c>
      <c r="S1113" s="16">
        <f t="shared" si="58"/>
        <v>0</v>
      </c>
    </row>
    <row r="1114" spans="1:19" hidden="1" x14ac:dyDescent="0.25">
      <c r="A1114" s="71">
        <v>67803006</v>
      </c>
      <c r="B1114" s="71">
        <v>1419</v>
      </c>
      <c r="C1114" s="71" t="s">
        <v>849</v>
      </c>
      <c r="D1114" s="71" t="s">
        <v>850</v>
      </c>
      <c r="E1114" s="71" t="s">
        <v>10403</v>
      </c>
      <c r="F1114" s="71" t="s">
        <v>851</v>
      </c>
      <c r="G1114" s="71" t="s">
        <v>852</v>
      </c>
      <c r="H1114" s="72">
        <v>7618</v>
      </c>
      <c r="I1114" s="73">
        <v>100408.63</v>
      </c>
      <c r="J1114" s="73">
        <v>13180.44</v>
      </c>
      <c r="K1114" s="73">
        <v>12181.22</v>
      </c>
      <c r="L1114" s="74">
        <v>1000</v>
      </c>
      <c r="M1114" s="73">
        <v>100408.63</v>
      </c>
      <c r="N1114" s="73">
        <v>0</v>
      </c>
      <c r="O1114" s="16" t="str">
        <f>VLOOKUP($A1114,'Roll up tech'!$A:$C,3,0)</f>
        <v>BJ PTS</v>
      </c>
      <c r="P1114" s="16" t="str">
        <f>VLOOKUP($A1114,'Roll up tech'!$A:$C,2,0)</f>
        <v>BJ R01-IC-TonightDough-8 458ML</v>
      </c>
      <c r="Q1114" s="16" t="str">
        <f t="shared" si="57"/>
        <v>BJ</v>
      </c>
      <c r="R1114" s="16">
        <f>VLOOKUP(A1114,'Per Pallet'!A:C,3,0)</f>
        <v>240</v>
      </c>
      <c r="S1114" s="16">
        <f t="shared" si="58"/>
        <v>32</v>
      </c>
    </row>
    <row r="1115" spans="1:19" hidden="1" x14ac:dyDescent="0.25">
      <c r="A1115" s="71">
        <v>67803006</v>
      </c>
      <c r="B1115" s="71">
        <v>5911</v>
      </c>
      <c r="C1115" s="71" t="s">
        <v>849</v>
      </c>
      <c r="D1115" s="71" t="s">
        <v>850</v>
      </c>
      <c r="E1115" s="71" t="s">
        <v>10403</v>
      </c>
      <c r="F1115" s="71" t="s">
        <v>853</v>
      </c>
      <c r="G1115" s="71" t="s">
        <v>852</v>
      </c>
      <c r="H1115" s="72">
        <v>0</v>
      </c>
      <c r="I1115" s="73">
        <v>0</v>
      </c>
      <c r="J1115" s="73">
        <v>12278.96</v>
      </c>
      <c r="K1115" s="73">
        <v>12009.98</v>
      </c>
      <c r="L1115" s="74">
        <v>1000</v>
      </c>
      <c r="M1115" s="73">
        <v>0</v>
      </c>
      <c r="N1115" s="73">
        <v>0</v>
      </c>
      <c r="O1115" s="16" t="str">
        <f>VLOOKUP($A1115,'Roll up tech'!$A:$C,3,0)</f>
        <v>BJ PTS</v>
      </c>
      <c r="P1115" s="16" t="str">
        <f>VLOOKUP($A1115,'Roll up tech'!$A:$C,2,0)</f>
        <v>BJ R01-IC-TonightDough-8 458ML</v>
      </c>
      <c r="Q1115" s="16" t="str">
        <f t="shared" si="57"/>
        <v>BJ</v>
      </c>
      <c r="R1115" s="16">
        <f>VLOOKUP(A1115,'Per Pallet'!A:C,3,0)</f>
        <v>240</v>
      </c>
      <c r="S1115" s="16">
        <f t="shared" si="58"/>
        <v>0</v>
      </c>
    </row>
    <row r="1116" spans="1:19" hidden="1" x14ac:dyDescent="0.25">
      <c r="A1116" s="71">
        <v>67803006</v>
      </c>
      <c r="B1116" s="71">
        <v>5914</v>
      </c>
      <c r="C1116" s="71" t="s">
        <v>849</v>
      </c>
      <c r="D1116" s="71" t="s">
        <v>850</v>
      </c>
      <c r="E1116" s="71" t="s">
        <v>10403</v>
      </c>
      <c r="F1116" s="71" t="s">
        <v>853</v>
      </c>
      <c r="G1116" s="71" t="s">
        <v>852</v>
      </c>
      <c r="H1116" s="72">
        <v>0</v>
      </c>
      <c r="I1116" s="73">
        <v>0</v>
      </c>
      <c r="J1116" s="73">
        <v>12786.81</v>
      </c>
      <c r="K1116" s="73">
        <v>11754.56</v>
      </c>
      <c r="L1116" s="74">
        <v>1000</v>
      </c>
      <c r="M1116" s="73">
        <v>0</v>
      </c>
      <c r="N1116" s="73">
        <v>0</v>
      </c>
      <c r="O1116" s="16" t="str">
        <f>VLOOKUP($A1116,'Roll up tech'!$A:$C,3,0)</f>
        <v>BJ PTS</v>
      </c>
      <c r="P1116" s="16" t="str">
        <f>VLOOKUP($A1116,'Roll up tech'!$A:$C,2,0)</f>
        <v>BJ R01-IC-TonightDough-8 458ML</v>
      </c>
      <c r="Q1116" s="16" t="str">
        <f t="shared" si="57"/>
        <v>BJ</v>
      </c>
      <c r="R1116" s="16">
        <f>VLOOKUP(A1116,'Per Pallet'!A:C,3,0)</f>
        <v>240</v>
      </c>
      <c r="S1116" s="16">
        <f t="shared" si="58"/>
        <v>0</v>
      </c>
    </row>
    <row r="1117" spans="1:19" hidden="1" x14ac:dyDescent="0.25">
      <c r="A1117" s="71">
        <v>67825196</v>
      </c>
      <c r="B1117" s="71">
        <v>1419</v>
      </c>
      <c r="C1117" s="71" t="s">
        <v>849</v>
      </c>
      <c r="D1117" s="71" t="s">
        <v>850</v>
      </c>
      <c r="E1117" s="71" t="s">
        <v>10403</v>
      </c>
      <c r="F1117" s="71" t="s">
        <v>851</v>
      </c>
      <c r="G1117" s="71" t="s">
        <v>852</v>
      </c>
      <c r="H1117" s="72">
        <v>1050</v>
      </c>
      <c r="I1117" s="73">
        <v>70306.210000000006</v>
      </c>
      <c r="J1117" s="73">
        <v>66958.3</v>
      </c>
      <c r="K1117" s="73">
        <v>30352.48</v>
      </c>
      <c r="L1117" s="74">
        <v>1000</v>
      </c>
      <c r="M1117" s="73">
        <v>70306.210000000006</v>
      </c>
      <c r="N1117" s="73">
        <v>0</v>
      </c>
      <c r="O1117" s="16" t="str">
        <f>VLOOKUP($A1117,'Roll up tech'!$A:$C,3,0)</f>
        <v>2.4 Gal</v>
      </c>
      <c r="P1117" s="16" t="str">
        <f>VLOOKUP($A1117,'Roll up tech'!$A:$C,2,0)</f>
        <v>BJ US-IC-TonightDough-FTNG-1 2.4G</v>
      </c>
      <c r="Q1117" s="16" t="str">
        <f t="shared" si="57"/>
        <v>BJ</v>
      </c>
      <c r="R1117" s="16">
        <f>VLOOKUP(A1117,'Per Pallet'!A:C,3,0)</f>
        <v>125</v>
      </c>
      <c r="S1117" s="16">
        <f t="shared" si="58"/>
        <v>9</v>
      </c>
    </row>
    <row r="1118" spans="1:19" hidden="1" x14ac:dyDescent="0.25">
      <c r="A1118" s="71">
        <v>67825196</v>
      </c>
      <c r="B1118" s="71">
        <v>1439</v>
      </c>
      <c r="C1118" s="71" t="s">
        <v>849</v>
      </c>
      <c r="D1118" s="71" t="s">
        <v>850</v>
      </c>
      <c r="E1118" s="71" t="s">
        <v>10403</v>
      </c>
      <c r="F1118" s="71" t="s">
        <v>851</v>
      </c>
      <c r="G1118" s="71" t="s">
        <v>852</v>
      </c>
      <c r="H1118" s="72">
        <v>283</v>
      </c>
      <c r="I1118" s="73">
        <v>9874.6</v>
      </c>
      <c r="J1118" s="73">
        <v>34892.58</v>
      </c>
      <c r="K1118" s="73">
        <v>29760.46</v>
      </c>
      <c r="L1118" s="74">
        <v>1000</v>
      </c>
      <c r="M1118" s="73">
        <v>9874.6</v>
      </c>
      <c r="N1118" s="73">
        <v>0</v>
      </c>
      <c r="O1118" s="16" t="str">
        <f>VLOOKUP($A1118,'Roll up tech'!$A:$C,3,0)</f>
        <v>2.4 Gal</v>
      </c>
      <c r="P1118" s="16" t="str">
        <f>VLOOKUP($A1118,'Roll up tech'!$A:$C,2,0)</f>
        <v>BJ US-IC-TonightDough-FTNG-1 2.4G</v>
      </c>
      <c r="Q1118" s="16" t="str">
        <f t="shared" si="57"/>
        <v>BJ</v>
      </c>
      <c r="R1118" s="16">
        <f>VLOOKUP(A1118,'Per Pallet'!A:C,3,0)</f>
        <v>125</v>
      </c>
      <c r="S1118" s="16">
        <f t="shared" si="58"/>
        <v>3</v>
      </c>
    </row>
    <row r="1119" spans="1:19" hidden="1" x14ac:dyDescent="0.25">
      <c r="A1119" s="71">
        <v>67825196</v>
      </c>
      <c r="B1119" s="71">
        <v>2300</v>
      </c>
      <c r="C1119" s="71" t="s">
        <v>849</v>
      </c>
      <c r="D1119" s="71" t="s">
        <v>850</v>
      </c>
      <c r="E1119" s="71" t="s">
        <v>10403</v>
      </c>
      <c r="F1119" s="71" t="s">
        <v>851</v>
      </c>
      <c r="G1119" s="71" t="s">
        <v>852</v>
      </c>
      <c r="H1119" s="72">
        <v>562</v>
      </c>
      <c r="I1119" s="73">
        <v>33621.449999999997</v>
      </c>
      <c r="J1119" s="73">
        <v>59824.639999999999</v>
      </c>
      <c r="K1119" s="73">
        <v>29785.040000000001</v>
      </c>
      <c r="L1119" s="74">
        <v>1000</v>
      </c>
      <c r="M1119" s="73">
        <v>33621.449999999997</v>
      </c>
      <c r="N1119" s="73">
        <v>0</v>
      </c>
      <c r="O1119" s="16" t="str">
        <f>VLOOKUP($A1119,'Roll up tech'!$A:$C,3,0)</f>
        <v>2.4 Gal</v>
      </c>
      <c r="P1119" s="16" t="str">
        <f>VLOOKUP($A1119,'Roll up tech'!$A:$C,2,0)</f>
        <v>BJ US-IC-TonightDough-FTNG-1 2.4G</v>
      </c>
      <c r="Q1119" s="16" t="str">
        <f t="shared" si="57"/>
        <v>BJ</v>
      </c>
      <c r="R1119" s="16">
        <f>VLOOKUP(A1119,'Per Pallet'!A:C,3,0)</f>
        <v>125</v>
      </c>
      <c r="S1119" s="16">
        <f t="shared" si="58"/>
        <v>5</v>
      </c>
    </row>
    <row r="1120" spans="1:19" hidden="1" x14ac:dyDescent="0.25">
      <c r="A1120" s="71">
        <v>67825196</v>
      </c>
      <c r="B1120" s="71">
        <v>3989</v>
      </c>
      <c r="C1120" s="71" t="s">
        <v>849</v>
      </c>
      <c r="D1120" s="71" t="s">
        <v>850</v>
      </c>
      <c r="E1120" s="71" t="s">
        <v>10403</v>
      </c>
      <c r="F1120" s="71" t="s">
        <v>851</v>
      </c>
      <c r="G1120" s="71" t="s">
        <v>852</v>
      </c>
      <c r="H1120" s="72">
        <v>1071</v>
      </c>
      <c r="I1120" s="73">
        <v>69872.92</v>
      </c>
      <c r="J1120" s="73">
        <v>65240.82</v>
      </c>
      <c r="K1120" s="73">
        <v>29760.46</v>
      </c>
      <c r="L1120" s="74">
        <v>1000</v>
      </c>
      <c r="M1120" s="73">
        <v>69872.92</v>
      </c>
      <c r="N1120" s="73">
        <v>0</v>
      </c>
      <c r="O1120" s="16" t="str">
        <f>VLOOKUP($A1120,'Roll up tech'!$A:$C,3,0)</f>
        <v>2.4 Gal</v>
      </c>
      <c r="P1120" s="16" t="str">
        <f>VLOOKUP($A1120,'Roll up tech'!$A:$C,2,0)</f>
        <v>BJ US-IC-TonightDough-FTNG-1 2.4G</v>
      </c>
      <c r="Q1120" s="16" t="str">
        <f t="shared" si="57"/>
        <v>BJ</v>
      </c>
      <c r="R1120" s="16">
        <f>VLOOKUP(A1120,'Per Pallet'!A:C,3,0)</f>
        <v>125</v>
      </c>
      <c r="S1120" s="16">
        <f t="shared" si="58"/>
        <v>9</v>
      </c>
    </row>
    <row r="1121" spans="1:19" hidden="1" x14ac:dyDescent="0.25">
      <c r="A1121" s="71">
        <v>67825197</v>
      </c>
      <c r="B1121" s="71">
        <v>1419</v>
      </c>
      <c r="C1121" s="71" t="s">
        <v>849</v>
      </c>
      <c r="D1121" s="71" t="s">
        <v>850</v>
      </c>
      <c r="E1121" s="71" t="s">
        <v>10403</v>
      </c>
      <c r="F1121" s="71" t="s">
        <v>851</v>
      </c>
      <c r="G1121" s="71" t="s">
        <v>852</v>
      </c>
      <c r="H1121" s="72">
        <v>450</v>
      </c>
      <c r="I1121" s="73">
        <v>14913.22</v>
      </c>
      <c r="J1121" s="73">
        <v>33140.49</v>
      </c>
      <c r="K1121" s="73">
        <v>30730.98</v>
      </c>
      <c r="L1121" s="74">
        <v>1000</v>
      </c>
      <c r="M1121" s="73">
        <v>14913.22</v>
      </c>
      <c r="N1121" s="73">
        <v>0</v>
      </c>
      <c r="O1121" s="16" t="str">
        <f>VLOOKUP($A1121,'Roll up tech'!$A:$C,3,0)</f>
        <v>2.4 Gal</v>
      </c>
      <c r="P1121" s="16" t="str">
        <f>VLOOKUP($A1121,'Roll up tech'!$A:$C,2,0)</f>
        <v>BJ US-IC-ChunkyMonkey-FTNG-1 2.4G</v>
      </c>
      <c r="Q1121" s="16" t="str">
        <f t="shared" si="57"/>
        <v>BJ</v>
      </c>
      <c r="R1121" s="16">
        <f>VLOOKUP(A1121,'Per Pallet'!A:C,3,0)</f>
        <v>125</v>
      </c>
      <c r="S1121" s="16">
        <f t="shared" si="58"/>
        <v>4</v>
      </c>
    </row>
    <row r="1122" spans="1:19" hidden="1" x14ac:dyDescent="0.25">
      <c r="A1122" s="71">
        <v>67825197</v>
      </c>
      <c r="B1122" s="71">
        <v>1439</v>
      </c>
      <c r="C1122" s="71" t="s">
        <v>849</v>
      </c>
      <c r="D1122" s="71" t="s">
        <v>850</v>
      </c>
      <c r="E1122" s="71" t="s">
        <v>10403</v>
      </c>
      <c r="F1122" s="71" t="s">
        <v>851</v>
      </c>
      <c r="G1122" s="71" t="s">
        <v>852</v>
      </c>
      <c r="H1122" s="72">
        <v>393</v>
      </c>
      <c r="I1122" s="73">
        <v>13317.05</v>
      </c>
      <c r="J1122" s="73">
        <v>33885.620000000003</v>
      </c>
      <c r="K1122" s="73">
        <v>29973.57</v>
      </c>
      <c r="L1122" s="74">
        <v>1000</v>
      </c>
      <c r="M1122" s="73">
        <v>13317.05</v>
      </c>
      <c r="N1122" s="73">
        <v>0</v>
      </c>
      <c r="O1122" s="16" t="str">
        <f>VLOOKUP($A1122,'Roll up tech'!$A:$C,3,0)</f>
        <v>2.4 Gal</v>
      </c>
      <c r="P1122" s="16" t="str">
        <f>VLOOKUP($A1122,'Roll up tech'!$A:$C,2,0)</f>
        <v>BJ US-IC-ChunkyMonkey-FTNG-1 2.4G</v>
      </c>
      <c r="Q1122" s="16" t="str">
        <f t="shared" si="57"/>
        <v>BJ</v>
      </c>
      <c r="R1122" s="16">
        <f>VLOOKUP(A1122,'Per Pallet'!A:C,3,0)</f>
        <v>125</v>
      </c>
      <c r="S1122" s="16">
        <f t="shared" si="58"/>
        <v>4</v>
      </c>
    </row>
    <row r="1123" spans="1:19" hidden="1" x14ac:dyDescent="0.25">
      <c r="A1123" s="71">
        <v>67825197</v>
      </c>
      <c r="B1123" s="71">
        <v>2300</v>
      </c>
      <c r="C1123" s="71" t="s">
        <v>849</v>
      </c>
      <c r="D1123" s="71" t="s">
        <v>850</v>
      </c>
      <c r="E1123" s="71" t="s">
        <v>10403</v>
      </c>
      <c r="F1123" s="71" t="s">
        <v>851</v>
      </c>
      <c r="G1123" s="71" t="s">
        <v>852</v>
      </c>
      <c r="H1123" s="72">
        <v>229</v>
      </c>
      <c r="I1123" s="73">
        <v>7111.97</v>
      </c>
      <c r="J1123" s="73">
        <v>31056.639999999999</v>
      </c>
      <c r="K1123" s="73">
        <v>30341.45</v>
      </c>
      <c r="L1123" s="74">
        <v>1000</v>
      </c>
      <c r="M1123" s="73">
        <v>7111.97</v>
      </c>
      <c r="N1123" s="73">
        <v>0</v>
      </c>
      <c r="O1123" s="16" t="str">
        <f>VLOOKUP($A1123,'Roll up tech'!$A:$C,3,0)</f>
        <v>2.4 Gal</v>
      </c>
      <c r="P1123" s="16" t="str">
        <f>VLOOKUP($A1123,'Roll up tech'!$A:$C,2,0)</f>
        <v>BJ US-IC-ChunkyMonkey-FTNG-1 2.4G</v>
      </c>
      <c r="Q1123" s="16" t="str">
        <f t="shared" si="57"/>
        <v>BJ</v>
      </c>
      <c r="R1123" s="16">
        <f>VLOOKUP(A1123,'Per Pallet'!A:C,3,0)</f>
        <v>125</v>
      </c>
      <c r="S1123" s="16">
        <f t="shared" si="58"/>
        <v>2</v>
      </c>
    </row>
    <row r="1124" spans="1:19" hidden="1" x14ac:dyDescent="0.25">
      <c r="A1124" s="71">
        <v>67825197</v>
      </c>
      <c r="B1124" s="71">
        <v>3989</v>
      </c>
      <c r="C1124" s="71" t="s">
        <v>849</v>
      </c>
      <c r="D1124" s="71" t="s">
        <v>850</v>
      </c>
      <c r="E1124" s="71" t="s">
        <v>10403</v>
      </c>
      <c r="F1124" s="71" t="s">
        <v>851</v>
      </c>
      <c r="G1124" s="71" t="s">
        <v>852</v>
      </c>
      <c r="H1124" s="72">
        <v>2874</v>
      </c>
      <c r="I1124" s="73">
        <v>94354.29</v>
      </c>
      <c r="J1124" s="73">
        <v>32830.300000000003</v>
      </c>
      <c r="K1124" s="73">
        <v>29973.57</v>
      </c>
      <c r="L1124" s="74">
        <v>1000</v>
      </c>
      <c r="M1124" s="73">
        <v>94354.29</v>
      </c>
      <c r="N1124" s="73">
        <v>0</v>
      </c>
      <c r="O1124" s="16" t="str">
        <f>VLOOKUP($A1124,'Roll up tech'!$A:$C,3,0)</f>
        <v>2.4 Gal</v>
      </c>
      <c r="P1124" s="16" t="str">
        <f>VLOOKUP($A1124,'Roll up tech'!$A:$C,2,0)</f>
        <v>BJ US-IC-ChunkyMonkey-FTNG-1 2.4G</v>
      </c>
      <c r="Q1124" s="16" t="str">
        <f t="shared" si="57"/>
        <v>BJ</v>
      </c>
      <c r="R1124" s="16">
        <f>VLOOKUP(A1124,'Per Pallet'!A:C,3,0)</f>
        <v>125</v>
      </c>
      <c r="S1124" s="16">
        <f t="shared" si="58"/>
        <v>23</v>
      </c>
    </row>
    <row r="1125" spans="1:19" hidden="1" x14ac:dyDescent="0.25">
      <c r="A1125" s="71">
        <v>67825198</v>
      </c>
      <c r="B1125" s="71">
        <v>1419</v>
      </c>
      <c r="C1125" s="71" t="s">
        <v>849</v>
      </c>
      <c r="D1125" s="71" t="s">
        <v>850</v>
      </c>
      <c r="E1125" s="71" t="s">
        <v>10403</v>
      </c>
      <c r="F1125" s="71" t="s">
        <v>851</v>
      </c>
      <c r="G1125" s="71" t="s">
        <v>852</v>
      </c>
      <c r="H1125" s="72">
        <v>4045</v>
      </c>
      <c r="I1125" s="73">
        <v>118856.89</v>
      </c>
      <c r="J1125" s="73">
        <v>29383.66</v>
      </c>
      <c r="K1125" s="73">
        <v>31226.49</v>
      </c>
      <c r="L1125" s="74">
        <v>1000</v>
      </c>
      <c r="M1125" s="73">
        <v>118856.89</v>
      </c>
      <c r="N1125" s="73">
        <v>0</v>
      </c>
      <c r="O1125" s="16" t="str">
        <f>VLOOKUP($A1125,'Roll up tech'!$A:$C,3,0)</f>
        <v>2.4 Gal</v>
      </c>
      <c r="P1125" s="16" t="str">
        <f>VLOOKUP($A1125,'Roll up tech'!$A:$C,2,0)</f>
        <v>BJ US-IC-Milk+Cookies-FTNG-1 2.4G</v>
      </c>
      <c r="Q1125" s="16" t="str">
        <f t="shared" si="57"/>
        <v>BJ</v>
      </c>
      <c r="R1125" s="16">
        <f>VLOOKUP(A1125,'Per Pallet'!A:C,3,0)</f>
        <v>125</v>
      </c>
      <c r="S1125" s="16">
        <f t="shared" si="58"/>
        <v>33</v>
      </c>
    </row>
    <row r="1126" spans="1:19" hidden="1" x14ac:dyDescent="0.25">
      <c r="A1126" s="71">
        <v>67825198</v>
      </c>
      <c r="B1126" s="71">
        <v>1439</v>
      </c>
      <c r="C1126" s="71" t="s">
        <v>849</v>
      </c>
      <c r="D1126" s="71" t="s">
        <v>850</v>
      </c>
      <c r="E1126" s="71" t="s">
        <v>10403</v>
      </c>
      <c r="F1126" s="71" t="s">
        <v>851</v>
      </c>
      <c r="G1126" s="71" t="s">
        <v>852</v>
      </c>
      <c r="H1126" s="72">
        <v>720</v>
      </c>
      <c r="I1126" s="73">
        <v>24336.66</v>
      </c>
      <c r="J1126" s="73">
        <v>33800.92</v>
      </c>
      <c r="K1126" s="73">
        <v>31428.57</v>
      </c>
      <c r="L1126" s="74">
        <v>1000</v>
      </c>
      <c r="M1126" s="73">
        <v>24336.66</v>
      </c>
      <c r="N1126" s="73">
        <v>0</v>
      </c>
      <c r="O1126" s="16" t="str">
        <f>VLOOKUP($A1126,'Roll up tech'!$A:$C,3,0)</f>
        <v>2.4 Gal</v>
      </c>
      <c r="P1126" s="16" t="str">
        <f>VLOOKUP($A1126,'Roll up tech'!$A:$C,2,0)</f>
        <v>BJ US-IC-Milk+Cookies-FTNG-1 2.4G</v>
      </c>
      <c r="Q1126" s="16" t="str">
        <f t="shared" si="57"/>
        <v>BJ</v>
      </c>
      <c r="R1126" s="16">
        <f>VLOOKUP(A1126,'Per Pallet'!A:C,3,0)</f>
        <v>125</v>
      </c>
      <c r="S1126" s="16">
        <f t="shared" si="58"/>
        <v>6</v>
      </c>
    </row>
    <row r="1127" spans="1:19" hidden="1" x14ac:dyDescent="0.25">
      <c r="A1127" s="71">
        <v>67825198</v>
      </c>
      <c r="B1127" s="71">
        <v>2300</v>
      </c>
      <c r="C1127" s="71" t="s">
        <v>849</v>
      </c>
      <c r="D1127" s="71" t="s">
        <v>850</v>
      </c>
      <c r="E1127" s="71" t="s">
        <v>10403</v>
      </c>
      <c r="F1127" s="71" t="s">
        <v>851</v>
      </c>
      <c r="G1127" s="71" t="s">
        <v>852</v>
      </c>
      <c r="H1127" s="72">
        <v>563</v>
      </c>
      <c r="I1127" s="73">
        <v>17626.490000000002</v>
      </c>
      <c r="J1127" s="73">
        <v>31308.15</v>
      </c>
      <c r="K1127" s="73">
        <v>31620.28</v>
      </c>
      <c r="L1127" s="74">
        <v>1000</v>
      </c>
      <c r="M1127" s="73">
        <v>17626.490000000002</v>
      </c>
      <c r="N1127" s="73">
        <v>0</v>
      </c>
      <c r="O1127" s="16" t="str">
        <f>VLOOKUP($A1127,'Roll up tech'!$A:$C,3,0)</f>
        <v>2.4 Gal</v>
      </c>
      <c r="P1127" s="16" t="str">
        <f>VLOOKUP($A1127,'Roll up tech'!$A:$C,2,0)</f>
        <v>BJ US-IC-Milk+Cookies-FTNG-1 2.4G</v>
      </c>
      <c r="Q1127" s="16" t="str">
        <f t="shared" si="57"/>
        <v>BJ</v>
      </c>
      <c r="R1127" s="16">
        <f>VLOOKUP(A1127,'Per Pallet'!A:C,3,0)</f>
        <v>125</v>
      </c>
      <c r="S1127" s="16">
        <f t="shared" si="58"/>
        <v>5</v>
      </c>
    </row>
    <row r="1128" spans="1:19" hidden="1" x14ac:dyDescent="0.25">
      <c r="A1128" s="71">
        <v>67825198</v>
      </c>
      <c r="B1128" s="71">
        <v>3989</v>
      </c>
      <c r="C1128" s="71" t="s">
        <v>849</v>
      </c>
      <c r="D1128" s="71" t="s">
        <v>850</v>
      </c>
      <c r="E1128" s="71" t="s">
        <v>10403</v>
      </c>
      <c r="F1128" s="71" t="s">
        <v>851</v>
      </c>
      <c r="G1128" s="71" t="s">
        <v>852</v>
      </c>
      <c r="H1128" s="72">
        <v>2444</v>
      </c>
      <c r="I1128" s="73">
        <v>74293.850000000006</v>
      </c>
      <c r="J1128" s="73">
        <v>30398.47</v>
      </c>
      <c r="K1128" s="73">
        <v>31428.57</v>
      </c>
      <c r="L1128" s="74">
        <v>1000</v>
      </c>
      <c r="M1128" s="73">
        <v>74293.850000000006</v>
      </c>
      <c r="N1128" s="73">
        <v>0</v>
      </c>
      <c r="O1128" s="16" t="str">
        <f>VLOOKUP($A1128,'Roll up tech'!$A:$C,3,0)</f>
        <v>2.4 Gal</v>
      </c>
      <c r="P1128" s="16" t="str">
        <f>VLOOKUP($A1128,'Roll up tech'!$A:$C,2,0)</f>
        <v>BJ US-IC-Milk+Cookies-FTNG-1 2.4G</v>
      </c>
      <c r="Q1128" s="16" t="str">
        <f t="shared" si="57"/>
        <v>BJ</v>
      </c>
      <c r="R1128" s="16">
        <f>VLOOKUP(A1128,'Per Pallet'!A:C,3,0)</f>
        <v>125</v>
      </c>
      <c r="S1128" s="16">
        <f t="shared" si="58"/>
        <v>20</v>
      </c>
    </row>
    <row r="1129" spans="1:19" hidden="1" x14ac:dyDescent="0.25">
      <c r="A1129" s="71">
        <v>67825198</v>
      </c>
      <c r="B1129" s="71">
        <v>5914</v>
      </c>
      <c r="C1129" s="71" t="s">
        <v>849</v>
      </c>
      <c r="D1129" s="71" t="s">
        <v>850</v>
      </c>
      <c r="E1129" s="71" t="s">
        <v>10403</v>
      </c>
      <c r="F1129" s="71" t="s">
        <v>851</v>
      </c>
      <c r="G1129" s="71" t="s">
        <v>852</v>
      </c>
      <c r="H1129" s="72">
        <v>159</v>
      </c>
      <c r="I1129" s="73">
        <v>4222.93</v>
      </c>
      <c r="J1129" s="73">
        <v>26559.31</v>
      </c>
      <c r="K1129" s="73">
        <v>30352.22</v>
      </c>
      <c r="L1129" s="74">
        <v>1000</v>
      </c>
      <c r="M1129" s="73">
        <v>4222.93</v>
      </c>
      <c r="N1129" s="73">
        <v>0</v>
      </c>
      <c r="O1129" s="16" t="str">
        <f>VLOOKUP($A1129,'Roll up tech'!$A:$C,3,0)</f>
        <v>2.4 Gal</v>
      </c>
      <c r="P1129" s="16" t="str">
        <f>VLOOKUP($A1129,'Roll up tech'!$A:$C,2,0)</f>
        <v>BJ US-IC-Milk+Cookies-FTNG-1 2.4G</v>
      </c>
      <c r="Q1129" s="16" t="str">
        <f t="shared" si="57"/>
        <v>BJ</v>
      </c>
      <c r="R1129" s="16">
        <f>VLOOKUP(A1129,'Per Pallet'!A:C,3,0)</f>
        <v>125</v>
      </c>
      <c r="S1129" s="16">
        <f t="shared" si="58"/>
        <v>2</v>
      </c>
    </row>
    <row r="1130" spans="1:19" hidden="1" x14ac:dyDescent="0.25">
      <c r="A1130" s="71">
        <v>67826412</v>
      </c>
      <c r="B1130" s="71">
        <v>1419</v>
      </c>
      <c r="C1130" s="71" t="s">
        <v>849</v>
      </c>
      <c r="D1130" s="71" t="s">
        <v>850</v>
      </c>
      <c r="E1130" s="71" t="s">
        <v>10403</v>
      </c>
      <c r="F1130" s="71" t="s">
        <v>851</v>
      </c>
      <c r="G1130" s="71" t="s">
        <v>852</v>
      </c>
      <c r="H1130" s="72">
        <v>41928</v>
      </c>
      <c r="I1130" s="73">
        <v>505377.23</v>
      </c>
      <c r="J1130" s="73">
        <v>12053.45</v>
      </c>
      <c r="K1130" s="73">
        <v>13124.85</v>
      </c>
      <c r="L1130" s="74">
        <v>1000</v>
      </c>
      <c r="M1130" s="73">
        <v>505377.23</v>
      </c>
      <c r="N1130" s="73">
        <v>0</v>
      </c>
      <c r="O1130" s="16" t="str">
        <f>VLOOKUP($A1130,'Roll up tech'!$A:$C,3,0)</f>
        <v>BJ PTS</v>
      </c>
      <c r="P1130" s="16" t="str">
        <f>VLOOKUP($A1130,'Roll up tech'!$A:$C,2,0)</f>
        <v>BJ US-IC-ChunkyMonkey-FTNG-8 1PT</v>
      </c>
      <c r="Q1130" s="16" t="str">
        <f t="shared" si="57"/>
        <v>BJ</v>
      </c>
      <c r="R1130" s="16">
        <f>VLOOKUP(A1130,'Per Pallet'!A:C,3,0)</f>
        <v>240</v>
      </c>
      <c r="S1130" s="16">
        <f t="shared" si="58"/>
        <v>175</v>
      </c>
    </row>
    <row r="1131" spans="1:19" hidden="1" x14ac:dyDescent="0.25">
      <c r="A1131" s="71">
        <v>67826412</v>
      </c>
      <c r="B1131" s="71">
        <v>1439</v>
      </c>
      <c r="C1131" s="71" t="s">
        <v>849</v>
      </c>
      <c r="D1131" s="71" t="s">
        <v>850</v>
      </c>
      <c r="E1131" s="71" t="s">
        <v>10403</v>
      </c>
      <c r="F1131" s="71" t="s">
        <v>851</v>
      </c>
      <c r="G1131" s="71" t="s">
        <v>852</v>
      </c>
      <c r="H1131" s="72">
        <v>20242</v>
      </c>
      <c r="I1131" s="73">
        <v>259402.43</v>
      </c>
      <c r="J1131" s="73">
        <v>12815.06</v>
      </c>
      <c r="K1131" s="73">
        <v>13228.89</v>
      </c>
      <c r="L1131" s="74">
        <v>1000</v>
      </c>
      <c r="M1131" s="73">
        <v>259402.43</v>
      </c>
      <c r="N1131" s="73">
        <v>0</v>
      </c>
      <c r="O1131" s="16" t="str">
        <f>VLOOKUP($A1131,'Roll up tech'!$A:$C,3,0)</f>
        <v>BJ PTS</v>
      </c>
      <c r="P1131" s="16" t="str">
        <f>VLOOKUP($A1131,'Roll up tech'!$A:$C,2,0)</f>
        <v>BJ US-IC-ChunkyMonkey-FTNG-8 1PT</v>
      </c>
      <c r="Q1131" s="16" t="str">
        <f t="shared" si="57"/>
        <v>BJ</v>
      </c>
      <c r="R1131" s="16">
        <f>VLOOKUP(A1131,'Per Pallet'!A:C,3,0)</f>
        <v>240</v>
      </c>
      <c r="S1131" s="16">
        <f t="shared" si="58"/>
        <v>85</v>
      </c>
    </row>
    <row r="1132" spans="1:19" hidden="1" x14ac:dyDescent="0.25">
      <c r="A1132" s="71">
        <v>67826412</v>
      </c>
      <c r="B1132" s="71">
        <v>2300</v>
      </c>
      <c r="C1132" s="71" t="s">
        <v>849</v>
      </c>
      <c r="D1132" s="71" t="s">
        <v>850</v>
      </c>
      <c r="E1132" s="71" t="s">
        <v>10403</v>
      </c>
      <c r="F1132" s="71" t="s">
        <v>851</v>
      </c>
      <c r="G1132" s="71" t="s">
        <v>852</v>
      </c>
      <c r="H1132" s="72">
        <v>24034</v>
      </c>
      <c r="I1132" s="73">
        <v>287449.63</v>
      </c>
      <c r="J1132" s="73">
        <v>11960.12</v>
      </c>
      <c r="K1132" s="73">
        <v>13080.94</v>
      </c>
      <c r="L1132" s="74">
        <v>1000</v>
      </c>
      <c r="M1132" s="73">
        <v>287449.63</v>
      </c>
      <c r="N1132" s="73">
        <v>0</v>
      </c>
      <c r="O1132" s="16" t="str">
        <f>VLOOKUP($A1132,'Roll up tech'!$A:$C,3,0)</f>
        <v>BJ PTS</v>
      </c>
      <c r="P1132" s="16" t="str">
        <f>VLOOKUP($A1132,'Roll up tech'!$A:$C,2,0)</f>
        <v>BJ US-IC-ChunkyMonkey-FTNG-8 1PT</v>
      </c>
      <c r="Q1132" s="16" t="str">
        <f t="shared" si="57"/>
        <v>BJ</v>
      </c>
      <c r="R1132" s="16">
        <f>VLOOKUP(A1132,'Per Pallet'!A:C,3,0)</f>
        <v>240</v>
      </c>
      <c r="S1132" s="16">
        <f t="shared" si="58"/>
        <v>101</v>
      </c>
    </row>
    <row r="1133" spans="1:19" hidden="1" x14ac:dyDescent="0.25">
      <c r="A1133" s="71">
        <v>67826412</v>
      </c>
      <c r="B1133" s="71">
        <v>2904</v>
      </c>
      <c r="C1133" s="71" t="s">
        <v>849</v>
      </c>
      <c r="D1133" s="71" t="s">
        <v>850</v>
      </c>
      <c r="E1133" s="71" t="s">
        <v>10403</v>
      </c>
      <c r="F1133" s="71" t="s">
        <v>851</v>
      </c>
      <c r="G1133" s="71" t="s">
        <v>852</v>
      </c>
      <c r="H1133" s="72">
        <v>8</v>
      </c>
      <c r="I1133" s="73">
        <v>97.18</v>
      </c>
      <c r="J1133" s="73">
        <v>12147.5</v>
      </c>
      <c r="K1133" s="73">
        <v>12449.7</v>
      </c>
      <c r="L1133" s="74">
        <v>1000</v>
      </c>
      <c r="M1133" s="73">
        <v>97.18</v>
      </c>
      <c r="N1133" s="73">
        <v>0</v>
      </c>
      <c r="O1133" s="16" t="str">
        <f>VLOOKUP($A1133,'Roll up tech'!$A:$C,3,0)</f>
        <v>BJ PTS</v>
      </c>
      <c r="P1133" s="16" t="str">
        <f>VLOOKUP($A1133,'Roll up tech'!$A:$C,2,0)</f>
        <v>BJ US-IC-ChunkyMonkey-FTNG-8 1PT</v>
      </c>
      <c r="Q1133" s="16" t="str">
        <f t="shared" si="57"/>
        <v>BJ</v>
      </c>
      <c r="R1133" s="16">
        <f>VLOOKUP(A1133,'Per Pallet'!A:C,3,0)</f>
        <v>240</v>
      </c>
      <c r="S1133" s="16">
        <f t="shared" si="58"/>
        <v>1</v>
      </c>
    </row>
    <row r="1134" spans="1:19" hidden="1" x14ac:dyDescent="0.25">
      <c r="A1134" s="71">
        <v>67826412</v>
      </c>
      <c r="B1134" s="71">
        <v>3989</v>
      </c>
      <c r="C1134" s="71" t="s">
        <v>849</v>
      </c>
      <c r="D1134" s="71" t="s">
        <v>850</v>
      </c>
      <c r="E1134" s="71" t="s">
        <v>10403</v>
      </c>
      <c r="F1134" s="71" t="s">
        <v>851</v>
      </c>
      <c r="G1134" s="71" t="s">
        <v>852</v>
      </c>
      <c r="H1134" s="72">
        <v>54247</v>
      </c>
      <c r="I1134" s="73">
        <v>654127.56999999995</v>
      </c>
      <c r="J1134" s="73">
        <v>12058.32</v>
      </c>
      <c r="K1134" s="73">
        <v>13228.89</v>
      </c>
      <c r="L1134" s="74">
        <v>1000</v>
      </c>
      <c r="M1134" s="73">
        <v>654127.56999999995</v>
      </c>
      <c r="N1134" s="73">
        <v>0</v>
      </c>
      <c r="O1134" s="16" t="str">
        <f>VLOOKUP($A1134,'Roll up tech'!$A:$C,3,0)</f>
        <v>BJ PTS</v>
      </c>
      <c r="P1134" s="16" t="str">
        <f>VLOOKUP($A1134,'Roll up tech'!$A:$C,2,0)</f>
        <v>BJ US-IC-ChunkyMonkey-FTNG-8 1PT</v>
      </c>
      <c r="Q1134" s="16" t="str">
        <f t="shared" si="57"/>
        <v>BJ</v>
      </c>
      <c r="R1134" s="16">
        <f>VLOOKUP(A1134,'Per Pallet'!A:C,3,0)</f>
        <v>240</v>
      </c>
      <c r="S1134" s="16">
        <f t="shared" si="58"/>
        <v>227</v>
      </c>
    </row>
    <row r="1135" spans="1:19" hidden="1" x14ac:dyDescent="0.25">
      <c r="A1135" s="71">
        <v>67826412</v>
      </c>
      <c r="B1135" s="71">
        <v>5911</v>
      </c>
      <c r="C1135" s="71" t="s">
        <v>849</v>
      </c>
      <c r="D1135" s="71" t="s">
        <v>850</v>
      </c>
      <c r="E1135" s="71" t="s">
        <v>10403</v>
      </c>
      <c r="F1135" s="71" t="s">
        <v>851</v>
      </c>
      <c r="G1135" s="71" t="s">
        <v>852</v>
      </c>
      <c r="H1135" s="72">
        <v>534</v>
      </c>
      <c r="I1135" s="73">
        <v>6246.08</v>
      </c>
      <c r="J1135" s="73">
        <v>11696.78</v>
      </c>
      <c r="K1135" s="73">
        <v>12309.87</v>
      </c>
      <c r="L1135" s="74">
        <v>1000</v>
      </c>
      <c r="M1135" s="73">
        <v>6246.08</v>
      </c>
      <c r="N1135" s="73">
        <v>0</v>
      </c>
      <c r="O1135" s="16" t="str">
        <f>VLOOKUP($A1135,'Roll up tech'!$A:$C,3,0)</f>
        <v>BJ PTS</v>
      </c>
      <c r="P1135" s="16" t="str">
        <f>VLOOKUP($A1135,'Roll up tech'!$A:$C,2,0)</f>
        <v>BJ US-IC-ChunkyMonkey-FTNG-8 1PT</v>
      </c>
      <c r="Q1135" s="16" t="str">
        <f t="shared" si="57"/>
        <v>BJ</v>
      </c>
      <c r="R1135" s="16">
        <f>VLOOKUP(A1135,'Per Pallet'!A:C,3,0)</f>
        <v>240</v>
      </c>
      <c r="S1135" s="16">
        <f t="shared" si="58"/>
        <v>3</v>
      </c>
    </row>
    <row r="1136" spans="1:19" hidden="1" x14ac:dyDescent="0.25">
      <c r="A1136" s="71">
        <v>67826412</v>
      </c>
      <c r="B1136" s="71">
        <v>5914</v>
      </c>
      <c r="C1136" s="71" t="s">
        <v>849</v>
      </c>
      <c r="D1136" s="71" t="s">
        <v>850</v>
      </c>
      <c r="E1136" s="71" t="s">
        <v>10403</v>
      </c>
      <c r="F1136" s="71" t="s">
        <v>853</v>
      </c>
      <c r="G1136" s="71" t="s">
        <v>852</v>
      </c>
      <c r="H1136" s="72">
        <v>0</v>
      </c>
      <c r="I1136" s="73">
        <v>0</v>
      </c>
      <c r="J1136" s="73">
        <v>13141.02</v>
      </c>
      <c r="K1136" s="73">
        <v>12627.08</v>
      </c>
      <c r="L1136" s="74">
        <v>1000</v>
      </c>
      <c r="M1136" s="73">
        <v>0</v>
      </c>
      <c r="N1136" s="73">
        <v>0</v>
      </c>
      <c r="O1136" s="16" t="str">
        <f>VLOOKUP($A1136,'Roll up tech'!$A:$C,3,0)</f>
        <v>BJ PTS</v>
      </c>
      <c r="P1136" s="16" t="str">
        <f>VLOOKUP($A1136,'Roll up tech'!$A:$C,2,0)</f>
        <v>BJ US-IC-ChunkyMonkey-FTNG-8 1PT</v>
      </c>
      <c r="Q1136" s="16" t="str">
        <f t="shared" si="57"/>
        <v>BJ</v>
      </c>
      <c r="R1136" s="16">
        <f>VLOOKUP(A1136,'Per Pallet'!A:C,3,0)</f>
        <v>240</v>
      </c>
      <c r="S1136" s="16">
        <f t="shared" si="58"/>
        <v>0</v>
      </c>
    </row>
    <row r="1137" spans="1:19" hidden="1" x14ac:dyDescent="0.25">
      <c r="A1137" s="71">
        <v>67867261</v>
      </c>
      <c r="B1137" s="71">
        <v>1419</v>
      </c>
      <c r="C1137" s="71" t="s">
        <v>849</v>
      </c>
      <c r="D1137" s="71" t="s">
        <v>850</v>
      </c>
      <c r="E1137" s="71" t="s">
        <v>10403</v>
      </c>
      <c r="F1137" s="71" t="s">
        <v>851</v>
      </c>
      <c r="G1137" s="71" t="s">
        <v>852</v>
      </c>
      <c r="H1137" s="72">
        <v>281</v>
      </c>
      <c r="I1137" s="73">
        <v>4784.66</v>
      </c>
      <c r="J1137" s="73">
        <v>17027.259999999998</v>
      </c>
      <c r="K1137" s="73">
        <v>13278.11</v>
      </c>
      <c r="L1137" s="74">
        <v>1000</v>
      </c>
      <c r="M1137" s="73">
        <v>4784.66</v>
      </c>
      <c r="N1137" s="73">
        <v>0</v>
      </c>
      <c r="O1137" s="16" t="str">
        <f>VLOOKUP($A1137,'Roll up tech'!$A:$C,3,0)</f>
        <v>BJ PTS</v>
      </c>
      <c r="P1137" s="16" t="str">
        <f>VLOOKUP($A1137,'Roll up tech'!$A:$C,2,0)</f>
        <v>BJ US-IC-Cannoli-8 1PT</v>
      </c>
      <c r="Q1137" s="16" t="str">
        <f t="shared" si="57"/>
        <v>BJ</v>
      </c>
      <c r="R1137" s="16">
        <f>VLOOKUP(A1137,'Per Pallet'!A:C,3,0)</f>
        <v>240</v>
      </c>
      <c r="S1137" s="16">
        <f t="shared" si="58"/>
        <v>2</v>
      </c>
    </row>
    <row r="1138" spans="1:19" hidden="1" x14ac:dyDescent="0.25">
      <c r="A1138" s="71">
        <v>67867261</v>
      </c>
      <c r="B1138" s="71">
        <v>1439</v>
      </c>
      <c r="C1138" s="71" t="s">
        <v>849</v>
      </c>
      <c r="D1138" s="71" t="s">
        <v>850</v>
      </c>
      <c r="E1138" s="71" t="s">
        <v>10403</v>
      </c>
      <c r="F1138" s="71" t="s">
        <v>851</v>
      </c>
      <c r="G1138" s="71" t="s">
        <v>852</v>
      </c>
      <c r="H1138" s="72">
        <v>1208</v>
      </c>
      <c r="I1138" s="73">
        <v>18042.259999999998</v>
      </c>
      <c r="J1138" s="73">
        <v>14935.65</v>
      </c>
      <c r="K1138" s="73">
        <v>14432.5</v>
      </c>
      <c r="L1138" s="74">
        <v>1000</v>
      </c>
      <c r="M1138" s="73">
        <v>18042.259999999998</v>
      </c>
      <c r="N1138" s="73">
        <v>0</v>
      </c>
      <c r="O1138" s="16" t="str">
        <f>VLOOKUP($A1138,'Roll up tech'!$A:$C,3,0)</f>
        <v>BJ PTS</v>
      </c>
      <c r="P1138" s="16" t="str">
        <f>VLOOKUP($A1138,'Roll up tech'!$A:$C,2,0)</f>
        <v>BJ US-IC-Cannoli-8 1PT</v>
      </c>
      <c r="Q1138" s="16" t="str">
        <f t="shared" si="57"/>
        <v>BJ</v>
      </c>
      <c r="R1138" s="16">
        <f>VLOOKUP(A1138,'Per Pallet'!A:C,3,0)</f>
        <v>240</v>
      </c>
      <c r="S1138" s="16">
        <f t="shared" si="58"/>
        <v>6</v>
      </c>
    </row>
    <row r="1139" spans="1:19" hidden="1" x14ac:dyDescent="0.25">
      <c r="A1139" s="71">
        <v>67867261</v>
      </c>
      <c r="B1139" s="71">
        <v>2300</v>
      </c>
      <c r="C1139" s="71" t="s">
        <v>849</v>
      </c>
      <c r="D1139" s="71" t="s">
        <v>850</v>
      </c>
      <c r="E1139" s="71" t="s">
        <v>10403</v>
      </c>
      <c r="F1139" s="71" t="s">
        <v>851</v>
      </c>
      <c r="G1139" s="71" t="s">
        <v>852</v>
      </c>
      <c r="H1139" s="72">
        <v>0</v>
      </c>
      <c r="I1139" s="73">
        <v>0</v>
      </c>
      <c r="J1139" s="73">
        <v>16428.919999999998</v>
      </c>
      <c r="K1139" s="73">
        <v>13238.84</v>
      </c>
      <c r="L1139" s="74">
        <v>1000</v>
      </c>
      <c r="M1139" s="73">
        <v>0</v>
      </c>
      <c r="N1139" s="73">
        <v>0</v>
      </c>
      <c r="O1139" s="16" t="str">
        <f>VLOOKUP($A1139,'Roll up tech'!$A:$C,3,0)</f>
        <v>BJ PTS</v>
      </c>
      <c r="P1139" s="16" t="str">
        <f>VLOOKUP($A1139,'Roll up tech'!$A:$C,2,0)</f>
        <v>BJ US-IC-Cannoli-8 1PT</v>
      </c>
      <c r="Q1139" s="16" t="str">
        <f t="shared" si="57"/>
        <v>BJ</v>
      </c>
      <c r="R1139" s="16">
        <f>VLOOKUP(A1139,'Per Pallet'!A:C,3,0)</f>
        <v>240</v>
      </c>
      <c r="S1139" s="16">
        <f t="shared" si="58"/>
        <v>0</v>
      </c>
    </row>
    <row r="1140" spans="1:19" hidden="1" x14ac:dyDescent="0.25">
      <c r="A1140" s="71">
        <v>67867261</v>
      </c>
      <c r="B1140" s="71">
        <v>3989</v>
      </c>
      <c r="C1140" s="71" t="s">
        <v>849</v>
      </c>
      <c r="D1140" s="71" t="s">
        <v>850</v>
      </c>
      <c r="E1140" s="71" t="s">
        <v>10403</v>
      </c>
      <c r="F1140" s="71" t="s">
        <v>851</v>
      </c>
      <c r="G1140" s="71" t="s">
        <v>852</v>
      </c>
      <c r="H1140" s="72">
        <v>30</v>
      </c>
      <c r="I1140" s="73">
        <v>482.81</v>
      </c>
      <c r="J1140" s="73">
        <v>16093.67</v>
      </c>
      <c r="K1140" s="73">
        <v>13291.2</v>
      </c>
      <c r="L1140" s="74">
        <v>1000</v>
      </c>
      <c r="M1140" s="73">
        <v>482.81</v>
      </c>
      <c r="N1140" s="73">
        <v>0</v>
      </c>
      <c r="O1140" s="16" t="str">
        <f>VLOOKUP($A1140,'Roll up tech'!$A:$C,3,0)</f>
        <v>BJ PTS</v>
      </c>
      <c r="P1140" s="16" t="str">
        <f>VLOOKUP($A1140,'Roll up tech'!$A:$C,2,0)</f>
        <v>BJ US-IC-Cannoli-8 1PT</v>
      </c>
      <c r="Q1140" s="16" t="str">
        <f t="shared" si="57"/>
        <v>BJ</v>
      </c>
      <c r="R1140" s="16">
        <f>VLOOKUP(A1140,'Per Pallet'!A:C,3,0)</f>
        <v>240</v>
      </c>
      <c r="S1140" s="16">
        <f t="shared" si="58"/>
        <v>1</v>
      </c>
    </row>
    <row r="1141" spans="1:19" hidden="1" x14ac:dyDescent="0.25">
      <c r="A1141" s="71">
        <v>67881628</v>
      </c>
      <c r="B1141" s="71">
        <v>1419</v>
      </c>
      <c r="C1141" s="71" t="s">
        <v>849</v>
      </c>
      <c r="D1141" s="71" t="s">
        <v>850</v>
      </c>
      <c r="E1141" s="71" t="s">
        <v>10403</v>
      </c>
      <c r="F1141" s="71" t="s">
        <v>851</v>
      </c>
      <c r="G1141" s="71" t="s">
        <v>852</v>
      </c>
      <c r="H1141" s="72">
        <v>11952</v>
      </c>
      <c r="I1141" s="73">
        <v>167974.21</v>
      </c>
      <c r="J1141" s="73">
        <v>14054.07</v>
      </c>
      <c r="K1141" s="73">
        <v>14302.76</v>
      </c>
      <c r="L1141" s="74">
        <v>1000</v>
      </c>
      <c r="M1141" s="73">
        <v>167974.21</v>
      </c>
      <c r="N1141" s="73">
        <v>0</v>
      </c>
      <c r="O1141" s="16" t="str">
        <f>VLOOKUP($A1141,'Roll up tech'!$A:$C,3,0)</f>
        <v>BJ PTS</v>
      </c>
      <c r="P1141" s="16" t="str">
        <f>VLOOKUP($A1141,'Roll up tech'!$A:$C,2,0)</f>
        <v>BJ US-IC- CrmlChcChsck- 8 1PT</v>
      </c>
      <c r="Q1141" s="16" t="str">
        <f t="shared" si="57"/>
        <v>BJ</v>
      </c>
      <c r="R1141" s="16">
        <f>VLOOKUP(A1141,'Per Pallet'!A:C,3,0)</f>
        <v>240</v>
      </c>
      <c r="S1141" s="16">
        <f t="shared" si="58"/>
        <v>50</v>
      </c>
    </row>
    <row r="1142" spans="1:19" hidden="1" x14ac:dyDescent="0.25">
      <c r="A1142" s="71">
        <v>67881628</v>
      </c>
      <c r="B1142" s="71">
        <v>1439</v>
      </c>
      <c r="C1142" s="71" t="s">
        <v>849</v>
      </c>
      <c r="D1142" s="71" t="s">
        <v>850</v>
      </c>
      <c r="E1142" s="71" t="s">
        <v>10403</v>
      </c>
      <c r="F1142" s="71" t="s">
        <v>851</v>
      </c>
      <c r="G1142" s="71" t="s">
        <v>852</v>
      </c>
      <c r="H1142" s="72">
        <v>4620</v>
      </c>
      <c r="I1142" s="73">
        <v>68130.06</v>
      </c>
      <c r="J1142" s="73">
        <v>14746.77</v>
      </c>
      <c r="K1142" s="73">
        <v>16160.45</v>
      </c>
      <c r="L1142" s="74">
        <v>1000</v>
      </c>
      <c r="M1142" s="73">
        <v>68130.06</v>
      </c>
      <c r="N1142" s="73">
        <v>0</v>
      </c>
      <c r="O1142" s="16" t="str">
        <f>VLOOKUP($A1142,'Roll up tech'!$A:$C,3,0)</f>
        <v>BJ PTS</v>
      </c>
      <c r="P1142" s="16" t="str">
        <f>VLOOKUP($A1142,'Roll up tech'!$A:$C,2,0)</f>
        <v>BJ US-IC- CrmlChcChsck- 8 1PT</v>
      </c>
      <c r="Q1142" s="16" t="str">
        <f t="shared" ref="Q1142:Q1159" si="59">LEFT(P1142,2)</f>
        <v>BJ</v>
      </c>
      <c r="R1142" s="16">
        <f>VLOOKUP(A1142,'Per Pallet'!A:C,3,0)</f>
        <v>240</v>
      </c>
      <c r="S1142" s="16">
        <f t="shared" ref="S1142:S1159" si="60">ROUNDUP(H1142/R1142,0)</f>
        <v>20</v>
      </c>
    </row>
    <row r="1143" spans="1:19" hidden="1" x14ac:dyDescent="0.25">
      <c r="A1143" s="71">
        <v>67881628</v>
      </c>
      <c r="B1143" s="71">
        <v>2300</v>
      </c>
      <c r="C1143" s="71" t="s">
        <v>849</v>
      </c>
      <c r="D1143" s="71" t="s">
        <v>850</v>
      </c>
      <c r="E1143" s="71" t="s">
        <v>10403</v>
      </c>
      <c r="F1143" s="71" t="s">
        <v>851</v>
      </c>
      <c r="G1143" s="71" t="s">
        <v>852</v>
      </c>
      <c r="H1143" s="72">
        <v>4022</v>
      </c>
      <c r="I1143" s="73">
        <v>57228.91</v>
      </c>
      <c r="J1143" s="73">
        <v>14228.97</v>
      </c>
      <c r="K1143" s="73">
        <v>14166.06</v>
      </c>
      <c r="L1143" s="74">
        <v>1000</v>
      </c>
      <c r="M1143" s="73">
        <v>57228.91</v>
      </c>
      <c r="N1143" s="73">
        <v>0</v>
      </c>
      <c r="O1143" s="16" t="str">
        <f>VLOOKUP($A1143,'Roll up tech'!$A:$C,3,0)</f>
        <v>BJ PTS</v>
      </c>
      <c r="P1143" s="16" t="str">
        <f>VLOOKUP($A1143,'Roll up tech'!$A:$C,2,0)</f>
        <v>BJ US-IC- CrmlChcChsck- 8 1PT</v>
      </c>
      <c r="Q1143" s="16" t="str">
        <f t="shared" si="59"/>
        <v>BJ</v>
      </c>
      <c r="R1143" s="16">
        <f>VLOOKUP(A1143,'Per Pallet'!A:C,3,0)</f>
        <v>240</v>
      </c>
      <c r="S1143" s="16">
        <f t="shared" si="60"/>
        <v>17</v>
      </c>
    </row>
    <row r="1144" spans="1:19" hidden="1" x14ac:dyDescent="0.25">
      <c r="A1144" s="71">
        <v>67881628</v>
      </c>
      <c r="B1144" s="71">
        <v>3989</v>
      </c>
      <c r="C1144" s="71" t="s">
        <v>849</v>
      </c>
      <c r="D1144" s="71" t="s">
        <v>850</v>
      </c>
      <c r="E1144" s="71" t="s">
        <v>10403</v>
      </c>
      <c r="F1144" s="71" t="s">
        <v>851</v>
      </c>
      <c r="G1144" s="71" t="s">
        <v>852</v>
      </c>
      <c r="H1144" s="72">
        <v>20240</v>
      </c>
      <c r="I1144" s="73">
        <v>289090.02</v>
      </c>
      <c r="J1144" s="73">
        <v>14283.1</v>
      </c>
      <c r="K1144" s="73">
        <v>14214.77</v>
      </c>
      <c r="L1144" s="74">
        <v>1000</v>
      </c>
      <c r="M1144" s="73">
        <v>289090.02</v>
      </c>
      <c r="N1144" s="73">
        <v>0</v>
      </c>
      <c r="O1144" s="16" t="str">
        <f>VLOOKUP($A1144,'Roll up tech'!$A:$C,3,0)</f>
        <v>BJ PTS</v>
      </c>
      <c r="P1144" s="16" t="str">
        <f>VLOOKUP($A1144,'Roll up tech'!$A:$C,2,0)</f>
        <v>BJ US-IC- CrmlChcChsck- 8 1PT</v>
      </c>
      <c r="Q1144" s="16" t="str">
        <f t="shared" si="59"/>
        <v>BJ</v>
      </c>
      <c r="R1144" s="16">
        <f>VLOOKUP(A1144,'Per Pallet'!A:C,3,0)</f>
        <v>240</v>
      </c>
      <c r="S1144" s="16">
        <f t="shared" si="60"/>
        <v>85</v>
      </c>
    </row>
    <row r="1145" spans="1:19" hidden="1" x14ac:dyDescent="0.25">
      <c r="A1145" s="71">
        <v>67881628</v>
      </c>
      <c r="B1145" s="71">
        <v>5914</v>
      </c>
      <c r="C1145" s="71" t="s">
        <v>849</v>
      </c>
      <c r="D1145" s="71" t="s">
        <v>850</v>
      </c>
      <c r="E1145" s="71" t="s">
        <v>10403</v>
      </c>
      <c r="F1145" s="71" t="s">
        <v>851</v>
      </c>
      <c r="G1145" s="71" t="s">
        <v>852</v>
      </c>
      <c r="H1145" s="72">
        <v>83</v>
      </c>
      <c r="I1145" s="73">
        <v>1102.8900000000001</v>
      </c>
      <c r="J1145" s="73">
        <v>13287.83</v>
      </c>
      <c r="K1145" s="73">
        <v>13686.04</v>
      </c>
      <c r="L1145" s="74">
        <v>1000</v>
      </c>
      <c r="M1145" s="73">
        <v>1102.8900000000001</v>
      </c>
      <c r="N1145" s="73">
        <v>0</v>
      </c>
      <c r="O1145" s="16" t="str">
        <f>VLOOKUP($A1145,'Roll up tech'!$A:$C,3,0)</f>
        <v>BJ PTS</v>
      </c>
      <c r="P1145" s="16" t="str">
        <f>VLOOKUP($A1145,'Roll up tech'!$A:$C,2,0)</f>
        <v>BJ US-IC- CrmlChcChsck- 8 1PT</v>
      </c>
      <c r="Q1145" s="16" t="str">
        <f t="shared" si="59"/>
        <v>BJ</v>
      </c>
      <c r="R1145" s="16">
        <f>VLOOKUP(A1145,'Per Pallet'!A:C,3,0)</f>
        <v>240</v>
      </c>
      <c r="S1145" s="16">
        <f t="shared" si="60"/>
        <v>1</v>
      </c>
    </row>
    <row r="1146" spans="1:19" hidden="1" x14ac:dyDescent="0.25">
      <c r="A1146" s="71">
        <v>67881629</v>
      </c>
      <c r="B1146" s="71">
        <v>1419</v>
      </c>
      <c r="C1146" s="71" t="s">
        <v>849</v>
      </c>
      <c r="D1146" s="71" t="s">
        <v>850</v>
      </c>
      <c r="E1146" s="71" t="s">
        <v>10403</v>
      </c>
      <c r="F1146" s="71" t="s">
        <v>851</v>
      </c>
      <c r="G1146" s="71" t="s">
        <v>852</v>
      </c>
      <c r="H1146" s="72">
        <v>17322</v>
      </c>
      <c r="I1146" s="73">
        <v>229612.17</v>
      </c>
      <c r="J1146" s="73">
        <v>13255.52</v>
      </c>
      <c r="K1146" s="73">
        <v>12531.35</v>
      </c>
      <c r="L1146" s="74">
        <v>1000</v>
      </c>
      <c r="M1146" s="73">
        <v>229612.17</v>
      </c>
      <c r="N1146" s="73">
        <v>0</v>
      </c>
      <c r="O1146" s="16" t="str">
        <f>VLOOKUP($A1146,'Roll up tech'!$A:$C,3,0)</f>
        <v>BJ PTS</v>
      </c>
      <c r="P1146" s="16" t="str">
        <f>VLOOKUP($A1146,'Roll up tech'!$A:$C,2,0)</f>
        <v>BJ US-COR-BrownieBatter-8 1PT</v>
      </c>
      <c r="Q1146" s="16" t="str">
        <f t="shared" si="59"/>
        <v>BJ</v>
      </c>
      <c r="R1146" s="16">
        <f>VLOOKUP(A1146,'Per Pallet'!A:C,3,0)</f>
        <v>240</v>
      </c>
      <c r="S1146" s="16">
        <f t="shared" si="60"/>
        <v>73</v>
      </c>
    </row>
    <row r="1147" spans="1:19" hidden="1" x14ac:dyDescent="0.25">
      <c r="A1147" s="71">
        <v>67881629</v>
      </c>
      <c r="B1147" s="71">
        <v>1439</v>
      </c>
      <c r="C1147" s="71" t="s">
        <v>849</v>
      </c>
      <c r="D1147" s="71" t="s">
        <v>850</v>
      </c>
      <c r="E1147" s="71" t="s">
        <v>10403</v>
      </c>
      <c r="F1147" s="71" t="s">
        <v>851</v>
      </c>
      <c r="G1147" s="71" t="s">
        <v>852</v>
      </c>
      <c r="H1147" s="72">
        <v>9235</v>
      </c>
      <c r="I1147" s="73">
        <v>142518.87</v>
      </c>
      <c r="J1147" s="73">
        <v>15432.47</v>
      </c>
      <c r="K1147" s="73">
        <v>14482.72</v>
      </c>
      <c r="L1147" s="74">
        <v>1000</v>
      </c>
      <c r="M1147" s="73">
        <v>142518.87</v>
      </c>
      <c r="N1147" s="73">
        <v>0</v>
      </c>
      <c r="O1147" s="16" t="str">
        <f>VLOOKUP($A1147,'Roll up tech'!$A:$C,3,0)</f>
        <v>BJ PTS</v>
      </c>
      <c r="P1147" s="16" t="str">
        <f>VLOOKUP($A1147,'Roll up tech'!$A:$C,2,0)</f>
        <v>BJ US-COR-BrownieBatter-8 1PT</v>
      </c>
      <c r="Q1147" s="16" t="str">
        <f t="shared" si="59"/>
        <v>BJ</v>
      </c>
      <c r="R1147" s="16">
        <f>VLOOKUP(A1147,'Per Pallet'!A:C,3,0)</f>
        <v>240</v>
      </c>
      <c r="S1147" s="16">
        <f t="shared" si="60"/>
        <v>39</v>
      </c>
    </row>
    <row r="1148" spans="1:19" hidden="1" x14ac:dyDescent="0.25">
      <c r="A1148" s="71">
        <v>67881629</v>
      </c>
      <c r="B1148" s="71">
        <v>2300</v>
      </c>
      <c r="C1148" s="71" t="s">
        <v>849</v>
      </c>
      <c r="D1148" s="71" t="s">
        <v>850</v>
      </c>
      <c r="E1148" s="71" t="s">
        <v>10403</v>
      </c>
      <c r="F1148" s="71" t="s">
        <v>851</v>
      </c>
      <c r="G1148" s="71" t="s">
        <v>852</v>
      </c>
      <c r="H1148" s="72">
        <v>8697</v>
      </c>
      <c r="I1148" s="73">
        <v>113154.57</v>
      </c>
      <c r="J1148" s="73">
        <v>13010.76</v>
      </c>
      <c r="K1148" s="73">
        <v>12730.37</v>
      </c>
      <c r="L1148" s="74">
        <v>1000</v>
      </c>
      <c r="M1148" s="73">
        <v>113154.57</v>
      </c>
      <c r="N1148" s="73">
        <v>0</v>
      </c>
      <c r="O1148" s="16" t="str">
        <f>VLOOKUP($A1148,'Roll up tech'!$A:$C,3,0)</f>
        <v>BJ PTS</v>
      </c>
      <c r="P1148" s="16" t="str">
        <f>VLOOKUP($A1148,'Roll up tech'!$A:$C,2,0)</f>
        <v>BJ US-COR-BrownieBatter-8 1PT</v>
      </c>
      <c r="Q1148" s="16" t="str">
        <f t="shared" si="59"/>
        <v>BJ</v>
      </c>
      <c r="R1148" s="16">
        <f>VLOOKUP(A1148,'Per Pallet'!A:C,3,0)</f>
        <v>240</v>
      </c>
      <c r="S1148" s="16">
        <f t="shared" si="60"/>
        <v>37</v>
      </c>
    </row>
    <row r="1149" spans="1:19" hidden="1" x14ac:dyDescent="0.25">
      <c r="A1149" s="71">
        <v>67881629</v>
      </c>
      <c r="B1149" s="71">
        <v>3989</v>
      </c>
      <c r="C1149" s="71" t="s">
        <v>849</v>
      </c>
      <c r="D1149" s="71" t="s">
        <v>850</v>
      </c>
      <c r="E1149" s="71" t="s">
        <v>10403</v>
      </c>
      <c r="F1149" s="71" t="s">
        <v>851</v>
      </c>
      <c r="G1149" s="71" t="s">
        <v>852</v>
      </c>
      <c r="H1149" s="72">
        <v>24036</v>
      </c>
      <c r="I1149" s="73">
        <v>316612.83</v>
      </c>
      <c r="J1149" s="73">
        <v>13172.44</v>
      </c>
      <c r="K1149" s="73">
        <v>12727.46</v>
      </c>
      <c r="L1149" s="74">
        <v>1000</v>
      </c>
      <c r="M1149" s="73">
        <v>316612.83</v>
      </c>
      <c r="N1149" s="73">
        <v>0</v>
      </c>
      <c r="O1149" s="16" t="str">
        <f>VLOOKUP($A1149,'Roll up tech'!$A:$C,3,0)</f>
        <v>BJ PTS</v>
      </c>
      <c r="P1149" s="16" t="str">
        <f>VLOOKUP($A1149,'Roll up tech'!$A:$C,2,0)</f>
        <v>BJ US-COR-BrownieBatter-8 1PT</v>
      </c>
      <c r="Q1149" s="16" t="str">
        <f t="shared" si="59"/>
        <v>BJ</v>
      </c>
      <c r="R1149" s="16">
        <f>VLOOKUP(A1149,'Per Pallet'!A:C,3,0)</f>
        <v>240</v>
      </c>
      <c r="S1149" s="16">
        <f t="shared" si="60"/>
        <v>101</v>
      </c>
    </row>
    <row r="1150" spans="1:19" hidden="1" x14ac:dyDescent="0.25">
      <c r="A1150" s="71">
        <v>67881629</v>
      </c>
      <c r="B1150" s="71">
        <v>5914</v>
      </c>
      <c r="C1150" s="71" t="s">
        <v>849</v>
      </c>
      <c r="D1150" s="71" t="s">
        <v>850</v>
      </c>
      <c r="E1150" s="71" t="s">
        <v>10403</v>
      </c>
      <c r="F1150" s="71" t="s">
        <v>851</v>
      </c>
      <c r="G1150" s="71" t="s">
        <v>852</v>
      </c>
      <c r="H1150" s="72">
        <v>12292</v>
      </c>
      <c r="I1150" s="73">
        <v>156162.74</v>
      </c>
      <c r="J1150" s="73">
        <v>12704.42</v>
      </c>
      <c r="K1150" s="73">
        <v>12198.56</v>
      </c>
      <c r="L1150" s="74">
        <v>1000</v>
      </c>
      <c r="M1150" s="73">
        <v>156162.74</v>
      </c>
      <c r="N1150" s="73">
        <v>0</v>
      </c>
      <c r="O1150" s="16" t="str">
        <f>VLOOKUP($A1150,'Roll up tech'!$A:$C,3,0)</f>
        <v>BJ PTS</v>
      </c>
      <c r="P1150" s="16" t="str">
        <f>VLOOKUP($A1150,'Roll up tech'!$A:$C,2,0)</f>
        <v>BJ US-COR-BrownieBatter-8 1PT</v>
      </c>
      <c r="Q1150" s="16" t="str">
        <f t="shared" si="59"/>
        <v>BJ</v>
      </c>
      <c r="R1150" s="16">
        <f>VLOOKUP(A1150,'Per Pallet'!A:C,3,0)</f>
        <v>240</v>
      </c>
      <c r="S1150" s="16">
        <f t="shared" si="60"/>
        <v>52</v>
      </c>
    </row>
    <row r="1151" spans="1:19" hidden="1" x14ac:dyDescent="0.25">
      <c r="A1151" s="71">
        <v>67885721</v>
      </c>
      <c r="B1151" s="71">
        <v>1352</v>
      </c>
      <c r="C1151" s="71" t="s">
        <v>849</v>
      </c>
      <c r="D1151" s="71" t="s">
        <v>850</v>
      </c>
      <c r="E1151" s="71" t="s">
        <v>10403</v>
      </c>
      <c r="F1151" s="71" t="s">
        <v>851</v>
      </c>
      <c r="G1151" s="71" t="s">
        <v>852</v>
      </c>
      <c r="H1151" s="72">
        <v>154</v>
      </c>
      <c r="I1151" s="73">
        <v>1516.25</v>
      </c>
      <c r="J1151" s="73">
        <v>9845.7800000000007</v>
      </c>
      <c r="K1151" s="73">
        <v>9692.2000000000007</v>
      </c>
      <c r="L1151" s="74">
        <v>1000</v>
      </c>
      <c r="M1151" s="73">
        <v>1516.25</v>
      </c>
      <c r="N1151" s="73">
        <v>0</v>
      </c>
      <c r="O1151" s="16" t="str">
        <f>VLOOKUP($A1151,'Roll up tech'!$A:$C,3,0)</f>
        <v>48oz</v>
      </c>
      <c r="P1151" s="16" t="str">
        <f>VLOOKUP($A1151,'Roll up tech'!$A:$C,2,0)</f>
        <v>BR CHOCOLATE 6-1.5 QT</v>
      </c>
      <c r="Q1151" s="16" t="str">
        <f t="shared" si="59"/>
        <v>BR</v>
      </c>
      <c r="R1151" s="16">
        <f>VLOOKUP(A1151,'Per Pallet'!A:C,3,0)</f>
        <v>176</v>
      </c>
      <c r="S1151" s="16">
        <f t="shared" si="60"/>
        <v>1</v>
      </c>
    </row>
    <row r="1152" spans="1:19" hidden="1" x14ac:dyDescent="0.25">
      <c r="A1152" s="71">
        <v>67896936</v>
      </c>
      <c r="B1152" s="71">
        <v>1439</v>
      </c>
      <c r="C1152" s="71" t="s">
        <v>849</v>
      </c>
      <c r="D1152" s="71" t="s">
        <v>850</v>
      </c>
      <c r="E1152" s="71" t="s">
        <v>10403</v>
      </c>
      <c r="F1152" s="71" t="s">
        <v>851</v>
      </c>
      <c r="G1152" s="71" t="s">
        <v>852</v>
      </c>
      <c r="H1152" s="72">
        <v>1198</v>
      </c>
      <c r="I1152" s="73">
        <v>16851.740000000002</v>
      </c>
      <c r="J1152" s="73">
        <v>14066.56</v>
      </c>
      <c r="K1152" s="73">
        <v>10538.46</v>
      </c>
      <c r="L1152" s="74">
        <v>1000</v>
      </c>
      <c r="M1152" s="73">
        <v>16851.740000000002</v>
      </c>
      <c r="N1152" s="73">
        <v>0</v>
      </c>
      <c r="O1152" s="16" t="str">
        <f>VLOOKUP($A1152,'Roll up tech'!$A:$C,3,0)</f>
        <v>Other</v>
      </c>
      <c r="P1152" s="16" t="str">
        <f>VLOOKUP($A1152,'Roll up tech'!$A:$C,2,0)</f>
        <v>MG ND MINI Variety Pack 6-6PK</v>
      </c>
      <c r="Q1152" s="16" t="str">
        <f t="shared" si="59"/>
        <v>MG</v>
      </c>
      <c r="R1152" s="16">
        <f>VLOOKUP(A1152,'Per Pallet'!A:C,3,0)</f>
        <v>162</v>
      </c>
      <c r="S1152" s="16">
        <f t="shared" si="60"/>
        <v>8</v>
      </c>
    </row>
    <row r="1153" spans="1:19" hidden="1" x14ac:dyDescent="0.25">
      <c r="A1153" s="71">
        <v>67896936</v>
      </c>
      <c r="B1153" s="71">
        <v>2300</v>
      </c>
      <c r="C1153" s="71" t="s">
        <v>849</v>
      </c>
      <c r="D1153" s="71" t="s">
        <v>850</v>
      </c>
      <c r="E1153" s="71" t="s">
        <v>10403</v>
      </c>
      <c r="F1153" s="71" t="s">
        <v>851</v>
      </c>
      <c r="G1153" s="71" t="s">
        <v>852</v>
      </c>
      <c r="H1153" s="72">
        <v>8</v>
      </c>
      <c r="I1153" s="73">
        <v>100.57</v>
      </c>
      <c r="J1153" s="73">
        <v>12571.25</v>
      </c>
      <c r="K1153" s="73">
        <v>10538.46</v>
      </c>
      <c r="L1153" s="74">
        <v>1000</v>
      </c>
      <c r="M1153" s="73">
        <v>100.57</v>
      </c>
      <c r="N1153" s="73">
        <v>0</v>
      </c>
      <c r="O1153" s="16" t="str">
        <f>VLOOKUP($A1153,'Roll up tech'!$A:$C,3,0)</f>
        <v>Other</v>
      </c>
      <c r="P1153" s="16" t="str">
        <f>VLOOKUP($A1153,'Roll up tech'!$A:$C,2,0)</f>
        <v>MG ND MINI Variety Pack 6-6PK</v>
      </c>
      <c r="Q1153" s="16" t="str">
        <f t="shared" si="59"/>
        <v>MG</v>
      </c>
      <c r="R1153" s="16">
        <f>VLOOKUP(A1153,'Per Pallet'!A:C,3,0)</f>
        <v>162</v>
      </c>
      <c r="S1153" s="16">
        <f t="shared" si="60"/>
        <v>1</v>
      </c>
    </row>
    <row r="1154" spans="1:19" hidden="1" x14ac:dyDescent="0.25">
      <c r="A1154" s="71">
        <v>67904289</v>
      </c>
      <c r="B1154" s="71">
        <v>1419</v>
      </c>
      <c r="C1154" s="71" t="s">
        <v>849</v>
      </c>
      <c r="D1154" s="71" t="s">
        <v>850</v>
      </c>
      <c r="E1154" s="71" t="s">
        <v>10403</v>
      </c>
      <c r="F1154" s="71" t="s">
        <v>851</v>
      </c>
      <c r="G1154" s="71" t="s">
        <v>852</v>
      </c>
      <c r="H1154" s="72">
        <v>187</v>
      </c>
      <c r="I1154" s="73">
        <v>2295.5300000000002</v>
      </c>
      <c r="J1154" s="73">
        <v>12275.56</v>
      </c>
      <c r="K1154" s="73">
        <v>12214</v>
      </c>
      <c r="L1154" s="74">
        <v>1000</v>
      </c>
      <c r="M1154" s="73">
        <v>2295.5300000000002</v>
      </c>
      <c r="N1154" s="73">
        <v>0</v>
      </c>
      <c r="O1154" s="16" t="str">
        <f>VLOOKUP($A1154,'Roll up tech'!$A:$C,3,0)</f>
        <v>BJ PTS</v>
      </c>
      <c r="P1154" s="16" t="str">
        <f>VLOOKUP($A1154,'Roll up tech'!$A:$C,2,0)</f>
        <v>BJ US-IC-Netflix+Chillld-8 1PT</v>
      </c>
      <c r="Q1154" s="16" t="str">
        <f t="shared" si="59"/>
        <v>BJ</v>
      </c>
      <c r="R1154" s="16">
        <f>VLOOKUP(A1154,'Per Pallet'!A:C,3,0)</f>
        <v>240</v>
      </c>
      <c r="S1154" s="16">
        <f t="shared" si="60"/>
        <v>1</v>
      </c>
    </row>
    <row r="1155" spans="1:19" hidden="1" x14ac:dyDescent="0.25">
      <c r="A1155" s="71">
        <v>67904289</v>
      </c>
      <c r="B1155" s="71">
        <v>1439</v>
      </c>
      <c r="C1155" s="71" t="s">
        <v>849</v>
      </c>
      <c r="D1155" s="71" t="s">
        <v>850</v>
      </c>
      <c r="E1155" s="71" t="s">
        <v>10403</v>
      </c>
      <c r="F1155" s="71" t="s">
        <v>851</v>
      </c>
      <c r="G1155" s="71" t="s">
        <v>852</v>
      </c>
      <c r="H1155" s="72">
        <v>1927</v>
      </c>
      <c r="I1155" s="73">
        <v>24776.22</v>
      </c>
      <c r="J1155" s="73">
        <v>12857.41</v>
      </c>
      <c r="K1155" s="73">
        <v>14202.36</v>
      </c>
      <c r="L1155" s="74">
        <v>1000</v>
      </c>
      <c r="M1155" s="73">
        <v>24776.22</v>
      </c>
      <c r="N1155" s="73">
        <v>0</v>
      </c>
      <c r="O1155" s="16" t="str">
        <f>VLOOKUP($A1155,'Roll up tech'!$A:$C,3,0)</f>
        <v>BJ PTS</v>
      </c>
      <c r="P1155" s="16" t="str">
        <f>VLOOKUP($A1155,'Roll up tech'!$A:$C,2,0)</f>
        <v>BJ US-IC-Netflix+Chillld-8 1PT</v>
      </c>
      <c r="Q1155" s="16" t="str">
        <f t="shared" si="59"/>
        <v>BJ</v>
      </c>
      <c r="R1155" s="16">
        <f>VLOOKUP(A1155,'Per Pallet'!A:C,3,0)</f>
        <v>240</v>
      </c>
      <c r="S1155" s="16">
        <f t="shared" si="60"/>
        <v>9</v>
      </c>
    </row>
    <row r="1156" spans="1:19" hidden="1" x14ac:dyDescent="0.25">
      <c r="A1156" s="71">
        <v>67904289</v>
      </c>
      <c r="B1156" s="71">
        <v>2300</v>
      </c>
      <c r="C1156" s="71" t="s">
        <v>849</v>
      </c>
      <c r="D1156" s="71" t="s">
        <v>850</v>
      </c>
      <c r="E1156" s="71" t="s">
        <v>10403</v>
      </c>
      <c r="F1156" s="71" t="s">
        <v>851</v>
      </c>
      <c r="G1156" s="71" t="s">
        <v>852</v>
      </c>
      <c r="H1156" s="72">
        <v>240</v>
      </c>
      <c r="I1156" s="73">
        <v>2952.81</v>
      </c>
      <c r="J1156" s="73">
        <v>12303.38</v>
      </c>
      <c r="K1156" s="73">
        <v>12100.56</v>
      </c>
      <c r="L1156" s="74">
        <v>1000</v>
      </c>
      <c r="M1156" s="73">
        <v>2952.81</v>
      </c>
      <c r="N1156" s="73">
        <v>0</v>
      </c>
      <c r="O1156" s="16" t="str">
        <f>VLOOKUP($A1156,'Roll up tech'!$A:$C,3,0)</f>
        <v>BJ PTS</v>
      </c>
      <c r="P1156" s="16" t="str">
        <f>VLOOKUP($A1156,'Roll up tech'!$A:$C,2,0)</f>
        <v>BJ US-IC-Netflix+Chillld-8 1PT</v>
      </c>
      <c r="Q1156" s="16" t="str">
        <f t="shared" si="59"/>
        <v>BJ</v>
      </c>
      <c r="R1156" s="16">
        <f>VLOOKUP(A1156,'Per Pallet'!A:C,3,0)</f>
        <v>240</v>
      </c>
      <c r="S1156" s="16">
        <f t="shared" si="60"/>
        <v>1</v>
      </c>
    </row>
    <row r="1157" spans="1:19" hidden="1" x14ac:dyDescent="0.25">
      <c r="A1157" s="71">
        <v>67904289</v>
      </c>
      <c r="B1157" s="71">
        <v>3989</v>
      </c>
      <c r="C1157" s="71" t="s">
        <v>849</v>
      </c>
      <c r="D1157" s="71" t="s">
        <v>850</v>
      </c>
      <c r="E1157" s="71" t="s">
        <v>10403</v>
      </c>
      <c r="F1157" s="71" t="s">
        <v>851</v>
      </c>
      <c r="G1157" s="71" t="s">
        <v>852</v>
      </c>
      <c r="H1157" s="72">
        <v>0</v>
      </c>
      <c r="I1157" s="73">
        <v>0</v>
      </c>
      <c r="J1157" s="73">
        <v>12368.13</v>
      </c>
      <c r="K1157" s="73">
        <v>12145.99</v>
      </c>
      <c r="L1157" s="74">
        <v>1000</v>
      </c>
      <c r="M1157" s="73">
        <v>0</v>
      </c>
      <c r="N1157" s="73">
        <v>0</v>
      </c>
      <c r="O1157" s="16" t="str">
        <f>VLOOKUP($A1157,'Roll up tech'!$A:$C,3,0)</f>
        <v>BJ PTS</v>
      </c>
      <c r="P1157" s="16" t="str">
        <f>VLOOKUP($A1157,'Roll up tech'!$A:$C,2,0)</f>
        <v>BJ US-IC-Netflix+Chillld-8 1PT</v>
      </c>
      <c r="Q1157" s="16" t="str">
        <f t="shared" si="59"/>
        <v>BJ</v>
      </c>
      <c r="R1157" s="16">
        <f>VLOOKUP(A1157,'Per Pallet'!A:C,3,0)</f>
        <v>240</v>
      </c>
      <c r="S1157" s="16">
        <f t="shared" si="60"/>
        <v>0</v>
      </c>
    </row>
    <row r="1158" spans="1:19" hidden="1" x14ac:dyDescent="0.25">
      <c r="A1158" s="71">
        <v>67916890</v>
      </c>
      <c r="B1158" s="71">
        <v>1419</v>
      </c>
      <c r="C1158" s="71" t="s">
        <v>849</v>
      </c>
      <c r="D1158" s="71" t="s">
        <v>850</v>
      </c>
      <c r="E1158" s="71" t="s">
        <v>10403</v>
      </c>
      <c r="F1158" s="71" t="s">
        <v>851</v>
      </c>
      <c r="G1158" s="71" t="s">
        <v>852</v>
      </c>
      <c r="H1158" s="72">
        <v>0</v>
      </c>
      <c r="I1158" s="73">
        <v>0</v>
      </c>
      <c r="J1158" s="73">
        <v>12749.1</v>
      </c>
      <c r="K1158" s="73">
        <v>12407.41</v>
      </c>
      <c r="L1158" s="74">
        <v>1000</v>
      </c>
      <c r="M1158" s="73">
        <v>0</v>
      </c>
      <c r="N1158" s="73">
        <v>0</v>
      </c>
      <c r="O1158" s="16" t="str">
        <f>VLOOKUP($A1158,'Roll up tech'!$A:$C,3,0)</f>
        <v>BJ PTS</v>
      </c>
      <c r="P1158" s="16" t="str">
        <f>VLOOKUP($A1158,'Roll up tech'!$A:$C,2,0)</f>
        <v>BJ SORV-COR-DoceDeleite-8 458ML</v>
      </c>
      <c r="Q1158" s="16" t="str">
        <f t="shared" si="59"/>
        <v>BJ</v>
      </c>
      <c r="R1158" s="16">
        <f>VLOOKUP(A1158,'Per Pallet'!A:C,3,0)</f>
        <v>240</v>
      </c>
      <c r="S1158" s="16">
        <f t="shared" si="60"/>
        <v>0</v>
      </c>
    </row>
    <row r="1159" spans="1:19" hidden="1" x14ac:dyDescent="0.25">
      <c r="A1159" s="71">
        <v>67916890</v>
      </c>
      <c r="B1159" s="71">
        <v>5914</v>
      </c>
      <c r="C1159" s="71" t="s">
        <v>849</v>
      </c>
      <c r="D1159" s="71" t="s">
        <v>850</v>
      </c>
      <c r="E1159" s="71" t="s">
        <v>10403</v>
      </c>
      <c r="F1159" s="71" t="s">
        <v>851</v>
      </c>
      <c r="G1159" s="71" t="s">
        <v>852</v>
      </c>
      <c r="H1159" s="72">
        <v>184</v>
      </c>
      <c r="I1159" s="73">
        <v>2287.8000000000002</v>
      </c>
      <c r="J1159" s="73">
        <v>12433.7</v>
      </c>
      <c r="K1159" s="73">
        <v>12058.79</v>
      </c>
      <c r="L1159" s="74">
        <v>1000</v>
      </c>
      <c r="M1159" s="73">
        <v>2287.8000000000002</v>
      </c>
      <c r="N1159" s="73">
        <v>0</v>
      </c>
      <c r="O1159" s="16" t="str">
        <f>VLOOKUP($A1159,'Roll up tech'!$A:$C,3,0)</f>
        <v>BJ PTS</v>
      </c>
      <c r="P1159" s="16" t="str">
        <f>VLOOKUP($A1159,'Roll up tech'!$A:$C,2,0)</f>
        <v>BJ SORV-COR-DoceDeleite-8 458ML</v>
      </c>
      <c r="Q1159" s="16" t="str">
        <f t="shared" si="59"/>
        <v>BJ</v>
      </c>
      <c r="R1159" s="16">
        <f>VLOOKUP(A1159,'Per Pallet'!A:C,3,0)</f>
        <v>240</v>
      </c>
      <c r="S1159" s="16">
        <f t="shared" si="60"/>
        <v>1</v>
      </c>
    </row>
    <row r="1160" spans="1:19" hidden="1" x14ac:dyDescent="0.25">
      <c r="A1160" s="71">
        <v>67942012</v>
      </c>
      <c r="B1160" s="71">
        <v>1419</v>
      </c>
      <c r="C1160" s="71" t="s">
        <v>849</v>
      </c>
      <c r="D1160" s="71" t="s">
        <v>850</v>
      </c>
      <c r="E1160" s="71" t="s">
        <v>10403</v>
      </c>
      <c r="F1160" s="71" t="s">
        <v>851</v>
      </c>
      <c r="G1160" s="71" t="s">
        <v>852</v>
      </c>
      <c r="H1160" s="72">
        <v>50</v>
      </c>
      <c r="I1160" s="73">
        <v>1281.57</v>
      </c>
      <c r="J1160" s="73">
        <v>25631.4</v>
      </c>
      <c r="K1160" s="73">
        <v>25652.29</v>
      </c>
      <c r="L1160" s="74">
        <v>1000</v>
      </c>
      <c r="M1160" s="73">
        <v>1281.57</v>
      </c>
      <c r="N1160" s="73">
        <v>0</v>
      </c>
      <c r="O1160" s="16" t="str">
        <f>VLOOKUP($A1160,'Roll up tech'!$A:$C,3,0)</f>
        <v>2.4 Gal</v>
      </c>
      <c r="P1160" s="16" t="str">
        <f>VLOOKUP($A1160,'Roll up tech'!$A:$C,2,0)</f>
        <v>BJ US-IC-Netflix+Chillld-1 2.4 G</v>
      </c>
      <c r="Q1160" s="16" t="str">
        <f t="shared" ref="Q1160:Q1191" si="61">LEFT(P1160,2)</f>
        <v>BJ</v>
      </c>
      <c r="R1160" s="16">
        <f>VLOOKUP(A1160,'Per Pallet'!A:C,3,0)</f>
        <v>125</v>
      </c>
      <c r="S1160" s="16">
        <f t="shared" ref="S1160:S1191" si="62">ROUNDUP(H1160/R1160,0)</f>
        <v>1</v>
      </c>
    </row>
    <row r="1161" spans="1:19" hidden="1" x14ac:dyDescent="0.25">
      <c r="A1161" s="71">
        <v>67954789</v>
      </c>
      <c r="B1161" s="71">
        <v>1419</v>
      </c>
      <c r="C1161" s="71" t="s">
        <v>849</v>
      </c>
      <c r="D1161" s="71" t="s">
        <v>850</v>
      </c>
      <c r="E1161" s="71" t="s">
        <v>10403</v>
      </c>
      <c r="F1161" s="71" t="s">
        <v>851</v>
      </c>
      <c r="G1161" s="71" t="s">
        <v>852</v>
      </c>
      <c r="H1161" s="72">
        <v>150</v>
      </c>
      <c r="I1161" s="73">
        <v>2522.13</v>
      </c>
      <c r="J1161" s="73">
        <v>16814.2</v>
      </c>
      <c r="K1161" s="73">
        <v>26357.62</v>
      </c>
      <c r="L1161" s="74">
        <v>1000</v>
      </c>
      <c r="M1161" s="73">
        <v>2522.13</v>
      </c>
      <c r="N1161" s="73">
        <v>0</v>
      </c>
      <c r="O1161" s="16" t="str">
        <f>VLOOKUP($A1161,'Roll up tech'!$A:$C,3,0)</f>
        <v>2.4 Gal</v>
      </c>
      <c r="P1161" s="16" t="str">
        <f>VLOOKUP($A1161,'Roll up tech'!$A:$C,2,0)</f>
        <v>BJ US-SB-PineapplePassion-1 2.4G</v>
      </c>
      <c r="Q1161" s="16" t="str">
        <f t="shared" si="61"/>
        <v>BJ</v>
      </c>
      <c r="R1161" s="16">
        <f>VLOOKUP(A1161,'Per Pallet'!A:C,3,0)</f>
        <v>125</v>
      </c>
      <c r="S1161" s="16">
        <f t="shared" si="62"/>
        <v>2</v>
      </c>
    </row>
    <row r="1162" spans="1:19" hidden="1" x14ac:dyDescent="0.25">
      <c r="A1162" s="71">
        <v>67995090</v>
      </c>
      <c r="B1162" s="71">
        <v>1419</v>
      </c>
      <c r="C1162" s="71" t="s">
        <v>849</v>
      </c>
      <c r="D1162" s="71" t="s">
        <v>850</v>
      </c>
      <c r="E1162" s="71" t="s">
        <v>10403</v>
      </c>
      <c r="F1162" s="71" t="s">
        <v>851</v>
      </c>
      <c r="G1162" s="71" t="s">
        <v>852</v>
      </c>
      <c r="H1162" s="72">
        <v>7498</v>
      </c>
      <c r="I1162" s="73">
        <v>92338.1</v>
      </c>
      <c r="J1162" s="73">
        <v>12315.03</v>
      </c>
      <c r="K1162" s="73">
        <v>12653.29</v>
      </c>
      <c r="L1162" s="74">
        <v>1000</v>
      </c>
      <c r="M1162" s="73">
        <v>92338.1</v>
      </c>
      <c r="N1162" s="73">
        <v>0</v>
      </c>
      <c r="O1162" s="16" t="str">
        <f>VLOOKUP($A1162,'Roll up tech'!$A:$C,3,0)</f>
        <v>BJ PTS</v>
      </c>
      <c r="P1162" s="16" t="str">
        <f>VLOOKUP($A1162,'Roll up tech'!$A:$C,2,0)</f>
        <v>BJ US-IC-Chocolate PB Split-8 1PT</v>
      </c>
      <c r="Q1162" s="16" t="str">
        <f t="shared" si="61"/>
        <v>BJ</v>
      </c>
      <c r="R1162" s="16">
        <f>VLOOKUP(A1162,'Per Pallet'!A:C,3,0)</f>
        <v>240</v>
      </c>
      <c r="S1162" s="16">
        <f t="shared" si="62"/>
        <v>32</v>
      </c>
    </row>
    <row r="1163" spans="1:19" hidden="1" x14ac:dyDescent="0.25">
      <c r="A1163" s="71">
        <v>67995090</v>
      </c>
      <c r="B1163" s="71">
        <v>1439</v>
      </c>
      <c r="C1163" s="71" t="s">
        <v>849</v>
      </c>
      <c r="D1163" s="71" t="s">
        <v>850</v>
      </c>
      <c r="E1163" s="71" t="s">
        <v>10403</v>
      </c>
      <c r="F1163" s="71" t="s">
        <v>851</v>
      </c>
      <c r="G1163" s="71" t="s">
        <v>852</v>
      </c>
      <c r="H1163" s="72">
        <v>4780</v>
      </c>
      <c r="I1163" s="73">
        <v>63033.120000000003</v>
      </c>
      <c r="J1163" s="73">
        <v>13186.85</v>
      </c>
      <c r="K1163" s="73">
        <v>14071.76</v>
      </c>
      <c r="L1163" s="74">
        <v>1000</v>
      </c>
      <c r="M1163" s="73">
        <v>63033.120000000003</v>
      </c>
      <c r="N1163" s="73">
        <v>0</v>
      </c>
      <c r="O1163" s="16" t="str">
        <f>VLOOKUP($A1163,'Roll up tech'!$A:$C,3,0)</f>
        <v>BJ PTS</v>
      </c>
      <c r="P1163" s="16" t="str">
        <f>VLOOKUP($A1163,'Roll up tech'!$A:$C,2,0)</f>
        <v>BJ US-IC-Chocolate PB Split-8 1PT</v>
      </c>
      <c r="Q1163" s="16" t="str">
        <f t="shared" si="61"/>
        <v>BJ</v>
      </c>
      <c r="R1163" s="16">
        <f>VLOOKUP(A1163,'Per Pallet'!A:C,3,0)</f>
        <v>240</v>
      </c>
      <c r="S1163" s="16">
        <f t="shared" si="62"/>
        <v>20</v>
      </c>
    </row>
    <row r="1164" spans="1:19" hidden="1" x14ac:dyDescent="0.25">
      <c r="A1164" s="71">
        <v>67995090</v>
      </c>
      <c r="B1164" s="71">
        <v>1471</v>
      </c>
      <c r="C1164" s="71" t="s">
        <v>849</v>
      </c>
      <c r="D1164" s="71" t="s">
        <v>850</v>
      </c>
      <c r="E1164" s="71" t="s">
        <v>10403</v>
      </c>
      <c r="F1164" s="71" t="s">
        <v>851</v>
      </c>
      <c r="G1164" s="71" t="s">
        <v>852</v>
      </c>
      <c r="H1164" s="72">
        <v>3840</v>
      </c>
      <c r="I1164" s="73">
        <v>48198.36</v>
      </c>
      <c r="J1164" s="73">
        <v>12551.66</v>
      </c>
      <c r="K1164" s="73">
        <v>12537.36</v>
      </c>
      <c r="L1164" s="74">
        <v>1000</v>
      </c>
      <c r="M1164" s="73">
        <v>48198.36</v>
      </c>
      <c r="N1164" s="73">
        <v>0</v>
      </c>
      <c r="O1164" s="16" t="str">
        <f>VLOOKUP($A1164,'Roll up tech'!$A:$C,3,0)</f>
        <v>BJ PTS</v>
      </c>
      <c r="P1164" s="16" t="str">
        <f>VLOOKUP($A1164,'Roll up tech'!$A:$C,2,0)</f>
        <v>BJ US-IC-Chocolate PB Split-8 1PT</v>
      </c>
      <c r="Q1164" s="16" t="str">
        <f t="shared" si="61"/>
        <v>BJ</v>
      </c>
      <c r="R1164" s="16">
        <f>VLOOKUP(A1164,'Per Pallet'!A:C,3,0)</f>
        <v>240</v>
      </c>
      <c r="S1164" s="16">
        <f t="shared" si="62"/>
        <v>16</v>
      </c>
    </row>
    <row r="1165" spans="1:19" hidden="1" x14ac:dyDescent="0.25">
      <c r="A1165" s="71">
        <v>67995090</v>
      </c>
      <c r="B1165" s="71">
        <v>2300</v>
      </c>
      <c r="C1165" s="71" t="s">
        <v>849</v>
      </c>
      <c r="D1165" s="71" t="s">
        <v>850</v>
      </c>
      <c r="E1165" s="71" t="s">
        <v>10403</v>
      </c>
      <c r="F1165" s="71" t="s">
        <v>851</v>
      </c>
      <c r="G1165" s="71" t="s">
        <v>852</v>
      </c>
      <c r="H1165" s="72">
        <v>1803</v>
      </c>
      <c r="I1165" s="73">
        <v>22190.560000000001</v>
      </c>
      <c r="J1165" s="73">
        <v>12307.58</v>
      </c>
      <c r="K1165" s="73">
        <v>12518.9</v>
      </c>
      <c r="L1165" s="74">
        <v>1000</v>
      </c>
      <c r="M1165" s="73">
        <v>22190.560000000001</v>
      </c>
      <c r="N1165" s="73">
        <v>0</v>
      </c>
      <c r="O1165" s="16" t="str">
        <f>VLOOKUP($A1165,'Roll up tech'!$A:$C,3,0)</f>
        <v>BJ PTS</v>
      </c>
      <c r="P1165" s="16" t="str">
        <f>VLOOKUP($A1165,'Roll up tech'!$A:$C,2,0)</f>
        <v>BJ US-IC-Chocolate PB Split-8 1PT</v>
      </c>
      <c r="Q1165" s="16" t="str">
        <f t="shared" si="61"/>
        <v>BJ</v>
      </c>
      <c r="R1165" s="16">
        <f>VLOOKUP(A1165,'Per Pallet'!A:C,3,0)</f>
        <v>240</v>
      </c>
      <c r="S1165" s="16">
        <f t="shared" si="62"/>
        <v>8</v>
      </c>
    </row>
    <row r="1166" spans="1:19" hidden="1" x14ac:dyDescent="0.25">
      <c r="A1166" s="71">
        <v>67995090</v>
      </c>
      <c r="B1166" s="71">
        <v>3989</v>
      </c>
      <c r="C1166" s="71" t="s">
        <v>849</v>
      </c>
      <c r="D1166" s="71" t="s">
        <v>850</v>
      </c>
      <c r="E1166" s="71" t="s">
        <v>10403</v>
      </c>
      <c r="F1166" s="71" t="s">
        <v>851</v>
      </c>
      <c r="G1166" s="71" t="s">
        <v>852</v>
      </c>
      <c r="H1166" s="72">
        <v>5890</v>
      </c>
      <c r="I1166" s="73">
        <v>73363</v>
      </c>
      <c r="J1166" s="73">
        <v>12455.52</v>
      </c>
      <c r="K1166" s="73">
        <v>12537.36</v>
      </c>
      <c r="L1166" s="74">
        <v>1000</v>
      </c>
      <c r="M1166" s="73">
        <v>73363</v>
      </c>
      <c r="N1166" s="73">
        <v>0</v>
      </c>
      <c r="O1166" s="16" t="str">
        <f>VLOOKUP($A1166,'Roll up tech'!$A:$C,3,0)</f>
        <v>BJ PTS</v>
      </c>
      <c r="P1166" s="16" t="str">
        <f>VLOOKUP($A1166,'Roll up tech'!$A:$C,2,0)</f>
        <v>BJ US-IC-Chocolate PB Split-8 1PT</v>
      </c>
      <c r="Q1166" s="16" t="str">
        <f t="shared" si="61"/>
        <v>BJ</v>
      </c>
      <c r="R1166" s="16">
        <f>VLOOKUP(A1166,'Per Pallet'!A:C,3,0)</f>
        <v>240</v>
      </c>
      <c r="S1166" s="16">
        <f t="shared" si="62"/>
        <v>25</v>
      </c>
    </row>
    <row r="1167" spans="1:19" hidden="1" x14ac:dyDescent="0.25">
      <c r="A1167" s="71">
        <v>68264519</v>
      </c>
      <c r="B1167" s="71">
        <v>1419</v>
      </c>
      <c r="C1167" s="71" t="s">
        <v>849</v>
      </c>
      <c r="D1167" s="71" t="s">
        <v>850</v>
      </c>
      <c r="E1167" s="71" t="s">
        <v>10403</v>
      </c>
      <c r="F1167" s="71" t="s">
        <v>851</v>
      </c>
      <c r="G1167" s="71" t="s">
        <v>852</v>
      </c>
      <c r="H1167" s="72">
        <v>10523</v>
      </c>
      <c r="I1167" s="73">
        <v>165410.09</v>
      </c>
      <c r="J1167" s="73">
        <v>15718.91</v>
      </c>
      <c r="K1167" s="73">
        <v>15486.72</v>
      </c>
      <c r="L1167" s="74">
        <v>1000</v>
      </c>
      <c r="M1167" s="73">
        <v>165410.09</v>
      </c>
      <c r="N1167" s="73">
        <v>0</v>
      </c>
      <c r="O1167" s="16" t="str">
        <f>VLOOKUP($A1167,'Roll up tech'!$A:$C,3,0)</f>
        <v>Dough Bites</v>
      </c>
      <c r="P1167" s="16" t="str">
        <f>VLOOKUP($A1167,'Roll up tech'!$A:$C,2,0)</f>
        <v>BJ US-CD-Half Baked Dough-8 6z</v>
      </c>
      <c r="Q1167" s="16" t="str">
        <f t="shared" si="61"/>
        <v>BJ</v>
      </c>
      <c r="R1167" s="16">
        <f>VLOOKUP(A1167,'Per Pallet'!A:C,3,0)</f>
        <v>256</v>
      </c>
      <c r="S1167" s="16">
        <f t="shared" si="62"/>
        <v>42</v>
      </c>
    </row>
    <row r="1168" spans="1:19" hidden="1" x14ac:dyDescent="0.25">
      <c r="A1168" s="71">
        <v>68264519</v>
      </c>
      <c r="B1168" s="71">
        <v>1439</v>
      </c>
      <c r="C1168" s="71" t="s">
        <v>849</v>
      </c>
      <c r="D1168" s="71" t="s">
        <v>850</v>
      </c>
      <c r="E1168" s="71" t="s">
        <v>10403</v>
      </c>
      <c r="F1168" s="71" t="s">
        <v>851</v>
      </c>
      <c r="G1168" s="71" t="s">
        <v>852</v>
      </c>
      <c r="H1168" s="72">
        <v>3941</v>
      </c>
      <c r="I1168" s="73">
        <v>64645.68</v>
      </c>
      <c r="J1168" s="73">
        <v>16403.37</v>
      </c>
      <c r="K1168" s="73">
        <v>15486.72</v>
      </c>
      <c r="L1168" s="74">
        <v>1000</v>
      </c>
      <c r="M1168" s="73">
        <v>64645.68</v>
      </c>
      <c r="N1168" s="73">
        <v>0</v>
      </c>
      <c r="O1168" s="16" t="str">
        <f>VLOOKUP($A1168,'Roll up tech'!$A:$C,3,0)</f>
        <v>Dough Bites</v>
      </c>
      <c r="P1168" s="16" t="str">
        <f>VLOOKUP($A1168,'Roll up tech'!$A:$C,2,0)</f>
        <v>BJ US-CD-Half Baked Dough-8 6z</v>
      </c>
      <c r="Q1168" s="16" t="str">
        <f t="shared" si="61"/>
        <v>BJ</v>
      </c>
      <c r="R1168" s="16">
        <f>VLOOKUP(A1168,'Per Pallet'!A:C,3,0)</f>
        <v>256</v>
      </c>
      <c r="S1168" s="16">
        <f t="shared" si="62"/>
        <v>16</v>
      </c>
    </row>
    <row r="1169" spans="1:19" hidden="1" x14ac:dyDescent="0.25">
      <c r="A1169" s="71">
        <v>68264519</v>
      </c>
      <c r="B1169" s="71">
        <v>2300</v>
      </c>
      <c r="C1169" s="71" t="s">
        <v>849</v>
      </c>
      <c r="D1169" s="71" t="s">
        <v>850</v>
      </c>
      <c r="E1169" s="71" t="s">
        <v>10403</v>
      </c>
      <c r="F1169" s="71" t="s">
        <v>851</v>
      </c>
      <c r="G1169" s="71" t="s">
        <v>852</v>
      </c>
      <c r="H1169" s="72">
        <v>2025</v>
      </c>
      <c r="I1169" s="73">
        <v>32209.27</v>
      </c>
      <c r="J1169" s="73">
        <v>15905.81</v>
      </c>
      <c r="K1169" s="73">
        <v>15486.72</v>
      </c>
      <c r="L1169" s="74">
        <v>1000</v>
      </c>
      <c r="M1169" s="73">
        <v>32209.27</v>
      </c>
      <c r="N1169" s="73">
        <v>0</v>
      </c>
      <c r="O1169" s="16" t="str">
        <f>VLOOKUP($A1169,'Roll up tech'!$A:$C,3,0)</f>
        <v>Dough Bites</v>
      </c>
      <c r="P1169" s="16" t="str">
        <f>VLOOKUP($A1169,'Roll up tech'!$A:$C,2,0)</f>
        <v>BJ US-CD-Half Baked Dough-8 6z</v>
      </c>
      <c r="Q1169" s="16" t="str">
        <f t="shared" si="61"/>
        <v>BJ</v>
      </c>
      <c r="R1169" s="16">
        <f>VLOOKUP(A1169,'Per Pallet'!A:C,3,0)</f>
        <v>256</v>
      </c>
      <c r="S1169" s="16">
        <f t="shared" si="62"/>
        <v>8</v>
      </c>
    </row>
    <row r="1170" spans="1:19" hidden="1" x14ac:dyDescent="0.25">
      <c r="A1170" s="71">
        <v>68264519</v>
      </c>
      <c r="B1170" s="71">
        <v>3989</v>
      </c>
      <c r="C1170" s="71" t="s">
        <v>849</v>
      </c>
      <c r="D1170" s="71" t="s">
        <v>850</v>
      </c>
      <c r="E1170" s="71" t="s">
        <v>10403</v>
      </c>
      <c r="F1170" s="71" t="s">
        <v>851</v>
      </c>
      <c r="G1170" s="71" t="s">
        <v>852</v>
      </c>
      <c r="H1170" s="72">
        <v>6544</v>
      </c>
      <c r="I1170" s="73">
        <v>104108.06</v>
      </c>
      <c r="J1170" s="73">
        <v>15908.93</v>
      </c>
      <c r="K1170" s="73">
        <v>15486.72</v>
      </c>
      <c r="L1170" s="74">
        <v>1000</v>
      </c>
      <c r="M1170" s="73">
        <v>104108.06</v>
      </c>
      <c r="N1170" s="73">
        <v>0</v>
      </c>
      <c r="O1170" s="16" t="str">
        <f>VLOOKUP($A1170,'Roll up tech'!$A:$C,3,0)</f>
        <v>Dough Bites</v>
      </c>
      <c r="P1170" s="16" t="str">
        <f>VLOOKUP($A1170,'Roll up tech'!$A:$C,2,0)</f>
        <v>BJ US-CD-Half Baked Dough-8 6z</v>
      </c>
      <c r="Q1170" s="16" t="str">
        <f t="shared" si="61"/>
        <v>BJ</v>
      </c>
      <c r="R1170" s="16">
        <f>VLOOKUP(A1170,'Per Pallet'!A:C,3,0)</f>
        <v>256</v>
      </c>
      <c r="S1170" s="16">
        <f t="shared" si="62"/>
        <v>26</v>
      </c>
    </row>
    <row r="1171" spans="1:19" hidden="1" x14ac:dyDescent="0.25">
      <c r="A1171" s="71">
        <v>68300738</v>
      </c>
      <c r="B1171" s="71">
        <v>1352</v>
      </c>
      <c r="C1171" s="71" t="s">
        <v>849</v>
      </c>
      <c r="D1171" s="71" t="s">
        <v>850</v>
      </c>
      <c r="E1171" s="71" t="s">
        <v>10403</v>
      </c>
      <c r="F1171" s="71" t="s">
        <v>851</v>
      </c>
      <c r="G1171" s="71" t="s">
        <v>852</v>
      </c>
      <c r="H1171" s="72">
        <v>4211</v>
      </c>
      <c r="I1171" s="73">
        <v>87765.17</v>
      </c>
      <c r="J1171" s="73">
        <v>20841.88</v>
      </c>
      <c r="K1171" s="73">
        <v>22552.880000000001</v>
      </c>
      <c r="L1171" s="74">
        <v>1000</v>
      </c>
      <c r="M1171" s="73">
        <v>87765.17</v>
      </c>
      <c r="N1171" s="73">
        <v>0</v>
      </c>
      <c r="O1171" s="16" t="str">
        <f>VLOOKUP($A1171,'Roll up tech'!$A:$C,3,0)</f>
        <v>EDF</v>
      </c>
      <c r="P1171" s="16" t="str">
        <f>VLOOKUP($A1171,'Roll up tech'!$A:$C,2,0)</f>
        <v>KL REESES BAR 12-6 PK</v>
      </c>
      <c r="Q1171" s="16" t="str">
        <f t="shared" si="61"/>
        <v>KL</v>
      </c>
      <c r="R1171" s="16">
        <f>VLOOKUP(A1171,'Per Pallet'!A:C,3,0)</f>
        <v>132</v>
      </c>
      <c r="S1171" s="16">
        <f t="shared" si="62"/>
        <v>32</v>
      </c>
    </row>
    <row r="1172" spans="1:19" hidden="1" x14ac:dyDescent="0.25">
      <c r="A1172" s="71">
        <v>68300738</v>
      </c>
      <c r="B1172" s="71">
        <v>1406</v>
      </c>
      <c r="C1172" s="71" t="s">
        <v>849</v>
      </c>
      <c r="D1172" s="71" t="s">
        <v>850</v>
      </c>
      <c r="E1172" s="71" t="s">
        <v>10403</v>
      </c>
      <c r="F1172" s="71" t="s">
        <v>853</v>
      </c>
      <c r="G1172" s="71" t="s">
        <v>852</v>
      </c>
      <c r="H1172" s="72">
        <v>0</v>
      </c>
      <c r="I1172" s="73">
        <v>0</v>
      </c>
      <c r="J1172" s="73">
        <v>0</v>
      </c>
      <c r="K1172" s="73">
        <v>22142.14</v>
      </c>
      <c r="L1172" s="74">
        <v>1000</v>
      </c>
      <c r="M1172" s="73">
        <v>0</v>
      </c>
      <c r="N1172" s="73">
        <v>0</v>
      </c>
      <c r="O1172" s="16" t="str">
        <f>VLOOKUP($A1172,'Roll up tech'!$A:$C,3,0)</f>
        <v>EDF</v>
      </c>
      <c r="P1172" s="16" t="str">
        <f>VLOOKUP($A1172,'Roll up tech'!$A:$C,2,0)</f>
        <v>KL REESES BAR 12-6 PK</v>
      </c>
      <c r="Q1172" s="16" t="str">
        <f t="shared" si="61"/>
        <v>KL</v>
      </c>
      <c r="R1172" s="16">
        <f>VLOOKUP(A1172,'Per Pallet'!A:C,3,0)</f>
        <v>132</v>
      </c>
      <c r="S1172" s="16">
        <f t="shared" si="62"/>
        <v>0</v>
      </c>
    </row>
    <row r="1173" spans="1:19" hidden="1" x14ac:dyDescent="0.25">
      <c r="A1173" s="71">
        <v>68300738</v>
      </c>
      <c r="B1173" s="71">
        <v>1419</v>
      </c>
      <c r="C1173" s="71" t="s">
        <v>849</v>
      </c>
      <c r="D1173" s="71" t="s">
        <v>850</v>
      </c>
      <c r="E1173" s="71" t="s">
        <v>10403</v>
      </c>
      <c r="F1173" s="71" t="s">
        <v>851</v>
      </c>
      <c r="G1173" s="71" t="s">
        <v>852</v>
      </c>
      <c r="H1173" s="72">
        <v>9992</v>
      </c>
      <c r="I1173" s="73">
        <v>229082.61</v>
      </c>
      <c r="J1173" s="73">
        <v>22926.6</v>
      </c>
      <c r="K1173" s="73">
        <v>23559.919999999998</v>
      </c>
      <c r="L1173" s="74">
        <v>1000</v>
      </c>
      <c r="M1173" s="73">
        <v>229082.61</v>
      </c>
      <c r="N1173" s="73">
        <v>0</v>
      </c>
      <c r="O1173" s="16" t="str">
        <f>VLOOKUP($A1173,'Roll up tech'!$A:$C,3,0)</f>
        <v>EDF</v>
      </c>
      <c r="P1173" s="16" t="str">
        <f>VLOOKUP($A1173,'Roll up tech'!$A:$C,2,0)</f>
        <v>KL REESES BAR 12-6 PK</v>
      </c>
      <c r="Q1173" s="16" t="str">
        <f t="shared" si="61"/>
        <v>KL</v>
      </c>
      <c r="R1173" s="16">
        <f>VLOOKUP(A1173,'Per Pallet'!A:C,3,0)</f>
        <v>132</v>
      </c>
      <c r="S1173" s="16">
        <f t="shared" si="62"/>
        <v>76</v>
      </c>
    </row>
    <row r="1174" spans="1:19" hidden="1" x14ac:dyDescent="0.25">
      <c r="A1174" s="71">
        <v>68300738</v>
      </c>
      <c r="B1174" s="71">
        <v>1439</v>
      </c>
      <c r="C1174" s="71" t="s">
        <v>849</v>
      </c>
      <c r="D1174" s="71" t="s">
        <v>850</v>
      </c>
      <c r="E1174" s="71" t="s">
        <v>10403</v>
      </c>
      <c r="F1174" s="71" t="s">
        <v>851</v>
      </c>
      <c r="G1174" s="71" t="s">
        <v>852</v>
      </c>
      <c r="H1174" s="72">
        <v>4595</v>
      </c>
      <c r="I1174" s="73">
        <v>106257.27</v>
      </c>
      <c r="J1174" s="73">
        <v>23124.54</v>
      </c>
      <c r="K1174" s="73">
        <v>22552.880000000001</v>
      </c>
      <c r="L1174" s="74">
        <v>1000</v>
      </c>
      <c r="M1174" s="73">
        <v>106257.27</v>
      </c>
      <c r="N1174" s="73">
        <v>0</v>
      </c>
      <c r="O1174" s="16" t="str">
        <f>VLOOKUP($A1174,'Roll up tech'!$A:$C,3,0)</f>
        <v>EDF</v>
      </c>
      <c r="P1174" s="16" t="str">
        <f>VLOOKUP($A1174,'Roll up tech'!$A:$C,2,0)</f>
        <v>KL REESES BAR 12-6 PK</v>
      </c>
      <c r="Q1174" s="16" t="str">
        <f t="shared" si="61"/>
        <v>KL</v>
      </c>
      <c r="R1174" s="16">
        <f>VLOOKUP(A1174,'Per Pallet'!A:C,3,0)</f>
        <v>132</v>
      </c>
      <c r="S1174" s="16">
        <f t="shared" si="62"/>
        <v>35</v>
      </c>
    </row>
    <row r="1175" spans="1:19" hidden="1" x14ac:dyDescent="0.25">
      <c r="A1175" s="71">
        <v>68300738</v>
      </c>
      <c r="B1175" s="71">
        <v>1471</v>
      </c>
      <c r="C1175" s="71" t="s">
        <v>849</v>
      </c>
      <c r="D1175" s="71" t="s">
        <v>850</v>
      </c>
      <c r="E1175" s="71" t="s">
        <v>10403</v>
      </c>
      <c r="F1175" s="71" t="s">
        <v>853</v>
      </c>
      <c r="G1175" s="71" t="s">
        <v>852</v>
      </c>
      <c r="H1175" s="72">
        <v>0</v>
      </c>
      <c r="I1175" s="73">
        <v>0</v>
      </c>
      <c r="J1175" s="73">
        <v>21598.639999999999</v>
      </c>
      <c r="K1175" s="73">
        <v>22142.14</v>
      </c>
      <c r="L1175" s="74">
        <v>1000</v>
      </c>
      <c r="M1175" s="73">
        <v>0</v>
      </c>
      <c r="N1175" s="73">
        <v>0</v>
      </c>
      <c r="O1175" s="16" t="str">
        <f>VLOOKUP($A1175,'Roll up tech'!$A:$C,3,0)</f>
        <v>EDF</v>
      </c>
      <c r="P1175" s="16" t="str">
        <f>VLOOKUP($A1175,'Roll up tech'!$A:$C,2,0)</f>
        <v>KL REESES BAR 12-6 PK</v>
      </c>
      <c r="Q1175" s="16" t="str">
        <f t="shared" si="61"/>
        <v>KL</v>
      </c>
      <c r="R1175" s="16">
        <f>VLOOKUP(A1175,'Per Pallet'!A:C,3,0)</f>
        <v>132</v>
      </c>
      <c r="S1175" s="16">
        <f t="shared" si="62"/>
        <v>0</v>
      </c>
    </row>
    <row r="1176" spans="1:19" hidden="1" x14ac:dyDescent="0.25">
      <c r="A1176" s="71">
        <v>68300738</v>
      </c>
      <c r="B1176" s="71">
        <v>2300</v>
      </c>
      <c r="C1176" s="71" t="s">
        <v>849</v>
      </c>
      <c r="D1176" s="71" t="s">
        <v>850</v>
      </c>
      <c r="E1176" s="71" t="s">
        <v>10403</v>
      </c>
      <c r="F1176" s="71" t="s">
        <v>851</v>
      </c>
      <c r="G1176" s="71" t="s">
        <v>852</v>
      </c>
      <c r="H1176" s="72">
        <v>5525</v>
      </c>
      <c r="I1176" s="73">
        <v>122389.5</v>
      </c>
      <c r="J1176" s="73">
        <v>22151.95</v>
      </c>
      <c r="K1176" s="73">
        <v>22846.12</v>
      </c>
      <c r="L1176" s="74">
        <v>1000</v>
      </c>
      <c r="M1176" s="73">
        <v>122389.5</v>
      </c>
      <c r="N1176" s="73">
        <v>0</v>
      </c>
      <c r="O1176" s="16" t="str">
        <f>VLOOKUP($A1176,'Roll up tech'!$A:$C,3,0)</f>
        <v>EDF</v>
      </c>
      <c r="P1176" s="16" t="str">
        <f>VLOOKUP($A1176,'Roll up tech'!$A:$C,2,0)</f>
        <v>KL REESES BAR 12-6 PK</v>
      </c>
      <c r="Q1176" s="16" t="str">
        <f t="shared" si="61"/>
        <v>KL</v>
      </c>
      <c r="R1176" s="16">
        <f>VLOOKUP(A1176,'Per Pallet'!A:C,3,0)</f>
        <v>132</v>
      </c>
      <c r="S1176" s="16">
        <f t="shared" si="62"/>
        <v>42</v>
      </c>
    </row>
    <row r="1177" spans="1:19" hidden="1" x14ac:dyDescent="0.25">
      <c r="A1177" s="71">
        <v>68300738</v>
      </c>
      <c r="B1177" s="71">
        <v>3989</v>
      </c>
      <c r="C1177" s="71" t="s">
        <v>849</v>
      </c>
      <c r="D1177" s="71" t="s">
        <v>850</v>
      </c>
      <c r="E1177" s="71" t="s">
        <v>10403</v>
      </c>
      <c r="F1177" s="71" t="s">
        <v>851</v>
      </c>
      <c r="G1177" s="71" t="s">
        <v>852</v>
      </c>
      <c r="H1177" s="72">
        <v>162083</v>
      </c>
      <c r="I1177" s="73">
        <v>3529725.95</v>
      </c>
      <c r="J1177" s="73">
        <v>21777.27</v>
      </c>
      <c r="K1177" s="73">
        <v>22552.880000000001</v>
      </c>
      <c r="L1177" s="74">
        <v>1000</v>
      </c>
      <c r="M1177" s="73">
        <v>3529725.95</v>
      </c>
      <c r="N1177" s="73">
        <v>0</v>
      </c>
      <c r="O1177" s="16" t="str">
        <f>VLOOKUP($A1177,'Roll up tech'!$A:$C,3,0)</f>
        <v>EDF</v>
      </c>
      <c r="P1177" s="16" t="str">
        <f>VLOOKUP($A1177,'Roll up tech'!$A:$C,2,0)</f>
        <v>KL REESES BAR 12-6 PK</v>
      </c>
      <c r="Q1177" s="16" t="str">
        <f t="shared" si="61"/>
        <v>KL</v>
      </c>
      <c r="R1177" s="16">
        <f>VLOOKUP(A1177,'Per Pallet'!A:C,3,0)</f>
        <v>132</v>
      </c>
      <c r="S1177" s="16">
        <f t="shared" si="62"/>
        <v>1228</v>
      </c>
    </row>
    <row r="1178" spans="1:19" hidden="1" x14ac:dyDescent="0.25">
      <c r="A1178" s="71">
        <v>68354578</v>
      </c>
      <c r="B1178" s="71">
        <v>1419</v>
      </c>
      <c r="C1178" s="71" t="s">
        <v>849</v>
      </c>
      <c r="D1178" s="71" t="s">
        <v>850</v>
      </c>
      <c r="E1178" s="71" t="s">
        <v>10403</v>
      </c>
      <c r="F1178" s="71" t="s">
        <v>851</v>
      </c>
      <c r="G1178" s="71" t="s">
        <v>852</v>
      </c>
      <c r="H1178" s="72">
        <v>5584</v>
      </c>
      <c r="I1178" s="73">
        <v>160148.06</v>
      </c>
      <c r="J1178" s="73">
        <v>28679.81</v>
      </c>
      <c r="K1178" s="73">
        <v>30119.42</v>
      </c>
      <c r="L1178" s="74">
        <v>1000</v>
      </c>
      <c r="M1178" s="73">
        <v>160148.06</v>
      </c>
      <c r="N1178" s="73">
        <v>0</v>
      </c>
      <c r="O1178" s="16" t="str">
        <f>VLOOKUP($A1178,'Roll up tech'!$A:$C,3,0)</f>
        <v>2.4 Gal</v>
      </c>
      <c r="P1178" s="16" t="str">
        <f>VLOOKUP($A1178,'Roll up tech'!$A:$C,2,0)</f>
        <v>BJ US-IC-HalfBaked-1 2.4G</v>
      </c>
      <c r="Q1178" s="16" t="str">
        <f t="shared" si="61"/>
        <v>BJ</v>
      </c>
      <c r="R1178" s="16">
        <f>VLOOKUP(A1178,'Per Pallet'!A:C,3,0)</f>
        <v>125</v>
      </c>
      <c r="S1178" s="16">
        <f t="shared" si="62"/>
        <v>45</v>
      </c>
    </row>
    <row r="1179" spans="1:19" hidden="1" x14ac:dyDescent="0.25">
      <c r="A1179" s="71">
        <v>68354578</v>
      </c>
      <c r="B1179" s="71">
        <v>1439</v>
      </c>
      <c r="C1179" s="71" t="s">
        <v>849</v>
      </c>
      <c r="D1179" s="71" t="s">
        <v>850</v>
      </c>
      <c r="E1179" s="71" t="s">
        <v>10403</v>
      </c>
      <c r="F1179" s="71" t="s">
        <v>851</v>
      </c>
      <c r="G1179" s="71" t="s">
        <v>852</v>
      </c>
      <c r="H1179" s="72">
        <v>812</v>
      </c>
      <c r="I1179" s="73">
        <v>25163.81</v>
      </c>
      <c r="J1179" s="73">
        <v>30989.91</v>
      </c>
      <c r="K1179" s="73">
        <v>30117.599999999999</v>
      </c>
      <c r="L1179" s="74">
        <v>1000</v>
      </c>
      <c r="M1179" s="73">
        <v>25163.81</v>
      </c>
      <c r="N1179" s="73">
        <v>0</v>
      </c>
      <c r="O1179" s="16" t="str">
        <f>VLOOKUP($A1179,'Roll up tech'!$A:$C,3,0)</f>
        <v>2.4 Gal</v>
      </c>
      <c r="P1179" s="16" t="str">
        <f>VLOOKUP($A1179,'Roll up tech'!$A:$C,2,0)</f>
        <v>BJ US-IC-HalfBaked-1 2.4G</v>
      </c>
      <c r="Q1179" s="16" t="str">
        <f t="shared" si="61"/>
        <v>BJ</v>
      </c>
      <c r="R1179" s="16">
        <f>VLOOKUP(A1179,'Per Pallet'!A:C,3,0)</f>
        <v>125</v>
      </c>
      <c r="S1179" s="16">
        <f t="shared" si="62"/>
        <v>7</v>
      </c>
    </row>
    <row r="1180" spans="1:19" hidden="1" x14ac:dyDescent="0.25">
      <c r="A1180" s="71">
        <v>68354578</v>
      </c>
      <c r="B1180" s="71">
        <v>2300</v>
      </c>
      <c r="C1180" s="71" t="s">
        <v>849</v>
      </c>
      <c r="D1180" s="71" t="s">
        <v>850</v>
      </c>
      <c r="E1180" s="71" t="s">
        <v>10403</v>
      </c>
      <c r="F1180" s="71" t="s">
        <v>851</v>
      </c>
      <c r="G1180" s="71" t="s">
        <v>852</v>
      </c>
      <c r="H1180" s="72">
        <v>607</v>
      </c>
      <c r="I1180" s="73">
        <v>17952.02</v>
      </c>
      <c r="J1180" s="73">
        <v>29574.99</v>
      </c>
      <c r="K1180" s="73">
        <v>30051.25</v>
      </c>
      <c r="L1180" s="74">
        <v>1000</v>
      </c>
      <c r="M1180" s="73">
        <v>17952.02</v>
      </c>
      <c r="N1180" s="73">
        <v>0</v>
      </c>
      <c r="O1180" s="16" t="str">
        <f>VLOOKUP($A1180,'Roll up tech'!$A:$C,3,0)</f>
        <v>2.4 Gal</v>
      </c>
      <c r="P1180" s="16" t="str">
        <f>VLOOKUP($A1180,'Roll up tech'!$A:$C,2,0)</f>
        <v>BJ US-IC-HalfBaked-1 2.4G</v>
      </c>
      <c r="Q1180" s="16" t="str">
        <f t="shared" si="61"/>
        <v>BJ</v>
      </c>
      <c r="R1180" s="16">
        <f>VLOOKUP(A1180,'Per Pallet'!A:C,3,0)</f>
        <v>125</v>
      </c>
      <c r="S1180" s="16">
        <f t="shared" si="62"/>
        <v>5</v>
      </c>
    </row>
    <row r="1181" spans="1:19" hidden="1" x14ac:dyDescent="0.25">
      <c r="A1181" s="71">
        <v>68354578</v>
      </c>
      <c r="B1181" s="71">
        <v>3989</v>
      </c>
      <c r="C1181" s="71" t="s">
        <v>849</v>
      </c>
      <c r="D1181" s="71" t="s">
        <v>850</v>
      </c>
      <c r="E1181" s="71" t="s">
        <v>10403</v>
      </c>
      <c r="F1181" s="71" t="s">
        <v>851</v>
      </c>
      <c r="G1181" s="71" t="s">
        <v>852</v>
      </c>
      <c r="H1181" s="72">
        <v>4368</v>
      </c>
      <c r="I1181" s="73">
        <v>130042.07</v>
      </c>
      <c r="J1181" s="73">
        <v>29771.54</v>
      </c>
      <c r="K1181" s="73">
        <v>30117.599999999999</v>
      </c>
      <c r="L1181" s="74">
        <v>1000</v>
      </c>
      <c r="M1181" s="73">
        <v>130042.07</v>
      </c>
      <c r="N1181" s="73">
        <v>0</v>
      </c>
      <c r="O1181" s="16" t="str">
        <f>VLOOKUP($A1181,'Roll up tech'!$A:$C,3,0)</f>
        <v>2.4 Gal</v>
      </c>
      <c r="P1181" s="16" t="str">
        <f>VLOOKUP($A1181,'Roll up tech'!$A:$C,2,0)</f>
        <v>BJ US-IC-HalfBaked-1 2.4G</v>
      </c>
      <c r="Q1181" s="16" t="str">
        <f t="shared" si="61"/>
        <v>BJ</v>
      </c>
      <c r="R1181" s="16">
        <f>VLOOKUP(A1181,'Per Pallet'!A:C,3,0)</f>
        <v>125</v>
      </c>
      <c r="S1181" s="16">
        <f t="shared" si="62"/>
        <v>35</v>
      </c>
    </row>
    <row r="1182" spans="1:19" hidden="1" x14ac:dyDescent="0.25">
      <c r="A1182" s="71">
        <v>68354578</v>
      </c>
      <c r="B1182" s="71">
        <v>5914</v>
      </c>
      <c r="C1182" s="71" t="s">
        <v>849</v>
      </c>
      <c r="D1182" s="71" t="s">
        <v>850</v>
      </c>
      <c r="E1182" s="71" t="s">
        <v>10403</v>
      </c>
      <c r="F1182" s="71" t="s">
        <v>851</v>
      </c>
      <c r="G1182" s="71" t="s">
        <v>852</v>
      </c>
      <c r="H1182" s="72">
        <v>0</v>
      </c>
      <c r="I1182" s="73">
        <v>0</v>
      </c>
      <c r="J1182" s="73">
        <v>27818.5</v>
      </c>
      <c r="K1182" s="73">
        <v>28935.68</v>
      </c>
      <c r="L1182" s="74">
        <v>1000</v>
      </c>
      <c r="M1182" s="73">
        <v>0</v>
      </c>
      <c r="N1182" s="73">
        <v>0</v>
      </c>
      <c r="O1182" s="16" t="str">
        <f>VLOOKUP($A1182,'Roll up tech'!$A:$C,3,0)</f>
        <v>2.4 Gal</v>
      </c>
      <c r="P1182" s="16" t="str">
        <f>VLOOKUP($A1182,'Roll up tech'!$A:$C,2,0)</f>
        <v>BJ US-IC-HalfBaked-1 2.4G</v>
      </c>
      <c r="Q1182" s="16" t="str">
        <f t="shared" si="61"/>
        <v>BJ</v>
      </c>
      <c r="R1182" s="16">
        <f>VLOOKUP(A1182,'Per Pallet'!A:C,3,0)</f>
        <v>125</v>
      </c>
      <c r="S1182" s="16">
        <f t="shared" si="62"/>
        <v>0</v>
      </c>
    </row>
    <row r="1183" spans="1:19" hidden="1" x14ac:dyDescent="0.25">
      <c r="A1183" s="71">
        <v>68354586</v>
      </c>
      <c r="B1183" s="71">
        <v>1406</v>
      </c>
      <c r="C1183" s="71" t="s">
        <v>849</v>
      </c>
      <c r="D1183" s="71" t="s">
        <v>850</v>
      </c>
      <c r="E1183" s="71" t="s">
        <v>10403</v>
      </c>
      <c r="F1183" s="71" t="s">
        <v>851</v>
      </c>
      <c r="G1183" s="71" t="s">
        <v>852</v>
      </c>
      <c r="H1183" s="72">
        <v>11280</v>
      </c>
      <c r="I1183" s="73">
        <v>144141.92000000001</v>
      </c>
      <c r="J1183" s="73">
        <v>12778.54</v>
      </c>
      <c r="K1183" s="73">
        <v>14189.11</v>
      </c>
      <c r="L1183" s="74">
        <v>1000</v>
      </c>
      <c r="M1183" s="73">
        <v>144141.92000000001</v>
      </c>
      <c r="N1183" s="73">
        <v>0</v>
      </c>
      <c r="O1183" s="16" t="str">
        <f>VLOOKUP($A1183,'Roll up tech'!$A:$C,3,0)</f>
        <v>SP1</v>
      </c>
      <c r="P1183" s="16" t="str">
        <f>VLOOKUP($A1183,'Roll up tech'!$A:$C,2,0)</f>
        <v>BJ US-TOP-CHOCCARAMELCD-8 450ml</v>
      </c>
      <c r="Q1183" s="16" t="str">
        <f t="shared" si="61"/>
        <v>BJ</v>
      </c>
      <c r="R1183" s="16">
        <f>VLOOKUP(A1183,'Per Pallet'!A:C,3,0)</f>
        <v>240</v>
      </c>
      <c r="S1183" s="16">
        <f t="shared" si="62"/>
        <v>47</v>
      </c>
    </row>
    <row r="1184" spans="1:19" hidden="1" x14ac:dyDescent="0.25">
      <c r="A1184" s="71">
        <v>68354586</v>
      </c>
      <c r="B1184" s="71">
        <v>1419</v>
      </c>
      <c r="C1184" s="71" t="s">
        <v>849</v>
      </c>
      <c r="D1184" s="71" t="s">
        <v>850</v>
      </c>
      <c r="E1184" s="71" t="s">
        <v>10403</v>
      </c>
      <c r="F1184" s="71" t="s">
        <v>851</v>
      </c>
      <c r="G1184" s="71" t="s">
        <v>852</v>
      </c>
      <c r="H1184" s="72">
        <v>5409</v>
      </c>
      <c r="I1184" s="73">
        <v>74380.06</v>
      </c>
      <c r="J1184" s="73">
        <v>13751.17</v>
      </c>
      <c r="K1184" s="73">
        <v>13839.7</v>
      </c>
      <c r="L1184" s="74">
        <v>1000</v>
      </c>
      <c r="M1184" s="73">
        <v>74380.06</v>
      </c>
      <c r="N1184" s="73">
        <v>0</v>
      </c>
      <c r="O1184" s="16" t="str">
        <f>VLOOKUP($A1184,'Roll up tech'!$A:$C,3,0)</f>
        <v>SP1</v>
      </c>
      <c r="P1184" s="16" t="str">
        <f>VLOOKUP($A1184,'Roll up tech'!$A:$C,2,0)</f>
        <v>BJ US-TOP-CHOCCARAMELCD-8 450ml</v>
      </c>
      <c r="Q1184" s="16" t="str">
        <f t="shared" si="61"/>
        <v>BJ</v>
      </c>
      <c r="R1184" s="16">
        <f>VLOOKUP(A1184,'Per Pallet'!A:C,3,0)</f>
        <v>240</v>
      </c>
      <c r="S1184" s="16">
        <f t="shared" si="62"/>
        <v>23</v>
      </c>
    </row>
    <row r="1185" spans="1:19" hidden="1" x14ac:dyDescent="0.25">
      <c r="A1185" s="71">
        <v>68354586</v>
      </c>
      <c r="B1185" s="71">
        <v>1439</v>
      </c>
      <c r="C1185" s="71" t="s">
        <v>849</v>
      </c>
      <c r="D1185" s="71" t="s">
        <v>850</v>
      </c>
      <c r="E1185" s="71" t="s">
        <v>10403</v>
      </c>
      <c r="F1185" s="71" t="s">
        <v>851</v>
      </c>
      <c r="G1185" s="71" t="s">
        <v>852</v>
      </c>
      <c r="H1185" s="72">
        <v>1750</v>
      </c>
      <c r="I1185" s="73">
        <v>23629.74</v>
      </c>
      <c r="J1185" s="73">
        <v>13502.71</v>
      </c>
      <c r="K1185" s="73">
        <v>13213.31</v>
      </c>
      <c r="L1185" s="74">
        <v>1000</v>
      </c>
      <c r="M1185" s="73">
        <v>23629.74</v>
      </c>
      <c r="N1185" s="73">
        <v>0</v>
      </c>
      <c r="O1185" s="16" t="str">
        <f>VLOOKUP($A1185,'Roll up tech'!$A:$C,3,0)</f>
        <v>SP1</v>
      </c>
      <c r="P1185" s="16" t="str">
        <f>VLOOKUP($A1185,'Roll up tech'!$A:$C,2,0)</f>
        <v>BJ US-TOP-CHOCCARAMELCD-8 450ml</v>
      </c>
      <c r="Q1185" s="16" t="str">
        <f t="shared" si="61"/>
        <v>BJ</v>
      </c>
      <c r="R1185" s="16">
        <f>VLOOKUP(A1185,'Per Pallet'!A:C,3,0)</f>
        <v>240</v>
      </c>
      <c r="S1185" s="16">
        <f t="shared" si="62"/>
        <v>8</v>
      </c>
    </row>
    <row r="1186" spans="1:19" hidden="1" x14ac:dyDescent="0.25">
      <c r="A1186" s="71">
        <v>68354586</v>
      </c>
      <c r="B1186" s="71">
        <v>2300</v>
      </c>
      <c r="C1186" s="71" t="s">
        <v>849</v>
      </c>
      <c r="D1186" s="71" t="s">
        <v>850</v>
      </c>
      <c r="E1186" s="71" t="s">
        <v>10403</v>
      </c>
      <c r="F1186" s="71" t="s">
        <v>851</v>
      </c>
      <c r="G1186" s="71" t="s">
        <v>852</v>
      </c>
      <c r="H1186" s="72">
        <v>6028</v>
      </c>
      <c r="I1186" s="73">
        <v>75923.37</v>
      </c>
      <c r="J1186" s="73">
        <v>12595.12</v>
      </c>
      <c r="K1186" s="73">
        <v>13039.5</v>
      </c>
      <c r="L1186" s="74">
        <v>1000</v>
      </c>
      <c r="M1186" s="73">
        <v>75923.37</v>
      </c>
      <c r="N1186" s="73">
        <v>0</v>
      </c>
      <c r="O1186" s="16" t="str">
        <f>VLOOKUP($A1186,'Roll up tech'!$A:$C,3,0)</f>
        <v>SP1</v>
      </c>
      <c r="P1186" s="16" t="str">
        <f>VLOOKUP($A1186,'Roll up tech'!$A:$C,2,0)</f>
        <v>BJ US-TOP-CHOCCARAMELCD-8 450ml</v>
      </c>
      <c r="Q1186" s="16" t="str">
        <f t="shared" si="61"/>
        <v>BJ</v>
      </c>
      <c r="R1186" s="16">
        <f>VLOOKUP(A1186,'Per Pallet'!A:C,3,0)</f>
        <v>240</v>
      </c>
      <c r="S1186" s="16">
        <f t="shared" si="62"/>
        <v>26</v>
      </c>
    </row>
    <row r="1187" spans="1:19" hidden="1" x14ac:dyDescent="0.25">
      <c r="A1187" s="71">
        <v>68354586</v>
      </c>
      <c r="B1187" s="71">
        <v>2904</v>
      </c>
      <c r="C1187" s="71" t="s">
        <v>849</v>
      </c>
      <c r="D1187" s="71" t="s">
        <v>850</v>
      </c>
      <c r="E1187" s="71" t="s">
        <v>10403</v>
      </c>
      <c r="F1187" s="71" t="s">
        <v>851</v>
      </c>
      <c r="G1187" s="71" t="s">
        <v>852</v>
      </c>
      <c r="H1187" s="72">
        <v>1</v>
      </c>
      <c r="I1187" s="73">
        <v>12.93</v>
      </c>
      <c r="J1187" s="73">
        <v>12930</v>
      </c>
      <c r="K1187" s="73">
        <v>13039.33</v>
      </c>
      <c r="L1187" s="74">
        <v>1000</v>
      </c>
      <c r="M1187" s="73">
        <v>12.93</v>
      </c>
      <c r="N1187" s="73">
        <v>0</v>
      </c>
      <c r="O1187" s="16" t="str">
        <f>VLOOKUP($A1187,'Roll up tech'!$A:$C,3,0)</f>
        <v>SP1</v>
      </c>
      <c r="P1187" s="16" t="str">
        <f>VLOOKUP($A1187,'Roll up tech'!$A:$C,2,0)</f>
        <v>BJ US-TOP-CHOCCARAMELCD-8 450ml</v>
      </c>
      <c r="Q1187" s="16" t="str">
        <f t="shared" si="61"/>
        <v>BJ</v>
      </c>
      <c r="R1187" s="16">
        <f>VLOOKUP(A1187,'Per Pallet'!A:C,3,0)</f>
        <v>240</v>
      </c>
      <c r="S1187" s="16">
        <f t="shared" si="62"/>
        <v>1</v>
      </c>
    </row>
    <row r="1188" spans="1:19" hidden="1" x14ac:dyDescent="0.25">
      <c r="A1188" s="71">
        <v>68354586</v>
      </c>
      <c r="B1188" s="71">
        <v>3989</v>
      </c>
      <c r="C1188" s="71" t="s">
        <v>849</v>
      </c>
      <c r="D1188" s="71" t="s">
        <v>850</v>
      </c>
      <c r="E1188" s="71" t="s">
        <v>10403</v>
      </c>
      <c r="F1188" s="71" t="s">
        <v>851</v>
      </c>
      <c r="G1188" s="71" t="s">
        <v>852</v>
      </c>
      <c r="H1188" s="72">
        <v>7653</v>
      </c>
      <c r="I1188" s="73">
        <v>99381.21</v>
      </c>
      <c r="J1188" s="73">
        <v>12985.92</v>
      </c>
      <c r="K1188" s="73">
        <v>13213.31</v>
      </c>
      <c r="L1188" s="74">
        <v>1000</v>
      </c>
      <c r="M1188" s="73">
        <v>99381.21</v>
      </c>
      <c r="N1188" s="73">
        <v>0</v>
      </c>
      <c r="O1188" s="16" t="str">
        <f>VLOOKUP($A1188,'Roll up tech'!$A:$C,3,0)</f>
        <v>SP1</v>
      </c>
      <c r="P1188" s="16" t="str">
        <f>VLOOKUP($A1188,'Roll up tech'!$A:$C,2,0)</f>
        <v>BJ US-TOP-CHOCCARAMELCD-8 450ml</v>
      </c>
      <c r="Q1188" s="16" t="str">
        <f t="shared" si="61"/>
        <v>BJ</v>
      </c>
      <c r="R1188" s="16">
        <f>VLOOKUP(A1188,'Per Pallet'!A:C,3,0)</f>
        <v>240</v>
      </c>
      <c r="S1188" s="16">
        <f t="shared" si="62"/>
        <v>32</v>
      </c>
    </row>
    <row r="1189" spans="1:19" hidden="1" x14ac:dyDescent="0.25">
      <c r="A1189" s="71">
        <v>68354587</v>
      </c>
      <c r="B1189" s="71">
        <v>1406</v>
      </c>
      <c r="C1189" s="71" t="s">
        <v>849</v>
      </c>
      <c r="D1189" s="71" t="s">
        <v>850</v>
      </c>
      <c r="E1189" s="71" t="s">
        <v>10403</v>
      </c>
      <c r="F1189" s="71" t="s">
        <v>851</v>
      </c>
      <c r="G1189" s="71" t="s">
        <v>852</v>
      </c>
      <c r="H1189" s="72">
        <v>14400</v>
      </c>
      <c r="I1189" s="73">
        <v>184772.58</v>
      </c>
      <c r="J1189" s="73">
        <v>12831.43</v>
      </c>
      <c r="K1189" s="73">
        <v>13538.54</v>
      </c>
      <c r="L1189" s="74">
        <v>1000</v>
      </c>
      <c r="M1189" s="73">
        <v>184772.58</v>
      </c>
      <c r="N1189" s="73">
        <v>0</v>
      </c>
      <c r="O1189" s="16" t="str">
        <f>VLOOKUP($A1189,'Roll up tech'!$A:$C,3,0)</f>
        <v>SP1</v>
      </c>
      <c r="P1189" s="16" t="str">
        <f>VLOOKUP($A1189,'Roll up tech'!$A:$C,2,0)</f>
        <v>BJ US-TOP-TIRAMISU-8 450ml</v>
      </c>
      <c r="Q1189" s="16" t="str">
        <f t="shared" si="61"/>
        <v>BJ</v>
      </c>
      <c r="R1189" s="16">
        <f>VLOOKUP(A1189,'Per Pallet'!A:C,3,0)</f>
        <v>240</v>
      </c>
      <c r="S1189" s="16">
        <f t="shared" si="62"/>
        <v>60</v>
      </c>
    </row>
    <row r="1190" spans="1:19" hidden="1" x14ac:dyDescent="0.25">
      <c r="A1190" s="71">
        <v>68354587</v>
      </c>
      <c r="B1190" s="71">
        <v>1419</v>
      </c>
      <c r="C1190" s="71" t="s">
        <v>849</v>
      </c>
      <c r="D1190" s="71" t="s">
        <v>850</v>
      </c>
      <c r="E1190" s="71" t="s">
        <v>10403</v>
      </c>
      <c r="F1190" s="71" t="s">
        <v>851</v>
      </c>
      <c r="G1190" s="71" t="s">
        <v>852</v>
      </c>
      <c r="H1190" s="72">
        <v>2335</v>
      </c>
      <c r="I1190" s="73">
        <v>31245.61</v>
      </c>
      <c r="J1190" s="73">
        <v>13381.42</v>
      </c>
      <c r="K1190" s="73">
        <v>13538.54</v>
      </c>
      <c r="L1190" s="74">
        <v>1000</v>
      </c>
      <c r="M1190" s="73">
        <v>31245.61</v>
      </c>
      <c r="N1190" s="73">
        <v>0</v>
      </c>
      <c r="O1190" s="16" t="str">
        <f>VLOOKUP($A1190,'Roll up tech'!$A:$C,3,0)</f>
        <v>SP1</v>
      </c>
      <c r="P1190" s="16" t="str">
        <f>VLOOKUP($A1190,'Roll up tech'!$A:$C,2,0)</f>
        <v>BJ US-TOP-TIRAMISU-8 450ml</v>
      </c>
      <c r="Q1190" s="16" t="str">
        <f t="shared" si="61"/>
        <v>BJ</v>
      </c>
      <c r="R1190" s="16">
        <f>VLOOKUP(A1190,'Per Pallet'!A:C,3,0)</f>
        <v>240</v>
      </c>
      <c r="S1190" s="16">
        <f t="shared" si="62"/>
        <v>10</v>
      </c>
    </row>
    <row r="1191" spans="1:19" hidden="1" x14ac:dyDescent="0.25">
      <c r="A1191" s="71">
        <v>68354587</v>
      </c>
      <c r="B1191" s="71">
        <v>1439</v>
      </c>
      <c r="C1191" s="71" t="s">
        <v>849</v>
      </c>
      <c r="D1191" s="71" t="s">
        <v>850</v>
      </c>
      <c r="E1191" s="71" t="s">
        <v>10403</v>
      </c>
      <c r="F1191" s="71" t="s">
        <v>851</v>
      </c>
      <c r="G1191" s="71" t="s">
        <v>852</v>
      </c>
      <c r="H1191" s="72">
        <v>3218</v>
      </c>
      <c r="I1191" s="73">
        <v>43163.58</v>
      </c>
      <c r="J1191" s="73">
        <v>13413.17</v>
      </c>
      <c r="K1191" s="73">
        <v>13169.79</v>
      </c>
      <c r="L1191" s="74">
        <v>1000</v>
      </c>
      <c r="M1191" s="73">
        <v>43163.58</v>
      </c>
      <c r="N1191" s="73">
        <v>0</v>
      </c>
      <c r="O1191" s="16" t="str">
        <f>VLOOKUP($A1191,'Roll up tech'!$A:$C,3,0)</f>
        <v>SP1</v>
      </c>
      <c r="P1191" s="16" t="str">
        <f>VLOOKUP($A1191,'Roll up tech'!$A:$C,2,0)</f>
        <v>BJ US-TOP-TIRAMISU-8 450ml</v>
      </c>
      <c r="Q1191" s="16" t="str">
        <f t="shared" si="61"/>
        <v>BJ</v>
      </c>
      <c r="R1191" s="16">
        <f>VLOOKUP(A1191,'Per Pallet'!A:C,3,0)</f>
        <v>240</v>
      </c>
      <c r="S1191" s="16">
        <f t="shared" si="62"/>
        <v>14</v>
      </c>
    </row>
    <row r="1192" spans="1:19" hidden="1" x14ac:dyDescent="0.25">
      <c r="A1192" s="71">
        <v>68354587</v>
      </c>
      <c r="B1192" s="71">
        <v>2300</v>
      </c>
      <c r="C1192" s="71" t="s">
        <v>849</v>
      </c>
      <c r="D1192" s="71" t="s">
        <v>850</v>
      </c>
      <c r="E1192" s="71" t="s">
        <v>10403</v>
      </c>
      <c r="F1192" s="71" t="s">
        <v>851</v>
      </c>
      <c r="G1192" s="71" t="s">
        <v>852</v>
      </c>
      <c r="H1192" s="72">
        <v>1855</v>
      </c>
      <c r="I1192" s="73">
        <v>23977.08</v>
      </c>
      <c r="J1192" s="73">
        <v>12925.65</v>
      </c>
      <c r="K1192" s="73">
        <v>12974.28</v>
      </c>
      <c r="L1192" s="74">
        <v>1000</v>
      </c>
      <c r="M1192" s="73">
        <v>23977.08</v>
      </c>
      <c r="N1192" s="73">
        <v>0</v>
      </c>
      <c r="O1192" s="16" t="str">
        <f>VLOOKUP($A1192,'Roll up tech'!$A:$C,3,0)</f>
        <v>SP1</v>
      </c>
      <c r="P1192" s="16" t="str">
        <f>VLOOKUP($A1192,'Roll up tech'!$A:$C,2,0)</f>
        <v>BJ US-TOP-TIRAMISU-8 450ml</v>
      </c>
      <c r="Q1192" s="16" t="str">
        <f t="shared" ref="Q1192:Q1193" si="63">LEFT(P1192,2)</f>
        <v>BJ</v>
      </c>
      <c r="R1192" s="16">
        <f>VLOOKUP(A1192,'Per Pallet'!A:C,3,0)</f>
        <v>240</v>
      </c>
      <c r="S1192" s="16">
        <f t="shared" ref="S1192:S1193" si="64">ROUNDUP(H1192/R1192,0)</f>
        <v>8</v>
      </c>
    </row>
    <row r="1193" spans="1:19" hidden="1" x14ac:dyDescent="0.25">
      <c r="A1193" s="71">
        <v>68354587</v>
      </c>
      <c r="B1193" s="71">
        <v>2904</v>
      </c>
      <c r="C1193" s="71" t="s">
        <v>849</v>
      </c>
      <c r="D1193" s="71" t="s">
        <v>850</v>
      </c>
      <c r="E1193" s="71" t="s">
        <v>10403</v>
      </c>
      <c r="F1193" s="71" t="s">
        <v>851</v>
      </c>
      <c r="G1193" s="71" t="s">
        <v>852</v>
      </c>
      <c r="H1193" s="72">
        <v>1</v>
      </c>
      <c r="I1193" s="73">
        <v>12.52</v>
      </c>
      <c r="J1193" s="73">
        <v>12520</v>
      </c>
      <c r="K1193" s="73">
        <v>12961.91</v>
      </c>
      <c r="L1193" s="74">
        <v>1000</v>
      </c>
      <c r="M1193" s="73">
        <v>12.52</v>
      </c>
      <c r="N1193" s="73">
        <v>0</v>
      </c>
      <c r="O1193" s="16" t="str">
        <f>VLOOKUP($A1193,'Roll up tech'!$A:$C,3,0)</f>
        <v>SP1</v>
      </c>
      <c r="P1193" s="16" t="str">
        <f>VLOOKUP($A1193,'Roll up tech'!$A:$C,2,0)</f>
        <v>BJ US-TOP-TIRAMISU-8 450ml</v>
      </c>
      <c r="Q1193" s="16" t="str">
        <f t="shared" si="63"/>
        <v>BJ</v>
      </c>
      <c r="R1193" s="16">
        <f>VLOOKUP(A1193,'Per Pallet'!A:C,3,0)</f>
        <v>240</v>
      </c>
      <c r="S1193" s="16">
        <f t="shared" si="64"/>
        <v>1</v>
      </c>
    </row>
    <row r="1194" spans="1:19" hidden="1" x14ac:dyDescent="0.25">
      <c r="A1194" s="71">
        <v>68354587</v>
      </c>
      <c r="B1194" s="71">
        <v>3989</v>
      </c>
      <c r="C1194" s="71" t="s">
        <v>849</v>
      </c>
      <c r="D1194" s="71" t="s">
        <v>850</v>
      </c>
      <c r="E1194" s="71" t="s">
        <v>10403</v>
      </c>
      <c r="F1194" s="71" t="s">
        <v>851</v>
      </c>
      <c r="G1194" s="71" t="s">
        <v>852</v>
      </c>
      <c r="H1194" s="72">
        <v>3299</v>
      </c>
      <c r="I1194" s="73">
        <v>42397.440000000002</v>
      </c>
      <c r="J1194" s="73">
        <v>12851.6</v>
      </c>
      <c r="K1194" s="73">
        <v>13169.79</v>
      </c>
      <c r="L1194" s="74">
        <v>1000</v>
      </c>
      <c r="M1194" s="73">
        <v>42397.440000000002</v>
      </c>
      <c r="N1194" s="73">
        <v>0</v>
      </c>
      <c r="O1194" s="16" t="str">
        <f>VLOOKUP($A1194,'Roll up tech'!$A:$C,3,0)</f>
        <v>SP1</v>
      </c>
      <c r="P1194" s="16" t="str">
        <f>VLOOKUP($A1194,'Roll up tech'!$A:$C,2,0)</f>
        <v>BJ US-TOP-TIRAMISU-8 450ml</v>
      </c>
      <c r="Q1194" s="16" t="str">
        <f t="shared" ref="Q1194:Q1204" si="65">LEFT(P1194,2)</f>
        <v>BJ</v>
      </c>
      <c r="R1194" s="16">
        <f>VLOOKUP(A1194,'Per Pallet'!A:C,3,0)</f>
        <v>240</v>
      </c>
      <c r="S1194" s="16">
        <f t="shared" ref="S1194:S1204" si="66">ROUNDUP(H1194/R1194,0)</f>
        <v>14</v>
      </c>
    </row>
    <row r="1195" spans="1:19" hidden="1" x14ac:dyDescent="0.25">
      <c r="A1195" s="71">
        <v>68354588</v>
      </c>
      <c r="B1195" s="71">
        <v>1419</v>
      </c>
      <c r="C1195" s="71" t="s">
        <v>849</v>
      </c>
      <c r="D1195" s="71" t="s">
        <v>850</v>
      </c>
      <c r="E1195" s="71" t="s">
        <v>10403</v>
      </c>
      <c r="F1195" s="71" t="s">
        <v>851</v>
      </c>
      <c r="G1195" s="71" t="s">
        <v>852</v>
      </c>
      <c r="H1195" s="72">
        <v>8001</v>
      </c>
      <c r="I1195" s="73">
        <v>102231.44</v>
      </c>
      <c r="J1195" s="73">
        <v>12777.33</v>
      </c>
      <c r="K1195" s="73">
        <v>13369.62</v>
      </c>
      <c r="L1195" s="74">
        <v>1000</v>
      </c>
      <c r="M1195" s="73">
        <v>102231.44</v>
      </c>
      <c r="N1195" s="73">
        <v>0</v>
      </c>
      <c r="O1195" s="16" t="str">
        <f>VLOOKUP($A1195,'Roll up tech'!$A:$C,3,0)</f>
        <v>SP1</v>
      </c>
      <c r="P1195" s="16" t="str">
        <f>VLOOKUP($A1195,'Roll up tech'!$A:$C,2,0)</f>
        <v>BJ US-TOP-SLTDCRMLBRWNIE-8 450ml</v>
      </c>
      <c r="Q1195" s="16" t="str">
        <f t="shared" si="65"/>
        <v>BJ</v>
      </c>
      <c r="R1195" s="16">
        <f>VLOOKUP(A1195,'Per Pallet'!A:C,3,0)</f>
        <v>240</v>
      </c>
      <c r="S1195" s="16">
        <f t="shared" si="66"/>
        <v>34</v>
      </c>
    </row>
    <row r="1196" spans="1:19" hidden="1" x14ac:dyDescent="0.25">
      <c r="A1196" s="71">
        <v>68354588</v>
      </c>
      <c r="B1196" s="71">
        <v>1439</v>
      </c>
      <c r="C1196" s="71" t="s">
        <v>849</v>
      </c>
      <c r="D1196" s="71" t="s">
        <v>850</v>
      </c>
      <c r="E1196" s="71" t="s">
        <v>10403</v>
      </c>
      <c r="F1196" s="71" t="s">
        <v>851</v>
      </c>
      <c r="G1196" s="71" t="s">
        <v>852</v>
      </c>
      <c r="H1196" s="72">
        <v>540</v>
      </c>
      <c r="I1196" s="73">
        <v>7061.01</v>
      </c>
      <c r="J1196" s="73">
        <v>13075.94</v>
      </c>
      <c r="K1196" s="73">
        <v>12903.91</v>
      </c>
      <c r="L1196" s="74">
        <v>1000</v>
      </c>
      <c r="M1196" s="73">
        <v>7061.01</v>
      </c>
      <c r="N1196" s="73">
        <v>0</v>
      </c>
      <c r="O1196" s="16" t="str">
        <f>VLOOKUP($A1196,'Roll up tech'!$A:$C,3,0)</f>
        <v>SP1</v>
      </c>
      <c r="P1196" s="16" t="str">
        <f>VLOOKUP($A1196,'Roll up tech'!$A:$C,2,0)</f>
        <v>BJ US-TOP-SLTDCRMLBRWNIE-8 450ml</v>
      </c>
      <c r="Q1196" s="16" t="str">
        <f t="shared" si="65"/>
        <v>BJ</v>
      </c>
      <c r="R1196" s="16">
        <f>VLOOKUP(A1196,'Per Pallet'!A:C,3,0)</f>
        <v>240</v>
      </c>
      <c r="S1196" s="16">
        <f t="shared" si="66"/>
        <v>3</v>
      </c>
    </row>
    <row r="1197" spans="1:19" hidden="1" x14ac:dyDescent="0.25">
      <c r="A1197" s="71">
        <v>68354588</v>
      </c>
      <c r="B1197" s="71">
        <v>2300</v>
      </c>
      <c r="C1197" s="71" t="s">
        <v>849</v>
      </c>
      <c r="D1197" s="71" t="s">
        <v>850</v>
      </c>
      <c r="E1197" s="71" t="s">
        <v>10403</v>
      </c>
      <c r="F1197" s="71" t="s">
        <v>851</v>
      </c>
      <c r="G1197" s="71" t="s">
        <v>852</v>
      </c>
      <c r="H1197" s="72">
        <v>41934</v>
      </c>
      <c r="I1197" s="73">
        <v>509629.07</v>
      </c>
      <c r="J1197" s="73">
        <v>12153.12</v>
      </c>
      <c r="K1197" s="73">
        <v>12696.8</v>
      </c>
      <c r="L1197" s="74">
        <v>1000</v>
      </c>
      <c r="M1197" s="73">
        <v>509629.07</v>
      </c>
      <c r="N1197" s="73">
        <v>0</v>
      </c>
      <c r="O1197" s="16" t="str">
        <f>VLOOKUP($A1197,'Roll up tech'!$A:$C,3,0)</f>
        <v>SP1</v>
      </c>
      <c r="P1197" s="16" t="str">
        <f>VLOOKUP($A1197,'Roll up tech'!$A:$C,2,0)</f>
        <v>BJ US-TOP-SLTDCRMLBRWNIE-8 450ml</v>
      </c>
      <c r="Q1197" s="16" t="str">
        <f t="shared" si="65"/>
        <v>BJ</v>
      </c>
      <c r="R1197" s="16">
        <f>VLOOKUP(A1197,'Per Pallet'!A:C,3,0)</f>
        <v>240</v>
      </c>
      <c r="S1197" s="16">
        <f t="shared" si="66"/>
        <v>175</v>
      </c>
    </row>
    <row r="1198" spans="1:19" hidden="1" x14ac:dyDescent="0.25">
      <c r="A1198" s="71">
        <v>68354588</v>
      </c>
      <c r="B1198" s="71">
        <v>2904</v>
      </c>
      <c r="C1198" s="71" t="s">
        <v>849</v>
      </c>
      <c r="D1198" s="71" t="s">
        <v>850</v>
      </c>
      <c r="E1198" s="71" t="s">
        <v>10403</v>
      </c>
      <c r="F1198" s="71" t="s">
        <v>851</v>
      </c>
      <c r="G1198" s="71" t="s">
        <v>852</v>
      </c>
      <c r="H1198" s="72">
        <v>3</v>
      </c>
      <c r="I1198" s="73">
        <v>35.26</v>
      </c>
      <c r="J1198" s="73">
        <v>11753.33</v>
      </c>
      <c r="K1198" s="73">
        <v>12679.83</v>
      </c>
      <c r="L1198" s="74">
        <v>1000</v>
      </c>
      <c r="M1198" s="73">
        <v>35.26</v>
      </c>
      <c r="N1198" s="73">
        <v>0</v>
      </c>
      <c r="O1198" s="16" t="str">
        <f>VLOOKUP($A1198,'Roll up tech'!$A:$C,3,0)</f>
        <v>SP1</v>
      </c>
      <c r="P1198" s="16" t="str">
        <f>VLOOKUP($A1198,'Roll up tech'!$A:$C,2,0)</f>
        <v>BJ US-TOP-SLTDCRMLBRWNIE-8 450ml</v>
      </c>
      <c r="Q1198" s="16" t="str">
        <f t="shared" si="65"/>
        <v>BJ</v>
      </c>
      <c r="R1198" s="16">
        <f>VLOOKUP(A1198,'Per Pallet'!A:C,3,0)</f>
        <v>240</v>
      </c>
      <c r="S1198" s="16">
        <f t="shared" si="66"/>
        <v>1</v>
      </c>
    </row>
    <row r="1199" spans="1:19" hidden="1" x14ac:dyDescent="0.25">
      <c r="A1199" s="71">
        <v>68354588</v>
      </c>
      <c r="B1199" s="71">
        <v>3989</v>
      </c>
      <c r="C1199" s="71" t="s">
        <v>849</v>
      </c>
      <c r="D1199" s="71" t="s">
        <v>850</v>
      </c>
      <c r="E1199" s="71" t="s">
        <v>10403</v>
      </c>
      <c r="F1199" s="71" t="s">
        <v>851</v>
      </c>
      <c r="G1199" s="71" t="s">
        <v>852</v>
      </c>
      <c r="H1199" s="72">
        <v>10160</v>
      </c>
      <c r="I1199" s="73">
        <v>125770.42</v>
      </c>
      <c r="J1199" s="73">
        <v>12378.98</v>
      </c>
      <c r="K1199" s="73">
        <v>12903.91</v>
      </c>
      <c r="L1199" s="74">
        <v>1000</v>
      </c>
      <c r="M1199" s="73">
        <v>125770.42</v>
      </c>
      <c r="N1199" s="73">
        <v>0</v>
      </c>
      <c r="O1199" s="16" t="str">
        <f>VLOOKUP($A1199,'Roll up tech'!$A:$C,3,0)</f>
        <v>SP1</v>
      </c>
      <c r="P1199" s="16" t="str">
        <f>VLOOKUP($A1199,'Roll up tech'!$A:$C,2,0)</f>
        <v>BJ US-TOP-SLTDCRMLBRWNIE-8 450ml</v>
      </c>
      <c r="Q1199" s="16" t="str">
        <f t="shared" si="65"/>
        <v>BJ</v>
      </c>
      <c r="R1199" s="16">
        <f>VLOOKUP(A1199,'Per Pallet'!A:C,3,0)</f>
        <v>240</v>
      </c>
      <c r="S1199" s="16">
        <f t="shared" si="66"/>
        <v>43</v>
      </c>
    </row>
    <row r="1200" spans="1:19" hidden="1" x14ac:dyDescent="0.25">
      <c r="A1200" s="71">
        <v>68354589</v>
      </c>
      <c r="B1200" s="71">
        <v>1406</v>
      </c>
      <c r="C1200" s="71" t="s">
        <v>849</v>
      </c>
      <c r="D1200" s="71" t="s">
        <v>850</v>
      </c>
      <c r="E1200" s="71" t="s">
        <v>10403</v>
      </c>
      <c r="F1200" s="71" t="s">
        <v>851</v>
      </c>
      <c r="G1200" s="71" t="s">
        <v>852</v>
      </c>
      <c r="H1200" s="72">
        <v>60</v>
      </c>
      <c r="I1200" s="73">
        <v>807.11</v>
      </c>
      <c r="J1200" s="73">
        <v>13451.83</v>
      </c>
      <c r="K1200" s="73">
        <v>13732.05</v>
      </c>
      <c r="L1200" s="74">
        <v>1000</v>
      </c>
      <c r="M1200" s="73">
        <v>807.11</v>
      </c>
      <c r="N1200" s="73">
        <v>0</v>
      </c>
      <c r="O1200" s="16" t="str">
        <f>VLOOKUP($A1200,'Roll up tech'!$A:$C,3,0)</f>
        <v>SP1</v>
      </c>
      <c r="P1200" s="16" t="str">
        <f>VLOOKUP($A1200,'Roll up tech'!$A:$C,2,0)</f>
        <v>BJ US-TOP-PBOVERTHETOP-8 450ml</v>
      </c>
      <c r="Q1200" s="16" t="str">
        <f t="shared" si="65"/>
        <v>BJ</v>
      </c>
      <c r="R1200" s="16">
        <f>VLOOKUP(A1200,'Per Pallet'!A:C,3,0)</f>
        <v>240</v>
      </c>
      <c r="S1200" s="16">
        <f t="shared" si="66"/>
        <v>1</v>
      </c>
    </row>
    <row r="1201" spans="1:19" hidden="1" x14ac:dyDescent="0.25">
      <c r="A1201" s="71">
        <v>68354589</v>
      </c>
      <c r="B1201" s="71">
        <v>1419</v>
      </c>
      <c r="C1201" s="71" t="s">
        <v>849</v>
      </c>
      <c r="D1201" s="71" t="s">
        <v>850</v>
      </c>
      <c r="E1201" s="71" t="s">
        <v>10403</v>
      </c>
      <c r="F1201" s="71" t="s">
        <v>851</v>
      </c>
      <c r="G1201" s="71" t="s">
        <v>852</v>
      </c>
      <c r="H1201" s="72">
        <v>4749</v>
      </c>
      <c r="I1201" s="73">
        <v>66030.83</v>
      </c>
      <c r="J1201" s="73">
        <v>13904.15</v>
      </c>
      <c r="K1201" s="73">
        <v>13732.05</v>
      </c>
      <c r="L1201" s="74">
        <v>1000</v>
      </c>
      <c r="M1201" s="73">
        <v>66030.83</v>
      </c>
      <c r="N1201" s="73">
        <v>0</v>
      </c>
      <c r="O1201" s="16" t="str">
        <f>VLOOKUP($A1201,'Roll up tech'!$A:$C,3,0)</f>
        <v>SP1</v>
      </c>
      <c r="P1201" s="16" t="str">
        <f>VLOOKUP($A1201,'Roll up tech'!$A:$C,2,0)</f>
        <v>BJ US-TOP-PBOVERTHETOP-8 450ml</v>
      </c>
      <c r="Q1201" s="16" t="str">
        <f t="shared" si="65"/>
        <v>BJ</v>
      </c>
      <c r="R1201" s="16">
        <f>VLOOKUP(A1201,'Per Pallet'!A:C,3,0)</f>
        <v>240</v>
      </c>
      <c r="S1201" s="16">
        <f t="shared" si="66"/>
        <v>20</v>
      </c>
    </row>
    <row r="1202" spans="1:19" hidden="1" x14ac:dyDescent="0.25">
      <c r="A1202" s="71">
        <v>68354589</v>
      </c>
      <c r="B1202" s="71">
        <v>1439</v>
      </c>
      <c r="C1202" s="71" t="s">
        <v>849</v>
      </c>
      <c r="D1202" s="71" t="s">
        <v>850</v>
      </c>
      <c r="E1202" s="71" t="s">
        <v>10403</v>
      </c>
      <c r="F1202" s="71" t="s">
        <v>851</v>
      </c>
      <c r="G1202" s="71" t="s">
        <v>852</v>
      </c>
      <c r="H1202" s="72">
        <v>1289</v>
      </c>
      <c r="I1202" s="73">
        <v>18505.02</v>
      </c>
      <c r="J1202" s="73">
        <v>14356.11</v>
      </c>
      <c r="K1202" s="73">
        <v>13108.14</v>
      </c>
      <c r="L1202" s="74">
        <v>1000</v>
      </c>
      <c r="M1202" s="73">
        <v>18505.02</v>
      </c>
      <c r="N1202" s="73">
        <v>0</v>
      </c>
      <c r="O1202" s="16" t="str">
        <f>VLOOKUP($A1202,'Roll up tech'!$A:$C,3,0)</f>
        <v>SP1</v>
      </c>
      <c r="P1202" s="16" t="str">
        <f>VLOOKUP($A1202,'Roll up tech'!$A:$C,2,0)</f>
        <v>BJ US-TOP-PBOVERTHETOP-8 450ml</v>
      </c>
      <c r="Q1202" s="16" t="str">
        <f t="shared" si="65"/>
        <v>BJ</v>
      </c>
      <c r="R1202" s="16">
        <f>VLOOKUP(A1202,'Per Pallet'!A:C,3,0)</f>
        <v>240</v>
      </c>
      <c r="S1202" s="16">
        <f t="shared" si="66"/>
        <v>6</v>
      </c>
    </row>
    <row r="1203" spans="1:19" hidden="1" x14ac:dyDescent="0.25">
      <c r="A1203" s="71">
        <v>68354589</v>
      </c>
      <c r="B1203" s="71">
        <v>1471</v>
      </c>
      <c r="C1203" s="71" t="s">
        <v>849</v>
      </c>
      <c r="D1203" s="71" t="s">
        <v>850</v>
      </c>
      <c r="E1203" s="71" t="s">
        <v>10403</v>
      </c>
      <c r="F1203" s="71" t="s">
        <v>851</v>
      </c>
      <c r="G1203" s="71" t="s">
        <v>852</v>
      </c>
      <c r="H1203" s="72">
        <v>7440</v>
      </c>
      <c r="I1203" s="73">
        <v>99179.93</v>
      </c>
      <c r="J1203" s="73">
        <v>13330.64</v>
      </c>
      <c r="K1203" s="73">
        <v>14049.8</v>
      </c>
      <c r="L1203" s="74">
        <v>1000</v>
      </c>
      <c r="M1203" s="73">
        <v>99179.93</v>
      </c>
      <c r="N1203" s="73">
        <v>0</v>
      </c>
      <c r="O1203" s="16" t="str">
        <f>VLOOKUP($A1203,'Roll up tech'!$A:$C,3,0)</f>
        <v>SP1</v>
      </c>
      <c r="P1203" s="16" t="str">
        <f>VLOOKUP($A1203,'Roll up tech'!$A:$C,2,0)</f>
        <v>BJ US-TOP-PBOVERTHETOP-8 450ml</v>
      </c>
      <c r="Q1203" s="16" t="str">
        <f t="shared" si="65"/>
        <v>BJ</v>
      </c>
      <c r="R1203" s="16">
        <f>VLOOKUP(A1203,'Per Pallet'!A:C,3,0)</f>
        <v>240</v>
      </c>
      <c r="S1203" s="16">
        <f t="shared" si="66"/>
        <v>31</v>
      </c>
    </row>
    <row r="1204" spans="1:19" hidden="1" x14ac:dyDescent="0.25">
      <c r="A1204" s="71">
        <v>68354589</v>
      </c>
      <c r="B1204" s="71">
        <v>2300</v>
      </c>
      <c r="C1204" s="71" t="s">
        <v>849</v>
      </c>
      <c r="D1204" s="71" t="s">
        <v>850</v>
      </c>
      <c r="E1204" s="71" t="s">
        <v>10403</v>
      </c>
      <c r="F1204" s="71" t="s">
        <v>851</v>
      </c>
      <c r="G1204" s="71" t="s">
        <v>852</v>
      </c>
      <c r="H1204" s="72">
        <v>2715</v>
      </c>
      <c r="I1204" s="73">
        <v>36505.08</v>
      </c>
      <c r="J1204" s="73">
        <v>13445.7</v>
      </c>
      <c r="K1204" s="73">
        <v>12987.79</v>
      </c>
      <c r="L1204" s="74">
        <v>1000</v>
      </c>
      <c r="M1204" s="73">
        <v>36505.08</v>
      </c>
      <c r="N1204" s="73">
        <v>0</v>
      </c>
      <c r="O1204" s="16" t="str">
        <f>VLOOKUP($A1204,'Roll up tech'!$A:$C,3,0)</f>
        <v>SP1</v>
      </c>
      <c r="P1204" s="16" t="str">
        <f>VLOOKUP($A1204,'Roll up tech'!$A:$C,2,0)</f>
        <v>BJ US-TOP-PBOVERTHETOP-8 450ml</v>
      </c>
      <c r="Q1204" s="16" t="str">
        <f t="shared" si="65"/>
        <v>BJ</v>
      </c>
      <c r="R1204" s="16">
        <f>VLOOKUP(A1204,'Per Pallet'!A:C,3,0)</f>
        <v>240</v>
      </c>
      <c r="S1204" s="16">
        <f t="shared" si="66"/>
        <v>12</v>
      </c>
    </row>
    <row r="1205" spans="1:19" hidden="1" x14ac:dyDescent="0.25">
      <c r="A1205" s="71">
        <v>68354589</v>
      </c>
      <c r="B1205" s="71">
        <v>3989</v>
      </c>
      <c r="C1205" s="71" t="s">
        <v>849</v>
      </c>
      <c r="D1205" s="71" t="s">
        <v>850</v>
      </c>
      <c r="E1205" s="71" t="s">
        <v>10403</v>
      </c>
      <c r="F1205" s="71" t="s">
        <v>851</v>
      </c>
      <c r="G1205" s="71" t="s">
        <v>852</v>
      </c>
      <c r="H1205" s="72">
        <v>6501</v>
      </c>
      <c r="I1205" s="73">
        <v>87816.82</v>
      </c>
      <c r="J1205" s="73">
        <v>13508.2</v>
      </c>
      <c r="K1205" s="73">
        <v>13108.14</v>
      </c>
      <c r="L1205" s="74">
        <v>1000</v>
      </c>
      <c r="M1205" s="73">
        <v>87816.82</v>
      </c>
      <c r="N1205" s="73">
        <v>0</v>
      </c>
      <c r="O1205" s="16" t="str">
        <f>VLOOKUP($A1205,'Roll up tech'!$A:$C,3,0)</f>
        <v>SP1</v>
      </c>
      <c r="P1205" s="16" t="str">
        <f>VLOOKUP($A1205,'Roll up tech'!$A:$C,2,0)</f>
        <v>BJ US-TOP-PBOVERTHETOP-8 450ml</v>
      </c>
      <c r="Q1205" s="16" t="str">
        <f t="shared" ref="Q1205:Q1237" si="67">LEFT(P1205,2)</f>
        <v>BJ</v>
      </c>
      <c r="R1205" s="16">
        <f>VLOOKUP(A1205,'Per Pallet'!A:C,3,0)</f>
        <v>240</v>
      </c>
      <c r="S1205" s="16">
        <f t="shared" ref="S1205:S1237" si="68">ROUNDUP(H1205/R1205,0)</f>
        <v>28</v>
      </c>
    </row>
    <row r="1206" spans="1:19" hidden="1" x14ac:dyDescent="0.25">
      <c r="A1206" s="71">
        <v>68354590</v>
      </c>
      <c r="B1206" s="71">
        <v>1406</v>
      </c>
      <c r="C1206" s="71" t="s">
        <v>849</v>
      </c>
      <c r="D1206" s="71" t="s">
        <v>850</v>
      </c>
      <c r="E1206" s="71" t="s">
        <v>10403</v>
      </c>
      <c r="F1206" s="71" t="s">
        <v>851</v>
      </c>
      <c r="G1206" s="71" t="s">
        <v>852</v>
      </c>
      <c r="H1206" s="72">
        <v>4080</v>
      </c>
      <c r="I1206" s="73">
        <v>52124.63</v>
      </c>
      <c r="J1206" s="73">
        <v>12775.64</v>
      </c>
      <c r="K1206" s="73">
        <v>13925.19</v>
      </c>
      <c r="L1206" s="74">
        <v>1000</v>
      </c>
      <c r="M1206" s="73">
        <v>52124.63</v>
      </c>
      <c r="N1206" s="73">
        <v>0</v>
      </c>
      <c r="O1206" s="16" t="str">
        <f>VLOOKUP($A1206,'Roll up tech'!$A:$C,3,0)</f>
        <v>SP1</v>
      </c>
      <c r="P1206" s="16" t="str">
        <f>VLOOKUP($A1206,'Roll up tech'!$A:$C,2,0)</f>
        <v>BJ US-TOP-THICKMINT-8 450ml</v>
      </c>
      <c r="Q1206" s="16" t="str">
        <f t="shared" si="67"/>
        <v>BJ</v>
      </c>
      <c r="R1206" s="16">
        <f>VLOOKUP(A1206,'Per Pallet'!A:C,3,0)</f>
        <v>240</v>
      </c>
      <c r="S1206" s="16">
        <f t="shared" si="68"/>
        <v>17</v>
      </c>
    </row>
    <row r="1207" spans="1:19" hidden="1" x14ac:dyDescent="0.25">
      <c r="A1207" s="71">
        <v>68354590</v>
      </c>
      <c r="B1207" s="71">
        <v>1419</v>
      </c>
      <c r="C1207" s="71" t="s">
        <v>849</v>
      </c>
      <c r="D1207" s="71" t="s">
        <v>850</v>
      </c>
      <c r="E1207" s="71" t="s">
        <v>10403</v>
      </c>
      <c r="F1207" s="71" t="s">
        <v>851</v>
      </c>
      <c r="G1207" s="71" t="s">
        <v>852</v>
      </c>
      <c r="H1207" s="72">
        <v>3315</v>
      </c>
      <c r="I1207" s="73">
        <v>47515.95</v>
      </c>
      <c r="J1207" s="73">
        <v>14333.62</v>
      </c>
      <c r="K1207" s="73">
        <v>13925.19</v>
      </c>
      <c r="L1207" s="74">
        <v>1000</v>
      </c>
      <c r="M1207" s="73">
        <v>47515.95</v>
      </c>
      <c r="N1207" s="73">
        <v>0</v>
      </c>
      <c r="O1207" s="16" t="str">
        <f>VLOOKUP($A1207,'Roll up tech'!$A:$C,3,0)</f>
        <v>SP1</v>
      </c>
      <c r="P1207" s="16" t="str">
        <f>VLOOKUP($A1207,'Roll up tech'!$A:$C,2,0)</f>
        <v>BJ US-TOP-THICKMINT-8 450ml</v>
      </c>
      <c r="Q1207" s="16" t="str">
        <f t="shared" si="67"/>
        <v>BJ</v>
      </c>
      <c r="R1207" s="16">
        <f>VLOOKUP(A1207,'Per Pallet'!A:C,3,0)</f>
        <v>240</v>
      </c>
      <c r="S1207" s="16">
        <f t="shared" si="68"/>
        <v>14</v>
      </c>
    </row>
    <row r="1208" spans="1:19" hidden="1" x14ac:dyDescent="0.25">
      <c r="A1208" s="71">
        <v>68354590</v>
      </c>
      <c r="B1208" s="71">
        <v>1439</v>
      </c>
      <c r="C1208" s="71" t="s">
        <v>849</v>
      </c>
      <c r="D1208" s="71" t="s">
        <v>850</v>
      </c>
      <c r="E1208" s="71" t="s">
        <v>10403</v>
      </c>
      <c r="F1208" s="71" t="s">
        <v>851</v>
      </c>
      <c r="G1208" s="71" t="s">
        <v>852</v>
      </c>
      <c r="H1208" s="72">
        <v>1638</v>
      </c>
      <c r="I1208" s="73">
        <v>23408.92</v>
      </c>
      <c r="J1208" s="73">
        <v>14291.16</v>
      </c>
      <c r="K1208" s="73">
        <v>13339.37</v>
      </c>
      <c r="L1208" s="74">
        <v>1000</v>
      </c>
      <c r="M1208" s="73">
        <v>23408.92</v>
      </c>
      <c r="N1208" s="73">
        <v>0</v>
      </c>
      <c r="O1208" s="16" t="str">
        <f>VLOOKUP($A1208,'Roll up tech'!$A:$C,3,0)</f>
        <v>SP1</v>
      </c>
      <c r="P1208" s="16" t="str">
        <f>VLOOKUP($A1208,'Roll up tech'!$A:$C,2,0)</f>
        <v>BJ US-TOP-THICKMINT-8 450ml</v>
      </c>
      <c r="Q1208" s="16" t="str">
        <f t="shared" si="67"/>
        <v>BJ</v>
      </c>
      <c r="R1208" s="16">
        <f>VLOOKUP(A1208,'Per Pallet'!A:C,3,0)</f>
        <v>240</v>
      </c>
      <c r="S1208" s="16">
        <f t="shared" si="68"/>
        <v>7</v>
      </c>
    </row>
    <row r="1209" spans="1:19" hidden="1" x14ac:dyDescent="0.25">
      <c r="A1209" s="71">
        <v>68354590</v>
      </c>
      <c r="B1209" s="71">
        <v>2300</v>
      </c>
      <c r="C1209" s="71" t="s">
        <v>849</v>
      </c>
      <c r="D1209" s="71" t="s">
        <v>850</v>
      </c>
      <c r="E1209" s="71" t="s">
        <v>10403</v>
      </c>
      <c r="F1209" s="71" t="s">
        <v>851</v>
      </c>
      <c r="G1209" s="71" t="s">
        <v>852</v>
      </c>
      <c r="H1209" s="72">
        <v>3270</v>
      </c>
      <c r="I1209" s="73">
        <v>46704.55</v>
      </c>
      <c r="J1209" s="73">
        <v>14282.74</v>
      </c>
      <c r="K1209" s="73">
        <v>13193.66</v>
      </c>
      <c r="L1209" s="74">
        <v>1000</v>
      </c>
      <c r="M1209" s="73">
        <v>46704.55</v>
      </c>
      <c r="N1209" s="73">
        <v>0</v>
      </c>
      <c r="O1209" s="16" t="str">
        <f>VLOOKUP($A1209,'Roll up tech'!$A:$C,3,0)</f>
        <v>SP1</v>
      </c>
      <c r="P1209" s="16" t="str">
        <f>VLOOKUP($A1209,'Roll up tech'!$A:$C,2,0)</f>
        <v>BJ US-TOP-THICKMINT-8 450ml</v>
      </c>
      <c r="Q1209" s="16" t="str">
        <f t="shared" si="67"/>
        <v>BJ</v>
      </c>
      <c r="R1209" s="16">
        <f>VLOOKUP(A1209,'Per Pallet'!A:C,3,0)</f>
        <v>240</v>
      </c>
      <c r="S1209" s="16">
        <f t="shared" si="68"/>
        <v>14</v>
      </c>
    </row>
    <row r="1210" spans="1:19" hidden="1" x14ac:dyDescent="0.25">
      <c r="A1210" s="71">
        <v>68354590</v>
      </c>
      <c r="B1210" s="71">
        <v>3989</v>
      </c>
      <c r="C1210" s="71" t="s">
        <v>849</v>
      </c>
      <c r="D1210" s="71" t="s">
        <v>850</v>
      </c>
      <c r="E1210" s="71" t="s">
        <v>10403</v>
      </c>
      <c r="F1210" s="71" t="s">
        <v>851</v>
      </c>
      <c r="G1210" s="71" t="s">
        <v>852</v>
      </c>
      <c r="H1210" s="72">
        <v>3673</v>
      </c>
      <c r="I1210" s="73">
        <v>50263.22</v>
      </c>
      <c r="J1210" s="73">
        <v>13684.51</v>
      </c>
      <c r="K1210" s="73">
        <v>13339.37</v>
      </c>
      <c r="L1210" s="74">
        <v>1000</v>
      </c>
      <c r="M1210" s="73">
        <v>50263.22</v>
      </c>
      <c r="N1210" s="73">
        <v>0</v>
      </c>
      <c r="O1210" s="16" t="str">
        <f>VLOOKUP($A1210,'Roll up tech'!$A:$C,3,0)</f>
        <v>SP1</v>
      </c>
      <c r="P1210" s="16" t="str">
        <f>VLOOKUP($A1210,'Roll up tech'!$A:$C,2,0)</f>
        <v>BJ US-TOP-THICKMINT-8 450ml</v>
      </c>
      <c r="Q1210" s="16" t="str">
        <f t="shared" si="67"/>
        <v>BJ</v>
      </c>
      <c r="R1210" s="16">
        <f>VLOOKUP(A1210,'Per Pallet'!A:C,3,0)</f>
        <v>240</v>
      </c>
      <c r="S1210" s="16">
        <f t="shared" si="68"/>
        <v>16</v>
      </c>
    </row>
    <row r="1211" spans="1:19" hidden="1" x14ac:dyDescent="0.25">
      <c r="A1211" s="71">
        <v>68354592</v>
      </c>
      <c r="B1211" s="71">
        <v>1439</v>
      </c>
      <c r="C1211" s="71" t="s">
        <v>849</v>
      </c>
      <c r="D1211" s="71" t="s">
        <v>850</v>
      </c>
      <c r="E1211" s="71" t="s">
        <v>10403</v>
      </c>
      <c r="F1211" s="71" t="s">
        <v>851</v>
      </c>
      <c r="G1211" s="71" t="s">
        <v>852</v>
      </c>
      <c r="H1211" s="72">
        <v>480</v>
      </c>
      <c r="I1211" s="73">
        <v>6781.37</v>
      </c>
      <c r="J1211" s="73">
        <v>14127.85</v>
      </c>
      <c r="K1211" s="73">
        <v>12891.36</v>
      </c>
      <c r="L1211" s="74">
        <v>1000</v>
      </c>
      <c r="M1211" s="73">
        <v>6781.37</v>
      </c>
      <c r="N1211" s="73">
        <v>0</v>
      </c>
      <c r="O1211" s="16" t="str">
        <f>VLOOKUP($A1211,'Roll up tech'!$A:$C,3,0)</f>
        <v>SP1</v>
      </c>
      <c r="P1211" s="16" t="str">
        <f>VLOOKUP($A1211,'Roll up tech'!$A:$C,2,0)</f>
        <v>BJ US-TOP-STRWBRRYTART-8 450ml</v>
      </c>
      <c r="Q1211" s="16" t="str">
        <f t="shared" si="67"/>
        <v>BJ</v>
      </c>
      <c r="R1211" s="16">
        <f>VLOOKUP(A1211,'Per Pallet'!A:C,3,0)</f>
        <v>240</v>
      </c>
      <c r="S1211" s="16">
        <f t="shared" si="68"/>
        <v>2</v>
      </c>
    </row>
    <row r="1212" spans="1:19" hidden="1" x14ac:dyDescent="0.25">
      <c r="A1212" s="71">
        <v>68383245</v>
      </c>
      <c r="B1212" s="71">
        <v>1439</v>
      </c>
      <c r="C1212" s="71" t="s">
        <v>849</v>
      </c>
      <c r="D1212" s="71" t="s">
        <v>850</v>
      </c>
      <c r="E1212" s="71" t="s">
        <v>10403</v>
      </c>
      <c r="F1212" s="71" t="s">
        <v>851</v>
      </c>
      <c r="G1212" s="71" t="s">
        <v>852</v>
      </c>
      <c r="H1212" s="72">
        <v>1653</v>
      </c>
      <c r="I1212" s="73">
        <v>21976.31</v>
      </c>
      <c r="J1212" s="73">
        <v>13294.8</v>
      </c>
      <c r="K1212" s="73">
        <v>14235.21</v>
      </c>
      <c r="L1212" s="74">
        <v>1000</v>
      </c>
      <c r="M1212" s="73">
        <v>21976.31</v>
      </c>
      <c r="N1212" s="73">
        <v>0</v>
      </c>
      <c r="O1212" s="16" t="str">
        <f>VLOOKUP($A1212,'Roll up tech'!$A:$C,3,0)</f>
        <v>MG Sticks</v>
      </c>
      <c r="P1212" s="16" t="str">
        <f>VLOOKUP($A1212,'Roll up tech'!$A:$C,2,0)</f>
        <v>MG Mini Almond RFA 6-6PK</v>
      </c>
      <c r="Q1212" s="16" t="str">
        <f t="shared" si="67"/>
        <v>MG</v>
      </c>
      <c r="R1212" s="16">
        <f>VLOOKUP(A1212,'Per Pallet'!A:C,3,0)</f>
        <v>176</v>
      </c>
      <c r="S1212" s="16">
        <f t="shared" si="68"/>
        <v>10</v>
      </c>
    </row>
    <row r="1213" spans="1:19" hidden="1" x14ac:dyDescent="0.25">
      <c r="A1213" s="71">
        <v>68409139</v>
      </c>
      <c r="B1213" s="71">
        <v>1419</v>
      </c>
      <c r="C1213" s="71" t="s">
        <v>849</v>
      </c>
      <c r="D1213" s="71" t="s">
        <v>850</v>
      </c>
      <c r="E1213" s="71" t="s">
        <v>10403</v>
      </c>
      <c r="F1213" s="71" t="s">
        <v>851</v>
      </c>
      <c r="G1213" s="71" t="s">
        <v>852</v>
      </c>
      <c r="H1213" s="72">
        <v>375</v>
      </c>
      <c r="I1213" s="73">
        <v>11195.09</v>
      </c>
      <c r="J1213" s="73">
        <v>29853.57</v>
      </c>
      <c r="K1213" s="73">
        <v>32361.57</v>
      </c>
      <c r="L1213" s="74">
        <v>1000</v>
      </c>
      <c r="M1213" s="73">
        <v>11195.09</v>
      </c>
      <c r="N1213" s="73">
        <v>0</v>
      </c>
      <c r="O1213" s="16" t="str">
        <f>VLOOKUP($A1213,'Roll up tech'!$A:$C,3,0)</f>
        <v>2.4 Gal</v>
      </c>
      <c r="P1213" s="16" t="str">
        <f>VLOOKUP($A1213,'Roll up tech'!$A:$C,2,0)</f>
        <v>BJ SORV-IC-HalfBaked-1 8.95L</v>
      </c>
      <c r="Q1213" s="16" t="str">
        <f t="shared" si="67"/>
        <v>BJ</v>
      </c>
      <c r="R1213" s="16">
        <f>VLOOKUP(A1213,'Per Pallet'!A:C,3,0)</f>
        <v>125</v>
      </c>
      <c r="S1213" s="16">
        <f t="shared" si="68"/>
        <v>3</v>
      </c>
    </row>
    <row r="1214" spans="1:19" hidden="1" x14ac:dyDescent="0.25">
      <c r="A1214" s="71">
        <v>68410353</v>
      </c>
      <c r="B1214" s="71">
        <v>2300</v>
      </c>
      <c r="C1214" s="71" t="s">
        <v>849</v>
      </c>
      <c r="D1214" s="71" t="s">
        <v>850</v>
      </c>
      <c r="E1214" s="71" t="s">
        <v>10403</v>
      </c>
      <c r="F1214" s="71" t="s">
        <v>851</v>
      </c>
      <c r="G1214" s="71" t="s">
        <v>852</v>
      </c>
      <c r="H1214" s="72">
        <v>160</v>
      </c>
      <c r="I1214" s="73">
        <v>2137.1</v>
      </c>
      <c r="J1214" s="73">
        <v>13356.88</v>
      </c>
      <c r="K1214" s="73">
        <v>13226.09</v>
      </c>
      <c r="L1214" s="74">
        <v>1000</v>
      </c>
      <c r="M1214" s="73">
        <v>2137.1</v>
      </c>
      <c r="N1214" s="73">
        <v>0</v>
      </c>
      <c r="O1214" s="16" t="str">
        <f>VLOOKUP($A1214,'Roll up tech'!$A:$C,3,0)</f>
        <v>MG Sticks</v>
      </c>
      <c r="P1214" s="16" t="str">
        <f>VLOOKUP($A1214,'Roll up tech'!$A:$C,2,0)</f>
        <v>MG Mini Classic RFA 6-6PK</v>
      </c>
      <c r="Q1214" s="16" t="str">
        <f t="shared" si="67"/>
        <v>MG</v>
      </c>
      <c r="R1214" s="16">
        <f>VLOOKUP(A1214,'Per Pallet'!A:C,3,0)</f>
        <v>176</v>
      </c>
      <c r="S1214" s="16">
        <f t="shared" si="68"/>
        <v>1</v>
      </c>
    </row>
    <row r="1215" spans="1:19" hidden="1" x14ac:dyDescent="0.25">
      <c r="A1215" s="71">
        <v>68499787</v>
      </c>
      <c r="B1215" s="71">
        <v>1419</v>
      </c>
      <c r="C1215" s="71" t="s">
        <v>849</v>
      </c>
      <c r="D1215" s="71" t="s">
        <v>850</v>
      </c>
      <c r="E1215" s="71" t="s">
        <v>10403</v>
      </c>
      <c r="F1215" s="71" t="s">
        <v>851</v>
      </c>
      <c r="G1215" s="71" t="s">
        <v>852</v>
      </c>
      <c r="H1215" s="72">
        <v>2676</v>
      </c>
      <c r="I1215" s="73">
        <v>86277.31</v>
      </c>
      <c r="J1215" s="73">
        <v>32241.15</v>
      </c>
      <c r="K1215" s="73">
        <v>32538.74</v>
      </c>
      <c r="L1215" s="74">
        <v>1000</v>
      </c>
      <c r="M1215" s="73">
        <v>86277.31</v>
      </c>
      <c r="N1215" s="73">
        <v>0</v>
      </c>
      <c r="O1215" s="16" t="str">
        <f>VLOOKUP($A1215,'Roll up tech'!$A:$C,3,0)</f>
        <v>2.4 Gal</v>
      </c>
      <c r="P1215" s="16" t="str">
        <f>VLOOKUP($A1215,'Roll up tech'!$A:$C,2,0)</f>
        <v>BJ US-IC-MarshmallowSky-1 2.4gal</v>
      </c>
      <c r="Q1215" s="16" t="str">
        <f t="shared" si="67"/>
        <v>BJ</v>
      </c>
      <c r="R1215" s="16">
        <f>VLOOKUP(A1215,'Per Pallet'!A:C,3,0)</f>
        <v>125</v>
      </c>
      <c r="S1215" s="16">
        <f t="shared" si="68"/>
        <v>22</v>
      </c>
    </row>
    <row r="1216" spans="1:19" hidden="1" x14ac:dyDescent="0.25">
      <c r="A1216" s="71">
        <v>68499787</v>
      </c>
      <c r="B1216" s="71">
        <v>1439</v>
      </c>
      <c r="C1216" s="71" t="s">
        <v>849</v>
      </c>
      <c r="D1216" s="71" t="s">
        <v>850</v>
      </c>
      <c r="E1216" s="71" t="s">
        <v>10403</v>
      </c>
      <c r="F1216" s="71" t="s">
        <v>851</v>
      </c>
      <c r="G1216" s="71" t="s">
        <v>852</v>
      </c>
      <c r="H1216" s="72">
        <v>1240</v>
      </c>
      <c r="I1216" s="73">
        <v>42624.65</v>
      </c>
      <c r="J1216" s="73">
        <v>34374.720000000001</v>
      </c>
      <c r="K1216" s="73">
        <v>31764.36</v>
      </c>
      <c r="L1216" s="74">
        <v>1000</v>
      </c>
      <c r="M1216" s="73">
        <v>42624.65</v>
      </c>
      <c r="N1216" s="73">
        <v>0</v>
      </c>
      <c r="O1216" s="16" t="str">
        <f>VLOOKUP($A1216,'Roll up tech'!$A:$C,3,0)</f>
        <v>2.4 Gal</v>
      </c>
      <c r="P1216" s="16" t="str">
        <f>VLOOKUP($A1216,'Roll up tech'!$A:$C,2,0)</f>
        <v>BJ US-IC-MarshmallowSky-1 2.4gal</v>
      </c>
      <c r="Q1216" s="16" t="str">
        <f t="shared" si="67"/>
        <v>BJ</v>
      </c>
      <c r="R1216" s="16">
        <f>VLOOKUP(A1216,'Per Pallet'!A:C,3,0)</f>
        <v>125</v>
      </c>
      <c r="S1216" s="16">
        <f t="shared" si="68"/>
        <v>10</v>
      </c>
    </row>
    <row r="1217" spans="1:19" hidden="1" x14ac:dyDescent="0.25">
      <c r="A1217" s="71">
        <v>68499787</v>
      </c>
      <c r="B1217" s="71">
        <v>2300</v>
      </c>
      <c r="C1217" s="71" t="s">
        <v>849</v>
      </c>
      <c r="D1217" s="71" t="s">
        <v>850</v>
      </c>
      <c r="E1217" s="71" t="s">
        <v>10403</v>
      </c>
      <c r="F1217" s="71" t="s">
        <v>851</v>
      </c>
      <c r="G1217" s="71" t="s">
        <v>852</v>
      </c>
      <c r="H1217" s="72">
        <v>387</v>
      </c>
      <c r="I1217" s="73">
        <v>12613.58</v>
      </c>
      <c r="J1217" s="73">
        <v>32593.23</v>
      </c>
      <c r="K1217" s="73">
        <v>31823.74</v>
      </c>
      <c r="L1217" s="74">
        <v>1000</v>
      </c>
      <c r="M1217" s="73">
        <v>12613.58</v>
      </c>
      <c r="N1217" s="73">
        <v>0</v>
      </c>
      <c r="O1217" s="16" t="str">
        <f>VLOOKUP($A1217,'Roll up tech'!$A:$C,3,0)</f>
        <v>2.4 Gal</v>
      </c>
      <c r="P1217" s="16" t="str">
        <f>VLOOKUP($A1217,'Roll up tech'!$A:$C,2,0)</f>
        <v>BJ US-IC-MarshmallowSky-1 2.4gal</v>
      </c>
      <c r="Q1217" s="16" t="str">
        <f t="shared" si="67"/>
        <v>BJ</v>
      </c>
      <c r="R1217" s="16">
        <f>VLOOKUP(A1217,'Per Pallet'!A:C,3,0)</f>
        <v>125</v>
      </c>
      <c r="S1217" s="16">
        <f t="shared" si="68"/>
        <v>4</v>
      </c>
    </row>
    <row r="1218" spans="1:19" hidden="1" x14ac:dyDescent="0.25">
      <c r="A1218" s="71">
        <v>68499787</v>
      </c>
      <c r="B1218" s="71">
        <v>3989</v>
      </c>
      <c r="C1218" s="71" t="s">
        <v>849</v>
      </c>
      <c r="D1218" s="71" t="s">
        <v>850</v>
      </c>
      <c r="E1218" s="71" t="s">
        <v>10403</v>
      </c>
      <c r="F1218" s="71" t="s">
        <v>851</v>
      </c>
      <c r="G1218" s="71" t="s">
        <v>852</v>
      </c>
      <c r="H1218" s="72">
        <v>2096</v>
      </c>
      <c r="I1218" s="73">
        <v>68505.850000000006</v>
      </c>
      <c r="J1218" s="73">
        <v>32684.09</v>
      </c>
      <c r="K1218" s="73">
        <v>31764.36</v>
      </c>
      <c r="L1218" s="74">
        <v>1000</v>
      </c>
      <c r="M1218" s="73">
        <v>68505.850000000006</v>
      </c>
      <c r="N1218" s="73">
        <v>0</v>
      </c>
      <c r="O1218" s="16" t="str">
        <f>VLOOKUP($A1218,'Roll up tech'!$A:$C,3,0)</f>
        <v>2.4 Gal</v>
      </c>
      <c r="P1218" s="16" t="str">
        <f>VLOOKUP($A1218,'Roll up tech'!$A:$C,2,0)</f>
        <v>BJ US-IC-MarshmallowSky-1 2.4gal</v>
      </c>
      <c r="Q1218" s="16" t="str">
        <f t="shared" si="67"/>
        <v>BJ</v>
      </c>
      <c r="R1218" s="16">
        <f>VLOOKUP(A1218,'Per Pallet'!A:C,3,0)</f>
        <v>125</v>
      </c>
      <c r="S1218" s="16">
        <f t="shared" si="68"/>
        <v>17</v>
      </c>
    </row>
    <row r="1219" spans="1:19" hidden="1" x14ac:dyDescent="0.25">
      <c r="A1219" s="71">
        <v>68499787</v>
      </c>
      <c r="B1219" s="71">
        <v>5914</v>
      </c>
      <c r="C1219" s="71" t="s">
        <v>849</v>
      </c>
      <c r="D1219" s="71" t="s">
        <v>850</v>
      </c>
      <c r="E1219" s="71" t="s">
        <v>10403</v>
      </c>
      <c r="F1219" s="71" t="s">
        <v>851</v>
      </c>
      <c r="G1219" s="71" t="s">
        <v>852</v>
      </c>
      <c r="H1219" s="72">
        <v>0</v>
      </c>
      <c r="I1219" s="73">
        <v>0</v>
      </c>
      <c r="J1219" s="73">
        <v>31653.18</v>
      </c>
      <c r="K1219" s="73">
        <v>30716.05</v>
      </c>
      <c r="L1219" s="74">
        <v>1000</v>
      </c>
      <c r="M1219" s="73">
        <v>0</v>
      </c>
      <c r="N1219" s="73">
        <v>0</v>
      </c>
      <c r="O1219" s="16" t="str">
        <f>VLOOKUP($A1219,'Roll up tech'!$A:$C,3,0)</f>
        <v>2.4 Gal</v>
      </c>
      <c r="P1219" s="16" t="str">
        <f>VLOOKUP($A1219,'Roll up tech'!$A:$C,2,0)</f>
        <v>BJ US-IC-MarshmallowSky-1 2.4gal</v>
      </c>
      <c r="Q1219" s="16" t="str">
        <f t="shared" si="67"/>
        <v>BJ</v>
      </c>
      <c r="R1219" s="16">
        <f>VLOOKUP(A1219,'Per Pallet'!A:C,3,0)</f>
        <v>125</v>
      </c>
      <c r="S1219" s="16">
        <f t="shared" si="68"/>
        <v>0</v>
      </c>
    </row>
    <row r="1220" spans="1:19" hidden="1" x14ac:dyDescent="0.25">
      <c r="A1220" s="71">
        <v>68518543</v>
      </c>
      <c r="B1220" s="71">
        <v>1419</v>
      </c>
      <c r="C1220" s="71" t="s">
        <v>849</v>
      </c>
      <c r="D1220" s="71" t="s">
        <v>850</v>
      </c>
      <c r="E1220" s="71" t="s">
        <v>10403</v>
      </c>
      <c r="F1220" s="71" t="s">
        <v>851</v>
      </c>
      <c r="G1220" s="71" t="s">
        <v>852</v>
      </c>
      <c r="H1220" s="72">
        <v>150</v>
      </c>
      <c r="I1220" s="73">
        <v>5053.45</v>
      </c>
      <c r="J1220" s="73">
        <v>33689.67</v>
      </c>
      <c r="K1220" s="73">
        <v>35165.79</v>
      </c>
      <c r="L1220" s="74">
        <v>1000</v>
      </c>
      <c r="M1220" s="73">
        <v>5053.45</v>
      </c>
      <c r="N1220" s="73">
        <v>0</v>
      </c>
      <c r="O1220" s="16" t="str">
        <f>VLOOKUP($A1220,'Roll up tech'!$A:$C,3,0)</f>
        <v>2.4 Gal</v>
      </c>
      <c r="P1220" s="16" t="str">
        <f>VLOOKUP($A1220,'Roll up tech'!$A:$C,2,0)</f>
        <v>BJ SORV-IC-MarshmallowSky-1 8.95L</v>
      </c>
      <c r="Q1220" s="16" t="str">
        <f t="shared" si="67"/>
        <v>BJ</v>
      </c>
      <c r="R1220" s="16">
        <f>VLOOKUP(A1220,'Per Pallet'!A:C,3,0)</f>
        <v>125</v>
      </c>
      <c r="S1220" s="16">
        <f t="shared" si="68"/>
        <v>2</v>
      </c>
    </row>
    <row r="1221" spans="1:19" x14ac:dyDescent="0.25">
      <c r="A1221" s="71">
        <v>68520308</v>
      </c>
      <c r="B1221" s="71">
        <v>1419</v>
      </c>
      <c r="C1221" s="71" t="s">
        <v>849</v>
      </c>
      <c r="D1221" s="71" t="s">
        <v>850</v>
      </c>
      <c r="E1221" s="71" t="s">
        <v>10403</v>
      </c>
      <c r="F1221" s="71" t="s">
        <v>851</v>
      </c>
      <c r="G1221" s="71" t="s">
        <v>852</v>
      </c>
      <c r="H1221" s="72">
        <v>4848</v>
      </c>
      <c r="I1221" s="73">
        <v>78289.87</v>
      </c>
      <c r="J1221" s="73">
        <v>16148.9</v>
      </c>
      <c r="K1221" s="73">
        <v>17401.96</v>
      </c>
      <c r="L1221" s="74">
        <v>1000</v>
      </c>
      <c r="M1221" s="73">
        <v>78289.87</v>
      </c>
      <c r="N1221" s="73">
        <v>0</v>
      </c>
      <c r="O1221" s="16" t="str">
        <f>VLOOKUP($A1221,'Roll up tech'!$A:$C,3,0)</f>
        <v>MG Sticks</v>
      </c>
      <c r="P1221" s="16" t="str">
        <f>VLOOKUP($A1221,'Roll up tech'!$A:$C,2,0)</f>
        <v>MG Mini Double Caramel RFA 6-6PK</v>
      </c>
      <c r="Q1221" s="16" t="str">
        <f t="shared" si="67"/>
        <v>MG</v>
      </c>
      <c r="R1221" s="16">
        <f>VLOOKUP(A1221,'Per Pallet'!A:C,3,0)</f>
        <v>160</v>
      </c>
      <c r="S1221" s="16">
        <f t="shared" si="68"/>
        <v>31</v>
      </c>
    </row>
    <row r="1222" spans="1:19" x14ac:dyDescent="0.25">
      <c r="A1222" s="71">
        <v>68520308</v>
      </c>
      <c r="B1222" s="71">
        <v>3989</v>
      </c>
      <c r="C1222" s="71" t="s">
        <v>849</v>
      </c>
      <c r="D1222" s="71" t="s">
        <v>850</v>
      </c>
      <c r="E1222" s="71" t="s">
        <v>10403</v>
      </c>
      <c r="F1222" s="71" t="s">
        <v>851</v>
      </c>
      <c r="G1222" s="71" t="s">
        <v>852</v>
      </c>
      <c r="H1222" s="72">
        <v>206</v>
      </c>
      <c r="I1222" s="73">
        <v>3436.36</v>
      </c>
      <c r="J1222" s="73">
        <v>16681.36</v>
      </c>
      <c r="K1222" s="73">
        <v>22275.19</v>
      </c>
      <c r="L1222" s="74">
        <v>1000</v>
      </c>
      <c r="M1222" s="73">
        <v>3436.36</v>
      </c>
      <c r="N1222" s="73">
        <v>0</v>
      </c>
      <c r="O1222" s="16" t="str">
        <f>VLOOKUP($A1222,'Roll up tech'!$A:$C,3,0)</f>
        <v>MG Sticks</v>
      </c>
      <c r="P1222" s="16" t="str">
        <f>VLOOKUP($A1222,'Roll up tech'!$A:$C,2,0)</f>
        <v>MG Mini Double Caramel RFA 6-6PK</v>
      </c>
      <c r="Q1222" s="16" t="str">
        <f t="shared" si="67"/>
        <v>MG</v>
      </c>
      <c r="R1222" s="16">
        <f>VLOOKUP(A1222,'Per Pallet'!A:C,3,0)</f>
        <v>160</v>
      </c>
      <c r="S1222" s="16">
        <f t="shared" si="68"/>
        <v>2</v>
      </c>
    </row>
    <row r="1223" spans="1:19" hidden="1" x14ac:dyDescent="0.25">
      <c r="A1223" s="71">
        <v>68527303</v>
      </c>
      <c r="B1223" s="71">
        <v>1419</v>
      </c>
      <c r="C1223" s="71" t="s">
        <v>849</v>
      </c>
      <c r="D1223" s="71" t="s">
        <v>850</v>
      </c>
      <c r="E1223" s="71" t="s">
        <v>10403</v>
      </c>
      <c r="F1223" s="71" t="s">
        <v>851</v>
      </c>
      <c r="G1223" s="71" t="s">
        <v>852</v>
      </c>
      <c r="H1223" s="72">
        <v>3555</v>
      </c>
      <c r="I1223" s="73">
        <v>23937.82</v>
      </c>
      <c r="J1223" s="73">
        <v>6733.56</v>
      </c>
      <c r="K1223" s="73">
        <v>6613.55</v>
      </c>
      <c r="L1223" s="74">
        <v>1000</v>
      </c>
      <c r="M1223" s="73">
        <v>23937.82</v>
      </c>
      <c r="N1223" s="73">
        <v>0</v>
      </c>
      <c r="O1223" s="16" t="str">
        <f>VLOOKUP($A1223,'Roll up tech'!$A:$C,3,0)</f>
        <v>SP1</v>
      </c>
      <c r="P1223" s="16" t="str">
        <f>VLOOKUP($A1223,'Roll up tech'!$A:$C,2,0)</f>
        <v>BR Vanilla 8 1PT</v>
      </c>
      <c r="Q1223" s="16" t="str">
        <f t="shared" si="67"/>
        <v>BR</v>
      </c>
      <c r="R1223" s="16">
        <f>VLOOKUP(A1223,'Per Pallet'!A:C,3,0)</f>
        <v>240</v>
      </c>
      <c r="S1223" s="16">
        <f t="shared" si="68"/>
        <v>15</v>
      </c>
    </row>
    <row r="1224" spans="1:19" hidden="1" x14ac:dyDescent="0.25">
      <c r="A1224" s="71">
        <v>68527303</v>
      </c>
      <c r="B1224" s="71">
        <v>1439</v>
      </c>
      <c r="C1224" s="71" t="s">
        <v>849</v>
      </c>
      <c r="D1224" s="71" t="s">
        <v>850</v>
      </c>
      <c r="E1224" s="71" t="s">
        <v>10403</v>
      </c>
      <c r="F1224" s="71" t="s">
        <v>851</v>
      </c>
      <c r="G1224" s="71" t="s">
        <v>852</v>
      </c>
      <c r="H1224" s="72">
        <v>1700</v>
      </c>
      <c r="I1224" s="73">
        <v>11659.81</v>
      </c>
      <c r="J1224" s="73">
        <v>6858.71</v>
      </c>
      <c r="K1224" s="73">
        <v>6339.42</v>
      </c>
      <c r="L1224" s="74">
        <v>1000</v>
      </c>
      <c r="M1224" s="73">
        <v>11659.81</v>
      </c>
      <c r="N1224" s="73">
        <v>0</v>
      </c>
      <c r="O1224" s="16" t="str">
        <f>VLOOKUP($A1224,'Roll up tech'!$A:$C,3,0)</f>
        <v>SP1</v>
      </c>
      <c r="P1224" s="16" t="str">
        <f>VLOOKUP($A1224,'Roll up tech'!$A:$C,2,0)</f>
        <v>BR Vanilla 8 1PT</v>
      </c>
      <c r="Q1224" s="16" t="str">
        <f t="shared" si="67"/>
        <v>BR</v>
      </c>
      <c r="R1224" s="16">
        <f>VLOOKUP(A1224,'Per Pallet'!A:C,3,0)</f>
        <v>240</v>
      </c>
      <c r="S1224" s="16">
        <f t="shared" si="68"/>
        <v>8</v>
      </c>
    </row>
    <row r="1225" spans="1:19" hidden="1" x14ac:dyDescent="0.25">
      <c r="A1225" s="71">
        <v>68527303</v>
      </c>
      <c r="B1225" s="71">
        <v>2300</v>
      </c>
      <c r="C1225" s="71" t="s">
        <v>849</v>
      </c>
      <c r="D1225" s="71" t="s">
        <v>850</v>
      </c>
      <c r="E1225" s="71" t="s">
        <v>10403</v>
      </c>
      <c r="F1225" s="71" t="s">
        <v>851</v>
      </c>
      <c r="G1225" s="71" t="s">
        <v>852</v>
      </c>
      <c r="H1225" s="72">
        <v>7190</v>
      </c>
      <c r="I1225" s="73">
        <v>44395.15</v>
      </c>
      <c r="J1225" s="73">
        <v>6174.57</v>
      </c>
      <c r="K1225" s="73">
        <v>6082.8</v>
      </c>
      <c r="L1225" s="74">
        <v>1000</v>
      </c>
      <c r="M1225" s="73">
        <v>44395.15</v>
      </c>
      <c r="N1225" s="73">
        <v>0</v>
      </c>
      <c r="O1225" s="16" t="str">
        <f>VLOOKUP($A1225,'Roll up tech'!$A:$C,3,0)</f>
        <v>SP1</v>
      </c>
      <c r="P1225" s="16" t="str">
        <f>VLOOKUP($A1225,'Roll up tech'!$A:$C,2,0)</f>
        <v>BR Vanilla 8 1PT</v>
      </c>
      <c r="Q1225" s="16" t="str">
        <f t="shared" si="67"/>
        <v>BR</v>
      </c>
      <c r="R1225" s="16">
        <f>VLOOKUP(A1225,'Per Pallet'!A:C,3,0)</f>
        <v>240</v>
      </c>
      <c r="S1225" s="16">
        <f t="shared" si="68"/>
        <v>30</v>
      </c>
    </row>
    <row r="1226" spans="1:19" hidden="1" x14ac:dyDescent="0.25">
      <c r="A1226" s="71">
        <v>68527303</v>
      </c>
      <c r="B1226" s="71">
        <v>3989</v>
      </c>
      <c r="C1226" s="71" t="s">
        <v>849</v>
      </c>
      <c r="D1226" s="71" t="s">
        <v>850</v>
      </c>
      <c r="E1226" s="71" t="s">
        <v>10403</v>
      </c>
      <c r="F1226" s="71" t="s">
        <v>851</v>
      </c>
      <c r="G1226" s="71" t="s">
        <v>852</v>
      </c>
      <c r="H1226" s="72">
        <v>1469</v>
      </c>
      <c r="I1226" s="73">
        <v>9114.81</v>
      </c>
      <c r="J1226" s="73">
        <v>6204.77</v>
      </c>
      <c r="K1226" s="73">
        <v>6339.42</v>
      </c>
      <c r="L1226" s="74">
        <v>1000</v>
      </c>
      <c r="M1226" s="73">
        <v>9114.81</v>
      </c>
      <c r="N1226" s="73">
        <v>0</v>
      </c>
      <c r="O1226" s="16" t="str">
        <f>VLOOKUP($A1226,'Roll up tech'!$A:$C,3,0)</f>
        <v>SP1</v>
      </c>
      <c r="P1226" s="16" t="str">
        <f>VLOOKUP($A1226,'Roll up tech'!$A:$C,2,0)</f>
        <v>BR Vanilla 8 1PT</v>
      </c>
      <c r="Q1226" s="16" t="str">
        <f t="shared" si="67"/>
        <v>BR</v>
      </c>
      <c r="R1226" s="16">
        <f>VLOOKUP(A1226,'Per Pallet'!A:C,3,0)</f>
        <v>240</v>
      </c>
      <c r="S1226" s="16">
        <f t="shared" si="68"/>
        <v>7</v>
      </c>
    </row>
    <row r="1227" spans="1:19" hidden="1" x14ac:dyDescent="0.25">
      <c r="A1227" s="71">
        <v>68527304</v>
      </c>
      <c r="B1227" s="71">
        <v>1439</v>
      </c>
      <c r="C1227" s="71" t="s">
        <v>849</v>
      </c>
      <c r="D1227" s="71" t="s">
        <v>850</v>
      </c>
      <c r="E1227" s="71" t="s">
        <v>10403</v>
      </c>
      <c r="F1227" s="71" t="s">
        <v>851</v>
      </c>
      <c r="G1227" s="71" t="s">
        <v>852</v>
      </c>
      <c r="H1227" s="72">
        <v>0</v>
      </c>
      <c r="I1227" s="73">
        <v>0</v>
      </c>
      <c r="J1227" s="73">
        <v>8322.5</v>
      </c>
      <c r="K1227" s="73">
        <v>7657.53</v>
      </c>
      <c r="L1227" s="74">
        <v>1000</v>
      </c>
      <c r="M1227" s="73">
        <v>0</v>
      </c>
      <c r="N1227" s="73">
        <v>0</v>
      </c>
      <c r="O1227" s="16" t="str">
        <f>VLOOKUP($A1227,'Roll up tech'!$A:$C,3,0)</f>
        <v>SP1</v>
      </c>
      <c r="P1227" s="16" t="str">
        <f>VLOOKUP($A1227,'Roll up tech'!$A:$C,2,0)</f>
        <v>BR HA Pint IC Vanilla 8 1PT</v>
      </c>
      <c r="Q1227" s="16" t="str">
        <f t="shared" si="67"/>
        <v>BR</v>
      </c>
      <c r="R1227" s="16">
        <f>VLOOKUP(A1227,'Per Pallet'!A:C,3,0)</f>
        <v>240</v>
      </c>
      <c r="S1227" s="16">
        <f t="shared" si="68"/>
        <v>0</v>
      </c>
    </row>
    <row r="1228" spans="1:19" hidden="1" x14ac:dyDescent="0.25">
      <c r="A1228" s="71">
        <v>68626039</v>
      </c>
      <c r="B1228" s="71">
        <v>1419</v>
      </c>
      <c r="C1228" s="71" t="s">
        <v>849</v>
      </c>
      <c r="D1228" s="71" t="s">
        <v>850</v>
      </c>
      <c r="E1228" s="71" t="s">
        <v>10403</v>
      </c>
      <c r="F1228" s="71" t="s">
        <v>851</v>
      </c>
      <c r="G1228" s="71" t="s">
        <v>852</v>
      </c>
      <c r="H1228" s="72">
        <v>2025</v>
      </c>
      <c r="I1228" s="73">
        <v>13788.63</v>
      </c>
      <c r="J1228" s="73">
        <v>6809.2</v>
      </c>
      <c r="K1228" s="73">
        <v>4468.03</v>
      </c>
      <c r="L1228" s="74">
        <v>1000</v>
      </c>
      <c r="M1228" s="73">
        <v>13788.63</v>
      </c>
      <c r="N1228" s="73">
        <v>0</v>
      </c>
      <c r="O1228" s="16" t="str">
        <f>VLOOKUP($A1228,'Roll up tech'!$A:$C,3,0)</f>
        <v>SP1</v>
      </c>
      <c r="P1228" s="16" t="str">
        <f>VLOOKUP($A1228,'Roll up tech'!$A:$C,2,0)</f>
        <v>BR Cookies and Cream 8 1PT</v>
      </c>
      <c r="Q1228" s="16" t="str">
        <f t="shared" si="67"/>
        <v>BR</v>
      </c>
      <c r="R1228" s="16">
        <f>VLOOKUP(A1228,'Per Pallet'!A:C,3,0)</f>
        <v>240</v>
      </c>
      <c r="S1228" s="16">
        <f t="shared" si="68"/>
        <v>9</v>
      </c>
    </row>
    <row r="1229" spans="1:19" hidden="1" x14ac:dyDescent="0.25">
      <c r="A1229" s="71">
        <v>68626039</v>
      </c>
      <c r="B1229" s="71">
        <v>1439</v>
      </c>
      <c r="C1229" s="71" t="s">
        <v>849</v>
      </c>
      <c r="D1229" s="71" t="s">
        <v>850</v>
      </c>
      <c r="E1229" s="71" t="s">
        <v>10403</v>
      </c>
      <c r="F1229" s="71" t="s">
        <v>851</v>
      </c>
      <c r="G1229" s="71" t="s">
        <v>852</v>
      </c>
      <c r="H1229" s="72">
        <v>2881</v>
      </c>
      <c r="I1229" s="73">
        <v>19619.46</v>
      </c>
      <c r="J1229" s="73">
        <v>6809.95</v>
      </c>
      <c r="K1229" s="73">
        <v>4178.32</v>
      </c>
      <c r="L1229" s="74">
        <v>1000</v>
      </c>
      <c r="M1229" s="73">
        <v>19619.46</v>
      </c>
      <c r="N1229" s="73">
        <v>0</v>
      </c>
      <c r="O1229" s="16" t="str">
        <f>VLOOKUP($A1229,'Roll up tech'!$A:$C,3,0)</f>
        <v>SP1</v>
      </c>
      <c r="P1229" s="16" t="str">
        <f>VLOOKUP($A1229,'Roll up tech'!$A:$C,2,0)</f>
        <v>BR Cookies and Cream 8 1PT</v>
      </c>
      <c r="Q1229" s="16" t="str">
        <f t="shared" si="67"/>
        <v>BR</v>
      </c>
      <c r="R1229" s="16">
        <f>VLOOKUP(A1229,'Per Pallet'!A:C,3,0)</f>
        <v>240</v>
      </c>
      <c r="S1229" s="16">
        <f t="shared" si="68"/>
        <v>13</v>
      </c>
    </row>
    <row r="1230" spans="1:19" hidden="1" x14ac:dyDescent="0.25">
      <c r="A1230" s="71">
        <v>68626039</v>
      </c>
      <c r="B1230" s="71">
        <v>2300</v>
      </c>
      <c r="C1230" s="71" t="s">
        <v>849</v>
      </c>
      <c r="D1230" s="71" t="s">
        <v>850</v>
      </c>
      <c r="E1230" s="71" t="s">
        <v>10403</v>
      </c>
      <c r="F1230" s="71" t="s">
        <v>851</v>
      </c>
      <c r="G1230" s="71" t="s">
        <v>852</v>
      </c>
      <c r="H1230" s="72">
        <v>12515</v>
      </c>
      <c r="I1230" s="73">
        <v>78480.87</v>
      </c>
      <c r="J1230" s="73">
        <v>6270.94</v>
      </c>
      <c r="K1230" s="73">
        <v>4080.39</v>
      </c>
      <c r="L1230" s="74">
        <v>1000</v>
      </c>
      <c r="M1230" s="73">
        <v>78480.87</v>
      </c>
      <c r="N1230" s="73">
        <v>0</v>
      </c>
      <c r="O1230" s="16" t="str">
        <f>VLOOKUP($A1230,'Roll up tech'!$A:$C,3,0)</f>
        <v>SP1</v>
      </c>
      <c r="P1230" s="16" t="str">
        <f>VLOOKUP($A1230,'Roll up tech'!$A:$C,2,0)</f>
        <v>BR Cookies and Cream 8 1PT</v>
      </c>
      <c r="Q1230" s="16" t="str">
        <f t="shared" si="67"/>
        <v>BR</v>
      </c>
      <c r="R1230" s="16">
        <f>VLOOKUP(A1230,'Per Pallet'!A:C,3,0)</f>
        <v>240</v>
      </c>
      <c r="S1230" s="16">
        <f t="shared" si="68"/>
        <v>53</v>
      </c>
    </row>
    <row r="1231" spans="1:19" hidden="1" x14ac:dyDescent="0.25">
      <c r="A1231" s="71">
        <v>68626039</v>
      </c>
      <c r="B1231" s="71">
        <v>2904</v>
      </c>
      <c r="C1231" s="71" t="s">
        <v>849</v>
      </c>
      <c r="D1231" s="71" t="s">
        <v>850</v>
      </c>
      <c r="E1231" s="71" t="s">
        <v>10403</v>
      </c>
      <c r="F1231" s="71" t="s">
        <v>853</v>
      </c>
      <c r="G1231" s="71" t="s">
        <v>852</v>
      </c>
      <c r="H1231" s="72">
        <v>0</v>
      </c>
      <c r="I1231" s="73">
        <v>0</v>
      </c>
      <c r="J1231" s="73">
        <v>6313.04</v>
      </c>
      <c r="K1231" s="73">
        <v>6044.26</v>
      </c>
      <c r="L1231" s="74">
        <v>1000</v>
      </c>
      <c r="M1231" s="73">
        <v>0</v>
      </c>
      <c r="N1231" s="73">
        <v>0</v>
      </c>
      <c r="O1231" s="16" t="str">
        <f>VLOOKUP($A1231,'Roll up tech'!$A:$C,3,0)</f>
        <v>SP1</v>
      </c>
      <c r="P1231" s="16" t="str">
        <f>VLOOKUP($A1231,'Roll up tech'!$A:$C,2,0)</f>
        <v>BR Cookies and Cream 8 1PT</v>
      </c>
      <c r="Q1231" s="16" t="str">
        <f t="shared" si="67"/>
        <v>BR</v>
      </c>
      <c r="R1231" s="16">
        <f>VLOOKUP(A1231,'Per Pallet'!A:C,3,0)</f>
        <v>240</v>
      </c>
      <c r="S1231" s="16">
        <f t="shared" si="68"/>
        <v>0</v>
      </c>
    </row>
    <row r="1232" spans="1:19" hidden="1" x14ac:dyDescent="0.25">
      <c r="A1232" s="71">
        <v>68626039</v>
      </c>
      <c r="B1232" s="71">
        <v>3989</v>
      </c>
      <c r="C1232" s="71" t="s">
        <v>849</v>
      </c>
      <c r="D1232" s="71" t="s">
        <v>850</v>
      </c>
      <c r="E1232" s="71" t="s">
        <v>10403</v>
      </c>
      <c r="F1232" s="71" t="s">
        <v>851</v>
      </c>
      <c r="G1232" s="71" t="s">
        <v>852</v>
      </c>
      <c r="H1232" s="72">
        <v>5293</v>
      </c>
      <c r="I1232" s="73">
        <v>32156.57</v>
      </c>
      <c r="J1232" s="73">
        <v>6075.3</v>
      </c>
      <c r="K1232" s="73">
        <v>4178.32</v>
      </c>
      <c r="L1232" s="74">
        <v>1000</v>
      </c>
      <c r="M1232" s="73">
        <v>32156.57</v>
      </c>
      <c r="N1232" s="73">
        <v>0</v>
      </c>
      <c r="O1232" s="16" t="str">
        <f>VLOOKUP($A1232,'Roll up tech'!$A:$C,3,0)</f>
        <v>SP1</v>
      </c>
      <c r="P1232" s="16" t="str">
        <f>VLOOKUP($A1232,'Roll up tech'!$A:$C,2,0)</f>
        <v>BR Cookies and Cream 8 1PT</v>
      </c>
      <c r="Q1232" s="16" t="str">
        <f t="shared" si="67"/>
        <v>BR</v>
      </c>
      <c r="R1232" s="16">
        <f>VLOOKUP(A1232,'Per Pallet'!A:C,3,0)</f>
        <v>240</v>
      </c>
      <c r="S1232" s="16">
        <f t="shared" si="68"/>
        <v>23</v>
      </c>
    </row>
    <row r="1233" spans="1:19" hidden="1" x14ac:dyDescent="0.25">
      <c r="A1233" s="71">
        <v>68638136</v>
      </c>
      <c r="B1233" s="71">
        <v>1439</v>
      </c>
      <c r="C1233" s="71" t="s">
        <v>849</v>
      </c>
      <c r="D1233" s="71" t="s">
        <v>850</v>
      </c>
      <c r="E1233" s="71" t="s">
        <v>10403</v>
      </c>
      <c r="F1233" s="71" t="s">
        <v>851</v>
      </c>
      <c r="G1233" s="71" t="s">
        <v>852</v>
      </c>
      <c r="H1233" s="72">
        <v>884</v>
      </c>
      <c r="I1233" s="73">
        <v>14200.02</v>
      </c>
      <c r="J1233" s="73">
        <v>16063.37</v>
      </c>
      <c r="K1233" s="73">
        <v>12299.98</v>
      </c>
      <c r="L1233" s="74">
        <v>1000</v>
      </c>
      <c r="M1233" s="73">
        <v>14200.02</v>
      </c>
      <c r="N1233" s="73">
        <v>0</v>
      </c>
      <c r="O1233" s="16" t="str">
        <f>VLOOKUP($A1233,'Roll up tech'!$A:$C,3,0)</f>
        <v>BJ PTS</v>
      </c>
      <c r="P1233" s="16" t="str">
        <f>VLOOKUP($A1233,'Roll up tech'!$A:$C,2,0)</f>
        <v>BJ MX-IC-ChunkyMonkey-8 1PT</v>
      </c>
      <c r="Q1233" s="16" t="str">
        <f t="shared" si="67"/>
        <v>BJ</v>
      </c>
      <c r="R1233" s="16">
        <f>VLOOKUP(A1233,'Per Pallet'!A:C,3,0)</f>
        <v>240</v>
      </c>
      <c r="S1233" s="16">
        <f t="shared" si="68"/>
        <v>4</v>
      </c>
    </row>
    <row r="1234" spans="1:19" hidden="1" x14ac:dyDescent="0.25">
      <c r="A1234" s="71">
        <v>68638140</v>
      </c>
      <c r="B1234" s="71">
        <v>3989</v>
      </c>
      <c r="C1234" s="71" t="s">
        <v>849</v>
      </c>
      <c r="D1234" s="71" t="s">
        <v>850</v>
      </c>
      <c r="E1234" s="71" t="s">
        <v>10403</v>
      </c>
      <c r="F1234" s="71" t="s">
        <v>853</v>
      </c>
      <c r="G1234" s="71" t="s">
        <v>852</v>
      </c>
      <c r="H1234" s="72">
        <v>0</v>
      </c>
      <c r="I1234" s="73">
        <v>0</v>
      </c>
      <c r="J1234" s="73">
        <v>16066.61</v>
      </c>
      <c r="K1234" s="73">
        <v>11292.27</v>
      </c>
      <c r="L1234" s="74">
        <v>1000</v>
      </c>
      <c r="M1234" s="73">
        <v>0</v>
      </c>
      <c r="N1234" s="73">
        <v>0</v>
      </c>
      <c r="O1234" s="16" t="str">
        <f>VLOOKUP($A1234,'Roll up tech'!$A:$C,3,0)</f>
        <v>BJ PTS</v>
      </c>
      <c r="P1234" s="16" t="str">
        <f>VLOOKUP($A1234,'Roll up tech'!$A:$C,2,0)</f>
        <v>BJ MX-IC-CHOCCHPCOOKDGH-8 1PT</v>
      </c>
      <c r="Q1234" s="16" t="str">
        <f t="shared" si="67"/>
        <v>BJ</v>
      </c>
      <c r="R1234" s="16">
        <f>VLOOKUP(A1234,'Per Pallet'!A:C,3,0)</f>
        <v>240</v>
      </c>
      <c r="S1234" s="16">
        <f t="shared" si="68"/>
        <v>0</v>
      </c>
    </row>
    <row r="1235" spans="1:19" hidden="1" x14ac:dyDescent="0.25">
      <c r="A1235" s="71">
        <v>68638140</v>
      </c>
      <c r="B1235" s="71">
        <v>5914</v>
      </c>
      <c r="C1235" s="71" t="s">
        <v>849</v>
      </c>
      <c r="D1235" s="71" t="s">
        <v>850</v>
      </c>
      <c r="E1235" s="71" t="s">
        <v>10403</v>
      </c>
      <c r="F1235" s="71" t="s">
        <v>853</v>
      </c>
      <c r="G1235" s="71" t="s">
        <v>852</v>
      </c>
      <c r="H1235" s="72">
        <v>0</v>
      </c>
      <c r="I1235" s="73">
        <v>0</v>
      </c>
      <c r="J1235" s="73">
        <v>11770.29</v>
      </c>
      <c r="K1235" s="73">
        <v>10896.15</v>
      </c>
      <c r="L1235" s="74">
        <v>1000</v>
      </c>
      <c r="M1235" s="73">
        <v>0</v>
      </c>
      <c r="N1235" s="73">
        <v>0</v>
      </c>
      <c r="O1235" s="16" t="str">
        <f>VLOOKUP($A1235,'Roll up tech'!$A:$C,3,0)</f>
        <v>BJ PTS</v>
      </c>
      <c r="P1235" s="16" t="str">
        <f>VLOOKUP($A1235,'Roll up tech'!$A:$C,2,0)</f>
        <v>BJ MX-IC-CHOCCHPCOOKDGH-8 1PT</v>
      </c>
      <c r="Q1235" s="16" t="str">
        <f t="shared" si="67"/>
        <v>BJ</v>
      </c>
      <c r="R1235" s="16">
        <f>VLOOKUP(A1235,'Per Pallet'!A:C,3,0)</f>
        <v>240</v>
      </c>
      <c r="S1235" s="16">
        <f t="shared" si="68"/>
        <v>0</v>
      </c>
    </row>
    <row r="1236" spans="1:19" hidden="1" x14ac:dyDescent="0.25">
      <c r="A1236" s="71">
        <v>68638142</v>
      </c>
      <c r="B1236" s="71">
        <v>3989</v>
      </c>
      <c r="C1236" s="71" t="s">
        <v>849</v>
      </c>
      <c r="D1236" s="71" t="s">
        <v>850</v>
      </c>
      <c r="E1236" s="71" t="s">
        <v>10403</v>
      </c>
      <c r="F1236" s="71" t="s">
        <v>853</v>
      </c>
      <c r="G1236" s="71" t="s">
        <v>852</v>
      </c>
      <c r="H1236" s="72">
        <v>0</v>
      </c>
      <c r="I1236" s="73">
        <v>0</v>
      </c>
      <c r="J1236" s="73">
        <v>0</v>
      </c>
      <c r="K1236" s="73">
        <v>12278.06</v>
      </c>
      <c r="L1236" s="74">
        <v>1000</v>
      </c>
      <c r="M1236" s="73">
        <v>0</v>
      </c>
      <c r="N1236" s="73">
        <v>0</v>
      </c>
      <c r="O1236" s="16" t="str">
        <f>VLOOKUP($A1236,'Roll up tech'!$A:$C,3,0)</f>
        <v>BJ PTS</v>
      </c>
      <c r="P1236" s="16" t="str">
        <f>VLOOKUP($A1236,'Roll up tech'!$A:$C,2,0)</f>
        <v>BJ MX-IC-CherryGarcia-8 1PT</v>
      </c>
      <c r="Q1236" s="16" t="str">
        <f t="shared" si="67"/>
        <v>BJ</v>
      </c>
      <c r="R1236" s="16">
        <f>VLOOKUP(A1236,'Per Pallet'!A:C,3,0)</f>
        <v>240</v>
      </c>
      <c r="S1236" s="16">
        <f t="shared" si="68"/>
        <v>0</v>
      </c>
    </row>
    <row r="1237" spans="1:19" hidden="1" x14ac:dyDescent="0.25">
      <c r="A1237" s="71">
        <v>68638142</v>
      </c>
      <c r="B1237" s="71">
        <v>5911</v>
      </c>
      <c r="C1237" s="71" t="s">
        <v>849</v>
      </c>
      <c r="D1237" s="71" t="s">
        <v>850</v>
      </c>
      <c r="E1237" s="71" t="s">
        <v>10403</v>
      </c>
      <c r="F1237" s="71" t="s">
        <v>853</v>
      </c>
      <c r="G1237" s="71" t="s">
        <v>852</v>
      </c>
      <c r="H1237" s="72">
        <v>0</v>
      </c>
      <c r="I1237" s="73">
        <v>0</v>
      </c>
      <c r="J1237" s="73">
        <v>11988.04</v>
      </c>
      <c r="K1237" s="73">
        <v>11858.76</v>
      </c>
      <c r="L1237" s="74">
        <v>1000</v>
      </c>
      <c r="M1237" s="73">
        <v>0</v>
      </c>
      <c r="N1237" s="73">
        <v>0</v>
      </c>
      <c r="O1237" s="16" t="str">
        <f>VLOOKUP($A1237,'Roll up tech'!$A:$C,3,0)</f>
        <v>BJ PTS</v>
      </c>
      <c r="P1237" s="16" t="str">
        <f>VLOOKUP($A1237,'Roll up tech'!$A:$C,2,0)</f>
        <v>BJ MX-IC-CherryGarcia-8 1PT</v>
      </c>
      <c r="Q1237" s="16" t="str">
        <f t="shared" si="67"/>
        <v>BJ</v>
      </c>
      <c r="R1237" s="16">
        <f>VLOOKUP(A1237,'Per Pallet'!A:C,3,0)</f>
        <v>240</v>
      </c>
      <c r="S1237" s="16">
        <f t="shared" si="68"/>
        <v>0</v>
      </c>
    </row>
    <row r="1238" spans="1:19" hidden="1" x14ac:dyDescent="0.25">
      <c r="A1238" s="71">
        <v>68649095</v>
      </c>
      <c r="B1238" s="71">
        <v>1419</v>
      </c>
      <c r="C1238" s="71" t="s">
        <v>849</v>
      </c>
      <c r="D1238" s="71" t="s">
        <v>850</v>
      </c>
      <c r="E1238" s="71" t="s">
        <v>10403</v>
      </c>
      <c r="F1238" s="71" t="s">
        <v>851</v>
      </c>
      <c r="G1238" s="71" t="s">
        <v>852</v>
      </c>
      <c r="H1238" s="72">
        <v>28800</v>
      </c>
      <c r="I1238" s="73">
        <v>357156.78</v>
      </c>
      <c r="J1238" s="73">
        <v>12401.28</v>
      </c>
      <c r="K1238" s="73">
        <v>12769.73</v>
      </c>
      <c r="L1238" s="74">
        <v>1000</v>
      </c>
      <c r="M1238" s="73">
        <v>357156.78</v>
      </c>
      <c r="N1238" s="73">
        <v>0</v>
      </c>
      <c r="O1238" s="16" t="str">
        <f>VLOOKUP($A1238,'Roll up tech'!$A:$C,3,0)</f>
        <v>SP1</v>
      </c>
      <c r="P1238" s="16" t="str">
        <f>VLOOKUP($A1238,'Roll up tech'!$A:$C,2,0)</f>
        <v>BJ US-TOP-DirtCake-8 450ML</v>
      </c>
      <c r="Q1238" s="16" t="str">
        <f t="shared" ref="Q1238:Q1275" si="69">LEFT(P1238,2)</f>
        <v>BJ</v>
      </c>
      <c r="R1238" s="16">
        <f>VLOOKUP(A1238,'Per Pallet'!A:C,3,0)</f>
        <v>240</v>
      </c>
      <c r="S1238" s="16">
        <f t="shared" ref="S1238:S1275" si="70">ROUNDUP(H1238/R1238,0)</f>
        <v>120</v>
      </c>
    </row>
    <row r="1239" spans="1:19" hidden="1" x14ac:dyDescent="0.25">
      <c r="A1239" s="71">
        <v>68649095</v>
      </c>
      <c r="B1239" s="71">
        <v>1439</v>
      </c>
      <c r="C1239" s="71" t="s">
        <v>849</v>
      </c>
      <c r="D1239" s="71" t="s">
        <v>850</v>
      </c>
      <c r="E1239" s="71" t="s">
        <v>10403</v>
      </c>
      <c r="F1239" s="71" t="s">
        <v>851</v>
      </c>
      <c r="G1239" s="71" t="s">
        <v>852</v>
      </c>
      <c r="H1239" s="72">
        <v>20163</v>
      </c>
      <c r="I1239" s="73">
        <v>255517.89</v>
      </c>
      <c r="J1239" s="73">
        <v>12672.61</v>
      </c>
      <c r="K1239" s="73">
        <v>12207.01</v>
      </c>
      <c r="L1239" s="74">
        <v>1000</v>
      </c>
      <c r="M1239" s="73">
        <v>255517.89</v>
      </c>
      <c r="N1239" s="73">
        <v>0</v>
      </c>
      <c r="O1239" s="16" t="str">
        <f>VLOOKUP($A1239,'Roll up tech'!$A:$C,3,0)</f>
        <v>SP1</v>
      </c>
      <c r="P1239" s="16" t="str">
        <f>VLOOKUP($A1239,'Roll up tech'!$A:$C,2,0)</f>
        <v>BJ US-TOP-DirtCake-8 450ML</v>
      </c>
      <c r="Q1239" s="16" t="str">
        <f t="shared" si="69"/>
        <v>BJ</v>
      </c>
      <c r="R1239" s="16">
        <f>VLOOKUP(A1239,'Per Pallet'!A:C,3,0)</f>
        <v>240</v>
      </c>
      <c r="S1239" s="16">
        <f t="shared" si="70"/>
        <v>85</v>
      </c>
    </row>
    <row r="1240" spans="1:19" hidden="1" x14ac:dyDescent="0.25">
      <c r="A1240" s="71">
        <v>68649095</v>
      </c>
      <c r="B1240" s="71">
        <v>1471</v>
      </c>
      <c r="C1240" s="71" t="s">
        <v>849</v>
      </c>
      <c r="D1240" s="71" t="s">
        <v>850</v>
      </c>
      <c r="E1240" s="71" t="s">
        <v>10403</v>
      </c>
      <c r="F1240" s="71" t="s">
        <v>851</v>
      </c>
      <c r="G1240" s="71" t="s">
        <v>852</v>
      </c>
      <c r="H1240" s="72">
        <v>0</v>
      </c>
      <c r="I1240" s="73">
        <v>0</v>
      </c>
      <c r="J1240" s="73">
        <v>11985.19</v>
      </c>
      <c r="K1240" s="73">
        <v>13458.43</v>
      </c>
      <c r="L1240" s="74">
        <v>1000</v>
      </c>
      <c r="M1240" s="73">
        <v>0</v>
      </c>
      <c r="N1240" s="73">
        <v>0</v>
      </c>
      <c r="O1240" s="16" t="str">
        <f>VLOOKUP($A1240,'Roll up tech'!$A:$C,3,0)</f>
        <v>SP1</v>
      </c>
      <c r="P1240" s="16" t="str">
        <f>VLOOKUP($A1240,'Roll up tech'!$A:$C,2,0)</f>
        <v>BJ US-TOP-DirtCake-8 450ML</v>
      </c>
      <c r="Q1240" s="16" t="str">
        <f t="shared" si="69"/>
        <v>BJ</v>
      </c>
      <c r="R1240" s="16">
        <f>VLOOKUP(A1240,'Per Pallet'!A:C,3,0)</f>
        <v>240</v>
      </c>
      <c r="S1240" s="16">
        <f t="shared" si="70"/>
        <v>0</v>
      </c>
    </row>
    <row r="1241" spans="1:19" hidden="1" x14ac:dyDescent="0.25">
      <c r="A1241" s="71">
        <v>68649095</v>
      </c>
      <c r="B1241" s="71">
        <v>2300</v>
      </c>
      <c r="C1241" s="71" t="s">
        <v>849</v>
      </c>
      <c r="D1241" s="71" t="s">
        <v>850</v>
      </c>
      <c r="E1241" s="71" t="s">
        <v>10403</v>
      </c>
      <c r="F1241" s="71" t="s">
        <v>851</v>
      </c>
      <c r="G1241" s="71" t="s">
        <v>852</v>
      </c>
      <c r="H1241" s="72">
        <v>8415</v>
      </c>
      <c r="I1241" s="73">
        <v>97663.92</v>
      </c>
      <c r="J1241" s="73">
        <v>11605.93</v>
      </c>
      <c r="K1241" s="73">
        <v>12101.41</v>
      </c>
      <c r="L1241" s="74">
        <v>1000</v>
      </c>
      <c r="M1241" s="73">
        <v>97663.92</v>
      </c>
      <c r="N1241" s="73">
        <v>0</v>
      </c>
      <c r="O1241" s="16" t="str">
        <f>VLOOKUP($A1241,'Roll up tech'!$A:$C,3,0)</f>
        <v>SP1</v>
      </c>
      <c r="P1241" s="16" t="str">
        <f>VLOOKUP($A1241,'Roll up tech'!$A:$C,2,0)</f>
        <v>BJ US-TOP-DirtCake-8 450ML</v>
      </c>
      <c r="Q1241" s="16" t="str">
        <f t="shared" si="69"/>
        <v>BJ</v>
      </c>
      <c r="R1241" s="16">
        <f>VLOOKUP(A1241,'Per Pallet'!A:C,3,0)</f>
        <v>240</v>
      </c>
      <c r="S1241" s="16">
        <f t="shared" si="70"/>
        <v>36</v>
      </c>
    </row>
    <row r="1242" spans="1:19" hidden="1" x14ac:dyDescent="0.25">
      <c r="A1242" s="71">
        <v>68649095</v>
      </c>
      <c r="B1242" s="71">
        <v>2904</v>
      </c>
      <c r="C1242" s="71" t="s">
        <v>849</v>
      </c>
      <c r="D1242" s="71" t="s">
        <v>850</v>
      </c>
      <c r="E1242" s="71" t="s">
        <v>10403</v>
      </c>
      <c r="F1242" s="71" t="s">
        <v>851</v>
      </c>
      <c r="G1242" s="71" t="s">
        <v>852</v>
      </c>
      <c r="H1242" s="72">
        <v>1</v>
      </c>
      <c r="I1242" s="73">
        <v>11.54</v>
      </c>
      <c r="J1242" s="73">
        <v>11540</v>
      </c>
      <c r="K1242" s="73">
        <v>12099.32</v>
      </c>
      <c r="L1242" s="74">
        <v>1000</v>
      </c>
      <c r="M1242" s="73">
        <v>11.54</v>
      </c>
      <c r="N1242" s="73">
        <v>0</v>
      </c>
      <c r="O1242" s="16" t="str">
        <f>VLOOKUP($A1242,'Roll up tech'!$A:$C,3,0)</f>
        <v>SP1</v>
      </c>
      <c r="P1242" s="16" t="str">
        <f>VLOOKUP($A1242,'Roll up tech'!$A:$C,2,0)</f>
        <v>BJ US-TOP-DirtCake-8 450ML</v>
      </c>
      <c r="Q1242" s="16" t="str">
        <f t="shared" si="69"/>
        <v>BJ</v>
      </c>
      <c r="R1242" s="16">
        <f>VLOOKUP(A1242,'Per Pallet'!A:C,3,0)</f>
        <v>240</v>
      </c>
      <c r="S1242" s="16">
        <f t="shared" si="70"/>
        <v>1</v>
      </c>
    </row>
    <row r="1243" spans="1:19" hidden="1" x14ac:dyDescent="0.25">
      <c r="A1243" s="71">
        <v>68649095</v>
      </c>
      <c r="B1243" s="71">
        <v>3989</v>
      </c>
      <c r="C1243" s="71" t="s">
        <v>849</v>
      </c>
      <c r="D1243" s="71" t="s">
        <v>850</v>
      </c>
      <c r="E1243" s="71" t="s">
        <v>10403</v>
      </c>
      <c r="F1243" s="71" t="s">
        <v>851</v>
      </c>
      <c r="G1243" s="71" t="s">
        <v>852</v>
      </c>
      <c r="H1243" s="72">
        <v>27895</v>
      </c>
      <c r="I1243" s="73">
        <v>335832.8</v>
      </c>
      <c r="J1243" s="73">
        <v>12039.18</v>
      </c>
      <c r="K1243" s="73">
        <v>12207.01</v>
      </c>
      <c r="L1243" s="74">
        <v>1000</v>
      </c>
      <c r="M1243" s="73">
        <v>335832.8</v>
      </c>
      <c r="N1243" s="73">
        <v>0</v>
      </c>
      <c r="O1243" s="16" t="str">
        <f>VLOOKUP($A1243,'Roll up tech'!$A:$C,3,0)</f>
        <v>SP1</v>
      </c>
      <c r="P1243" s="16" t="str">
        <f>VLOOKUP($A1243,'Roll up tech'!$A:$C,2,0)</f>
        <v>BJ US-TOP-DirtCake-8 450ML</v>
      </c>
      <c r="Q1243" s="16" t="str">
        <f t="shared" si="69"/>
        <v>BJ</v>
      </c>
      <c r="R1243" s="16">
        <f>VLOOKUP(A1243,'Per Pallet'!A:C,3,0)</f>
        <v>240</v>
      </c>
      <c r="S1243" s="16">
        <f t="shared" si="70"/>
        <v>117</v>
      </c>
    </row>
    <row r="1244" spans="1:19" hidden="1" x14ac:dyDescent="0.25">
      <c r="A1244" s="71">
        <v>68649096</v>
      </c>
      <c r="B1244" s="71">
        <v>1419</v>
      </c>
      <c r="C1244" s="71" t="s">
        <v>849</v>
      </c>
      <c r="D1244" s="71" t="s">
        <v>850</v>
      </c>
      <c r="E1244" s="71" t="s">
        <v>10403</v>
      </c>
      <c r="F1244" s="71" t="s">
        <v>851</v>
      </c>
      <c r="G1244" s="71" t="s">
        <v>852</v>
      </c>
      <c r="H1244" s="72">
        <v>1258</v>
      </c>
      <c r="I1244" s="73">
        <v>17814.240000000002</v>
      </c>
      <c r="J1244" s="73">
        <v>14160.76</v>
      </c>
      <c r="K1244" s="73">
        <v>13859.34</v>
      </c>
      <c r="L1244" s="74">
        <v>1000</v>
      </c>
      <c r="M1244" s="73">
        <v>17814.240000000002</v>
      </c>
      <c r="N1244" s="73">
        <v>0</v>
      </c>
      <c r="O1244" s="16" t="str">
        <f>VLOOKUP($A1244,'Roll up tech'!$A:$C,3,0)</f>
        <v>SP1</v>
      </c>
      <c r="P1244" s="16" t="str">
        <f>VLOOKUP($A1244,'Roll up tech'!$A:$C,2,0)</f>
        <v>BJ US-TOP-CHOCMilk+Cookies-8 450ML</v>
      </c>
      <c r="Q1244" s="16" t="str">
        <f t="shared" si="69"/>
        <v>BJ</v>
      </c>
      <c r="R1244" s="16">
        <f>VLOOKUP(A1244,'Per Pallet'!A:C,3,0)</f>
        <v>240</v>
      </c>
      <c r="S1244" s="16">
        <f t="shared" si="70"/>
        <v>6</v>
      </c>
    </row>
    <row r="1245" spans="1:19" hidden="1" x14ac:dyDescent="0.25">
      <c r="A1245" s="71">
        <v>68649096</v>
      </c>
      <c r="B1245" s="71">
        <v>1439</v>
      </c>
      <c r="C1245" s="71" t="s">
        <v>849</v>
      </c>
      <c r="D1245" s="71" t="s">
        <v>850</v>
      </c>
      <c r="E1245" s="71" t="s">
        <v>10403</v>
      </c>
      <c r="F1245" s="71" t="s">
        <v>851</v>
      </c>
      <c r="G1245" s="71" t="s">
        <v>852</v>
      </c>
      <c r="H1245" s="72">
        <v>2548</v>
      </c>
      <c r="I1245" s="73">
        <v>34143</v>
      </c>
      <c r="J1245" s="73">
        <v>13399.92</v>
      </c>
      <c r="K1245" s="73">
        <v>13326.58</v>
      </c>
      <c r="L1245" s="74">
        <v>1000</v>
      </c>
      <c r="M1245" s="73">
        <v>34143</v>
      </c>
      <c r="N1245" s="73">
        <v>0</v>
      </c>
      <c r="O1245" s="16" t="str">
        <f>VLOOKUP($A1245,'Roll up tech'!$A:$C,3,0)</f>
        <v>SP1</v>
      </c>
      <c r="P1245" s="16" t="str">
        <f>VLOOKUP($A1245,'Roll up tech'!$A:$C,2,0)</f>
        <v>BJ US-TOP-CHOCMilk+Cookies-8 450ML</v>
      </c>
      <c r="Q1245" s="16" t="str">
        <f t="shared" si="69"/>
        <v>BJ</v>
      </c>
      <c r="R1245" s="16">
        <f>VLOOKUP(A1245,'Per Pallet'!A:C,3,0)</f>
        <v>240</v>
      </c>
      <c r="S1245" s="16">
        <f t="shared" si="70"/>
        <v>11</v>
      </c>
    </row>
    <row r="1246" spans="1:19" hidden="1" x14ac:dyDescent="0.25">
      <c r="A1246" s="71">
        <v>68649096</v>
      </c>
      <c r="B1246" s="71">
        <v>2300</v>
      </c>
      <c r="C1246" s="71" t="s">
        <v>849</v>
      </c>
      <c r="D1246" s="71" t="s">
        <v>850</v>
      </c>
      <c r="E1246" s="71" t="s">
        <v>10403</v>
      </c>
      <c r="F1246" s="71" t="s">
        <v>851</v>
      </c>
      <c r="G1246" s="71" t="s">
        <v>852</v>
      </c>
      <c r="H1246" s="72">
        <v>541</v>
      </c>
      <c r="I1246" s="73">
        <v>7429.33</v>
      </c>
      <c r="J1246" s="73">
        <v>13732.59</v>
      </c>
      <c r="K1246" s="73">
        <v>13252.5</v>
      </c>
      <c r="L1246" s="74">
        <v>1000</v>
      </c>
      <c r="M1246" s="73">
        <v>7429.33</v>
      </c>
      <c r="N1246" s="73">
        <v>0</v>
      </c>
      <c r="O1246" s="16" t="str">
        <f>VLOOKUP($A1246,'Roll up tech'!$A:$C,3,0)</f>
        <v>SP1</v>
      </c>
      <c r="P1246" s="16" t="str">
        <f>VLOOKUP($A1246,'Roll up tech'!$A:$C,2,0)</f>
        <v>BJ US-TOP-CHOCMilk+Cookies-8 450ML</v>
      </c>
      <c r="Q1246" s="16" t="str">
        <f t="shared" si="69"/>
        <v>BJ</v>
      </c>
      <c r="R1246" s="16">
        <f>VLOOKUP(A1246,'Per Pallet'!A:C,3,0)</f>
        <v>240</v>
      </c>
      <c r="S1246" s="16">
        <f t="shared" si="70"/>
        <v>3</v>
      </c>
    </row>
    <row r="1247" spans="1:19" hidden="1" x14ac:dyDescent="0.25">
      <c r="A1247" s="71">
        <v>68649096</v>
      </c>
      <c r="B1247" s="71">
        <v>3989</v>
      </c>
      <c r="C1247" s="71" t="s">
        <v>849</v>
      </c>
      <c r="D1247" s="71" t="s">
        <v>850</v>
      </c>
      <c r="E1247" s="71" t="s">
        <v>10403</v>
      </c>
      <c r="F1247" s="71" t="s">
        <v>851</v>
      </c>
      <c r="G1247" s="71" t="s">
        <v>852</v>
      </c>
      <c r="H1247" s="72">
        <v>618</v>
      </c>
      <c r="I1247" s="73">
        <v>8398.3700000000008</v>
      </c>
      <c r="J1247" s="73">
        <v>13589.6</v>
      </c>
      <c r="K1247" s="73">
        <v>13326.58</v>
      </c>
      <c r="L1247" s="74">
        <v>1000</v>
      </c>
      <c r="M1247" s="73">
        <v>8398.3700000000008</v>
      </c>
      <c r="N1247" s="73">
        <v>0</v>
      </c>
      <c r="O1247" s="16" t="str">
        <f>VLOOKUP($A1247,'Roll up tech'!$A:$C,3,0)</f>
        <v>SP1</v>
      </c>
      <c r="P1247" s="16" t="str">
        <f>VLOOKUP($A1247,'Roll up tech'!$A:$C,2,0)</f>
        <v>BJ US-TOP-CHOCMilk+Cookies-8 450ML</v>
      </c>
      <c r="Q1247" s="16" t="str">
        <f t="shared" si="69"/>
        <v>BJ</v>
      </c>
      <c r="R1247" s="16">
        <f>VLOOKUP(A1247,'Per Pallet'!A:C,3,0)</f>
        <v>240</v>
      </c>
      <c r="S1247" s="16">
        <f t="shared" si="70"/>
        <v>3</v>
      </c>
    </row>
    <row r="1248" spans="1:19" hidden="1" x14ac:dyDescent="0.25">
      <c r="A1248" s="71">
        <v>68649097</v>
      </c>
      <c r="B1248" s="71">
        <v>1419</v>
      </c>
      <c r="C1248" s="71" t="s">
        <v>849</v>
      </c>
      <c r="D1248" s="71" t="s">
        <v>850</v>
      </c>
      <c r="E1248" s="71" t="s">
        <v>10403</v>
      </c>
      <c r="F1248" s="71" t="s">
        <v>851</v>
      </c>
      <c r="G1248" s="71" t="s">
        <v>852</v>
      </c>
      <c r="H1248" s="72">
        <v>5966</v>
      </c>
      <c r="I1248" s="73">
        <v>69727.009999999995</v>
      </c>
      <c r="J1248" s="73">
        <v>11687.4</v>
      </c>
      <c r="K1248" s="73">
        <v>12179.32</v>
      </c>
      <c r="L1248" s="74">
        <v>1000</v>
      </c>
      <c r="M1248" s="73">
        <v>69727.009999999995</v>
      </c>
      <c r="N1248" s="73">
        <v>0</v>
      </c>
      <c r="O1248" s="16" t="str">
        <f>VLOOKUP($A1248,'Roll up tech'!$A:$C,3,0)</f>
        <v>SP1</v>
      </c>
      <c r="P1248" s="16" t="str">
        <f>VLOOKUP($A1248,'Roll up tech'!$A:$C,2,0)</f>
        <v>BJ US-TOP-RaspCheesecake-8 450ML</v>
      </c>
      <c r="Q1248" s="16" t="str">
        <f t="shared" si="69"/>
        <v>BJ</v>
      </c>
      <c r="R1248" s="16">
        <f>VLOOKUP(A1248,'Per Pallet'!A:C,3,0)</f>
        <v>240</v>
      </c>
      <c r="S1248" s="16">
        <f t="shared" si="70"/>
        <v>25</v>
      </c>
    </row>
    <row r="1249" spans="1:19" hidden="1" x14ac:dyDescent="0.25">
      <c r="A1249" s="71">
        <v>68649097</v>
      </c>
      <c r="B1249" s="71">
        <v>1439</v>
      </c>
      <c r="C1249" s="71" t="s">
        <v>849</v>
      </c>
      <c r="D1249" s="71" t="s">
        <v>850</v>
      </c>
      <c r="E1249" s="71" t="s">
        <v>10403</v>
      </c>
      <c r="F1249" s="71" t="s">
        <v>851</v>
      </c>
      <c r="G1249" s="71" t="s">
        <v>852</v>
      </c>
      <c r="H1249" s="72">
        <v>3589</v>
      </c>
      <c r="I1249" s="73">
        <v>45829.04</v>
      </c>
      <c r="J1249" s="73">
        <v>12769.31</v>
      </c>
      <c r="K1249" s="73">
        <v>11672.51</v>
      </c>
      <c r="L1249" s="74">
        <v>1000</v>
      </c>
      <c r="M1249" s="73">
        <v>45829.04</v>
      </c>
      <c r="N1249" s="73">
        <v>0</v>
      </c>
      <c r="O1249" s="16" t="str">
        <f>VLOOKUP($A1249,'Roll up tech'!$A:$C,3,0)</f>
        <v>SP1</v>
      </c>
      <c r="P1249" s="16" t="str">
        <f>VLOOKUP($A1249,'Roll up tech'!$A:$C,2,0)</f>
        <v>BJ US-TOP-RaspCheesecake-8 450ML</v>
      </c>
      <c r="Q1249" s="16" t="str">
        <f t="shared" si="69"/>
        <v>BJ</v>
      </c>
      <c r="R1249" s="16">
        <f>VLOOKUP(A1249,'Per Pallet'!A:C,3,0)</f>
        <v>240</v>
      </c>
      <c r="S1249" s="16">
        <f t="shared" si="70"/>
        <v>15</v>
      </c>
    </row>
    <row r="1250" spans="1:19" hidden="1" x14ac:dyDescent="0.25">
      <c r="A1250" s="71">
        <v>68649097</v>
      </c>
      <c r="B1250" s="71">
        <v>1471</v>
      </c>
      <c r="C1250" s="71" t="s">
        <v>849</v>
      </c>
      <c r="D1250" s="71" t="s">
        <v>850</v>
      </c>
      <c r="E1250" s="71" t="s">
        <v>10403</v>
      </c>
      <c r="F1250" s="71" t="s">
        <v>851</v>
      </c>
      <c r="G1250" s="71" t="s">
        <v>852</v>
      </c>
      <c r="H1250" s="72">
        <v>2400</v>
      </c>
      <c r="I1250" s="73">
        <v>26228.799999999999</v>
      </c>
      <c r="J1250" s="73">
        <v>10928.67</v>
      </c>
      <c r="K1250" s="73">
        <v>13237.25</v>
      </c>
      <c r="L1250" s="74">
        <v>1000</v>
      </c>
      <c r="M1250" s="73">
        <v>26228.799999999999</v>
      </c>
      <c r="N1250" s="73">
        <v>0</v>
      </c>
      <c r="O1250" s="16" t="str">
        <f>VLOOKUP($A1250,'Roll up tech'!$A:$C,3,0)</f>
        <v>SP1</v>
      </c>
      <c r="P1250" s="16" t="str">
        <f>VLOOKUP($A1250,'Roll up tech'!$A:$C,2,0)</f>
        <v>BJ US-TOP-RaspCheesecake-8 450ML</v>
      </c>
      <c r="Q1250" s="16" t="str">
        <f t="shared" si="69"/>
        <v>BJ</v>
      </c>
      <c r="R1250" s="16">
        <f>VLOOKUP(A1250,'Per Pallet'!A:C,3,0)</f>
        <v>240</v>
      </c>
      <c r="S1250" s="16">
        <f t="shared" si="70"/>
        <v>10</v>
      </c>
    </row>
    <row r="1251" spans="1:19" hidden="1" x14ac:dyDescent="0.25">
      <c r="A1251" s="71">
        <v>68649097</v>
      </c>
      <c r="B1251" s="71">
        <v>2300</v>
      </c>
      <c r="C1251" s="71" t="s">
        <v>849</v>
      </c>
      <c r="D1251" s="71" t="s">
        <v>850</v>
      </c>
      <c r="E1251" s="71" t="s">
        <v>10403</v>
      </c>
      <c r="F1251" s="71" t="s">
        <v>851</v>
      </c>
      <c r="G1251" s="71" t="s">
        <v>852</v>
      </c>
      <c r="H1251" s="72">
        <v>2168</v>
      </c>
      <c r="I1251" s="73">
        <v>25254.2</v>
      </c>
      <c r="J1251" s="73">
        <v>11648.62</v>
      </c>
      <c r="K1251" s="73">
        <v>11498.71</v>
      </c>
      <c r="L1251" s="74">
        <v>1000</v>
      </c>
      <c r="M1251" s="73">
        <v>25254.2</v>
      </c>
      <c r="N1251" s="73">
        <v>0</v>
      </c>
      <c r="O1251" s="16" t="str">
        <f>VLOOKUP($A1251,'Roll up tech'!$A:$C,3,0)</f>
        <v>SP1</v>
      </c>
      <c r="P1251" s="16" t="str">
        <f>VLOOKUP($A1251,'Roll up tech'!$A:$C,2,0)</f>
        <v>BJ US-TOP-RaspCheesecake-8 450ML</v>
      </c>
      <c r="Q1251" s="16" t="str">
        <f t="shared" si="69"/>
        <v>BJ</v>
      </c>
      <c r="R1251" s="16">
        <f>VLOOKUP(A1251,'Per Pallet'!A:C,3,0)</f>
        <v>240</v>
      </c>
      <c r="S1251" s="16">
        <f t="shared" si="70"/>
        <v>10</v>
      </c>
    </row>
    <row r="1252" spans="1:19" hidden="1" x14ac:dyDescent="0.25">
      <c r="A1252" s="71">
        <v>68649097</v>
      </c>
      <c r="B1252" s="71">
        <v>2904</v>
      </c>
      <c r="C1252" s="71" t="s">
        <v>849</v>
      </c>
      <c r="D1252" s="71" t="s">
        <v>850</v>
      </c>
      <c r="E1252" s="71" t="s">
        <v>10403</v>
      </c>
      <c r="F1252" s="71" t="s">
        <v>853</v>
      </c>
      <c r="G1252" s="71" t="s">
        <v>852</v>
      </c>
      <c r="H1252" s="72">
        <v>0</v>
      </c>
      <c r="I1252" s="73">
        <v>0</v>
      </c>
      <c r="J1252" s="73">
        <v>12787.02</v>
      </c>
      <c r="K1252" s="73">
        <v>11496.4</v>
      </c>
      <c r="L1252" s="74">
        <v>1000</v>
      </c>
      <c r="M1252" s="73">
        <v>0</v>
      </c>
      <c r="N1252" s="73">
        <v>0</v>
      </c>
      <c r="O1252" s="16" t="str">
        <f>VLOOKUP($A1252,'Roll up tech'!$A:$C,3,0)</f>
        <v>SP1</v>
      </c>
      <c r="P1252" s="16" t="str">
        <f>VLOOKUP($A1252,'Roll up tech'!$A:$C,2,0)</f>
        <v>BJ US-TOP-RaspCheesecake-8 450ML</v>
      </c>
      <c r="Q1252" s="16" t="str">
        <f t="shared" si="69"/>
        <v>BJ</v>
      </c>
      <c r="R1252" s="16">
        <f>VLOOKUP(A1252,'Per Pallet'!A:C,3,0)</f>
        <v>240</v>
      </c>
      <c r="S1252" s="16">
        <f t="shared" si="70"/>
        <v>0</v>
      </c>
    </row>
    <row r="1253" spans="1:19" hidden="1" x14ac:dyDescent="0.25">
      <c r="A1253" s="71">
        <v>68649097</v>
      </c>
      <c r="B1253" s="71">
        <v>3989</v>
      </c>
      <c r="C1253" s="71" t="s">
        <v>849</v>
      </c>
      <c r="D1253" s="71" t="s">
        <v>850</v>
      </c>
      <c r="E1253" s="71" t="s">
        <v>10403</v>
      </c>
      <c r="F1253" s="71" t="s">
        <v>851</v>
      </c>
      <c r="G1253" s="71" t="s">
        <v>852</v>
      </c>
      <c r="H1253" s="72">
        <v>3235</v>
      </c>
      <c r="I1253" s="73">
        <v>38929.11</v>
      </c>
      <c r="J1253" s="73">
        <v>12033.73</v>
      </c>
      <c r="K1253" s="73">
        <v>11672.51</v>
      </c>
      <c r="L1253" s="74">
        <v>1000</v>
      </c>
      <c r="M1253" s="73">
        <v>38929.11</v>
      </c>
      <c r="N1253" s="73">
        <v>0</v>
      </c>
      <c r="O1253" s="16" t="str">
        <f>VLOOKUP($A1253,'Roll up tech'!$A:$C,3,0)</f>
        <v>SP1</v>
      </c>
      <c r="P1253" s="16" t="str">
        <f>VLOOKUP($A1253,'Roll up tech'!$A:$C,2,0)</f>
        <v>BJ US-TOP-RaspCheesecake-8 450ML</v>
      </c>
      <c r="Q1253" s="16" t="str">
        <f t="shared" si="69"/>
        <v>BJ</v>
      </c>
      <c r="R1253" s="16">
        <f>VLOOKUP(A1253,'Per Pallet'!A:C,3,0)</f>
        <v>240</v>
      </c>
      <c r="S1253" s="16">
        <f t="shared" si="70"/>
        <v>14</v>
      </c>
    </row>
    <row r="1254" spans="1:19" hidden="1" x14ac:dyDescent="0.25">
      <c r="A1254" s="71">
        <v>68654218</v>
      </c>
      <c r="B1254" s="71">
        <v>1419</v>
      </c>
      <c r="C1254" s="71" t="s">
        <v>849</v>
      </c>
      <c r="D1254" s="71" t="s">
        <v>850</v>
      </c>
      <c r="E1254" s="71" t="s">
        <v>10403</v>
      </c>
      <c r="F1254" s="71" t="s">
        <v>851</v>
      </c>
      <c r="G1254" s="71" t="s">
        <v>852</v>
      </c>
      <c r="H1254" s="72">
        <v>3840</v>
      </c>
      <c r="I1254" s="73">
        <v>68406.91</v>
      </c>
      <c r="J1254" s="73">
        <v>17814.3</v>
      </c>
      <c r="K1254" s="73">
        <v>17053.560000000001</v>
      </c>
      <c r="L1254" s="74">
        <v>1000</v>
      </c>
      <c r="M1254" s="73">
        <v>68406.91</v>
      </c>
      <c r="N1254" s="73">
        <v>0</v>
      </c>
      <c r="O1254" s="16" t="str">
        <f>VLOOKUP($A1254,'Roll up tech'!$A:$C,3,0)</f>
        <v>Dough Bites</v>
      </c>
      <c r="P1254" s="16" t="str">
        <f>VLOOKUP($A1254,'Roll up tech'!$A:$C,2,0)</f>
        <v>BJ US-CD-PBMix-8 8z</v>
      </c>
      <c r="Q1254" s="16" t="str">
        <f t="shared" si="69"/>
        <v>BJ</v>
      </c>
      <c r="R1254" s="16">
        <f>VLOOKUP(A1254,'Per Pallet'!A:C,3,0)</f>
        <v>256</v>
      </c>
      <c r="S1254" s="16">
        <f t="shared" si="70"/>
        <v>15</v>
      </c>
    </row>
    <row r="1255" spans="1:19" hidden="1" x14ac:dyDescent="0.25">
      <c r="A1255" s="71">
        <v>68654218</v>
      </c>
      <c r="B1255" s="71">
        <v>1439</v>
      </c>
      <c r="C1255" s="71" t="s">
        <v>849</v>
      </c>
      <c r="D1255" s="71" t="s">
        <v>850</v>
      </c>
      <c r="E1255" s="71" t="s">
        <v>10403</v>
      </c>
      <c r="F1255" s="71" t="s">
        <v>851</v>
      </c>
      <c r="G1255" s="71" t="s">
        <v>852</v>
      </c>
      <c r="H1255" s="72">
        <v>1063</v>
      </c>
      <c r="I1255" s="73">
        <v>19591.11</v>
      </c>
      <c r="J1255" s="73">
        <v>18430.02</v>
      </c>
      <c r="K1255" s="73">
        <v>17053.560000000001</v>
      </c>
      <c r="L1255" s="74">
        <v>1000</v>
      </c>
      <c r="M1255" s="73">
        <v>19591.11</v>
      </c>
      <c r="N1255" s="73">
        <v>0</v>
      </c>
      <c r="O1255" s="16" t="str">
        <f>VLOOKUP($A1255,'Roll up tech'!$A:$C,3,0)</f>
        <v>Dough Bites</v>
      </c>
      <c r="P1255" s="16" t="str">
        <f>VLOOKUP($A1255,'Roll up tech'!$A:$C,2,0)</f>
        <v>BJ US-CD-PBMix-8 8z</v>
      </c>
      <c r="Q1255" s="16" t="str">
        <f t="shared" si="69"/>
        <v>BJ</v>
      </c>
      <c r="R1255" s="16">
        <f>VLOOKUP(A1255,'Per Pallet'!A:C,3,0)</f>
        <v>256</v>
      </c>
      <c r="S1255" s="16">
        <f t="shared" si="70"/>
        <v>5</v>
      </c>
    </row>
    <row r="1256" spans="1:19" hidden="1" x14ac:dyDescent="0.25">
      <c r="A1256" s="71">
        <v>68654218</v>
      </c>
      <c r="B1256" s="71">
        <v>2300</v>
      </c>
      <c r="C1256" s="71" t="s">
        <v>849</v>
      </c>
      <c r="D1256" s="71" t="s">
        <v>850</v>
      </c>
      <c r="E1256" s="71" t="s">
        <v>10403</v>
      </c>
      <c r="F1256" s="71" t="s">
        <v>851</v>
      </c>
      <c r="G1256" s="71" t="s">
        <v>852</v>
      </c>
      <c r="H1256" s="72">
        <v>509</v>
      </c>
      <c r="I1256" s="73">
        <v>9034.7999999999993</v>
      </c>
      <c r="J1256" s="73">
        <v>17750.099999999999</v>
      </c>
      <c r="K1256" s="73">
        <v>17053.560000000001</v>
      </c>
      <c r="L1256" s="74">
        <v>1000</v>
      </c>
      <c r="M1256" s="73">
        <v>9034.7999999999993</v>
      </c>
      <c r="N1256" s="73">
        <v>0</v>
      </c>
      <c r="O1256" s="16" t="str">
        <f>VLOOKUP($A1256,'Roll up tech'!$A:$C,3,0)</f>
        <v>Dough Bites</v>
      </c>
      <c r="P1256" s="16" t="str">
        <f>VLOOKUP($A1256,'Roll up tech'!$A:$C,2,0)</f>
        <v>BJ US-CD-PBMix-8 8z</v>
      </c>
      <c r="Q1256" s="16" t="str">
        <f t="shared" si="69"/>
        <v>BJ</v>
      </c>
      <c r="R1256" s="16">
        <f>VLOOKUP(A1256,'Per Pallet'!A:C,3,0)</f>
        <v>256</v>
      </c>
      <c r="S1256" s="16">
        <f t="shared" si="70"/>
        <v>2</v>
      </c>
    </row>
    <row r="1257" spans="1:19" hidden="1" x14ac:dyDescent="0.25">
      <c r="A1257" s="71">
        <v>68654218</v>
      </c>
      <c r="B1257" s="71">
        <v>3989</v>
      </c>
      <c r="C1257" s="71" t="s">
        <v>849</v>
      </c>
      <c r="D1257" s="71" t="s">
        <v>850</v>
      </c>
      <c r="E1257" s="71" t="s">
        <v>10403</v>
      </c>
      <c r="F1257" s="71" t="s">
        <v>851</v>
      </c>
      <c r="G1257" s="71" t="s">
        <v>852</v>
      </c>
      <c r="H1257" s="72">
        <v>1653</v>
      </c>
      <c r="I1257" s="73">
        <v>29660.59</v>
      </c>
      <c r="J1257" s="73">
        <v>17943.490000000002</v>
      </c>
      <c r="K1257" s="73">
        <v>17053.560000000001</v>
      </c>
      <c r="L1257" s="74">
        <v>1000</v>
      </c>
      <c r="M1257" s="73">
        <v>29660.59</v>
      </c>
      <c r="N1257" s="73">
        <v>0</v>
      </c>
      <c r="O1257" s="16" t="str">
        <f>VLOOKUP($A1257,'Roll up tech'!$A:$C,3,0)</f>
        <v>Dough Bites</v>
      </c>
      <c r="P1257" s="16" t="str">
        <f>VLOOKUP($A1257,'Roll up tech'!$A:$C,2,0)</f>
        <v>BJ US-CD-PBMix-8 8z</v>
      </c>
      <c r="Q1257" s="16" t="str">
        <f t="shared" si="69"/>
        <v>BJ</v>
      </c>
      <c r="R1257" s="16">
        <f>VLOOKUP(A1257,'Per Pallet'!A:C,3,0)</f>
        <v>256</v>
      </c>
      <c r="S1257" s="16">
        <f t="shared" si="70"/>
        <v>7</v>
      </c>
    </row>
    <row r="1258" spans="1:19" hidden="1" x14ac:dyDescent="0.25">
      <c r="A1258" s="71">
        <v>68654232</v>
      </c>
      <c r="B1258" s="71">
        <v>1419</v>
      </c>
      <c r="C1258" s="71" t="s">
        <v>849</v>
      </c>
      <c r="D1258" s="71" t="s">
        <v>850</v>
      </c>
      <c r="E1258" s="71" t="s">
        <v>10403</v>
      </c>
      <c r="F1258" s="71" t="s">
        <v>851</v>
      </c>
      <c r="G1258" s="71" t="s">
        <v>852</v>
      </c>
      <c r="H1258" s="72">
        <v>2</v>
      </c>
      <c r="I1258" s="73">
        <v>38.08</v>
      </c>
      <c r="J1258" s="73">
        <v>19040</v>
      </c>
      <c r="K1258" s="73">
        <v>18778.3</v>
      </c>
      <c r="L1258" s="74">
        <v>1000</v>
      </c>
      <c r="M1258" s="73">
        <v>38.08</v>
      </c>
      <c r="N1258" s="73">
        <v>0</v>
      </c>
      <c r="O1258" s="16" t="str">
        <f>VLOOKUP($A1258,'Roll up tech'!$A:$C,3,0)</f>
        <v>Dough Bites</v>
      </c>
      <c r="P1258" s="16" t="str">
        <f>VLOOKUP($A1258,'Roll up tech'!$A:$C,2,0)</f>
        <v>BJ US-CD-Smores-8 8z</v>
      </c>
      <c r="Q1258" s="16" t="str">
        <f t="shared" si="69"/>
        <v>BJ</v>
      </c>
      <c r="R1258" s="16">
        <f>VLOOKUP(A1258,'Per Pallet'!A:C,3,0)</f>
        <v>256</v>
      </c>
      <c r="S1258" s="16">
        <f t="shared" si="70"/>
        <v>1</v>
      </c>
    </row>
    <row r="1259" spans="1:19" hidden="1" x14ac:dyDescent="0.25">
      <c r="A1259" s="71">
        <v>68654232</v>
      </c>
      <c r="B1259" s="71">
        <v>1439</v>
      </c>
      <c r="C1259" s="71" t="s">
        <v>849</v>
      </c>
      <c r="D1259" s="71" t="s">
        <v>850</v>
      </c>
      <c r="E1259" s="71" t="s">
        <v>10403</v>
      </c>
      <c r="F1259" s="71" t="s">
        <v>851</v>
      </c>
      <c r="G1259" s="71" t="s">
        <v>852</v>
      </c>
      <c r="H1259" s="72">
        <v>1725</v>
      </c>
      <c r="I1259" s="73">
        <v>33647.33</v>
      </c>
      <c r="J1259" s="73">
        <v>19505.7</v>
      </c>
      <c r="K1259" s="73">
        <v>18778.3</v>
      </c>
      <c r="L1259" s="74">
        <v>1000</v>
      </c>
      <c r="M1259" s="73">
        <v>33647.33</v>
      </c>
      <c r="N1259" s="73">
        <v>0</v>
      </c>
      <c r="O1259" s="16" t="str">
        <f>VLOOKUP($A1259,'Roll up tech'!$A:$C,3,0)</f>
        <v>Dough Bites</v>
      </c>
      <c r="P1259" s="16" t="str">
        <f>VLOOKUP($A1259,'Roll up tech'!$A:$C,2,0)</f>
        <v>BJ US-CD-Smores-8 8z</v>
      </c>
      <c r="Q1259" s="16" t="str">
        <f t="shared" si="69"/>
        <v>BJ</v>
      </c>
      <c r="R1259" s="16">
        <f>VLOOKUP(A1259,'Per Pallet'!A:C,3,0)</f>
        <v>256</v>
      </c>
      <c r="S1259" s="16">
        <f t="shared" si="70"/>
        <v>7</v>
      </c>
    </row>
    <row r="1260" spans="1:19" hidden="1" x14ac:dyDescent="0.25">
      <c r="A1260" s="71">
        <v>68654232</v>
      </c>
      <c r="B1260" s="71">
        <v>2300</v>
      </c>
      <c r="C1260" s="71" t="s">
        <v>849</v>
      </c>
      <c r="D1260" s="71" t="s">
        <v>850</v>
      </c>
      <c r="E1260" s="71" t="s">
        <v>10403</v>
      </c>
      <c r="F1260" s="71" t="s">
        <v>851</v>
      </c>
      <c r="G1260" s="71" t="s">
        <v>852</v>
      </c>
      <c r="H1260" s="72">
        <v>750</v>
      </c>
      <c r="I1260" s="73">
        <v>14357.16</v>
      </c>
      <c r="J1260" s="73">
        <v>19142.88</v>
      </c>
      <c r="K1260" s="73">
        <v>18778.3</v>
      </c>
      <c r="L1260" s="74">
        <v>1000</v>
      </c>
      <c r="M1260" s="73">
        <v>14357.16</v>
      </c>
      <c r="N1260" s="73">
        <v>0</v>
      </c>
      <c r="O1260" s="16" t="str">
        <f>VLOOKUP($A1260,'Roll up tech'!$A:$C,3,0)</f>
        <v>Dough Bites</v>
      </c>
      <c r="P1260" s="16" t="str">
        <f>VLOOKUP($A1260,'Roll up tech'!$A:$C,2,0)</f>
        <v>BJ US-CD-Smores-8 8z</v>
      </c>
      <c r="Q1260" s="16" t="str">
        <f t="shared" si="69"/>
        <v>BJ</v>
      </c>
      <c r="R1260" s="16">
        <f>VLOOKUP(A1260,'Per Pallet'!A:C,3,0)</f>
        <v>256</v>
      </c>
      <c r="S1260" s="16">
        <f t="shared" si="70"/>
        <v>3</v>
      </c>
    </row>
    <row r="1261" spans="1:19" hidden="1" x14ac:dyDescent="0.25">
      <c r="A1261" s="71">
        <v>68654232</v>
      </c>
      <c r="B1261" s="71">
        <v>3989</v>
      </c>
      <c r="C1261" s="71" t="s">
        <v>849</v>
      </c>
      <c r="D1261" s="71" t="s">
        <v>850</v>
      </c>
      <c r="E1261" s="71" t="s">
        <v>10403</v>
      </c>
      <c r="F1261" s="71" t="s">
        <v>851</v>
      </c>
      <c r="G1261" s="71" t="s">
        <v>852</v>
      </c>
      <c r="H1261" s="72">
        <v>2698</v>
      </c>
      <c r="I1261" s="73">
        <v>51999.360000000001</v>
      </c>
      <c r="J1261" s="73">
        <v>19273.3</v>
      </c>
      <c r="K1261" s="73">
        <v>18778.3</v>
      </c>
      <c r="L1261" s="74">
        <v>1000</v>
      </c>
      <c r="M1261" s="73">
        <v>51999.360000000001</v>
      </c>
      <c r="N1261" s="73">
        <v>0</v>
      </c>
      <c r="O1261" s="16" t="str">
        <f>VLOOKUP($A1261,'Roll up tech'!$A:$C,3,0)</f>
        <v>Dough Bites</v>
      </c>
      <c r="P1261" s="16" t="str">
        <f>VLOOKUP($A1261,'Roll up tech'!$A:$C,2,0)</f>
        <v>BJ US-CD-Smores-8 8z</v>
      </c>
      <c r="Q1261" s="16" t="str">
        <f t="shared" si="69"/>
        <v>BJ</v>
      </c>
      <c r="R1261" s="16">
        <f>VLOOKUP(A1261,'Per Pallet'!A:C,3,0)</f>
        <v>256</v>
      </c>
      <c r="S1261" s="16">
        <f t="shared" si="70"/>
        <v>11</v>
      </c>
    </row>
    <row r="1262" spans="1:19" hidden="1" x14ac:dyDescent="0.25">
      <c r="A1262" s="71">
        <v>68654233</v>
      </c>
      <c r="B1262" s="71">
        <v>1439</v>
      </c>
      <c r="C1262" s="71" t="s">
        <v>849</v>
      </c>
      <c r="D1262" s="71" t="s">
        <v>850</v>
      </c>
      <c r="E1262" s="71" t="s">
        <v>10403</v>
      </c>
      <c r="F1262" s="71" t="s">
        <v>851</v>
      </c>
      <c r="G1262" s="71" t="s">
        <v>852</v>
      </c>
      <c r="H1262" s="72">
        <v>847</v>
      </c>
      <c r="I1262" s="73">
        <v>11436.89</v>
      </c>
      <c r="J1262" s="73">
        <v>13502.82</v>
      </c>
      <c r="K1262" s="73">
        <v>13925.43</v>
      </c>
      <c r="L1262" s="74">
        <v>1000</v>
      </c>
      <c r="M1262" s="73">
        <v>11436.89</v>
      </c>
      <c r="N1262" s="73">
        <v>0</v>
      </c>
      <c r="O1262" s="16" t="str">
        <f>VLOOKUP($A1262,'Roll up tech'!$A:$C,3,0)</f>
        <v>BJ PTS</v>
      </c>
      <c r="P1262" s="16" t="str">
        <f>VLOOKUP($A1262,'Roll up tech'!$A:$C,2,0)</f>
        <v>BJ US-IC-MintChocolateChance-8 1PT</v>
      </c>
      <c r="Q1262" s="16" t="str">
        <f t="shared" si="69"/>
        <v>BJ</v>
      </c>
      <c r="R1262" s="16">
        <f>VLOOKUP(A1262,'Per Pallet'!A:C,3,0)</f>
        <v>240</v>
      </c>
      <c r="S1262" s="16">
        <f t="shared" si="70"/>
        <v>4</v>
      </c>
    </row>
    <row r="1263" spans="1:19" hidden="1" x14ac:dyDescent="0.25">
      <c r="A1263" s="71">
        <v>68654238</v>
      </c>
      <c r="B1263" s="71">
        <v>1419</v>
      </c>
      <c r="C1263" s="71" t="s">
        <v>849</v>
      </c>
      <c r="D1263" s="71" t="s">
        <v>850</v>
      </c>
      <c r="E1263" s="71" t="s">
        <v>10403</v>
      </c>
      <c r="F1263" s="71" t="s">
        <v>851</v>
      </c>
      <c r="G1263" s="71" t="s">
        <v>852</v>
      </c>
      <c r="H1263" s="72">
        <v>110</v>
      </c>
      <c r="I1263" s="73">
        <v>2096.9499999999998</v>
      </c>
      <c r="J1263" s="73">
        <v>19063.18</v>
      </c>
      <c r="K1263" s="73">
        <v>13614.79</v>
      </c>
      <c r="L1263" s="74">
        <v>1000</v>
      </c>
      <c r="M1263" s="73">
        <v>2096.9499999999998</v>
      </c>
      <c r="N1263" s="73">
        <v>0</v>
      </c>
      <c r="O1263" s="16" t="str">
        <f>VLOOKUP($A1263,'Roll up tech'!$A:$C,3,0)</f>
        <v>BJ PTS</v>
      </c>
      <c r="P1263" s="16" t="str">
        <f>VLOOKUP($A1263,'Roll up tech'!$A:$C,2,0)</f>
        <v>BJ US-IC-DublinMudslide-8 1PT</v>
      </c>
      <c r="Q1263" s="16" t="str">
        <f t="shared" si="69"/>
        <v>BJ</v>
      </c>
      <c r="R1263" s="16">
        <f>VLOOKUP(A1263,'Per Pallet'!A:C,3,0)</f>
        <v>240</v>
      </c>
      <c r="S1263" s="16">
        <f t="shared" si="70"/>
        <v>1</v>
      </c>
    </row>
    <row r="1264" spans="1:19" hidden="1" x14ac:dyDescent="0.25">
      <c r="A1264" s="71">
        <v>68654238</v>
      </c>
      <c r="B1264" s="71">
        <v>1439</v>
      </c>
      <c r="C1264" s="71" t="s">
        <v>849</v>
      </c>
      <c r="D1264" s="71" t="s">
        <v>850</v>
      </c>
      <c r="E1264" s="71" t="s">
        <v>10403</v>
      </c>
      <c r="F1264" s="71" t="s">
        <v>851</v>
      </c>
      <c r="G1264" s="71" t="s">
        <v>852</v>
      </c>
      <c r="H1264" s="72">
        <v>307</v>
      </c>
      <c r="I1264" s="73">
        <v>5038.3500000000004</v>
      </c>
      <c r="J1264" s="73">
        <v>16411.560000000001</v>
      </c>
      <c r="K1264" s="73">
        <v>14677.97</v>
      </c>
      <c r="L1264" s="74">
        <v>1000</v>
      </c>
      <c r="M1264" s="73">
        <v>5038.3500000000004</v>
      </c>
      <c r="N1264" s="73">
        <v>0</v>
      </c>
      <c r="O1264" s="16" t="str">
        <f>VLOOKUP($A1264,'Roll up tech'!$A:$C,3,0)</f>
        <v>BJ PTS</v>
      </c>
      <c r="P1264" s="16" t="str">
        <f>VLOOKUP($A1264,'Roll up tech'!$A:$C,2,0)</f>
        <v>BJ US-IC-DublinMudslide-8 1PT</v>
      </c>
      <c r="Q1264" s="16" t="str">
        <f t="shared" si="69"/>
        <v>BJ</v>
      </c>
      <c r="R1264" s="16">
        <f>VLOOKUP(A1264,'Per Pallet'!A:C,3,0)</f>
        <v>240</v>
      </c>
      <c r="S1264" s="16">
        <f t="shared" si="70"/>
        <v>2</v>
      </c>
    </row>
    <row r="1265" spans="1:19" hidden="1" x14ac:dyDescent="0.25">
      <c r="A1265" s="71">
        <v>68654238</v>
      </c>
      <c r="B1265" s="71">
        <v>2300</v>
      </c>
      <c r="C1265" s="71" t="s">
        <v>849</v>
      </c>
      <c r="D1265" s="71" t="s">
        <v>850</v>
      </c>
      <c r="E1265" s="71" t="s">
        <v>10403</v>
      </c>
      <c r="F1265" s="71" t="s">
        <v>851</v>
      </c>
      <c r="G1265" s="71" t="s">
        <v>852</v>
      </c>
      <c r="H1265" s="72">
        <v>240</v>
      </c>
      <c r="I1265" s="73">
        <v>4451.55</v>
      </c>
      <c r="J1265" s="73">
        <v>18548.13</v>
      </c>
      <c r="K1265" s="73">
        <v>13467.8</v>
      </c>
      <c r="L1265" s="74">
        <v>1000</v>
      </c>
      <c r="M1265" s="73">
        <v>4451.55</v>
      </c>
      <c r="N1265" s="73">
        <v>0</v>
      </c>
      <c r="O1265" s="16" t="str">
        <f>VLOOKUP($A1265,'Roll up tech'!$A:$C,3,0)</f>
        <v>BJ PTS</v>
      </c>
      <c r="P1265" s="16" t="str">
        <f>VLOOKUP($A1265,'Roll up tech'!$A:$C,2,0)</f>
        <v>BJ US-IC-DublinMudslide-8 1PT</v>
      </c>
      <c r="Q1265" s="16" t="str">
        <f t="shared" si="69"/>
        <v>BJ</v>
      </c>
      <c r="R1265" s="16">
        <f>VLOOKUP(A1265,'Per Pallet'!A:C,3,0)</f>
        <v>240</v>
      </c>
      <c r="S1265" s="16">
        <f t="shared" si="70"/>
        <v>1</v>
      </c>
    </row>
    <row r="1266" spans="1:19" hidden="1" x14ac:dyDescent="0.25">
      <c r="A1266" s="71">
        <v>68654238</v>
      </c>
      <c r="B1266" s="71">
        <v>2904</v>
      </c>
      <c r="C1266" s="71" t="s">
        <v>849</v>
      </c>
      <c r="D1266" s="71" t="s">
        <v>850</v>
      </c>
      <c r="E1266" s="71" t="s">
        <v>10403</v>
      </c>
      <c r="F1266" s="71" t="s">
        <v>851</v>
      </c>
      <c r="G1266" s="71" t="s">
        <v>852</v>
      </c>
      <c r="H1266" s="72">
        <v>0</v>
      </c>
      <c r="I1266" s="73">
        <v>0</v>
      </c>
      <c r="J1266" s="73">
        <v>17845.64</v>
      </c>
      <c r="K1266" s="73">
        <v>12681.75</v>
      </c>
      <c r="L1266" s="74">
        <v>1000</v>
      </c>
      <c r="M1266" s="73">
        <v>0</v>
      </c>
      <c r="N1266" s="73">
        <v>0</v>
      </c>
      <c r="O1266" s="16" t="str">
        <f>VLOOKUP($A1266,'Roll up tech'!$A:$C,3,0)</f>
        <v>BJ PTS</v>
      </c>
      <c r="P1266" s="16" t="str">
        <f>VLOOKUP($A1266,'Roll up tech'!$A:$C,2,0)</f>
        <v>BJ US-IC-DublinMudslide-8 1PT</v>
      </c>
      <c r="Q1266" s="16" t="str">
        <f t="shared" si="69"/>
        <v>BJ</v>
      </c>
      <c r="R1266" s="16">
        <f>VLOOKUP(A1266,'Per Pallet'!A:C,3,0)</f>
        <v>240</v>
      </c>
      <c r="S1266" s="16">
        <f t="shared" si="70"/>
        <v>0</v>
      </c>
    </row>
    <row r="1267" spans="1:19" hidden="1" x14ac:dyDescent="0.25">
      <c r="A1267" s="71">
        <v>68654238</v>
      </c>
      <c r="B1267" s="71">
        <v>3989</v>
      </c>
      <c r="C1267" s="71" t="s">
        <v>849</v>
      </c>
      <c r="D1267" s="71" t="s">
        <v>850</v>
      </c>
      <c r="E1267" s="71" t="s">
        <v>10403</v>
      </c>
      <c r="F1267" s="71" t="s">
        <v>851</v>
      </c>
      <c r="G1267" s="71" t="s">
        <v>852</v>
      </c>
      <c r="H1267" s="72">
        <v>0</v>
      </c>
      <c r="I1267" s="73">
        <v>0</v>
      </c>
      <c r="J1267" s="73">
        <v>17481.25</v>
      </c>
      <c r="K1267" s="73">
        <v>13576.16</v>
      </c>
      <c r="L1267" s="74">
        <v>1000</v>
      </c>
      <c r="M1267" s="73">
        <v>0</v>
      </c>
      <c r="N1267" s="73">
        <v>0</v>
      </c>
      <c r="O1267" s="16" t="str">
        <f>VLOOKUP($A1267,'Roll up tech'!$A:$C,3,0)</f>
        <v>BJ PTS</v>
      </c>
      <c r="P1267" s="16" t="str">
        <f>VLOOKUP($A1267,'Roll up tech'!$A:$C,2,0)</f>
        <v>BJ US-IC-DublinMudslide-8 1PT</v>
      </c>
      <c r="Q1267" s="16" t="str">
        <f t="shared" si="69"/>
        <v>BJ</v>
      </c>
      <c r="R1267" s="16">
        <f>VLOOKUP(A1267,'Per Pallet'!A:C,3,0)</f>
        <v>240</v>
      </c>
      <c r="S1267" s="16">
        <f t="shared" si="70"/>
        <v>0</v>
      </c>
    </row>
    <row r="1268" spans="1:19" hidden="1" x14ac:dyDescent="0.25">
      <c r="A1268" s="71">
        <v>68658786</v>
      </c>
      <c r="B1268" s="71">
        <v>1419</v>
      </c>
      <c r="C1268" s="71" t="s">
        <v>849</v>
      </c>
      <c r="D1268" s="71" t="s">
        <v>850</v>
      </c>
      <c r="E1268" s="71" t="s">
        <v>10403</v>
      </c>
      <c r="F1268" s="71" t="s">
        <v>851</v>
      </c>
      <c r="G1268" s="71" t="s">
        <v>852</v>
      </c>
      <c r="H1268" s="72">
        <v>165</v>
      </c>
      <c r="I1268" s="73">
        <v>2441.9899999999998</v>
      </c>
      <c r="J1268" s="73">
        <v>14799.94</v>
      </c>
      <c r="K1268" s="73">
        <v>13679.13</v>
      </c>
      <c r="L1268" s="74">
        <v>1000</v>
      </c>
      <c r="M1268" s="73">
        <v>2441.9899999999998</v>
      </c>
      <c r="N1268" s="73">
        <v>0</v>
      </c>
      <c r="O1268" s="16" t="str">
        <f>VLOOKUP($A1268,'Roll up tech'!$A:$C,3,0)</f>
        <v>TALENTI</v>
      </c>
      <c r="P1268" s="16" t="str">
        <f>VLOOKUP($A1268,'Roll up tech'!$A:$C,2,0)</f>
        <v>Talenti LYR Pumpkin Pie 8 297.6g</v>
      </c>
      <c r="Q1268" s="16" t="str">
        <f t="shared" si="69"/>
        <v>Ta</v>
      </c>
      <c r="R1268" s="16">
        <f>VLOOKUP(A1268,'Per Pallet'!A:C,3,0)</f>
        <v>255</v>
      </c>
      <c r="S1268" s="16">
        <f t="shared" si="70"/>
        <v>1</v>
      </c>
    </row>
    <row r="1269" spans="1:19" hidden="1" x14ac:dyDescent="0.25">
      <c r="A1269" s="71">
        <v>68658786</v>
      </c>
      <c r="B1269" s="71">
        <v>2300</v>
      </c>
      <c r="C1269" s="71" t="s">
        <v>849</v>
      </c>
      <c r="D1269" s="71" t="s">
        <v>850</v>
      </c>
      <c r="E1269" s="71" t="s">
        <v>10403</v>
      </c>
      <c r="F1269" s="71" t="s">
        <v>851</v>
      </c>
      <c r="G1269" s="71" t="s">
        <v>852</v>
      </c>
      <c r="H1269" s="72">
        <v>255</v>
      </c>
      <c r="I1269" s="73">
        <v>3653.27</v>
      </c>
      <c r="J1269" s="73">
        <v>14326.55</v>
      </c>
      <c r="K1269" s="73">
        <v>13143.57</v>
      </c>
      <c r="L1269" s="74">
        <v>1000</v>
      </c>
      <c r="M1269" s="73">
        <v>3653.27</v>
      </c>
      <c r="N1269" s="73">
        <v>0</v>
      </c>
      <c r="O1269" s="16" t="str">
        <f>VLOOKUP($A1269,'Roll up tech'!$A:$C,3,0)</f>
        <v>TALENTI</v>
      </c>
      <c r="P1269" s="16" t="str">
        <f>VLOOKUP($A1269,'Roll up tech'!$A:$C,2,0)</f>
        <v>Talenti LYR Pumpkin Pie 8 297.6g</v>
      </c>
      <c r="Q1269" s="16" t="str">
        <f t="shared" si="69"/>
        <v>Ta</v>
      </c>
      <c r="R1269" s="16">
        <f>VLOOKUP(A1269,'Per Pallet'!A:C,3,0)</f>
        <v>255</v>
      </c>
      <c r="S1269" s="16">
        <f t="shared" si="70"/>
        <v>1</v>
      </c>
    </row>
    <row r="1270" spans="1:19" hidden="1" x14ac:dyDescent="0.25">
      <c r="A1270" s="71">
        <v>68658786</v>
      </c>
      <c r="B1270" s="71">
        <v>2904</v>
      </c>
      <c r="C1270" s="71" t="s">
        <v>849</v>
      </c>
      <c r="D1270" s="71" t="s">
        <v>850</v>
      </c>
      <c r="E1270" s="71" t="s">
        <v>10403</v>
      </c>
      <c r="F1270" s="71" t="s">
        <v>851</v>
      </c>
      <c r="G1270" s="71" t="s">
        <v>852</v>
      </c>
      <c r="H1270" s="72">
        <v>174</v>
      </c>
      <c r="I1270" s="73">
        <v>2492.81</v>
      </c>
      <c r="J1270" s="73">
        <v>14326.49</v>
      </c>
      <c r="K1270" s="73">
        <v>13134.87</v>
      </c>
      <c r="L1270" s="74">
        <v>1000</v>
      </c>
      <c r="M1270" s="73">
        <v>2492.81</v>
      </c>
      <c r="N1270" s="73">
        <v>0</v>
      </c>
      <c r="O1270" s="16" t="str">
        <f>VLOOKUP($A1270,'Roll up tech'!$A:$C,3,0)</f>
        <v>TALENTI</v>
      </c>
      <c r="P1270" s="16" t="str">
        <f>VLOOKUP($A1270,'Roll up tech'!$A:$C,2,0)</f>
        <v>Talenti LYR Pumpkin Pie 8 297.6g</v>
      </c>
      <c r="Q1270" s="16" t="str">
        <f t="shared" si="69"/>
        <v>Ta</v>
      </c>
      <c r="R1270" s="16">
        <f>VLOOKUP(A1270,'Per Pallet'!A:C,3,0)</f>
        <v>255</v>
      </c>
      <c r="S1270" s="16">
        <f t="shared" si="70"/>
        <v>1</v>
      </c>
    </row>
    <row r="1271" spans="1:19" hidden="1" x14ac:dyDescent="0.25">
      <c r="A1271" s="71">
        <v>68689251</v>
      </c>
      <c r="B1271" s="71">
        <v>1352</v>
      </c>
      <c r="C1271" s="71" t="s">
        <v>849</v>
      </c>
      <c r="D1271" s="71" t="s">
        <v>850</v>
      </c>
      <c r="E1271" s="71" t="s">
        <v>10403</v>
      </c>
      <c r="F1271" s="71" t="s">
        <v>851</v>
      </c>
      <c r="G1271" s="71" t="s">
        <v>852</v>
      </c>
      <c r="H1271" s="72">
        <v>49001</v>
      </c>
      <c r="I1271" s="73">
        <v>1045822.6</v>
      </c>
      <c r="J1271" s="73">
        <v>21342.880000000001</v>
      </c>
      <c r="K1271" s="73">
        <v>22060.39</v>
      </c>
      <c r="L1271" s="74">
        <v>1000</v>
      </c>
      <c r="M1271" s="73">
        <v>1045822.6</v>
      </c>
      <c r="N1271" s="73">
        <v>0</v>
      </c>
      <c r="O1271" s="16" t="str">
        <f>VLOOKUP($A1271,'Roll up tech'!$A:$C,3,0)</f>
        <v>EDF</v>
      </c>
      <c r="P1271" s="16" t="str">
        <f>VLOOKUP($A1271,'Roll up tech'!$A:$C,2,0)</f>
        <v>KL Original Vanilla Bar 12-6PK</v>
      </c>
      <c r="Q1271" s="16" t="str">
        <f t="shared" si="69"/>
        <v>KL</v>
      </c>
      <c r="R1271" s="16">
        <f>VLOOKUP(A1271,'Per Pallet'!A:C,3,0)</f>
        <v>132</v>
      </c>
      <c r="S1271" s="16">
        <f t="shared" si="70"/>
        <v>372</v>
      </c>
    </row>
    <row r="1272" spans="1:19" hidden="1" x14ac:dyDescent="0.25">
      <c r="A1272" s="71">
        <v>68689251</v>
      </c>
      <c r="B1272" s="71">
        <v>1406</v>
      </c>
      <c r="C1272" s="71" t="s">
        <v>849</v>
      </c>
      <c r="D1272" s="71" t="s">
        <v>850</v>
      </c>
      <c r="E1272" s="71" t="s">
        <v>10403</v>
      </c>
      <c r="F1272" s="71" t="s">
        <v>851</v>
      </c>
      <c r="G1272" s="71" t="s">
        <v>852</v>
      </c>
      <c r="H1272" s="72">
        <v>1321</v>
      </c>
      <c r="I1272" s="73">
        <v>28611.75</v>
      </c>
      <c r="J1272" s="73">
        <v>21659.16</v>
      </c>
      <c r="K1272" s="73">
        <v>22338.66</v>
      </c>
      <c r="L1272" s="74">
        <v>1000</v>
      </c>
      <c r="M1272" s="73">
        <v>28611.75</v>
      </c>
      <c r="N1272" s="73">
        <v>0</v>
      </c>
      <c r="O1272" s="16" t="str">
        <f>VLOOKUP($A1272,'Roll up tech'!$A:$C,3,0)</f>
        <v>EDF</v>
      </c>
      <c r="P1272" s="16" t="str">
        <f>VLOOKUP($A1272,'Roll up tech'!$A:$C,2,0)</f>
        <v>KL Original Vanilla Bar 12-6PK</v>
      </c>
      <c r="Q1272" s="16" t="str">
        <f t="shared" si="69"/>
        <v>KL</v>
      </c>
      <c r="R1272" s="16">
        <f>VLOOKUP(A1272,'Per Pallet'!A:C,3,0)</f>
        <v>132</v>
      </c>
      <c r="S1272" s="16">
        <f t="shared" si="70"/>
        <v>11</v>
      </c>
    </row>
    <row r="1273" spans="1:19" hidden="1" x14ac:dyDescent="0.25">
      <c r="A1273" s="71">
        <v>68689251</v>
      </c>
      <c r="B1273" s="71">
        <v>1419</v>
      </c>
      <c r="C1273" s="71" t="s">
        <v>849</v>
      </c>
      <c r="D1273" s="71" t="s">
        <v>850</v>
      </c>
      <c r="E1273" s="71" t="s">
        <v>10403</v>
      </c>
      <c r="F1273" s="71" t="s">
        <v>851</v>
      </c>
      <c r="G1273" s="71" t="s">
        <v>852</v>
      </c>
      <c r="H1273" s="72">
        <v>38647</v>
      </c>
      <c r="I1273" s="73">
        <v>902257.27</v>
      </c>
      <c r="J1273" s="73">
        <v>23346.11</v>
      </c>
      <c r="K1273" s="73">
        <v>22338.66</v>
      </c>
      <c r="L1273" s="74">
        <v>1000</v>
      </c>
      <c r="M1273" s="73">
        <v>902257.27</v>
      </c>
      <c r="N1273" s="73">
        <v>0</v>
      </c>
      <c r="O1273" s="16" t="str">
        <f>VLOOKUP($A1273,'Roll up tech'!$A:$C,3,0)</f>
        <v>EDF</v>
      </c>
      <c r="P1273" s="16" t="str">
        <f>VLOOKUP($A1273,'Roll up tech'!$A:$C,2,0)</f>
        <v>KL Original Vanilla Bar 12-6PK</v>
      </c>
      <c r="Q1273" s="16" t="str">
        <f t="shared" si="69"/>
        <v>KL</v>
      </c>
      <c r="R1273" s="16">
        <f>VLOOKUP(A1273,'Per Pallet'!A:C,3,0)</f>
        <v>132</v>
      </c>
      <c r="S1273" s="16">
        <f t="shared" si="70"/>
        <v>293</v>
      </c>
    </row>
    <row r="1274" spans="1:19" hidden="1" x14ac:dyDescent="0.25">
      <c r="A1274" s="71">
        <v>68689251</v>
      </c>
      <c r="B1274" s="71">
        <v>1439</v>
      </c>
      <c r="C1274" s="71" t="s">
        <v>849</v>
      </c>
      <c r="D1274" s="71" t="s">
        <v>850</v>
      </c>
      <c r="E1274" s="71" t="s">
        <v>10403</v>
      </c>
      <c r="F1274" s="71" t="s">
        <v>851</v>
      </c>
      <c r="G1274" s="71" t="s">
        <v>852</v>
      </c>
      <c r="H1274" s="72">
        <v>12905</v>
      </c>
      <c r="I1274" s="73">
        <v>305907.56</v>
      </c>
      <c r="J1274" s="73">
        <v>23704.58</v>
      </c>
      <c r="K1274" s="73">
        <v>22060.39</v>
      </c>
      <c r="L1274" s="74">
        <v>1000</v>
      </c>
      <c r="M1274" s="73">
        <v>305907.56</v>
      </c>
      <c r="N1274" s="73">
        <v>0</v>
      </c>
      <c r="O1274" s="16" t="str">
        <f>VLOOKUP($A1274,'Roll up tech'!$A:$C,3,0)</f>
        <v>EDF</v>
      </c>
      <c r="P1274" s="16" t="str">
        <f>VLOOKUP($A1274,'Roll up tech'!$A:$C,2,0)</f>
        <v>KL Original Vanilla Bar 12-6PK</v>
      </c>
      <c r="Q1274" s="16" t="str">
        <f t="shared" si="69"/>
        <v>KL</v>
      </c>
      <c r="R1274" s="16">
        <f>VLOOKUP(A1274,'Per Pallet'!A:C,3,0)</f>
        <v>132</v>
      </c>
      <c r="S1274" s="16">
        <f t="shared" si="70"/>
        <v>98</v>
      </c>
    </row>
    <row r="1275" spans="1:19" hidden="1" x14ac:dyDescent="0.25">
      <c r="A1275" s="71">
        <v>68689251</v>
      </c>
      <c r="B1275" s="71">
        <v>1471</v>
      </c>
      <c r="C1275" s="71" t="s">
        <v>849</v>
      </c>
      <c r="D1275" s="71" t="s">
        <v>850</v>
      </c>
      <c r="E1275" s="71" t="s">
        <v>10403</v>
      </c>
      <c r="F1275" s="71" t="s">
        <v>851</v>
      </c>
      <c r="G1275" s="71" t="s">
        <v>852</v>
      </c>
      <c r="H1275" s="72">
        <v>22176</v>
      </c>
      <c r="I1275" s="73">
        <v>496270.58</v>
      </c>
      <c r="J1275" s="73">
        <v>22378.720000000001</v>
      </c>
      <c r="K1275" s="73">
        <v>21112.83</v>
      </c>
      <c r="L1275" s="74">
        <v>1000</v>
      </c>
      <c r="M1275" s="73">
        <v>496270.58</v>
      </c>
      <c r="N1275" s="73">
        <v>0</v>
      </c>
      <c r="O1275" s="16" t="str">
        <f>VLOOKUP($A1275,'Roll up tech'!$A:$C,3,0)</f>
        <v>EDF</v>
      </c>
      <c r="P1275" s="16" t="str">
        <f>VLOOKUP($A1275,'Roll up tech'!$A:$C,2,0)</f>
        <v>KL Original Vanilla Bar 12-6PK</v>
      </c>
      <c r="Q1275" s="16" t="str">
        <f t="shared" si="69"/>
        <v>KL</v>
      </c>
      <c r="R1275" s="16">
        <f>VLOOKUP(A1275,'Per Pallet'!A:C,3,0)</f>
        <v>132</v>
      </c>
      <c r="S1275" s="16">
        <f t="shared" si="70"/>
        <v>168</v>
      </c>
    </row>
    <row r="1276" spans="1:19" hidden="1" x14ac:dyDescent="0.25">
      <c r="A1276" s="71">
        <v>68689251</v>
      </c>
      <c r="B1276" s="71">
        <v>2300</v>
      </c>
      <c r="C1276" s="71" t="s">
        <v>849</v>
      </c>
      <c r="D1276" s="71" t="s">
        <v>850</v>
      </c>
      <c r="E1276" s="71" t="s">
        <v>10403</v>
      </c>
      <c r="F1276" s="71" t="s">
        <v>851</v>
      </c>
      <c r="G1276" s="71" t="s">
        <v>852</v>
      </c>
      <c r="H1276" s="72">
        <v>7794</v>
      </c>
      <c r="I1276" s="73">
        <v>175515.79</v>
      </c>
      <c r="J1276" s="73">
        <v>22519.35</v>
      </c>
      <c r="K1276" s="73">
        <v>21221.200000000001</v>
      </c>
      <c r="L1276" s="74">
        <v>1000</v>
      </c>
      <c r="M1276" s="73">
        <v>175515.79</v>
      </c>
      <c r="N1276" s="73">
        <v>0</v>
      </c>
      <c r="O1276" s="16" t="str">
        <f>VLOOKUP($A1276,'Roll up tech'!$A:$C,3,0)</f>
        <v>EDF</v>
      </c>
      <c r="P1276" s="16" t="str">
        <f>VLOOKUP($A1276,'Roll up tech'!$A:$C,2,0)</f>
        <v>KL Original Vanilla Bar 12-6PK</v>
      </c>
      <c r="Q1276" s="16" t="str">
        <f t="shared" ref="Q1276:Q1305" si="71">LEFT(P1276,2)</f>
        <v>KL</v>
      </c>
      <c r="R1276" s="16">
        <f>VLOOKUP(A1276,'Per Pallet'!A:C,3,0)</f>
        <v>132</v>
      </c>
      <c r="S1276" s="16">
        <f t="shared" ref="S1276:S1305" si="72">ROUNDUP(H1276/R1276,0)</f>
        <v>60</v>
      </c>
    </row>
    <row r="1277" spans="1:19" hidden="1" x14ac:dyDescent="0.25">
      <c r="A1277" s="71">
        <v>68689251</v>
      </c>
      <c r="B1277" s="71">
        <v>2904</v>
      </c>
      <c r="C1277" s="71" t="s">
        <v>849</v>
      </c>
      <c r="D1277" s="71" t="s">
        <v>850</v>
      </c>
      <c r="E1277" s="71" t="s">
        <v>10403</v>
      </c>
      <c r="F1277" s="71" t="s">
        <v>851</v>
      </c>
      <c r="G1277" s="71" t="s">
        <v>852</v>
      </c>
      <c r="H1277" s="72">
        <v>12</v>
      </c>
      <c r="I1277" s="73">
        <v>283.3</v>
      </c>
      <c r="J1277" s="73">
        <v>23608.33</v>
      </c>
      <c r="K1277" s="73">
        <v>21093.81</v>
      </c>
      <c r="L1277" s="74">
        <v>1000</v>
      </c>
      <c r="M1277" s="73">
        <v>283.3</v>
      </c>
      <c r="N1277" s="73">
        <v>0</v>
      </c>
      <c r="O1277" s="16" t="str">
        <f>VLOOKUP($A1277,'Roll up tech'!$A:$C,3,0)</f>
        <v>EDF</v>
      </c>
      <c r="P1277" s="16" t="str">
        <f>VLOOKUP($A1277,'Roll up tech'!$A:$C,2,0)</f>
        <v>KL Original Vanilla Bar 12-6PK</v>
      </c>
      <c r="Q1277" s="16" t="str">
        <f t="shared" si="71"/>
        <v>KL</v>
      </c>
      <c r="R1277" s="16">
        <f>VLOOKUP(A1277,'Per Pallet'!A:C,3,0)</f>
        <v>132</v>
      </c>
      <c r="S1277" s="16">
        <f t="shared" si="72"/>
        <v>1</v>
      </c>
    </row>
    <row r="1278" spans="1:19" hidden="1" x14ac:dyDescent="0.25">
      <c r="A1278" s="71">
        <v>68689251</v>
      </c>
      <c r="B1278" s="71">
        <v>3989</v>
      </c>
      <c r="C1278" s="71" t="s">
        <v>849</v>
      </c>
      <c r="D1278" s="71" t="s">
        <v>850</v>
      </c>
      <c r="E1278" s="71" t="s">
        <v>10403</v>
      </c>
      <c r="F1278" s="71" t="s">
        <v>851</v>
      </c>
      <c r="G1278" s="71" t="s">
        <v>852</v>
      </c>
      <c r="H1278" s="72">
        <v>359212</v>
      </c>
      <c r="I1278" s="73">
        <v>7946117.7999999998</v>
      </c>
      <c r="J1278" s="73">
        <v>22120.97</v>
      </c>
      <c r="K1278" s="73">
        <v>21112.83</v>
      </c>
      <c r="L1278" s="74">
        <v>1000</v>
      </c>
      <c r="M1278" s="73">
        <v>7946117.7999999998</v>
      </c>
      <c r="N1278" s="73">
        <v>0</v>
      </c>
      <c r="O1278" s="16" t="str">
        <f>VLOOKUP($A1278,'Roll up tech'!$A:$C,3,0)</f>
        <v>EDF</v>
      </c>
      <c r="P1278" s="16" t="str">
        <f>VLOOKUP($A1278,'Roll up tech'!$A:$C,2,0)</f>
        <v>KL Original Vanilla Bar 12-6PK</v>
      </c>
      <c r="Q1278" s="16" t="str">
        <f t="shared" si="71"/>
        <v>KL</v>
      </c>
      <c r="R1278" s="16">
        <f>VLOOKUP(A1278,'Per Pallet'!A:C,3,0)</f>
        <v>132</v>
      </c>
      <c r="S1278" s="16">
        <f t="shared" si="72"/>
        <v>2722</v>
      </c>
    </row>
    <row r="1279" spans="1:19" hidden="1" x14ac:dyDescent="0.25">
      <c r="A1279" s="71">
        <v>68689253</v>
      </c>
      <c r="B1279" s="71">
        <v>2300</v>
      </c>
      <c r="C1279" s="71" t="s">
        <v>849</v>
      </c>
      <c r="D1279" s="71" t="s">
        <v>850</v>
      </c>
      <c r="E1279" s="71" t="s">
        <v>10403</v>
      </c>
      <c r="F1279" s="71" t="s">
        <v>851</v>
      </c>
      <c r="G1279" s="71" t="s">
        <v>852</v>
      </c>
      <c r="H1279" s="72">
        <v>108</v>
      </c>
      <c r="I1279" s="73">
        <v>2007.23</v>
      </c>
      <c r="J1279" s="73">
        <v>18585.46</v>
      </c>
      <c r="K1279" s="73">
        <v>15124.08</v>
      </c>
      <c r="L1279" s="74">
        <v>1000</v>
      </c>
      <c r="M1279" s="73">
        <v>2007.23</v>
      </c>
      <c r="N1279" s="73">
        <v>0</v>
      </c>
      <c r="O1279" s="16" t="str">
        <f>VLOOKUP($A1279,'Roll up tech'!$A:$C,3,0)</f>
        <v>ESS</v>
      </c>
      <c r="P1279" s="16" t="str">
        <f>VLOOKUP($A1279,'Roll up tech'!$A:$C,2,0)</f>
        <v>KL Vanilla Sandwich 8-6PK</v>
      </c>
      <c r="Q1279" s="16" t="str">
        <f t="shared" si="71"/>
        <v>KL</v>
      </c>
      <c r="R1279" s="16">
        <f>VLOOKUP(A1279,'Per Pallet'!A:C,3,0)</f>
        <v>120</v>
      </c>
      <c r="S1279" s="16">
        <f t="shared" si="72"/>
        <v>1</v>
      </c>
    </row>
    <row r="1280" spans="1:19" hidden="1" x14ac:dyDescent="0.25">
      <c r="A1280" s="71">
        <v>68709233</v>
      </c>
      <c r="B1280" s="71">
        <v>1352</v>
      </c>
      <c r="C1280" s="71" t="s">
        <v>849</v>
      </c>
      <c r="D1280" s="71" t="s">
        <v>850</v>
      </c>
      <c r="E1280" s="71" t="s">
        <v>10403</v>
      </c>
      <c r="F1280" s="71" t="s">
        <v>851</v>
      </c>
      <c r="G1280" s="71" t="s">
        <v>852</v>
      </c>
      <c r="H1280" s="72">
        <v>13</v>
      </c>
      <c r="I1280" s="73">
        <v>252.93</v>
      </c>
      <c r="J1280" s="73">
        <v>19456.150000000001</v>
      </c>
      <c r="K1280" s="73">
        <v>21821.49</v>
      </c>
      <c r="L1280" s="74">
        <v>1000</v>
      </c>
      <c r="M1280" s="73">
        <v>252.93</v>
      </c>
      <c r="N1280" s="73">
        <v>0</v>
      </c>
      <c r="O1280" s="16" t="str">
        <f>VLOOKUP($A1280,'Roll up tech'!$A:$C,3,0)</f>
        <v>EDF</v>
      </c>
      <c r="P1280" s="16" t="str">
        <f>VLOOKUP($A1280,'Roll up tech'!$A:$C,2,0)</f>
        <v>KL SAB RF NSA Vanilla Bar 12-6PK</v>
      </c>
      <c r="Q1280" s="16" t="str">
        <f t="shared" si="71"/>
        <v>KL</v>
      </c>
      <c r="R1280" s="16">
        <f>VLOOKUP(A1280,'Per Pallet'!A:C,3,0)</f>
        <v>132</v>
      </c>
      <c r="S1280" s="16">
        <f t="shared" si="72"/>
        <v>1</v>
      </c>
    </row>
    <row r="1281" spans="1:19" hidden="1" x14ac:dyDescent="0.25">
      <c r="A1281" s="71">
        <v>68709233</v>
      </c>
      <c r="B1281" s="71">
        <v>1419</v>
      </c>
      <c r="C1281" s="71" t="s">
        <v>849</v>
      </c>
      <c r="D1281" s="71" t="s">
        <v>850</v>
      </c>
      <c r="E1281" s="71" t="s">
        <v>10403</v>
      </c>
      <c r="F1281" s="71" t="s">
        <v>851</v>
      </c>
      <c r="G1281" s="71" t="s">
        <v>852</v>
      </c>
      <c r="H1281" s="72">
        <v>8185</v>
      </c>
      <c r="I1281" s="73">
        <v>187438.47</v>
      </c>
      <c r="J1281" s="73">
        <v>22900.240000000002</v>
      </c>
      <c r="K1281" s="73">
        <v>22805.14</v>
      </c>
      <c r="L1281" s="74">
        <v>1000</v>
      </c>
      <c r="M1281" s="73">
        <v>187438.47</v>
      </c>
      <c r="N1281" s="73">
        <v>0</v>
      </c>
      <c r="O1281" s="16" t="str">
        <f>VLOOKUP($A1281,'Roll up tech'!$A:$C,3,0)</f>
        <v>EDF</v>
      </c>
      <c r="P1281" s="16" t="str">
        <f>VLOOKUP($A1281,'Roll up tech'!$A:$C,2,0)</f>
        <v>KL SAB RF NSA Vanilla Bar 12-6PK</v>
      </c>
      <c r="Q1281" s="16" t="str">
        <f t="shared" si="71"/>
        <v>KL</v>
      </c>
      <c r="R1281" s="16">
        <f>VLOOKUP(A1281,'Per Pallet'!A:C,3,0)</f>
        <v>132</v>
      </c>
      <c r="S1281" s="16">
        <f t="shared" si="72"/>
        <v>63</v>
      </c>
    </row>
    <row r="1282" spans="1:19" hidden="1" x14ac:dyDescent="0.25">
      <c r="A1282" s="71">
        <v>68709233</v>
      </c>
      <c r="B1282" s="71">
        <v>1439</v>
      </c>
      <c r="C1282" s="71" t="s">
        <v>849</v>
      </c>
      <c r="D1282" s="71" t="s">
        <v>850</v>
      </c>
      <c r="E1282" s="71" t="s">
        <v>10403</v>
      </c>
      <c r="F1282" s="71" t="s">
        <v>851</v>
      </c>
      <c r="G1282" s="71" t="s">
        <v>852</v>
      </c>
      <c r="H1282" s="72">
        <v>2966</v>
      </c>
      <c r="I1282" s="73">
        <v>69281.69</v>
      </c>
      <c r="J1282" s="73">
        <v>23358.63</v>
      </c>
      <c r="K1282" s="73">
        <v>21821.49</v>
      </c>
      <c r="L1282" s="74">
        <v>1000</v>
      </c>
      <c r="M1282" s="73">
        <v>69281.69</v>
      </c>
      <c r="N1282" s="73">
        <v>0</v>
      </c>
      <c r="O1282" s="16" t="str">
        <f>VLOOKUP($A1282,'Roll up tech'!$A:$C,3,0)</f>
        <v>EDF</v>
      </c>
      <c r="P1282" s="16" t="str">
        <f>VLOOKUP($A1282,'Roll up tech'!$A:$C,2,0)</f>
        <v>KL SAB RF NSA Vanilla Bar 12-6PK</v>
      </c>
      <c r="Q1282" s="16" t="str">
        <f t="shared" si="71"/>
        <v>KL</v>
      </c>
      <c r="R1282" s="16">
        <f>VLOOKUP(A1282,'Per Pallet'!A:C,3,0)</f>
        <v>132</v>
      </c>
      <c r="S1282" s="16">
        <f t="shared" si="72"/>
        <v>23</v>
      </c>
    </row>
    <row r="1283" spans="1:19" hidden="1" x14ac:dyDescent="0.25">
      <c r="A1283" s="71">
        <v>68709233</v>
      </c>
      <c r="B1283" s="71">
        <v>2300</v>
      </c>
      <c r="C1283" s="71" t="s">
        <v>849</v>
      </c>
      <c r="D1283" s="71" t="s">
        <v>850</v>
      </c>
      <c r="E1283" s="71" t="s">
        <v>10403</v>
      </c>
      <c r="F1283" s="71" t="s">
        <v>851</v>
      </c>
      <c r="G1283" s="71" t="s">
        <v>852</v>
      </c>
      <c r="H1283" s="72">
        <v>2204</v>
      </c>
      <c r="I1283" s="73">
        <v>48824.639999999999</v>
      </c>
      <c r="J1283" s="73">
        <v>22152.74</v>
      </c>
      <c r="K1283" s="73">
        <v>22102.29</v>
      </c>
      <c r="L1283" s="74">
        <v>1000</v>
      </c>
      <c r="M1283" s="73">
        <v>48824.639999999999</v>
      </c>
      <c r="N1283" s="73">
        <v>0</v>
      </c>
      <c r="O1283" s="16" t="str">
        <f>VLOOKUP($A1283,'Roll up tech'!$A:$C,3,0)</f>
        <v>EDF</v>
      </c>
      <c r="P1283" s="16" t="str">
        <f>VLOOKUP($A1283,'Roll up tech'!$A:$C,2,0)</f>
        <v>KL SAB RF NSA Vanilla Bar 12-6PK</v>
      </c>
      <c r="Q1283" s="16" t="str">
        <f t="shared" si="71"/>
        <v>KL</v>
      </c>
      <c r="R1283" s="16">
        <f>VLOOKUP(A1283,'Per Pallet'!A:C,3,0)</f>
        <v>132</v>
      </c>
      <c r="S1283" s="16">
        <f t="shared" si="72"/>
        <v>17</v>
      </c>
    </row>
    <row r="1284" spans="1:19" hidden="1" x14ac:dyDescent="0.25">
      <c r="A1284" s="71">
        <v>68709233</v>
      </c>
      <c r="B1284" s="71">
        <v>3989</v>
      </c>
      <c r="C1284" s="71" t="s">
        <v>849</v>
      </c>
      <c r="D1284" s="71" t="s">
        <v>850</v>
      </c>
      <c r="E1284" s="71" t="s">
        <v>10403</v>
      </c>
      <c r="F1284" s="71" t="s">
        <v>851</v>
      </c>
      <c r="G1284" s="71" t="s">
        <v>852</v>
      </c>
      <c r="H1284" s="72">
        <v>63267</v>
      </c>
      <c r="I1284" s="73">
        <v>1357887.45</v>
      </c>
      <c r="J1284" s="73">
        <v>21462.81</v>
      </c>
      <c r="K1284" s="73">
        <v>21821.49</v>
      </c>
      <c r="L1284" s="74">
        <v>1000</v>
      </c>
      <c r="M1284" s="73">
        <v>1357887.45</v>
      </c>
      <c r="N1284" s="73">
        <v>0</v>
      </c>
      <c r="O1284" s="16" t="str">
        <f>VLOOKUP($A1284,'Roll up tech'!$A:$C,3,0)</f>
        <v>EDF</v>
      </c>
      <c r="P1284" s="16" t="str">
        <f>VLOOKUP($A1284,'Roll up tech'!$A:$C,2,0)</f>
        <v>KL SAB RF NSA Vanilla Bar 12-6PK</v>
      </c>
      <c r="Q1284" s="16" t="str">
        <f t="shared" si="71"/>
        <v>KL</v>
      </c>
      <c r="R1284" s="16">
        <f>VLOOKUP(A1284,'Per Pallet'!A:C,3,0)</f>
        <v>132</v>
      </c>
      <c r="S1284" s="16">
        <f t="shared" si="72"/>
        <v>480</v>
      </c>
    </row>
    <row r="1285" spans="1:19" hidden="1" x14ac:dyDescent="0.25">
      <c r="A1285" s="71">
        <v>68709237</v>
      </c>
      <c r="B1285" s="71">
        <v>1352</v>
      </c>
      <c r="C1285" s="71" t="s">
        <v>849</v>
      </c>
      <c r="D1285" s="71" t="s">
        <v>850</v>
      </c>
      <c r="E1285" s="71" t="s">
        <v>10403</v>
      </c>
      <c r="F1285" s="71" t="s">
        <v>851</v>
      </c>
      <c r="G1285" s="71" t="s">
        <v>852</v>
      </c>
      <c r="H1285" s="72">
        <v>0</v>
      </c>
      <c r="I1285" s="73">
        <v>0</v>
      </c>
      <c r="J1285" s="73">
        <v>22057.96</v>
      </c>
      <c r="K1285" s="73">
        <v>23141.14</v>
      </c>
      <c r="L1285" s="74">
        <v>1000</v>
      </c>
      <c r="M1285" s="73">
        <v>0</v>
      </c>
      <c r="N1285" s="73">
        <v>0</v>
      </c>
      <c r="O1285" s="16" t="str">
        <f>VLOOKUP($A1285,'Roll up tech'!$A:$C,3,0)</f>
        <v>EDF</v>
      </c>
      <c r="P1285" s="16" t="str">
        <f>VLOOKUP($A1285,'Roll up tech'!$A:$C,2,0)</f>
        <v>KL Chocolate/Chocolate Bar 12-6PK</v>
      </c>
      <c r="Q1285" s="16" t="str">
        <f t="shared" si="71"/>
        <v>KL</v>
      </c>
      <c r="R1285" s="16">
        <f>VLOOKUP(A1285,'Per Pallet'!A:C,3,0)</f>
        <v>132</v>
      </c>
      <c r="S1285" s="16">
        <f t="shared" si="72"/>
        <v>0</v>
      </c>
    </row>
    <row r="1286" spans="1:19" hidden="1" x14ac:dyDescent="0.25">
      <c r="A1286" s="71">
        <v>68709237</v>
      </c>
      <c r="B1286" s="71">
        <v>1419</v>
      </c>
      <c r="C1286" s="71" t="s">
        <v>849</v>
      </c>
      <c r="D1286" s="71" t="s">
        <v>850</v>
      </c>
      <c r="E1286" s="71" t="s">
        <v>10403</v>
      </c>
      <c r="F1286" s="71" t="s">
        <v>851</v>
      </c>
      <c r="G1286" s="71" t="s">
        <v>852</v>
      </c>
      <c r="H1286" s="72">
        <v>4576</v>
      </c>
      <c r="I1286" s="73">
        <v>106998.09</v>
      </c>
      <c r="J1286" s="73">
        <v>23382.45</v>
      </c>
      <c r="K1286" s="73">
        <v>24338.01</v>
      </c>
      <c r="L1286" s="74">
        <v>1000</v>
      </c>
      <c r="M1286" s="73">
        <v>106998.09</v>
      </c>
      <c r="N1286" s="73">
        <v>0</v>
      </c>
      <c r="O1286" s="16" t="str">
        <f>VLOOKUP($A1286,'Roll up tech'!$A:$C,3,0)</f>
        <v>EDF</v>
      </c>
      <c r="P1286" s="16" t="str">
        <f>VLOOKUP($A1286,'Roll up tech'!$A:$C,2,0)</f>
        <v>KL Chocolate/Chocolate Bar 12-6PK</v>
      </c>
      <c r="Q1286" s="16" t="str">
        <f t="shared" si="71"/>
        <v>KL</v>
      </c>
      <c r="R1286" s="16">
        <f>VLOOKUP(A1286,'Per Pallet'!A:C,3,0)</f>
        <v>132</v>
      </c>
      <c r="S1286" s="16">
        <f t="shared" si="72"/>
        <v>35</v>
      </c>
    </row>
    <row r="1287" spans="1:19" hidden="1" x14ac:dyDescent="0.25">
      <c r="A1287" s="71">
        <v>68709237</v>
      </c>
      <c r="B1287" s="71">
        <v>1439</v>
      </c>
      <c r="C1287" s="71" t="s">
        <v>849</v>
      </c>
      <c r="D1287" s="71" t="s">
        <v>850</v>
      </c>
      <c r="E1287" s="71" t="s">
        <v>10403</v>
      </c>
      <c r="F1287" s="71" t="s">
        <v>851</v>
      </c>
      <c r="G1287" s="71" t="s">
        <v>852</v>
      </c>
      <c r="H1287" s="72">
        <v>183</v>
      </c>
      <c r="I1287" s="73">
        <v>4361.26</v>
      </c>
      <c r="J1287" s="73">
        <v>23832.02</v>
      </c>
      <c r="K1287" s="73">
        <v>23141.14</v>
      </c>
      <c r="L1287" s="74">
        <v>1000</v>
      </c>
      <c r="M1287" s="73">
        <v>4361.26</v>
      </c>
      <c r="N1287" s="73">
        <v>0</v>
      </c>
      <c r="O1287" s="16" t="str">
        <f>VLOOKUP($A1287,'Roll up tech'!$A:$C,3,0)</f>
        <v>EDF</v>
      </c>
      <c r="P1287" s="16" t="str">
        <f>VLOOKUP($A1287,'Roll up tech'!$A:$C,2,0)</f>
        <v>KL Chocolate/Chocolate Bar 12-6PK</v>
      </c>
      <c r="Q1287" s="16" t="str">
        <f t="shared" si="71"/>
        <v>KL</v>
      </c>
      <c r="R1287" s="16">
        <f>VLOOKUP(A1287,'Per Pallet'!A:C,3,0)</f>
        <v>132</v>
      </c>
      <c r="S1287" s="16">
        <f t="shared" si="72"/>
        <v>2</v>
      </c>
    </row>
    <row r="1288" spans="1:19" hidden="1" x14ac:dyDescent="0.25">
      <c r="A1288" s="71">
        <v>68709237</v>
      </c>
      <c r="B1288" s="71">
        <v>2300</v>
      </c>
      <c r="C1288" s="71" t="s">
        <v>849</v>
      </c>
      <c r="D1288" s="71" t="s">
        <v>850</v>
      </c>
      <c r="E1288" s="71" t="s">
        <v>10403</v>
      </c>
      <c r="F1288" s="71" t="s">
        <v>851</v>
      </c>
      <c r="G1288" s="71" t="s">
        <v>852</v>
      </c>
      <c r="H1288" s="72">
        <v>661</v>
      </c>
      <c r="I1288" s="73">
        <v>15017.09</v>
      </c>
      <c r="J1288" s="73">
        <v>22718.74</v>
      </c>
      <c r="K1288" s="73">
        <v>23440.5</v>
      </c>
      <c r="L1288" s="74">
        <v>1000</v>
      </c>
      <c r="M1288" s="73">
        <v>15017.09</v>
      </c>
      <c r="N1288" s="73">
        <v>0</v>
      </c>
      <c r="O1288" s="16" t="str">
        <f>VLOOKUP($A1288,'Roll up tech'!$A:$C,3,0)</f>
        <v>EDF</v>
      </c>
      <c r="P1288" s="16" t="str">
        <f>VLOOKUP($A1288,'Roll up tech'!$A:$C,2,0)</f>
        <v>KL Chocolate/Chocolate Bar 12-6PK</v>
      </c>
      <c r="Q1288" s="16" t="str">
        <f t="shared" si="71"/>
        <v>KL</v>
      </c>
      <c r="R1288" s="16">
        <f>VLOOKUP(A1288,'Per Pallet'!A:C,3,0)</f>
        <v>132</v>
      </c>
      <c r="S1288" s="16">
        <f t="shared" si="72"/>
        <v>6</v>
      </c>
    </row>
    <row r="1289" spans="1:19" hidden="1" x14ac:dyDescent="0.25">
      <c r="A1289" s="71">
        <v>68709237</v>
      </c>
      <c r="B1289" s="71">
        <v>3989</v>
      </c>
      <c r="C1289" s="71" t="s">
        <v>849</v>
      </c>
      <c r="D1289" s="71" t="s">
        <v>850</v>
      </c>
      <c r="E1289" s="71" t="s">
        <v>10403</v>
      </c>
      <c r="F1289" s="71" t="s">
        <v>851</v>
      </c>
      <c r="G1289" s="71" t="s">
        <v>852</v>
      </c>
      <c r="H1289" s="72">
        <v>44350</v>
      </c>
      <c r="I1289" s="73">
        <v>991142.09</v>
      </c>
      <c r="J1289" s="73">
        <v>22348.19</v>
      </c>
      <c r="K1289" s="73">
        <v>23147.62</v>
      </c>
      <c r="L1289" s="74">
        <v>1000</v>
      </c>
      <c r="M1289" s="73">
        <v>991142.09</v>
      </c>
      <c r="N1289" s="73">
        <v>0</v>
      </c>
      <c r="O1289" s="16" t="str">
        <f>VLOOKUP($A1289,'Roll up tech'!$A:$C,3,0)</f>
        <v>EDF</v>
      </c>
      <c r="P1289" s="16" t="str">
        <f>VLOOKUP($A1289,'Roll up tech'!$A:$C,2,0)</f>
        <v>KL Chocolate/Chocolate Bar 12-6PK</v>
      </c>
      <c r="Q1289" s="16" t="str">
        <f t="shared" si="71"/>
        <v>KL</v>
      </c>
      <c r="R1289" s="16">
        <f>VLOOKUP(A1289,'Per Pallet'!A:C,3,0)</f>
        <v>132</v>
      </c>
      <c r="S1289" s="16">
        <f t="shared" si="72"/>
        <v>336</v>
      </c>
    </row>
    <row r="1290" spans="1:19" hidden="1" x14ac:dyDescent="0.25">
      <c r="A1290" s="71">
        <v>68710277</v>
      </c>
      <c r="B1290" s="71">
        <v>1352</v>
      </c>
      <c r="C1290" s="71" t="s">
        <v>849</v>
      </c>
      <c r="D1290" s="71" t="s">
        <v>850</v>
      </c>
      <c r="E1290" s="71" t="s">
        <v>10403</v>
      </c>
      <c r="F1290" s="71" t="s">
        <v>853</v>
      </c>
      <c r="G1290" s="71" t="s">
        <v>852</v>
      </c>
      <c r="H1290" s="72">
        <v>0</v>
      </c>
      <c r="I1290" s="73">
        <v>0</v>
      </c>
      <c r="J1290" s="73">
        <v>23877.23</v>
      </c>
      <c r="K1290" s="73">
        <v>21208.29</v>
      </c>
      <c r="L1290" s="74">
        <v>1000</v>
      </c>
      <c r="M1290" s="73">
        <v>0</v>
      </c>
      <c r="N1290" s="73">
        <v>0</v>
      </c>
      <c r="O1290" s="16" t="str">
        <f>VLOOKUP($A1290,'Roll up tech'!$A:$C,3,0)</f>
        <v>EDF</v>
      </c>
      <c r="P1290" s="16" t="str">
        <f>VLOOKUP($A1290,'Roll up tech'!$A:$C,2,0)</f>
        <v>KL SAB RF NSA Krunch Bar 12-6PK</v>
      </c>
      <c r="Q1290" s="16" t="str">
        <f t="shared" si="71"/>
        <v>KL</v>
      </c>
      <c r="R1290" s="16">
        <f>VLOOKUP(A1290,'Per Pallet'!A:C,3,0)</f>
        <v>132</v>
      </c>
      <c r="S1290" s="16">
        <f t="shared" si="72"/>
        <v>0</v>
      </c>
    </row>
    <row r="1291" spans="1:19" hidden="1" x14ac:dyDescent="0.25">
      <c r="A1291" s="71">
        <v>68710277</v>
      </c>
      <c r="B1291" s="71">
        <v>1419</v>
      </c>
      <c r="C1291" s="71" t="s">
        <v>849</v>
      </c>
      <c r="D1291" s="71" t="s">
        <v>850</v>
      </c>
      <c r="E1291" s="71" t="s">
        <v>10403</v>
      </c>
      <c r="F1291" s="71" t="s">
        <v>851</v>
      </c>
      <c r="G1291" s="71" t="s">
        <v>852</v>
      </c>
      <c r="H1291" s="72">
        <v>4601</v>
      </c>
      <c r="I1291" s="73">
        <v>110407.91</v>
      </c>
      <c r="J1291" s="73">
        <v>23996.5</v>
      </c>
      <c r="K1291" s="73">
        <v>22061.43</v>
      </c>
      <c r="L1291" s="74">
        <v>1000</v>
      </c>
      <c r="M1291" s="73">
        <v>110407.91</v>
      </c>
      <c r="N1291" s="73">
        <v>0</v>
      </c>
      <c r="O1291" s="16" t="str">
        <f>VLOOKUP($A1291,'Roll up tech'!$A:$C,3,0)</f>
        <v>EDF</v>
      </c>
      <c r="P1291" s="16" t="str">
        <f>VLOOKUP($A1291,'Roll up tech'!$A:$C,2,0)</f>
        <v>KL SAB RF NSA Krunch Bar 12-6PK</v>
      </c>
      <c r="Q1291" s="16" t="str">
        <f t="shared" si="71"/>
        <v>KL</v>
      </c>
      <c r="R1291" s="16">
        <f>VLOOKUP(A1291,'Per Pallet'!A:C,3,0)</f>
        <v>132</v>
      </c>
      <c r="S1291" s="16">
        <f t="shared" si="72"/>
        <v>35</v>
      </c>
    </row>
    <row r="1292" spans="1:19" hidden="1" x14ac:dyDescent="0.25">
      <c r="A1292" s="71">
        <v>68710277</v>
      </c>
      <c r="B1292" s="71">
        <v>1439</v>
      </c>
      <c r="C1292" s="71" t="s">
        <v>849</v>
      </c>
      <c r="D1292" s="71" t="s">
        <v>850</v>
      </c>
      <c r="E1292" s="71" t="s">
        <v>10403</v>
      </c>
      <c r="F1292" s="71" t="s">
        <v>851</v>
      </c>
      <c r="G1292" s="71" t="s">
        <v>852</v>
      </c>
      <c r="H1292" s="72">
        <v>229</v>
      </c>
      <c r="I1292" s="73">
        <v>5505.54</v>
      </c>
      <c r="J1292" s="73">
        <v>24041.66</v>
      </c>
      <c r="K1292" s="73">
        <v>21208.29</v>
      </c>
      <c r="L1292" s="74">
        <v>1000</v>
      </c>
      <c r="M1292" s="73">
        <v>5505.54</v>
      </c>
      <c r="N1292" s="73">
        <v>0</v>
      </c>
      <c r="O1292" s="16" t="str">
        <f>VLOOKUP($A1292,'Roll up tech'!$A:$C,3,0)</f>
        <v>EDF</v>
      </c>
      <c r="P1292" s="16" t="str">
        <f>VLOOKUP($A1292,'Roll up tech'!$A:$C,2,0)</f>
        <v>KL SAB RF NSA Krunch Bar 12-6PK</v>
      </c>
      <c r="Q1292" s="16" t="str">
        <f t="shared" si="71"/>
        <v>KL</v>
      </c>
      <c r="R1292" s="16">
        <f>VLOOKUP(A1292,'Per Pallet'!A:C,3,0)</f>
        <v>132</v>
      </c>
      <c r="S1292" s="16">
        <f t="shared" si="72"/>
        <v>2</v>
      </c>
    </row>
    <row r="1293" spans="1:19" hidden="1" x14ac:dyDescent="0.25">
      <c r="A1293" s="71">
        <v>68710277</v>
      </c>
      <c r="B1293" s="71">
        <v>2300</v>
      </c>
      <c r="C1293" s="71" t="s">
        <v>849</v>
      </c>
      <c r="D1293" s="71" t="s">
        <v>850</v>
      </c>
      <c r="E1293" s="71" t="s">
        <v>10403</v>
      </c>
      <c r="F1293" s="71" t="s">
        <v>851</v>
      </c>
      <c r="G1293" s="71" t="s">
        <v>852</v>
      </c>
      <c r="H1293" s="72">
        <v>1032</v>
      </c>
      <c r="I1293" s="73">
        <v>24105.86</v>
      </c>
      <c r="J1293" s="73">
        <v>23358.39</v>
      </c>
      <c r="K1293" s="73">
        <v>21365.47</v>
      </c>
      <c r="L1293" s="74">
        <v>1000</v>
      </c>
      <c r="M1293" s="73">
        <v>24105.86</v>
      </c>
      <c r="N1293" s="73">
        <v>0</v>
      </c>
      <c r="O1293" s="16" t="str">
        <f>VLOOKUP($A1293,'Roll up tech'!$A:$C,3,0)</f>
        <v>EDF</v>
      </c>
      <c r="P1293" s="16" t="str">
        <f>VLOOKUP($A1293,'Roll up tech'!$A:$C,2,0)</f>
        <v>KL SAB RF NSA Krunch Bar 12-6PK</v>
      </c>
      <c r="Q1293" s="16" t="str">
        <f t="shared" si="71"/>
        <v>KL</v>
      </c>
      <c r="R1293" s="16">
        <f>VLOOKUP(A1293,'Per Pallet'!A:C,3,0)</f>
        <v>132</v>
      </c>
      <c r="S1293" s="16">
        <f t="shared" si="72"/>
        <v>8</v>
      </c>
    </row>
    <row r="1294" spans="1:19" hidden="1" x14ac:dyDescent="0.25">
      <c r="A1294" s="71">
        <v>68710277</v>
      </c>
      <c r="B1294" s="71">
        <v>3989</v>
      </c>
      <c r="C1294" s="71" t="s">
        <v>849</v>
      </c>
      <c r="D1294" s="71" t="s">
        <v>850</v>
      </c>
      <c r="E1294" s="71" t="s">
        <v>10403</v>
      </c>
      <c r="F1294" s="71" t="s">
        <v>851</v>
      </c>
      <c r="G1294" s="71" t="s">
        <v>852</v>
      </c>
      <c r="H1294" s="72">
        <v>13964</v>
      </c>
      <c r="I1294" s="73">
        <v>321344.45</v>
      </c>
      <c r="J1294" s="73">
        <v>23012.35</v>
      </c>
      <c r="K1294" s="73">
        <v>21209.41</v>
      </c>
      <c r="L1294" s="74">
        <v>1000</v>
      </c>
      <c r="M1294" s="73">
        <v>321344.45</v>
      </c>
      <c r="N1294" s="73">
        <v>0</v>
      </c>
      <c r="O1294" s="16" t="str">
        <f>VLOOKUP($A1294,'Roll up tech'!$A:$C,3,0)</f>
        <v>EDF</v>
      </c>
      <c r="P1294" s="16" t="str">
        <f>VLOOKUP($A1294,'Roll up tech'!$A:$C,2,0)</f>
        <v>KL SAB RF NSA Krunch Bar 12-6PK</v>
      </c>
      <c r="Q1294" s="16" t="str">
        <f t="shared" si="71"/>
        <v>KL</v>
      </c>
      <c r="R1294" s="16">
        <f>VLOOKUP(A1294,'Per Pallet'!A:C,3,0)</f>
        <v>132</v>
      </c>
      <c r="S1294" s="16">
        <f t="shared" si="72"/>
        <v>106</v>
      </c>
    </row>
    <row r="1295" spans="1:19" hidden="1" x14ac:dyDescent="0.25">
      <c r="A1295" s="71">
        <v>68710285</v>
      </c>
      <c r="B1295" s="71">
        <v>1352</v>
      </c>
      <c r="C1295" s="71" t="s">
        <v>849</v>
      </c>
      <c r="D1295" s="71" t="s">
        <v>850</v>
      </c>
      <c r="E1295" s="71" t="s">
        <v>10403</v>
      </c>
      <c r="F1295" s="71" t="s">
        <v>851</v>
      </c>
      <c r="G1295" s="71" t="s">
        <v>852</v>
      </c>
      <c r="H1295" s="72">
        <v>924</v>
      </c>
      <c r="I1295" s="73">
        <v>21178.98</v>
      </c>
      <c r="J1295" s="73">
        <v>22920.97</v>
      </c>
      <c r="K1295" s="73">
        <v>16753.52</v>
      </c>
      <c r="L1295" s="74">
        <v>1000</v>
      </c>
      <c r="M1295" s="73">
        <v>21178.98</v>
      </c>
      <c r="N1295" s="73">
        <v>0</v>
      </c>
      <c r="O1295" s="16" t="str">
        <f>VLOOKUP($A1295,'Roll up tech'!$A:$C,3,0)</f>
        <v>EDF</v>
      </c>
      <c r="P1295" s="16" t="str">
        <f>VLOOKUP($A1295,'Roll up tech'!$A:$C,2,0)</f>
        <v>KL Krunch Bar 12-6PK</v>
      </c>
      <c r="Q1295" s="16" t="str">
        <f t="shared" si="71"/>
        <v>KL</v>
      </c>
      <c r="R1295" s="16">
        <f>VLOOKUP(A1295,'Per Pallet'!A:C,3,0)</f>
        <v>132</v>
      </c>
      <c r="S1295" s="16">
        <f t="shared" si="72"/>
        <v>7</v>
      </c>
    </row>
    <row r="1296" spans="1:19" hidden="1" x14ac:dyDescent="0.25">
      <c r="A1296" s="71">
        <v>68710285</v>
      </c>
      <c r="B1296" s="71">
        <v>1419</v>
      </c>
      <c r="C1296" s="71" t="s">
        <v>849</v>
      </c>
      <c r="D1296" s="71" t="s">
        <v>850</v>
      </c>
      <c r="E1296" s="71" t="s">
        <v>10403</v>
      </c>
      <c r="F1296" s="71" t="s">
        <v>851</v>
      </c>
      <c r="G1296" s="71" t="s">
        <v>852</v>
      </c>
      <c r="H1296" s="72">
        <v>6155</v>
      </c>
      <c r="I1296" s="73">
        <v>147180.79</v>
      </c>
      <c r="J1296" s="73">
        <v>23912.39</v>
      </c>
      <c r="K1296" s="73">
        <v>17586.79</v>
      </c>
      <c r="L1296" s="74">
        <v>1000</v>
      </c>
      <c r="M1296" s="73">
        <v>147180.79</v>
      </c>
      <c r="N1296" s="73">
        <v>0</v>
      </c>
      <c r="O1296" s="16" t="str">
        <f>VLOOKUP($A1296,'Roll up tech'!$A:$C,3,0)</f>
        <v>EDF</v>
      </c>
      <c r="P1296" s="16" t="str">
        <f>VLOOKUP($A1296,'Roll up tech'!$A:$C,2,0)</f>
        <v>KL Krunch Bar 12-6PK</v>
      </c>
      <c r="Q1296" s="16" t="str">
        <f t="shared" si="71"/>
        <v>KL</v>
      </c>
      <c r="R1296" s="16">
        <f>VLOOKUP(A1296,'Per Pallet'!A:C,3,0)</f>
        <v>132</v>
      </c>
      <c r="S1296" s="16">
        <f t="shared" si="72"/>
        <v>47</v>
      </c>
    </row>
    <row r="1297" spans="1:19" hidden="1" x14ac:dyDescent="0.25">
      <c r="A1297" s="71">
        <v>68710285</v>
      </c>
      <c r="B1297" s="71">
        <v>1439</v>
      </c>
      <c r="C1297" s="71" t="s">
        <v>849</v>
      </c>
      <c r="D1297" s="71" t="s">
        <v>850</v>
      </c>
      <c r="E1297" s="71" t="s">
        <v>10403</v>
      </c>
      <c r="F1297" s="71" t="s">
        <v>851</v>
      </c>
      <c r="G1297" s="71" t="s">
        <v>852</v>
      </c>
      <c r="H1297" s="72">
        <v>576</v>
      </c>
      <c r="I1297" s="73">
        <v>14049.73</v>
      </c>
      <c r="J1297" s="73">
        <v>24391.89</v>
      </c>
      <c r="K1297" s="73">
        <v>21804.55</v>
      </c>
      <c r="L1297" s="74">
        <v>1000</v>
      </c>
      <c r="M1297" s="73">
        <v>14049.73</v>
      </c>
      <c r="N1297" s="73">
        <v>0</v>
      </c>
      <c r="O1297" s="16" t="str">
        <f>VLOOKUP($A1297,'Roll up tech'!$A:$C,3,0)</f>
        <v>EDF</v>
      </c>
      <c r="P1297" s="16" t="str">
        <f>VLOOKUP($A1297,'Roll up tech'!$A:$C,2,0)</f>
        <v>KL Krunch Bar 12-6PK</v>
      </c>
      <c r="Q1297" s="16" t="str">
        <f t="shared" si="71"/>
        <v>KL</v>
      </c>
      <c r="R1297" s="16">
        <f>VLOOKUP(A1297,'Per Pallet'!A:C,3,0)</f>
        <v>132</v>
      </c>
      <c r="S1297" s="16">
        <f t="shared" si="72"/>
        <v>5</v>
      </c>
    </row>
    <row r="1298" spans="1:19" hidden="1" x14ac:dyDescent="0.25">
      <c r="A1298" s="71">
        <v>68710285</v>
      </c>
      <c r="B1298" s="71">
        <v>2300</v>
      </c>
      <c r="C1298" s="71" t="s">
        <v>849</v>
      </c>
      <c r="D1298" s="71" t="s">
        <v>850</v>
      </c>
      <c r="E1298" s="71" t="s">
        <v>10403</v>
      </c>
      <c r="F1298" s="71" t="s">
        <v>851</v>
      </c>
      <c r="G1298" s="71" t="s">
        <v>852</v>
      </c>
      <c r="H1298" s="72">
        <v>505</v>
      </c>
      <c r="I1298" s="73">
        <v>11829.56</v>
      </c>
      <c r="J1298" s="73">
        <v>23424.87</v>
      </c>
      <c r="K1298" s="73">
        <v>16990.939999999999</v>
      </c>
      <c r="L1298" s="74">
        <v>1000</v>
      </c>
      <c r="M1298" s="73">
        <v>11829.56</v>
      </c>
      <c r="N1298" s="73">
        <v>0</v>
      </c>
      <c r="O1298" s="16" t="str">
        <f>VLOOKUP($A1298,'Roll up tech'!$A:$C,3,0)</f>
        <v>EDF</v>
      </c>
      <c r="P1298" s="16" t="str">
        <f>VLOOKUP($A1298,'Roll up tech'!$A:$C,2,0)</f>
        <v>KL Krunch Bar 12-6PK</v>
      </c>
      <c r="Q1298" s="16" t="str">
        <f t="shared" si="71"/>
        <v>KL</v>
      </c>
      <c r="R1298" s="16">
        <f>VLOOKUP(A1298,'Per Pallet'!A:C,3,0)</f>
        <v>132</v>
      </c>
      <c r="S1298" s="16">
        <f t="shared" si="72"/>
        <v>4</v>
      </c>
    </row>
    <row r="1299" spans="1:19" hidden="1" x14ac:dyDescent="0.25">
      <c r="A1299" s="71">
        <v>68710285</v>
      </c>
      <c r="B1299" s="71">
        <v>3989</v>
      </c>
      <c r="C1299" s="71" t="s">
        <v>849</v>
      </c>
      <c r="D1299" s="71" t="s">
        <v>850</v>
      </c>
      <c r="E1299" s="71" t="s">
        <v>10403</v>
      </c>
      <c r="F1299" s="71" t="s">
        <v>851</v>
      </c>
      <c r="G1299" s="71" t="s">
        <v>852</v>
      </c>
      <c r="H1299" s="72">
        <v>30990</v>
      </c>
      <c r="I1299" s="73">
        <v>721479.45</v>
      </c>
      <c r="J1299" s="73">
        <v>23281.040000000001</v>
      </c>
      <c r="K1299" s="73">
        <v>16753.52</v>
      </c>
      <c r="L1299" s="74">
        <v>1000</v>
      </c>
      <c r="M1299" s="73">
        <v>721479.45</v>
      </c>
      <c r="N1299" s="73">
        <v>0</v>
      </c>
      <c r="O1299" s="16" t="str">
        <f>VLOOKUP($A1299,'Roll up tech'!$A:$C,3,0)</f>
        <v>EDF</v>
      </c>
      <c r="P1299" s="16" t="str">
        <f>VLOOKUP($A1299,'Roll up tech'!$A:$C,2,0)</f>
        <v>KL Krunch Bar 12-6PK</v>
      </c>
      <c r="Q1299" s="16" t="str">
        <f t="shared" si="71"/>
        <v>KL</v>
      </c>
      <c r="R1299" s="16">
        <f>VLOOKUP(A1299,'Per Pallet'!A:C,3,0)</f>
        <v>132</v>
      </c>
      <c r="S1299" s="16">
        <f t="shared" si="72"/>
        <v>235</v>
      </c>
    </row>
    <row r="1300" spans="1:19" hidden="1" x14ac:dyDescent="0.25">
      <c r="A1300" s="71">
        <v>68726871</v>
      </c>
      <c r="B1300" s="71">
        <v>1419</v>
      </c>
      <c r="C1300" s="71" t="s">
        <v>849</v>
      </c>
      <c r="D1300" s="71" t="s">
        <v>850</v>
      </c>
      <c r="E1300" s="71" t="s">
        <v>10403</v>
      </c>
      <c r="F1300" s="71" t="s">
        <v>851</v>
      </c>
      <c r="G1300" s="71" t="s">
        <v>852</v>
      </c>
      <c r="H1300" s="72">
        <v>1517</v>
      </c>
      <c r="I1300" s="73">
        <v>16585.900000000001</v>
      </c>
      <c r="J1300" s="73">
        <v>10933.36</v>
      </c>
      <c r="K1300" s="73">
        <v>9834.67</v>
      </c>
      <c r="L1300" s="74">
        <v>1000</v>
      </c>
      <c r="M1300" s="73">
        <v>16585.900000000001</v>
      </c>
      <c r="N1300" s="73">
        <v>0</v>
      </c>
      <c r="O1300" s="16" t="str">
        <f>VLOOKUP($A1300,'Roll up tech'!$A:$C,3,0)</f>
        <v>MBG</v>
      </c>
      <c r="P1300" s="16" t="str">
        <f>VLOOKUP($A1300,'Roll up tech'!$A:$C,2,0)</f>
        <v>GH Eclair 1-24BK</v>
      </c>
      <c r="Q1300" s="16" t="str">
        <f t="shared" si="71"/>
        <v>GH</v>
      </c>
      <c r="R1300" s="16">
        <f>VLOOKUP(A1300,'Per Pallet'!A:C,3,0)</f>
        <v>225</v>
      </c>
      <c r="S1300" s="16">
        <f t="shared" si="72"/>
        <v>7</v>
      </c>
    </row>
    <row r="1301" spans="1:19" hidden="1" x14ac:dyDescent="0.25">
      <c r="A1301" s="71">
        <v>68726871</v>
      </c>
      <c r="B1301" s="71">
        <v>1439</v>
      </c>
      <c r="C1301" s="71" t="s">
        <v>849</v>
      </c>
      <c r="D1301" s="71" t="s">
        <v>850</v>
      </c>
      <c r="E1301" s="71" t="s">
        <v>10403</v>
      </c>
      <c r="F1301" s="71" t="s">
        <v>851</v>
      </c>
      <c r="G1301" s="71" t="s">
        <v>852</v>
      </c>
      <c r="H1301" s="72">
        <v>852</v>
      </c>
      <c r="I1301" s="73">
        <v>9751.35</v>
      </c>
      <c r="J1301" s="73">
        <v>11445.25</v>
      </c>
      <c r="K1301" s="73">
        <v>9409.64</v>
      </c>
      <c r="L1301" s="74">
        <v>1000</v>
      </c>
      <c r="M1301" s="73">
        <v>9751.35</v>
      </c>
      <c r="N1301" s="73">
        <v>0</v>
      </c>
      <c r="O1301" s="16" t="str">
        <f>VLOOKUP($A1301,'Roll up tech'!$A:$C,3,0)</f>
        <v>MBG</v>
      </c>
      <c r="P1301" s="16" t="str">
        <f>VLOOKUP($A1301,'Roll up tech'!$A:$C,2,0)</f>
        <v>GH Eclair 1-24BK</v>
      </c>
      <c r="Q1301" s="16" t="str">
        <f t="shared" si="71"/>
        <v>GH</v>
      </c>
      <c r="R1301" s="16">
        <f>VLOOKUP(A1301,'Per Pallet'!A:C,3,0)</f>
        <v>225</v>
      </c>
      <c r="S1301" s="16">
        <f t="shared" si="72"/>
        <v>4</v>
      </c>
    </row>
    <row r="1302" spans="1:19" hidden="1" x14ac:dyDescent="0.25">
      <c r="A1302" s="71">
        <v>68726871</v>
      </c>
      <c r="B1302" s="71">
        <v>2300</v>
      </c>
      <c r="C1302" s="71" t="s">
        <v>849</v>
      </c>
      <c r="D1302" s="71" t="s">
        <v>850</v>
      </c>
      <c r="E1302" s="71" t="s">
        <v>10403</v>
      </c>
      <c r="F1302" s="71" t="s">
        <v>851</v>
      </c>
      <c r="G1302" s="71" t="s">
        <v>852</v>
      </c>
      <c r="H1302" s="72">
        <v>249</v>
      </c>
      <c r="I1302" s="73">
        <v>2696.78</v>
      </c>
      <c r="J1302" s="73">
        <v>10830.44</v>
      </c>
      <c r="K1302" s="73">
        <v>9834.67</v>
      </c>
      <c r="L1302" s="74">
        <v>1000</v>
      </c>
      <c r="M1302" s="73">
        <v>2696.78</v>
      </c>
      <c r="N1302" s="73">
        <v>0</v>
      </c>
      <c r="O1302" s="16" t="str">
        <f>VLOOKUP($A1302,'Roll up tech'!$A:$C,3,0)</f>
        <v>MBG</v>
      </c>
      <c r="P1302" s="16" t="str">
        <f>VLOOKUP($A1302,'Roll up tech'!$A:$C,2,0)</f>
        <v>GH Eclair 1-24BK</v>
      </c>
      <c r="Q1302" s="16" t="str">
        <f t="shared" si="71"/>
        <v>GH</v>
      </c>
      <c r="R1302" s="16">
        <f>VLOOKUP(A1302,'Per Pallet'!A:C,3,0)</f>
        <v>225</v>
      </c>
      <c r="S1302" s="16">
        <f t="shared" si="72"/>
        <v>2</v>
      </c>
    </row>
    <row r="1303" spans="1:19" hidden="1" x14ac:dyDescent="0.25">
      <c r="A1303" s="71">
        <v>68726871</v>
      </c>
      <c r="B1303" s="71">
        <v>3989</v>
      </c>
      <c r="C1303" s="71" t="s">
        <v>849</v>
      </c>
      <c r="D1303" s="71" t="s">
        <v>850</v>
      </c>
      <c r="E1303" s="71" t="s">
        <v>10403</v>
      </c>
      <c r="F1303" s="71" t="s">
        <v>851</v>
      </c>
      <c r="G1303" s="71" t="s">
        <v>852</v>
      </c>
      <c r="H1303" s="72">
        <v>14333</v>
      </c>
      <c r="I1303" s="73">
        <v>161542.70000000001</v>
      </c>
      <c r="J1303" s="73">
        <v>11270.68</v>
      </c>
      <c r="K1303" s="73">
        <v>9834.67</v>
      </c>
      <c r="L1303" s="74">
        <v>1000</v>
      </c>
      <c r="M1303" s="73">
        <v>161542.70000000001</v>
      </c>
      <c r="N1303" s="73">
        <v>0</v>
      </c>
      <c r="O1303" s="16" t="str">
        <f>VLOOKUP($A1303,'Roll up tech'!$A:$C,3,0)</f>
        <v>MBG</v>
      </c>
      <c r="P1303" s="16" t="str">
        <f>VLOOKUP($A1303,'Roll up tech'!$A:$C,2,0)</f>
        <v>GH Eclair 1-24BK</v>
      </c>
      <c r="Q1303" s="16" t="str">
        <f t="shared" si="71"/>
        <v>GH</v>
      </c>
      <c r="R1303" s="16">
        <f>VLOOKUP(A1303,'Per Pallet'!A:C,3,0)</f>
        <v>225</v>
      </c>
      <c r="S1303" s="16">
        <f t="shared" si="72"/>
        <v>64</v>
      </c>
    </row>
    <row r="1304" spans="1:19" hidden="1" x14ac:dyDescent="0.25">
      <c r="A1304" s="71">
        <v>68726896</v>
      </c>
      <c r="B1304" s="71">
        <v>2300</v>
      </c>
      <c r="C1304" s="71" t="s">
        <v>849</v>
      </c>
      <c r="D1304" s="71" t="s">
        <v>850</v>
      </c>
      <c r="E1304" s="71" t="s">
        <v>10403</v>
      </c>
      <c r="F1304" s="71" t="s">
        <v>851</v>
      </c>
      <c r="G1304" s="71" t="s">
        <v>852</v>
      </c>
      <c r="H1304" s="72">
        <v>1</v>
      </c>
      <c r="I1304" s="73">
        <v>10.53</v>
      </c>
      <c r="J1304" s="73">
        <v>10530</v>
      </c>
      <c r="K1304" s="73">
        <v>12551.52</v>
      </c>
      <c r="L1304" s="74">
        <v>1000</v>
      </c>
      <c r="M1304" s="73">
        <v>10.53</v>
      </c>
      <c r="N1304" s="73">
        <v>0</v>
      </c>
      <c r="O1304" s="16" t="str">
        <f>VLOOKUP($A1304,'Roll up tech'!$A:$C,3,0)</f>
        <v>TALENTI</v>
      </c>
      <c r="P1304" s="16" t="str">
        <f>VLOOKUP($A1304,'Roll up tech'!$A:$C,2,0)</f>
        <v>Talenti Belgian Chocolate 8 1PT</v>
      </c>
      <c r="Q1304" s="16" t="str">
        <f t="shared" si="71"/>
        <v>Ta</v>
      </c>
      <c r="R1304" s="16">
        <f>VLOOKUP(A1304,'Per Pallet'!A:C,3,0)</f>
        <v>255</v>
      </c>
      <c r="S1304" s="16">
        <f t="shared" si="72"/>
        <v>1</v>
      </c>
    </row>
    <row r="1305" spans="1:19" hidden="1" x14ac:dyDescent="0.25">
      <c r="A1305" s="71">
        <v>68726916</v>
      </c>
      <c r="B1305" s="71">
        <v>2300</v>
      </c>
      <c r="C1305" s="71" t="s">
        <v>849</v>
      </c>
      <c r="D1305" s="71" t="s">
        <v>850</v>
      </c>
      <c r="E1305" s="71" t="s">
        <v>10403</v>
      </c>
      <c r="F1305" s="71" t="s">
        <v>851</v>
      </c>
      <c r="G1305" s="71" t="s">
        <v>852</v>
      </c>
      <c r="H1305" s="72">
        <v>7921</v>
      </c>
      <c r="I1305" s="73">
        <v>73075.17</v>
      </c>
      <c r="J1305" s="73">
        <v>9225.5</v>
      </c>
      <c r="K1305" s="73">
        <v>8026.55</v>
      </c>
      <c r="L1305" s="74">
        <v>1000</v>
      </c>
      <c r="M1305" s="73">
        <v>73075.17</v>
      </c>
      <c r="N1305" s="73">
        <v>0</v>
      </c>
      <c r="O1305" s="16" t="str">
        <f>VLOOKUP($A1305,'Roll up tech'!$A:$C,3,0)</f>
        <v>TALENTI</v>
      </c>
      <c r="P1305" s="16" t="str">
        <f>VLOOKUP($A1305,'Roll up tech'!$A:$C,2,0)</f>
        <v>Talenti Roman Raspberry SORB 8 1PT</v>
      </c>
      <c r="Q1305" s="16" t="str">
        <f t="shared" si="71"/>
        <v>Ta</v>
      </c>
      <c r="R1305" s="16">
        <f>VLOOKUP(A1305,'Per Pallet'!A:C,3,0)</f>
        <v>255</v>
      </c>
      <c r="S1305" s="16">
        <f t="shared" si="72"/>
        <v>32</v>
      </c>
    </row>
    <row r="1306" spans="1:19" hidden="1" x14ac:dyDescent="0.25">
      <c r="A1306" s="71">
        <v>68726916</v>
      </c>
      <c r="B1306" s="71">
        <v>3989</v>
      </c>
      <c r="C1306" s="71" t="s">
        <v>849</v>
      </c>
      <c r="D1306" s="71" t="s">
        <v>850</v>
      </c>
      <c r="E1306" s="71" t="s">
        <v>10403</v>
      </c>
      <c r="F1306" s="71" t="s">
        <v>851</v>
      </c>
      <c r="G1306" s="71" t="s">
        <v>852</v>
      </c>
      <c r="H1306" s="72">
        <v>7901</v>
      </c>
      <c r="I1306" s="73">
        <v>73608.67</v>
      </c>
      <c r="J1306" s="73">
        <v>9316.3700000000008</v>
      </c>
      <c r="K1306" s="73">
        <v>8146.27</v>
      </c>
      <c r="L1306" s="74">
        <v>1000</v>
      </c>
      <c r="M1306" s="73">
        <v>73608.67</v>
      </c>
      <c r="N1306" s="73">
        <v>0</v>
      </c>
      <c r="O1306" s="16" t="str">
        <f>VLOOKUP($A1306,'Roll up tech'!$A:$C,3,0)</f>
        <v>TALENTI</v>
      </c>
      <c r="P1306" s="16" t="str">
        <f>VLOOKUP($A1306,'Roll up tech'!$A:$C,2,0)</f>
        <v>Talenti Roman Raspberry SORB 8 1PT</v>
      </c>
      <c r="Q1306" s="16" t="str">
        <f t="shared" ref="Q1306:Q1355" si="73">LEFT(P1306,2)</f>
        <v>Ta</v>
      </c>
      <c r="R1306" s="16">
        <f>VLOOKUP(A1306,'Per Pallet'!A:C,3,0)</f>
        <v>255</v>
      </c>
      <c r="S1306" s="16">
        <f t="shared" ref="S1306:S1355" si="74">ROUNDUP(H1306/R1306,0)</f>
        <v>31</v>
      </c>
    </row>
    <row r="1307" spans="1:19" hidden="1" x14ac:dyDescent="0.25">
      <c r="A1307" s="71">
        <v>68728326</v>
      </c>
      <c r="B1307" s="71">
        <v>1439</v>
      </c>
      <c r="C1307" s="71" t="s">
        <v>849</v>
      </c>
      <c r="D1307" s="71" t="s">
        <v>850</v>
      </c>
      <c r="E1307" s="71" t="s">
        <v>10403</v>
      </c>
      <c r="F1307" s="71" t="s">
        <v>851</v>
      </c>
      <c r="G1307" s="71" t="s">
        <v>852</v>
      </c>
      <c r="H1307" s="72">
        <v>135</v>
      </c>
      <c r="I1307" s="73">
        <v>1932.83</v>
      </c>
      <c r="J1307" s="73">
        <v>14317.26</v>
      </c>
      <c r="K1307" s="73">
        <v>13485.79</v>
      </c>
      <c r="L1307" s="74">
        <v>1000</v>
      </c>
      <c r="M1307" s="73">
        <v>1932.83</v>
      </c>
      <c r="N1307" s="73">
        <v>0</v>
      </c>
      <c r="O1307" s="16" t="str">
        <f>VLOOKUP($A1307,'Roll up tech'!$A:$C,3,0)</f>
        <v>TALENTI</v>
      </c>
      <c r="P1307" s="16" t="str">
        <f>VLOOKUP($A1307,'Roll up tech'!$A:$C,2,0)</f>
        <v>Talenti LYR Chocolate Pretzel 8 309g</v>
      </c>
      <c r="Q1307" s="16" t="str">
        <f t="shared" si="73"/>
        <v>Ta</v>
      </c>
      <c r="R1307" s="16">
        <f>VLOOKUP(A1307,'Per Pallet'!A:C,3,0)</f>
        <v>255</v>
      </c>
      <c r="S1307" s="16">
        <f t="shared" si="74"/>
        <v>1</v>
      </c>
    </row>
    <row r="1308" spans="1:19" hidden="1" x14ac:dyDescent="0.25">
      <c r="A1308" s="71">
        <v>68729649</v>
      </c>
      <c r="B1308" s="71">
        <v>1419</v>
      </c>
      <c r="C1308" s="71" t="s">
        <v>849</v>
      </c>
      <c r="D1308" s="71" t="s">
        <v>850</v>
      </c>
      <c r="E1308" s="71" t="s">
        <v>10403</v>
      </c>
      <c r="F1308" s="71" t="s">
        <v>851</v>
      </c>
      <c r="G1308" s="71" t="s">
        <v>852</v>
      </c>
      <c r="H1308" s="72">
        <v>10</v>
      </c>
      <c r="I1308" s="73">
        <v>167.28</v>
      </c>
      <c r="J1308" s="73">
        <v>16728</v>
      </c>
      <c r="K1308" s="73">
        <v>15643.42</v>
      </c>
      <c r="L1308" s="74">
        <v>1000</v>
      </c>
      <c r="M1308" s="73">
        <v>167.28</v>
      </c>
      <c r="N1308" s="73">
        <v>0</v>
      </c>
      <c r="O1308" s="16" t="str">
        <f>VLOOKUP($A1308,'Roll up tech'!$A:$C,3,0)</f>
        <v>TALENTI</v>
      </c>
      <c r="P1308" s="16" t="str">
        <f>VLOOKUP($A1308,'Roll up tech'!$A:$C,2,0)</f>
        <v>Talenti LY CH Cherry Cheesecake 8 306.1g</v>
      </c>
      <c r="Q1308" s="16" t="str">
        <f t="shared" si="73"/>
        <v>Ta</v>
      </c>
      <c r="R1308" s="16">
        <f>VLOOKUP(A1308,'Per Pallet'!A:C,3,0)</f>
        <v>255</v>
      </c>
      <c r="S1308" s="16">
        <f t="shared" si="74"/>
        <v>1</v>
      </c>
    </row>
    <row r="1309" spans="1:19" hidden="1" x14ac:dyDescent="0.25">
      <c r="A1309" s="71">
        <v>68729649</v>
      </c>
      <c r="B1309" s="71">
        <v>1439</v>
      </c>
      <c r="C1309" s="71" t="s">
        <v>849</v>
      </c>
      <c r="D1309" s="71" t="s">
        <v>850</v>
      </c>
      <c r="E1309" s="71" t="s">
        <v>10403</v>
      </c>
      <c r="F1309" s="71" t="s">
        <v>851</v>
      </c>
      <c r="G1309" s="71" t="s">
        <v>852</v>
      </c>
      <c r="H1309" s="72">
        <v>615</v>
      </c>
      <c r="I1309" s="73">
        <v>9899.69</v>
      </c>
      <c r="J1309" s="73">
        <v>16097.06</v>
      </c>
      <c r="K1309" s="73">
        <v>15251.38</v>
      </c>
      <c r="L1309" s="74">
        <v>1000</v>
      </c>
      <c r="M1309" s="73">
        <v>9899.69</v>
      </c>
      <c r="N1309" s="73">
        <v>0</v>
      </c>
      <c r="O1309" s="16" t="str">
        <f>VLOOKUP($A1309,'Roll up tech'!$A:$C,3,0)</f>
        <v>TALENTI</v>
      </c>
      <c r="P1309" s="16" t="str">
        <f>VLOOKUP($A1309,'Roll up tech'!$A:$C,2,0)</f>
        <v>Talenti LY CH Cherry Cheesecake 8 306.1g</v>
      </c>
      <c r="Q1309" s="16" t="str">
        <f t="shared" si="73"/>
        <v>Ta</v>
      </c>
      <c r="R1309" s="16">
        <f>VLOOKUP(A1309,'Per Pallet'!A:C,3,0)</f>
        <v>255</v>
      </c>
      <c r="S1309" s="16">
        <f t="shared" si="74"/>
        <v>3</v>
      </c>
    </row>
    <row r="1310" spans="1:19" hidden="1" x14ac:dyDescent="0.25">
      <c r="A1310" s="71">
        <v>68729649</v>
      </c>
      <c r="B1310" s="71">
        <v>2300</v>
      </c>
      <c r="C1310" s="71" t="s">
        <v>849</v>
      </c>
      <c r="D1310" s="71" t="s">
        <v>850</v>
      </c>
      <c r="E1310" s="71" t="s">
        <v>10403</v>
      </c>
      <c r="F1310" s="71" t="s">
        <v>851</v>
      </c>
      <c r="G1310" s="71" t="s">
        <v>852</v>
      </c>
      <c r="H1310" s="72">
        <v>0</v>
      </c>
      <c r="I1310" s="73">
        <v>0</v>
      </c>
      <c r="J1310" s="73">
        <v>16170</v>
      </c>
      <c r="K1310" s="73">
        <v>15142.12</v>
      </c>
      <c r="L1310" s="74">
        <v>1000</v>
      </c>
      <c r="M1310" s="73">
        <v>0</v>
      </c>
      <c r="N1310" s="73">
        <v>0</v>
      </c>
      <c r="O1310" s="16" t="str">
        <f>VLOOKUP($A1310,'Roll up tech'!$A:$C,3,0)</f>
        <v>TALENTI</v>
      </c>
      <c r="P1310" s="16" t="str">
        <f>VLOOKUP($A1310,'Roll up tech'!$A:$C,2,0)</f>
        <v>Talenti LY CH Cherry Cheesecake 8 306.1g</v>
      </c>
      <c r="Q1310" s="16" t="str">
        <f t="shared" si="73"/>
        <v>Ta</v>
      </c>
      <c r="R1310" s="16">
        <f>VLOOKUP(A1310,'Per Pallet'!A:C,3,0)</f>
        <v>255</v>
      </c>
      <c r="S1310" s="16">
        <f t="shared" si="74"/>
        <v>0</v>
      </c>
    </row>
    <row r="1311" spans="1:19" hidden="1" x14ac:dyDescent="0.25">
      <c r="A1311" s="71">
        <v>68729649</v>
      </c>
      <c r="B1311" s="71">
        <v>3989</v>
      </c>
      <c r="C1311" s="71" t="s">
        <v>849</v>
      </c>
      <c r="D1311" s="71" t="s">
        <v>850</v>
      </c>
      <c r="E1311" s="71" t="s">
        <v>10403</v>
      </c>
      <c r="F1311" s="71" t="s">
        <v>851</v>
      </c>
      <c r="G1311" s="71" t="s">
        <v>852</v>
      </c>
      <c r="H1311" s="72">
        <v>0</v>
      </c>
      <c r="I1311" s="73">
        <v>0</v>
      </c>
      <c r="J1311" s="73">
        <v>16082.01</v>
      </c>
      <c r="K1311" s="73">
        <v>15251.38</v>
      </c>
      <c r="L1311" s="74">
        <v>1000</v>
      </c>
      <c r="M1311" s="73">
        <v>0</v>
      </c>
      <c r="N1311" s="73">
        <v>0</v>
      </c>
      <c r="O1311" s="16" t="str">
        <f>VLOOKUP($A1311,'Roll up tech'!$A:$C,3,0)</f>
        <v>TALENTI</v>
      </c>
      <c r="P1311" s="16" t="str">
        <f>VLOOKUP($A1311,'Roll up tech'!$A:$C,2,0)</f>
        <v>Talenti LY CH Cherry Cheesecake 8 306.1g</v>
      </c>
      <c r="Q1311" s="16" t="str">
        <f t="shared" si="73"/>
        <v>Ta</v>
      </c>
      <c r="R1311" s="16">
        <f>VLOOKUP(A1311,'Per Pallet'!A:C,3,0)</f>
        <v>255</v>
      </c>
      <c r="S1311" s="16">
        <f t="shared" si="74"/>
        <v>0</v>
      </c>
    </row>
    <row r="1312" spans="1:19" hidden="1" x14ac:dyDescent="0.25">
      <c r="A1312" s="71">
        <v>68730234</v>
      </c>
      <c r="B1312" s="71">
        <v>2300</v>
      </c>
      <c r="C1312" s="71" t="s">
        <v>849</v>
      </c>
      <c r="D1312" s="71" t="s">
        <v>850</v>
      </c>
      <c r="E1312" s="71" t="s">
        <v>10403</v>
      </c>
      <c r="F1312" s="71" t="s">
        <v>851</v>
      </c>
      <c r="G1312" s="71" t="s">
        <v>852</v>
      </c>
      <c r="H1312" s="72">
        <v>2</v>
      </c>
      <c r="I1312" s="73">
        <v>21.09</v>
      </c>
      <c r="J1312" s="73">
        <v>10545</v>
      </c>
      <c r="K1312" s="73">
        <v>8669.92</v>
      </c>
      <c r="L1312" s="74">
        <v>1000</v>
      </c>
      <c r="M1312" s="73">
        <v>21.09</v>
      </c>
      <c r="N1312" s="73">
        <v>0</v>
      </c>
      <c r="O1312" s="16" t="str">
        <f>VLOOKUP($A1312,'Roll up tech'!$A:$C,3,0)</f>
        <v>TALENTI</v>
      </c>
      <c r="P1312" s="16" t="str">
        <f>VLOOKUP($A1312,'Roll up tech'!$A:$C,2,0)</f>
        <v>Talenti Vanilla Bean 8 1PT</v>
      </c>
      <c r="Q1312" s="16" t="str">
        <f t="shared" si="73"/>
        <v>Ta</v>
      </c>
      <c r="R1312" s="16">
        <f>VLOOKUP(A1312,'Per Pallet'!A:C,3,0)</f>
        <v>255</v>
      </c>
      <c r="S1312" s="16">
        <f t="shared" si="74"/>
        <v>1</v>
      </c>
    </row>
    <row r="1313" spans="1:19" hidden="1" x14ac:dyDescent="0.25">
      <c r="A1313" s="71">
        <v>68730252</v>
      </c>
      <c r="B1313" s="71">
        <v>1406</v>
      </c>
      <c r="C1313" s="71" t="s">
        <v>849</v>
      </c>
      <c r="D1313" s="71" t="s">
        <v>850</v>
      </c>
      <c r="E1313" s="71" t="s">
        <v>10403</v>
      </c>
      <c r="F1313" s="71" t="s">
        <v>851</v>
      </c>
      <c r="G1313" s="71" t="s">
        <v>852</v>
      </c>
      <c r="H1313" s="72">
        <v>0</v>
      </c>
      <c r="I1313" s="73">
        <v>0</v>
      </c>
      <c r="J1313" s="73">
        <v>12656.11</v>
      </c>
      <c r="K1313" s="73">
        <v>14580.15</v>
      </c>
      <c r="L1313" s="74">
        <v>1000</v>
      </c>
      <c r="M1313" s="73">
        <v>0</v>
      </c>
      <c r="N1313" s="73">
        <v>0</v>
      </c>
      <c r="O1313" s="16" t="str">
        <f>VLOOKUP($A1313,'Roll up tech'!$A:$C,3,0)</f>
        <v>TALENTI</v>
      </c>
      <c r="P1313" s="16" t="str">
        <f>VLOOKUP($A1313,'Roll up tech'!$A:$C,2,0)</f>
        <v>Talenti Raspberry Cheesecake 8 1PT</v>
      </c>
      <c r="Q1313" s="16" t="str">
        <f t="shared" si="73"/>
        <v>Ta</v>
      </c>
      <c r="R1313" s="16">
        <f>VLOOKUP(A1313,'Per Pallet'!A:C,3,0)</f>
        <v>255</v>
      </c>
      <c r="S1313" s="16">
        <f t="shared" si="74"/>
        <v>0</v>
      </c>
    </row>
    <row r="1314" spans="1:19" hidden="1" x14ac:dyDescent="0.25">
      <c r="A1314" s="71">
        <v>68730252</v>
      </c>
      <c r="B1314" s="71">
        <v>2300</v>
      </c>
      <c r="C1314" s="71" t="s">
        <v>849</v>
      </c>
      <c r="D1314" s="71" t="s">
        <v>850</v>
      </c>
      <c r="E1314" s="71" t="s">
        <v>10403</v>
      </c>
      <c r="F1314" s="71" t="s">
        <v>851</v>
      </c>
      <c r="G1314" s="71" t="s">
        <v>852</v>
      </c>
      <c r="H1314" s="72">
        <v>2805</v>
      </c>
      <c r="I1314" s="73">
        <v>35772.85</v>
      </c>
      <c r="J1314" s="73">
        <v>12753.24</v>
      </c>
      <c r="K1314" s="73">
        <v>14174.73</v>
      </c>
      <c r="L1314" s="74">
        <v>1000</v>
      </c>
      <c r="M1314" s="73">
        <v>35772.85</v>
      </c>
      <c r="N1314" s="73">
        <v>0</v>
      </c>
      <c r="O1314" s="16" t="str">
        <f>VLOOKUP($A1314,'Roll up tech'!$A:$C,3,0)</f>
        <v>TALENTI</v>
      </c>
      <c r="P1314" s="16" t="str">
        <f>VLOOKUP($A1314,'Roll up tech'!$A:$C,2,0)</f>
        <v>Talenti Raspberry Cheesecake 8 1PT</v>
      </c>
      <c r="Q1314" s="16" t="str">
        <f t="shared" si="73"/>
        <v>Ta</v>
      </c>
      <c r="R1314" s="16">
        <f>VLOOKUP(A1314,'Per Pallet'!A:C,3,0)</f>
        <v>255</v>
      </c>
      <c r="S1314" s="16">
        <f t="shared" si="74"/>
        <v>11</v>
      </c>
    </row>
    <row r="1315" spans="1:19" hidden="1" x14ac:dyDescent="0.25">
      <c r="A1315" s="71">
        <v>68730253</v>
      </c>
      <c r="B1315" s="71">
        <v>1406</v>
      </c>
      <c r="C1315" s="71" t="s">
        <v>849</v>
      </c>
      <c r="D1315" s="71" t="s">
        <v>850</v>
      </c>
      <c r="E1315" s="71" t="s">
        <v>10403</v>
      </c>
      <c r="F1315" s="71" t="s">
        <v>851</v>
      </c>
      <c r="G1315" s="71" t="s">
        <v>852</v>
      </c>
      <c r="H1315" s="72">
        <v>279</v>
      </c>
      <c r="I1315" s="73">
        <v>3902.93</v>
      </c>
      <c r="J1315" s="73">
        <v>13989</v>
      </c>
      <c r="K1315" s="73">
        <v>13859.29</v>
      </c>
      <c r="L1315" s="74">
        <v>1000</v>
      </c>
      <c r="M1315" s="73">
        <v>3902.93</v>
      </c>
      <c r="N1315" s="73">
        <v>0</v>
      </c>
      <c r="O1315" s="16" t="str">
        <f>VLOOKUP($A1315,'Roll up tech'!$A:$C,3,0)</f>
        <v>TALENTI</v>
      </c>
      <c r="P1315" s="16" t="str">
        <f>VLOOKUP($A1315,'Roll up tech'!$A:$C,2,0)</f>
        <v>Talenti Peppermint Bark 8 1PT</v>
      </c>
      <c r="Q1315" s="16" t="str">
        <f t="shared" si="73"/>
        <v>Ta</v>
      </c>
      <c r="R1315" s="16">
        <f>VLOOKUP(A1315,'Per Pallet'!A:C,3,0)</f>
        <v>255</v>
      </c>
      <c r="S1315" s="16">
        <f t="shared" si="74"/>
        <v>2</v>
      </c>
    </row>
    <row r="1316" spans="1:19" hidden="1" x14ac:dyDescent="0.25">
      <c r="A1316" s="71">
        <v>68730253</v>
      </c>
      <c r="B1316" s="71">
        <v>1419</v>
      </c>
      <c r="C1316" s="71" t="s">
        <v>849</v>
      </c>
      <c r="D1316" s="71" t="s">
        <v>850</v>
      </c>
      <c r="E1316" s="71" t="s">
        <v>10403</v>
      </c>
      <c r="F1316" s="71" t="s">
        <v>851</v>
      </c>
      <c r="G1316" s="71" t="s">
        <v>852</v>
      </c>
      <c r="H1316" s="72">
        <v>695</v>
      </c>
      <c r="I1316" s="73">
        <v>9958.68</v>
      </c>
      <c r="J1316" s="73">
        <v>14329.04</v>
      </c>
      <c r="K1316" s="73">
        <v>13859.29</v>
      </c>
      <c r="L1316" s="74">
        <v>1000</v>
      </c>
      <c r="M1316" s="73">
        <v>9958.68</v>
      </c>
      <c r="N1316" s="73">
        <v>0</v>
      </c>
      <c r="O1316" s="16" t="str">
        <f>VLOOKUP($A1316,'Roll up tech'!$A:$C,3,0)</f>
        <v>TALENTI</v>
      </c>
      <c r="P1316" s="16" t="str">
        <f>VLOOKUP($A1316,'Roll up tech'!$A:$C,2,0)</f>
        <v>Talenti Peppermint Bark 8 1PT</v>
      </c>
      <c r="Q1316" s="16" t="str">
        <f t="shared" si="73"/>
        <v>Ta</v>
      </c>
      <c r="R1316" s="16">
        <f>VLOOKUP(A1316,'Per Pallet'!A:C,3,0)</f>
        <v>255</v>
      </c>
      <c r="S1316" s="16">
        <f t="shared" si="74"/>
        <v>3</v>
      </c>
    </row>
    <row r="1317" spans="1:19" hidden="1" x14ac:dyDescent="0.25">
      <c r="A1317" s="71">
        <v>68730253</v>
      </c>
      <c r="B1317" s="71">
        <v>1439</v>
      </c>
      <c r="C1317" s="71" t="s">
        <v>849</v>
      </c>
      <c r="D1317" s="71" t="s">
        <v>850</v>
      </c>
      <c r="E1317" s="71" t="s">
        <v>10403</v>
      </c>
      <c r="F1317" s="71" t="s">
        <v>851</v>
      </c>
      <c r="G1317" s="71" t="s">
        <v>852</v>
      </c>
      <c r="H1317" s="72">
        <v>150</v>
      </c>
      <c r="I1317" s="73">
        <v>2163.13</v>
      </c>
      <c r="J1317" s="73">
        <v>14420.87</v>
      </c>
      <c r="K1317" s="73">
        <v>13859.29</v>
      </c>
      <c r="L1317" s="74">
        <v>1000</v>
      </c>
      <c r="M1317" s="73">
        <v>2163.13</v>
      </c>
      <c r="N1317" s="73">
        <v>0</v>
      </c>
      <c r="O1317" s="16" t="str">
        <f>VLOOKUP($A1317,'Roll up tech'!$A:$C,3,0)</f>
        <v>TALENTI</v>
      </c>
      <c r="P1317" s="16" t="str">
        <f>VLOOKUP($A1317,'Roll up tech'!$A:$C,2,0)</f>
        <v>Talenti Peppermint Bark 8 1PT</v>
      </c>
      <c r="Q1317" s="16" t="str">
        <f t="shared" si="73"/>
        <v>Ta</v>
      </c>
      <c r="R1317" s="16">
        <f>VLOOKUP(A1317,'Per Pallet'!A:C,3,0)</f>
        <v>255</v>
      </c>
      <c r="S1317" s="16">
        <f t="shared" si="74"/>
        <v>1</v>
      </c>
    </row>
    <row r="1318" spans="1:19" hidden="1" x14ac:dyDescent="0.25">
      <c r="A1318" s="71">
        <v>68730253</v>
      </c>
      <c r="B1318" s="71">
        <v>3989</v>
      </c>
      <c r="C1318" s="71" t="s">
        <v>849</v>
      </c>
      <c r="D1318" s="71" t="s">
        <v>850</v>
      </c>
      <c r="E1318" s="71" t="s">
        <v>10403</v>
      </c>
      <c r="F1318" s="71" t="s">
        <v>851</v>
      </c>
      <c r="G1318" s="71" t="s">
        <v>852</v>
      </c>
      <c r="H1318" s="72">
        <v>60</v>
      </c>
      <c r="I1318" s="73">
        <v>830.35</v>
      </c>
      <c r="J1318" s="73">
        <v>13839.17</v>
      </c>
      <c r="K1318" s="73">
        <v>13259.07</v>
      </c>
      <c r="L1318" s="74">
        <v>1000</v>
      </c>
      <c r="M1318" s="73">
        <v>830.35</v>
      </c>
      <c r="N1318" s="73">
        <v>0</v>
      </c>
      <c r="O1318" s="16" t="str">
        <f>VLOOKUP($A1318,'Roll up tech'!$A:$C,3,0)</f>
        <v>TALENTI</v>
      </c>
      <c r="P1318" s="16" t="str">
        <f>VLOOKUP($A1318,'Roll up tech'!$A:$C,2,0)</f>
        <v>Talenti Peppermint Bark 8 1PT</v>
      </c>
      <c r="Q1318" s="16" t="str">
        <f t="shared" si="73"/>
        <v>Ta</v>
      </c>
      <c r="R1318" s="16">
        <f>VLOOKUP(A1318,'Per Pallet'!A:C,3,0)</f>
        <v>255</v>
      </c>
      <c r="S1318" s="16">
        <f t="shared" si="74"/>
        <v>1</v>
      </c>
    </row>
    <row r="1319" spans="1:19" hidden="1" x14ac:dyDescent="0.25">
      <c r="A1319" s="71">
        <v>68730254</v>
      </c>
      <c r="B1319" s="71">
        <v>1406</v>
      </c>
      <c r="C1319" s="71" t="s">
        <v>849</v>
      </c>
      <c r="D1319" s="71" t="s">
        <v>850</v>
      </c>
      <c r="E1319" s="71" t="s">
        <v>10403</v>
      </c>
      <c r="F1319" s="71" t="s">
        <v>851</v>
      </c>
      <c r="G1319" s="71" t="s">
        <v>852</v>
      </c>
      <c r="H1319" s="72">
        <v>510</v>
      </c>
      <c r="I1319" s="73">
        <v>6075.08</v>
      </c>
      <c r="J1319" s="73">
        <v>11911.92</v>
      </c>
      <c r="K1319" s="73">
        <v>12851.81</v>
      </c>
      <c r="L1319" s="74">
        <v>1000</v>
      </c>
      <c r="M1319" s="73">
        <v>6075.08</v>
      </c>
      <c r="N1319" s="73">
        <v>0</v>
      </c>
      <c r="O1319" s="16" t="str">
        <f>VLOOKUP($A1319,'Roll up tech'!$A:$C,3,0)</f>
        <v>TALENTI</v>
      </c>
      <c r="P1319" s="16" t="str">
        <f>VLOOKUP($A1319,'Roll up tech'!$A:$C,2,0)</f>
        <v>Talenti Pacific Coast Pistachio 8 1PT</v>
      </c>
      <c r="Q1319" s="16" t="str">
        <f t="shared" si="73"/>
        <v>Ta</v>
      </c>
      <c r="R1319" s="16">
        <f>VLOOKUP(A1319,'Per Pallet'!A:C,3,0)</f>
        <v>255</v>
      </c>
      <c r="S1319" s="16">
        <f t="shared" si="74"/>
        <v>2</v>
      </c>
    </row>
    <row r="1320" spans="1:19" hidden="1" x14ac:dyDescent="0.25">
      <c r="A1320" s="71">
        <v>68730257</v>
      </c>
      <c r="B1320" s="71">
        <v>1406</v>
      </c>
      <c r="C1320" s="71" t="s">
        <v>849</v>
      </c>
      <c r="D1320" s="71" t="s">
        <v>850</v>
      </c>
      <c r="E1320" s="71" t="s">
        <v>10403</v>
      </c>
      <c r="F1320" s="71" t="s">
        <v>851</v>
      </c>
      <c r="G1320" s="71" t="s">
        <v>852</v>
      </c>
      <c r="H1320" s="72">
        <v>21930</v>
      </c>
      <c r="I1320" s="73">
        <v>234973.82</v>
      </c>
      <c r="J1320" s="73">
        <v>10714.72</v>
      </c>
      <c r="K1320" s="73">
        <v>11075.94</v>
      </c>
      <c r="L1320" s="74">
        <v>1000</v>
      </c>
      <c r="M1320" s="73">
        <v>234973.82</v>
      </c>
      <c r="N1320" s="73">
        <v>0</v>
      </c>
      <c r="O1320" s="16" t="str">
        <f>VLOOKUP($A1320,'Roll up tech'!$A:$C,3,0)</f>
        <v>TALENTI</v>
      </c>
      <c r="P1320" s="16" t="str">
        <f>VLOOKUP($A1320,'Roll up tech'!$A:$C,2,0)</f>
        <v>Talenti Mediterranean Mint 8 1PT</v>
      </c>
      <c r="Q1320" s="16" t="str">
        <f t="shared" si="73"/>
        <v>Ta</v>
      </c>
      <c r="R1320" s="16">
        <f>VLOOKUP(A1320,'Per Pallet'!A:C,3,0)</f>
        <v>255</v>
      </c>
      <c r="S1320" s="16">
        <f t="shared" si="74"/>
        <v>86</v>
      </c>
    </row>
    <row r="1321" spans="1:19" hidden="1" x14ac:dyDescent="0.25">
      <c r="A1321" s="71">
        <v>68732322</v>
      </c>
      <c r="B1321" s="71">
        <v>1419</v>
      </c>
      <c r="C1321" s="71" t="s">
        <v>849</v>
      </c>
      <c r="D1321" s="71" t="s">
        <v>850</v>
      </c>
      <c r="E1321" s="71" t="s">
        <v>10403</v>
      </c>
      <c r="F1321" s="71" t="s">
        <v>851</v>
      </c>
      <c r="G1321" s="71" t="s">
        <v>852</v>
      </c>
      <c r="H1321" s="72">
        <v>679</v>
      </c>
      <c r="I1321" s="73">
        <v>8640.8799999999992</v>
      </c>
      <c r="J1321" s="73">
        <v>12725.89</v>
      </c>
      <c r="K1321" s="73">
        <v>12500.56</v>
      </c>
      <c r="L1321" s="74">
        <v>1000</v>
      </c>
      <c r="M1321" s="73">
        <v>8640.8799999999992</v>
      </c>
      <c r="N1321" s="73">
        <v>0</v>
      </c>
      <c r="O1321" s="16" t="str">
        <f>VLOOKUP($A1321,'Roll up tech'!$A:$C,3,0)</f>
        <v>BJ PTS</v>
      </c>
      <c r="P1321" s="16" t="str">
        <f>VLOOKUP($A1321,'Roll up tech'!$A:$C,2,0)</f>
        <v>BJ SORV-IC-HalfBaked-8 458ML</v>
      </c>
      <c r="Q1321" s="16" t="str">
        <f t="shared" si="73"/>
        <v>BJ</v>
      </c>
      <c r="R1321" s="16">
        <f>VLOOKUP(A1321,'Per Pallet'!A:C,3,0)</f>
        <v>240</v>
      </c>
      <c r="S1321" s="16">
        <f t="shared" si="74"/>
        <v>3</v>
      </c>
    </row>
    <row r="1322" spans="1:19" hidden="1" x14ac:dyDescent="0.25">
      <c r="A1322" s="71">
        <v>68732326</v>
      </c>
      <c r="B1322" s="71">
        <v>1419</v>
      </c>
      <c r="C1322" s="71" t="s">
        <v>849</v>
      </c>
      <c r="D1322" s="71" t="s">
        <v>850</v>
      </c>
      <c r="E1322" s="71" t="s">
        <v>10403</v>
      </c>
      <c r="F1322" s="71" t="s">
        <v>851</v>
      </c>
      <c r="G1322" s="71" t="s">
        <v>852</v>
      </c>
      <c r="H1322" s="72">
        <v>40</v>
      </c>
      <c r="I1322" s="73">
        <v>477.12</v>
      </c>
      <c r="J1322" s="73">
        <v>11928</v>
      </c>
      <c r="K1322" s="73">
        <v>10854.76</v>
      </c>
      <c r="L1322" s="74">
        <v>1000</v>
      </c>
      <c r="M1322" s="73">
        <v>477.12</v>
      </c>
      <c r="N1322" s="73">
        <v>0</v>
      </c>
      <c r="O1322" s="16" t="str">
        <f>VLOOKUP($A1322,'Roll up tech'!$A:$C,3,0)</f>
        <v>BJ PTS</v>
      </c>
      <c r="P1322" s="16" t="str">
        <f>VLOOKUP($A1322,'Roll up tech'!$A:$C,2,0)</f>
        <v>BJ R01-IC-ChewyGooeyCookie-8 458ML</v>
      </c>
      <c r="Q1322" s="16" t="str">
        <f t="shared" si="73"/>
        <v>BJ</v>
      </c>
      <c r="R1322" s="16">
        <f>VLOOKUP(A1322,'Per Pallet'!A:C,3,0)</f>
        <v>240</v>
      </c>
      <c r="S1322" s="16">
        <f t="shared" si="74"/>
        <v>1</v>
      </c>
    </row>
    <row r="1323" spans="1:19" hidden="1" x14ac:dyDescent="0.25">
      <c r="A1323" s="71">
        <v>68737749</v>
      </c>
      <c r="B1323" s="71">
        <v>3989</v>
      </c>
      <c r="C1323" s="71" t="s">
        <v>849</v>
      </c>
      <c r="D1323" s="71" t="s">
        <v>850</v>
      </c>
      <c r="E1323" s="71" t="s">
        <v>10403</v>
      </c>
      <c r="F1323" s="71" t="s">
        <v>851</v>
      </c>
      <c r="G1323" s="71" t="s">
        <v>852</v>
      </c>
      <c r="H1323" s="72">
        <v>0</v>
      </c>
      <c r="I1323" s="73">
        <v>0</v>
      </c>
      <c r="J1323" s="73">
        <v>12763.24</v>
      </c>
      <c r="K1323" s="73">
        <v>14530.71</v>
      </c>
      <c r="L1323" s="74">
        <v>1000</v>
      </c>
      <c r="M1323" s="73">
        <v>0</v>
      </c>
      <c r="N1323" s="73">
        <v>0</v>
      </c>
      <c r="O1323" s="16" t="str">
        <f>VLOOKUP($A1323,'Roll up tech'!$A:$C,3,0)</f>
        <v>48oz</v>
      </c>
      <c r="P1323" s="16" t="str">
        <f>VLOOKUP($A1323,'Roll up tech'!$A:$C,2,0)</f>
        <v>BR Reeses Pieces 6 1.5QT</v>
      </c>
      <c r="Q1323" s="16" t="str">
        <f t="shared" si="73"/>
        <v>BR</v>
      </c>
      <c r="R1323" s="16">
        <f>VLOOKUP(A1323,'Per Pallet'!A:C,3,0)</f>
        <v>176</v>
      </c>
      <c r="S1323" s="16">
        <f t="shared" si="74"/>
        <v>0</v>
      </c>
    </row>
    <row r="1324" spans="1:19" hidden="1" x14ac:dyDescent="0.25">
      <c r="A1324" s="71">
        <v>68737750</v>
      </c>
      <c r="B1324" s="71">
        <v>1352</v>
      </c>
      <c r="C1324" s="71" t="s">
        <v>849</v>
      </c>
      <c r="D1324" s="71" t="s">
        <v>850</v>
      </c>
      <c r="E1324" s="71" t="s">
        <v>10403</v>
      </c>
      <c r="F1324" s="71" t="s">
        <v>851</v>
      </c>
      <c r="G1324" s="71" t="s">
        <v>852</v>
      </c>
      <c r="H1324" s="72">
        <v>611</v>
      </c>
      <c r="I1324" s="73">
        <v>8271.52</v>
      </c>
      <c r="J1324" s="73">
        <v>13537.68</v>
      </c>
      <c r="K1324" s="73">
        <v>13732.68</v>
      </c>
      <c r="L1324" s="74">
        <v>1000</v>
      </c>
      <c r="M1324" s="73">
        <v>8271.52</v>
      </c>
      <c r="N1324" s="73">
        <v>0</v>
      </c>
      <c r="O1324" s="16" t="str">
        <f>VLOOKUP($A1324,'Roll up tech'!$A:$C,3,0)</f>
        <v>48oz</v>
      </c>
      <c r="P1324" s="16" t="str">
        <f>VLOOKUP($A1324,'Roll up tech'!$A:$C,2,0)</f>
        <v>BR CO-B Reeses 6 1.5QT</v>
      </c>
      <c r="Q1324" s="16" t="str">
        <f t="shared" si="73"/>
        <v>BR</v>
      </c>
      <c r="R1324" s="16">
        <f>VLOOKUP(A1324,'Per Pallet'!A:C,3,0)</f>
        <v>176</v>
      </c>
      <c r="S1324" s="16">
        <f t="shared" si="74"/>
        <v>4</v>
      </c>
    </row>
    <row r="1325" spans="1:19" hidden="1" x14ac:dyDescent="0.25">
      <c r="A1325" s="71">
        <v>68737750</v>
      </c>
      <c r="B1325" s="71">
        <v>1419</v>
      </c>
      <c r="C1325" s="71" t="s">
        <v>849</v>
      </c>
      <c r="D1325" s="71" t="s">
        <v>850</v>
      </c>
      <c r="E1325" s="71" t="s">
        <v>10403</v>
      </c>
      <c r="F1325" s="71" t="s">
        <v>851</v>
      </c>
      <c r="G1325" s="71" t="s">
        <v>852</v>
      </c>
      <c r="H1325" s="72">
        <v>11148</v>
      </c>
      <c r="I1325" s="73">
        <v>156098.21</v>
      </c>
      <c r="J1325" s="73">
        <v>14002.35</v>
      </c>
      <c r="K1325" s="73">
        <v>14502.57</v>
      </c>
      <c r="L1325" s="74">
        <v>1000</v>
      </c>
      <c r="M1325" s="73">
        <v>156098.21</v>
      </c>
      <c r="N1325" s="73">
        <v>0</v>
      </c>
      <c r="O1325" s="16" t="str">
        <f>VLOOKUP($A1325,'Roll up tech'!$A:$C,3,0)</f>
        <v>48oz</v>
      </c>
      <c r="P1325" s="16" t="str">
        <f>VLOOKUP($A1325,'Roll up tech'!$A:$C,2,0)</f>
        <v>BR CO-B Reeses 6 1.5QT</v>
      </c>
      <c r="Q1325" s="16" t="str">
        <f t="shared" si="73"/>
        <v>BR</v>
      </c>
      <c r="R1325" s="16">
        <f>VLOOKUP(A1325,'Per Pallet'!A:C,3,0)</f>
        <v>176</v>
      </c>
      <c r="S1325" s="16">
        <f t="shared" si="74"/>
        <v>64</v>
      </c>
    </row>
    <row r="1326" spans="1:19" hidden="1" x14ac:dyDescent="0.25">
      <c r="A1326" s="71">
        <v>68737750</v>
      </c>
      <c r="B1326" s="71">
        <v>1439</v>
      </c>
      <c r="C1326" s="71" t="s">
        <v>849</v>
      </c>
      <c r="D1326" s="71" t="s">
        <v>850</v>
      </c>
      <c r="E1326" s="71" t="s">
        <v>10403</v>
      </c>
      <c r="F1326" s="71" t="s">
        <v>851</v>
      </c>
      <c r="G1326" s="71" t="s">
        <v>852</v>
      </c>
      <c r="H1326" s="72">
        <v>5516</v>
      </c>
      <c r="I1326" s="73">
        <v>77599.179999999993</v>
      </c>
      <c r="J1326" s="73">
        <v>14068.02</v>
      </c>
      <c r="K1326" s="73">
        <v>14502.57</v>
      </c>
      <c r="L1326" s="74">
        <v>1000</v>
      </c>
      <c r="M1326" s="73">
        <v>77599.179999999993</v>
      </c>
      <c r="N1326" s="73">
        <v>0</v>
      </c>
      <c r="O1326" s="16" t="str">
        <f>VLOOKUP($A1326,'Roll up tech'!$A:$C,3,0)</f>
        <v>48oz</v>
      </c>
      <c r="P1326" s="16" t="str">
        <f>VLOOKUP($A1326,'Roll up tech'!$A:$C,2,0)</f>
        <v>BR CO-B Reeses 6 1.5QT</v>
      </c>
      <c r="Q1326" s="16" t="str">
        <f t="shared" si="73"/>
        <v>BR</v>
      </c>
      <c r="R1326" s="16">
        <f>VLOOKUP(A1326,'Per Pallet'!A:C,3,0)</f>
        <v>176</v>
      </c>
      <c r="S1326" s="16">
        <f t="shared" si="74"/>
        <v>32</v>
      </c>
    </row>
    <row r="1327" spans="1:19" hidden="1" x14ac:dyDescent="0.25">
      <c r="A1327" s="71">
        <v>68737750</v>
      </c>
      <c r="B1327" s="71">
        <v>2300</v>
      </c>
      <c r="C1327" s="71" t="s">
        <v>849</v>
      </c>
      <c r="D1327" s="71" t="s">
        <v>850</v>
      </c>
      <c r="E1327" s="71" t="s">
        <v>10403</v>
      </c>
      <c r="F1327" s="71" t="s">
        <v>851</v>
      </c>
      <c r="G1327" s="71" t="s">
        <v>852</v>
      </c>
      <c r="H1327" s="72">
        <v>5168</v>
      </c>
      <c r="I1327" s="73">
        <v>69616.759999999995</v>
      </c>
      <c r="J1327" s="73">
        <v>13470.74</v>
      </c>
      <c r="K1327" s="73">
        <v>14007.16</v>
      </c>
      <c r="L1327" s="74">
        <v>1000</v>
      </c>
      <c r="M1327" s="73">
        <v>69616.759999999995</v>
      </c>
      <c r="N1327" s="73">
        <v>0</v>
      </c>
      <c r="O1327" s="16" t="str">
        <f>VLOOKUP($A1327,'Roll up tech'!$A:$C,3,0)</f>
        <v>48oz</v>
      </c>
      <c r="P1327" s="16" t="str">
        <f>VLOOKUP($A1327,'Roll up tech'!$A:$C,2,0)</f>
        <v>BR CO-B Reeses 6 1.5QT</v>
      </c>
      <c r="Q1327" s="16" t="str">
        <f t="shared" si="73"/>
        <v>BR</v>
      </c>
      <c r="R1327" s="16">
        <f>VLOOKUP(A1327,'Per Pallet'!A:C,3,0)</f>
        <v>176</v>
      </c>
      <c r="S1327" s="16">
        <f t="shared" si="74"/>
        <v>30</v>
      </c>
    </row>
    <row r="1328" spans="1:19" hidden="1" x14ac:dyDescent="0.25">
      <c r="A1328" s="71">
        <v>68737750</v>
      </c>
      <c r="B1328" s="71">
        <v>3989</v>
      </c>
      <c r="C1328" s="71" t="s">
        <v>849</v>
      </c>
      <c r="D1328" s="71" t="s">
        <v>850</v>
      </c>
      <c r="E1328" s="71" t="s">
        <v>10403</v>
      </c>
      <c r="F1328" s="71" t="s">
        <v>851</v>
      </c>
      <c r="G1328" s="71" t="s">
        <v>852</v>
      </c>
      <c r="H1328" s="72">
        <v>103260</v>
      </c>
      <c r="I1328" s="73">
        <v>1382598.15</v>
      </c>
      <c r="J1328" s="73">
        <v>13389.48</v>
      </c>
      <c r="K1328" s="73">
        <v>13745.83</v>
      </c>
      <c r="L1328" s="74">
        <v>1000</v>
      </c>
      <c r="M1328" s="73">
        <v>1382598.15</v>
      </c>
      <c r="N1328" s="73">
        <v>0</v>
      </c>
      <c r="O1328" s="16" t="str">
        <f>VLOOKUP($A1328,'Roll up tech'!$A:$C,3,0)</f>
        <v>48oz</v>
      </c>
      <c r="P1328" s="16" t="str">
        <f>VLOOKUP($A1328,'Roll up tech'!$A:$C,2,0)</f>
        <v>BR CO-B Reeses 6 1.5QT</v>
      </c>
      <c r="Q1328" s="16" t="str">
        <f t="shared" si="73"/>
        <v>BR</v>
      </c>
      <c r="R1328" s="16">
        <f>VLOOKUP(A1328,'Per Pallet'!A:C,3,0)</f>
        <v>176</v>
      </c>
      <c r="S1328" s="16">
        <f t="shared" si="74"/>
        <v>587</v>
      </c>
    </row>
    <row r="1329" spans="1:19" hidden="1" x14ac:dyDescent="0.25">
      <c r="A1329" s="71">
        <v>68741714</v>
      </c>
      <c r="B1329" s="71">
        <v>1352</v>
      </c>
      <c r="C1329" s="71" t="s">
        <v>849</v>
      </c>
      <c r="D1329" s="71" t="s">
        <v>850</v>
      </c>
      <c r="E1329" s="71" t="s">
        <v>10403</v>
      </c>
      <c r="F1329" s="71" t="s">
        <v>851</v>
      </c>
      <c r="G1329" s="71" t="s">
        <v>852</v>
      </c>
      <c r="H1329" s="72">
        <v>5</v>
      </c>
      <c r="I1329" s="73">
        <v>46.81</v>
      </c>
      <c r="J1329" s="73">
        <v>9362</v>
      </c>
      <c r="K1329" s="73">
        <v>9391.65</v>
      </c>
      <c r="L1329" s="74">
        <v>1000</v>
      </c>
      <c r="M1329" s="73">
        <v>46.81</v>
      </c>
      <c r="N1329" s="73">
        <v>0</v>
      </c>
      <c r="O1329" s="16" t="str">
        <f>VLOOKUP($A1329,'Roll up tech'!$A:$C,3,0)</f>
        <v>MBG</v>
      </c>
      <c r="P1329" s="16" t="str">
        <f>VLOOKUP($A1329,'Roll up tech'!$A:$C,2,0)</f>
        <v>GH Strawberry Shortcake 1-24BK</v>
      </c>
      <c r="Q1329" s="16" t="str">
        <f t="shared" si="73"/>
        <v>GH</v>
      </c>
      <c r="R1329" s="16">
        <f>VLOOKUP(A1329,'Per Pallet'!A:C,3,0)</f>
        <v>225</v>
      </c>
      <c r="S1329" s="16">
        <f t="shared" si="74"/>
        <v>1</v>
      </c>
    </row>
    <row r="1330" spans="1:19" hidden="1" x14ac:dyDescent="0.25">
      <c r="A1330" s="71">
        <v>68741714</v>
      </c>
      <c r="B1330" s="71">
        <v>1419</v>
      </c>
      <c r="C1330" s="71" t="s">
        <v>849</v>
      </c>
      <c r="D1330" s="71" t="s">
        <v>850</v>
      </c>
      <c r="E1330" s="71" t="s">
        <v>10403</v>
      </c>
      <c r="F1330" s="71" t="s">
        <v>851</v>
      </c>
      <c r="G1330" s="71" t="s">
        <v>852</v>
      </c>
      <c r="H1330" s="72">
        <v>15198</v>
      </c>
      <c r="I1330" s="73">
        <v>155231.96</v>
      </c>
      <c r="J1330" s="73">
        <v>10213.969999999999</v>
      </c>
      <c r="K1330" s="73">
        <v>9953.5499999999993</v>
      </c>
      <c r="L1330" s="74">
        <v>1000</v>
      </c>
      <c r="M1330" s="73">
        <v>155231.96</v>
      </c>
      <c r="N1330" s="73">
        <v>0</v>
      </c>
      <c r="O1330" s="16" t="str">
        <f>VLOOKUP($A1330,'Roll up tech'!$A:$C,3,0)</f>
        <v>MBG</v>
      </c>
      <c r="P1330" s="16" t="str">
        <f>VLOOKUP($A1330,'Roll up tech'!$A:$C,2,0)</f>
        <v>GH Strawberry Shortcake 1-24BK</v>
      </c>
      <c r="Q1330" s="16" t="str">
        <f t="shared" si="73"/>
        <v>GH</v>
      </c>
      <c r="R1330" s="16">
        <f>VLOOKUP(A1330,'Per Pallet'!A:C,3,0)</f>
        <v>225</v>
      </c>
      <c r="S1330" s="16">
        <f t="shared" si="74"/>
        <v>68</v>
      </c>
    </row>
    <row r="1331" spans="1:19" hidden="1" x14ac:dyDescent="0.25">
      <c r="A1331" s="71">
        <v>68741714</v>
      </c>
      <c r="B1331" s="71">
        <v>1439</v>
      </c>
      <c r="C1331" s="71" t="s">
        <v>849</v>
      </c>
      <c r="D1331" s="71" t="s">
        <v>850</v>
      </c>
      <c r="E1331" s="71" t="s">
        <v>10403</v>
      </c>
      <c r="F1331" s="71" t="s">
        <v>851</v>
      </c>
      <c r="G1331" s="71" t="s">
        <v>852</v>
      </c>
      <c r="H1331" s="72">
        <v>7884</v>
      </c>
      <c r="I1331" s="73">
        <v>82002.92</v>
      </c>
      <c r="J1331" s="73">
        <v>10401.18</v>
      </c>
      <c r="K1331" s="73">
        <v>9953.5499999999993</v>
      </c>
      <c r="L1331" s="74">
        <v>1000</v>
      </c>
      <c r="M1331" s="73">
        <v>82002.92</v>
      </c>
      <c r="N1331" s="73">
        <v>0</v>
      </c>
      <c r="O1331" s="16" t="str">
        <f>VLOOKUP($A1331,'Roll up tech'!$A:$C,3,0)</f>
        <v>MBG</v>
      </c>
      <c r="P1331" s="16" t="str">
        <f>VLOOKUP($A1331,'Roll up tech'!$A:$C,2,0)</f>
        <v>GH Strawberry Shortcake 1-24BK</v>
      </c>
      <c r="Q1331" s="16" t="str">
        <f t="shared" si="73"/>
        <v>GH</v>
      </c>
      <c r="R1331" s="16">
        <f>VLOOKUP(A1331,'Per Pallet'!A:C,3,0)</f>
        <v>225</v>
      </c>
      <c r="S1331" s="16">
        <f t="shared" si="74"/>
        <v>36</v>
      </c>
    </row>
    <row r="1332" spans="1:19" hidden="1" x14ac:dyDescent="0.25">
      <c r="A1332" s="71">
        <v>68741714</v>
      </c>
      <c r="B1332" s="71">
        <v>2300</v>
      </c>
      <c r="C1332" s="71" t="s">
        <v>849</v>
      </c>
      <c r="D1332" s="71" t="s">
        <v>850</v>
      </c>
      <c r="E1332" s="71" t="s">
        <v>10403</v>
      </c>
      <c r="F1332" s="71" t="s">
        <v>851</v>
      </c>
      <c r="G1332" s="71" t="s">
        <v>852</v>
      </c>
      <c r="H1332" s="72">
        <v>4488</v>
      </c>
      <c r="I1332" s="73">
        <v>45159.1</v>
      </c>
      <c r="J1332" s="73">
        <v>10062.19</v>
      </c>
      <c r="K1332" s="73">
        <v>9559.43</v>
      </c>
      <c r="L1332" s="74">
        <v>1000</v>
      </c>
      <c r="M1332" s="73">
        <v>45159.1</v>
      </c>
      <c r="N1332" s="73">
        <v>0</v>
      </c>
      <c r="O1332" s="16" t="str">
        <f>VLOOKUP($A1332,'Roll up tech'!$A:$C,3,0)</f>
        <v>MBG</v>
      </c>
      <c r="P1332" s="16" t="str">
        <f>VLOOKUP($A1332,'Roll up tech'!$A:$C,2,0)</f>
        <v>GH Strawberry Shortcake 1-24BK</v>
      </c>
      <c r="Q1332" s="16" t="str">
        <f t="shared" si="73"/>
        <v>GH</v>
      </c>
      <c r="R1332" s="16">
        <f>VLOOKUP(A1332,'Per Pallet'!A:C,3,0)</f>
        <v>225</v>
      </c>
      <c r="S1332" s="16">
        <f t="shared" si="74"/>
        <v>20</v>
      </c>
    </row>
    <row r="1333" spans="1:19" hidden="1" x14ac:dyDescent="0.25">
      <c r="A1333" s="71">
        <v>68741714</v>
      </c>
      <c r="B1333" s="71">
        <v>3989</v>
      </c>
      <c r="C1333" s="71" t="s">
        <v>849</v>
      </c>
      <c r="D1333" s="71" t="s">
        <v>850</v>
      </c>
      <c r="E1333" s="71" t="s">
        <v>10403</v>
      </c>
      <c r="F1333" s="71" t="s">
        <v>851</v>
      </c>
      <c r="G1333" s="71" t="s">
        <v>852</v>
      </c>
      <c r="H1333" s="72">
        <v>65762</v>
      </c>
      <c r="I1333" s="73">
        <v>636552.99</v>
      </c>
      <c r="J1333" s="73">
        <v>9679.65</v>
      </c>
      <c r="K1333" s="73">
        <v>9409.08</v>
      </c>
      <c r="L1333" s="74">
        <v>1000</v>
      </c>
      <c r="M1333" s="73">
        <v>636552.99</v>
      </c>
      <c r="N1333" s="73">
        <v>0</v>
      </c>
      <c r="O1333" s="16" t="str">
        <f>VLOOKUP($A1333,'Roll up tech'!$A:$C,3,0)</f>
        <v>MBG</v>
      </c>
      <c r="P1333" s="16" t="str">
        <f>VLOOKUP($A1333,'Roll up tech'!$A:$C,2,0)</f>
        <v>GH Strawberry Shortcake 1-24BK</v>
      </c>
      <c r="Q1333" s="16" t="str">
        <f t="shared" si="73"/>
        <v>GH</v>
      </c>
      <c r="R1333" s="16">
        <f>VLOOKUP(A1333,'Per Pallet'!A:C,3,0)</f>
        <v>225</v>
      </c>
      <c r="S1333" s="16">
        <f t="shared" si="74"/>
        <v>293</v>
      </c>
    </row>
    <row r="1334" spans="1:19" hidden="1" x14ac:dyDescent="0.25">
      <c r="A1334" s="71">
        <v>68741742</v>
      </c>
      <c r="B1334" s="71">
        <v>1352</v>
      </c>
      <c r="C1334" s="71" t="s">
        <v>849</v>
      </c>
      <c r="D1334" s="71" t="s">
        <v>850</v>
      </c>
      <c r="E1334" s="71" t="s">
        <v>10403</v>
      </c>
      <c r="F1334" s="71" t="s">
        <v>851</v>
      </c>
      <c r="G1334" s="71" t="s">
        <v>852</v>
      </c>
      <c r="H1334" s="72">
        <v>770</v>
      </c>
      <c r="I1334" s="73">
        <v>11650.22</v>
      </c>
      <c r="J1334" s="73">
        <v>15130.16</v>
      </c>
      <c r="K1334" s="73">
        <v>13846.98</v>
      </c>
      <c r="L1334" s="74">
        <v>1000</v>
      </c>
      <c r="M1334" s="73">
        <v>11650.22</v>
      </c>
      <c r="N1334" s="73">
        <v>0</v>
      </c>
      <c r="O1334" s="16" t="str">
        <f>VLOOKUP($A1334,'Roll up tech'!$A:$C,3,0)</f>
        <v>MBG</v>
      </c>
      <c r="P1334" s="16" t="str">
        <f>VLOOKUP($A1334,'Roll up tech'!$A:$C,2,0)</f>
        <v>GH Strawberry Shortcake Bar 8-6PK</v>
      </c>
      <c r="Q1334" s="16" t="str">
        <f t="shared" si="73"/>
        <v>GH</v>
      </c>
      <c r="R1334" s="16">
        <f>VLOOKUP(A1334,'Per Pallet'!A:C,3,0)</f>
        <v>154</v>
      </c>
      <c r="S1334" s="16">
        <f t="shared" si="74"/>
        <v>5</v>
      </c>
    </row>
    <row r="1335" spans="1:19" hidden="1" x14ac:dyDescent="0.25">
      <c r="A1335" s="71">
        <v>68741742</v>
      </c>
      <c r="B1335" s="71">
        <v>1419</v>
      </c>
      <c r="C1335" s="71" t="s">
        <v>849</v>
      </c>
      <c r="D1335" s="71" t="s">
        <v>850</v>
      </c>
      <c r="E1335" s="71" t="s">
        <v>10403</v>
      </c>
      <c r="F1335" s="71" t="s">
        <v>851</v>
      </c>
      <c r="G1335" s="71" t="s">
        <v>852</v>
      </c>
      <c r="H1335" s="72">
        <v>22714</v>
      </c>
      <c r="I1335" s="73">
        <v>363084.3</v>
      </c>
      <c r="J1335" s="73">
        <v>15985.04</v>
      </c>
      <c r="K1335" s="73">
        <v>12534.97</v>
      </c>
      <c r="L1335" s="74">
        <v>1000</v>
      </c>
      <c r="M1335" s="73">
        <v>363084.3</v>
      </c>
      <c r="N1335" s="73">
        <v>0</v>
      </c>
      <c r="O1335" s="16" t="str">
        <f>VLOOKUP($A1335,'Roll up tech'!$A:$C,3,0)</f>
        <v>MBG</v>
      </c>
      <c r="P1335" s="16" t="str">
        <f>VLOOKUP($A1335,'Roll up tech'!$A:$C,2,0)</f>
        <v>GH Strawberry Shortcake Bar 8-6PK</v>
      </c>
      <c r="Q1335" s="16" t="str">
        <f t="shared" si="73"/>
        <v>GH</v>
      </c>
      <c r="R1335" s="16">
        <f>VLOOKUP(A1335,'Per Pallet'!A:C,3,0)</f>
        <v>154</v>
      </c>
      <c r="S1335" s="16">
        <f t="shared" si="74"/>
        <v>148</v>
      </c>
    </row>
    <row r="1336" spans="1:19" hidden="1" x14ac:dyDescent="0.25">
      <c r="A1336" s="71">
        <v>68741742</v>
      </c>
      <c r="B1336" s="71">
        <v>1439</v>
      </c>
      <c r="C1336" s="71" t="s">
        <v>849</v>
      </c>
      <c r="D1336" s="71" t="s">
        <v>850</v>
      </c>
      <c r="E1336" s="71" t="s">
        <v>10403</v>
      </c>
      <c r="F1336" s="71" t="s">
        <v>851</v>
      </c>
      <c r="G1336" s="71" t="s">
        <v>852</v>
      </c>
      <c r="H1336" s="72">
        <v>19067</v>
      </c>
      <c r="I1336" s="73">
        <v>316212.40999999997</v>
      </c>
      <c r="J1336" s="73">
        <v>16584.28</v>
      </c>
      <c r="K1336" s="73">
        <v>12534.97</v>
      </c>
      <c r="L1336" s="74">
        <v>1000</v>
      </c>
      <c r="M1336" s="73">
        <v>316212.40999999997</v>
      </c>
      <c r="N1336" s="73">
        <v>0</v>
      </c>
      <c r="O1336" s="16" t="str">
        <f>VLOOKUP($A1336,'Roll up tech'!$A:$C,3,0)</f>
        <v>MBG</v>
      </c>
      <c r="P1336" s="16" t="str">
        <f>VLOOKUP($A1336,'Roll up tech'!$A:$C,2,0)</f>
        <v>GH Strawberry Shortcake Bar 8-6PK</v>
      </c>
      <c r="Q1336" s="16" t="str">
        <f t="shared" si="73"/>
        <v>GH</v>
      </c>
      <c r="R1336" s="16">
        <f>VLOOKUP(A1336,'Per Pallet'!A:C,3,0)</f>
        <v>154</v>
      </c>
      <c r="S1336" s="16">
        <f t="shared" si="74"/>
        <v>124</v>
      </c>
    </row>
    <row r="1337" spans="1:19" hidden="1" x14ac:dyDescent="0.25">
      <c r="A1337" s="71">
        <v>68741742</v>
      </c>
      <c r="B1337" s="71">
        <v>1471</v>
      </c>
      <c r="C1337" s="71" t="s">
        <v>849</v>
      </c>
      <c r="D1337" s="71" t="s">
        <v>850</v>
      </c>
      <c r="E1337" s="71" t="s">
        <v>10403</v>
      </c>
      <c r="F1337" s="71" t="s">
        <v>851</v>
      </c>
      <c r="G1337" s="71" t="s">
        <v>852</v>
      </c>
      <c r="H1337" s="72">
        <v>69</v>
      </c>
      <c r="I1337" s="73">
        <v>843.59</v>
      </c>
      <c r="J1337" s="73">
        <v>12226.01</v>
      </c>
      <c r="K1337" s="73">
        <v>12226.01</v>
      </c>
      <c r="L1337" s="74">
        <v>1000</v>
      </c>
      <c r="M1337" s="73">
        <v>843.59</v>
      </c>
      <c r="N1337" s="73">
        <v>0</v>
      </c>
      <c r="O1337" s="16" t="str">
        <f>VLOOKUP($A1337,'Roll up tech'!$A:$C,3,0)</f>
        <v>MBG</v>
      </c>
      <c r="P1337" s="16" t="str">
        <f>VLOOKUP($A1337,'Roll up tech'!$A:$C,2,0)</f>
        <v>GH Strawberry Shortcake Bar 8-6PK</v>
      </c>
      <c r="Q1337" s="16" t="str">
        <f t="shared" si="73"/>
        <v>GH</v>
      </c>
      <c r="R1337" s="16">
        <f>VLOOKUP(A1337,'Per Pallet'!A:C,3,0)</f>
        <v>154</v>
      </c>
      <c r="S1337" s="16">
        <f t="shared" si="74"/>
        <v>1</v>
      </c>
    </row>
    <row r="1338" spans="1:19" hidden="1" x14ac:dyDescent="0.25">
      <c r="A1338" s="71">
        <v>68741742</v>
      </c>
      <c r="B1338" s="71">
        <v>2300</v>
      </c>
      <c r="C1338" s="71" t="s">
        <v>849</v>
      </c>
      <c r="D1338" s="71" t="s">
        <v>850</v>
      </c>
      <c r="E1338" s="71" t="s">
        <v>10403</v>
      </c>
      <c r="F1338" s="71" t="s">
        <v>851</v>
      </c>
      <c r="G1338" s="71" t="s">
        <v>852</v>
      </c>
      <c r="H1338" s="72">
        <v>14676</v>
      </c>
      <c r="I1338" s="73">
        <v>214028.46</v>
      </c>
      <c r="J1338" s="73">
        <v>14583.57</v>
      </c>
      <c r="K1338" s="73">
        <v>11770.2</v>
      </c>
      <c r="L1338" s="74">
        <v>1000</v>
      </c>
      <c r="M1338" s="73">
        <v>214028.46</v>
      </c>
      <c r="N1338" s="73">
        <v>0</v>
      </c>
      <c r="O1338" s="16" t="str">
        <f>VLOOKUP($A1338,'Roll up tech'!$A:$C,3,0)</f>
        <v>MBG</v>
      </c>
      <c r="P1338" s="16" t="str">
        <f>VLOOKUP($A1338,'Roll up tech'!$A:$C,2,0)</f>
        <v>GH Strawberry Shortcake Bar 8-6PK</v>
      </c>
      <c r="Q1338" s="16" t="str">
        <f t="shared" si="73"/>
        <v>GH</v>
      </c>
      <c r="R1338" s="16">
        <f>VLOOKUP(A1338,'Per Pallet'!A:C,3,0)</f>
        <v>154</v>
      </c>
      <c r="S1338" s="16">
        <f t="shared" si="74"/>
        <v>96</v>
      </c>
    </row>
    <row r="1339" spans="1:19" hidden="1" x14ac:dyDescent="0.25">
      <c r="A1339" s="71">
        <v>68741742</v>
      </c>
      <c r="B1339" s="71">
        <v>2904</v>
      </c>
      <c r="C1339" s="71" t="s">
        <v>849</v>
      </c>
      <c r="D1339" s="71" t="s">
        <v>850</v>
      </c>
      <c r="E1339" s="71" t="s">
        <v>10403</v>
      </c>
      <c r="F1339" s="71" t="s">
        <v>851</v>
      </c>
      <c r="G1339" s="71" t="s">
        <v>852</v>
      </c>
      <c r="H1339" s="72">
        <v>8</v>
      </c>
      <c r="I1339" s="73">
        <v>97.7</v>
      </c>
      <c r="J1339" s="73">
        <v>12212.5</v>
      </c>
      <c r="K1339" s="73">
        <v>11742.15</v>
      </c>
      <c r="L1339" s="74">
        <v>1000</v>
      </c>
      <c r="M1339" s="73">
        <v>97.7</v>
      </c>
      <c r="N1339" s="73">
        <v>0</v>
      </c>
      <c r="O1339" s="16" t="str">
        <f>VLOOKUP($A1339,'Roll up tech'!$A:$C,3,0)</f>
        <v>MBG</v>
      </c>
      <c r="P1339" s="16" t="str">
        <f>VLOOKUP($A1339,'Roll up tech'!$A:$C,2,0)</f>
        <v>GH Strawberry Shortcake Bar 8-6PK</v>
      </c>
      <c r="Q1339" s="16" t="str">
        <f t="shared" si="73"/>
        <v>GH</v>
      </c>
      <c r="R1339" s="16">
        <f>VLOOKUP(A1339,'Per Pallet'!A:C,3,0)</f>
        <v>154</v>
      </c>
      <c r="S1339" s="16">
        <f t="shared" si="74"/>
        <v>1</v>
      </c>
    </row>
    <row r="1340" spans="1:19" hidden="1" x14ac:dyDescent="0.25">
      <c r="A1340" s="71">
        <v>68741742</v>
      </c>
      <c r="B1340" s="71">
        <v>3989</v>
      </c>
      <c r="C1340" s="71" t="s">
        <v>849</v>
      </c>
      <c r="D1340" s="71" t="s">
        <v>850</v>
      </c>
      <c r="E1340" s="71" t="s">
        <v>10403</v>
      </c>
      <c r="F1340" s="71" t="s">
        <v>851</v>
      </c>
      <c r="G1340" s="71" t="s">
        <v>852</v>
      </c>
      <c r="H1340" s="72">
        <v>30194</v>
      </c>
      <c r="I1340" s="73">
        <v>468825.26</v>
      </c>
      <c r="J1340" s="73">
        <v>15527.1</v>
      </c>
      <c r="K1340" s="73">
        <v>11775.02</v>
      </c>
      <c r="L1340" s="74">
        <v>1000</v>
      </c>
      <c r="M1340" s="73">
        <v>468825.26</v>
      </c>
      <c r="N1340" s="73">
        <v>0</v>
      </c>
      <c r="O1340" s="16" t="str">
        <f>VLOOKUP($A1340,'Roll up tech'!$A:$C,3,0)</f>
        <v>MBG</v>
      </c>
      <c r="P1340" s="16" t="str">
        <f>VLOOKUP($A1340,'Roll up tech'!$A:$C,2,0)</f>
        <v>GH Strawberry Shortcake Bar 8-6PK</v>
      </c>
      <c r="Q1340" s="16" t="str">
        <f t="shared" si="73"/>
        <v>GH</v>
      </c>
      <c r="R1340" s="16">
        <f>VLOOKUP(A1340,'Per Pallet'!A:C,3,0)</f>
        <v>154</v>
      </c>
      <c r="S1340" s="16">
        <f t="shared" si="74"/>
        <v>197</v>
      </c>
    </row>
    <row r="1341" spans="1:19" hidden="1" x14ac:dyDescent="0.25">
      <c r="A1341" s="71">
        <v>68741745</v>
      </c>
      <c r="B1341" s="71">
        <v>1419</v>
      </c>
      <c r="C1341" s="71" t="s">
        <v>849</v>
      </c>
      <c r="D1341" s="71" t="s">
        <v>850</v>
      </c>
      <c r="E1341" s="71" t="s">
        <v>10403</v>
      </c>
      <c r="F1341" s="71" t="s">
        <v>851</v>
      </c>
      <c r="G1341" s="71" t="s">
        <v>852</v>
      </c>
      <c r="H1341" s="72">
        <v>990</v>
      </c>
      <c r="I1341" s="73">
        <v>10357.799999999999</v>
      </c>
      <c r="J1341" s="73">
        <v>10462.42</v>
      </c>
      <c r="K1341" s="73">
        <v>11546</v>
      </c>
      <c r="L1341" s="74">
        <v>1000</v>
      </c>
      <c r="M1341" s="73">
        <v>10357.799999999999</v>
      </c>
      <c r="N1341" s="73">
        <v>0</v>
      </c>
      <c r="O1341" s="16" t="str">
        <f>VLOOKUP($A1341,'Roll up tech'!$A:$C,3,0)</f>
        <v>MBG</v>
      </c>
      <c r="P1341" s="16" t="str">
        <f>VLOOKUP($A1341,'Roll up tech'!$A:$C,2,0)</f>
        <v>GH Premium Vanilla Bar 1-24BK</v>
      </c>
      <c r="Q1341" s="16" t="str">
        <f t="shared" si="73"/>
        <v>GH</v>
      </c>
      <c r="R1341" s="16">
        <f>VLOOKUP(A1341,'Per Pallet'!A:C,3,0)</f>
        <v>315</v>
      </c>
      <c r="S1341" s="16">
        <f t="shared" si="74"/>
        <v>4</v>
      </c>
    </row>
    <row r="1342" spans="1:19" hidden="1" x14ac:dyDescent="0.25">
      <c r="A1342" s="71">
        <v>68741745</v>
      </c>
      <c r="B1342" s="71">
        <v>1439</v>
      </c>
      <c r="C1342" s="71" t="s">
        <v>849</v>
      </c>
      <c r="D1342" s="71" t="s">
        <v>850</v>
      </c>
      <c r="E1342" s="71" t="s">
        <v>10403</v>
      </c>
      <c r="F1342" s="71" t="s">
        <v>851</v>
      </c>
      <c r="G1342" s="71" t="s">
        <v>852</v>
      </c>
      <c r="H1342" s="72">
        <v>345</v>
      </c>
      <c r="I1342" s="73">
        <v>3680.53</v>
      </c>
      <c r="J1342" s="73">
        <v>10668.2</v>
      </c>
      <c r="K1342" s="73">
        <v>11546</v>
      </c>
      <c r="L1342" s="74">
        <v>1000</v>
      </c>
      <c r="M1342" s="73">
        <v>3680.53</v>
      </c>
      <c r="N1342" s="73">
        <v>0</v>
      </c>
      <c r="O1342" s="16" t="str">
        <f>VLOOKUP($A1342,'Roll up tech'!$A:$C,3,0)</f>
        <v>MBG</v>
      </c>
      <c r="P1342" s="16" t="str">
        <f>VLOOKUP($A1342,'Roll up tech'!$A:$C,2,0)</f>
        <v>GH Premium Vanilla Bar 1-24BK</v>
      </c>
      <c r="Q1342" s="16" t="str">
        <f t="shared" si="73"/>
        <v>GH</v>
      </c>
      <c r="R1342" s="16">
        <f>VLOOKUP(A1342,'Per Pallet'!A:C,3,0)</f>
        <v>315</v>
      </c>
      <c r="S1342" s="16">
        <f t="shared" si="74"/>
        <v>2</v>
      </c>
    </row>
    <row r="1343" spans="1:19" hidden="1" x14ac:dyDescent="0.25">
      <c r="A1343" s="71">
        <v>68741745</v>
      </c>
      <c r="B1343" s="71">
        <v>2300</v>
      </c>
      <c r="C1343" s="71" t="s">
        <v>849</v>
      </c>
      <c r="D1343" s="71" t="s">
        <v>850</v>
      </c>
      <c r="E1343" s="71" t="s">
        <v>10403</v>
      </c>
      <c r="F1343" s="71" t="s">
        <v>851</v>
      </c>
      <c r="G1343" s="71" t="s">
        <v>852</v>
      </c>
      <c r="H1343" s="72">
        <v>357</v>
      </c>
      <c r="I1343" s="73">
        <v>3698.23</v>
      </c>
      <c r="J1343" s="73">
        <v>10359.19</v>
      </c>
      <c r="K1343" s="73">
        <v>11195.79</v>
      </c>
      <c r="L1343" s="74">
        <v>1000</v>
      </c>
      <c r="M1343" s="73">
        <v>3698.23</v>
      </c>
      <c r="N1343" s="73">
        <v>0</v>
      </c>
      <c r="O1343" s="16" t="str">
        <f>VLOOKUP($A1343,'Roll up tech'!$A:$C,3,0)</f>
        <v>MBG</v>
      </c>
      <c r="P1343" s="16" t="str">
        <f>VLOOKUP($A1343,'Roll up tech'!$A:$C,2,0)</f>
        <v>GH Premium Vanilla Bar 1-24BK</v>
      </c>
      <c r="Q1343" s="16" t="str">
        <f t="shared" si="73"/>
        <v>GH</v>
      </c>
      <c r="R1343" s="16">
        <f>VLOOKUP(A1343,'Per Pallet'!A:C,3,0)</f>
        <v>315</v>
      </c>
      <c r="S1343" s="16">
        <f t="shared" si="74"/>
        <v>2</v>
      </c>
    </row>
    <row r="1344" spans="1:19" hidden="1" x14ac:dyDescent="0.25">
      <c r="A1344" s="71">
        <v>68741745</v>
      </c>
      <c r="B1344" s="71">
        <v>3989</v>
      </c>
      <c r="C1344" s="71" t="s">
        <v>849</v>
      </c>
      <c r="D1344" s="71" t="s">
        <v>850</v>
      </c>
      <c r="E1344" s="71" t="s">
        <v>10403</v>
      </c>
      <c r="F1344" s="71" t="s">
        <v>851</v>
      </c>
      <c r="G1344" s="71" t="s">
        <v>852</v>
      </c>
      <c r="H1344" s="72">
        <v>2190</v>
      </c>
      <c r="I1344" s="73">
        <v>21726.82</v>
      </c>
      <c r="J1344" s="73">
        <v>9920.92</v>
      </c>
      <c r="K1344" s="73">
        <v>11050.51</v>
      </c>
      <c r="L1344" s="74">
        <v>1000</v>
      </c>
      <c r="M1344" s="73">
        <v>21726.82</v>
      </c>
      <c r="N1344" s="73">
        <v>0</v>
      </c>
      <c r="O1344" s="16" t="str">
        <f>VLOOKUP($A1344,'Roll up tech'!$A:$C,3,0)</f>
        <v>MBG</v>
      </c>
      <c r="P1344" s="16" t="str">
        <f>VLOOKUP($A1344,'Roll up tech'!$A:$C,2,0)</f>
        <v>GH Premium Vanilla Bar 1-24BK</v>
      </c>
      <c r="Q1344" s="16" t="str">
        <f t="shared" si="73"/>
        <v>GH</v>
      </c>
      <c r="R1344" s="16">
        <f>VLOOKUP(A1344,'Per Pallet'!A:C,3,0)</f>
        <v>315</v>
      </c>
      <c r="S1344" s="16">
        <f t="shared" si="74"/>
        <v>7</v>
      </c>
    </row>
    <row r="1345" spans="1:19" hidden="1" x14ac:dyDescent="0.25">
      <c r="A1345" s="71">
        <v>68746232</v>
      </c>
      <c r="B1345" s="71">
        <v>1419</v>
      </c>
      <c r="C1345" s="71" t="s">
        <v>849</v>
      </c>
      <c r="D1345" s="71" t="s">
        <v>850</v>
      </c>
      <c r="E1345" s="71" t="s">
        <v>10403</v>
      </c>
      <c r="F1345" s="71" t="s">
        <v>851</v>
      </c>
      <c r="G1345" s="71" t="s">
        <v>852</v>
      </c>
      <c r="H1345" s="72">
        <v>2400</v>
      </c>
      <c r="I1345" s="73">
        <v>73973.23</v>
      </c>
      <c r="J1345" s="73">
        <v>30822.18</v>
      </c>
      <c r="K1345" s="73">
        <v>27769.13</v>
      </c>
      <c r="L1345" s="74">
        <v>1000</v>
      </c>
      <c r="M1345" s="73">
        <v>73973.23</v>
      </c>
      <c r="N1345" s="73">
        <v>0</v>
      </c>
      <c r="O1345" s="16" t="str">
        <f>VLOOKUP($A1345,'Roll up tech'!$A:$C,3,0)</f>
        <v>EDF</v>
      </c>
      <c r="P1345" s="16" t="str">
        <f>VLOOKUP($A1345,'Roll up tech'!$A:$C,2,0)</f>
        <v>KL Mint CHOC Chip 12-6PK</v>
      </c>
      <c r="Q1345" s="16" t="str">
        <f t="shared" si="73"/>
        <v>KL</v>
      </c>
      <c r="R1345" s="16">
        <f>VLOOKUP(A1345,'Per Pallet'!A:C,3,0)</f>
        <v>132</v>
      </c>
      <c r="S1345" s="16">
        <f t="shared" si="74"/>
        <v>19</v>
      </c>
    </row>
    <row r="1346" spans="1:19" hidden="1" x14ac:dyDescent="0.25">
      <c r="A1346" s="71">
        <v>68746232</v>
      </c>
      <c r="B1346" s="71">
        <v>1439</v>
      </c>
      <c r="C1346" s="71" t="s">
        <v>849</v>
      </c>
      <c r="D1346" s="71" t="s">
        <v>850</v>
      </c>
      <c r="E1346" s="71" t="s">
        <v>10403</v>
      </c>
      <c r="F1346" s="71" t="s">
        <v>851</v>
      </c>
      <c r="G1346" s="71" t="s">
        <v>852</v>
      </c>
      <c r="H1346" s="72">
        <v>898</v>
      </c>
      <c r="I1346" s="73">
        <v>25497.47</v>
      </c>
      <c r="J1346" s="73">
        <v>28393.62</v>
      </c>
      <c r="K1346" s="73">
        <v>27769.13</v>
      </c>
      <c r="L1346" s="74">
        <v>1000</v>
      </c>
      <c r="M1346" s="73">
        <v>25497.47</v>
      </c>
      <c r="N1346" s="73">
        <v>0</v>
      </c>
      <c r="O1346" s="16" t="str">
        <f>VLOOKUP($A1346,'Roll up tech'!$A:$C,3,0)</f>
        <v>EDF</v>
      </c>
      <c r="P1346" s="16" t="str">
        <f>VLOOKUP($A1346,'Roll up tech'!$A:$C,2,0)</f>
        <v>KL Mint CHOC Chip 12-6PK</v>
      </c>
      <c r="Q1346" s="16" t="str">
        <f t="shared" si="73"/>
        <v>KL</v>
      </c>
      <c r="R1346" s="16">
        <f>VLOOKUP(A1346,'Per Pallet'!A:C,3,0)</f>
        <v>132</v>
      </c>
      <c r="S1346" s="16">
        <f t="shared" si="74"/>
        <v>7</v>
      </c>
    </row>
    <row r="1347" spans="1:19" hidden="1" x14ac:dyDescent="0.25">
      <c r="A1347" s="71">
        <v>68746232</v>
      </c>
      <c r="B1347" s="71">
        <v>2300</v>
      </c>
      <c r="C1347" s="71" t="s">
        <v>849</v>
      </c>
      <c r="D1347" s="71" t="s">
        <v>850</v>
      </c>
      <c r="E1347" s="71" t="s">
        <v>10403</v>
      </c>
      <c r="F1347" s="71" t="s">
        <v>851</v>
      </c>
      <c r="G1347" s="71" t="s">
        <v>852</v>
      </c>
      <c r="H1347" s="72">
        <v>17237</v>
      </c>
      <c r="I1347" s="73">
        <v>491402.56</v>
      </c>
      <c r="J1347" s="73">
        <v>28508.59</v>
      </c>
      <c r="K1347" s="73">
        <v>26694.94</v>
      </c>
      <c r="L1347" s="74">
        <v>1000</v>
      </c>
      <c r="M1347" s="73">
        <v>491402.56</v>
      </c>
      <c r="N1347" s="73">
        <v>0</v>
      </c>
      <c r="O1347" s="16" t="str">
        <f>VLOOKUP($A1347,'Roll up tech'!$A:$C,3,0)</f>
        <v>EDF</v>
      </c>
      <c r="P1347" s="16" t="str">
        <f>VLOOKUP($A1347,'Roll up tech'!$A:$C,2,0)</f>
        <v>KL Mint CHOC Chip 12-6PK</v>
      </c>
      <c r="Q1347" s="16" t="str">
        <f t="shared" si="73"/>
        <v>KL</v>
      </c>
      <c r="R1347" s="16">
        <f>VLOOKUP(A1347,'Per Pallet'!A:C,3,0)</f>
        <v>132</v>
      </c>
      <c r="S1347" s="16">
        <f t="shared" si="74"/>
        <v>131</v>
      </c>
    </row>
    <row r="1348" spans="1:19" hidden="1" x14ac:dyDescent="0.25">
      <c r="A1348" s="71">
        <v>68746232</v>
      </c>
      <c r="B1348" s="71">
        <v>2904</v>
      </c>
      <c r="C1348" s="71" t="s">
        <v>849</v>
      </c>
      <c r="D1348" s="71" t="s">
        <v>850</v>
      </c>
      <c r="E1348" s="71" t="s">
        <v>10403</v>
      </c>
      <c r="F1348" s="71" t="s">
        <v>851</v>
      </c>
      <c r="G1348" s="71" t="s">
        <v>852</v>
      </c>
      <c r="H1348" s="72">
        <v>834</v>
      </c>
      <c r="I1348" s="73">
        <v>23149.03</v>
      </c>
      <c r="J1348" s="73">
        <v>27756.63</v>
      </c>
      <c r="K1348" s="73">
        <v>26694.62</v>
      </c>
      <c r="L1348" s="74">
        <v>1000</v>
      </c>
      <c r="M1348" s="73">
        <v>23149.03</v>
      </c>
      <c r="N1348" s="73">
        <v>0</v>
      </c>
      <c r="O1348" s="16" t="str">
        <f>VLOOKUP($A1348,'Roll up tech'!$A:$C,3,0)</f>
        <v>EDF</v>
      </c>
      <c r="P1348" s="16" t="str">
        <f>VLOOKUP($A1348,'Roll up tech'!$A:$C,2,0)</f>
        <v>KL Mint CHOC Chip 12-6PK</v>
      </c>
      <c r="Q1348" s="16" t="str">
        <f t="shared" si="73"/>
        <v>KL</v>
      </c>
      <c r="R1348" s="16">
        <f>VLOOKUP(A1348,'Per Pallet'!A:C,3,0)</f>
        <v>132</v>
      </c>
      <c r="S1348" s="16">
        <f t="shared" si="74"/>
        <v>7</v>
      </c>
    </row>
    <row r="1349" spans="1:19" hidden="1" x14ac:dyDescent="0.25">
      <c r="A1349" s="71">
        <v>68746232</v>
      </c>
      <c r="B1349" s="71">
        <v>3989</v>
      </c>
      <c r="C1349" s="71" t="s">
        <v>849</v>
      </c>
      <c r="D1349" s="71" t="s">
        <v>850</v>
      </c>
      <c r="E1349" s="71" t="s">
        <v>10403</v>
      </c>
      <c r="F1349" s="71" t="s">
        <v>851</v>
      </c>
      <c r="G1349" s="71" t="s">
        <v>852</v>
      </c>
      <c r="H1349" s="72">
        <v>3747</v>
      </c>
      <c r="I1349" s="73">
        <v>112821.86</v>
      </c>
      <c r="J1349" s="73">
        <v>30109.919999999998</v>
      </c>
      <c r="K1349" s="73">
        <v>26971.75</v>
      </c>
      <c r="L1349" s="74">
        <v>1000</v>
      </c>
      <c r="M1349" s="73">
        <v>112821.86</v>
      </c>
      <c r="N1349" s="73">
        <v>0</v>
      </c>
      <c r="O1349" s="16" t="str">
        <f>VLOOKUP($A1349,'Roll up tech'!$A:$C,3,0)</f>
        <v>EDF</v>
      </c>
      <c r="P1349" s="16" t="str">
        <f>VLOOKUP($A1349,'Roll up tech'!$A:$C,2,0)</f>
        <v>KL Mint CHOC Chip 12-6PK</v>
      </c>
      <c r="Q1349" s="16" t="str">
        <f t="shared" si="73"/>
        <v>KL</v>
      </c>
      <c r="R1349" s="16">
        <f>VLOOKUP(A1349,'Per Pallet'!A:C,3,0)</f>
        <v>132</v>
      </c>
      <c r="S1349" s="16">
        <f t="shared" si="74"/>
        <v>29</v>
      </c>
    </row>
    <row r="1350" spans="1:19" hidden="1" x14ac:dyDescent="0.25">
      <c r="A1350" s="71">
        <v>68764900</v>
      </c>
      <c r="B1350" s="71">
        <v>1439</v>
      </c>
      <c r="C1350" s="71" t="s">
        <v>849</v>
      </c>
      <c r="D1350" s="71" t="s">
        <v>850</v>
      </c>
      <c r="E1350" s="71" t="s">
        <v>10403</v>
      </c>
      <c r="F1350" s="71" t="s">
        <v>851</v>
      </c>
      <c r="G1350" s="71" t="s">
        <v>852</v>
      </c>
      <c r="H1350" s="72">
        <v>216</v>
      </c>
      <c r="I1350" s="73">
        <v>2498.79</v>
      </c>
      <c r="J1350" s="73">
        <v>11568.47</v>
      </c>
      <c r="K1350" s="73">
        <v>12784.37</v>
      </c>
      <c r="L1350" s="74">
        <v>1000</v>
      </c>
      <c r="M1350" s="73">
        <v>2498.79</v>
      </c>
      <c r="N1350" s="73">
        <v>0</v>
      </c>
      <c r="O1350" s="16" t="str">
        <f>VLOOKUP($A1350,'Roll up tech'!$A:$C,3,0)</f>
        <v>48oz</v>
      </c>
      <c r="P1350" s="16" t="str">
        <f>VLOOKUP($A1350,'Roll up tech'!$A:$C,2,0)</f>
        <v>BR CO-B Heath 6 1.5QT</v>
      </c>
      <c r="Q1350" s="16" t="str">
        <f t="shared" si="73"/>
        <v>BR</v>
      </c>
      <c r="R1350" s="16">
        <f>VLOOKUP(A1350,'Per Pallet'!A:C,3,0)</f>
        <v>176</v>
      </c>
      <c r="S1350" s="16">
        <f t="shared" si="74"/>
        <v>2</v>
      </c>
    </row>
    <row r="1351" spans="1:19" hidden="1" x14ac:dyDescent="0.25">
      <c r="A1351" s="71">
        <v>68769685</v>
      </c>
      <c r="B1351" s="71">
        <v>1352</v>
      </c>
      <c r="C1351" s="71" t="s">
        <v>849</v>
      </c>
      <c r="D1351" s="71" t="s">
        <v>850</v>
      </c>
      <c r="E1351" s="71" t="s">
        <v>10403</v>
      </c>
      <c r="F1351" s="71" t="s">
        <v>851</v>
      </c>
      <c r="G1351" s="71" t="s">
        <v>852</v>
      </c>
      <c r="H1351" s="72">
        <v>698</v>
      </c>
      <c r="I1351" s="73">
        <v>9492.32</v>
      </c>
      <c r="J1351" s="73">
        <v>13599.31</v>
      </c>
      <c r="K1351" s="73">
        <v>13879.86</v>
      </c>
      <c r="L1351" s="74">
        <v>1000</v>
      </c>
      <c r="M1351" s="73">
        <v>9492.32</v>
      </c>
      <c r="N1351" s="73">
        <v>0</v>
      </c>
      <c r="O1351" s="16" t="str">
        <f>VLOOKUP($A1351,'Roll up tech'!$A:$C,3,0)</f>
        <v>48oz</v>
      </c>
      <c r="P1351" s="16" t="str">
        <f>VLOOKUP($A1351,'Roll up tech'!$A:$C,2,0)</f>
        <v>BR CO-B Reeses Chocolate 6 1.5QT</v>
      </c>
      <c r="Q1351" s="16" t="str">
        <f t="shared" si="73"/>
        <v>BR</v>
      </c>
      <c r="R1351" s="16">
        <f>VLOOKUP(A1351,'Per Pallet'!A:C,3,0)</f>
        <v>176</v>
      </c>
      <c r="S1351" s="16">
        <f t="shared" si="74"/>
        <v>4</v>
      </c>
    </row>
    <row r="1352" spans="1:19" hidden="1" x14ac:dyDescent="0.25">
      <c r="A1352" s="71">
        <v>68769685</v>
      </c>
      <c r="B1352" s="71">
        <v>1419</v>
      </c>
      <c r="C1352" s="71" t="s">
        <v>849</v>
      </c>
      <c r="D1352" s="71" t="s">
        <v>850</v>
      </c>
      <c r="E1352" s="71" t="s">
        <v>10403</v>
      </c>
      <c r="F1352" s="71" t="s">
        <v>851</v>
      </c>
      <c r="G1352" s="71" t="s">
        <v>852</v>
      </c>
      <c r="H1352" s="72">
        <v>3892</v>
      </c>
      <c r="I1352" s="73">
        <v>56365.4</v>
      </c>
      <c r="J1352" s="73">
        <v>14482.37</v>
      </c>
      <c r="K1352" s="73">
        <v>14704.31</v>
      </c>
      <c r="L1352" s="74">
        <v>1000</v>
      </c>
      <c r="M1352" s="73">
        <v>56365.4</v>
      </c>
      <c r="N1352" s="73">
        <v>0</v>
      </c>
      <c r="O1352" s="16" t="str">
        <f>VLOOKUP($A1352,'Roll up tech'!$A:$C,3,0)</f>
        <v>48oz</v>
      </c>
      <c r="P1352" s="16" t="str">
        <f>VLOOKUP($A1352,'Roll up tech'!$A:$C,2,0)</f>
        <v>BR CO-B Reeses Chocolate 6 1.5QT</v>
      </c>
      <c r="Q1352" s="16" t="str">
        <f t="shared" si="73"/>
        <v>BR</v>
      </c>
      <c r="R1352" s="16">
        <f>VLOOKUP(A1352,'Per Pallet'!A:C,3,0)</f>
        <v>176</v>
      </c>
      <c r="S1352" s="16">
        <f t="shared" si="74"/>
        <v>23</v>
      </c>
    </row>
    <row r="1353" spans="1:19" hidden="1" x14ac:dyDescent="0.25">
      <c r="A1353" s="71">
        <v>68769685</v>
      </c>
      <c r="B1353" s="71">
        <v>1439</v>
      </c>
      <c r="C1353" s="71" t="s">
        <v>849</v>
      </c>
      <c r="D1353" s="71" t="s">
        <v>850</v>
      </c>
      <c r="E1353" s="71" t="s">
        <v>10403</v>
      </c>
      <c r="F1353" s="71" t="s">
        <v>851</v>
      </c>
      <c r="G1353" s="71" t="s">
        <v>852</v>
      </c>
      <c r="H1353" s="72">
        <v>1408</v>
      </c>
      <c r="I1353" s="73">
        <v>20614.189999999999</v>
      </c>
      <c r="J1353" s="73">
        <v>14640.76</v>
      </c>
      <c r="K1353" s="73">
        <v>14704.31</v>
      </c>
      <c r="L1353" s="74">
        <v>1000</v>
      </c>
      <c r="M1353" s="73">
        <v>20614.189999999999</v>
      </c>
      <c r="N1353" s="73">
        <v>0</v>
      </c>
      <c r="O1353" s="16" t="str">
        <f>VLOOKUP($A1353,'Roll up tech'!$A:$C,3,0)</f>
        <v>48oz</v>
      </c>
      <c r="P1353" s="16" t="str">
        <f>VLOOKUP($A1353,'Roll up tech'!$A:$C,2,0)</f>
        <v>BR CO-B Reeses Chocolate 6 1.5QT</v>
      </c>
      <c r="Q1353" s="16" t="str">
        <f t="shared" si="73"/>
        <v>BR</v>
      </c>
      <c r="R1353" s="16">
        <f>VLOOKUP(A1353,'Per Pallet'!A:C,3,0)</f>
        <v>176</v>
      </c>
      <c r="S1353" s="16">
        <f t="shared" si="74"/>
        <v>8</v>
      </c>
    </row>
    <row r="1354" spans="1:19" hidden="1" x14ac:dyDescent="0.25">
      <c r="A1354" s="71">
        <v>68769685</v>
      </c>
      <c r="B1354" s="71">
        <v>2300</v>
      </c>
      <c r="C1354" s="71" t="s">
        <v>849</v>
      </c>
      <c r="D1354" s="71" t="s">
        <v>850</v>
      </c>
      <c r="E1354" s="71" t="s">
        <v>10403</v>
      </c>
      <c r="F1354" s="71" t="s">
        <v>851</v>
      </c>
      <c r="G1354" s="71" t="s">
        <v>852</v>
      </c>
      <c r="H1354" s="72">
        <v>528</v>
      </c>
      <c r="I1354" s="73">
        <v>7327.26</v>
      </c>
      <c r="J1354" s="73">
        <v>13877.39</v>
      </c>
      <c r="K1354" s="73">
        <v>14121.67</v>
      </c>
      <c r="L1354" s="74">
        <v>1000</v>
      </c>
      <c r="M1354" s="73">
        <v>7327.26</v>
      </c>
      <c r="N1354" s="73">
        <v>0</v>
      </c>
      <c r="O1354" s="16" t="str">
        <f>VLOOKUP($A1354,'Roll up tech'!$A:$C,3,0)</f>
        <v>48oz</v>
      </c>
      <c r="P1354" s="16" t="str">
        <f>VLOOKUP($A1354,'Roll up tech'!$A:$C,2,0)</f>
        <v>BR CO-B Reeses Chocolate 6 1.5QT</v>
      </c>
      <c r="Q1354" s="16" t="str">
        <f t="shared" si="73"/>
        <v>BR</v>
      </c>
      <c r="R1354" s="16">
        <f>VLOOKUP(A1354,'Per Pallet'!A:C,3,0)</f>
        <v>176</v>
      </c>
      <c r="S1354" s="16">
        <f t="shared" si="74"/>
        <v>3</v>
      </c>
    </row>
    <row r="1355" spans="1:19" hidden="1" x14ac:dyDescent="0.25">
      <c r="A1355" s="71">
        <v>68769685</v>
      </c>
      <c r="B1355" s="71">
        <v>3989</v>
      </c>
      <c r="C1355" s="71" t="s">
        <v>849</v>
      </c>
      <c r="D1355" s="71" t="s">
        <v>850</v>
      </c>
      <c r="E1355" s="71" t="s">
        <v>10403</v>
      </c>
      <c r="F1355" s="71" t="s">
        <v>851</v>
      </c>
      <c r="G1355" s="71" t="s">
        <v>852</v>
      </c>
      <c r="H1355" s="72">
        <v>53743</v>
      </c>
      <c r="I1355" s="73">
        <v>738110.07</v>
      </c>
      <c r="J1355" s="73">
        <v>13734.07</v>
      </c>
      <c r="K1355" s="73">
        <v>13955.58</v>
      </c>
      <c r="L1355" s="74">
        <v>1000</v>
      </c>
      <c r="M1355" s="73">
        <v>738110.07</v>
      </c>
      <c r="N1355" s="73">
        <v>0</v>
      </c>
      <c r="O1355" s="16" t="str">
        <f>VLOOKUP($A1355,'Roll up tech'!$A:$C,3,0)</f>
        <v>48oz</v>
      </c>
      <c r="P1355" s="16" t="str">
        <f>VLOOKUP($A1355,'Roll up tech'!$A:$C,2,0)</f>
        <v>BR CO-B Reeses Chocolate 6 1.5QT</v>
      </c>
      <c r="Q1355" s="16" t="str">
        <f t="shared" si="73"/>
        <v>BR</v>
      </c>
      <c r="R1355" s="16">
        <f>VLOOKUP(A1355,'Per Pallet'!A:C,3,0)</f>
        <v>176</v>
      </c>
      <c r="S1355" s="16">
        <f t="shared" si="74"/>
        <v>306</v>
      </c>
    </row>
    <row r="1356" spans="1:19" hidden="1" x14ac:dyDescent="0.25">
      <c r="A1356" s="71">
        <v>68783554</v>
      </c>
      <c r="B1356" s="71">
        <v>1419</v>
      </c>
      <c r="C1356" s="71" t="s">
        <v>849</v>
      </c>
      <c r="D1356" s="71" t="s">
        <v>850</v>
      </c>
      <c r="E1356" s="71" t="s">
        <v>10403</v>
      </c>
      <c r="F1356" s="71" t="s">
        <v>851</v>
      </c>
      <c r="G1356" s="71" t="s">
        <v>852</v>
      </c>
      <c r="H1356" s="72">
        <v>125</v>
      </c>
      <c r="I1356" s="73">
        <v>3622.17</v>
      </c>
      <c r="J1356" s="73">
        <v>28977.360000000001</v>
      </c>
      <c r="K1356" s="73">
        <v>27210.76</v>
      </c>
      <c r="L1356" s="74">
        <v>1000</v>
      </c>
      <c r="M1356" s="73">
        <v>3622.17</v>
      </c>
      <c r="N1356" s="73">
        <v>0</v>
      </c>
      <c r="O1356" s="16" t="str">
        <f>VLOOKUP($A1356,'Roll up tech'!$A:$C,3,0)</f>
        <v>2.4 Gal</v>
      </c>
      <c r="P1356" s="16" t="str">
        <f>VLOOKUP($A1356,'Roll up tech'!$A:$C,2,0)</f>
        <v>BJ SORV-IC-Chocolate-1 8.95L</v>
      </c>
      <c r="Q1356" s="16" t="str">
        <f t="shared" ref="Q1356:Q1400" si="75">LEFT(P1356,2)</f>
        <v>BJ</v>
      </c>
      <c r="R1356" s="16">
        <f>VLOOKUP(A1356,'Per Pallet'!A:C,3,0)</f>
        <v>125</v>
      </c>
      <c r="S1356" s="16">
        <f t="shared" ref="S1356:S1400" si="76">ROUNDUP(H1356/R1356,0)</f>
        <v>1</v>
      </c>
    </row>
    <row r="1357" spans="1:19" hidden="1" x14ac:dyDescent="0.25">
      <c r="A1357" s="71">
        <v>68817792</v>
      </c>
      <c r="B1357" s="71">
        <v>1352</v>
      </c>
      <c r="C1357" s="71" t="s">
        <v>849</v>
      </c>
      <c r="D1357" s="71" t="s">
        <v>850</v>
      </c>
      <c r="E1357" s="71" t="s">
        <v>10403</v>
      </c>
      <c r="F1357" s="71" t="s">
        <v>853</v>
      </c>
      <c r="G1357" s="71" t="s">
        <v>852</v>
      </c>
      <c r="H1357" s="72">
        <v>0</v>
      </c>
      <c r="I1357" s="73">
        <v>0</v>
      </c>
      <c r="J1357" s="73">
        <v>14581.62</v>
      </c>
      <c r="K1357" s="73">
        <v>14333.85</v>
      </c>
      <c r="L1357" s="74">
        <v>1000</v>
      </c>
      <c r="M1357" s="73">
        <v>0</v>
      </c>
      <c r="N1357" s="73">
        <v>0</v>
      </c>
      <c r="O1357" s="16" t="str">
        <f>VLOOKUP($A1357,'Roll up tech'!$A:$C,3,0)</f>
        <v>48oz</v>
      </c>
      <c r="P1357" s="16" t="str">
        <f>VLOOKUP($A1357,'Roll up tech'!$A:$C,2,0)</f>
        <v>BR HA Strawberry 6 1.5QT</v>
      </c>
      <c r="Q1357" s="16" t="str">
        <f t="shared" si="75"/>
        <v>BR</v>
      </c>
      <c r="R1357" s="16">
        <f>VLOOKUP(A1357,'Per Pallet'!A:C,3,0)</f>
        <v>154</v>
      </c>
      <c r="S1357" s="16">
        <f t="shared" si="76"/>
        <v>0</v>
      </c>
    </row>
    <row r="1358" spans="1:19" hidden="1" x14ac:dyDescent="0.25">
      <c r="A1358" s="71">
        <v>68817792</v>
      </c>
      <c r="B1358" s="71">
        <v>1439</v>
      </c>
      <c r="C1358" s="71" t="s">
        <v>849</v>
      </c>
      <c r="D1358" s="71" t="s">
        <v>850</v>
      </c>
      <c r="E1358" s="71" t="s">
        <v>10403</v>
      </c>
      <c r="F1358" s="71" t="s">
        <v>851</v>
      </c>
      <c r="G1358" s="71" t="s">
        <v>852</v>
      </c>
      <c r="H1358" s="72">
        <v>77</v>
      </c>
      <c r="I1358" s="73">
        <v>1238.1400000000001</v>
      </c>
      <c r="J1358" s="73">
        <v>16079.74</v>
      </c>
      <c r="K1358" s="73">
        <v>13388.67</v>
      </c>
      <c r="L1358" s="74">
        <v>1000</v>
      </c>
      <c r="M1358" s="73">
        <v>1238.1400000000001</v>
      </c>
      <c r="N1358" s="73">
        <v>0</v>
      </c>
      <c r="O1358" s="16" t="str">
        <f>VLOOKUP($A1358,'Roll up tech'!$A:$C,3,0)</f>
        <v>48oz</v>
      </c>
      <c r="P1358" s="16" t="str">
        <f>VLOOKUP($A1358,'Roll up tech'!$A:$C,2,0)</f>
        <v>BR HA Strawberry 6 1.5QT</v>
      </c>
      <c r="Q1358" s="16" t="str">
        <f t="shared" si="75"/>
        <v>BR</v>
      </c>
      <c r="R1358" s="16">
        <f>VLOOKUP(A1358,'Per Pallet'!A:C,3,0)</f>
        <v>154</v>
      </c>
      <c r="S1358" s="16">
        <f t="shared" si="76"/>
        <v>1</v>
      </c>
    </row>
    <row r="1359" spans="1:19" hidden="1" x14ac:dyDescent="0.25">
      <c r="A1359" s="71">
        <v>68817792</v>
      </c>
      <c r="B1359" s="71">
        <v>3989</v>
      </c>
      <c r="C1359" s="71" t="s">
        <v>849</v>
      </c>
      <c r="D1359" s="71" t="s">
        <v>850</v>
      </c>
      <c r="E1359" s="71" t="s">
        <v>10403</v>
      </c>
      <c r="F1359" s="71" t="s">
        <v>851</v>
      </c>
      <c r="G1359" s="71" t="s">
        <v>852</v>
      </c>
      <c r="H1359" s="72">
        <v>595</v>
      </c>
      <c r="I1359" s="73">
        <v>8751.31</v>
      </c>
      <c r="J1359" s="73">
        <v>14708.08</v>
      </c>
      <c r="K1359" s="73">
        <v>13094.39</v>
      </c>
      <c r="L1359" s="74">
        <v>1000</v>
      </c>
      <c r="M1359" s="73">
        <v>8751.31</v>
      </c>
      <c r="N1359" s="73">
        <v>0</v>
      </c>
      <c r="O1359" s="16" t="str">
        <f>VLOOKUP($A1359,'Roll up tech'!$A:$C,3,0)</f>
        <v>48oz</v>
      </c>
      <c r="P1359" s="16" t="str">
        <f>VLOOKUP($A1359,'Roll up tech'!$A:$C,2,0)</f>
        <v>BR HA Strawberry 6 1.5QT</v>
      </c>
      <c r="Q1359" s="16" t="str">
        <f t="shared" si="75"/>
        <v>BR</v>
      </c>
      <c r="R1359" s="16">
        <f>VLOOKUP(A1359,'Per Pallet'!A:C,3,0)</f>
        <v>154</v>
      </c>
      <c r="S1359" s="16">
        <f t="shared" si="76"/>
        <v>4</v>
      </c>
    </row>
    <row r="1360" spans="1:19" hidden="1" x14ac:dyDescent="0.25">
      <c r="A1360" s="71">
        <v>68817793</v>
      </c>
      <c r="B1360" s="71">
        <v>1352</v>
      </c>
      <c r="C1360" s="71" t="s">
        <v>849</v>
      </c>
      <c r="D1360" s="71" t="s">
        <v>850</v>
      </c>
      <c r="E1360" s="71" t="s">
        <v>10403</v>
      </c>
      <c r="F1360" s="71" t="s">
        <v>851</v>
      </c>
      <c r="G1360" s="71" t="s">
        <v>852</v>
      </c>
      <c r="H1360" s="72">
        <v>5467</v>
      </c>
      <c r="I1360" s="73">
        <v>59015.63</v>
      </c>
      <c r="J1360" s="73">
        <v>10794.88</v>
      </c>
      <c r="K1360" s="73">
        <v>13191.83</v>
      </c>
      <c r="L1360" s="74">
        <v>1000</v>
      </c>
      <c r="M1360" s="73">
        <v>59015.63</v>
      </c>
      <c r="N1360" s="73">
        <v>0</v>
      </c>
      <c r="O1360" s="16" t="str">
        <f>VLOOKUP($A1360,'Roll up tech'!$A:$C,3,0)</f>
        <v>48oz</v>
      </c>
      <c r="P1360" s="16" t="str">
        <f>VLOOKUP($A1360,'Roll up tech'!$A:$C,2,0)</f>
        <v>BR Mint CHOC Chip 6 1.5QT</v>
      </c>
      <c r="Q1360" s="16" t="str">
        <f t="shared" si="75"/>
        <v>BR</v>
      </c>
      <c r="R1360" s="16">
        <f>VLOOKUP(A1360,'Per Pallet'!A:C,3,0)</f>
        <v>176</v>
      </c>
      <c r="S1360" s="16">
        <f t="shared" si="76"/>
        <v>32</v>
      </c>
    </row>
    <row r="1361" spans="1:19" hidden="1" x14ac:dyDescent="0.25">
      <c r="A1361" s="71">
        <v>68817793</v>
      </c>
      <c r="B1361" s="71">
        <v>1419</v>
      </c>
      <c r="C1361" s="71" t="s">
        <v>849</v>
      </c>
      <c r="D1361" s="71" t="s">
        <v>850</v>
      </c>
      <c r="E1361" s="71" t="s">
        <v>10403</v>
      </c>
      <c r="F1361" s="71" t="s">
        <v>851</v>
      </c>
      <c r="G1361" s="71" t="s">
        <v>852</v>
      </c>
      <c r="H1361" s="72">
        <v>25607</v>
      </c>
      <c r="I1361" s="73">
        <v>329364.68</v>
      </c>
      <c r="J1361" s="73">
        <v>12862.29</v>
      </c>
      <c r="K1361" s="73">
        <v>13973.94</v>
      </c>
      <c r="L1361" s="74">
        <v>1000</v>
      </c>
      <c r="M1361" s="73">
        <v>329364.68</v>
      </c>
      <c r="N1361" s="73">
        <v>0</v>
      </c>
      <c r="O1361" s="16" t="str">
        <f>VLOOKUP($A1361,'Roll up tech'!$A:$C,3,0)</f>
        <v>48oz</v>
      </c>
      <c r="P1361" s="16" t="str">
        <f>VLOOKUP($A1361,'Roll up tech'!$A:$C,2,0)</f>
        <v>BR Mint CHOC Chip 6 1.5QT</v>
      </c>
      <c r="Q1361" s="16" t="str">
        <f t="shared" si="75"/>
        <v>BR</v>
      </c>
      <c r="R1361" s="16">
        <f>VLOOKUP(A1361,'Per Pallet'!A:C,3,0)</f>
        <v>176</v>
      </c>
      <c r="S1361" s="16">
        <f t="shared" si="76"/>
        <v>146</v>
      </c>
    </row>
    <row r="1362" spans="1:19" hidden="1" x14ac:dyDescent="0.25">
      <c r="A1362" s="71">
        <v>68817793</v>
      </c>
      <c r="B1362" s="71">
        <v>1439</v>
      </c>
      <c r="C1362" s="71" t="s">
        <v>849</v>
      </c>
      <c r="D1362" s="71" t="s">
        <v>850</v>
      </c>
      <c r="E1362" s="71" t="s">
        <v>10403</v>
      </c>
      <c r="F1362" s="71" t="s">
        <v>851</v>
      </c>
      <c r="G1362" s="71" t="s">
        <v>852</v>
      </c>
      <c r="H1362" s="72">
        <v>7948</v>
      </c>
      <c r="I1362" s="73">
        <v>103609.64</v>
      </c>
      <c r="J1362" s="73">
        <v>13035.94</v>
      </c>
      <c r="K1362" s="73">
        <v>13973.94</v>
      </c>
      <c r="L1362" s="74">
        <v>1000</v>
      </c>
      <c r="M1362" s="73">
        <v>103609.64</v>
      </c>
      <c r="N1362" s="73">
        <v>0</v>
      </c>
      <c r="O1362" s="16" t="str">
        <f>VLOOKUP($A1362,'Roll up tech'!$A:$C,3,0)</f>
        <v>48oz</v>
      </c>
      <c r="P1362" s="16" t="str">
        <f>VLOOKUP($A1362,'Roll up tech'!$A:$C,2,0)</f>
        <v>BR Mint CHOC Chip 6 1.5QT</v>
      </c>
      <c r="Q1362" s="16" t="str">
        <f t="shared" si="75"/>
        <v>BR</v>
      </c>
      <c r="R1362" s="16">
        <f>VLOOKUP(A1362,'Per Pallet'!A:C,3,0)</f>
        <v>176</v>
      </c>
      <c r="S1362" s="16">
        <f t="shared" si="76"/>
        <v>46</v>
      </c>
    </row>
    <row r="1363" spans="1:19" hidden="1" x14ac:dyDescent="0.25">
      <c r="A1363" s="71">
        <v>68817793</v>
      </c>
      <c r="B1363" s="71">
        <v>2300</v>
      </c>
      <c r="C1363" s="71" t="s">
        <v>849</v>
      </c>
      <c r="D1363" s="71" t="s">
        <v>850</v>
      </c>
      <c r="E1363" s="71" t="s">
        <v>10403</v>
      </c>
      <c r="F1363" s="71" t="s">
        <v>851</v>
      </c>
      <c r="G1363" s="71" t="s">
        <v>852</v>
      </c>
      <c r="H1363" s="72">
        <v>7396</v>
      </c>
      <c r="I1363" s="73">
        <v>90771.42</v>
      </c>
      <c r="J1363" s="73">
        <v>12273.04</v>
      </c>
      <c r="K1363" s="73">
        <v>13274.42</v>
      </c>
      <c r="L1363" s="74">
        <v>1000</v>
      </c>
      <c r="M1363" s="73">
        <v>90771.42</v>
      </c>
      <c r="N1363" s="73">
        <v>0</v>
      </c>
      <c r="O1363" s="16" t="str">
        <f>VLOOKUP($A1363,'Roll up tech'!$A:$C,3,0)</f>
        <v>48oz</v>
      </c>
      <c r="P1363" s="16" t="str">
        <f>VLOOKUP($A1363,'Roll up tech'!$A:$C,2,0)</f>
        <v>BR Mint CHOC Chip 6 1.5QT</v>
      </c>
      <c r="Q1363" s="16" t="str">
        <f t="shared" si="75"/>
        <v>BR</v>
      </c>
      <c r="R1363" s="16">
        <f>VLOOKUP(A1363,'Per Pallet'!A:C,3,0)</f>
        <v>176</v>
      </c>
      <c r="S1363" s="16">
        <f t="shared" si="76"/>
        <v>43</v>
      </c>
    </row>
    <row r="1364" spans="1:19" hidden="1" x14ac:dyDescent="0.25">
      <c r="A1364" s="71">
        <v>68817793</v>
      </c>
      <c r="B1364" s="71">
        <v>3989</v>
      </c>
      <c r="C1364" s="71" t="s">
        <v>849</v>
      </c>
      <c r="D1364" s="71" t="s">
        <v>850</v>
      </c>
      <c r="E1364" s="71" t="s">
        <v>10403</v>
      </c>
      <c r="F1364" s="71" t="s">
        <v>851</v>
      </c>
      <c r="G1364" s="71" t="s">
        <v>852</v>
      </c>
      <c r="H1364" s="72">
        <v>40419</v>
      </c>
      <c r="I1364" s="73">
        <v>478845.59</v>
      </c>
      <c r="J1364" s="73">
        <v>11847.04</v>
      </c>
      <c r="K1364" s="73">
        <v>13193.51</v>
      </c>
      <c r="L1364" s="74">
        <v>1000</v>
      </c>
      <c r="M1364" s="73">
        <v>478845.59</v>
      </c>
      <c r="N1364" s="73">
        <v>0</v>
      </c>
      <c r="O1364" s="16" t="str">
        <f>VLOOKUP($A1364,'Roll up tech'!$A:$C,3,0)</f>
        <v>48oz</v>
      </c>
      <c r="P1364" s="16" t="str">
        <f>VLOOKUP($A1364,'Roll up tech'!$A:$C,2,0)</f>
        <v>BR Mint CHOC Chip 6 1.5QT</v>
      </c>
      <c r="Q1364" s="16" t="str">
        <f t="shared" si="75"/>
        <v>BR</v>
      </c>
      <c r="R1364" s="16">
        <f>VLOOKUP(A1364,'Per Pallet'!A:C,3,0)</f>
        <v>176</v>
      </c>
      <c r="S1364" s="16">
        <f t="shared" si="76"/>
        <v>230</v>
      </c>
    </row>
    <row r="1365" spans="1:19" hidden="1" x14ac:dyDescent="0.25">
      <c r="A1365" s="71">
        <v>68817795</v>
      </c>
      <c r="B1365" s="71">
        <v>1352</v>
      </c>
      <c r="C1365" s="71" t="s">
        <v>849</v>
      </c>
      <c r="D1365" s="71" t="s">
        <v>850</v>
      </c>
      <c r="E1365" s="71" t="s">
        <v>10403</v>
      </c>
      <c r="F1365" s="71" t="s">
        <v>851</v>
      </c>
      <c r="G1365" s="71" t="s">
        <v>852</v>
      </c>
      <c r="H1365" s="72">
        <v>4251</v>
      </c>
      <c r="I1365" s="73">
        <v>57233.72</v>
      </c>
      <c r="J1365" s="73">
        <v>13463.59</v>
      </c>
      <c r="K1365" s="73">
        <v>14869.23</v>
      </c>
      <c r="L1365" s="74">
        <v>1000</v>
      </c>
      <c r="M1365" s="73">
        <v>57233.72</v>
      </c>
      <c r="N1365" s="73">
        <v>0</v>
      </c>
      <c r="O1365" s="16" t="str">
        <f>VLOOKUP($A1365,'Roll up tech'!$A:$C,3,0)</f>
        <v>48oz</v>
      </c>
      <c r="P1365" s="16" t="str">
        <f>VLOOKUP($A1365,'Roll up tech'!$A:$C,2,0)</f>
        <v>BR HA Mint CHOC Chip 6 1.5QT</v>
      </c>
      <c r="Q1365" s="16" t="str">
        <f t="shared" si="75"/>
        <v>BR</v>
      </c>
      <c r="R1365" s="16">
        <f>VLOOKUP(A1365,'Per Pallet'!A:C,3,0)</f>
        <v>154</v>
      </c>
      <c r="S1365" s="16">
        <f t="shared" si="76"/>
        <v>28</v>
      </c>
    </row>
    <row r="1366" spans="1:19" hidden="1" x14ac:dyDescent="0.25">
      <c r="A1366" s="71">
        <v>68817795</v>
      </c>
      <c r="B1366" s="71">
        <v>1419</v>
      </c>
      <c r="C1366" s="71" t="s">
        <v>849</v>
      </c>
      <c r="D1366" s="71" t="s">
        <v>850</v>
      </c>
      <c r="E1366" s="71" t="s">
        <v>10403</v>
      </c>
      <c r="F1366" s="71" t="s">
        <v>851</v>
      </c>
      <c r="G1366" s="71" t="s">
        <v>852</v>
      </c>
      <c r="H1366" s="72">
        <v>924</v>
      </c>
      <c r="I1366" s="73">
        <v>14919.02</v>
      </c>
      <c r="J1366" s="73">
        <v>16146.13</v>
      </c>
      <c r="K1366" s="73">
        <v>15409.56</v>
      </c>
      <c r="L1366" s="74">
        <v>1000</v>
      </c>
      <c r="M1366" s="73">
        <v>14919.02</v>
      </c>
      <c r="N1366" s="73">
        <v>0</v>
      </c>
      <c r="O1366" s="16" t="str">
        <f>VLOOKUP($A1366,'Roll up tech'!$A:$C,3,0)</f>
        <v>48oz</v>
      </c>
      <c r="P1366" s="16" t="str">
        <f>VLOOKUP($A1366,'Roll up tech'!$A:$C,2,0)</f>
        <v>BR HA Mint CHOC Chip 6 1.5QT</v>
      </c>
      <c r="Q1366" s="16" t="str">
        <f t="shared" si="75"/>
        <v>BR</v>
      </c>
      <c r="R1366" s="16">
        <f>VLOOKUP(A1366,'Per Pallet'!A:C,3,0)</f>
        <v>154</v>
      </c>
      <c r="S1366" s="16">
        <f t="shared" si="76"/>
        <v>6</v>
      </c>
    </row>
    <row r="1367" spans="1:19" hidden="1" x14ac:dyDescent="0.25">
      <c r="A1367" s="71">
        <v>68817795</v>
      </c>
      <c r="B1367" s="71">
        <v>1439</v>
      </c>
      <c r="C1367" s="71" t="s">
        <v>849</v>
      </c>
      <c r="D1367" s="71" t="s">
        <v>850</v>
      </c>
      <c r="E1367" s="71" t="s">
        <v>10403</v>
      </c>
      <c r="F1367" s="71" t="s">
        <v>851</v>
      </c>
      <c r="G1367" s="71" t="s">
        <v>852</v>
      </c>
      <c r="H1367" s="72">
        <v>901</v>
      </c>
      <c r="I1367" s="73">
        <v>14106.65</v>
      </c>
      <c r="J1367" s="73">
        <v>15656.66</v>
      </c>
      <c r="K1367" s="73">
        <v>15409.56</v>
      </c>
      <c r="L1367" s="74">
        <v>1000</v>
      </c>
      <c r="M1367" s="73">
        <v>14106.65</v>
      </c>
      <c r="N1367" s="73">
        <v>0</v>
      </c>
      <c r="O1367" s="16" t="str">
        <f>VLOOKUP($A1367,'Roll up tech'!$A:$C,3,0)</f>
        <v>48oz</v>
      </c>
      <c r="P1367" s="16" t="str">
        <f>VLOOKUP($A1367,'Roll up tech'!$A:$C,2,0)</f>
        <v>BR HA Mint CHOC Chip 6 1.5QT</v>
      </c>
      <c r="Q1367" s="16" t="str">
        <f t="shared" si="75"/>
        <v>BR</v>
      </c>
      <c r="R1367" s="16">
        <f>VLOOKUP(A1367,'Per Pallet'!A:C,3,0)</f>
        <v>154</v>
      </c>
      <c r="S1367" s="16">
        <f t="shared" si="76"/>
        <v>6</v>
      </c>
    </row>
    <row r="1368" spans="1:19" hidden="1" x14ac:dyDescent="0.25">
      <c r="A1368" s="71">
        <v>68817795</v>
      </c>
      <c r="B1368" s="71">
        <v>3989</v>
      </c>
      <c r="C1368" s="71" t="s">
        <v>849</v>
      </c>
      <c r="D1368" s="71" t="s">
        <v>850</v>
      </c>
      <c r="E1368" s="71" t="s">
        <v>10403</v>
      </c>
      <c r="F1368" s="71" t="s">
        <v>851</v>
      </c>
      <c r="G1368" s="71" t="s">
        <v>852</v>
      </c>
      <c r="H1368" s="72">
        <v>2941</v>
      </c>
      <c r="I1368" s="73">
        <v>41243.39</v>
      </c>
      <c r="J1368" s="73">
        <v>14023.59</v>
      </c>
      <c r="K1368" s="73">
        <v>14869.23</v>
      </c>
      <c r="L1368" s="74">
        <v>1000</v>
      </c>
      <c r="M1368" s="73">
        <v>41243.39</v>
      </c>
      <c r="N1368" s="73">
        <v>0</v>
      </c>
      <c r="O1368" s="16" t="str">
        <f>VLOOKUP($A1368,'Roll up tech'!$A:$C,3,0)</f>
        <v>48oz</v>
      </c>
      <c r="P1368" s="16" t="str">
        <f>VLOOKUP($A1368,'Roll up tech'!$A:$C,2,0)</f>
        <v>BR HA Mint CHOC Chip 6 1.5QT</v>
      </c>
      <c r="Q1368" s="16" t="str">
        <f t="shared" si="75"/>
        <v>BR</v>
      </c>
      <c r="R1368" s="16">
        <f>VLOOKUP(A1368,'Per Pallet'!A:C,3,0)</f>
        <v>154</v>
      </c>
      <c r="S1368" s="16">
        <f t="shared" si="76"/>
        <v>20</v>
      </c>
    </row>
    <row r="1369" spans="1:19" hidden="1" x14ac:dyDescent="0.25">
      <c r="A1369" s="71">
        <v>68817796</v>
      </c>
      <c r="B1369" s="71">
        <v>1352</v>
      </c>
      <c r="C1369" s="71" t="s">
        <v>849</v>
      </c>
      <c r="D1369" s="71" t="s">
        <v>850</v>
      </c>
      <c r="E1369" s="71" t="s">
        <v>10403</v>
      </c>
      <c r="F1369" s="71" t="s">
        <v>851</v>
      </c>
      <c r="G1369" s="71" t="s">
        <v>852</v>
      </c>
      <c r="H1369" s="72">
        <v>2806</v>
      </c>
      <c r="I1369" s="73">
        <v>22605.64</v>
      </c>
      <c r="J1369" s="73">
        <v>8056.18</v>
      </c>
      <c r="K1369" s="73">
        <v>8474.52</v>
      </c>
      <c r="L1369" s="74">
        <v>1000</v>
      </c>
      <c r="M1369" s="73">
        <v>22605.64</v>
      </c>
      <c r="N1369" s="73">
        <v>0</v>
      </c>
      <c r="O1369" s="16" t="str">
        <f>VLOOKUP($A1369,'Roll up tech'!$A:$C,3,0)</f>
        <v>48oz</v>
      </c>
      <c r="P1369" s="16" t="str">
        <f>VLOOKUP($A1369,'Roll up tech'!$A:$C,2,0)</f>
        <v>BR XCRMY Vanilla 6 1.5QT</v>
      </c>
      <c r="Q1369" s="16" t="str">
        <f t="shared" si="75"/>
        <v>BR</v>
      </c>
      <c r="R1369" s="16">
        <f>VLOOKUP(A1369,'Per Pallet'!A:C,3,0)</f>
        <v>176</v>
      </c>
      <c r="S1369" s="16">
        <f t="shared" si="76"/>
        <v>16</v>
      </c>
    </row>
    <row r="1370" spans="1:19" hidden="1" x14ac:dyDescent="0.25">
      <c r="A1370" s="71">
        <v>68817796</v>
      </c>
      <c r="B1370" s="71">
        <v>1419</v>
      </c>
      <c r="C1370" s="71" t="s">
        <v>849</v>
      </c>
      <c r="D1370" s="71" t="s">
        <v>850</v>
      </c>
      <c r="E1370" s="71" t="s">
        <v>10403</v>
      </c>
      <c r="F1370" s="71" t="s">
        <v>851</v>
      </c>
      <c r="G1370" s="71" t="s">
        <v>852</v>
      </c>
      <c r="H1370" s="72">
        <v>20435</v>
      </c>
      <c r="I1370" s="73">
        <v>184017.15</v>
      </c>
      <c r="J1370" s="73">
        <v>9005</v>
      </c>
      <c r="K1370" s="73">
        <v>9413.4699999999993</v>
      </c>
      <c r="L1370" s="74">
        <v>1000</v>
      </c>
      <c r="M1370" s="73">
        <v>184017.15</v>
      </c>
      <c r="N1370" s="73">
        <v>0</v>
      </c>
      <c r="O1370" s="16" t="str">
        <f>VLOOKUP($A1370,'Roll up tech'!$A:$C,3,0)</f>
        <v>48oz</v>
      </c>
      <c r="P1370" s="16" t="str">
        <f>VLOOKUP($A1370,'Roll up tech'!$A:$C,2,0)</f>
        <v>BR XCRMY Vanilla 6 1.5QT</v>
      </c>
      <c r="Q1370" s="16" t="str">
        <f t="shared" si="75"/>
        <v>BR</v>
      </c>
      <c r="R1370" s="16">
        <f>VLOOKUP(A1370,'Per Pallet'!A:C,3,0)</f>
        <v>176</v>
      </c>
      <c r="S1370" s="16">
        <f t="shared" si="76"/>
        <v>117</v>
      </c>
    </row>
    <row r="1371" spans="1:19" hidden="1" x14ac:dyDescent="0.25">
      <c r="A1371" s="71">
        <v>68817796</v>
      </c>
      <c r="B1371" s="71">
        <v>1439</v>
      </c>
      <c r="C1371" s="71" t="s">
        <v>849</v>
      </c>
      <c r="D1371" s="71" t="s">
        <v>850</v>
      </c>
      <c r="E1371" s="71" t="s">
        <v>10403</v>
      </c>
      <c r="F1371" s="71" t="s">
        <v>851</v>
      </c>
      <c r="G1371" s="71" t="s">
        <v>852</v>
      </c>
      <c r="H1371" s="72">
        <v>3431</v>
      </c>
      <c r="I1371" s="73">
        <v>32483.59</v>
      </c>
      <c r="J1371" s="73">
        <v>9467.67</v>
      </c>
      <c r="K1371" s="73">
        <v>9413.4699999999993</v>
      </c>
      <c r="L1371" s="74">
        <v>1000</v>
      </c>
      <c r="M1371" s="73">
        <v>32483.59</v>
      </c>
      <c r="N1371" s="73">
        <v>0</v>
      </c>
      <c r="O1371" s="16" t="str">
        <f>VLOOKUP($A1371,'Roll up tech'!$A:$C,3,0)</f>
        <v>48oz</v>
      </c>
      <c r="P1371" s="16" t="str">
        <f>VLOOKUP($A1371,'Roll up tech'!$A:$C,2,0)</f>
        <v>BR XCRMY Vanilla 6 1.5QT</v>
      </c>
      <c r="Q1371" s="16" t="str">
        <f t="shared" si="75"/>
        <v>BR</v>
      </c>
      <c r="R1371" s="16">
        <f>VLOOKUP(A1371,'Per Pallet'!A:C,3,0)</f>
        <v>176</v>
      </c>
      <c r="S1371" s="16">
        <f t="shared" si="76"/>
        <v>20</v>
      </c>
    </row>
    <row r="1372" spans="1:19" hidden="1" x14ac:dyDescent="0.25">
      <c r="A1372" s="71">
        <v>68817796</v>
      </c>
      <c r="B1372" s="71">
        <v>2300</v>
      </c>
      <c r="C1372" s="71" t="s">
        <v>849</v>
      </c>
      <c r="D1372" s="71" t="s">
        <v>850</v>
      </c>
      <c r="E1372" s="71" t="s">
        <v>10403</v>
      </c>
      <c r="F1372" s="71" t="s">
        <v>851</v>
      </c>
      <c r="G1372" s="71" t="s">
        <v>852</v>
      </c>
      <c r="H1372" s="72">
        <v>11999</v>
      </c>
      <c r="I1372" s="73">
        <v>95585.11</v>
      </c>
      <c r="J1372" s="73">
        <v>7966.09</v>
      </c>
      <c r="K1372" s="73">
        <v>8649.61</v>
      </c>
      <c r="L1372" s="74">
        <v>1000</v>
      </c>
      <c r="M1372" s="73">
        <v>95585.11</v>
      </c>
      <c r="N1372" s="73">
        <v>0</v>
      </c>
      <c r="O1372" s="16" t="str">
        <f>VLOOKUP($A1372,'Roll up tech'!$A:$C,3,0)</f>
        <v>48oz</v>
      </c>
      <c r="P1372" s="16" t="str">
        <f>VLOOKUP($A1372,'Roll up tech'!$A:$C,2,0)</f>
        <v>BR XCRMY Vanilla 6 1.5QT</v>
      </c>
      <c r="Q1372" s="16" t="str">
        <f t="shared" si="75"/>
        <v>BR</v>
      </c>
      <c r="R1372" s="16">
        <f>VLOOKUP(A1372,'Per Pallet'!A:C,3,0)</f>
        <v>176</v>
      </c>
      <c r="S1372" s="16">
        <f t="shared" si="76"/>
        <v>69</v>
      </c>
    </row>
    <row r="1373" spans="1:19" hidden="1" x14ac:dyDescent="0.25">
      <c r="A1373" s="71">
        <v>68817796</v>
      </c>
      <c r="B1373" s="71">
        <v>2904</v>
      </c>
      <c r="C1373" s="71" t="s">
        <v>849</v>
      </c>
      <c r="D1373" s="71" t="s">
        <v>850</v>
      </c>
      <c r="E1373" s="71" t="s">
        <v>10403</v>
      </c>
      <c r="F1373" s="71" t="s">
        <v>851</v>
      </c>
      <c r="G1373" s="71" t="s">
        <v>852</v>
      </c>
      <c r="H1373" s="72">
        <v>0</v>
      </c>
      <c r="I1373" s="73">
        <v>0</v>
      </c>
      <c r="J1373" s="73">
        <v>7758.04</v>
      </c>
      <c r="K1373" s="73">
        <v>8355.7900000000009</v>
      </c>
      <c r="L1373" s="74">
        <v>1000</v>
      </c>
      <c r="M1373" s="73">
        <v>0</v>
      </c>
      <c r="N1373" s="73">
        <v>0</v>
      </c>
      <c r="O1373" s="16" t="str">
        <f>VLOOKUP($A1373,'Roll up tech'!$A:$C,3,0)</f>
        <v>48oz</v>
      </c>
      <c r="P1373" s="16" t="str">
        <f>VLOOKUP($A1373,'Roll up tech'!$A:$C,2,0)</f>
        <v>BR XCRMY Vanilla 6 1.5QT</v>
      </c>
      <c r="Q1373" s="16" t="str">
        <f t="shared" si="75"/>
        <v>BR</v>
      </c>
      <c r="R1373" s="16">
        <f>VLOOKUP(A1373,'Per Pallet'!A:C,3,0)</f>
        <v>176</v>
      </c>
      <c r="S1373" s="16">
        <f t="shared" si="76"/>
        <v>0</v>
      </c>
    </row>
    <row r="1374" spans="1:19" hidden="1" x14ac:dyDescent="0.25">
      <c r="A1374" s="71">
        <v>68817796</v>
      </c>
      <c r="B1374" s="71">
        <v>3989</v>
      </c>
      <c r="C1374" s="71" t="s">
        <v>849</v>
      </c>
      <c r="D1374" s="71" t="s">
        <v>850</v>
      </c>
      <c r="E1374" s="71" t="s">
        <v>10403</v>
      </c>
      <c r="F1374" s="71" t="s">
        <v>851</v>
      </c>
      <c r="G1374" s="71" t="s">
        <v>852</v>
      </c>
      <c r="H1374" s="72">
        <v>26198</v>
      </c>
      <c r="I1374" s="73">
        <v>217404.94</v>
      </c>
      <c r="J1374" s="73">
        <v>8298.5300000000007</v>
      </c>
      <c r="K1374" s="73">
        <v>8564.5400000000009</v>
      </c>
      <c r="L1374" s="74">
        <v>1000</v>
      </c>
      <c r="M1374" s="73">
        <v>217404.94</v>
      </c>
      <c r="N1374" s="73">
        <v>0</v>
      </c>
      <c r="O1374" s="16" t="str">
        <f>VLOOKUP($A1374,'Roll up tech'!$A:$C,3,0)</f>
        <v>48oz</v>
      </c>
      <c r="P1374" s="16" t="str">
        <f>VLOOKUP($A1374,'Roll up tech'!$A:$C,2,0)</f>
        <v>BR XCRMY Vanilla 6 1.5QT</v>
      </c>
      <c r="Q1374" s="16" t="str">
        <f t="shared" si="75"/>
        <v>BR</v>
      </c>
      <c r="R1374" s="16">
        <f>VLOOKUP(A1374,'Per Pallet'!A:C,3,0)</f>
        <v>176</v>
      </c>
      <c r="S1374" s="16">
        <f t="shared" si="76"/>
        <v>149</v>
      </c>
    </row>
    <row r="1375" spans="1:19" hidden="1" x14ac:dyDescent="0.25">
      <c r="A1375" s="71">
        <v>68817797</v>
      </c>
      <c r="B1375" s="71">
        <v>1352</v>
      </c>
      <c r="C1375" s="71" t="s">
        <v>849</v>
      </c>
      <c r="D1375" s="71" t="s">
        <v>850</v>
      </c>
      <c r="E1375" s="71" t="s">
        <v>10403</v>
      </c>
      <c r="F1375" s="71" t="s">
        <v>851</v>
      </c>
      <c r="G1375" s="71" t="s">
        <v>852</v>
      </c>
      <c r="H1375" s="72">
        <v>154</v>
      </c>
      <c r="I1375" s="73">
        <v>1803.15</v>
      </c>
      <c r="J1375" s="73">
        <v>11708.77</v>
      </c>
      <c r="K1375" s="73">
        <v>12988.52</v>
      </c>
      <c r="L1375" s="74">
        <v>1000</v>
      </c>
      <c r="M1375" s="73">
        <v>1803.15</v>
      </c>
      <c r="N1375" s="73">
        <v>0</v>
      </c>
      <c r="O1375" s="16" t="str">
        <f>VLOOKUP($A1375,'Roll up tech'!$A:$C,3,0)</f>
        <v>48oz</v>
      </c>
      <c r="P1375" s="16" t="str">
        <f>VLOOKUP($A1375,'Roll up tech'!$A:$C,2,0)</f>
        <v>BR HA French Vanilla 6 1.5QT</v>
      </c>
      <c r="Q1375" s="16" t="str">
        <f t="shared" si="75"/>
        <v>BR</v>
      </c>
      <c r="R1375" s="16">
        <f>VLOOKUP(A1375,'Per Pallet'!A:C,3,0)</f>
        <v>154</v>
      </c>
      <c r="S1375" s="16">
        <f t="shared" si="76"/>
        <v>1</v>
      </c>
    </row>
    <row r="1376" spans="1:19" hidden="1" x14ac:dyDescent="0.25">
      <c r="A1376" s="71">
        <v>68817797</v>
      </c>
      <c r="B1376" s="71">
        <v>1439</v>
      </c>
      <c r="C1376" s="71" t="s">
        <v>849</v>
      </c>
      <c r="D1376" s="71" t="s">
        <v>850</v>
      </c>
      <c r="E1376" s="71" t="s">
        <v>10403</v>
      </c>
      <c r="F1376" s="71" t="s">
        <v>851</v>
      </c>
      <c r="G1376" s="71" t="s">
        <v>852</v>
      </c>
      <c r="H1376" s="72">
        <v>341</v>
      </c>
      <c r="I1376" s="73">
        <v>4364.0600000000004</v>
      </c>
      <c r="J1376" s="73">
        <v>12797.83</v>
      </c>
      <c r="K1376" s="73">
        <v>11633.58</v>
      </c>
      <c r="L1376" s="74">
        <v>1000</v>
      </c>
      <c r="M1376" s="73">
        <v>4364.0600000000004</v>
      </c>
      <c r="N1376" s="73">
        <v>0</v>
      </c>
      <c r="O1376" s="16" t="str">
        <f>VLOOKUP($A1376,'Roll up tech'!$A:$C,3,0)</f>
        <v>48oz</v>
      </c>
      <c r="P1376" s="16" t="str">
        <f>VLOOKUP($A1376,'Roll up tech'!$A:$C,2,0)</f>
        <v>BR HA French Vanilla 6 1.5QT</v>
      </c>
      <c r="Q1376" s="16" t="str">
        <f t="shared" si="75"/>
        <v>BR</v>
      </c>
      <c r="R1376" s="16">
        <f>VLOOKUP(A1376,'Per Pallet'!A:C,3,0)</f>
        <v>154</v>
      </c>
      <c r="S1376" s="16">
        <f t="shared" si="76"/>
        <v>3</v>
      </c>
    </row>
    <row r="1377" spans="1:19" hidden="1" x14ac:dyDescent="0.25">
      <c r="A1377" s="71">
        <v>68817797</v>
      </c>
      <c r="B1377" s="71">
        <v>3989</v>
      </c>
      <c r="C1377" s="71" t="s">
        <v>849</v>
      </c>
      <c r="D1377" s="71" t="s">
        <v>850</v>
      </c>
      <c r="E1377" s="71" t="s">
        <v>10403</v>
      </c>
      <c r="F1377" s="71" t="s">
        <v>851</v>
      </c>
      <c r="G1377" s="71" t="s">
        <v>852</v>
      </c>
      <c r="H1377" s="72">
        <v>5195</v>
      </c>
      <c r="I1377" s="73">
        <v>60759.91</v>
      </c>
      <c r="J1377" s="73">
        <v>11695.84</v>
      </c>
      <c r="K1377" s="73">
        <v>11259.09</v>
      </c>
      <c r="L1377" s="74">
        <v>1000</v>
      </c>
      <c r="M1377" s="73">
        <v>60759.91</v>
      </c>
      <c r="N1377" s="73">
        <v>0</v>
      </c>
      <c r="O1377" s="16" t="str">
        <f>VLOOKUP($A1377,'Roll up tech'!$A:$C,3,0)</f>
        <v>48oz</v>
      </c>
      <c r="P1377" s="16" t="str">
        <f>VLOOKUP($A1377,'Roll up tech'!$A:$C,2,0)</f>
        <v>BR HA French Vanilla 6 1.5QT</v>
      </c>
      <c r="Q1377" s="16" t="str">
        <f t="shared" si="75"/>
        <v>BR</v>
      </c>
      <c r="R1377" s="16">
        <f>VLOOKUP(A1377,'Per Pallet'!A:C,3,0)</f>
        <v>154</v>
      </c>
      <c r="S1377" s="16">
        <f t="shared" si="76"/>
        <v>34</v>
      </c>
    </row>
    <row r="1378" spans="1:19" hidden="1" x14ac:dyDescent="0.25">
      <c r="A1378" s="71">
        <v>68817799</v>
      </c>
      <c r="B1378" s="71">
        <v>1352</v>
      </c>
      <c r="C1378" s="71" t="s">
        <v>849</v>
      </c>
      <c r="D1378" s="71" t="s">
        <v>850</v>
      </c>
      <c r="E1378" s="71" t="s">
        <v>10403</v>
      </c>
      <c r="F1378" s="71" t="s">
        <v>851</v>
      </c>
      <c r="G1378" s="71" t="s">
        <v>852</v>
      </c>
      <c r="H1378" s="72">
        <v>745</v>
      </c>
      <c r="I1378" s="73">
        <v>7913.23</v>
      </c>
      <c r="J1378" s="73">
        <v>10621.79</v>
      </c>
      <c r="K1378" s="73">
        <v>12616.84</v>
      </c>
      <c r="L1378" s="74">
        <v>1000</v>
      </c>
      <c r="M1378" s="73">
        <v>7913.23</v>
      </c>
      <c r="N1378" s="73">
        <v>0</v>
      </c>
      <c r="O1378" s="16" t="str">
        <f>VLOOKUP($A1378,'Roll up tech'!$A:$C,3,0)</f>
        <v>48oz</v>
      </c>
      <c r="P1378" s="16" t="str">
        <f>VLOOKUP($A1378,'Roll up tech'!$A:$C,2,0)</f>
        <v>BR Strawberry 6 1.5QT</v>
      </c>
      <c r="Q1378" s="16" t="str">
        <f t="shared" si="75"/>
        <v>BR</v>
      </c>
      <c r="R1378" s="16">
        <f>VLOOKUP(A1378,'Per Pallet'!A:C,3,0)</f>
        <v>176</v>
      </c>
      <c r="S1378" s="16">
        <f t="shared" si="76"/>
        <v>5</v>
      </c>
    </row>
    <row r="1379" spans="1:19" hidden="1" x14ac:dyDescent="0.25">
      <c r="A1379" s="71">
        <v>68817799</v>
      </c>
      <c r="B1379" s="71">
        <v>1419</v>
      </c>
      <c r="C1379" s="71" t="s">
        <v>849</v>
      </c>
      <c r="D1379" s="71" t="s">
        <v>850</v>
      </c>
      <c r="E1379" s="71" t="s">
        <v>10403</v>
      </c>
      <c r="F1379" s="71" t="s">
        <v>851</v>
      </c>
      <c r="G1379" s="71" t="s">
        <v>852</v>
      </c>
      <c r="H1379" s="72">
        <v>12465</v>
      </c>
      <c r="I1379" s="73">
        <v>149709.93</v>
      </c>
      <c r="J1379" s="73">
        <v>12010.42</v>
      </c>
      <c r="K1379" s="73">
        <v>11902.08</v>
      </c>
      <c r="L1379" s="74">
        <v>1000</v>
      </c>
      <c r="M1379" s="73">
        <v>149709.93</v>
      </c>
      <c r="N1379" s="73">
        <v>0</v>
      </c>
      <c r="O1379" s="16" t="str">
        <f>VLOOKUP($A1379,'Roll up tech'!$A:$C,3,0)</f>
        <v>48oz</v>
      </c>
      <c r="P1379" s="16" t="str">
        <f>VLOOKUP($A1379,'Roll up tech'!$A:$C,2,0)</f>
        <v>BR Strawberry 6 1.5QT</v>
      </c>
      <c r="Q1379" s="16" t="str">
        <f t="shared" si="75"/>
        <v>BR</v>
      </c>
      <c r="R1379" s="16">
        <f>VLOOKUP(A1379,'Per Pallet'!A:C,3,0)</f>
        <v>176</v>
      </c>
      <c r="S1379" s="16">
        <f t="shared" si="76"/>
        <v>71</v>
      </c>
    </row>
    <row r="1380" spans="1:19" hidden="1" x14ac:dyDescent="0.25">
      <c r="A1380" s="71">
        <v>68817799</v>
      </c>
      <c r="B1380" s="71">
        <v>1439</v>
      </c>
      <c r="C1380" s="71" t="s">
        <v>849</v>
      </c>
      <c r="D1380" s="71" t="s">
        <v>850</v>
      </c>
      <c r="E1380" s="71" t="s">
        <v>10403</v>
      </c>
      <c r="F1380" s="71" t="s">
        <v>851</v>
      </c>
      <c r="G1380" s="71" t="s">
        <v>852</v>
      </c>
      <c r="H1380" s="72">
        <v>5015</v>
      </c>
      <c r="I1380" s="73">
        <v>61101.75</v>
      </c>
      <c r="J1380" s="73">
        <v>12183.8</v>
      </c>
      <c r="K1380" s="73">
        <v>11902.08</v>
      </c>
      <c r="L1380" s="74">
        <v>1000</v>
      </c>
      <c r="M1380" s="73">
        <v>61101.75</v>
      </c>
      <c r="N1380" s="73">
        <v>0</v>
      </c>
      <c r="O1380" s="16" t="str">
        <f>VLOOKUP($A1380,'Roll up tech'!$A:$C,3,0)</f>
        <v>48oz</v>
      </c>
      <c r="P1380" s="16" t="str">
        <f>VLOOKUP($A1380,'Roll up tech'!$A:$C,2,0)</f>
        <v>BR Strawberry 6 1.5QT</v>
      </c>
      <c r="Q1380" s="16" t="str">
        <f t="shared" si="75"/>
        <v>BR</v>
      </c>
      <c r="R1380" s="16">
        <f>VLOOKUP(A1380,'Per Pallet'!A:C,3,0)</f>
        <v>176</v>
      </c>
      <c r="S1380" s="16">
        <f t="shared" si="76"/>
        <v>29</v>
      </c>
    </row>
    <row r="1381" spans="1:19" hidden="1" x14ac:dyDescent="0.25">
      <c r="A1381" s="71">
        <v>68817799</v>
      </c>
      <c r="B1381" s="71">
        <v>2300</v>
      </c>
      <c r="C1381" s="71" t="s">
        <v>849</v>
      </c>
      <c r="D1381" s="71" t="s">
        <v>850</v>
      </c>
      <c r="E1381" s="71" t="s">
        <v>10403</v>
      </c>
      <c r="F1381" s="71" t="s">
        <v>851</v>
      </c>
      <c r="G1381" s="71" t="s">
        <v>852</v>
      </c>
      <c r="H1381" s="72">
        <v>6288</v>
      </c>
      <c r="I1381" s="73">
        <v>72668.789999999994</v>
      </c>
      <c r="J1381" s="73">
        <v>11556.74</v>
      </c>
      <c r="K1381" s="73">
        <v>11430.98</v>
      </c>
      <c r="L1381" s="74">
        <v>1000</v>
      </c>
      <c r="M1381" s="73">
        <v>72668.789999999994</v>
      </c>
      <c r="N1381" s="73">
        <v>0</v>
      </c>
      <c r="O1381" s="16" t="str">
        <f>VLOOKUP($A1381,'Roll up tech'!$A:$C,3,0)</f>
        <v>48oz</v>
      </c>
      <c r="P1381" s="16" t="str">
        <f>VLOOKUP($A1381,'Roll up tech'!$A:$C,2,0)</f>
        <v>BR Strawberry 6 1.5QT</v>
      </c>
      <c r="Q1381" s="16" t="str">
        <f t="shared" si="75"/>
        <v>BR</v>
      </c>
      <c r="R1381" s="16">
        <f>VLOOKUP(A1381,'Per Pallet'!A:C,3,0)</f>
        <v>176</v>
      </c>
      <c r="S1381" s="16">
        <f t="shared" si="76"/>
        <v>36</v>
      </c>
    </row>
    <row r="1382" spans="1:19" hidden="1" x14ac:dyDescent="0.25">
      <c r="A1382" s="71">
        <v>68817799</v>
      </c>
      <c r="B1382" s="71">
        <v>3989</v>
      </c>
      <c r="C1382" s="71" t="s">
        <v>849</v>
      </c>
      <c r="D1382" s="71" t="s">
        <v>850</v>
      </c>
      <c r="E1382" s="71" t="s">
        <v>10403</v>
      </c>
      <c r="F1382" s="71" t="s">
        <v>851</v>
      </c>
      <c r="G1382" s="71" t="s">
        <v>852</v>
      </c>
      <c r="H1382" s="72">
        <v>30048</v>
      </c>
      <c r="I1382" s="73">
        <v>328995.94</v>
      </c>
      <c r="J1382" s="73">
        <v>10949.01</v>
      </c>
      <c r="K1382" s="73">
        <v>11297.97</v>
      </c>
      <c r="L1382" s="74">
        <v>1000</v>
      </c>
      <c r="M1382" s="73">
        <v>328995.94</v>
      </c>
      <c r="N1382" s="73">
        <v>0</v>
      </c>
      <c r="O1382" s="16" t="str">
        <f>VLOOKUP($A1382,'Roll up tech'!$A:$C,3,0)</f>
        <v>48oz</v>
      </c>
      <c r="P1382" s="16" t="str">
        <f>VLOOKUP($A1382,'Roll up tech'!$A:$C,2,0)</f>
        <v>BR Strawberry 6 1.5QT</v>
      </c>
      <c r="Q1382" s="16" t="str">
        <f t="shared" si="75"/>
        <v>BR</v>
      </c>
      <c r="R1382" s="16">
        <f>VLOOKUP(A1382,'Per Pallet'!A:C,3,0)</f>
        <v>176</v>
      </c>
      <c r="S1382" s="16">
        <f t="shared" si="76"/>
        <v>171</v>
      </c>
    </row>
    <row r="1383" spans="1:19" hidden="1" x14ac:dyDescent="0.25">
      <c r="A1383" s="71">
        <v>68817800</v>
      </c>
      <c r="B1383" s="71">
        <v>1352</v>
      </c>
      <c r="C1383" s="71" t="s">
        <v>849</v>
      </c>
      <c r="D1383" s="71" t="s">
        <v>850</v>
      </c>
      <c r="E1383" s="71" t="s">
        <v>10403</v>
      </c>
      <c r="F1383" s="71" t="s">
        <v>851</v>
      </c>
      <c r="G1383" s="71" t="s">
        <v>852</v>
      </c>
      <c r="H1383" s="72">
        <v>0</v>
      </c>
      <c r="I1383" s="73">
        <v>0</v>
      </c>
      <c r="J1383" s="73">
        <v>9932.82</v>
      </c>
      <c r="K1383" s="73">
        <v>10569.08</v>
      </c>
      <c r="L1383" s="74">
        <v>1000</v>
      </c>
      <c r="M1383" s="73">
        <v>0</v>
      </c>
      <c r="N1383" s="73">
        <v>0</v>
      </c>
      <c r="O1383" s="16" t="str">
        <f>VLOOKUP($A1383,'Roll up tech'!$A:$C,3,0)</f>
        <v>48oz</v>
      </c>
      <c r="P1383" s="16" t="str">
        <f>VLOOKUP($A1383,'Roll up tech'!$A:$C,2,0)</f>
        <v>BR Coffee 6 1.5QT</v>
      </c>
      <c r="Q1383" s="16" t="str">
        <f t="shared" si="75"/>
        <v>BR</v>
      </c>
      <c r="R1383" s="16">
        <f>VLOOKUP(A1383,'Per Pallet'!A:C,3,0)</f>
        <v>176</v>
      </c>
      <c r="S1383" s="16">
        <f t="shared" si="76"/>
        <v>0</v>
      </c>
    </row>
    <row r="1384" spans="1:19" hidden="1" x14ac:dyDescent="0.25">
      <c r="A1384" s="71">
        <v>68817800</v>
      </c>
      <c r="B1384" s="71">
        <v>1419</v>
      </c>
      <c r="C1384" s="71" t="s">
        <v>849</v>
      </c>
      <c r="D1384" s="71" t="s">
        <v>850</v>
      </c>
      <c r="E1384" s="71" t="s">
        <v>10403</v>
      </c>
      <c r="F1384" s="71" t="s">
        <v>851</v>
      </c>
      <c r="G1384" s="71" t="s">
        <v>852</v>
      </c>
      <c r="H1384" s="72">
        <v>10417</v>
      </c>
      <c r="I1384" s="73">
        <v>110491.4</v>
      </c>
      <c r="J1384" s="73">
        <v>10606.83</v>
      </c>
      <c r="K1384" s="73">
        <v>10913.33</v>
      </c>
      <c r="L1384" s="74">
        <v>1000</v>
      </c>
      <c r="M1384" s="73">
        <v>110491.4</v>
      </c>
      <c r="N1384" s="73">
        <v>0</v>
      </c>
      <c r="O1384" s="16" t="str">
        <f>VLOOKUP($A1384,'Roll up tech'!$A:$C,3,0)</f>
        <v>48oz</v>
      </c>
      <c r="P1384" s="16" t="str">
        <f>VLOOKUP($A1384,'Roll up tech'!$A:$C,2,0)</f>
        <v>BR Coffee 6 1.5QT</v>
      </c>
      <c r="Q1384" s="16" t="str">
        <f t="shared" si="75"/>
        <v>BR</v>
      </c>
      <c r="R1384" s="16">
        <f>VLOOKUP(A1384,'Per Pallet'!A:C,3,0)</f>
        <v>176</v>
      </c>
      <c r="S1384" s="16">
        <f t="shared" si="76"/>
        <v>60</v>
      </c>
    </row>
    <row r="1385" spans="1:19" hidden="1" x14ac:dyDescent="0.25">
      <c r="A1385" s="71">
        <v>68817800</v>
      </c>
      <c r="B1385" s="71">
        <v>1439</v>
      </c>
      <c r="C1385" s="71" t="s">
        <v>849</v>
      </c>
      <c r="D1385" s="71" t="s">
        <v>850</v>
      </c>
      <c r="E1385" s="71" t="s">
        <v>10403</v>
      </c>
      <c r="F1385" s="71" t="s">
        <v>851</v>
      </c>
      <c r="G1385" s="71" t="s">
        <v>852</v>
      </c>
      <c r="H1385" s="72">
        <v>5778</v>
      </c>
      <c r="I1385" s="73">
        <v>61564.63</v>
      </c>
      <c r="J1385" s="73">
        <v>10655.01</v>
      </c>
      <c r="K1385" s="73">
        <v>10913.33</v>
      </c>
      <c r="L1385" s="74">
        <v>1000</v>
      </c>
      <c r="M1385" s="73">
        <v>61564.63</v>
      </c>
      <c r="N1385" s="73">
        <v>0</v>
      </c>
      <c r="O1385" s="16" t="str">
        <f>VLOOKUP($A1385,'Roll up tech'!$A:$C,3,0)</f>
        <v>48oz</v>
      </c>
      <c r="P1385" s="16" t="str">
        <f>VLOOKUP($A1385,'Roll up tech'!$A:$C,2,0)</f>
        <v>BR Coffee 6 1.5QT</v>
      </c>
      <c r="Q1385" s="16" t="str">
        <f t="shared" si="75"/>
        <v>BR</v>
      </c>
      <c r="R1385" s="16">
        <f>VLOOKUP(A1385,'Per Pallet'!A:C,3,0)</f>
        <v>176</v>
      </c>
      <c r="S1385" s="16">
        <f t="shared" si="76"/>
        <v>33</v>
      </c>
    </row>
    <row r="1386" spans="1:19" hidden="1" x14ac:dyDescent="0.25">
      <c r="A1386" s="71">
        <v>68817800</v>
      </c>
      <c r="B1386" s="71">
        <v>2300</v>
      </c>
      <c r="C1386" s="71" t="s">
        <v>849</v>
      </c>
      <c r="D1386" s="71" t="s">
        <v>850</v>
      </c>
      <c r="E1386" s="71" t="s">
        <v>10403</v>
      </c>
      <c r="F1386" s="71" t="s">
        <v>851</v>
      </c>
      <c r="G1386" s="71" t="s">
        <v>852</v>
      </c>
      <c r="H1386" s="72">
        <v>23608</v>
      </c>
      <c r="I1386" s="73">
        <v>233474.79</v>
      </c>
      <c r="J1386" s="73">
        <v>9889.65</v>
      </c>
      <c r="K1386" s="73">
        <v>9997.74</v>
      </c>
      <c r="L1386" s="74">
        <v>1000</v>
      </c>
      <c r="M1386" s="73">
        <v>233474.79</v>
      </c>
      <c r="N1386" s="73">
        <v>0</v>
      </c>
      <c r="O1386" s="16" t="str">
        <f>VLOOKUP($A1386,'Roll up tech'!$A:$C,3,0)</f>
        <v>48oz</v>
      </c>
      <c r="P1386" s="16" t="str">
        <f>VLOOKUP($A1386,'Roll up tech'!$A:$C,2,0)</f>
        <v>BR Coffee 6 1.5QT</v>
      </c>
      <c r="Q1386" s="16" t="str">
        <f t="shared" si="75"/>
        <v>BR</v>
      </c>
      <c r="R1386" s="16">
        <f>VLOOKUP(A1386,'Per Pallet'!A:C,3,0)</f>
        <v>176</v>
      </c>
      <c r="S1386" s="16">
        <f t="shared" si="76"/>
        <v>135</v>
      </c>
    </row>
    <row r="1387" spans="1:19" hidden="1" x14ac:dyDescent="0.25">
      <c r="A1387" s="71">
        <v>68817800</v>
      </c>
      <c r="B1387" s="71">
        <v>2904</v>
      </c>
      <c r="C1387" s="71" t="s">
        <v>849</v>
      </c>
      <c r="D1387" s="71" t="s">
        <v>850</v>
      </c>
      <c r="E1387" s="71" t="s">
        <v>10403</v>
      </c>
      <c r="F1387" s="71" t="s">
        <v>851</v>
      </c>
      <c r="G1387" s="71" t="s">
        <v>852</v>
      </c>
      <c r="H1387" s="72">
        <v>0</v>
      </c>
      <c r="I1387" s="73">
        <v>0</v>
      </c>
      <c r="J1387" s="73">
        <v>9881.51</v>
      </c>
      <c r="K1387" s="73">
        <v>9971.76</v>
      </c>
      <c r="L1387" s="74">
        <v>1000</v>
      </c>
      <c r="M1387" s="73">
        <v>0</v>
      </c>
      <c r="N1387" s="73">
        <v>0</v>
      </c>
      <c r="O1387" s="16" t="str">
        <f>VLOOKUP($A1387,'Roll up tech'!$A:$C,3,0)</f>
        <v>48oz</v>
      </c>
      <c r="P1387" s="16" t="str">
        <f>VLOOKUP($A1387,'Roll up tech'!$A:$C,2,0)</f>
        <v>BR Coffee 6 1.5QT</v>
      </c>
      <c r="Q1387" s="16" t="str">
        <f t="shared" si="75"/>
        <v>BR</v>
      </c>
      <c r="R1387" s="16">
        <f>VLOOKUP(A1387,'Per Pallet'!A:C,3,0)</f>
        <v>176</v>
      </c>
      <c r="S1387" s="16">
        <f t="shared" si="76"/>
        <v>0</v>
      </c>
    </row>
    <row r="1388" spans="1:19" hidden="1" x14ac:dyDescent="0.25">
      <c r="A1388" s="71">
        <v>68817800</v>
      </c>
      <c r="B1388" s="71">
        <v>3989</v>
      </c>
      <c r="C1388" s="71" t="s">
        <v>849</v>
      </c>
      <c r="D1388" s="71" t="s">
        <v>850</v>
      </c>
      <c r="E1388" s="71" t="s">
        <v>10403</v>
      </c>
      <c r="F1388" s="71" t="s">
        <v>851</v>
      </c>
      <c r="G1388" s="71" t="s">
        <v>852</v>
      </c>
      <c r="H1388" s="72">
        <v>37253</v>
      </c>
      <c r="I1388" s="73">
        <v>370707.35</v>
      </c>
      <c r="J1388" s="73">
        <v>9951.07</v>
      </c>
      <c r="K1388" s="73">
        <v>10143.85</v>
      </c>
      <c r="L1388" s="74">
        <v>1000</v>
      </c>
      <c r="M1388" s="73">
        <v>370707.35</v>
      </c>
      <c r="N1388" s="73">
        <v>0</v>
      </c>
      <c r="O1388" s="16" t="str">
        <f>VLOOKUP($A1388,'Roll up tech'!$A:$C,3,0)</f>
        <v>48oz</v>
      </c>
      <c r="P1388" s="16" t="str">
        <f>VLOOKUP($A1388,'Roll up tech'!$A:$C,2,0)</f>
        <v>BR Coffee 6 1.5QT</v>
      </c>
      <c r="Q1388" s="16" t="str">
        <f t="shared" si="75"/>
        <v>BR</v>
      </c>
      <c r="R1388" s="16">
        <f>VLOOKUP(A1388,'Per Pallet'!A:C,3,0)</f>
        <v>176</v>
      </c>
      <c r="S1388" s="16">
        <f t="shared" si="76"/>
        <v>212</v>
      </c>
    </row>
    <row r="1389" spans="1:19" hidden="1" x14ac:dyDescent="0.25">
      <c r="A1389" s="71">
        <v>68817801</v>
      </c>
      <c r="B1389" s="71">
        <v>1352</v>
      </c>
      <c r="C1389" s="71" t="s">
        <v>849</v>
      </c>
      <c r="D1389" s="71" t="s">
        <v>850</v>
      </c>
      <c r="E1389" s="71" t="s">
        <v>10403</v>
      </c>
      <c r="F1389" s="71" t="s">
        <v>851</v>
      </c>
      <c r="G1389" s="71" t="s">
        <v>852</v>
      </c>
      <c r="H1389" s="72">
        <v>763</v>
      </c>
      <c r="I1389" s="73">
        <v>7758.68</v>
      </c>
      <c r="J1389" s="73">
        <v>10168.65</v>
      </c>
      <c r="K1389" s="73">
        <v>9927.2000000000007</v>
      </c>
      <c r="L1389" s="74">
        <v>1000</v>
      </c>
      <c r="M1389" s="73">
        <v>7758.68</v>
      </c>
      <c r="N1389" s="73">
        <v>0</v>
      </c>
      <c r="O1389" s="16" t="str">
        <f>VLOOKUP($A1389,'Roll up tech'!$A:$C,3,0)</f>
        <v>48oz</v>
      </c>
      <c r="P1389" s="16" t="str">
        <f>VLOOKUP($A1389,'Roll up tech'!$A:$C,2,0)</f>
        <v>BR XCRMY Chocolate 6 1.5QT</v>
      </c>
      <c r="Q1389" s="16" t="str">
        <f t="shared" si="75"/>
        <v>BR</v>
      </c>
      <c r="R1389" s="16">
        <f>VLOOKUP(A1389,'Per Pallet'!A:C,3,0)</f>
        <v>176</v>
      </c>
      <c r="S1389" s="16">
        <f t="shared" si="76"/>
        <v>5</v>
      </c>
    </row>
    <row r="1390" spans="1:19" hidden="1" x14ac:dyDescent="0.25">
      <c r="A1390" s="71">
        <v>68817801</v>
      </c>
      <c r="B1390" s="71">
        <v>1419</v>
      </c>
      <c r="C1390" s="71" t="s">
        <v>849</v>
      </c>
      <c r="D1390" s="71" t="s">
        <v>850</v>
      </c>
      <c r="E1390" s="71" t="s">
        <v>10403</v>
      </c>
      <c r="F1390" s="71" t="s">
        <v>851</v>
      </c>
      <c r="G1390" s="71" t="s">
        <v>852</v>
      </c>
      <c r="H1390" s="72">
        <v>11219</v>
      </c>
      <c r="I1390" s="73">
        <v>116686.13</v>
      </c>
      <c r="J1390" s="73">
        <v>10400.76</v>
      </c>
      <c r="K1390" s="73">
        <v>10350.07</v>
      </c>
      <c r="L1390" s="74">
        <v>1000</v>
      </c>
      <c r="M1390" s="73">
        <v>116686.13</v>
      </c>
      <c r="N1390" s="73">
        <v>0</v>
      </c>
      <c r="O1390" s="16" t="str">
        <f>VLOOKUP($A1390,'Roll up tech'!$A:$C,3,0)</f>
        <v>48oz</v>
      </c>
      <c r="P1390" s="16" t="str">
        <f>VLOOKUP($A1390,'Roll up tech'!$A:$C,2,0)</f>
        <v>BR XCRMY Chocolate 6 1.5QT</v>
      </c>
      <c r="Q1390" s="16" t="str">
        <f t="shared" si="75"/>
        <v>BR</v>
      </c>
      <c r="R1390" s="16">
        <f>VLOOKUP(A1390,'Per Pallet'!A:C,3,0)</f>
        <v>176</v>
      </c>
      <c r="S1390" s="16">
        <f t="shared" si="76"/>
        <v>64</v>
      </c>
    </row>
    <row r="1391" spans="1:19" hidden="1" x14ac:dyDescent="0.25">
      <c r="A1391" s="71">
        <v>68817801</v>
      </c>
      <c r="B1391" s="71">
        <v>1439</v>
      </c>
      <c r="C1391" s="71" t="s">
        <v>849</v>
      </c>
      <c r="D1391" s="71" t="s">
        <v>850</v>
      </c>
      <c r="E1391" s="71" t="s">
        <v>10403</v>
      </c>
      <c r="F1391" s="71" t="s">
        <v>851</v>
      </c>
      <c r="G1391" s="71" t="s">
        <v>852</v>
      </c>
      <c r="H1391" s="72">
        <v>4876</v>
      </c>
      <c r="I1391" s="73">
        <v>49848.08</v>
      </c>
      <c r="J1391" s="73">
        <v>10223.15</v>
      </c>
      <c r="K1391" s="73">
        <v>10350.07</v>
      </c>
      <c r="L1391" s="74">
        <v>1000</v>
      </c>
      <c r="M1391" s="73">
        <v>49848.08</v>
      </c>
      <c r="N1391" s="73">
        <v>0</v>
      </c>
      <c r="O1391" s="16" t="str">
        <f>VLOOKUP($A1391,'Roll up tech'!$A:$C,3,0)</f>
        <v>48oz</v>
      </c>
      <c r="P1391" s="16" t="str">
        <f>VLOOKUP($A1391,'Roll up tech'!$A:$C,2,0)</f>
        <v>BR XCRMY Chocolate 6 1.5QT</v>
      </c>
      <c r="Q1391" s="16" t="str">
        <f t="shared" si="75"/>
        <v>BR</v>
      </c>
      <c r="R1391" s="16">
        <f>VLOOKUP(A1391,'Per Pallet'!A:C,3,0)</f>
        <v>176</v>
      </c>
      <c r="S1391" s="16">
        <f t="shared" si="76"/>
        <v>28</v>
      </c>
    </row>
    <row r="1392" spans="1:19" hidden="1" x14ac:dyDescent="0.25">
      <c r="A1392" s="71">
        <v>68817801</v>
      </c>
      <c r="B1392" s="71">
        <v>2300</v>
      </c>
      <c r="C1392" s="71" t="s">
        <v>849</v>
      </c>
      <c r="D1392" s="71" t="s">
        <v>850</v>
      </c>
      <c r="E1392" s="71" t="s">
        <v>10403</v>
      </c>
      <c r="F1392" s="71" t="s">
        <v>851</v>
      </c>
      <c r="G1392" s="71" t="s">
        <v>852</v>
      </c>
      <c r="H1392" s="72">
        <v>1093</v>
      </c>
      <c r="I1392" s="73">
        <v>10368.700000000001</v>
      </c>
      <c r="J1392" s="73">
        <v>9486.4599999999991</v>
      </c>
      <c r="K1392" s="73">
        <v>9450.5499999999993</v>
      </c>
      <c r="L1392" s="74">
        <v>1000</v>
      </c>
      <c r="M1392" s="73">
        <v>10368.700000000001</v>
      </c>
      <c r="N1392" s="73">
        <v>0</v>
      </c>
      <c r="O1392" s="16" t="str">
        <f>VLOOKUP($A1392,'Roll up tech'!$A:$C,3,0)</f>
        <v>48oz</v>
      </c>
      <c r="P1392" s="16" t="str">
        <f>VLOOKUP($A1392,'Roll up tech'!$A:$C,2,0)</f>
        <v>BR XCRMY Chocolate 6 1.5QT</v>
      </c>
      <c r="Q1392" s="16" t="str">
        <f t="shared" si="75"/>
        <v>BR</v>
      </c>
      <c r="R1392" s="16">
        <f>VLOOKUP(A1392,'Per Pallet'!A:C,3,0)</f>
        <v>176</v>
      </c>
      <c r="S1392" s="16">
        <f t="shared" si="76"/>
        <v>7</v>
      </c>
    </row>
    <row r="1393" spans="1:19" hidden="1" x14ac:dyDescent="0.25">
      <c r="A1393" s="71">
        <v>68817801</v>
      </c>
      <c r="B1393" s="71">
        <v>2904</v>
      </c>
      <c r="C1393" s="71" t="s">
        <v>849</v>
      </c>
      <c r="D1393" s="71" t="s">
        <v>850</v>
      </c>
      <c r="E1393" s="71" t="s">
        <v>10403</v>
      </c>
      <c r="F1393" s="71" t="s">
        <v>853</v>
      </c>
      <c r="G1393" s="71" t="s">
        <v>852</v>
      </c>
      <c r="H1393" s="72">
        <v>0</v>
      </c>
      <c r="I1393" s="73">
        <v>0</v>
      </c>
      <c r="J1393" s="73">
        <v>9318.75</v>
      </c>
      <c r="K1393" s="73">
        <v>9346.9</v>
      </c>
      <c r="L1393" s="74">
        <v>1000</v>
      </c>
      <c r="M1393" s="73">
        <v>0</v>
      </c>
      <c r="N1393" s="73">
        <v>0</v>
      </c>
      <c r="O1393" s="16" t="str">
        <f>VLOOKUP($A1393,'Roll up tech'!$A:$C,3,0)</f>
        <v>48oz</v>
      </c>
      <c r="P1393" s="16" t="str">
        <f>VLOOKUP($A1393,'Roll up tech'!$A:$C,2,0)</f>
        <v>BR XCRMY Chocolate 6 1.5QT</v>
      </c>
      <c r="Q1393" s="16" t="str">
        <f t="shared" si="75"/>
        <v>BR</v>
      </c>
      <c r="R1393" s="16">
        <f>VLOOKUP(A1393,'Per Pallet'!A:C,3,0)</f>
        <v>176</v>
      </c>
      <c r="S1393" s="16">
        <f t="shared" si="76"/>
        <v>0</v>
      </c>
    </row>
    <row r="1394" spans="1:19" hidden="1" x14ac:dyDescent="0.25">
      <c r="A1394" s="71">
        <v>68817801</v>
      </c>
      <c r="B1394" s="71">
        <v>3989</v>
      </c>
      <c r="C1394" s="71" t="s">
        <v>849</v>
      </c>
      <c r="D1394" s="71" t="s">
        <v>850</v>
      </c>
      <c r="E1394" s="71" t="s">
        <v>10403</v>
      </c>
      <c r="F1394" s="71" t="s">
        <v>851</v>
      </c>
      <c r="G1394" s="71" t="s">
        <v>852</v>
      </c>
      <c r="H1394" s="72">
        <v>14776</v>
      </c>
      <c r="I1394" s="73">
        <v>145330.64000000001</v>
      </c>
      <c r="J1394" s="73">
        <v>9835.59</v>
      </c>
      <c r="K1394" s="73">
        <v>9608.36</v>
      </c>
      <c r="L1394" s="74">
        <v>1000</v>
      </c>
      <c r="M1394" s="73">
        <v>145330.64000000001</v>
      </c>
      <c r="N1394" s="73">
        <v>0</v>
      </c>
      <c r="O1394" s="16" t="str">
        <f>VLOOKUP($A1394,'Roll up tech'!$A:$C,3,0)</f>
        <v>48oz</v>
      </c>
      <c r="P1394" s="16" t="str">
        <f>VLOOKUP($A1394,'Roll up tech'!$A:$C,2,0)</f>
        <v>BR XCRMY Chocolate 6 1.5QT</v>
      </c>
      <c r="Q1394" s="16" t="str">
        <f t="shared" si="75"/>
        <v>BR</v>
      </c>
      <c r="R1394" s="16">
        <f>VLOOKUP(A1394,'Per Pallet'!A:C,3,0)</f>
        <v>176</v>
      </c>
      <c r="S1394" s="16">
        <f t="shared" si="76"/>
        <v>84</v>
      </c>
    </row>
    <row r="1395" spans="1:19" hidden="1" x14ac:dyDescent="0.25">
      <c r="A1395" s="71">
        <v>68821728</v>
      </c>
      <c r="B1395" s="71">
        <v>1419</v>
      </c>
      <c r="C1395" s="71" t="s">
        <v>849</v>
      </c>
      <c r="D1395" s="71" t="s">
        <v>850</v>
      </c>
      <c r="E1395" s="71" t="s">
        <v>10403</v>
      </c>
      <c r="F1395" s="71" t="s">
        <v>851</v>
      </c>
      <c r="G1395" s="71" t="s">
        <v>852</v>
      </c>
      <c r="H1395" s="72">
        <v>3938</v>
      </c>
      <c r="I1395" s="73">
        <v>53658.43</v>
      </c>
      <c r="J1395" s="73">
        <v>13625.81</v>
      </c>
      <c r="K1395" s="73">
        <v>11993.07</v>
      </c>
      <c r="L1395" s="74">
        <v>1000</v>
      </c>
      <c r="M1395" s="73">
        <v>53658.43</v>
      </c>
      <c r="N1395" s="73">
        <v>0</v>
      </c>
      <c r="O1395" s="16" t="str">
        <f>VLOOKUP($A1395,'Roll up tech'!$A:$C,3,0)</f>
        <v>48oz</v>
      </c>
      <c r="P1395" s="16" t="str">
        <f>VLOOKUP($A1395,'Roll up tech'!$A:$C,2,0)</f>
        <v>BR Rocky Road 6 1.5QT</v>
      </c>
      <c r="Q1395" s="16" t="str">
        <f t="shared" si="75"/>
        <v>BR</v>
      </c>
      <c r="R1395" s="16">
        <f>VLOOKUP(A1395,'Per Pallet'!A:C,3,0)</f>
        <v>176</v>
      </c>
      <c r="S1395" s="16">
        <f t="shared" si="76"/>
        <v>23</v>
      </c>
    </row>
    <row r="1396" spans="1:19" hidden="1" x14ac:dyDescent="0.25">
      <c r="A1396" s="71">
        <v>68821728</v>
      </c>
      <c r="B1396" s="71">
        <v>1439</v>
      </c>
      <c r="C1396" s="71" t="s">
        <v>849</v>
      </c>
      <c r="D1396" s="71" t="s">
        <v>850</v>
      </c>
      <c r="E1396" s="71" t="s">
        <v>10403</v>
      </c>
      <c r="F1396" s="71" t="s">
        <v>851</v>
      </c>
      <c r="G1396" s="71" t="s">
        <v>852</v>
      </c>
      <c r="H1396" s="72">
        <v>4686</v>
      </c>
      <c r="I1396" s="73">
        <v>64329.56</v>
      </c>
      <c r="J1396" s="73">
        <v>13728.03</v>
      </c>
      <c r="K1396" s="73">
        <v>11993.07</v>
      </c>
      <c r="L1396" s="74">
        <v>1000</v>
      </c>
      <c r="M1396" s="73">
        <v>64329.56</v>
      </c>
      <c r="N1396" s="73">
        <v>0</v>
      </c>
      <c r="O1396" s="16" t="str">
        <f>VLOOKUP($A1396,'Roll up tech'!$A:$C,3,0)</f>
        <v>48oz</v>
      </c>
      <c r="P1396" s="16" t="str">
        <f>VLOOKUP($A1396,'Roll up tech'!$A:$C,2,0)</f>
        <v>BR Rocky Road 6 1.5QT</v>
      </c>
      <c r="Q1396" s="16" t="str">
        <f t="shared" si="75"/>
        <v>BR</v>
      </c>
      <c r="R1396" s="16">
        <f>VLOOKUP(A1396,'Per Pallet'!A:C,3,0)</f>
        <v>176</v>
      </c>
      <c r="S1396" s="16">
        <f t="shared" si="76"/>
        <v>27</v>
      </c>
    </row>
    <row r="1397" spans="1:19" hidden="1" x14ac:dyDescent="0.25">
      <c r="A1397" s="71">
        <v>68821728</v>
      </c>
      <c r="B1397" s="71">
        <v>2300</v>
      </c>
      <c r="C1397" s="71" t="s">
        <v>849</v>
      </c>
      <c r="D1397" s="71" t="s">
        <v>850</v>
      </c>
      <c r="E1397" s="71" t="s">
        <v>10403</v>
      </c>
      <c r="F1397" s="71" t="s">
        <v>851</v>
      </c>
      <c r="G1397" s="71" t="s">
        <v>852</v>
      </c>
      <c r="H1397" s="72">
        <v>716</v>
      </c>
      <c r="I1397" s="73">
        <v>8993.8700000000008</v>
      </c>
      <c r="J1397" s="73">
        <v>12561.27</v>
      </c>
      <c r="K1397" s="73">
        <v>11219.18</v>
      </c>
      <c r="L1397" s="74">
        <v>1000</v>
      </c>
      <c r="M1397" s="73">
        <v>8993.8700000000008</v>
      </c>
      <c r="N1397" s="73">
        <v>0</v>
      </c>
      <c r="O1397" s="16" t="str">
        <f>VLOOKUP($A1397,'Roll up tech'!$A:$C,3,0)</f>
        <v>48oz</v>
      </c>
      <c r="P1397" s="16" t="str">
        <f>VLOOKUP($A1397,'Roll up tech'!$A:$C,2,0)</f>
        <v>BR Rocky Road 6 1.5QT</v>
      </c>
      <c r="Q1397" s="16" t="str">
        <f t="shared" si="75"/>
        <v>BR</v>
      </c>
      <c r="R1397" s="16">
        <f>VLOOKUP(A1397,'Per Pallet'!A:C,3,0)</f>
        <v>176</v>
      </c>
      <c r="S1397" s="16">
        <f t="shared" si="76"/>
        <v>5</v>
      </c>
    </row>
    <row r="1398" spans="1:19" hidden="1" x14ac:dyDescent="0.25">
      <c r="A1398" s="71">
        <v>68821728</v>
      </c>
      <c r="B1398" s="71">
        <v>2904</v>
      </c>
      <c r="C1398" s="71" t="s">
        <v>849</v>
      </c>
      <c r="D1398" s="71" t="s">
        <v>850</v>
      </c>
      <c r="E1398" s="71" t="s">
        <v>10403</v>
      </c>
      <c r="F1398" s="71" t="s">
        <v>851</v>
      </c>
      <c r="G1398" s="71" t="s">
        <v>852</v>
      </c>
      <c r="H1398" s="72">
        <v>0</v>
      </c>
      <c r="I1398" s="73">
        <v>0</v>
      </c>
      <c r="J1398" s="73">
        <v>11175.33</v>
      </c>
      <c r="K1398" s="73">
        <v>11221.27</v>
      </c>
      <c r="L1398" s="74">
        <v>1000</v>
      </c>
      <c r="M1398" s="73">
        <v>0</v>
      </c>
      <c r="N1398" s="73">
        <v>0</v>
      </c>
      <c r="O1398" s="16" t="str">
        <f>VLOOKUP($A1398,'Roll up tech'!$A:$C,3,0)</f>
        <v>48oz</v>
      </c>
      <c r="P1398" s="16" t="str">
        <f>VLOOKUP($A1398,'Roll up tech'!$A:$C,2,0)</f>
        <v>BR Rocky Road 6 1.5QT</v>
      </c>
      <c r="Q1398" s="16" t="str">
        <f t="shared" si="75"/>
        <v>BR</v>
      </c>
      <c r="R1398" s="16">
        <f>VLOOKUP(A1398,'Per Pallet'!A:C,3,0)</f>
        <v>176</v>
      </c>
      <c r="S1398" s="16">
        <f t="shared" si="76"/>
        <v>0</v>
      </c>
    </row>
    <row r="1399" spans="1:19" hidden="1" x14ac:dyDescent="0.25">
      <c r="A1399" s="71">
        <v>68821728</v>
      </c>
      <c r="B1399" s="71">
        <v>3989</v>
      </c>
      <c r="C1399" s="71" t="s">
        <v>849</v>
      </c>
      <c r="D1399" s="71" t="s">
        <v>850</v>
      </c>
      <c r="E1399" s="71" t="s">
        <v>10403</v>
      </c>
      <c r="F1399" s="71" t="s">
        <v>851</v>
      </c>
      <c r="G1399" s="71" t="s">
        <v>852</v>
      </c>
      <c r="H1399" s="72">
        <v>12903</v>
      </c>
      <c r="I1399" s="73">
        <v>165716.74</v>
      </c>
      <c r="J1399" s="73">
        <v>12843.27</v>
      </c>
      <c r="K1399" s="73">
        <v>11413.43</v>
      </c>
      <c r="L1399" s="74">
        <v>1000</v>
      </c>
      <c r="M1399" s="73">
        <v>165716.74</v>
      </c>
      <c r="N1399" s="73">
        <v>0</v>
      </c>
      <c r="O1399" s="16" t="str">
        <f>VLOOKUP($A1399,'Roll up tech'!$A:$C,3,0)</f>
        <v>48oz</v>
      </c>
      <c r="P1399" s="16" t="str">
        <f>VLOOKUP($A1399,'Roll up tech'!$A:$C,2,0)</f>
        <v>BR Rocky Road 6 1.5QT</v>
      </c>
      <c r="Q1399" s="16" t="str">
        <f t="shared" si="75"/>
        <v>BR</v>
      </c>
      <c r="R1399" s="16">
        <f>VLOOKUP(A1399,'Per Pallet'!A:C,3,0)</f>
        <v>176</v>
      </c>
      <c r="S1399" s="16">
        <f t="shared" si="76"/>
        <v>74</v>
      </c>
    </row>
    <row r="1400" spans="1:19" hidden="1" x14ac:dyDescent="0.25">
      <c r="A1400" s="71">
        <v>68821734</v>
      </c>
      <c r="B1400" s="71">
        <v>1419</v>
      </c>
      <c r="C1400" s="71" t="s">
        <v>849</v>
      </c>
      <c r="D1400" s="71" t="s">
        <v>850</v>
      </c>
      <c r="E1400" s="71" t="s">
        <v>10403</v>
      </c>
      <c r="F1400" s="71" t="s">
        <v>851</v>
      </c>
      <c r="G1400" s="71" t="s">
        <v>852</v>
      </c>
      <c r="H1400" s="72">
        <v>14517</v>
      </c>
      <c r="I1400" s="73">
        <v>140170.63</v>
      </c>
      <c r="J1400" s="73">
        <v>9655.6200000000008</v>
      </c>
      <c r="K1400" s="73">
        <v>10685.44</v>
      </c>
      <c r="L1400" s="74">
        <v>1000</v>
      </c>
      <c r="M1400" s="73">
        <v>140170.63</v>
      </c>
      <c r="N1400" s="73">
        <v>0</v>
      </c>
      <c r="O1400" s="16" t="str">
        <f>VLOOKUP($A1400,'Roll up tech'!$A:$C,3,0)</f>
        <v>48oz</v>
      </c>
      <c r="P1400" s="16" t="str">
        <f>VLOOKUP($A1400,'Roll up tech'!$A:$C,2,0)</f>
        <v>BR Vanilla Chocolate 6 1.5QT</v>
      </c>
      <c r="Q1400" s="16" t="str">
        <f t="shared" si="75"/>
        <v>BR</v>
      </c>
      <c r="R1400" s="16">
        <f>VLOOKUP(A1400,'Per Pallet'!A:C,3,0)</f>
        <v>176</v>
      </c>
      <c r="S1400" s="16">
        <f t="shared" si="76"/>
        <v>83</v>
      </c>
    </row>
    <row r="1401" spans="1:19" hidden="1" x14ac:dyDescent="0.25">
      <c r="A1401" s="71">
        <v>68821734</v>
      </c>
      <c r="B1401" s="71">
        <v>1439</v>
      </c>
      <c r="C1401" s="71" t="s">
        <v>849</v>
      </c>
      <c r="D1401" s="71" t="s">
        <v>850</v>
      </c>
      <c r="E1401" s="71" t="s">
        <v>10403</v>
      </c>
      <c r="F1401" s="71" t="s">
        <v>851</v>
      </c>
      <c r="G1401" s="71" t="s">
        <v>852</v>
      </c>
      <c r="H1401" s="72">
        <v>10566</v>
      </c>
      <c r="I1401" s="73">
        <v>110673.38</v>
      </c>
      <c r="J1401" s="73">
        <v>10474.48</v>
      </c>
      <c r="K1401" s="73">
        <v>10685.44</v>
      </c>
      <c r="L1401" s="74">
        <v>1000</v>
      </c>
      <c r="M1401" s="73">
        <v>110673.38</v>
      </c>
      <c r="N1401" s="73">
        <v>0</v>
      </c>
      <c r="O1401" s="16" t="str">
        <f>VLOOKUP($A1401,'Roll up tech'!$A:$C,3,0)</f>
        <v>48oz</v>
      </c>
      <c r="P1401" s="16" t="str">
        <f>VLOOKUP($A1401,'Roll up tech'!$A:$C,2,0)</f>
        <v>BR Vanilla Chocolate 6 1.5QT</v>
      </c>
      <c r="Q1401" s="16" t="str">
        <f t="shared" ref="Q1401:Q1413" si="77">LEFT(P1401,2)</f>
        <v>BR</v>
      </c>
      <c r="R1401" s="16">
        <f>VLOOKUP(A1401,'Per Pallet'!A:C,3,0)</f>
        <v>176</v>
      </c>
      <c r="S1401" s="16">
        <f t="shared" ref="S1401:S1413" si="78">ROUNDUP(H1401/R1401,0)</f>
        <v>61</v>
      </c>
    </row>
    <row r="1402" spans="1:19" hidden="1" x14ac:dyDescent="0.25">
      <c r="A1402" s="71">
        <v>68821734</v>
      </c>
      <c r="B1402" s="71">
        <v>2300</v>
      </c>
      <c r="C1402" s="71" t="s">
        <v>849</v>
      </c>
      <c r="D1402" s="71" t="s">
        <v>850</v>
      </c>
      <c r="E1402" s="71" t="s">
        <v>10403</v>
      </c>
      <c r="F1402" s="71" t="s">
        <v>851</v>
      </c>
      <c r="G1402" s="71" t="s">
        <v>852</v>
      </c>
      <c r="H1402" s="72">
        <v>8048</v>
      </c>
      <c r="I1402" s="73">
        <v>70068.66</v>
      </c>
      <c r="J1402" s="73">
        <v>8706.34</v>
      </c>
      <c r="K1402" s="73">
        <v>9766.77</v>
      </c>
      <c r="L1402" s="74">
        <v>1000</v>
      </c>
      <c r="M1402" s="73">
        <v>70068.66</v>
      </c>
      <c r="N1402" s="73">
        <v>0</v>
      </c>
      <c r="O1402" s="16" t="str">
        <f>VLOOKUP($A1402,'Roll up tech'!$A:$C,3,0)</f>
        <v>48oz</v>
      </c>
      <c r="P1402" s="16" t="str">
        <f>VLOOKUP($A1402,'Roll up tech'!$A:$C,2,0)</f>
        <v>BR Vanilla Chocolate 6 1.5QT</v>
      </c>
      <c r="Q1402" s="16" t="str">
        <f t="shared" si="77"/>
        <v>BR</v>
      </c>
      <c r="R1402" s="16">
        <f>VLOOKUP(A1402,'Per Pallet'!A:C,3,0)</f>
        <v>176</v>
      </c>
      <c r="S1402" s="16">
        <f t="shared" si="78"/>
        <v>46</v>
      </c>
    </row>
    <row r="1403" spans="1:19" hidden="1" x14ac:dyDescent="0.25">
      <c r="A1403" s="71">
        <v>68821734</v>
      </c>
      <c r="B1403" s="71">
        <v>2904</v>
      </c>
      <c r="C1403" s="71" t="s">
        <v>849</v>
      </c>
      <c r="D1403" s="71" t="s">
        <v>850</v>
      </c>
      <c r="E1403" s="71" t="s">
        <v>10403</v>
      </c>
      <c r="F1403" s="71" t="s">
        <v>853</v>
      </c>
      <c r="G1403" s="71" t="s">
        <v>852</v>
      </c>
      <c r="H1403" s="72">
        <v>0</v>
      </c>
      <c r="I1403" s="73">
        <v>0</v>
      </c>
      <c r="J1403" s="73">
        <v>8564.75</v>
      </c>
      <c r="K1403" s="73">
        <v>9754.9</v>
      </c>
      <c r="L1403" s="74">
        <v>1000</v>
      </c>
      <c r="M1403" s="73">
        <v>0</v>
      </c>
      <c r="N1403" s="73">
        <v>0</v>
      </c>
      <c r="O1403" s="16" t="str">
        <f>VLOOKUP($A1403,'Roll up tech'!$A:$C,3,0)</f>
        <v>48oz</v>
      </c>
      <c r="P1403" s="16" t="str">
        <f>VLOOKUP($A1403,'Roll up tech'!$A:$C,2,0)</f>
        <v>BR Vanilla Chocolate 6 1.5QT</v>
      </c>
      <c r="Q1403" s="16" t="str">
        <f t="shared" si="77"/>
        <v>BR</v>
      </c>
      <c r="R1403" s="16">
        <f>VLOOKUP(A1403,'Per Pallet'!A:C,3,0)</f>
        <v>176</v>
      </c>
      <c r="S1403" s="16">
        <f t="shared" si="78"/>
        <v>0</v>
      </c>
    </row>
    <row r="1404" spans="1:19" hidden="1" x14ac:dyDescent="0.25">
      <c r="A1404" s="71">
        <v>68821734</v>
      </c>
      <c r="B1404" s="71">
        <v>3989</v>
      </c>
      <c r="C1404" s="71" t="s">
        <v>849</v>
      </c>
      <c r="D1404" s="71" t="s">
        <v>850</v>
      </c>
      <c r="E1404" s="71" t="s">
        <v>10403</v>
      </c>
      <c r="F1404" s="71" t="s">
        <v>851</v>
      </c>
      <c r="G1404" s="71" t="s">
        <v>852</v>
      </c>
      <c r="H1404" s="72">
        <v>12603</v>
      </c>
      <c r="I1404" s="73">
        <v>115592.69</v>
      </c>
      <c r="J1404" s="73">
        <v>9171.84</v>
      </c>
      <c r="K1404" s="73">
        <v>9986.36</v>
      </c>
      <c r="L1404" s="74">
        <v>1000</v>
      </c>
      <c r="M1404" s="73">
        <v>115592.69</v>
      </c>
      <c r="N1404" s="73">
        <v>0</v>
      </c>
      <c r="O1404" s="16" t="str">
        <f>VLOOKUP($A1404,'Roll up tech'!$A:$C,3,0)</f>
        <v>48oz</v>
      </c>
      <c r="P1404" s="16" t="str">
        <f>VLOOKUP($A1404,'Roll up tech'!$A:$C,2,0)</f>
        <v>BR Vanilla Chocolate 6 1.5QT</v>
      </c>
      <c r="Q1404" s="16" t="str">
        <f t="shared" si="77"/>
        <v>BR</v>
      </c>
      <c r="R1404" s="16">
        <f>VLOOKUP(A1404,'Per Pallet'!A:C,3,0)</f>
        <v>176</v>
      </c>
      <c r="S1404" s="16">
        <f t="shared" si="78"/>
        <v>72</v>
      </c>
    </row>
    <row r="1405" spans="1:19" hidden="1" x14ac:dyDescent="0.25">
      <c r="A1405" s="71">
        <v>68821735</v>
      </c>
      <c r="B1405" s="71">
        <v>1419</v>
      </c>
      <c r="C1405" s="71" t="s">
        <v>849</v>
      </c>
      <c r="D1405" s="71" t="s">
        <v>850</v>
      </c>
      <c r="E1405" s="71" t="s">
        <v>10403</v>
      </c>
      <c r="F1405" s="71" t="s">
        <v>851</v>
      </c>
      <c r="G1405" s="71" t="s">
        <v>852</v>
      </c>
      <c r="H1405" s="72">
        <v>23074</v>
      </c>
      <c r="I1405" s="73">
        <v>219340.67</v>
      </c>
      <c r="J1405" s="73">
        <v>9505.9699999999993</v>
      </c>
      <c r="K1405" s="73">
        <v>8658.43</v>
      </c>
      <c r="L1405" s="74">
        <v>1000</v>
      </c>
      <c r="M1405" s="73">
        <v>219340.67</v>
      </c>
      <c r="N1405" s="73">
        <v>0</v>
      </c>
      <c r="O1405" s="16" t="str">
        <f>VLOOKUP($A1405,'Roll up tech'!$A:$C,3,0)</f>
        <v>48oz</v>
      </c>
      <c r="P1405" s="16" t="str">
        <f>VLOOKUP($A1405,'Roll up tech'!$A:$C,2,0)</f>
        <v>BR Lactose Free Vanilla 6 1.5QT</v>
      </c>
      <c r="Q1405" s="16" t="str">
        <f t="shared" si="77"/>
        <v>BR</v>
      </c>
      <c r="R1405" s="16">
        <f>VLOOKUP(A1405,'Per Pallet'!A:C,3,0)</f>
        <v>176</v>
      </c>
      <c r="S1405" s="16">
        <f t="shared" si="78"/>
        <v>132</v>
      </c>
    </row>
    <row r="1406" spans="1:19" hidden="1" x14ac:dyDescent="0.25">
      <c r="A1406" s="71">
        <v>68821735</v>
      </c>
      <c r="B1406" s="71">
        <v>1439</v>
      </c>
      <c r="C1406" s="71" t="s">
        <v>849</v>
      </c>
      <c r="D1406" s="71" t="s">
        <v>850</v>
      </c>
      <c r="E1406" s="71" t="s">
        <v>10403</v>
      </c>
      <c r="F1406" s="71" t="s">
        <v>851</v>
      </c>
      <c r="G1406" s="71" t="s">
        <v>852</v>
      </c>
      <c r="H1406" s="72">
        <v>4582</v>
      </c>
      <c r="I1406" s="73">
        <v>45882.01</v>
      </c>
      <c r="J1406" s="73">
        <v>10013.530000000001</v>
      </c>
      <c r="K1406" s="73">
        <v>8658.43</v>
      </c>
      <c r="L1406" s="74">
        <v>1000</v>
      </c>
      <c r="M1406" s="73">
        <v>45882.01</v>
      </c>
      <c r="N1406" s="73">
        <v>0</v>
      </c>
      <c r="O1406" s="16" t="str">
        <f>VLOOKUP($A1406,'Roll up tech'!$A:$C,3,0)</f>
        <v>48oz</v>
      </c>
      <c r="P1406" s="16" t="str">
        <f>VLOOKUP($A1406,'Roll up tech'!$A:$C,2,0)</f>
        <v>BR Lactose Free Vanilla 6 1.5QT</v>
      </c>
      <c r="Q1406" s="16" t="str">
        <f t="shared" si="77"/>
        <v>BR</v>
      </c>
      <c r="R1406" s="16">
        <f>VLOOKUP(A1406,'Per Pallet'!A:C,3,0)</f>
        <v>176</v>
      </c>
      <c r="S1406" s="16">
        <f t="shared" si="78"/>
        <v>27</v>
      </c>
    </row>
    <row r="1407" spans="1:19" hidden="1" x14ac:dyDescent="0.25">
      <c r="A1407" s="71">
        <v>68821735</v>
      </c>
      <c r="B1407" s="71">
        <v>2300</v>
      </c>
      <c r="C1407" s="71" t="s">
        <v>849</v>
      </c>
      <c r="D1407" s="71" t="s">
        <v>850</v>
      </c>
      <c r="E1407" s="71" t="s">
        <v>10403</v>
      </c>
      <c r="F1407" s="71" t="s">
        <v>851</v>
      </c>
      <c r="G1407" s="71" t="s">
        <v>852</v>
      </c>
      <c r="H1407" s="72">
        <v>29088</v>
      </c>
      <c r="I1407" s="73">
        <v>242429</v>
      </c>
      <c r="J1407" s="73">
        <v>8334.33</v>
      </c>
      <c r="K1407" s="73">
        <v>7920.15</v>
      </c>
      <c r="L1407" s="74">
        <v>1000</v>
      </c>
      <c r="M1407" s="73">
        <v>242429</v>
      </c>
      <c r="N1407" s="73">
        <v>0</v>
      </c>
      <c r="O1407" s="16" t="str">
        <f>VLOOKUP($A1407,'Roll up tech'!$A:$C,3,0)</f>
        <v>48oz</v>
      </c>
      <c r="P1407" s="16" t="str">
        <f>VLOOKUP($A1407,'Roll up tech'!$A:$C,2,0)</f>
        <v>BR Lactose Free Vanilla 6 1.5QT</v>
      </c>
      <c r="Q1407" s="16" t="str">
        <f t="shared" si="77"/>
        <v>BR</v>
      </c>
      <c r="R1407" s="16">
        <f>VLOOKUP(A1407,'Per Pallet'!A:C,3,0)</f>
        <v>176</v>
      </c>
      <c r="S1407" s="16">
        <f t="shared" si="78"/>
        <v>166</v>
      </c>
    </row>
    <row r="1408" spans="1:19" hidden="1" x14ac:dyDescent="0.25">
      <c r="A1408" s="71">
        <v>68821735</v>
      </c>
      <c r="B1408" s="71">
        <v>2904</v>
      </c>
      <c r="C1408" s="71" t="s">
        <v>849</v>
      </c>
      <c r="D1408" s="71" t="s">
        <v>850</v>
      </c>
      <c r="E1408" s="71" t="s">
        <v>10403</v>
      </c>
      <c r="F1408" s="71" t="s">
        <v>851</v>
      </c>
      <c r="G1408" s="71" t="s">
        <v>852</v>
      </c>
      <c r="H1408" s="72">
        <v>14049</v>
      </c>
      <c r="I1408" s="73">
        <v>109824.54</v>
      </c>
      <c r="J1408" s="73">
        <v>7817.25</v>
      </c>
      <c r="K1408" s="73">
        <v>7873.23</v>
      </c>
      <c r="L1408" s="74">
        <v>1000</v>
      </c>
      <c r="M1408" s="73">
        <v>109824.54</v>
      </c>
      <c r="N1408" s="73">
        <v>0</v>
      </c>
      <c r="O1408" s="16" t="str">
        <f>VLOOKUP($A1408,'Roll up tech'!$A:$C,3,0)</f>
        <v>48oz</v>
      </c>
      <c r="P1408" s="16" t="str">
        <f>VLOOKUP($A1408,'Roll up tech'!$A:$C,2,0)</f>
        <v>BR Lactose Free Vanilla 6 1.5QT</v>
      </c>
      <c r="Q1408" s="16" t="str">
        <f t="shared" si="77"/>
        <v>BR</v>
      </c>
      <c r="R1408" s="16">
        <f>VLOOKUP(A1408,'Per Pallet'!A:C,3,0)</f>
        <v>176</v>
      </c>
      <c r="S1408" s="16">
        <f t="shared" si="78"/>
        <v>80</v>
      </c>
    </row>
    <row r="1409" spans="1:19" hidden="1" x14ac:dyDescent="0.25">
      <c r="A1409" s="71">
        <v>68821735</v>
      </c>
      <c r="B1409" s="71">
        <v>3989</v>
      </c>
      <c r="C1409" s="71" t="s">
        <v>849</v>
      </c>
      <c r="D1409" s="71" t="s">
        <v>850</v>
      </c>
      <c r="E1409" s="71" t="s">
        <v>10403</v>
      </c>
      <c r="F1409" s="71" t="s">
        <v>851</v>
      </c>
      <c r="G1409" s="71" t="s">
        <v>852</v>
      </c>
      <c r="H1409" s="72">
        <v>23597</v>
      </c>
      <c r="I1409" s="73">
        <v>212577.57</v>
      </c>
      <c r="J1409" s="73">
        <v>9008.67</v>
      </c>
      <c r="K1409" s="73">
        <v>8130.36</v>
      </c>
      <c r="L1409" s="74">
        <v>1000</v>
      </c>
      <c r="M1409" s="73">
        <v>212577.57</v>
      </c>
      <c r="N1409" s="73">
        <v>0</v>
      </c>
      <c r="O1409" s="16" t="str">
        <f>VLOOKUP($A1409,'Roll up tech'!$A:$C,3,0)</f>
        <v>48oz</v>
      </c>
      <c r="P1409" s="16" t="str">
        <f>VLOOKUP($A1409,'Roll up tech'!$A:$C,2,0)</f>
        <v>BR Lactose Free Vanilla 6 1.5QT</v>
      </c>
      <c r="Q1409" s="16" t="str">
        <f t="shared" si="77"/>
        <v>BR</v>
      </c>
      <c r="R1409" s="16">
        <f>VLOOKUP(A1409,'Per Pallet'!A:C,3,0)</f>
        <v>176</v>
      </c>
      <c r="S1409" s="16">
        <f t="shared" si="78"/>
        <v>135</v>
      </c>
    </row>
    <row r="1410" spans="1:19" hidden="1" x14ac:dyDescent="0.25">
      <c r="A1410" s="71">
        <v>68842352</v>
      </c>
      <c r="B1410" s="71">
        <v>1419</v>
      </c>
      <c r="C1410" s="71" t="s">
        <v>849</v>
      </c>
      <c r="D1410" s="71" t="s">
        <v>850</v>
      </c>
      <c r="E1410" s="71" t="s">
        <v>10403</v>
      </c>
      <c r="F1410" s="71" t="s">
        <v>851</v>
      </c>
      <c r="G1410" s="71" t="s">
        <v>852</v>
      </c>
      <c r="H1410" s="72">
        <v>0</v>
      </c>
      <c r="I1410" s="73">
        <v>0</v>
      </c>
      <c r="J1410" s="73">
        <v>9965.69</v>
      </c>
      <c r="K1410" s="73">
        <v>9563.7800000000007</v>
      </c>
      <c r="L1410" s="74">
        <v>1000</v>
      </c>
      <c r="M1410" s="73">
        <v>0</v>
      </c>
      <c r="N1410" s="73">
        <v>0</v>
      </c>
      <c r="O1410" s="16" t="str">
        <f>VLOOKUP($A1410,'Roll up tech'!$A:$C,3,0)</f>
        <v>KL Mini Cones</v>
      </c>
      <c r="P1410" s="16" t="str">
        <f>VLOOKUP($A1410,'Roll up tech'!$A:$C,2,0)</f>
        <v>KL Cones Classic Vanilla 6-4CT</v>
      </c>
      <c r="Q1410" s="16" t="str">
        <f t="shared" si="77"/>
        <v>KL</v>
      </c>
      <c r="R1410" s="16">
        <f>VLOOKUP(A1410,'Per Pallet'!A:C,3,0)</f>
        <v>220</v>
      </c>
      <c r="S1410" s="16">
        <f t="shared" si="78"/>
        <v>0</v>
      </c>
    </row>
    <row r="1411" spans="1:19" hidden="1" x14ac:dyDescent="0.25">
      <c r="A1411" s="71">
        <v>68842352</v>
      </c>
      <c r="B1411" s="71">
        <v>1439</v>
      </c>
      <c r="C1411" s="71" t="s">
        <v>849</v>
      </c>
      <c r="D1411" s="71" t="s">
        <v>850</v>
      </c>
      <c r="E1411" s="71" t="s">
        <v>10403</v>
      </c>
      <c r="F1411" s="71" t="s">
        <v>851</v>
      </c>
      <c r="G1411" s="71" t="s">
        <v>852</v>
      </c>
      <c r="H1411" s="72">
        <v>0</v>
      </c>
      <c r="I1411" s="73">
        <v>0</v>
      </c>
      <c r="J1411" s="73">
        <v>9450.08</v>
      </c>
      <c r="K1411" s="73">
        <v>9563.7800000000007</v>
      </c>
      <c r="L1411" s="74">
        <v>1000</v>
      </c>
      <c r="M1411" s="73">
        <v>0</v>
      </c>
      <c r="N1411" s="73">
        <v>0</v>
      </c>
      <c r="O1411" s="16" t="str">
        <f>VLOOKUP($A1411,'Roll up tech'!$A:$C,3,0)</f>
        <v>KL Mini Cones</v>
      </c>
      <c r="P1411" s="16" t="str">
        <f>VLOOKUP($A1411,'Roll up tech'!$A:$C,2,0)</f>
        <v>KL Cones Classic Vanilla 6-4CT</v>
      </c>
      <c r="Q1411" s="16" t="str">
        <f t="shared" si="77"/>
        <v>KL</v>
      </c>
      <c r="R1411" s="16">
        <f>VLOOKUP(A1411,'Per Pallet'!A:C,3,0)</f>
        <v>220</v>
      </c>
      <c r="S1411" s="16">
        <f t="shared" si="78"/>
        <v>0</v>
      </c>
    </row>
    <row r="1412" spans="1:19" hidden="1" x14ac:dyDescent="0.25">
      <c r="A1412" s="71">
        <v>68842352</v>
      </c>
      <c r="B1412" s="71">
        <v>2300</v>
      </c>
      <c r="C1412" s="71" t="s">
        <v>849</v>
      </c>
      <c r="D1412" s="71" t="s">
        <v>850</v>
      </c>
      <c r="E1412" s="71" t="s">
        <v>10403</v>
      </c>
      <c r="F1412" s="71" t="s">
        <v>851</v>
      </c>
      <c r="G1412" s="71" t="s">
        <v>852</v>
      </c>
      <c r="H1412" s="72">
        <v>1100</v>
      </c>
      <c r="I1412" s="73">
        <v>9594.06</v>
      </c>
      <c r="J1412" s="73">
        <v>8721.8700000000008</v>
      </c>
      <c r="K1412" s="73">
        <v>9563.7800000000007</v>
      </c>
      <c r="L1412" s="74">
        <v>1000</v>
      </c>
      <c r="M1412" s="73">
        <v>9594.06</v>
      </c>
      <c r="N1412" s="73">
        <v>0</v>
      </c>
      <c r="O1412" s="16" t="str">
        <f>VLOOKUP($A1412,'Roll up tech'!$A:$C,3,0)</f>
        <v>KL Mini Cones</v>
      </c>
      <c r="P1412" s="16" t="str">
        <f>VLOOKUP($A1412,'Roll up tech'!$A:$C,2,0)</f>
        <v>KL Cones Classic Vanilla 6-4CT</v>
      </c>
      <c r="Q1412" s="16" t="str">
        <f t="shared" si="77"/>
        <v>KL</v>
      </c>
      <c r="R1412" s="16">
        <f>VLOOKUP(A1412,'Per Pallet'!A:C,3,0)</f>
        <v>220</v>
      </c>
      <c r="S1412" s="16">
        <f t="shared" si="78"/>
        <v>5</v>
      </c>
    </row>
    <row r="1413" spans="1:19" hidden="1" x14ac:dyDescent="0.25">
      <c r="A1413" s="71">
        <v>68842352</v>
      </c>
      <c r="B1413" s="71">
        <v>3989</v>
      </c>
      <c r="C1413" s="71" t="s">
        <v>849</v>
      </c>
      <c r="D1413" s="71" t="s">
        <v>850</v>
      </c>
      <c r="E1413" s="71" t="s">
        <v>10403</v>
      </c>
      <c r="F1413" s="71" t="s">
        <v>851</v>
      </c>
      <c r="G1413" s="71" t="s">
        <v>852</v>
      </c>
      <c r="H1413" s="72">
        <v>0</v>
      </c>
      <c r="I1413" s="73">
        <v>0</v>
      </c>
      <c r="J1413" s="73">
        <v>10353.91</v>
      </c>
      <c r="K1413" s="73">
        <v>9563.7800000000007</v>
      </c>
      <c r="L1413" s="74">
        <v>1000</v>
      </c>
      <c r="M1413" s="73">
        <v>0</v>
      </c>
      <c r="N1413" s="73">
        <v>0</v>
      </c>
      <c r="O1413" s="16" t="str">
        <f>VLOOKUP($A1413,'Roll up tech'!$A:$C,3,0)</f>
        <v>KL Mini Cones</v>
      </c>
      <c r="P1413" s="16" t="str">
        <f>VLOOKUP($A1413,'Roll up tech'!$A:$C,2,0)</f>
        <v>KL Cones Classic Vanilla 6-4CT</v>
      </c>
      <c r="Q1413" s="16" t="str">
        <f t="shared" si="77"/>
        <v>KL</v>
      </c>
      <c r="R1413" s="16">
        <f>VLOOKUP(A1413,'Per Pallet'!A:C,3,0)</f>
        <v>220</v>
      </c>
      <c r="S1413" s="16">
        <f t="shared" si="78"/>
        <v>0</v>
      </c>
    </row>
    <row r="1414" spans="1:19" hidden="1" x14ac:dyDescent="0.25">
      <c r="A1414" s="71">
        <v>68850683</v>
      </c>
      <c r="B1414" s="71">
        <v>1352</v>
      </c>
      <c r="C1414" s="71" t="s">
        <v>849</v>
      </c>
      <c r="D1414" s="71" t="s">
        <v>850</v>
      </c>
      <c r="E1414" s="71" t="s">
        <v>10403</v>
      </c>
      <c r="F1414" s="71" t="s">
        <v>851</v>
      </c>
      <c r="G1414" s="71" t="s">
        <v>852</v>
      </c>
      <c r="H1414" s="72">
        <v>16765</v>
      </c>
      <c r="I1414" s="73">
        <v>156132.81</v>
      </c>
      <c r="J1414" s="73">
        <v>9313.02</v>
      </c>
      <c r="K1414" s="73">
        <v>10889.24</v>
      </c>
      <c r="L1414" s="74">
        <v>1000</v>
      </c>
      <c r="M1414" s="73">
        <v>156132.81</v>
      </c>
      <c r="N1414" s="73">
        <v>0</v>
      </c>
      <c r="O1414" s="16" t="str">
        <f>VLOOKUP($A1414,'Roll up tech'!$A:$C,3,0)</f>
        <v>48oz</v>
      </c>
      <c r="P1414" s="16" t="str">
        <f>VLOOKUP($A1414,'Roll up tech'!$A:$C,2,0)</f>
        <v>BR Homemade Vanilla 6-1.5QT</v>
      </c>
      <c r="Q1414" s="16" t="str">
        <f t="shared" ref="Q1414:Q1463" si="79">LEFT(P1414,2)</f>
        <v>BR</v>
      </c>
      <c r="R1414" s="16">
        <f>VLOOKUP(A1414,'Per Pallet'!A:C,3,0)</f>
        <v>176</v>
      </c>
      <c r="S1414" s="16">
        <f t="shared" ref="S1414:S1463" si="80">ROUNDUP(H1414/R1414,0)</f>
        <v>96</v>
      </c>
    </row>
    <row r="1415" spans="1:19" hidden="1" x14ac:dyDescent="0.25">
      <c r="A1415" s="71">
        <v>68850683</v>
      </c>
      <c r="B1415" s="71">
        <v>1406</v>
      </c>
      <c r="C1415" s="71" t="s">
        <v>849</v>
      </c>
      <c r="D1415" s="71" t="s">
        <v>850</v>
      </c>
      <c r="E1415" s="71" t="s">
        <v>10403</v>
      </c>
      <c r="F1415" s="71" t="s">
        <v>851</v>
      </c>
      <c r="G1415" s="71" t="s">
        <v>852</v>
      </c>
      <c r="H1415" s="72">
        <v>11793</v>
      </c>
      <c r="I1415" s="73">
        <v>116766</v>
      </c>
      <c r="J1415" s="73">
        <v>9901.2999999999993</v>
      </c>
      <c r="K1415" s="73">
        <v>12915.15</v>
      </c>
      <c r="L1415" s="74">
        <v>1000</v>
      </c>
      <c r="M1415" s="73">
        <v>116766</v>
      </c>
      <c r="N1415" s="73">
        <v>0</v>
      </c>
      <c r="O1415" s="16" t="str">
        <f>VLOOKUP($A1415,'Roll up tech'!$A:$C,3,0)</f>
        <v>48oz</v>
      </c>
      <c r="P1415" s="16" t="str">
        <f>VLOOKUP($A1415,'Roll up tech'!$A:$C,2,0)</f>
        <v>BR Homemade Vanilla 6-1.5QT</v>
      </c>
      <c r="Q1415" s="16" t="str">
        <f t="shared" si="79"/>
        <v>BR</v>
      </c>
      <c r="R1415" s="16">
        <f>VLOOKUP(A1415,'Per Pallet'!A:C,3,0)</f>
        <v>176</v>
      </c>
      <c r="S1415" s="16">
        <f t="shared" si="80"/>
        <v>68</v>
      </c>
    </row>
    <row r="1416" spans="1:19" hidden="1" x14ac:dyDescent="0.25">
      <c r="A1416" s="71">
        <v>68850683</v>
      </c>
      <c r="B1416" s="71">
        <v>1419</v>
      </c>
      <c r="C1416" s="71" t="s">
        <v>849</v>
      </c>
      <c r="D1416" s="71" t="s">
        <v>850</v>
      </c>
      <c r="E1416" s="71" t="s">
        <v>10403</v>
      </c>
      <c r="F1416" s="71" t="s">
        <v>851</v>
      </c>
      <c r="G1416" s="71" t="s">
        <v>852</v>
      </c>
      <c r="H1416" s="72">
        <v>30843</v>
      </c>
      <c r="I1416" s="73">
        <v>328114.55</v>
      </c>
      <c r="J1416" s="73">
        <v>10638.22</v>
      </c>
      <c r="K1416" s="73">
        <v>11405.74</v>
      </c>
      <c r="L1416" s="74">
        <v>1000</v>
      </c>
      <c r="M1416" s="73">
        <v>328114.55</v>
      </c>
      <c r="N1416" s="73">
        <v>0</v>
      </c>
      <c r="O1416" s="16" t="str">
        <f>VLOOKUP($A1416,'Roll up tech'!$A:$C,3,0)</f>
        <v>48oz</v>
      </c>
      <c r="P1416" s="16" t="str">
        <f>VLOOKUP($A1416,'Roll up tech'!$A:$C,2,0)</f>
        <v>BR Homemade Vanilla 6-1.5QT</v>
      </c>
      <c r="Q1416" s="16" t="str">
        <f t="shared" si="79"/>
        <v>BR</v>
      </c>
      <c r="R1416" s="16">
        <f>VLOOKUP(A1416,'Per Pallet'!A:C,3,0)</f>
        <v>176</v>
      </c>
      <c r="S1416" s="16">
        <f t="shared" si="80"/>
        <v>176</v>
      </c>
    </row>
    <row r="1417" spans="1:19" hidden="1" x14ac:dyDescent="0.25">
      <c r="A1417" s="71">
        <v>68850683</v>
      </c>
      <c r="B1417" s="71">
        <v>1439</v>
      </c>
      <c r="C1417" s="71" t="s">
        <v>849</v>
      </c>
      <c r="D1417" s="71" t="s">
        <v>850</v>
      </c>
      <c r="E1417" s="71" t="s">
        <v>10403</v>
      </c>
      <c r="F1417" s="71" t="s">
        <v>851</v>
      </c>
      <c r="G1417" s="71" t="s">
        <v>852</v>
      </c>
      <c r="H1417" s="72">
        <v>8201</v>
      </c>
      <c r="I1417" s="73">
        <v>89610.53</v>
      </c>
      <c r="J1417" s="73">
        <v>10926.78</v>
      </c>
      <c r="K1417" s="73">
        <v>11405.74</v>
      </c>
      <c r="L1417" s="74">
        <v>1000</v>
      </c>
      <c r="M1417" s="73">
        <v>89610.53</v>
      </c>
      <c r="N1417" s="73">
        <v>0</v>
      </c>
      <c r="O1417" s="16" t="str">
        <f>VLOOKUP($A1417,'Roll up tech'!$A:$C,3,0)</f>
        <v>48oz</v>
      </c>
      <c r="P1417" s="16" t="str">
        <f>VLOOKUP($A1417,'Roll up tech'!$A:$C,2,0)</f>
        <v>BR Homemade Vanilla 6-1.5QT</v>
      </c>
      <c r="Q1417" s="16" t="str">
        <f t="shared" si="79"/>
        <v>BR</v>
      </c>
      <c r="R1417" s="16">
        <f>VLOOKUP(A1417,'Per Pallet'!A:C,3,0)</f>
        <v>176</v>
      </c>
      <c r="S1417" s="16">
        <f t="shared" si="80"/>
        <v>47</v>
      </c>
    </row>
    <row r="1418" spans="1:19" hidden="1" x14ac:dyDescent="0.25">
      <c r="A1418" s="71">
        <v>68850683</v>
      </c>
      <c r="B1418" s="71">
        <v>1471</v>
      </c>
      <c r="C1418" s="71" t="s">
        <v>849</v>
      </c>
      <c r="D1418" s="71" t="s">
        <v>850</v>
      </c>
      <c r="E1418" s="71" t="s">
        <v>10403</v>
      </c>
      <c r="F1418" s="71" t="s">
        <v>851</v>
      </c>
      <c r="G1418" s="71" t="s">
        <v>852</v>
      </c>
      <c r="H1418" s="72">
        <v>0</v>
      </c>
      <c r="I1418" s="73">
        <v>0</v>
      </c>
      <c r="J1418" s="73">
        <v>10538.85</v>
      </c>
      <c r="K1418" s="73">
        <v>12915.15</v>
      </c>
      <c r="L1418" s="74">
        <v>1000</v>
      </c>
      <c r="M1418" s="73">
        <v>0</v>
      </c>
      <c r="N1418" s="73">
        <v>0</v>
      </c>
      <c r="O1418" s="16" t="str">
        <f>VLOOKUP($A1418,'Roll up tech'!$A:$C,3,0)</f>
        <v>48oz</v>
      </c>
      <c r="P1418" s="16" t="str">
        <f>VLOOKUP($A1418,'Roll up tech'!$A:$C,2,0)</f>
        <v>BR Homemade Vanilla 6-1.5QT</v>
      </c>
      <c r="Q1418" s="16" t="str">
        <f t="shared" si="79"/>
        <v>BR</v>
      </c>
      <c r="R1418" s="16">
        <f>VLOOKUP(A1418,'Per Pallet'!A:C,3,0)</f>
        <v>176</v>
      </c>
      <c r="S1418" s="16">
        <f t="shared" si="80"/>
        <v>0</v>
      </c>
    </row>
    <row r="1419" spans="1:19" hidden="1" x14ac:dyDescent="0.25">
      <c r="A1419" s="71">
        <v>68850683</v>
      </c>
      <c r="B1419" s="71">
        <v>2300</v>
      </c>
      <c r="C1419" s="71" t="s">
        <v>849</v>
      </c>
      <c r="D1419" s="71" t="s">
        <v>850</v>
      </c>
      <c r="E1419" s="71" t="s">
        <v>10403</v>
      </c>
      <c r="F1419" s="71" t="s">
        <v>851</v>
      </c>
      <c r="G1419" s="71" t="s">
        <v>852</v>
      </c>
      <c r="H1419" s="72">
        <v>19640</v>
      </c>
      <c r="I1419" s="73">
        <v>200226.75</v>
      </c>
      <c r="J1419" s="73">
        <v>10194.84</v>
      </c>
      <c r="K1419" s="73">
        <v>10825.08</v>
      </c>
      <c r="L1419" s="74">
        <v>1000</v>
      </c>
      <c r="M1419" s="73">
        <v>200226.75</v>
      </c>
      <c r="N1419" s="73">
        <v>0</v>
      </c>
      <c r="O1419" s="16" t="str">
        <f>VLOOKUP($A1419,'Roll up tech'!$A:$C,3,0)</f>
        <v>48oz</v>
      </c>
      <c r="P1419" s="16" t="str">
        <f>VLOOKUP($A1419,'Roll up tech'!$A:$C,2,0)</f>
        <v>BR Homemade Vanilla 6-1.5QT</v>
      </c>
      <c r="Q1419" s="16" t="str">
        <f t="shared" si="79"/>
        <v>BR</v>
      </c>
      <c r="R1419" s="16">
        <f>VLOOKUP(A1419,'Per Pallet'!A:C,3,0)</f>
        <v>176</v>
      </c>
      <c r="S1419" s="16">
        <f t="shared" si="80"/>
        <v>112</v>
      </c>
    </row>
    <row r="1420" spans="1:19" hidden="1" x14ac:dyDescent="0.25">
      <c r="A1420" s="71">
        <v>68850683</v>
      </c>
      <c r="B1420" s="71">
        <v>3989</v>
      </c>
      <c r="C1420" s="71" t="s">
        <v>849</v>
      </c>
      <c r="D1420" s="71" t="s">
        <v>850</v>
      </c>
      <c r="E1420" s="71" t="s">
        <v>10403</v>
      </c>
      <c r="F1420" s="71" t="s">
        <v>851</v>
      </c>
      <c r="G1420" s="71" t="s">
        <v>852</v>
      </c>
      <c r="H1420" s="72">
        <v>130897</v>
      </c>
      <c r="I1420" s="73">
        <v>1265756.25</v>
      </c>
      <c r="J1420" s="73">
        <v>9669.86</v>
      </c>
      <c r="K1420" s="73">
        <v>10669.34</v>
      </c>
      <c r="L1420" s="74">
        <v>1000</v>
      </c>
      <c r="M1420" s="73">
        <v>1265756.25</v>
      </c>
      <c r="N1420" s="73">
        <v>0</v>
      </c>
      <c r="O1420" s="16" t="str">
        <f>VLOOKUP($A1420,'Roll up tech'!$A:$C,3,0)</f>
        <v>48oz</v>
      </c>
      <c r="P1420" s="16" t="str">
        <f>VLOOKUP($A1420,'Roll up tech'!$A:$C,2,0)</f>
        <v>BR Homemade Vanilla 6-1.5QT</v>
      </c>
      <c r="Q1420" s="16" t="str">
        <f t="shared" si="79"/>
        <v>BR</v>
      </c>
      <c r="R1420" s="16">
        <f>VLOOKUP(A1420,'Per Pallet'!A:C,3,0)</f>
        <v>176</v>
      </c>
      <c r="S1420" s="16">
        <f t="shared" si="80"/>
        <v>744</v>
      </c>
    </row>
    <row r="1421" spans="1:19" hidden="1" x14ac:dyDescent="0.25">
      <c r="A1421" s="71">
        <v>68850684</v>
      </c>
      <c r="B1421" s="71">
        <v>1352</v>
      </c>
      <c r="C1421" s="71" t="s">
        <v>849</v>
      </c>
      <c r="D1421" s="71" t="s">
        <v>850</v>
      </c>
      <c r="E1421" s="71" t="s">
        <v>10403</v>
      </c>
      <c r="F1421" s="71" t="s">
        <v>851</v>
      </c>
      <c r="G1421" s="71" t="s">
        <v>852</v>
      </c>
      <c r="H1421" s="72">
        <v>44922</v>
      </c>
      <c r="I1421" s="73">
        <v>453678.96</v>
      </c>
      <c r="J1421" s="73">
        <v>10099.26</v>
      </c>
      <c r="K1421" s="73">
        <v>12298.7</v>
      </c>
      <c r="L1421" s="74">
        <v>1000</v>
      </c>
      <c r="M1421" s="73">
        <v>453678.96</v>
      </c>
      <c r="N1421" s="73">
        <v>0</v>
      </c>
      <c r="O1421" s="16" t="str">
        <f>VLOOKUP($A1421,'Roll up tech'!$A:$C,3,0)</f>
        <v>48oz</v>
      </c>
      <c r="P1421" s="16" t="str">
        <f>VLOOKUP($A1421,'Roll up tech'!$A:$C,2,0)</f>
        <v>BR French Vanilla 6-1.5QT</v>
      </c>
      <c r="Q1421" s="16" t="str">
        <f t="shared" si="79"/>
        <v>BR</v>
      </c>
      <c r="R1421" s="16">
        <f>VLOOKUP(A1421,'Per Pallet'!A:C,3,0)</f>
        <v>176</v>
      </c>
      <c r="S1421" s="16">
        <f t="shared" si="80"/>
        <v>256</v>
      </c>
    </row>
    <row r="1422" spans="1:19" hidden="1" x14ac:dyDescent="0.25">
      <c r="A1422" s="71">
        <v>68850684</v>
      </c>
      <c r="B1422" s="71">
        <v>1419</v>
      </c>
      <c r="C1422" s="71" t="s">
        <v>849</v>
      </c>
      <c r="D1422" s="71" t="s">
        <v>850</v>
      </c>
      <c r="E1422" s="71" t="s">
        <v>10403</v>
      </c>
      <c r="F1422" s="71" t="s">
        <v>851</v>
      </c>
      <c r="G1422" s="71" t="s">
        <v>852</v>
      </c>
      <c r="H1422" s="72">
        <v>18911</v>
      </c>
      <c r="I1422" s="73">
        <v>214423.16</v>
      </c>
      <c r="J1422" s="73">
        <v>11338.54</v>
      </c>
      <c r="K1422" s="73">
        <v>10890.32</v>
      </c>
      <c r="L1422" s="74">
        <v>1000</v>
      </c>
      <c r="M1422" s="73">
        <v>214423.16</v>
      </c>
      <c r="N1422" s="73">
        <v>0</v>
      </c>
      <c r="O1422" s="16" t="str">
        <f>VLOOKUP($A1422,'Roll up tech'!$A:$C,3,0)</f>
        <v>48oz</v>
      </c>
      <c r="P1422" s="16" t="str">
        <f>VLOOKUP($A1422,'Roll up tech'!$A:$C,2,0)</f>
        <v>BR French Vanilla 6-1.5QT</v>
      </c>
      <c r="Q1422" s="16" t="str">
        <f t="shared" si="79"/>
        <v>BR</v>
      </c>
      <c r="R1422" s="16">
        <f>VLOOKUP(A1422,'Per Pallet'!A:C,3,0)</f>
        <v>176</v>
      </c>
      <c r="S1422" s="16">
        <f t="shared" si="80"/>
        <v>108</v>
      </c>
    </row>
    <row r="1423" spans="1:19" hidden="1" x14ac:dyDescent="0.25">
      <c r="A1423" s="71">
        <v>68850684</v>
      </c>
      <c r="B1423" s="71">
        <v>1439</v>
      </c>
      <c r="C1423" s="71" t="s">
        <v>849</v>
      </c>
      <c r="D1423" s="71" t="s">
        <v>850</v>
      </c>
      <c r="E1423" s="71" t="s">
        <v>10403</v>
      </c>
      <c r="F1423" s="71" t="s">
        <v>851</v>
      </c>
      <c r="G1423" s="71" t="s">
        <v>852</v>
      </c>
      <c r="H1423" s="72">
        <v>20113</v>
      </c>
      <c r="I1423" s="73">
        <v>231603.39</v>
      </c>
      <c r="J1423" s="73">
        <v>11515.11</v>
      </c>
      <c r="K1423" s="73">
        <v>10890.32</v>
      </c>
      <c r="L1423" s="74">
        <v>1000</v>
      </c>
      <c r="M1423" s="73">
        <v>231603.39</v>
      </c>
      <c r="N1423" s="73">
        <v>0</v>
      </c>
      <c r="O1423" s="16" t="str">
        <f>VLOOKUP($A1423,'Roll up tech'!$A:$C,3,0)</f>
        <v>48oz</v>
      </c>
      <c r="P1423" s="16" t="str">
        <f>VLOOKUP($A1423,'Roll up tech'!$A:$C,2,0)</f>
        <v>BR French Vanilla 6-1.5QT</v>
      </c>
      <c r="Q1423" s="16" t="str">
        <f t="shared" si="79"/>
        <v>BR</v>
      </c>
      <c r="R1423" s="16">
        <f>VLOOKUP(A1423,'Per Pallet'!A:C,3,0)</f>
        <v>176</v>
      </c>
      <c r="S1423" s="16">
        <f t="shared" si="80"/>
        <v>115</v>
      </c>
    </row>
    <row r="1424" spans="1:19" hidden="1" x14ac:dyDescent="0.25">
      <c r="A1424" s="71">
        <v>68850684</v>
      </c>
      <c r="B1424" s="71">
        <v>2300</v>
      </c>
      <c r="C1424" s="71" t="s">
        <v>849</v>
      </c>
      <c r="D1424" s="71" t="s">
        <v>850</v>
      </c>
      <c r="E1424" s="71" t="s">
        <v>10403</v>
      </c>
      <c r="F1424" s="71" t="s">
        <v>851</v>
      </c>
      <c r="G1424" s="71" t="s">
        <v>852</v>
      </c>
      <c r="H1424" s="72">
        <v>7832</v>
      </c>
      <c r="I1424" s="73">
        <v>84758.78</v>
      </c>
      <c r="J1424" s="73">
        <v>10822.11</v>
      </c>
      <c r="K1424" s="73">
        <v>10347.56</v>
      </c>
      <c r="L1424" s="74">
        <v>1000</v>
      </c>
      <c r="M1424" s="73">
        <v>84758.78</v>
      </c>
      <c r="N1424" s="73">
        <v>0</v>
      </c>
      <c r="O1424" s="16" t="str">
        <f>VLOOKUP($A1424,'Roll up tech'!$A:$C,3,0)</f>
        <v>48oz</v>
      </c>
      <c r="P1424" s="16" t="str">
        <f>VLOOKUP($A1424,'Roll up tech'!$A:$C,2,0)</f>
        <v>BR French Vanilla 6-1.5QT</v>
      </c>
      <c r="Q1424" s="16" t="str">
        <f t="shared" si="79"/>
        <v>BR</v>
      </c>
      <c r="R1424" s="16">
        <f>VLOOKUP(A1424,'Per Pallet'!A:C,3,0)</f>
        <v>176</v>
      </c>
      <c r="S1424" s="16">
        <f t="shared" si="80"/>
        <v>45</v>
      </c>
    </row>
    <row r="1425" spans="1:19" hidden="1" x14ac:dyDescent="0.25">
      <c r="A1425" s="71">
        <v>68850684</v>
      </c>
      <c r="B1425" s="71">
        <v>3989</v>
      </c>
      <c r="C1425" s="71" t="s">
        <v>849</v>
      </c>
      <c r="D1425" s="71" t="s">
        <v>850</v>
      </c>
      <c r="E1425" s="71" t="s">
        <v>10403</v>
      </c>
      <c r="F1425" s="71" t="s">
        <v>851</v>
      </c>
      <c r="G1425" s="71" t="s">
        <v>852</v>
      </c>
      <c r="H1425" s="72">
        <v>83485</v>
      </c>
      <c r="I1425" s="73">
        <v>863138.47</v>
      </c>
      <c r="J1425" s="73">
        <v>10338.84</v>
      </c>
      <c r="K1425" s="73">
        <v>10238.1</v>
      </c>
      <c r="L1425" s="74">
        <v>1000</v>
      </c>
      <c r="M1425" s="73">
        <v>863138.47</v>
      </c>
      <c r="N1425" s="73">
        <v>0</v>
      </c>
      <c r="O1425" s="16" t="str">
        <f>VLOOKUP($A1425,'Roll up tech'!$A:$C,3,0)</f>
        <v>48oz</v>
      </c>
      <c r="P1425" s="16" t="str">
        <f>VLOOKUP($A1425,'Roll up tech'!$A:$C,2,0)</f>
        <v>BR French Vanilla 6-1.5QT</v>
      </c>
      <c r="Q1425" s="16" t="str">
        <f t="shared" si="79"/>
        <v>BR</v>
      </c>
      <c r="R1425" s="16">
        <f>VLOOKUP(A1425,'Per Pallet'!A:C,3,0)</f>
        <v>176</v>
      </c>
      <c r="S1425" s="16">
        <f t="shared" si="80"/>
        <v>475</v>
      </c>
    </row>
    <row r="1426" spans="1:19" hidden="1" x14ac:dyDescent="0.25">
      <c r="A1426" s="71">
        <v>68851104</v>
      </c>
      <c r="B1426" s="71">
        <v>1352</v>
      </c>
      <c r="C1426" s="71" t="s">
        <v>849</v>
      </c>
      <c r="D1426" s="71" t="s">
        <v>850</v>
      </c>
      <c r="E1426" s="71" t="s">
        <v>10403</v>
      </c>
      <c r="F1426" s="71" t="s">
        <v>851</v>
      </c>
      <c r="G1426" s="71" t="s">
        <v>852</v>
      </c>
      <c r="H1426" s="72">
        <v>7636</v>
      </c>
      <c r="I1426" s="73">
        <v>84714.25</v>
      </c>
      <c r="J1426" s="73">
        <v>11094.06</v>
      </c>
      <c r="K1426" s="73">
        <v>12286.68</v>
      </c>
      <c r="L1426" s="74">
        <v>1000</v>
      </c>
      <c r="M1426" s="73">
        <v>84714.25</v>
      </c>
      <c r="N1426" s="73">
        <v>0</v>
      </c>
      <c r="O1426" s="16" t="str">
        <f>VLOOKUP($A1426,'Roll up tech'!$A:$C,3,0)</f>
        <v>48oz</v>
      </c>
      <c r="P1426" s="16" t="str">
        <f>VLOOKUP($A1426,'Roll up tech'!$A:$C,2,0)</f>
        <v>BR Chocolate 6-1.5QT</v>
      </c>
      <c r="Q1426" s="16" t="str">
        <f t="shared" si="79"/>
        <v>BR</v>
      </c>
      <c r="R1426" s="16">
        <f>VLOOKUP(A1426,'Per Pallet'!A:C,3,0)</f>
        <v>176</v>
      </c>
      <c r="S1426" s="16">
        <f t="shared" si="80"/>
        <v>44</v>
      </c>
    </row>
    <row r="1427" spans="1:19" hidden="1" x14ac:dyDescent="0.25">
      <c r="A1427" s="71">
        <v>68851104</v>
      </c>
      <c r="B1427" s="71">
        <v>1419</v>
      </c>
      <c r="C1427" s="71" t="s">
        <v>849</v>
      </c>
      <c r="D1427" s="71" t="s">
        <v>850</v>
      </c>
      <c r="E1427" s="71" t="s">
        <v>10403</v>
      </c>
      <c r="F1427" s="71" t="s">
        <v>851</v>
      </c>
      <c r="G1427" s="71" t="s">
        <v>852</v>
      </c>
      <c r="H1427" s="72">
        <v>29724</v>
      </c>
      <c r="I1427" s="73">
        <v>337314.4</v>
      </c>
      <c r="J1427" s="73">
        <v>11348.22</v>
      </c>
      <c r="K1427" s="73">
        <v>13343.19</v>
      </c>
      <c r="L1427" s="74">
        <v>1000</v>
      </c>
      <c r="M1427" s="73">
        <v>337314.4</v>
      </c>
      <c r="N1427" s="73">
        <v>0</v>
      </c>
      <c r="O1427" s="16" t="str">
        <f>VLOOKUP($A1427,'Roll up tech'!$A:$C,3,0)</f>
        <v>48oz</v>
      </c>
      <c r="P1427" s="16" t="str">
        <f>VLOOKUP($A1427,'Roll up tech'!$A:$C,2,0)</f>
        <v>BR Chocolate 6-1.5QT</v>
      </c>
      <c r="Q1427" s="16" t="str">
        <f t="shared" si="79"/>
        <v>BR</v>
      </c>
      <c r="R1427" s="16">
        <f>VLOOKUP(A1427,'Per Pallet'!A:C,3,0)</f>
        <v>176</v>
      </c>
      <c r="S1427" s="16">
        <f t="shared" si="80"/>
        <v>169</v>
      </c>
    </row>
    <row r="1428" spans="1:19" hidden="1" x14ac:dyDescent="0.25">
      <c r="A1428" s="71">
        <v>68851104</v>
      </c>
      <c r="B1428" s="71">
        <v>1439</v>
      </c>
      <c r="C1428" s="71" t="s">
        <v>849</v>
      </c>
      <c r="D1428" s="71" t="s">
        <v>850</v>
      </c>
      <c r="E1428" s="71" t="s">
        <v>10403</v>
      </c>
      <c r="F1428" s="71" t="s">
        <v>851</v>
      </c>
      <c r="G1428" s="71" t="s">
        <v>852</v>
      </c>
      <c r="H1428" s="72">
        <v>10161</v>
      </c>
      <c r="I1428" s="73">
        <v>119768.11</v>
      </c>
      <c r="J1428" s="73">
        <v>11787.04</v>
      </c>
      <c r="K1428" s="73">
        <v>13343.19</v>
      </c>
      <c r="L1428" s="74">
        <v>1000</v>
      </c>
      <c r="M1428" s="73">
        <v>119768.11</v>
      </c>
      <c r="N1428" s="73">
        <v>0</v>
      </c>
      <c r="O1428" s="16" t="str">
        <f>VLOOKUP($A1428,'Roll up tech'!$A:$C,3,0)</f>
        <v>48oz</v>
      </c>
      <c r="P1428" s="16" t="str">
        <f>VLOOKUP($A1428,'Roll up tech'!$A:$C,2,0)</f>
        <v>BR Chocolate 6-1.5QT</v>
      </c>
      <c r="Q1428" s="16" t="str">
        <f t="shared" si="79"/>
        <v>BR</v>
      </c>
      <c r="R1428" s="16">
        <f>VLOOKUP(A1428,'Per Pallet'!A:C,3,0)</f>
        <v>176</v>
      </c>
      <c r="S1428" s="16">
        <f t="shared" si="80"/>
        <v>58</v>
      </c>
    </row>
    <row r="1429" spans="1:19" hidden="1" x14ac:dyDescent="0.25">
      <c r="A1429" s="71">
        <v>68851104</v>
      </c>
      <c r="B1429" s="71">
        <v>2300</v>
      </c>
      <c r="C1429" s="71" t="s">
        <v>849</v>
      </c>
      <c r="D1429" s="71" t="s">
        <v>850</v>
      </c>
      <c r="E1429" s="71" t="s">
        <v>10403</v>
      </c>
      <c r="F1429" s="71" t="s">
        <v>851</v>
      </c>
      <c r="G1429" s="71" t="s">
        <v>852</v>
      </c>
      <c r="H1429" s="72">
        <v>17172</v>
      </c>
      <c r="I1429" s="73">
        <v>177052.36</v>
      </c>
      <c r="J1429" s="73">
        <v>10310.530000000001</v>
      </c>
      <c r="K1429" s="73">
        <v>12341.89</v>
      </c>
      <c r="L1429" s="74">
        <v>1000</v>
      </c>
      <c r="M1429" s="73">
        <v>177052.36</v>
      </c>
      <c r="N1429" s="73">
        <v>0</v>
      </c>
      <c r="O1429" s="16" t="str">
        <f>VLOOKUP($A1429,'Roll up tech'!$A:$C,3,0)</f>
        <v>48oz</v>
      </c>
      <c r="P1429" s="16" t="str">
        <f>VLOOKUP($A1429,'Roll up tech'!$A:$C,2,0)</f>
        <v>BR Chocolate 6-1.5QT</v>
      </c>
      <c r="Q1429" s="16" t="str">
        <f t="shared" si="79"/>
        <v>BR</v>
      </c>
      <c r="R1429" s="16">
        <f>VLOOKUP(A1429,'Per Pallet'!A:C,3,0)</f>
        <v>176</v>
      </c>
      <c r="S1429" s="16">
        <f t="shared" si="80"/>
        <v>98</v>
      </c>
    </row>
    <row r="1430" spans="1:19" hidden="1" x14ac:dyDescent="0.25">
      <c r="A1430" s="71">
        <v>68851104</v>
      </c>
      <c r="B1430" s="71">
        <v>2904</v>
      </c>
      <c r="C1430" s="71" t="s">
        <v>849</v>
      </c>
      <c r="D1430" s="71" t="s">
        <v>850</v>
      </c>
      <c r="E1430" s="71" t="s">
        <v>10403</v>
      </c>
      <c r="F1430" s="71" t="s">
        <v>851</v>
      </c>
      <c r="G1430" s="71" t="s">
        <v>852</v>
      </c>
      <c r="H1430" s="72">
        <v>356</v>
      </c>
      <c r="I1430" s="73">
        <v>3663.51</v>
      </c>
      <c r="J1430" s="73">
        <v>10290.76</v>
      </c>
      <c r="K1430" s="73">
        <v>10556.47</v>
      </c>
      <c r="L1430" s="74">
        <v>1000</v>
      </c>
      <c r="M1430" s="73">
        <v>3663.51</v>
      </c>
      <c r="N1430" s="73">
        <v>0</v>
      </c>
      <c r="O1430" s="16" t="str">
        <f>VLOOKUP($A1430,'Roll up tech'!$A:$C,3,0)</f>
        <v>48oz</v>
      </c>
      <c r="P1430" s="16" t="str">
        <f>VLOOKUP($A1430,'Roll up tech'!$A:$C,2,0)</f>
        <v>BR Chocolate 6-1.5QT</v>
      </c>
      <c r="Q1430" s="16" t="str">
        <f t="shared" si="79"/>
        <v>BR</v>
      </c>
      <c r="R1430" s="16">
        <f>VLOOKUP(A1430,'Per Pallet'!A:C,3,0)</f>
        <v>176</v>
      </c>
      <c r="S1430" s="16">
        <f t="shared" si="80"/>
        <v>3</v>
      </c>
    </row>
    <row r="1431" spans="1:19" hidden="1" x14ac:dyDescent="0.25">
      <c r="A1431" s="71">
        <v>68851104</v>
      </c>
      <c r="B1431" s="71">
        <v>3989</v>
      </c>
      <c r="C1431" s="71" t="s">
        <v>849</v>
      </c>
      <c r="D1431" s="71" t="s">
        <v>850</v>
      </c>
      <c r="E1431" s="71" t="s">
        <v>10403</v>
      </c>
      <c r="F1431" s="71" t="s">
        <v>851</v>
      </c>
      <c r="G1431" s="71" t="s">
        <v>852</v>
      </c>
      <c r="H1431" s="72">
        <v>59888</v>
      </c>
      <c r="I1431" s="73">
        <v>646026.69999999995</v>
      </c>
      <c r="J1431" s="73">
        <v>10787.25</v>
      </c>
      <c r="K1431" s="73">
        <v>12397.7</v>
      </c>
      <c r="L1431" s="74">
        <v>1000</v>
      </c>
      <c r="M1431" s="73">
        <v>646026.69999999995</v>
      </c>
      <c r="N1431" s="73">
        <v>0</v>
      </c>
      <c r="O1431" s="16" t="str">
        <f>VLOOKUP($A1431,'Roll up tech'!$A:$C,3,0)</f>
        <v>48oz</v>
      </c>
      <c r="P1431" s="16" t="str">
        <f>VLOOKUP($A1431,'Roll up tech'!$A:$C,2,0)</f>
        <v>BR Chocolate 6-1.5QT</v>
      </c>
      <c r="Q1431" s="16" t="str">
        <f t="shared" si="79"/>
        <v>BR</v>
      </c>
      <c r="R1431" s="16">
        <f>VLOOKUP(A1431,'Per Pallet'!A:C,3,0)</f>
        <v>176</v>
      </c>
      <c r="S1431" s="16">
        <f t="shared" si="80"/>
        <v>341</v>
      </c>
    </row>
    <row r="1432" spans="1:19" hidden="1" x14ac:dyDescent="0.25">
      <c r="A1432" s="71">
        <v>68851105</v>
      </c>
      <c r="B1432" s="71">
        <v>1419</v>
      </c>
      <c r="C1432" s="71" t="s">
        <v>849</v>
      </c>
      <c r="D1432" s="71" t="s">
        <v>850</v>
      </c>
      <c r="E1432" s="71" t="s">
        <v>10403</v>
      </c>
      <c r="F1432" s="71" t="s">
        <v>851</v>
      </c>
      <c r="G1432" s="71" t="s">
        <v>852</v>
      </c>
      <c r="H1432" s="72">
        <v>1386</v>
      </c>
      <c r="I1432" s="73">
        <v>17388.5</v>
      </c>
      <c r="J1432" s="73">
        <v>12545.82</v>
      </c>
      <c r="K1432" s="73">
        <v>14329.99</v>
      </c>
      <c r="L1432" s="74">
        <v>1000</v>
      </c>
      <c r="M1432" s="73">
        <v>17388.5</v>
      </c>
      <c r="N1432" s="73">
        <v>0</v>
      </c>
      <c r="O1432" s="16" t="str">
        <f>VLOOKUP($A1432,'Roll up tech'!$A:$C,3,0)</f>
        <v>48oz</v>
      </c>
      <c r="P1432" s="16" t="str">
        <f>VLOOKUP($A1432,'Roll up tech'!$A:$C,2,0)</f>
        <v>BR HA VAN CHOC STRAW 6-1.5QT</v>
      </c>
      <c r="Q1432" s="16" t="str">
        <f t="shared" si="79"/>
        <v>BR</v>
      </c>
      <c r="R1432" s="16">
        <f>VLOOKUP(A1432,'Per Pallet'!A:C,3,0)</f>
        <v>154</v>
      </c>
      <c r="S1432" s="16">
        <f t="shared" si="80"/>
        <v>9</v>
      </c>
    </row>
    <row r="1433" spans="1:19" hidden="1" x14ac:dyDescent="0.25">
      <c r="A1433" s="71">
        <v>68851105</v>
      </c>
      <c r="B1433" s="71">
        <v>1439</v>
      </c>
      <c r="C1433" s="71" t="s">
        <v>849</v>
      </c>
      <c r="D1433" s="71" t="s">
        <v>850</v>
      </c>
      <c r="E1433" s="71" t="s">
        <v>10403</v>
      </c>
      <c r="F1433" s="71" t="s">
        <v>851</v>
      </c>
      <c r="G1433" s="71" t="s">
        <v>852</v>
      </c>
      <c r="H1433" s="72">
        <v>1562</v>
      </c>
      <c r="I1433" s="73">
        <v>20126.91</v>
      </c>
      <c r="J1433" s="73">
        <v>12885.35</v>
      </c>
      <c r="K1433" s="73">
        <v>14329.99</v>
      </c>
      <c r="L1433" s="74">
        <v>1000</v>
      </c>
      <c r="M1433" s="73">
        <v>20126.91</v>
      </c>
      <c r="N1433" s="73">
        <v>0</v>
      </c>
      <c r="O1433" s="16" t="str">
        <f>VLOOKUP($A1433,'Roll up tech'!$A:$C,3,0)</f>
        <v>48oz</v>
      </c>
      <c r="P1433" s="16" t="str">
        <f>VLOOKUP($A1433,'Roll up tech'!$A:$C,2,0)</f>
        <v>BR HA VAN CHOC STRAW 6-1.5QT</v>
      </c>
      <c r="Q1433" s="16" t="str">
        <f t="shared" si="79"/>
        <v>BR</v>
      </c>
      <c r="R1433" s="16">
        <f>VLOOKUP(A1433,'Per Pallet'!A:C,3,0)</f>
        <v>154</v>
      </c>
      <c r="S1433" s="16">
        <f t="shared" si="80"/>
        <v>11</v>
      </c>
    </row>
    <row r="1434" spans="1:19" hidden="1" x14ac:dyDescent="0.25">
      <c r="A1434" s="71">
        <v>68851105</v>
      </c>
      <c r="B1434" s="71">
        <v>2300</v>
      </c>
      <c r="C1434" s="71" t="s">
        <v>849</v>
      </c>
      <c r="D1434" s="71" t="s">
        <v>850</v>
      </c>
      <c r="E1434" s="71" t="s">
        <v>10403</v>
      </c>
      <c r="F1434" s="71" t="s">
        <v>851</v>
      </c>
      <c r="G1434" s="71" t="s">
        <v>852</v>
      </c>
      <c r="H1434" s="72">
        <v>16178</v>
      </c>
      <c r="I1434" s="73">
        <v>178915.07</v>
      </c>
      <c r="J1434" s="73">
        <v>11059.16</v>
      </c>
      <c r="K1434" s="73">
        <v>13809.6</v>
      </c>
      <c r="L1434" s="74">
        <v>1000</v>
      </c>
      <c r="M1434" s="73">
        <v>178915.07</v>
      </c>
      <c r="N1434" s="73">
        <v>0</v>
      </c>
      <c r="O1434" s="16" t="str">
        <f>VLOOKUP($A1434,'Roll up tech'!$A:$C,3,0)</f>
        <v>48oz</v>
      </c>
      <c r="P1434" s="16" t="str">
        <f>VLOOKUP($A1434,'Roll up tech'!$A:$C,2,0)</f>
        <v>BR HA VAN CHOC STRAW 6-1.5QT</v>
      </c>
      <c r="Q1434" s="16" t="str">
        <f t="shared" si="79"/>
        <v>BR</v>
      </c>
      <c r="R1434" s="16">
        <f>VLOOKUP(A1434,'Per Pallet'!A:C,3,0)</f>
        <v>154</v>
      </c>
      <c r="S1434" s="16">
        <f t="shared" si="80"/>
        <v>106</v>
      </c>
    </row>
    <row r="1435" spans="1:19" hidden="1" x14ac:dyDescent="0.25">
      <c r="A1435" s="71">
        <v>68851105</v>
      </c>
      <c r="B1435" s="71">
        <v>2904</v>
      </c>
      <c r="C1435" s="71" t="s">
        <v>849</v>
      </c>
      <c r="D1435" s="71" t="s">
        <v>850</v>
      </c>
      <c r="E1435" s="71" t="s">
        <v>10403</v>
      </c>
      <c r="F1435" s="71" t="s">
        <v>851</v>
      </c>
      <c r="G1435" s="71" t="s">
        <v>852</v>
      </c>
      <c r="H1435" s="72">
        <v>21</v>
      </c>
      <c r="I1435" s="73">
        <v>232.02</v>
      </c>
      <c r="J1435" s="73">
        <v>11048.57</v>
      </c>
      <c r="K1435" s="73">
        <v>12099.22</v>
      </c>
      <c r="L1435" s="74">
        <v>1000</v>
      </c>
      <c r="M1435" s="73">
        <v>232.02</v>
      </c>
      <c r="N1435" s="73">
        <v>0</v>
      </c>
      <c r="O1435" s="16" t="str">
        <f>VLOOKUP($A1435,'Roll up tech'!$A:$C,3,0)</f>
        <v>48oz</v>
      </c>
      <c r="P1435" s="16" t="str">
        <f>VLOOKUP($A1435,'Roll up tech'!$A:$C,2,0)</f>
        <v>BR HA VAN CHOC STRAW 6-1.5QT</v>
      </c>
      <c r="Q1435" s="16" t="str">
        <f t="shared" si="79"/>
        <v>BR</v>
      </c>
      <c r="R1435" s="16">
        <f>VLOOKUP(A1435,'Per Pallet'!A:C,3,0)</f>
        <v>154</v>
      </c>
      <c r="S1435" s="16">
        <f t="shared" si="80"/>
        <v>1</v>
      </c>
    </row>
    <row r="1436" spans="1:19" hidden="1" x14ac:dyDescent="0.25">
      <c r="A1436" s="71">
        <v>68851105</v>
      </c>
      <c r="B1436" s="71">
        <v>3989</v>
      </c>
      <c r="C1436" s="71" t="s">
        <v>849</v>
      </c>
      <c r="D1436" s="71" t="s">
        <v>850</v>
      </c>
      <c r="E1436" s="71" t="s">
        <v>10403</v>
      </c>
      <c r="F1436" s="71" t="s">
        <v>851</v>
      </c>
      <c r="G1436" s="71" t="s">
        <v>852</v>
      </c>
      <c r="H1436" s="72">
        <v>4664</v>
      </c>
      <c r="I1436" s="73">
        <v>52609.2</v>
      </c>
      <c r="J1436" s="73">
        <v>11279.85</v>
      </c>
      <c r="K1436" s="73">
        <v>14105.77</v>
      </c>
      <c r="L1436" s="74">
        <v>1000</v>
      </c>
      <c r="M1436" s="73">
        <v>52609.2</v>
      </c>
      <c r="N1436" s="73">
        <v>0</v>
      </c>
      <c r="O1436" s="16" t="str">
        <f>VLOOKUP($A1436,'Roll up tech'!$A:$C,3,0)</f>
        <v>48oz</v>
      </c>
      <c r="P1436" s="16" t="str">
        <f>VLOOKUP($A1436,'Roll up tech'!$A:$C,2,0)</f>
        <v>BR HA VAN CHOC STRAW 6-1.5QT</v>
      </c>
      <c r="Q1436" s="16" t="str">
        <f t="shared" si="79"/>
        <v>BR</v>
      </c>
      <c r="R1436" s="16">
        <f>VLOOKUP(A1436,'Per Pallet'!A:C,3,0)</f>
        <v>154</v>
      </c>
      <c r="S1436" s="16">
        <f t="shared" si="80"/>
        <v>31</v>
      </c>
    </row>
    <row r="1437" spans="1:19" hidden="1" x14ac:dyDescent="0.25">
      <c r="A1437" s="71">
        <v>68851106</v>
      </c>
      <c r="B1437" s="71">
        <v>1419</v>
      </c>
      <c r="C1437" s="71" t="s">
        <v>849</v>
      </c>
      <c r="D1437" s="71" t="s">
        <v>850</v>
      </c>
      <c r="E1437" s="71" t="s">
        <v>10403</v>
      </c>
      <c r="F1437" s="71" t="s">
        <v>851</v>
      </c>
      <c r="G1437" s="71" t="s">
        <v>852</v>
      </c>
      <c r="H1437" s="72">
        <v>4799</v>
      </c>
      <c r="I1437" s="73">
        <v>55235.66</v>
      </c>
      <c r="J1437" s="73">
        <v>11509.83</v>
      </c>
      <c r="K1437" s="73">
        <v>13883.73</v>
      </c>
      <c r="L1437" s="74">
        <v>1000</v>
      </c>
      <c r="M1437" s="73">
        <v>55235.66</v>
      </c>
      <c r="N1437" s="73">
        <v>0</v>
      </c>
      <c r="O1437" s="16" t="str">
        <f>VLOOKUP($A1437,'Roll up tech'!$A:$C,3,0)</f>
        <v>48oz</v>
      </c>
      <c r="P1437" s="16" t="str">
        <f>VLOOKUP($A1437,'Roll up tech'!$A:$C,2,0)</f>
        <v>BR HA NAT Vanilla 6-1.5QT</v>
      </c>
      <c r="Q1437" s="16" t="str">
        <f t="shared" si="79"/>
        <v>BR</v>
      </c>
      <c r="R1437" s="16">
        <f>VLOOKUP(A1437,'Per Pallet'!A:C,3,0)</f>
        <v>154</v>
      </c>
      <c r="S1437" s="16">
        <f t="shared" si="80"/>
        <v>32</v>
      </c>
    </row>
    <row r="1438" spans="1:19" hidden="1" x14ac:dyDescent="0.25">
      <c r="A1438" s="71">
        <v>68851106</v>
      </c>
      <c r="B1438" s="71">
        <v>1439</v>
      </c>
      <c r="C1438" s="71" t="s">
        <v>849</v>
      </c>
      <c r="D1438" s="71" t="s">
        <v>850</v>
      </c>
      <c r="E1438" s="71" t="s">
        <v>10403</v>
      </c>
      <c r="F1438" s="71" t="s">
        <v>851</v>
      </c>
      <c r="G1438" s="71" t="s">
        <v>852</v>
      </c>
      <c r="H1438" s="72">
        <v>462</v>
      </c>
      <c r="I1438" s="73">
        <v>5169.57</v>
      </c>
      <c r="J1438" s="73">
        <v>11189.55</v>
      </c>
      <c r="K1438" s="73">
        <v>13883.73</v>
      </c>
      <c r="L1438" s="74">
        <v>1000</v>
      </c>
      <c r="M1438" s="73">
        <v>5169.57</v>
      </c>
      <c r="N1438" s="73">
        <v>0</v>
      </c>
      <c r="O1438" s="16" t="str">
        <f>VLOOKUP($A1438,'Roll up tech'!$A:$C,3,0)</f>
        <v>48oz</v>
      </c>
      <c r="P1438" s="16" t="str">
        <f>VLOOKUP($A1438,'Roll up tech'!$A:$C,2,0)</f>
        <v>BR HA NAT Vanilla 6-1.5QT</v>
      </c>
      <c r="Q1438" s="16" t="str">
        <f t="shared" si="79"/>
        <v>BR</v>
      </c>
      <c r="R1438" s="16">
        <f>VLOOKUP(A1438,'Per Pallet'!A:C,3,0)</f>
        <v>154</v>
      </c>
      <c r="S1438" s="16">
        <f t="shared" si="80"/>
        <v>3</v>
      </c>
    </row>
    <row r="1439" spans="1:19" hidden="1" x14ac:dyDescent="0.25">
      <c r="A1439" s="71">
        <v>68851106</v>
      </c>
      <c r="B1439" s="71">
        <v>2300</v>
      </c>
      <c r="C1439" s="71" t="s">
        <v>849</v>
      </c>
      <c r="D1439" s="71" t="s">
        <v>850</v>
      </c>
      <c r="E1439" s="71" t="s">
        <v>10403</v>
      </c>
      <c r="F1439" s="71" t="s">
        <v>851</v>
      </c>
      <c r="G1439" s="71" t="s">
        <v>852</v>
      </c>
      <c r="H1439" s="72">
        <v>10693</v>
      </c>
      <c r="I1439" s="73">
        <v>103078.88</v>
      </c>
      <c r="J1439" s="73">
        <v>9639.85</v>
      </c>
      <c r="K1439" s="73">
        <v>12647.24</v>
      </c>
      <c r="L1439" s="74">
        <v>1000</v>
      </c>
      <c r="M1439" s="73">
        <v>103078.88</v>
      </c>
      <c r="N1439" s="73">
        <v>0</v>
      </c>
      <c r="O1439" s="16" t="str">
        <f>VLOOKUP($A1439,'Roll up tech'!$A:$C,3,0)</f>
        <v>48oz</v>
      </c>
      <c r="P1439" s="16" t="str">
        <f>VLOOKUP($A1439,'Roll up tech'!$A:$C,2,0)</f>
        <v>BR HA NAT Vanilla 6-1.5QT</v>
      </c>
      <c r="Q1439" s="16" t="str">
        <f t="shared" si="79"/>
        <v>BR</v>
      </c>
      <c r="R1439" s="16">
        <f>VLOOKUP(A1439,'Per Pallet'!A:C,3,0)</f>
        <v>154</v>
      </c>
      <c r="S1439" s="16">
        <f t="shared" si="80"/>
        <v>70</v>
      </c>
    </row>
    <row r="1440" spans="1:19" hidden="1" x14ac:dyDescent="0.25">
      <c r="A1440" s="71">
        <v>68851106</v>
      </c>
      <c r="B1440" s="71">
        <v>2904</v>
      </c>
      <c r="C1440" s="71" t="s">
        <v>849</v>
      </c>
      <c r="D1440" s="71" t="s">
        <v>850</v>
      </c>
      <c r="E1440" s="71" t="s">
        <v>10403</v>
      </c>
      <c r="F1440" s="71" t="s">
        <v>851</v>
      </c>
      <c r="G1440" s="71" t="s">
        <v>852</v>
      </c>
      <c r="H1440" s="72">
        <v>2004</v>
      </c>
      <c r="I1440" s="73">
        <v>19318.77</v>
      </c>
      <c r="J1440" s="73">
        <v>9640.1</v>
      </c>
      <c r="K1440" s="73">
        <v>10784.38</v>
      </c>
      <c r="L1440" s="74">
        <v>1000</v>
      </c>
      <c r="M1440" s="73">
        <v>19318.77</v>
      </c>
      <c r="N1440" s="73">
        <v>0</v>
      </c>
      <c r="O1440" s="16" t="str">
        <f>VLOOKUP($A1440,'Roll up tech'!$A:$C,3,0)</f>
        <v>48oz</v>
      </c>
      <c r="P1440" s="16" t="str">
        <f>VLOOKUP($A1440,'Roll up tech'!$A:$C,2,0)</f>
        <v>BR HA NAT Vanilla 6-1.5QT</v>
      </c>
      <c r="Q1440" s="16" t="str">
        <f t="shared" si="79"/>
        <v>BR</v>
      </c>
      <c r="R1440" s="16">
        <f>VLOOKUP(A1440,'Per Pallet'!A:C,3,0)</f>
        <v>154</v>
      </c>
      <c r="S1440" s="16">
        <f t="shared" si="80"/>
        <v>14</v>
      </c>
    </row>
    <row r="1441" spans="1:19" hidden="1" x14ac:dyDescent="0.25">
      <c r="A1441" s="71">
        <v>68851106</v>
      </c>
      <c r="B1441" s="71">
        <v>3989</v>
      </c>
      <c r="C1441" s="71" t="s">
        <v>849</v>
      </c>
      <c r="D1441" s="71" t="s">
        <v>850</v>
      </c>
      <c r="E1441" s="71" t="s">
        <v>10403</v>
      </c>
      <c r="F1441" s="71" t="s">
        <v>851</v>
      </c>
      <c r="G1441" s="71" t="s">
        <v>852</v>
      </c>
      <c r="H1441" s="72">
        <v>6029</v>
      </c>
      <c r="I1441" s="73">
        <v>60105.98</v>
      </c>
      <c r="J1441" s="73">
        <v>9969.48</v>
      </c>
      <c r="K1441" s="73">
        <v>12893.75</v>
      </c>
      <c r="L1441" s="74">
        <v>1000</v>
      </c>
      <c r="M1441" s="73">
        <v>60105.98</v>
      </c>
      <c r="N1441" s="73">
        <v>0</v>
      </c>
      <c r="O1441" s="16" t="str">
        <f>VLOOKUP($A1441,'Roll up tech'!$A:$C,3,0)</f>
        <v>48oz</v>
      </c>
      <c r="P1441" s="16" t="str">
        <f>VLOOKUP($A1441,'Roll up tech'!$A:$C,2,0)</f>
        <v>BR HA NAT Vanilla 6-1.5QT</v>
      </c>
      <c r="Q1441" s="16" t="str">
        <f t="shared" si="79"/>
        <v>BR</v>
      </c>
      <c r="R1441" s="16">
        <f>VLOOKUP(A1441,'Per Pallet'!A:C,3,0)</f>
        <v>154</v>
      </c>
      <c r="S1441" s="16">
        <f t="shared" si="80"/>
        <v>40</v>
      </c>
    </row>
    <row r="1442" spans="1:19" hidden="1" x14ac:dyDescent="0.25">
      <c r="A1442" s="71">
        <v>68851107</v>
      </c>
      <c r="B1442" s="71">
        <v>1352</v>
      </c>
      <c r="C1442" s="71" t="s">
        <v>849</v>
      </c>
      <c r="D1442" s="71" t="s">
        <v>850</v>
      </c>
      <c r="E1442" s="71" t="s">
        <v>10403</v>
      </c>
      <c r="F1442" s="71" t="s">
        <v>851</v>
      </c>
      <c r="G1442" s="71" t="s">
        <v>852</v>
      </c>
      <c r="H1442" s="72">
        <v>3834</v>
      </c>
      <c r="I1442" s="73">
        <v>35696.410000000003</v>
      </c>
      <c r="J1442" s="73">
        <v>9310.49</v>
      </c>
      <c r="K1442" s="73">
        <v>10421.209999999999</v>
      </c>
      <c r="L1442" s="74">
        <v>1000</v>
      </c>
      <c r="M1442" s="73">
        <v>35696.410000000003</v>
      </c>
      <c r="N1442" s="73">
        <v>0</v>
      </c>
      <c r="O1442" s="16" t="str">
        <f>VLOOKUP($A1442,'Roll up tech'!$A:$C,3,0)</f>
        <v>48oz</v>
      </c>
      <c r="P1442" s="16" t="str">
        <f>VLOOKUP($A1442,'Roll up tech'!$A:$C,2,0)</f>
        <v>BR NAT Vanilla 6-1.5QT</v>
      </c>
      <c r="Q1442" s="16" t="str">
        <f t="shared" si="79"/>
        <v>BR</v>
      </c>
      <c r="R1442" s="16">
        <f>VLOOKUP(A1442,'Per Pallet'!A:C,3,0)</f>
        <v>176</v>
      </c>
      <c r="S1442" s="16">
        <f t="shared" si="80"/>
        <v>22</v>
      </c>
    </row>
    <row r="1443" spans="1:19" hidden="1" x14ac:dyDescent="0.25">
      <c r="A1443" s="71">
        <v>68851107</v>
      </c>
      <c r="B1443" s="71">
        <v>1419</v>
      </c>
      <c r="C1443" s="71" t="s">
        <v>849</v>
      </c>
      <c r="D1443" s="71" t="s">
        <v>850</v>
      </c>
      <c r="E1443" s="71" t="s">
        <v>10403</v>
      </c>
      <c r="F1443" s="71" t="s">
        <v>851</v>
      </c>
      <c r="G1443" s="71" t="s">
        <v>852</v>
      </c>
      <c r="H1443" s="72">
        <v>60538</v>
      </c>
      <c r="I1443" s="73">
        <v>565046.06000000006</v>
      </c>
      <c r="J1443" s="73">
        <v>9333.74</v>
      </c>
      <c r="K1443" s="73">
        <v>11446.74</v>
      </c>
      <c r="L1443" s="74">
        <v>1000</v>
      </c>
      <c r="M1443" s="73">
        <v>565046.06000000006</v>
      </c>
      <c r="N1443" s="73">
        <v>0</v>
      </c>
      <c r="O1443" s="16" t="str">
        <f>VLOOKUP($A1443,'Roll up tech'!$A:$C,3,0)</f>
        <v>48oz</v>
      </c>
      <c r="P1443" s="16" t="str">
        <f>VLOOKUP($A1443,'Roll up tech'!$A:$C,2,0)</f>
        <v>BR NAT Vanilla 6-1.5QT</v>
      </c>
      <c r="Q1443" s="16" t="str">
        <f t="shared" si="79"/>
        <v>BR</v>
      </c>
      <c r="R1443" s="16">
        <f>VLOOKUP(A1443,'Per Pallet'!A:C,3,0)</f>
        <v>176</v>
      </c>
      <c r="S1443" s="16">
        <f t="shared" si="80"/>
        <v>344</v>
      </c>
    </row>
    <row r="1444" spans="1:19" hidden="1" x14ac:dyDescent="0.25">
      <c r="A1444" s="71">
        <v>68851107</v>
      </c>
      <c r="B1444" s="71">
        <v>1439</v>
      </c>
      <c r="C1444" s="71" t="s">
        <v>849</v>
      </c>
      <c r="D1444" s="71" t="s">
        <v>850</v>
      </c>
      <c r="E1444" s="71" t="s">
        <v>10403</v>
      </c>
      <c r="F1444" s="71" t="s">
        <v>851</v>
      </c>
      <c r="G1444" s="71" t="s">
        <v>852</v>
      </c>
      <c r="H1444" s="72">
        <v>15225</v>
      </c>
      <c r="I1444" s="73">
        <v>148656.14000000001</v>
      </c>
      <c r="J1444" s="73">
        <v>9763.9500000000007</v>
      </c>
      <c r="K1444" s="73">
        <v>11446.74</v>
      </c>
      <c r="L1444" s="74">
        <v>1000</v>
      </c>
      <c r="M1444" s="73">
        <v>148656.14000000001</v>
      </c>
      <c r="N1444" s="73">
        <v>0</v>
      </c>
      <c r="O1444" s="16" t="str">
        <f>VLOOKUP($A1444,'Roll up tech'!$A:$C,3,0)</f>
        <v>48oz</v>
      </c>
      <c r="P1444" s="16" t="str">
        <f>VLOOKUP($A1444,'Roll up tech'!$A:$C,2,0)</f>
        <v>BR NAT Vanilla 6-1.5QT</v>
      </c>
      <c r="Q1444" s="16" t="str">
        <f t="shared" si="79"/>
        <v>BR</v>
      </c>
      <c r="R1444" s="16">
        <f>VLOOKUP(A1444,'Per Pallet'!A:C,3,0)</f>
        <v>176</v>
      </c>
      <c r="S1444" s="16">
        <f t="shared" si="80"/>
        <v>87</v>
      </c>
    </row>
    <row r="1445" spans="1:19" hidden="1" x14ac:dyDescent="0.25">
      <c r="A1445" s="71">
        <v>68851107</v>
      </c>
      <c r="B1445" s="71">
        <v>2300</v>
      </c>
      <c r="C1445" s="71" t="s">
        <v>849</v>
      </c>
      <c r="D1445" s="71" t="s">
        <v>850</v>
      </c>
      <c r="E1445" s="71" t="s">
        <v>10403</v>
      </c>
      <c r="F1445" s="71" t="s">
        <v>851</v>
      </c>
      <c r="G1445" s="71" t="s">
        <v>852</v>
      </c>
      <c r="H1445" s="72">
        <v>90642</v>
      </c>
      <c r="I1445" s="73">
        <v>745904.5</v>
      </c>
      <c r="J1445" s="73">
        <v>8229.1299999999992</v>
      </c>
      <c r="K1445" s="73">
        <v>10440.43</v>
      </c>
      <c r="L1445" s="74">
        <v>1000</v>
      </c>
      <c r="M1445" s="73">
        <v>745904.5</v>
      </c>
      <c r="N1445" s="73">
        <v>0</v>
      </c>
      <c r="O1445" s="16" t="str">
        <f>VLOOKUP($A1445,'Roll up tech'!$A:$C,3,0)</f>
        <v>48oz</v>
      </c>
      <c r="P1445" s="16" t="str">
        <f>VLOOKUP($A1445,'Roll up tech'!$A:$C,2,0)</f>
        <v>BR NAT Vanilla 6-1.5QT</v>
      </c>
      <c r="Q1445" s="16" t="str">
        <f t="shared" si="79"/>
        <v>BR</v>
      </c>
      <c r="R1445" s="16">
        <f>VLOOKUP(A1445,'Per Pallet'!A:C,3,0)</f>
        <v>176</v>
      </c>
      <c r="S1445" s="16">
        <f t="shared" si="80"/>
        <v>516</v>
      </c>
    </row>
    <row r="1446" spans="1:19" hidden="1" x14ac:dyDescent="0.25">
      <c r="A1446" s="71">
        <v>68851107</v>
      </c>
      <c r="B1446" s="71">
        <v>2904</v>
      </c>
      <c r="C1446" s="71" t="s">
        <v>849</v>
      </c>
      <c r="D1446" s="71" t="s">
        <v>850</v>
      </c>
      <c r="E1446" s="71" t="s">
        <v>10403</v>
      </c>
      <c r="F1446" s="71" t="s">
        <v>851</v>
      </c>
      <c r="G1446" s="71" t="s">
        <v>852</v>
      </c>
      <c r="H1446" s="72">
        <v>10617</v>
      </c>
      <c r="I1446" s="73">
        <v>84980.02</v>
      </c>
      <c r="J1446" s="73">
        <v>8004.15</v>
      </c>
      <c r="K1446" s="73">
        <v>9205.6299999999992</v>
      </c>
      <c r="L1446" s="74">
        <v>1000</v>
      </c>
      <c r="M1446" s="73">
        <v>84980.02</v>
      </c>
      <c r="N1446" s="73">
        <v>0</v>
      </c>
      <c r="O1446" s="16" t="str">
        <f>VLOOKUP($A1446,'Roll up tech'!$A:$C,3,0)</f>
        <v>48oz</v>
      </c>
      <c r="P1446" s="16" t="str">
        <f>VLOOKUP($A1446,'Roll up tech'!$A:$C,2,0)</f>
        <v>BR NAT Vanilla 6-1.5QT</v>
      </c>
      <c r="Q1446" s="16" t="str">
        <f t="shared" si="79"/>
        <v>BR</v>
      </c>
      <c r="R1446" s="16">
        <f>VLOOKUP(A1446,'Per Pallet'!A:C,3,0)</f>
        <v>176</v>
      </c>
      <c r="S1446" s="16">
        <f t="shared" si="80"/>
        <v>61</v>
      </c>
    </row>
    <row r="1447" spans="1:19" hidden="1" x14ac:dyDescent="0.25">
      <c r="A1447" s="71">
        <v>68851107</v>
      </c>
      <c r="B1447" s="71">
        <v>3989</v>
      </c>
      <c r="C1447" s="71" t="s">
        <v>849</v>
      </c>
      <c r="D1447" s="71" t="s">
        <v>850</v>
      </c>
      <c r="E1447" s="71" t="s">
        <v>10403</v>
      </c>
      <c r="F1447" s="71" t="s">
        <v>851</v>
      </c>
      <c r="G1447" s="71" t="s">
        <v>852</v>
      </c>
      <c r="H1447" s="72">
        <v>168549</v>
      </c>
      <c r="I1447" s="73">
        <v>1533876.8</v>
      </c>
      <c r="J1447" s="73">
        <v>9100.48</v>
      </c>
      <c r="K1447" s="73">
        <v>10579.28</v>
      </c>
      <c r="L1447" s="74">
        <v>1000</v>
      </c>
      <c r="M1447" s="73">
        <v>1533876.8</v>
      </c>
      <c r="N1447" s="73">
        <v>0</v>
      </c>
      <c r="O1447" s="16" t="str">
        <f>VLOOKUP($A1447,'Roll up tech'!$A:$C,3,0)</f>
        <v>48oz</v>
      </c>
      <c r="P1447" s="16" t="str">
        <f>VLOOKUP($A1447,'Roll up tech'!$A:$C,2,0)</f>
        <v>BR NAT Vanilla 6-1.5QT</v>
      </c>
      <c r="Q1447" s="16" t="str">
        <f t="shared" si="79"/>
        <v>BR</v>
      </c>
      <c r="R1447" s="16">
        <f>VLOOKUP(A1447,'Per Pallet'!A:C,3,0)</f>
        <v>176</v>
      </c>
      <c r="S1447" s="16">
        <f t="shared" si="80"/>
        <v>958</v>
      </c>
    </row>
    <row r="1448" spans="1:19" hidden="1" x14ac:dyDescent="0.25">
      <c r="A1448" s="71">
        <v>68851108</v>
      </c>
      <c r="B1448" s="71">
        <v>1419</v>
      </c>
      <c r="C1448" s="71" t="s">
        <v>849</v>
      </c>
      <c r="D1448" s="71" t="s">
        <v>850</v>
      </c>
      <c r="E1448" s="71" t="s">
        <v>10403</v>
      </c>
      <c r="F1448" s="71" t="s">
        <v>851</v>
      </c>
      <c r="G1448" s="71" t="s">
        <v>852</v>
      </c>
      <c r="H1448" s="72">
        <v>28417</v>
      </c>
      <c r="I1448" s="73">
        <v>288554.77</v>
      </c>
      <c r="J1448" s="73">
        <v>10154.299999999999</v>
      </c>
      <c r="K1448" s="73">
        <v>12931.7</v>
      </c>
      <c r="L1448" s="74">
        <v>1000</v>
      </c>
      <c r="M1448" s="73">
        <v>288554.77</v>
      </c>
      <c r="N1448" s="73">
        <v>0</v>
      </c>
      <c r="O1448" s="16" t="str">
        <f>VLOOKUP($A1448,'Roll up tech'!$A:$C,3,0)</f>
        <v>48oz</v>
      </c>
      <c r="P1448" s="16" t="str">
        <f>VLOOKUP($A1448,'Roll up tech'!$A:$C,2,0)</f>
        <v>BR VAN CHOC STRAW 6-1.5QT</v>
      </c>
      <c r="Q1448" s="16" t="str">
        <f t="shared" si="79"/>
        <v>BR</v>
      </c>
      <c r="R1448" s="16">
        <f>VLOOKUP(A1448,'Per Pallet'!A:C,3,0)</f>
        <v>176</v>
      </c>
      <c r="S1448" s="16">
        <f t="shared" si="80"/>
        <v>162</v>
      </c>
    </row>
    <row r="1449" spans="1:19" hidden="1" x14ac:dyDescent="0.25">
      <c r="A1449" s="71">
        <v>68851108</v>
      </c>
      <c r="B1449" s="71">
        <v>1439</v>
      </c>
      <c r="C1449" s="71" t="s">
        <v>849</v>
      </c>
      <c r="D1449" s="71" t="s">
        <v>850</v>
      </c>
      <c r="E1449" s="71" t="s">
        <v>10403</v>
      </c>
      <c r="F1449" s="71" t="s">
        <v>851</v>
      </c>
      <c r="G1449" s="71" t="s">
        <v>852</v>
      </c>
      <c r="H1449" s="72">
        <v>11918</v>
      </c>
      <c r="I1449" s="73">
        <v>124111.67</v>
      </c>
      <c r="J1449" s="73">
        <v>10413.799999999999</v>
      </c>
      <c r="K1449" s="73">
        <v>12931.7</v>
      </c>
      <c r="L1449" s="74">
        <v>1000</v>
      </c>
      <c r="M1449" s="73">
        <v>124111.67</v>
      </c>
      <c r="N1449" s="73">
        <v>0</v>
      </c>
      <c r="O1449" s="16" t="str">
        <f>VLOOKUP($A1449,'Roll up tech'!$A:$C,3,0)</f>
        <v>48oz</v>
      </c>
      <c r="P1449" s="16" t="str">
        <f>VLOOKUP($A1449,'Roll up tech'!$A:$C,2,0)</f>
        <v>BR VAN CHOC STRAW 6-1.5QT</v>
      </c>
      <c r="Q1449" s="16" t="str">
        <f t="shared" si="79"/>
        <v>BR</v>
      </c>
      <c r="R1449" s="16">
        <f>VLOOKUP(A1449,'Per Pallet'!A:C,3,0)</f>
        <v>176</v>
      </c>
      <c r="S1449" s="16">
        <f t="shared" si="80"/>
        <v>68</v>
      </c>
    </row>
    <row r="1450" spans="1:19" hidden="1" x14ac:dyDescent="0.25">
      <c r="A1450" s="71">
        <v>68851108</v>
      </c>
      <c r="B1450" s="71">
        <v>2300</v>
      </c>
      <c r="C1450" s="71" t="s">
        <v>849</v>
      </c>
      <c r="D1450" s="71" t="s">
        <v>850</v>
      </c>
      <c r="E1450" s="71" t="s">
        <v>10403</v>
      </c>
      <c r="F1450" s="71" t="s">
        <v>851</v>
      </c>
      <c r="G1450" s="71" t="s">
        <v>852</v>
      </c>
      <c r="H1450" s="72">
        <v>69582</v>
      </c>
      <c r="I1450" s="73">
        <v>643431.42000000004</v>
      </c>
      <c r="J1450" s="73">
        <v>9247.1</v>
      </c>
      <c r="K1450" s="73">
        <v>11928.3</v>
      </c>
      <c r="L1450" s="74">
        <v>1000</v>
      </c>
      <c r="M1450" s="73">
        <v>643431.42000000004</v>
      </c>
      <c r="N1450" s="73">
        <v>0</v>
      </c>
      <c r="O1450" s="16" t="str">
        <f>VLOOKUP($A1450,'Roll up tech'!$A:$C,3,0)</f>
        <v>48oz</v>
      </c>
      <c r="P1450" s="16" t="str">
        <f>VLOOKUP($A1450,'Roll up tech'!$A:$C,2,0)</f>
        <v>BR VAN CHOC STRAW 6-1.5QT</v>
      </c>
      <c r="Q1450" s="16" t="str">
        <f t="shared" si="79"/>
        <v>BR</v>
      </c>
      <c r="R1450" s="16">
        <f>VLOOKUP(A1450,'Per Pallet'!A:C,3,0)</f>
        <v>176</v>
      </c>
      <c r="S1450" s="16">
        <f t="shared" si="80"/>
        <v>396</v>
      </c>
    </row>
    <row r="1451" spans="1:19" hidden="1" x14ac:dyDescent="0.25">
      <c r="A1451" s="71">
        <v>68851108</v>
      </c>
      <c r="B1451" s="71">
        <v>2904</v>
      </c>
      <c r="C1451" s="71" t="s">
        <v>849</v>
      </c>
      <c r="D1451" s="71" t="s">
        <v>850</v>
      </c>
      <c r="E1451" s="71" t="s">
        <v>10403</v>
      </c>
      <c r="F1451" s="71" t="s">
        <v>851</v>
      </c>
      <c r="G1451" s="71" t="s">
        <v>852</v>
      </c>
      <c r="H1451" s="72">
        <v>35</v>
      </c>
      <c r="I1451" s="73">
        <v>324.35000000000002</v>
      </c>
      <c r="J1451" s="73">
        <v>9267.14</v>
      </c>
      <c r="K1451" s="73">
        <v>10174.09</v>
      </c>
      <c r="L1451" s="74">
        <v>1000</v>
      </c>
      <c r="M1451" s="73">
        <v>324.35000000000002</v>
      </c>
      <c r="N1451" s="73">
        <v>0</v>
      </c>
      <c r="O1451" s="16" t="str">
        <f>VLOOKUP($A1451,'Roll up tech'!$A:$C,3,0)</f>
        <v>48oz</v>
      </c>
      <c r="P1451" s="16" t="str">
        <f>VLOOKUP($A1451,'Roll up tech'!$A:$C,2,0)</f>
        <v>BR VAN CHOC STRAW 6-1.5QT</v>
      </c>
      <c r="Q1451" s="16" t="str">
        <f t="shared" si="79"/>
        <v>BR</v>
      </c>
      <c r="R1451" s="16">
        <f>VLOOKUP(A1451,'Per Pallet'!A:C,3,0)</f>
        <v>176</v>
      </c>
      <c r="S1451" s="16">
        <f t="shared" si="80"/>
        <v>1</v>
      </c>
    </row>
    <row r="1452" spans="1:19" hidden="1" x14ac:dyDescent="0.25">
      <c r="A1452" s="71">
        <v>68851108</v>
      </c>
      <c r="B1452" s="71">
        <v>3989</v>
      </c>
      <c r="C1452" s="71" t="s">
        <v>849</v>
      </c>
      <c r="D1452" s="71" t="s">
        <v>850</v>
      </c>
      <c r="E1452" s="71" t="s">
        <v>10403</v>
      </c>
      <c r="F1452" s="71" t="s">
        <v>851</v>
      </c>
      <c r="G1452" s="71" t="s">
        <v>852</v>
      </c>
      <c r="H1452" s="72">
        <v>35254</v>
      </c>
      <c r="I1452" s="73">
        <v>333875.56</v>
      </c>
      <c r="J1452" s="73">
        <v>9470.57</v>
      </c>
      <c r="K1452" s="73">
        <v>12215.62</v>
      </c>
      <c r="L1452" s="74">
        <v>1000</v>
      </c>
      <c r="M1452" s="73">
        <v>333875.56</v>
      </c>
      <c r="N1452" s="73">
        <v>0</v>
      </c>
      <c r="O1452" s="16" t="str">
        <f>VLOOKUP($A1452,'Roll up tech'!$A:$C,3,0)</f>
        <v>48oz</v>
      </c>
      <c r="P1452" s="16" t="str">
        <f>VLOOKUP($A1452,'Roll up tech'!$A:$C,2,0)</f>
        <v>BR VAN CHOC STRAW 6-1.5QT</v>
      </c>
      <c r="Q1452" s="16" t="str">
        <f t="shared" si="79"/>
        <v>BR</v>
      </c>
      <c r="R1452" s="16">
        <f>VLOOKUP(A1452,'Per Pallet'!A:C,3,0)</f>
        <v>176</v>
      </c>
      <c r="S1452" s="16">
        <f t="shared" si="80"/>
        <v>201</v>
      </c>
    </row>
    <row r="1453" spans="1:19" hidden="1" x14ac:dyDescent="0.25">
      <c r="A1453" s="71">
        <v>68851109</v>
      </c>
      <c r="B1453" s="71">
        <v>1352</v>
      </c>
      <c r="C1453" s="71" t="s">
        <v>849</v>
      </c>
      <c r="D1453" s="71" t="s">
        <v>850</v>
      </c>
      <c r="E1453" s="71" t="s">
        <v>10403</v>
      </c>
      <c r="F1453" s="71" t="s">
        <v>853</v>
      </c>
      <c r="G1453" s="71" t="s">
        <v>852</v>
      </c>
      <c r="H1453" s="72">
        <v>0</v>
      </c>
      <c r="I1453" s="73">
        <v>0</v>
      </c>
      <c r="J1453" s="73">
        <v>14053.4</v>
      </c>
      <c r="K1453" s="73">
        <v>14786.21</v>
      </c>
      <c r="L1453" s="74">
        <v>1000</v>
      </c>
      <c r="M1453" s="73">
        <v>0</v>
      </c>
      <c r="N1453" s="73">
        <v>0</v>
      </c>
      <c r="O1453" s="16" t="str">
        <f>VLOOKUP($A1453,'Roll up tech'!$A:$C,3,0)</f>
        <v>48oz</v>
      </c>
      <c r="P1453" s="16" t="str">
        <f>VLOOKUP($A1453,'Roll up tech'!$A:$C,2,0)</f>
        <v>BR HA Chocolate 6-1.5QT</v>
      </c>
      <c r="Q1453" s="16" t="str">
        <f t="shared" si="79"/>
        <v>BR</v>
      </c>
      <c r="R1453" s="16">
        <f>VLOOKUP(A1453,'Per Pallet'!A:C,3,0)</f>
        <v>154</v>
      </c>
      <c r="S1453" s="16">
        <f t="shared" si="80"/>
        <v>0</v>
      </c>
    </row>
    <row r="1454" spans="1:19" hidden="1" x14ac:dyDescent="0.25">
      <c r="A1454" s="71">
        <v>68851109</v>
      </c>
      <c r="B1454" s="71">
        <v>1439</v>
      </c>
      <c r="C1454" s="71" t="s">
        <v>849</v>
      </c>
      <c r="D1454" s="71" t="s">
        <v>850</v>
      </c>
      <c r="E1454" s="71" t="s">
        <v>10403</v>
      </c>
      <c r="F1454" s="71" t="s">
        <v>851</v>
      </c>
      <c r="G1454" s="71" t="s">
        <v>852</v>
      </c>
      <c r="H1454" s="72">
        <v>594</v>
      </c>
      <c r="I1454" s="73">
        <v>8068.95</v>
      </c>
      <c r="J1454" s="73">
        <v>13584.09</v>
      </c>
      <c r="K1454" s="73">
        <v>15348.9</v>
      </c>
      <c r="L1454" s="74">
        <v>1000</v>
      </c>
      <c r="M1454" s="73">
        <v>8068.95</v>
      </c>
      <c r="N1454" s="73">
        <v>0</v>
      </c>
      <c r="O1454" s="16" t="str">
        <f>VLOOKUP($A1454,'Roll up tech'!$A:$C,3,0)</f>
        <v>48oz</v>
      </c>
      <c r="P1454" s="16" t="str">
        <f>VLOOKUP($A1454,'Roll up tech'!$A:$C,2,0)</f>
        <v>BR HA Chocolate 6-1.5QT</v>
      </c>
      <c r="Q1454" s="16" t="str">
        <f t="shared" si="79"/>
        <v>BR</v>
      </c>
      <c r="R1454" s="16">
        <f>VLOOKUP(A1454,'Per Pallet'!A:C,3,0)</f>
        <v>154</v>
      </c>
      <c r="S1454" s="16">
        <f t="shared" si="80"/>
        <v>4</v>
      </c>
    </row>
    <row r="1455" spans="1:19" hidden="1" x14ac:dyDescent="0.25">
      <c r="A1455" s="71">
        <v>68851109</v>
      </c>
      <c r="B1455" s="71">
        <v>2300</v>
      </c>
      <c r="C1455" s="71" t="s">
        <v>849</v>
      </c>
      <c r="D1455" s="71" t="s">
        <v>850</v>
      </c>
      <c r="E1455" s="71" t="s">
        <v>10403</v>
      </c>
      <c r="F1455" s="71" t="s">
        <v>851</v>
      </c>
      <c r="G1455" s="71" t="s">
        <v>852</v>
      </c>
      <c r="H1455" s="72">
        <v>995</v>
      </c>
      <c r="I1455" s="73">
        <v>11904.76</v>
      </c>
      <c r="J1455" s="73">
        <v>11964.58</v>
      </c>
      <c r="K1455" s="73">
        <v>14786.21</v>
      </c>
      <c r="L1455" s="74">
        <v>1000</v>
      </c>
      <c r="M1455" s="73">
        <v>11904.76</v>
      </c>
      <c r="N1455" s="73">
        <v>0</v>
      </c>
      <c r="O1455" s="16" t="str">
        <f>VLOOKUP($A1455,'Roll up tech'!$A:$C,3,0)</f>
        <v>48oz</v>
      </c>
      <c r="P1455" s="16" t="str">
        <f>VLOOKUP($A1455,'Roll up tech'!$A:$C,2,0)</f>
        <v>BR HA Chocolate 6-1.5QT</v>
      </c>
      <c r="Q1455" s="16" t="str">
        <f t="shared" si="79"/>
        <v>BR</v>
      </c>
      <c r="R1455" s="16">
        <f>VLOOKUP(A1455,'Per Pallet'!A:C,3,0)</f>
        <v>154</v>
      </c>
      <c r="S1455" s="16">
        <f t="shared" si="80"/>
        <v>7</v>
      </c>
    </row>
    <row r="1456" spans="1:19" hidden="1" x14ac:dyDescent="0.25">
      <c r="A1456" s="71">
        <v>68851109</v>
      </c>
      <c r="B1456" s="71">
        <v>2904</v>
      </c>
      <c r="C1456" s="71" t="s">
        <v>849</v>
      </c>
      <c r="D1456" s="71" t="s">
        <v>850</v>
      </c>
      <c r="E1456" s="71" t="s">
        <v>10403</v>
      </c>
      <c r="F1456" s="71" t="s">
        <v>851</v>
      </c>
      <c r="G1456" s="71" t="s">
        <v>852</v>
      </c>
      <c r="H1456" s="72">
        <v>0</v>
      </c>
      <c r="I1456" s="73">
        <v>0</v>
      </c>
      <c r="J1456" s="73">
        <v>12016.84</v>
      </c>
      <c r="K1456" s="73">
        <v>12819.82</v>
      </c>
      <c r="L1456" s="74">
        <v>1000</v>
      </c>
      <c r="M1456" s="73">
        <v>0</v>
      </c>
      <c r="N1456" s="73">
        <v>0</v>
      </c>
      <c r="O1456" s="16" t="str">
        <f>VLOOKUP($A1456,'Roll up tech'!$A:$C,3,0)</f>
        <v>48oz</v>
      </c>
      <c r="P1456" s="16" t="str">
        <f>VLOOKUP($A1456,'Roll up tech'!$A:$C,2,0)</f>
        <v>BR HA Chocolate 6-1.5QT</v>
      </c>
      <c r="Q1456" s="16" t="str">
        <f t="shared" si="79"/>
        <v>BR</v>
      </c>
      <c r="R1456" s="16">
        <f>VLOOKUP(A1456,'Per Pallet'!A:C,3,0)</f>
        <v>154</v>
      </c>
      <c r="S1456" s="16">
        <f t="shared" si="80"/>
        <v>0</v>
      </c>
    </row>
    <row r="1457" spans="1:19" hidden="1" x14ac:dyDescent="0.25">
      <c r="A1457" s="71">
        <v>68851109</v>
      </c>
      <c r="B1457" s="71">
        <v>3989</v>
      </c>
      <c r="C1457" s="71" t="s">
        <v>849</v>
      </c>
      <c r="D1457" s="71" t="s">
        <v>850</v>
      </c>
      <c r="E1457" s="71" t="s">
        <v>10403</v>
      </c>
      <c r="F1457" s="71" t="s">
        <v>851</v>
      </c>
      <c r="G1457" s="71" t="s">
        <v>852</v>
      </c>
      <c r="H1457" s="72">
        <v>3954</v>
      </c>
      <c r="I1457" s="73">
        <v>48400.45</v>
      </c>
      <c r="J1457" s="73">
        <v>12240.88</v>
      </c>
      <c r="K1457" s="73">
        <v>15015.25</v>
      </c>
      <c r="L1457" s="74">
        <v>1000</v>
      </c>
      <c r="M1457" s="73">
        <v>48400.45</v>
      </c>
      <c r="N1457" s="73">
        <v>0</v>
      </c>
      <c r="O1457" s="16" t="str">
        <f>VLOOKUP($A1457,'Roll up tech'!$A:$C,3,0)</f>
        <v>48oz</v>
      </c>
      <c r="P1457" s="16" t="str">
        <f>VLOOKUP($A1457,'Roll up tech'!$A:$C,2,0)</f>
        <v>BR HA Chocolate 6-1.5QT</v>
      </c>
      <c r="Q1457" s="16" t="str">
        <f t="shared" si="79"/>
        <v>BR</v>
      </c>
      <c r="R1457" s="16">
        <f>VLOOKUP(A1457,'Per Pallet'!A:C,3,0)</f>
        <v>154</v>
      </c>
      <c r="S1457" s="16">
        <f t="shared" si="80"/>
        <v>26</v>
      </c>
    </row>
    <row r="1458" spans="1:19" hidden="1" x14ac:dyDescent="0.25">
      <c r="A1458" s="71">
        <v>68852583</v>
      </c>
      <c r="B1458" s="71">
        <v>1352</v>
      </c>
      <c r="C1458" s="71" t="s">
        <v>849</v>
      </c>
      <c r="D1458" s="71" t="s">
        <v>850</v>
      </c>
      <c r="E1458" s="71" t="s">
        <v>10403</v>
      </c>
      <c r="F1458" s="71" t="s">
        <v>851</v>
      </c>
      <c r="G1458" s="71" t="s">
        <v>852</v>
      </c>
      <c r="H1458" s="72">
        <v>0</v>
      </c>
      <c r="I1458" s="73">
        <v>0</v>
      </c>
      <c r="J1458" s="73">
        <v>25135.01</v>
      </c>
      <c r="K1458" s="73">
        <v>25969.1</v>
      </c>
      <c r="L1458" s="74">
        <v>1000</v>
      </c>
      <c r="M1458" s="73">
        <v>0</v>
      </c>
      <c r="N1458" s="73">
        <v>0</v>
      </c>
      <c r="O1458" s="16" t="str">
        <f>VLOOKUP($A1458,'Roll up tech'!$A:$C,3,0)</f>
        <v>EDF</v>
      </c>
      <c r="P1458" s="16" t="str">
        <f>VLOOKUP($A1458,'Roll up tech'!$A:$C,2,0)</f>
        <v>KL Cookies and Creme Bar 12-6PK</v>
      </c>
      <c r="Q1458" s="16" t="str">
        <f t="shared" si="79"/>
        <v>KL</v>
      </c>
      <c r="R1458" s="16">
        <f>VLOOKUP(A1458,'Per Pallet'!A:C,3,0)</f>
        <v>132</v>
      </c>
      <c r="S1458" s="16">
        <f t="shared" si="80"/>
        <v>0</v>
      </c>
    </row>
    <row r="1459" spans="1:19" hidden="1" x14ac:dyDescent="0.25">
      <c r="A1459" s="71">
        <v>68852583</v>
      </c>
      <c r="B1459" s="71">
        <v>1419</v>
      </c>
      <c r="C1459" s="71" t="s">
        <v>849</v>
      </c>
      <c r="D1459" s="71" t="s">
        <v>850</v>
      </c>
      <c r="E1459" s="71" t="s">
        <v>10403</v>
      </c>
      <c r="F1459" s="71" t="s">
        <v>851</v>
      </c>
      <c r="G1459" s="71" t="s">
        <v>852</v>
      </c>
      <c r="H1459" s="72">
        <v>1955</v>
      </c>
      <c r="I1459" s="73">
        <v>57468.800000000003</v>
      </c>
      <c r="J1459" s="73">
        <v>29395.81</v>
      </c>
      <c r="K1459" s="73">
        <v>26260.82</v>
      </c>
      <c r="L1459" s="74">
        <v>1000</v>
      </c>
      <c r="M1459" s="73">
        <v>57468.800000000003</v>
      </c>
      <c r="N1459" s="73">
        <v>0</v>
      </c>
      <c r="O1459" s="16" t="str">
        <f>VLOOKUP($A1459,'Roll up tech'!$A:$C,3,0)</f>
        <v>EDF</v>
      </c>
      <c r="P1459" s="16" t="str">
        <f>VLOOKUP($A1459,'Roll up tech'!$A:$C,2,0)</f>
        <v>KL Cookies and Creme Bar 12-6PK</v>
      </c>
      <c r="Q1459" s="16" t="str">
        <f t="shared" si="79"/>
        <v>KL</v>
      </c>
      <c r="R1459" s="16">
        <f>VLOOKUP(A1459,'Per Pallet'!A:C,3,0)</f>
        <v>132</v>
      </c>
      <c r="S1459" s="16">
        <f t="shared" si="80"/>
        <v>15</v>
      </c>
    </row>
    <row r="1460" spans="1:19" hidden="1" x14ac:dyDescent="0.25">
      <c r="A1460" s="71">
        <v>68852583</v>
      </c>
      <c r="B1460" s="71">
        <v>1439</v>
      </c>
      <c r="C1460" s="71" t="s">
        <v>849</v>
      </c>
      <c r="D1460" s="71" t="s">
        <v>850</v>
      </c>
      <c r="E1460" s="71" t="s">
        <v>10403</v>
      </c>
      <c r="F1460" s="71" t="s">
        <v>851</v>
      </c>
      <c r="G1460" s="71" t="s">
        <v>852</v>
      </c>
      <c r="H1460" s="72">
        <v>672</v>
      </c>
      <c r="I1460" s="73">
        <v>18990.25</v>
      </c>
      <c r="J1460" s="73">
        <v>28259.3</v>
      </c>
      <c r="K1460" s="73">
        <v>26260.82</v>
      </c>
      <c r="L1460" s="74">
        <v>1000</v>
      </c>
      <c r="M1460" s="73">
        <v>18990.25</v>
      </c>
      <c r="N1460" s="73">
        <v>0</v>
      </c>
      <c r="O1460" s="16" t="str">
        <f>VLOOKUP($A1460,'Roll up tech'!$A:$C,3,0)</f>
        <v>EDF</v>
      </c>
      <c r="P1460" s="16" t="str">
        <f>VLOOKUP($A1460,'Roll up tech'!$A:$C,2,0)</f>
        <v>KL Cookies and Creme Bar 12-6PK</v>
      </c>
      <c r="Q1460" s="16" t="str">
        <f t="shared" si="79"/>
        <v>KL</v>
      </c>
      <c r="R1460" s="16">
        <f>VLOOKUP(A1460,'Per Pallet'!A:C,3,0)</f>
        <v>132</v>
      </c>
      <c r="S1460" s="16">
        <f t="shared" si="80"/>
        <v>6</v>
      </c>
    </row>
    <row r="1461" spans="1:19" hidden="1" x14ac:dyDescent="0.25">
      <c r="A1461" s="71">
        <v>68852583</v>
      </c>
      <c r="B1461" s="71">
        <v>2300</v>
      </c>
      <c r="C1461" s="71" t="s">
        <v>849</v>
      </c>
      <c r="D1461" s="71" t="s">
        <v>850</v>
      </c>
      <c r="E1461" s="71" t="s">
        <v>10403</v>
      </c>
      <c r="F1461" s="71" t="s">
        <v>851</v>
      </c>
      <c r="G1461" s="71" t="s">
        <v>852</v>
      </c>
      <c r="H1461" s="72">
        <v>973</v>
      </c>
      <c r="I1461" s="73">
        <v>23314.98</v>
      </c>
      <c r="J1461" s="73">
        <v>23961.95</v>
      </c>
      <c r="K1461" s="73">
        <v>25174.38</v>
      </c>
      <c r="L1461" s="74">
        <v>1000</v>
      </c>
      <c r="M1461" s="73">
        <v>23314.98</v>
      </c>
      <c r="N1461" s="73">
        <v>0</v>
      </c>
      <c r="O1461" s="16" t="str">
        <f>VLOOKUP($A1461,'Roll up tech'!$A:$C,3,0)</f>
        <v>EDF</v>
      </c>
      <c r="P1461" s="16" t="str">
        <f>VLOOKUP($A1461,'Roll up tech'!$A:$C,2,0)</f>
        <v>KL Cookies and Creme Bar 12-6PK</v>
      </c>
      <c r="Q1461" s="16" t="str">
        <f t="shared" si="79"/>
        <v>KL</v>
      </c>
      <c r="R1461" s="16">
        <f>VLOOKUP(A1461,'Per Pallet'!A:C,3,0)</f>
        <v>132</v>
      </c>
      <c r="S1461" s="16">
        <f t="shared" si="80"/>
        <v>8</v>
      </c>
    </row>
    <row r="1462" spans="1:19" hidden="1" x14ac:dyDescent="0.25">
      <c r="A1462" s="71">
        <v>68852583</v>
      </c>
      <c r="B1462" s="71">
        <v>2904</v>
      </c>
      <c r="C1462" s="71" t="s">
        <v>849</v>
      </c>
      <c r="D1462" s="71" t="s">
        <v>850</v>
      </c>
      <c r="E1462" s="71" t="s">
        <v>10403</v>
      </c>
      <c r="F1462" s="71" t="s">
        <v>851</v>
      </c>
      <c r="G1462" s="71" t="s">
        <v>852</v>
      </c>
      <c r="H1462" s="72">
        <v>3</v>
      </c>
      <c r="I1462" s="73">
        <v>71.91</v>
      </c>
      <c r="J1462" s="73">
        <v>23970</v>
      </c>
      <c r="K1462" s="73">
        <v>25172.92</v>
      </c>
      <c r="L1462" s="74">
        <v>1000</v>
      </c>
      <c r="M1462" s="73">
        <v>71.91</v>
      </c>
      <c r="N1462" s="73">
        <v>0</v>
      </c>
      <c r="O1462" s="16" t="str">
        <f>VLOOKUP($A1462,'Roll up tech'!$A:$C,3,0)</f>
        <v>EDF</v>
      </c>
      <c r="P1462" s="16" t="str">
        <f>VLOOKUP($A1462,'Roll up tech'!$A:$C,2,0)</f>
        <v>KL Cookies and Creme Bar 12-6PK</v>
      </c>
      <c r="Q1462" s="16" t="str">
        <f t="shared" si="79"/>
        <v>KL</v>
      </c>
      <c r="R1462" s="16">
        <f>VLOOKUP(A1462,'Per Pallet'!A:C,3,0)</f>
        <v>132</v>
      </c>
      <c r="S1462" s="16">
        <f t="shared" si="80"/>
        <v>1</v>
      </c>
    </row>
    <row r="1463" spans="1:19" hidden="1" x14ac:dyDescent="0.25">
      <c r="A1463" s="71">
        <v>68852583</v>
      </c>
      <c r="B1463" s="71">
        <v>3989</v>
      </c>
      <c r="C1463" s="71" t="s">
        <v>849</v>
      </c>
      <c r="D1463" s="71" t="s">
        <v>850</v>
      </c>
      <c r="E1463" s="71" t="s">
        <v>10403</v>
      </c>
      <c r="F1463" s="71" t="s">
        <v>851</v>
      </c>
      <c r="G1463" s="71" t="s">
        <v>852</v>
      </c>
      <c r="H1463" s="72">
        <v>24053</v>
      </c>
      <c r="I1463" s="73">
        <v>655923.38</v>
      </c>
      <c r="J1463" s="73">
        <v>27269.919999999998</v>
      </c>
      <c r="K1463" s="73">
        <v>25686.61</v>
      </c>
      <c r="L1463" s="74">
        <v>1000</v>
      </c>
      <c r="M1463" s="73">
        <v>655923.38</v>
      </c>
      <c r="N1463" s="73">
        <v>0</v>
      </c>
      <c r="O1463" s="16" t="str">
        <f>VLOOKUP($A1463,'Roll up tech'!$A:$C,3,0)</f>
        <v>EDF</v>
      </c>
      <c r="P1463" s="16" t="str">
        <f>VLOOKUP($A1463,'Roll up tech'!$A:$C,2,0)</f>
        <v>KL Cookies and Creme Bar 12-6PK</v>
      </c>
      <c r="Q1463" s="16" t="str">
        <f t="shared" si="79"/>
        <v>KL</v>
      </c>
      <c r="R1463" s="16">
        <f>VLOOKUP(A1463,'Per Pallet'!A:C,3,0)</f>
        <v>132</v>
      </c>
      <c r="S1463" s="16">
        <f t="shared" si="80"/>
        <v>183</v>
      </c>
    </row>
    <row r="1464" spans="1:19" hidden="1" x14ac:dyDescent="0.25">
      <c r="A1464" s="71">
        <v>68852591</v>
      </c>
      <c r="B1464" s="71">
        <v>1352</v>
      </c>
      <c r="C1464" s="71" t="s">
        <v>849</v>
      </c>
      <c r="D1464" s="71" t="s">
        <v>850</v>
      </c>
      <c r="E1464" s="71" t="s">
        <v>10403</v>
      </c>
      <c r="F1464" s="71" t="s">
        <v>851</v>
      </c>
      <c r="G1464" s="71" t="s">
        <v>852</v>
      </c>
      <c r="H1464" s="72">
        <v>3689</v>
      </c>
      <c r="I1464" s="73">
        <v>78687.88</v>
      </c>
      <c r="J1464" s="73">
        <v>21330.41</v>
      </c>
      <c r="K1464" s="73">
        <v>22229.61</v>
      </c>
      <c r="L1464" s="74">
        <v>1000</v>
      </c>
      <c r="M1464" s="73">
        <v>78687.88</v>
      </c>
      <c r="N1464" s="73">
        <v>0</v>
      </c>
      <c r="O1464" s="16" t="str">
        <f>VLOOKUP($A1464,'Roll up tech'!$A:$C,3,0)</f>
        <v>EDF</v>
      </c>
      <c r="P1464" s="16" t="str">
        <f>VLOOKUP($A1464,'Roll up tech'!$A:$C,2,0)</f>
        <v>KL Heath Bar 12-6PK</v>
      </c>
      <c r="Q1464" s="16" t="str">
        <f t="shared" ref="Q1464:Q1521" si="81">LEFT(P1464,2)</f>
        <v>KL</v>
      </c>
      <c r="R1464" s="16">
        <f>VLOOKUP(A1464,'Per Pallet'!A:C,3,0)</f>
        <v>132</v>
      </c>
      <c r="S1464" s="16">
        <f t="shared" ref="S1464:S1521" si="82">ROUNDUP(H1464/R1464,0)</f>
        <v>28</v>
      </c>
    </row>
    <row r="1465" spans="1:19" hidden="1" x14ac:dyDescent="0.25">
      <c r="A1465" s="71">
        <v>68852591</v>
      </c>
      <c r="B1465" s="71">
        <v>1419</v>
      </c>
      <c r="C1465" s="71" t="s">
        <v>849</v>
      </c>
      <c r="D1465" s="71" t="s">
        <v>850</v>
      </c>
      <c r="E1465" s="71" t="s">
        <v>10403</v>
      </c>
      <c r="F1465" s="71" t="s">
        <v>851</v>
      </c>
      <c r="G1465" s="71" t="s">
        <v>852</v>
      </c>
      <c r="H1465" s="72">
        <v>6868</v>
      </c>
      <c r="I1465" s="73">
        <v>203898.81</v>
      </c>
      <c r="J1465" s="73">
        <v>29688.240000000002</v>
      </c>
      <c r="K1465" s="73">
        <v>26131.74</v>
      </c>
      <c r="L1465" s="74">
        <v>1000</v>
      </c>
      <c r="M1465" s="73">
        <v>203898.81</v>
      </c>
      <c r="N1465" s="73">
        <v>0</v>
      </c>
      <c r="O1465" s="16" t="str">
        <f>VLOOKUP($A1465,'Roll up tech'!$A:$C,3,0)</f>
        <v>EDF</v>
      </c>
      <c r="P1465" s="16" t="str">
        <f>VLOOKUP($A1465,'Roll up tech'!$A:$C,2,0)</f>
        <v>KL Heath Bar 12-6PK</v>
      </c>
      <c r="Q1465" s="16" t="str">
        <f t="shared" si="81"/>
        <v>KL</v>
      </c>
      <c r="R1465" s="16">
        <f>VLOOKUP(A1465,'Per Pallet'!A:C,3,0)</f>
        <v>132</v>
      </c>
      <c r="S1465" s="16">
        <f t="shared" si="82"/>
        <v>53</v>
      </c>
    </row>
    <row r="1466" spans="1:19" hidden="1" x14ac:dyDescent="0.25">
      <c r="A1466" s="71">
        <v>68852591</v>
      </c>
      <c r="B1466" s="71">
        <v>1439</v>
      </c>
      <c r="C1466" s="71" t="s">
        <v>849</v>
      </c>
      <c r="D1466" s="71" t="s">
        <v>850</v>
      </c>
      <c r="E1466" s="71" t="s">
        <v>10403</v>
      </c>
      <c r="F1466" s="71" t="s">
        <v>851</v>
      </c>
      <c r="G1466" s="71" t="s">
        <v>852</v>
      </c>
      <c r="H1466" s="72">
        <v>6613</v>
      </c>
      <c r="I1466" s="73">
        <v>190258.36</v>
      </c>
      <c r="J1466" s="73">
        <v>28770.36</v>
      </c>
      <c r="K1466" s="73">
        <v>26131.74</v>
      </c>
      <c r="L1466" s="74">
        <v>1000</v>
      </c>
      <c r="M1466" s="73">
        <v>190258.36</v>
      </c>
      <c r="N1466" s="73">
        <v>0</v>
      </c>
      <c r="O1466" s="16" t="str">
        <f>VLOOKUP($A1466,'Roll up tech'!$A:$C,3,0)</f>
        <v>EDF</v>
      </c>
      <c r="P1466" s="16" t="str">
        <f>VLOOKUP($A1466,'Roll up tech'!$A:$C,2,0)</f>
        <v>KL Heath Bar 12-6PK</v>
      </c>
      <c r="Q1466" s="16" t="str">
        <f t="shared" si="81"/>
        <v>KL</v>
      </c>
      <c r="R1466" s="16">
        <f>VLOOKUP(A1466,'Per Pallet'!A:C,3,0)</f>
        <v>132</v>
      </c>
      <c r="S1466" s="16">
        <f t="shared" si="82"/>
        <v>51</v>
      </c>
    </row>
    <row r="1467" spans="1:19" hidden="1" x14ac:dyDescent="0.25">
      <c r="A1467" s="71">
        <v>68852591</v>
      </c>
      <c r="B1467" s="71">
        <v>2300</v>
      </c>
      <c r="C1467" s="71" t="s">
        <v>849</v>
      </c>
      <c r="D1467" s="71" t="s">
        <v>850</v>
      </c>
      <c r="E1467" s="71" t="s">
        <v>10403</v>
      </c>
      <c r="F1467" s="71" t="s">
        <v>851</v>
      </c>
      <c r="G1467" s="71" t="s">
        <v>852</v>
      </c>
      <c r="H1467" s="72">
        <v>5730</v>
      </c>
      <c r="I1467" s="73">
        <v>159417.82</v>
      </c>
      <c r="J1467" s="73">
        <v>27821.61</v>
      </c>
      <c r="K1467" s="73">
        <v>25065.39</v>
      </c>
      <c r="L1467" s="74">
        <v>1000</v>
      </c>
      <c r="M1467" s="73">
        <v>159417.82</v>
      </c>
      <c r="N1467" s="73">
        <v>0</v>
      </c>
      <c r="O1467" s="16" t="str">
        <f>VLOOKUP($A1467,'Roll up tech'!$A:$C,3,0)</f>
        <v>EDF</v>
      </c>
      <c r="P1467" s="16" t="str">
        <f>VLOOKUP($A1467,'Roll up tech'!$A:$C,2,0)</f>
        <v>KL Heath Bar 12-6PK</v>
      </c>
      <c r="Q1467" s="16" t="str">
        <f t="shared" si="81"/>
        <v>KL</v>
      </c>
      <c r="R1467" s="16">
        <f>VLOOKUP(A1467,'Per Pallet'!A:C,3,0)</f>
        <v>132</v>
      </c>
      <c r="S1467" s="16">
        <f t="shared" si="82"/>
        <v>44</v>
      </c>
    </row>
    <row r="1468" spans="1:19" hidden="1" x14ac:dyDescent="0.25">
      <c r="A1468" s="71">
        <v>68852591</v>
      </c>
      <c r="B1468" s="71">
        <v>2904</v>
      </c>
      <c r="C1468" s="71" t="s">
        <v>849</v>
      </c>
      <c r="D1468" s="71" t="s">
        <v>850</v>
      </c>
      <c r="E1468" s="71" t="s">
        <v>10403</v>
      </c>
      <c r="F1468" s="71" t="s">
        <v>851</v>
      </c>
      <c r="G1468" s="71" t="s">
        <v>852</v>
      </c>
      <c r="H1468" s="72">
        <v>8</v>
      </c>
      <c r="I1468" s="73">
        <v>206.1</v>
      </c>
      <c r="J1468" s="73">
        <v>25762.5</v>
      </c>
      <c r="K1468" s="73">
        <v>24928.23</v>
      </c>
      <c r="L1468" s="74">
        <v>1000</v>
      </c>
      <c r="M1468" s="73">
        <v>206.1</v>
      </c>
      <c r="N1468" s="73">
        <v>0</v>
      </c>
      <c r="O1468" s="16" t="str">
        <f>VLOOKUP($A1468,'Roll up tech'!$A:$C,3,0)</f>
        <v>EDF</v>
      </c>
      <c r="P1468" s="16" t="str">
        <f>VLOOKUP($A1468,'Roll up tech'!$A:$C,2,0)</f>
        <v>KL Heath Bar 12-6PK</v>
      </c>
      <c r="Q1468" s="16" t="str">
        <f t="shared" si="81"/>
        <v>KL</v>
      </c>
      <c r="R1468" s="16">
        <f>VLOOKUP(A1468,'Per Pallet'!A:C,3,0)</f>
        <v>132</v>
      </c>
      <c r="S1468" s="16">
        <f t="shared" si="82"/>
        <v>1</v>
      </c>
    </row>
    <row r="1469" spans="1:19" hidden="1" x14ac:dyDescent="0.25">
      <c r="A1469" s="71">
        <v>68852591</v>
      </c>
      <c r="B1469" s="71">
        <v>3989</v>
      </c>
      <c r="C1469" s="71" t="s">
        <v>849</v>
      </c>
      <c r="D1469" s="71" t="s">
        <v>850</v>
      </c>
      <c r="E1469" s="71" t="s">
        <v>10403</v>
      </c>
      <c r="F1469" s="71" t="s">
        <v>851</v>
      </c>
      <c r="G1469" s="71" t="s">
        <v>852</v>
      </c>
      <c r="H1469" s="72">
        <v>50190</v>
      </c>
      <c r="I1469" s="73">
        <v>1209271.29</v>
      </c>
      <c r="J1469" s="73">
        <v>24093.87</v>
      </c>
      <c r="K1469" s="73">
        <v>24976.38</v>
      </c>
      <c r="L1469" s="74">
        <v>1000</v>
      </c>
      <c r="M1469" s="73">
        <v>1209271.29</v>
      </c>
      <c r="N1469" s="73">
        <v>0</v>
      </c>
      <c r="O1469" s="16" t="str">
        <f>VLOOKUP($A1469,'Roll up tech'!$A:$C,3,0)</f>
        <v>EDF</v>
      </c>
      <c r="P1469" s="16" t="str">
        <f>VLOOKUP($A1469,'Roll up tech'!$A:$C,2,0)</f>
        <v>KL Heath Bar 12-6PK</v>
      </c>
      <c r="Q1469" s="16" t="str">
        <f t="shared" si="81"/>
        <v>KL</v>
      </c>
      <c r="R1469" s="16">
        <f>VLOOKUP(A1469,'Per Pallet'!A:C,3,0)</f>
        <v>132</v>
      </c>
      <c r="S1469" s="16">
        <f t="shared" si="82"/>
        <v>381</v>
      </c>
    </row>
    <row r="1470" spans="1:19" hidden="1" x14ac:dyDescent="0.25">
      <c r="A1470" s="71">
        <v>68852625</v>
      </c>
      <c r="B1470" s="71">
        <v>1406</v>
      </c>
      <c r="C1470" s="71" t="s">
        <v>849</v>
      </c>
      <c r="D1470" s="71" t="s">
        <v>850</v>
      </c>
      <c r="E1470" s="71" t="s">
        <v>10403</v>
      </c>
      <c r="F1470" s="71" t="s">
        <v>851</v>
      </c>
      <c r="G1470" s="71" t="s">
        <v>852</v>
      </c>
      <c r="H1470" s="72">
        <v>7905</v>
      </c>
      <c r="I1470" s="73">
        <v>75962.37</v>
      </c>
      <c r="J1470" s="73">
        <v>9609.41</v>
      </c>
      <c r="K1470" s="73">
        <v>9500.16</v>
      </c>
      <c r="L1470" s="74">
        <v>1000</v>
      </c>
      <c r="M1470" s="73">
        <v>75962.37</v>
      </c>
      <c r="N1470" s="73">
        <v>0</v>
      </c>
      <c r="O1470" s="16" t="str">
        <f>VLOOKUP($A1470,'Roll up tech'!$A:$C,3,0)</f>
        <v>Talenti</v>
      </c>
      <c r="P1470" s="16" t="str">
        <f>VLOOKUP($A1470,'Roll up tech'!$A:$C,2,0)</f>
        <v>Talenti Mediterranean Mint 8 1PT</v>
      </c>
      <c r="Q1470" s="16" t="str">
        <f t="shared" si="81"/>
        <v>Ta</v>
      </c>
      <c r="R1470" s="16">
        <f>VLOOKUP(A1470,'Per Pallet'!A:C,3,0)</f>
        <v>255</v>
      </c>
      <c r="S1470" s="16">
        <f t="shared" si="82"/>
        <v>31</v>
      </c>
    </row>
    <row r="1471" spans="1:19" hidden="1" x14ac:dyDescent="0.25">
      <c r="A1471" s="71">
        <v>68852625</v>
      </c>
      <c r="B1471" s="71">
        <v>1419</v>
      </c>
      <c r="C1471" s="71" t="s">
        <v>849</v>
      </c>
      <c r="D1471" s="71" t="s">
        <v>850</v>
      </c>
      <c r="E1471" s="71" t="s">
        <v>10403</v>
      </c>
      <c r="F1471" s="71" t="s">
        <v>851</v>
      </c>
      <c r="G1471" s="71" t="s">
        <v>852</v>
      </c>
      <c r="H1471" s="72">
        <v>9577</v>
      </c>
      <c r="I1471" s="73">
        <v>97101.35</v>
      </c>
      <c r="J1471" s="73">
        <v>10139.02</v>
      </c>
      <c r="K1471" s="73">
        <v>9976.3799999999992</v>
      </c>
      <c r="L1471" s="74">
        <v>1000</v>
      </c>
      <c r="M1471" s="73">
        <v>97101.35</v>
      </c>
      <c r="N1471" s="73">
        <v>0</v>
      </c>
      <c r="O1471" s="16" t="str">
        <f>VLOOKUP($A1471,'Roll up tech'!$A:$C,3,0)</f>
        <v>Talenti</v>
      </c>
      <c r="P1471" s="16" t="str">
        <f>VLOOKUP($A1471,'Roll up tech'!$A:$C,2,0)</f>
        <v>Talenti Mediterranean Mint 8 1PT</v>
      </c>
      <c r="Q1471" s="16" t="str">
        <f t="shared" si="81"/>
        <v>Ta</v>
      </c>
      <c r="R1471" s="16">
        <f>VLOOKUP(A1471,'Per Pallet'!A:C,3,0)</f>
        <v>255</v>
      </c>
      <c r="S1471" s="16">
        <f t="shared" si="82"/>
        <v>38</v>
      </c>
    </row>
    <row r="1472" spans="1:19" hidden="1" x14ac:dyDescent="0.25">
      <c r="A1472" s="71">
        <v>68852625</v>
      </c>
      <c r="B1472" s="71">
        <v>1439</v>
      </c>
      <c r="C1472" s="71" t="s">
        <v>849</v>
      </c>
      <c r="D1472" s="71" t="s">
        <v>850</v>
      </c>
      <c r="E1472" s="71" t="s">
        <v>10403</v>
      </c>
      <c r="F1472" s="71" t="s">
        <v>851</v>
      </c>
      <c r="G1472" s="71" t="s">
        <v>852</v>
      </c>
      <c r="H1472" s="72">
        <v>6884</v>
      </c>
      <c r="I1472" s="73">
        <v>70680.600000000006</v>
      </c>
      <c r="J1472" s="73">
        <v>10267.370000000001</v>
      </c>
      <c r="K1472" s="73">
        <v>9678.0300000000007</v>
      </c>
      <c r="L1472" s="74">
        <v>1000</v>
      </c>
      <c r="M1472" s="73">
        <v>70680.600000000006</v>
      </c>
      <c r="N1472" s="73">
        <v>0</v>
      </c>
      <c r="O1472" s="16" t="str">
        <f>VLOOKUP($A1472,'Roll up tech'!$A:$C,3,0)</f>
        <v>Talenti</v>
      </c>
      <c r="P1472" s="16" t="str">
        <f>VLOOKUP($A1472,'Roll up tech'!$A:$C,2,0)</f>
        <v>Talenti Mediterranean Mint 8 1PT</v>
      </c>
      <c r="Q1472" s="16" t="str">
        <f t="shared" si="81"/>
        <v>Ta</v>
      </c>
      <c r="R1472" s="16">
        <f>VLOOKUP(A1472,'Per Pallet'!A:C,3,0)</f>
        <v>255</v>
      </c>
      <c r="S1472" s="16">
        <f t="shared" si="82"/>
        <v>27</v>
      </c>
    </row>
    <row r="1473" spans="1:19" hidden="1" x14ac:dyDescent="0.25">
      <c r="A1473" s="71">
        <v>68852625</v>
      </c>
      <c r="B1473" s="71">
        <v>2300</v>
      </c>
      <c r="C1473" s="71" t="s">
        <v>849</v>
      </c>
      <c r="D1473" s="71" t="s">
        <v>850</v>
      </c>
      <c r="E1473" s="71" t="s">
        <v>10403</v>
      </c>
      <c r="F1473" s="71" t="s">
        <v>851</v>
      </c>
      <c r="G1473" s="71" t="s">
        <v>852</v>
      </c>
      <c r="H1473" s="72">
        <v>344</v>
      </c>
      <c r="I1473" s="73">
        <v>3308.03</v>
      </c>
      <c r="J1473" s="73">
        <v>9616.3700000000008</v>
      </c>
      <c r="K1473" s="73">
        <v>9276.77</v>
      </c>
      <c r="L1473" s="74">
        <v>1000</v>
      </c>
      <c r="M1473" s="73">
        <v>3308.03</v>
      </c>
      <c r="N1473" s="73">
        <v>0</v>
      </c>
      <c r="O1473" s="16" t="str">
        <f>VLOOKUP($A1473,'Roll up tech'!$A:$C,3,0)</f>
        <v>Talenti</v>
      </c>
      <c r="P1473" s="16" t="str">
        <f>VLOOKUP($A1473,'Roll up tech'!$A:$C,2,0)</f>
        <v>Talenti Mediterranean Mint 8 1PT</v>
      </c>
      <c r="Q1473" s="16" t="str">
        <f t="shared" si="81"/>
        <v>Ta</v>
      </c>
      <c r="R1473" s="16">
        <f>VLOOKUP(A1473,'Per Pallet'!A:C,3,0)</f>
        <v>255</v>
      </c>
      <c r="S1473" s="16">
        <f t="shared" si="82"/>
        <v>2</v>
      </c>
    </row>
    <row r="1474" spans="1:19" hidden="1" x14ac:dyDescent="0.25">
      <c r="A1474" s="71">
        <v>68852625</v>
      </c>
      <c r="B1474" s="71">
        <v>2904</v>
      </c>
      <c r="C1474" s="71" t="s">
        <v>849</v>
      </c>
      <c r="D1474" s="71" t="s">
        <v>850</v>
      </c>
      <c r="E1474" s="71" t="s">
        <v>10403</v>
      </c>
      <c r="F1474" s="71" t="s">
        <v>853</v>
      </c>
      <c r="G1474" s="71" t="s">
        <v>852</v>
      </c>
      <c r="H1474" s="72">
        <v>0</v>
      </c>
      <c r="I1474" s="73">
        <v>0</v>
      </c>
      <c r="J1474" s="73">
        <v>9371.01</v>
      </c>
      <c r="K1474" s="73">
        <v>9262.33</v>
      </c>
      <c r="L1474" s="74">
        <v>1000</v>
      </c>
      <c r="M1474" s="73">
        <v>0</v>
      </c>
      <c r="N1474" s="73">
        <v>0</v>
      </c>
      <c r="O1474" s="16" t="str">
        <f>VLOOKUP($A1474,'Roll up tech'!$A:$C,3,0)</f>
        <v>Talenti</v>
      </c>
      <c r="P1474" s="16" t="str">
        <f>VLOOKUP($A1474,'Roll up tech'!$A:$C,2,0)</f>
        <v>Talenti Mediterranean Mint 8 1PT</v>
      </c>
      <c r="Q1474" s="16" t="str">
        <f t="shared" si="81"/>
        <v>Ta</v>
      </c>
      <c r="R1474" s="16">
        <f>VLOOKUP(A1474,'Per Pallet'!A:C,3,0)</f>
        <v>255</v>
      </c>
      <c r="S1474" s="16">
        <f t="shared" si="82"/>
        <v>0</v>
      </c>
    </row>
    <row r="1475" spans="1:19" hidden="1" x14ac:dyDescent="0.25">
      <c r="A1475" s="71">
        <v>68852625</v>
      </c>
      <c r="B1475" s="71">
        <v>3989</v>
      </c>
      <c r="C1475" s="71" t="s">
        <v>849</v>
      </c>
      <c r="D1475" s="71" t="s">
        <v>850</v>
      </c>
      <c r="E1475" s="71" t="s">
        <v>10403</v>
      </c>
      <c r="F1475" s="71" t="s">
        <v>851</v>
      </c>
      <c r="G1475" s="71" t="s">
        <v>852</v>
      </c>
      <c r="H1475" s="72">
        <v>7942</v>
      </c>
      <c r="I1475" s="73">
        <v>75313.600000000006</v>
      </c>
      <c r="J1475" s="73">
        <v>9482.9500000000007</v>
      </c>
      <c r="K1475" s="73">
        <v>9500.16</v>
      </c>
      <c r="L1475" s="74">
        <v>1000</v>
      </c>
      <c r="M1475" s="73">
        <v>75313.600000000006</v>
      </c>
      <c r="N1475" s="73">
        <v>0</v>
      </c>
      <c r="O1475" s="16" t="str">
        <f>VLOOKUP($A1475,'Roll up tech'!$A:$C,3,0)</f>
        <v>Talenti</v>
      </c>
      <c r="P1475" s="16" t="str">
        <f>VLOOKUP($A1475,'Roll up tech'!$A:$C,2,0)</f>
        <v>Talenti Mediterranean Mint 8 1PT</v>
      </c>
      <c r="Q1475" s="16" t="str">
        <f t="shared" si="81"/>
        <v>Ta</v>
      </c>
      <c r="R1475" s="16">
        <f>VLOOKUP(A1475,'Per Pallet'!A:C,3,0)</f>
        <v>255</v>
      </c>
      <c r="S1475" s="16">
        <f t="shared" si="82"/>
        <v>32</v>
      </c>
    </row>
    <row r="1476" spans="1:19" hidden="1" x14ac:dyDescent="0.25">
      <c r="A1476" s="71">
        <v>68852628</v>
      </c>
      <c r="B1476" s="71">
        <v>1419</v>
      </c>
      <c r="C1476" s="71" t="s">
        <v>849</v>
      </c>
      <c r="D1476" s="71" t="s">
        <v>850</v>
      </c>
      <c r="E1476" s="71" t="s">
        <v>10403</v>
      </c>
      <c r="F1476" s="71" t="s">
        <v>851</v>
      </c>
      <c r="G1476" s="71" t="s">
        <v>852</v>
      </c>
      <c r="H1476" s="72">
        <v>3680</v>
      </c>
      <c r="I1476" s="73">
        <v>53002.82</v>
      </c>
      <c r="J1476" s="73">
        <v>14402.94</v>
      </c>
      <c r="K1476" s="73">
        <v>14043.63</v>
      </c>
      <c r="L1476" s="74">
        <v>1000</v>
      </c>
      <c r="M1476" s="73">
        <v>53002.82</v>
      </c>
      <c r="N1476" s="73">
        <v>0</v>
      </c>
      <c r="O1476" s="16" t="str">
        <f>VLOOKUP($A1476,'Roll up tech'!$A:$C,3,0)</f>
        <v>Talenti</v>
      </c>
      <c r="P1476" s="16" t="str">
        <f>VLOOKUP($A1476,'Roll up tech'!$A:$C,2,0)</f>
        <v>Talenti LY Mint Fudge Cookie 8 311.8g</v>
      </c>
      <c r="Q1476" s="16" t="str">
        <f t="shared" si="81"/>
        <v>Ta</v>
      </c>
      <c r="R1476" s="16">
        <f>VLOOKUP(A1476,'Per Pallet'!A:C,3,0)</f>
        <v>255</v>
      </c>
      <c r="S1476" s="16">
        <f t="shared" si="82"/>
        <v>15</v>
      </c>
    </row>
    <row r="1477" spans="1:19" hidden="1" x14ac:dyDescent="0.25">
      <c r="A1477" s="71">
        <v>68852628</v>
      </c>
      <c r="B1477" s="71">
        <v>1439</v>
      </c>
      <c r="C1477" s="71" t="s">
        <v>849</v>
      </c>
      <c r="D1477" s="71" t="s">
        <v>850</v>
      </c>
      <c r="E1477" s="71" t="s">
        <v>10403</v>
      </c>
      <c r="F1477" s="71" t="s">
        <v>851</v>
      </c>
      <c r="G1477" s="71" t="s">
        <v>852</v>
      </c>
      <c r="H1477" s="72">
        <v>2099</v>
      </c>
      <c r="I1477" s="73">
        <v>30322.59</v>
      </c>
      <c r="J1477" s="73">
        <v>14446.21</v>
      </c>
      <c r="K1477" s="73">
        <v>13479.24</v>
      </c>
      <c r="L1477" s="74">
        <v>1000</v>
      </c>
      <c r="M1477" s="73">
        <v>30322.59</v>
      </c>
      <c r="N1477" s="73">
        <v>0</v>
      </c>
      <c r="O1477" s="16" t="str">
        <f>VLOOKUP($A1477,'Roll up tech'!$A:$C,3,0)</f>
        <v>Talenti</v>
      </c>
      <c r="P1477" s="16" t="str">
        <f>VLOOKUP($A1477,'Roll up tech'!$A:$C,2,0)</f>
        <v>Talenti LY Mint Fudge Cookie 8 311.8g</v>
      </c>
      <c r="Q1477" s="16" t="str">
        <f t="shared" si="81"/>
        <v>Ta</v>
      </c>
      <c r="R1477" s="16">
        <f>VLOOKUP(A1477,'Per Pallet'!A:C,3,0)</f>
        <v>255</v>
      </c>
      <c r="S1477" s="16">
        <f t="shared" si="82"/>
        <v>9</v>
      </c>
    </row>
    <row r="1478" spans="1:19" hidden="1" x14ac:dyDescent="0.25">
      <c r="A1478" s="71">
        <v>68852628</v>
      </c>
      <c r="B1478" s="71">
        <v>2300</v>
      </c>
      <c r="C1478" s="71" t="s">
        <v>849</v>
      </c>
      <c r="D1478" s="71" t="s">
        <v>850</v>
      </c>
      <c r="E1478" s="71" t="s">
        <v>10403</v>
      </c>
      <c r="F1478" s="71" t="s">
        <v>851</v>
      </c>
      <c r="G1478" s="71" t="s">
        <v>852</v>
      </c>
      <c r="H1478" s="72">
        <v>4647</v>
      </c>
      <c r="I1478" s="73">
        <v>64483.25</v>
      </c>
      <c r="J1478" s="73">
        <v>13876.32</v>
      </c>
      <c r="K1478" s="73">
        <v>13479.24</v>
      </c>
      <c r="L1478" s="74">
        <v>1000</v>
      </c>
      <c r="M1478" s="73">
        <v>64483.25</v>
      </c>
      <c r="N1478" s="73">
        <v>0</v>
      </c>
      <c r="O1478" s="16" t="str">
        <f>VLOOKUP($A1478,'Roll up tech'!$A:$C,3,0)</f>
        <v>Talenti</v>
      </c>
      <c r="P1478" s="16" t="str">
        <f>VLOOKUP($A1478,'Roll up tech'!$A:$C,2,0)</f>
        <v>Talenti LY Mint Fudge Cookie 8 311.8g</v>
      </c>
      <c r="Q1478" s="16" t="str">
        <f t="shared" si="81"/>
        <v>Ta</v>
      </c>
      <c r="R1478" s="16">
        <f>VLOOKUP(A1478,'Per Pallet'!A:C,3,0)</f>
        <v>255</v>
      </c>
      <c r="S1478" s="16">
        <f t="shared" si="82"/>
        <v>19</v>
      </c>
    </row>
    <row r="1479" spans="1:19" hidden="1" x14ac:dyDescent="0.25">
      <c r="A1479" s="71">
        <v>68852628</v>
      </c>
      <c r="B1479" s="71">
        <v>3989</v>
      </c>
      <c r="C1479" s="71" t="s">
        <v>849</v>
      </c>
      <c r="D1479" s="71" t="s">
        <v>850</v>
      </c>
      <c r="E1479" s="71" t="s">
        <v>10403</v>
      </c>
      <c r="F1479" s="71" t="s">
        <v>851</v>
      </c>
      <c r="G1479" s="71" t="s">
        <v>852</v>
      </c>
      <c r="H1479" s="72">
        <v>12798</v>
      </c>
      <c r="I1479" s="73">
        <v>178125.91</v>
      </c>
      <c r="J1479" s="73">
        <v>13918.26</v>
      </c>
      <c r="K1479" s="73">
        <v>13652.12</v>
      </c>
      <c r="L1479" s="74">
        <v>1000</v>
      </c>
      <c r="M1479" s="73">
        <v>178125.91</v>
      </c>
      <c r="N1479" s="73">
        <v>0</v>
      </c>
      <c r="O1479" s="16" t="str">
        <f>VLOOKUP($A1479,'Roll up tech'!$A:$C,3,0)</f>
        <v>Talenti</v>
      </c>
      <c r="P1479" s="16" t="str">
        <f>VLOOKUP($A1479,'Roll up tech'!$A:$C,2,0)</f>
        <v>Talenti LY Mint Fudge Cookie 8 311.8g</v>
      </c>
      <c r="Q1479" s="16" t="str">
        <f t="shared" si="81"/>
        <v>Ta</v>
      </c>
      <c r="R1479" s="16">
        <f>VLOOKUP(A1479,'Per Pallet'!A:C,3,0)</f>
        <v>255</v>
      </c>
      <c r="S1479" s="16">
        <f t="shared" si="82"/>
        <v>51</v>
      </c>
    </row>
    <row r="1480" spans="1:19" hidden="1" x14ac:dyDescent="0.25">
      <c r="A1480" s="71">
        <v>68860045</v>
      </c>
      <c r="B1480" s="71">
        <v>1419</v>
      </c>
      <c r="C1480" s="71" t="s">
        <v>849</v>
      </c>
      <c r="D1480" s="71" t="s">
        <v>850</v>
      </c>
      <c r="E1480" s="71" t="s">
        <v>10403</v>
      </c>
      <c r="F1480" s="71" t="s">
        <v>851</v>
      </c>
      <c r="G1480" s="71" t="s">
        <v>852</v>
      </c>
      <c r="H1480" s="72">
        <v>106</v>
      </c>
      <c r="I1480" s="73">
        <v>1227.3800000000001</v>
      </c>
      <c r="J1480" s="73">
        <v>11579.06</v>
      </c>
      <c r="K1480" s="73">
        <v>9946.1</v>
      </c>
      <c r="L1480" s="74">
        <v>1000</v>
      </c>
      <c r="M1480" s="73">
        <v>1227.3800000000001</v>
      </c>
      <c r="N1480" s="73">
        <v>0</v>
      </c>
      <c r="O1480" s="16" t="str">
        <f>VLOOKUP($A1480,'Roll up tech'!$A:$C,3,0)</f>
        <v>TALENTI</v>
      </c>
      <c r="P1480" s="16" t="str">
        <f>VLOOKUP($A1480,'Roll up tech'!$A:$C,2,0)</f>
        <v>Talenti Key Lime Pie 8 1PT</v>
      </c>
      <c r="Q1480" s="16" t="str">
        <f t="shared" si="81"/>
        <v>Ta</v>
      </c>
      <c r="R1480" s="16">
        <f>VLOOKUP(A1480,'Per Pallet'!A:C,3,0)</f>
        <v>255</v>
      </c>
      <c r="S1480" s="16">
        <f t="shared" si="82"/>
        <v>1</v>
      </c>
    </row>
    <row r="1481" spans="1:19" hidden="1" x14ac:dyDescent="0.25">
      <c r="A1481" s="71">
        <v>68860045</v>
      </c>
      <c r="B1481" s="71">
        <v>1439</v>
      </c>
      <c r="C1481" s="71" t="s">
        <v>849</v>
      </c>
      <c r="D1481" s="71" t="s">
        <v>850</v>
      </c>
      <c r="E1481" s="71" t="s">
        <v>10403</v>
      </c>
      <c r="F1481" s="71" t="s">
        <v>851</v>
      </c>
      <c r="G1481" s="71" t="s">
        <v>852</v>
      </c>
      <c r="H1481" s="72">
        <v>1760</v>
      </c>
      <c r="I1481" s="73">
        <v>21053.61</v>
      </c>
      <c r="J1481" s="73">
        <v>11962.28</v>
      </c>
      <c r="K1481" s="73">
        <v>9672.64</v>
      </c>
      <c r="L1481" s="74">
        <v>1000</v>
      </c>
      <c r="M1481" s="73">
        <v>21053.61</v>
      </c>
      <c r="N1481" s="73">
        <v>0</v>
      </c>
      <c r="O1481" s="16" t="str">
        <f>VLOOKUP($A1481,'Roll up tech'!$A:$C,3,0)</f>
        <v>TALENTI</v>
      </c>
      <c r="P1481" s="16" t="str">
        <f>VLOOKUP($A1481,'Roll up tech'!$A:$C,2,0)</f>
        <v>Talenti Key Lime Pie 8 1PT</v>
      </c>
      <c r="Q1481" s="16" t="str">
        <f t="shared" si="81"/>
        <v>Ta</v>
      </c>
      <c r="R1481" s="16">
        <f>VLOOKUP(A1481,'Per Pallet'!A:C,3,0)</f>
        <v>255</v>
      </c>
      <c r="S1481" s="16">
        <f t="shared" si="82"/>
        <v>7</v>
      </c>
    </row>
    <row r="1482" spans="1:19" hidden="1" x14ac:dyDescent="0.25">
      <c r="A1482" s="71">
        <v>68860045</v>
      </c>
      <c r="B1482" s="71">
        <v>2300</v>
      </c>
      <c r="C1482" s="71" t="s">
        <v>849</v>
      </c>
      <c r="D1482" s="71" t="s">
        <v>850</v>
      </c>
      <c r="E1482" s="71" t="s">
        <v>10403</v>
      </c>
      <c r="F1482" s="71" t="s">
        <v>851</v>
      </c>
      <c r="G1482" s="71" t="s">
        <v>852</v>
      </c>
      <c r="H1482" s="72">
        <v>155</v>
      </c>
      <c r="I1482" s="73">
        <v>1707.34</v>
      </c>
      <c r="J1482" s="73">
        <v>11015.1</v>
      </c>
      <c r="K1482" s="73">
        <v>9411.17</v>
      </c>
      <c r="L1482" s="74">
        <v>1000</v>
      </c>
      <c r="M1482" s="73">
        <v>1707.34</v>
      </c>
      <c r="N1482" s="73">
        <v>0</v>
      </c>
      <c r="O1482" s="16" t="str">
        <f>VLOOKUP($A1482,'Roll up tech'!$A:$C,3,0)</f>
        <v>TALENTI</v>
      </c>
      <c r="P1482" s="16" t="str">
        <f>VLOOKUP($A1482,'Roll up tech'!$A:$C,2,0)</f>
        <v>Talenti Key Lime Pie 8 1PT</v>
      </c>
      <c r="Q1482" s="16" t="str">
        <f t="shared" si="81"/>
        <v>Ta</v>
      </c>
      <c r="R1482" s="16">
        <f>VLOOKUP(A1482,'Per Pallet'!A:C,3,0)</f>
        <v>255</v>
      </c>
      <c r="S1482" s="16">
        <f t="shared" si="82"/>
        <v>1</v>
      </c>
    </row>
    <row r="1483" spans="1:19" hidden="1" x14ac:dyDescent="0.25">
      <c r="A1483" s="71">
        <v>68860045</v>
      </c>
      <c r="B1483" s="71">
        <v>3989</v>
      </c>
      <c r="C1483" s="71" t="s">
        <v>849</v>
      </c>
      <c r="D1483" s="71" t="s">
        <v>850</v>
      </c>
      <c r="E1483" s="71" t="s">
        <v>10403</v>
      </c>
      <c r="F1483" s="71" t="s">
        <v>851</v>
      </c>
      <c r="G1483" s="71" t="s">
        <v>852</v>
      </c>
      <c r="H1483" s="72">
        <v>5535</v>
      </c>
      <c r="I1483" s="73">
        <v>62836.62</v>
      </c>
      <c r="J1483" s="73">
        <v>11352.6</v>
      </c>
      <c r="K1483" s="73">
        <v>9672.64</v>
      </c>
      <c r="L1483" s="74">
        <v>1000</v>
      </c>
      <c r="M1483" s="73">
        <v>62836.62</v>
      </c>
      <c r="N1483" s="73">
        <v>0</v>
      </c>
      <c r="O1483" s="16" t="str">
        <f>VLOOKUP($A1483,'Roll up tech'!$A:$C,3,0)</f>
        <v>TALENTI</v>
      </c>
      <c r="P1483" s="16" t="str">
        <f>VLOOKUP($A1483,'Roll up tech'!$A:$C,2,0)</f>
        <v>Talenti Key Lime Pie 8 1PT</v>
      </c>
      <c r="Q1483" s="16" t="str">
        <f t="shared" si="81"/>
        <v>Ta</v>
      </c>
      <c r="R1483" s="16">
        <f>VLOOKUP(A1483,'Per Pallet'!A:C,3,0)</f>
        <v>255</v>
      </c>
      <c r="S1483" s="16">
        <f t="shared" si="82"/>
        <v>22</v>
      </c>
    </row>
    <row r="1484" spans="1:19" hidden="1" x14ac:dyDescent="0.25">
      <c r="A1484" s="71">
        <v>68860059</v>
      </c>
      <c r="B1484" s="71">
        <v>1406</v>
      </c>
      <c r="C1484" s="71" t="s">
        <v>849</v>
      </c>
      <c r="D1484" s="71" t="s">
        <v>850</v>
      </c>
      <c r="E1484" s="71" t="s">
        <v>10403</v>
      </c>
      <c r="F1484" s="71" t="s">
        <v>851</v>
      </c>
      <c r="G1484" s="71" t="s">
        <v>852</v>
      </c>
      <c r="H1484" s="72">
        <v>11</v>
      </c>
      <c r="I1484" s="73">
        <v>127.01</v>
      </c>
      <c r="J1484" s="73">
        <v>11546.36</v>
      </c>
      <c r="K1484" s="73">
        <v>12167.11</v>
      </c>
      <c r="L1484" s="74">
        <v>1000</v>
      </c>
      <c r="M1484" s="73">
        <v>127.01</v>
      </c>
      <c r="N1484" s="73">
        <v>0</v>
      </c>
      <c r="O1484" s="16" t="str">
        <f>VLOOKUP($A1484,'Roll up tech'!$A:$C,3,0)</f>
        <v>Talenti</v>
      </c>
      <c r="P1484" s="16" t="str">
        <f>VLOOKUP($A1484,'Roll up tech'!$A:$C,2,0)</f>
        <v>Talenti Pacific Coast Pistachio 8 1PT</v>
      </c>
      <c r="Q1484" s="16" t="str">
        <f t="shared" si="81"/>
        <v>Ta</v>
      </c>
      <c r="R1484" s="16">
        <f>VLOOKUP(A1484,'Per Pallet'!A:C,3,0)</f>
        <v>255</v>
      </c>
      <c r="S1484" s="16">
        <f t="shared" si="82"/>
        <v>1</v>
      </c>
    </row>
    <row r="1485" spans="1:19" hidden="1" x14ac:dyDescent="0.25">
      <c r="A1485" s="71">
        <v>68860059</v>
      </c>
      <c r="B1485" s="71">
        <v>1419</v>
      </c>
      <c r="C1485" s="71" t="s">
        <v>849</v>
      </c>
      <c r="D1485" s="71" t="s">
        <v>850</v>
      </c>
      <c r="E1485" s="71" t="s">
        <v>10403</v>
      </c>
      <c r="F1485" s="71" t="s">
        <v>851</v>
      </c>
      <c r="G1485" s="71" t="s">
        <v>852</v>
      </c>
      <c r="H1485" s="72">
        <v>12215</v>
      </c>
      <c r="I1485" s="73">
        <v>148129.79</v>
      </c>
      <c r="J1485" s="73">
        <v>12126.88</v>
      </c>
      <c r="K1485" s="73">
        <v>12647.51</v>
      </c>
      <c r="L1485" s="74">
        <v>1000</v>
      </c>
      <c r="M1485" s="73">
        <v>148129.79</v>
      </c>
      <c r="N1485" s="73">
        <v>0</v>
      </c>
      <c r="O1485" s="16" t="str">
        <f>VLOOKUP($A1485,'Roll up tech'!$A:$C,3,0)</f>
        <v>Talenti</v>
      </c>
      <c r="P1485" s="16" t="str">
        <f>VLOOKUP($A1485,'Roll up tech'!$A:$C,2,0)</f>
        <v>Talenti Pacific Coast Pistachio 8 1PT</v>
      </c>
      <c r="Q1485" s="16" t="str">
        <f t="shared" si="81"/>
        <v>Ta</v>
      </c>
      <c r="R1485" s="16">
        <f>VLOOKUP(A1485,'Per Pallet'!A:C,3,0)</f>
        <v>255</v>
      </c>
      <c r="S1485" s="16">
        <f t="shared" si="82"/>
        <v>48</v>
      </c>
    </row>
    <row r="1486" spans="1:19" hidden="1" x14ac:dyDescent="0.25">
      <c r="A1486" s="71">
        <v>68860059</v>
      </c>
      <c r="B1486" s="71">
        <v>1439</v>
      </c>
      <c r="C1486" s="71" t="s">
        <v>849</v>
      </c>
      <c r="D1486" s="71" t="s">
        <v>850</v>
      </c>
      <c r="E1486" s="71" t="s">
        <v>10403</v>
      </c>
      <c r="F1486" s="71" t="s">
        <v>851</v>
      </c>
      <c r="G1486" s="71" t="s">
        <v>852</v>
      </c>
      <c r="H1486" s="72">
        <v>10590</v>
      </c>
      <c r="I1486" s="73">
        <v>128197.12</v>
      </c>
      <c r="J1486" s="73">
        <v>12105.49</v>
      </c>
      <c r="K1486" s="73">
        <v>12140.99</v>
      </c>
      <c r="L1486" s="74">
        <v>1000</v>
      </c>
      <c r="M1486" s="73">
        <v>128197.12</v>
      </c>
      <c r="N1486" s="73">
        <v>0</v>
      </c>
      <c r="O1486" s="16" t="str">
        <f>VLOOKUP($A1486,'Roll up tech'!$A:$C,3,0)</f>
        <v>Talenti</v>
      </c>
      <c r="P1486" s="16" t="str">
        <f>VLOOKUP($A1486,'Roll up tech'!$A:$C,2,0)</f>
        <v>Talenti Pacific Coast Pistachio 8 1PT</v>
      </c>
      <c r="Q1486" s="16" t="str">
        <f t="shared" si="81"/>
        <v>Ta</v>
      </c>
      <c r="R1486" s="16">
        <f>VLOOKUP(A1486,'Per Pallet'!A:C,3,0)</f>
        <v>255</v>
      </c>
      <c r="S1486" s="16">
        <f t="shared" si="82"/>
        <v>42</v>
      </c>
    </row>
    <row r="1487" spans="1:19" hidden="1" x14ac:dyDescent="0.25">
      <c r="A1487" s="71">
        <v>68860059</v>
      </c>
      <c r="B1487" s="71">
        <v>2300</v>
      </c>
      <c r="C1487" s="71" t="s">
        <v>849</v>
      </c>
      <c r="D1487" s="71" t="s">
        <v>850</v>
      </c>
      <c r="E1487" s="71" t="s">
        <v>10403</v>
      </c>
      <c r="F1487" s="71" t="s">
        <v>851</v>
      </c>
      <c r="G1487" s="71" t="s">
        <v>852</v>
      </c>
      <c r="H1487" s="72">
        <v>6594</v>
      </c>
      <c r="I1487" s="73">
        <v>76120.2</v>
      </c>
      <c r="J1487" s="73">
        <v>11543.86</v>
      </c>
      <c r="K1487" s="73">
        <v>12056.96</v>
      </c>
      <c r="L1487" s="74">
        <v>1000</v>
      </c>
      <c r="M1487" s="73">
        <v>76120.2</v>
      </c>
      <c r="N1487" s="73">
        <v>0</v>
      </c>
      <c r="O1487" s="16" t="str">
        <f>VLOOKUP($A1487,'Roll up tech'!$A:$C,3,0)</f>
        <v>Talenti</v>
      </c>
      <c r="P1487" s="16" t="str">
        <f>VLOOKUP($A1487,'Roll up tech'!$A:$C,2,0)</f>
        <v>Talenti Pacific Coast Pistachio 8 1PT</v>
      </c>
      <c r="Q1487" s="16" t="str">
        <f t="shared" si="81"/>
        <v>Ta</v>
      </c>
      <c r="R1487" s="16">
        <f>VLOOKUP(A1487,'Per Pallet'!A:C,3,0)</f>
        <v>255</v>
      </c>
      <c r="S1487" s="16">
        <f t="shared" si="82"/>
        <v>26</v>
      </c>
    </row>
    <row r="1488" spans="1:19" hidden="1" x14ac:dyDescent="0.25">
      <c r="A1488" s="71">
        <v>68860059</v>
      </c>
      <c r="B1488" s="71">
        <v>2904</v>
      </c>
      <c r="C1488" s="71" t="s">
        <v>849</v>
      </c>
      <c r="D1488" s="71" t="s">
        <v>850</v>
      </c>
      <c r="E1488" s="71" t="s">
        <v>10403</v>
      </c>
      <c r="F1488" s="71" t="s">
        <v>851</v>
      </c>
      <c r="G1488" s="71" t="s">
        <v>852</v>
      </c>
      <c r="H1488" s="72">
        <v>0</v>
      </c>
      <c r="I1488" s="73">
        <v>0</v>
      </c>
      <c r="J1488" s="73">
        <v>11536.67</v>
      </c>
      <c r="K1488" s="73">
        <v>12032.92</v>
      </c>
      <c r="L1488" s="74">
        <v>1000</v>
      </c>
      <c r="M1488" s="73">
        <v>0</v>
      </c>
      <c r="N1488" s="73">
        <v>0</v>
      </c>
      <c r="O1488" s="16" t="str">
        <f>VLOOKUP($A1488,'Roll up tech'!$A:$C,3,0)</f>
        <v>Talenti</v>
      </c>
      <c r="P1488" s="16" t="str">
        <f>VLOOKUP($A1488,'Roll up tech'!$A:$C,2,0)</f>
        <v>Talenti Pacific Coast Pistachio 8 1PT</v>
      </c>
      <c r="Q1488" s="16" t="str">
        <f t="shared" si="81"/>
        <v>Ta</v>
      </c>
      <c r="R1488" s="16">
        <f>VLOOKUP(A1488,'Per Pallet'!A:C,3,0)</f>
        <v>255</v>
      </c>
      <c r="S1488" s="16">
        <f t="shared" si="82"/>
        <v>0</v>
      </c>
    </row>
    <row r="1489" spans="1:19" hidden="1" x14ac:dyDescent="0.25">
      <c r="A1489" s="71">
        <v>68860059</v>
      </c>
      <c r="B1489" s="71">
        <v>3989</v>
      </c>
      <c r="C1489" s="71" t="s">
        <v>849</v>
      </c>
      <c r="D1489" s="71" t="s">
        <v>850</v>
      </c>
      <c r="E1489" s="71" t="s">
        <v>10403</v>
      </c>
      <c r="F1489" s="71" t="s">
        <v>851</v>
      </c>
      <c r="G1489" s="71" t="s">
        <v>852</v>
      </c>
      <c r="H1489" s="72">
        <v>15436</v>
      </c>
      <c r="I1489" s="73">
        <v>180761.72</v>
      </c>
      <c r="J1489" s="73">
        <v>11710.4</v>
      </c>
      <c r="K1489" s="73">
        <v>12167.11</v>
      </c>
      <c r="L1489" s="74">
        <v>1000</v>
      </c>
      <c r="M1489" s="73">
        <v>180761.72</v>
      </c>
      <c r="N1489" s="73">
        <v>0</v>
      </c>
      <c r="O1489" s="16" t="str">
        <f>VLOOKUP($A1489,'Roll up tech'!$A:$C,3,0)</f>
        <v>Talenti</v>
      </c>
      <c r="P1489" s="16" t="str">
        <f>VLOOKUP($A1489,'Roll up tech'!$A:$C,2,0)</f>
        <v>Talenti Pacific Coast Pistachio 8 1PT</v>
      </c>
      <c r="Q1489" s="16" t="str">
        <f t="shared" si="81"/>
        <v>Ta</v>
      </c>
      <c r="R1489" s="16">
        <f>VLOOKUP(A1489,'Per Pallet'!A:C,3,0)</f>
        <v>255</v>
      </c>
      <c r="S1489" s="16">
        <f t="shared" si="82"/>
        <v>61</v>
      </c>
    </row>
    <row r="1490" spans="1:19" hidden="1" x14ac:dyDescent="0.25">
      <c r="A1490" s="71">
        <v>68860061</v>
      </c>
      <c r="B1490" s="71">
        <v>1406</v>
      </c>
      <c r="C1490" s="71" t="s">
        <v>849</v>
      </c>
      <c r="D1490" s="71" t="s">
        <v>850</v>
      </c>
      <c r="E1490" s="71" t="s">
        <v>10403</v>
      </c>
      <c r="F1490" s="71" t="s">
        <v>851</v>
      </c>
      <c r="G1490" s="71" t="s">
        <v>852</v>
      </c>
      <c r="H1490" s="72">
        <v>0</v>
      </c>
      <c r="I1490" s="73">
        <v>0</v>
      </c>
      <c r="J1490" s="73">
        <v>13714</v>
      </c>
      <c r="K1490" s="73">
        <v>12501.62</v>
      </c>
      <c r="L1490" s="74">
        <v>1000</v>
      </c>
      <c r="M1490" s="73">
        <v>0</v>
      </c>
      <c r="N1490" s="73">
        <v>0</v>
      </c>
      <c r="O1490" s="16" t="str">
        <f>VLOOKUP($A1490,'Roll up tech'!$A:$C,3,0)</f>
        <v>Talenti</v>
      </c>
      <c r="P1490" s="16" t="str">
        <f>VLOOKUP($A1490,'Roll up tech'!$A:$C,2,0)</f>
        <v>Talenti LYR Cookies and Cream 8 303.3g</v>
      </c>
      <c r="Q1490" s="16" t="str">
        <f t="shared" si="81"/>
        <v>Ta</v>
      </c>
      <c r="R1490" s="16">
        <f>VLOOKUP(A1490,'Per Pallet'!A:C,3,0)</f>
        <v>255</v>
      </c>
      <c r="S1490" s="16">
        <f t="shared" si="82"/>
        <v>0</v>
      </c>
    </row>
    <row r="1491" spans="1:19" hidden="1" x14ac:dyDescent="0.25">
      <c r="A1491" s="71">
        <v>68860061</v>
      </c>
      <c r="B1491" s="71">
        <v>1419</v>
      </c>
      <c r="C1491" s="71" t="s">
        <v>849</v>
      </c>
      <c r="D1491" s="71" t="s">
        <v>850</v>
      </c>
      <c r="E1491" s="71" t="s">
        <v>10403</v>
      </c>
      <c r="F1491" s="71" t="s">
        <v>851</v>
      </c>
      <c r="G1491" s="71" t="s">
        <v>852</v>
      </c>
      <c r="H1491" s="72">
        <v>3780</v>
      </c>
      <c r="I1491" s="73">
        <v>50069.54</v>
      </c>
      <c r="J1491" s="73">
        <v>13245.91</v>
      </c>
      <c r="K1491" s="73">
        <v>12922.75</v>
      </c>
      <c r="L1491" s="74">
        <v>1000</v>
      </c>
      <c r="M1491" s="73">
        <v>50069.54</v>
      </c>
      <c r="N1491" s="73">
        <v>0</v>
      </c>
      <c r="O1491" s="16" t="str">
        <f>VLOOKUP($A1491,'Roll up tech'!$A:$C,3,0)</f>
        <v>Talenti</v>
      </c>
      <c r="P1491" s="16" t="str">
        <f>VLOOKUP($A1491,'Roll up tech'!$A:$C,2,0)</f>
        <v>Talenti LYR Cookies and Cream 8 303.3g</v>
      </c>
      <c r="Q1491" s="16" t="str">
        <f t="shared" si="81"/>
        <v>Ta</v>
      </c>
      <c r="R1491" s="16">
        <f>VLOOKUP(A1491,'Per Pallet'!A:C,3,0)</f>
        <v>255</v>
      </c>
      <c r="S1491" s="16">
        <f t="shared" si="82"/>
        <v>15</v>
      </c>
    </row>
    <row r="1492" spans="1:19" hidden="1" x14ac:dyDescent="0.25">
      <c r="A1492" s="71">
        <v>68860061</v>
      </c>
      <c r="B1492" s="71">
        <v>1439</v>
      </c>
      <c r="C1492" s="71" t="s">
        <v>849</v>
      </c>
      <c r="D1492" s="71" t="s">
        <v>850</v>
      </c>
      <c r="E1492" s="71" t="s">
        <v>10403</v>
      </c>
      <c r="F1492" s="71" t="s">
        <v>851</v>
      </c>
      <c r="G1492" s="71" t="s">
        <v>852</v>
      </c>
      <c r="H1492" s="72">
        <v>3825</v>
      </c>
      <c r="I1492" s="73">
        <v>52557.06</v>
      </c>
      <c r="J1492" s="73">
        <v>13740.41</v>
      </c>
      <c r="K1492" s="73">
        <v>12244.31</v>
      </c>
      <c r="L1492" s="74">
        <v>1000</v>
      </c>
      <c r="M1492" s="73">
        <v>52557.06</v>
      </c>
      <c r="N1492" s="73">
        <v>0</v>
      </c>
      <c r="O1492" s="16" t="str">
        <f>VLOOKUP($A1492,'Roll up tech'!$A:$C,3,0)</f>
        <v>Talenti</v>
      </c>
      <c r="P1492" s="16" t="str">
        <f>VLOOKUP($A1492,'Roll up tech'!$A:$C,2,0)</f>
        <v>Talenti LYR Cookies and Cream 8 303.3g</v>
      </c>
      <c r="Q1492" s="16" t="str">
        <f t="shared" si="81"/>
        <v>Ta</v>
      </c>
      <c r="R1492" s="16">
        <f>VLOOKUP(A1492,'Per Pallet'!A:C,3,0)</f>
        <v>255</v>
      </c>
      <c r="S1492" s="16">
        <f t="shared" si="82"/>
        <v>15</v>
      </c>
    </row>
    <row r="1493" spans="1:19" hidden="1" x14ac:dyDescent="0.25">
      <c r="A1493" s="71">
        <v>68860061</v>
      </c>
      <c r="B1493" s="71">
        <v>2300</v>
      </c>
      <c r="C1493" s="71" t="s">
        <v>849</v>
      </c>
      <c r="D1493" s="71" t="s">
        <v>850</v>
      </c>
      <c r="E1493" s="71" t="s">
        <v>10403</v>
      </c>
      <c r="F1493" s="71" t="s">
        <v>851</v>
      </c>
      <c r="G1493" s="71" t="s">
        <v>852</v>
      </c>
      <c r="H1493" s="72">
        <v>31416</v>
      </c>
      <c r="I1493" s="73">
        <v>381987.04</v>
      </c>
      <c r="J1493" s="73">
        <v>12159</v>
      </c>
      <c r="K1493" s="73">
        <v>12378.46</v>
      </c>
      <c r="L1493" s="74">
        <v>1000</v>
      </c>
      <c r="M1493" s="73">
        <v>381987.04</v>
      </c>
      <c r="N1493" s="73">
        <v>0</v>
      </c>
      <c r="O1493" s="16" t="str">
        <f>VLOOKUP($A1493,'Roll up tech'!$A:$C,3,0)</f>
        <v>Talenti</v>
      </c>
      <c r="P1493" s="16" t="str">
        <f>VLOOKUP($A1493,'Roll up tech'!$A:$C,2,0)</f>
        <v>Talenti LYR Cookies and Cream 8 303.3g</v>
      </c>
      <c r="Q1493" s="16" t="str">
        <f t="shared" si="81"/>
        <v>Ta</v>
      </c>
      <c r="R1493" s="16">
        <f>VLOOKUP(A1493,'Per Pallet'!A:C,3,0)</f>
        <v>255</v>
      </c>
      <c r="S1493" s="16">
        <f t="shared" si="82"/>
        <v>124</v>
      </c>
    </row>
    <row r="1494" spans="1:19" hidden="1" x14ac:dyDescent="0.25">
      <c r="A1494" s="71">
        <v>68860061</v>
      </c>
      <c r="B1494" s="71">
        <v>2904</v>
      </c>
      <c r="C1494" s="71" t="s">
        <v>849</v>
      </c>
      <c r="D1494" s="71" t="s">
        <v>850</v>
      </c>
      <c r="E1494" s="71" t="s">
        <v>10403</v>
      </c>
      <c r="F1494" s="71" t="s">
        <v>851</v>
      </c>
      <c r="G1494" s="71" t="s">
        <v>852</v>
      </c>
      <c r="H1494" s="72">
        <v>0</v>
      </c>
      <c r="I1494" s="73">
        <v>0</v>
      </c>
      <c r="J1494" s="73">
        <v>11906.21</v>
      </c>
      <c r="K1494" s="73">
        <v>12376.64</v>
      </c>
      <c r="L1494" s="74">
        <v>1000</v>
      </c>
      <c r="M1494" s="73">
        <v>0</v>
      </c>
      <c r="N1494" s="73">
        <v>0</v>
      </c>
      <c r="O1494" s="16" t="str">
        <f>VLOOKUP($A1494,'Roll up tech'!$A:$C,3,0)</f>
        <v>Talenti</v>
      </c>
      <c r="P1494" s="16" t="str">
        <f>VLOOKUP($A1494,'Roll up tech'!$A:$C,2,0)</f>
        <v>Talenti LYR Cookies and Cream 8 303.3g</v>
      </c>
      <c r="Q1494" s="16" t="str">
        <f t="shared" si="81"/>
        <v>Ta</v>
      </c>
      <c r="R1494" s="16">
        <f>VLOOKUP(A1494,'Per Pallet'!A:C,3,0)</f>
        <v>255</v>
      </c>
      <c r="S1494" s="16">
        <f t="shared" si="82"/>
        <v>0</v>
      </c>
    </row>
    <row r="1495" spans="1:19" hidden="1" x14ac:dyDescent="0.25">
      <c r="A1495" s="71">
        <v>68860061</v>
      </c>
      <c r="B1495" s="71">
        <v>3989</v>
      </c>
      <c r="C1495" s="71" t="s">
        <v>849</v>
      </c>
      <c r="D1495" s="71" t="s">
        <v>850</v>
      </c>
      <c r="E1495" s="71" t="s">
        <v>10403</v>
      </c>
      <c r="F1495" s="71" t="s">
        <v>851</v>
      </c>
      <c r="G1495" s="71" t="s">
        <v>852</v>
      </c>
      <c r="H1495" s="72">
        <v>12630</v>
      </c>
      <c r="I1495" s="73">
        <v>163015.76999999999</v>
      </c>
      <c r="J1495" s="73">
        <v>12907.03</v>
      </c>
      <c r="K1495" s="73">
        <v>12501.62</v>
      </c>
      <c r="L1495" s="74">
        <v>1000</v>
      </c>
      <c r="M1495" s="73">
        <v>163015.76999999999</v>
      </c>
      <c r="N1495" s="73">
        <v>0</v>
      </c>
      <c r="O1495" s="16" t="str">
        <f>VLOOKUP($A1495,'Roll up tech'!$A:$C,3,0)</f>
        <v>Talenti</v>
      </c>
      <c r="P1495" s="16" t="str">
        <f>VLOOKUP($A1495,'Roll up tech'!$A:$C,2,0)</f>
        <v>Talenti LYR Cookies and Cream 8 303.3g</v>
      </c>
      <c r="Q1495" s="16" t="str">
        <f t="shared" si="81"/>
        <v>Ta</v>
      </c>
      <c r="R1495" s="16">
        <f>VLOOKUP(A1495,'Per Pallet'!A:C,3,0)</f>
        <v>255</v>
      </c>
      <c r="S1495" s="16">
        <f t="shared" si="82"/>
        <v>50</v>
      </c>
    </row>
    <row r="1496" spans="1:19" hidden="1" x14ac:dyDescent="0.25">
      <c r="A1496" s="71">
        <v>68860067</v>
      </c>
      <c r="B1496" s="71">
        <v>1419</v>
      </c>
      <c r="C1496" s="71" t="s">
        <v>849</v>
      </c>
      <c r="D1496" s="71" t="s">
        <v>850</v>
      </c>
      <c r="E1496" s="71" t="s">
        <v>10403</v>
      </c>
      <c r="F1496" s="71" t="s">
        <v>851</v>
      </c>
      <c r="G1496" s="71" t="s">
        <v>852</v>
      </c>
      <c r="H1496" s="72">
        <v>391</v>
      </c>
      <c r="I1496" s="73">
        <v>5126.6000000000004</v>
      </c>
      <c r="J1496" s="73">
        <v>13111.51</v>
      </c>
      <c r="K1496" s="73">
        <v>12486.62</v>
      </c>
      <c r="L1496" s="74">
        <v>1000</v>
      </c>
      <c r="M1496" s="73">
        <v>5126.6000000000004</v>
      </c>
      <c r="N1496" s="73">
        <v>0</v>
      </c>
      <c r="O1496" s="16" t="str">
        <f>VLOOKUP($A1496,'Roll up tech'!$A:$C,3,0)</f>
        <v>Talenti</v>
      </c>
      <c r="P1496" s="16" t="str">
        <f>VLOOKUP($A1496,'Roll up tech'!$A:$C,2,0)</f>
        <v>Talenti LYR Pumpkin Pie 8 297.6g</v>
      </c>
      <c r="Q1496" s="16" t="str">
        <f t="shared" si="81"/>
        <v>Ta</v>
      </c>
      <c r="R1496" s="16">
        <f>VLOOKUP(A1496,'Per Pallet'!A:C,3,0)</f>
        <v>255</v>
      </c>
      <c r="S1496" s="16">
        <f t="shared" si="82"/>
        <v>2</v>
      </c>
    </row>
    <row r="1497" spans="1:19" hidden="1" x14ac:dyDescent="0.25">
      <c r="A1497" s="71">
        <v>68860067</v>
      </c>
      <c r="B1497" s="71">
        <v>1439</v>
      </c>
      <c r="C1497" s="71" t="s">
        <v>849</v>
      </c>
      <c r="D1497" s="71" t="s">
        <v>850</v>
      </c>
      <c r="E1497" s="71" t="s">
        <v>10403</v>
      </c>
      <c r="F1497" s="71" t="s">
        <v>851</v>
      </c>
      <c r="G1497" s="71" t="s">
        <v>852</v>
      </c>
      <c r="H1497" s="72">
        <v>2250</v>
      </c>
      <c r="I1497" s="73">
        <v>29611.13</v>
      </c>
      <c r="J1497" s="73">
        <v>13160.5</v>
      </c>
      <c r="K1497" s="73">
        <v>12486.62</v>
      </c>
      <c r="L1497" s="74">
        <v>1000</v>
      </c>
      <c r="M1497" s="73">
        <v>29611.13</v>
      </c>
      <c r="N1497" s="73">
        <v>0</v>
      </c>
      <c r="O1497" s="16" t="str">
        <f>VLOOKUP($A1497,'Roll up tech'!$A:$C,3,0)</f>
        <v>Talenti</v>
      </c>
      <c r="P1497" s="16" t="str">
        <f>VLOOKUP($A1497,'Roll up tech'!$A:$C,2,0)</f>
        <v>Talenti LYR Pumpkin Pie 8 297.6g</v>
      </c>
      <c r="Q1497" s="16" t="str">
        <f t="shared" si="81"/>
        <v>Ta</v>
      </c>
      <c r="R1497" s="16">
        <f>VLOOKUP(A1497,'Per Pallet'!A:C,3,0)</f>
        <v>255</v>
      </c>
      <c r="S1497" s="16">
        <f t="shared" si="82"/>
        <v>9</v>
      </c>
    </row>
    <row r="1498" spans="1:19" hidden="1" x14ac:dyDescent="0.25">
      <c r="A1498" s="71">
        <v>68860067</v>
      </c>
      <c r="B1498" s="71">
        <v>2300</v>
      </c>
      <c r="C1498" s="71" t="s">
        <v>849</v>
      </c>
      <c r="D1498" s="71" t="s">
        <v>850</v>
      </c>
      <c r="E1498" s="71" t="s">
        <v>10403</v>
      </c>
      <c r="F1498" s="71" t="s">
        <v>851</v>
      </c>
      <c r="G1498" s="71" t="s">
        <v>852</v>
      </c>
      <c r="H1498" s="72">
        <v>3457</v>
      </c>
      <c r="I1498" s="73">
        <v>43150.43</v>
      </c>
      <c r="J1498" s="73">
        <v>12482.05</v>
      </c>
      <c r="K1498" s="73">
        <v>12486.62</v>
      </c>
      <c r="L1498" s="74">
        <v>1000</v>
      </c>
      <c r="M1498" s="73">
        <v>43150.43</v>
      </c>
      <c r="N1498" s="73">
        <v>0</v>
      </c>
      <c r="O1498" s="16" t="str">
        <f>VLOOKUP($A1498,'Roll up tech'!$A:$C,3,0)</f>
        <v>Talenti</v>
      </c>
      <c r="P1498" s="16" t="str">
        <f>VLOOKUP($A1498,'Roll up tech'!$A:$C,2,0)</f>
        <v>Talenti LYR Pumpkin Pie 8 297.6g</v>
      </c>
      <c r="Q1498" s="16" t="str">
        <f t="shared" si="81"/>
        <v>Ta</v>
      </c>
      <c r="R1498" s="16">
        <f>VLOOKUP(A1498,'Per Pallet'!A:C,3,0)</f>
        <v>255</v>
      </c>
      <c r="S1498" s="16">
        <f t="shared" si="82"/>
        <v>14</v>
      </c>
    </row>
    <row r="1499" spans="1:19" hidden="1" x14ac:dyDescent="0.25">
      <c r="A1499" s="71">
        <v>68860067</v>
      </c>
      <c r="B1499" s="71">
        <v>3989</v>
      </c>
      <c r="C1499" s="71" t="s">
        <v>849</v>
      </c>
      <c r="D1499" s="71" t="s">
        <v>850</v>
      </c>
      <c r="E1499" s="71" t="s">
        <v>10403</v>
      </c>
      <c r="F1499" s="71" t="s">
        <v>851</v>
      </c>
      <c r="G1499" s="71" t="s">
        <v>852</v>
      </c>
      <c r="H1499" s="72">
        <v>1275</v>
      </c>
      <c r="I1499" s="73">
        <v>16161.47</v>
      </c>
      <c r="J1499" s="73">
        <v>12675.66</v>
      </c>
      <c r="K1499" s="73">
        <v>12486.62</v>
      </c>
      <c r="L1499" s="74">
        <v>1000</v>
      </c>
      <c r="M1499" s="73">
        <v>16161.47</v>
      </c>
      <c r="N1499" s="73">
        <v>0</v>
      </c>
      <c r="O1499" s="16" t="str">
        <f>VLOOKUP($A1499,'Roll up tech'!$A:$C,3,0)</f>
        <v>Talenti</v>
      </c>
      <c r="P1499" s="16" t="str">
        <f>VLOOKUP($A1499,'Roll up tech'!$A:$C,2,0)</f>
        <v>Talenti LYR Pumpkin Pie 8 297.6g</v>
      </c>
      <c r="Q1499" s="16" t="str">
        <f t="shared" si="81"/>
        <v>Ta</v>
      </c>
      <c r="R1499" s="16">
        <f>VLOOKUP(A1499,'Per Pallet'!A:C,3,0)</f>
        <v>255</v>
      </c>
      <c r="S1499" s="16">
        <f t="shared" si="82"/>
        <v>5</v>
      </c>
    </row>
    <row r="1500" spans="1:19" hidden="1" x14ac:dyDescent="0.25">
      <c r="A1500" s="71">
        <v>68860129</v>
      </c>
      <c r="B1500" s="71">
        <v>1406</v>
      </c>
      <c r="C1500" s="71" t="s">
        <v>849</v>
      </c>
      <c r="D1500" s="71" t="s">
        <v>850</v>
      </c>
      <c r="E1500" s="71" t="s">
        <v>10403</v>
      </c>
      <c r="F1500" s="71" t="s">
        <v>853</v>
      </c>
      <c r="G1500" s="71" t="s">
        <v>852</v>
      </c>
      <c r="H1500" s="72">
        <v>0</v>
      </c>
      <c r="I1500" s="73">
        <v>0</v>
      </c>
      <c r="J1500" s="73">
        <v>10126.33</v>
      </c>
      <c r="K1500" s="73">
        <v>10127.64</v>
      </c>
      <c r="L1500" s="74">
        <v>1000</v>
      </c>
      <c r="M1500" s="73">
        <v>0</v>
      </c>
      <c r="N1500" s="73">
        <v>0</v>
      </c>
      <c r="O1500" s="16" t="str">
        <f>VLOOKUP($A1500,'Roll up tech'!$A:$C,3,0)</f>
        <v>Talenti</v>
      </c>
      <c r="P1500" s="16" t="str">
        <f>VLOOKUP($A1500,'Roll up tech'!$A:$C,2,0)</f>
        <v>Talenti Caribbean Coconut 8 1PT</v>
      </c>
      <c r="Q1500" s="16" t="str">
        <f t="shared" si="81"/>
        <v>Ta</v>
      </c>
      <c r="R1500" s="16">
        <f>VLOOKUP(A1500,'Per Pallet'!A:C,3,0)</f>
        <v>255</v>
      </c>
      <c r="S1500" s="16">
        <f t="shared" si="82"/>
        <v>0</v>
      </c>
    </row>
    <row r="1501" spans="1:19" hidden="1" x14ac:dyDescent="0.25">
      <c r="A1501" s="71">
        <v>68860129</v>
      </c>
      <c r="B1501" s="71">
        <v>1419</v>
      </c>
      <c r="C1501" s="71" t="s">
        <v>849</v>
      </c>
      <c r="D1501" s="71" t="s">
        <v>850</v>
      </c>
      <c r="E1501" s="71" t="s">
        <v>10403</v>
      </c>
      <c r="F1501" s="71" t="s">
        <v>851</v>
      </c>
      <c r="G1501" s="71" t="s">
        <v>852</v>
      </c>
      <c r="H1501" s="72">
        <v>2936</v>
      </c>
      <c r="I1501" s="73">
        <v>29960.73</v>
      </c>
      <c r="J1501" s="73">
        <v>10204.61</v>
      </c>
      <c r="K1501" s="73">
        <v>10533.12</v>
      </c>
      <c r="L1501" s="74">
        <v>1000</v>
      </c>
      <c r="M1501" s="73">
        <v>29960.73</v>
      </c>
      <c r="N1501" s="73">
        <v>0</v>
      </c>
      <c r="O1501" s="16" t="str">
        <f>VLOOKUP($A1501,'Roll up tech'!$A:$C,3,0)</f>
        <v>Talenti</v>
      </c>
      <c r="P1501" s="16" t="str">
        <f>VLOOKUP($A1501,'Roll up tech'!$A:$C,2,0)</f>
        <v>Talenti Caribbean Coconut 8 1PT</v>
      </c>
      <c r="Q1501" s="16" t="str">
        <f t="shared" si="81"/>
        <v>Ta</v>
      </c>
      <c r="R1501" s="16">
        <f>VLOOKUP(A1501,'Per Pallet'!A:C,3,0)</f>
        <v>255</v>
      </c>
      <c r="S1501" s="16">
        <f t="shared" si="82"/>
        <v>12</v>
      </c>
    </row>
    <row r="1502" spans="1:19" hidden="1" x14ac:dyDescent="0.25">
      <c r="A1502" s="71">
        <v>68860129</v>
      </c>
      <c r="B1502" s="71">
        <v>1439</v>
      </c>
      <c r="C1502" s="71" t="s">
        <v>849</v>
      </c>
      <c r="D1502" s="71" t="s">
        <v>850</v>
      </c>
      <c r="E1502" s="71" t="s">
        <v>10403</v>
      </c>
      <c r="F1502" s="71" t="s">
        <v>851</v>
      </c>
      <c r="G1502" s="71" t="s">
        <v>852</v>
      </c>
      <c r="H1502" s="72">
        <v>1479</v>
      </c>
      <c r="I1502" s="73">
        <v>15248.68</v>
      </c>
      <c r="J1502" s="73">
        <v>10310.129999999999</v>
      </c>
      <c r="K1502" s="73">
        <v>10127.64</v>
      </c>
      <c r="L1502" s="74">
        <v>1000</v>
      </c>
      <c r="M1502" s="73">
        <v>15248.68</v>
      </c>
      <c r="N1502" s="73">
        <v>0</v>
      </c>
      <c r="O1502" s="16" t="str">
        <f>VLOOKUP($A1502,'Roll up tech'!$A:$C,3,0)</f>
        <v>Talenti</v>
      </c>
      <c r="P1502" s="16" t="str">
        <f>VLOOKUP($A1502,'Roll up tech'!$A:$C,2,0)</f>
        <v>Talenti Caribbean Coconut 8 1PT</v>
      </c>
      <c r="Q1502" s="16" t="str">
        <f t="shared" si="81"/>
        <v>Ta</v>
      </c>
      <c r="R1502" s="16">
        <f>VLOOKUP(A1502,'Per Pallet'!A:C,3,0)</f>
        <v>255</v>
      </c>
      <c r="S1502" s="16">
        <f t="shared" si="82"/>
        <v>6</v>
      </c>
    </row>
    <row r="1503" spans="1:19" hidden="1" x14ac:dyDescent="0.25">
      <c r="A1503" s="71">
        <v>68860129</v>
      </c>
      <c r="B1503" s="71">
        <v>2300</v>
      </c>
      <c r="C1503" s="71" t="s">
        <v>849</v>
      </c>
      <c r="D1503" s="71" t="s">
        <v>850</v>
      </c>
      <c r="E1503" s="71" t="s">
        <v>10403</v>
      </c>
      <c r="F1503" s="71" t="s">
        <v>851</v>
      </c>
      <c r="G1503" s="71" t="s">
        <v>852</v>
      </c>
      <c r="H1503" s="72">
        <v>833</v>
      </c>
      <c r="I1503" s="73">
        <v>8000.78</v>
      </c>
      <c r="J1503" s="73">
        <v>9604.7800000000007</v>
      </c>
      <c r="K1503" s="73">
        <v>9930.94</v>
      </c>
      <c r="L1503" s="74">
        <v>1000</v>
      </c>
      <c r="M1503" s="73">
        <v>8000.78</v>
      </c>
      <c r="N1503" s="73">
        <v>0</v>
      </c>
      <c r="O1503" s="16" t="str">
        <f>VLOOKUP($A1503,'Roll up tech'!$A:$C,3,0)</f>
        <v>Talenti</v>
      </c>
      <c r="P1503" s="16" t="str">
        <f>VLOOKUP($A1503,'Roll up tech'!$A:$C,2,0)</f>
        <v>Talenti Caribbean Coconut 8 1PT</v>
      </c>
      <c r="Q1503" s="16" t="str">
        <f t="shared" si="81"/>
        <v>Ta</v>
      </c>
      <c r="R1503" s="16">
        <f>VLOOKUP(A1503,'Per Pallet'!A:C,3,0)</f>
        <v>255</v>
      </c>
      <c r="S1503" s="16">
        <f t="shared" si="82"/>
        <v>4</v>
      </c>
    </row>
    <row r="1504" spans="1:19" hidden="1" x14ac:dyDescent="0.25">
      <c r="A1504" s="71">
        <v>68860129</v>
      </c>
      <c r="B1504" s="71">
        <v>2904</v>
      </c>
      <c r="C1504" s="71" t="s">
        <v>849</v>
      </c>
      <c r="D1504" s="71" t="s">
        <v>850</v>
      </c>
      <c r="E1504" s="71" t="s">
        <v>10403</v>
      </c>
      <c r="F1504" s="71" t="s">
        <v>853</v>
      </c>
      <c r="G1504" s="71" t="s">
        <v>852</v>
      </c>
      <c r="H1504" s="72">
        <v>0</v>
      </c>
      <c r="I1504" s="73">
        <v>0</v>
      </c>
      <c r="J1504" s="73">
        <v>9564.44</v>
      </c>
      <c r="K1504" s="73">
        <v>9918.98</v>
      </c>
      <c r="L1504" s="74">
        <v>1000</v>
      </c>
      <c r="M1504" s="73">
        <v>0</v>
      </c>
      <c r="N1504" s="73">
        <v>0</v>
      </c>
      <c r="O1504" s="16" t="str">
        <f>VLOOKUP($A1504,'Roll up tech'!$A:$C,3,0)</f>
        <v>Talenti</v>
      </c>
      <c r="P1504" s="16" t="str">
        <f>VLOOKUP($A1504,'Roll up tech'!$A:$C,2,0)</f>
        <v>Talenti Caribbean Coconut 8 1PT</v>
      </c>
      <c r="Q1504" s="16" t="str">
        <f t="shared" si="81"/>
        <v>Ta</v>
      </c>
      <c r="R1504" s="16">
        <f>VLOOKUP(A1504,'Per Pallet'!A:C,3,0)</f>
        <v>255</v>
      </c>
      <c r="S1504" s="16">
        <f t="shared" si="82"/>
        <v>0</v>
      </c>
    </row>
    <row r="1505" spans="1:19" hidden="1" x14ac:dyDescent="0.25">
      <c r="A1505" s="71">
        <v>68860129</v>
      </c>
      <c r="B1505" s="71">
        <v>3989</v>
      </c>
      <c r="C1505" s="71" t="s">
        <v>849</v>
      </c>
      <c r="D1505" s="71" t="s">
        <v>850</v>
      </c>
      <c r="E1505" s="71" t="s">
        <v>10403</v>
      </c>
      <c r="F1505" s="71" t="s">
        <v>851</v>
      </c>
      <c r="G1505" s="71" t="s">
        <v>852</v>
      </c>
      <c r="H1505" s="72">
        <v>12300</v>
      </c>
      <c r="I1505" s="73">
        <v>118385.11</v>
      </c>
      <c r="J1505" s="73">
        <v>9624.81</v>
      </c>
      <c r="K1505" s="73">
        <v>10127.64</v>
      </c>
      <c r="L1505" s="74">
        <v>1000</v>
      </c>
      <c r="M1505" s="73">
        <v>118385.11</v>
      </c>
      <c r="N1505" s="73">
        <v>0</v>
      </c>
      <c r="O1505" s="16" t="str">
        <f>VLOOKUP($A1505,'Roll up tech'!$A:$C,3,0)</f>
        <v>Talenti</v>
      </c>
      <c r="P1505" s="16" t="str">
        <f>VLOOKUP($A1505,'Roll up tech'!$A:$C,2,0)</f>
        <v>Talenti Caribbean Coconut 8 1PT</v>
      </c>
      <c r="Q1505" s="16" t="str">
        <f t="shared" si="81"/>
        <v>Ta</v>
      </c>
      <c r="R1505" s="16">
        <f>VLOOKUP(A1505,'Per Pallet'!A:C,3,0)</f>
        <v>255</v>
      </c>
      <c r="S1505" s="16">
        <f t="shared" si="82"/>
        <v>49</v>
      </c>
    </row>
    <row r="1506" spans="1:19" hidden="1" x14ac:dyDescent="0.25">
      <c r="A1506" s="71">
        <v>68860135</v>
      </c>
      <c r="B1506" s="71">
        <v>1419</v>
      </c>
      <c r="C1506" s="71" t="s">
        <v>849</v>
      </c>
      <c r="D1506" s="71" t="s">
        <v>850</v>
      </c>
      <c r="E1506" s="71" t="s">
        <v>10403</v>
      </c>
      <c r="F1506" s="71" t="s">
        <v>851</v>
      </c>
      <c r="G1506" s="71" t="s">
        <v>852</v>
      </c>
      <c r="H1506" s="72">
        <v>180</v>
      </c>
      <c r="I1506" s="73">
        <v>1998.99</v>
      </c>
      <c r="J1506" s="73">
        <v>11105.5</v>
      </c>
      <c r="K1506" s="73">
        <v>11226.53</v>
      </c>
      <c r="L1506" s="74">
        <v>1000</v>
      </c>
      <c r="M1506" s="73">
        <v>1998.99</v>
      </c>
      <c r="N1506" s="73">
        <v>0</v>
      </c>
      <c r="O1506" s="16" t="str">
        <f>VLOOKUP($A1506,'Roll up tech'!$A:$C,3,0)</f>
        <v>TALENTI</v>
      </c>
      <c r="P1506" s="16" t="str">
        <f>VLOOKUP($A1506,'Roll up tech'!$A:$C,2,0)</f>
        <v>Talenti Caramel Apple Pie 8 1PT</v>
      </c>
      <c r="Q1506" s="16" t="str">
        <f t="shared" si="81"/>
        <v>Ta</v>
      </c>
      <c r="R1506" s="16">
        <f>VLOOKUP(A1506,'Per Pallet'!A:C,3,0)</f>
        <v>255</v>
      </c>
      <c r="S1506" s="16">
        <f t="shared" si="82"/>
        <v>1</v>
      </c>
    </row>
    <row r="1507" spans="1:19" hidden="1" x14ac:dyDescent="0.25">
      <c r="A1507" s="71">
        <v>68860135</v>
      </c>
      <c r="B1507" s="71">
        <v>1439</v>
      </c>
      <c r="C1507" s="71" t="s">
        <v>849</v>
      </c>
      <c r="D1507" s="71" t="s">
        <v>850</v>
      </c>
      <c r="E1507" s="71" t="s">
        <v>10403</v>
      </c>
      <c r="F1507" s="71" t="s">
        <v>851</v>
      </c>
      <c r="G1507" s="71" t="s">
        <v>852</v>
      </c>
      <c r="H1507" s="72">
        <v>1432</v>
      </c>
      <c r="I1507" s="73">
        <v>15905.81</v>
      </c>
      <c r="J1507" s="73">
        <v>11107.41</v>
      </c>
      <c r="K1507" s="73">
        <v>10835.5</v>
      </c>
      <c r="L1507" s="74">
        <v>1000</v>
      </c>
      <c r="M1507" s="73">
        <v>15905.81</v>
      </c>
      <c r="N1507" s="73">
        <v>0</v>
      </c>
      <c r="O1507" s="16" t="str">
        <f>VLOOKUP($A1507,'Roll up tech'!$A:$C,3,0)</f>
        <v>TALENTI</v>
      </c>
      <c r="P1507" s="16" t="str">
        <f>VLOOKUP($A1507,'Roll up tech'!$A:$C,2,0)</f>
        <v>Talenti Caramel Apple Pie 8 1PT</v>
      </c>
      <c r="Q1507" s="16" t="str">
        <f t="shared" si="81"/>
        <v>Ta</v>
      </c>
      <c r="R1507" s="16">
        <f>VLOOKUP(A1507,'Per Pallet'!A:C,3,0)</f>
        <v>255</v>
      </c>
      <c r="S1507" s="16">
        <f t="shared" si="82"/>
        <v>6</v>
      </c>
    </row>
    <row r="1508" spans="1:19" hidden="1" x14ac:dyDescent="0.25">
      <c r="A1508" s="71">
        <v>68860135</v>
      </c>
      <c r="B1508" s="71">
        <v>2300</v>
      </c>
      <c r="C1508" s="71" t="s">
        <v>849</v>
      </c>
      <c r="D1508" s="71" t="s">
        <v>850</v>
      </c>
      <c r="E1508" s="71" t="s">
        <v>10403</v>
      </c>
      <c r="F1508" s="71" t="s">
        <v>851</v>
      </c>
      <c r="G1508" s="71" t="s">
        <v>852</v>
      </c>
      <c r="H1508" s="72">
        <v>255</v>
      </c>
      <c r="I1508" s="73">
        <v>2695.27</v>
      </c>
      <c r="J1508" s="73">
        <v>10569.69</v>
      </c>
      <c r="K1508" s="73">
        <v>10835.5</v>
      </c>
      <c r="L1508" s="74">
        <v>1000</v>
      </c>
      <c r="M1508" s="73">
        <v>2695.27</v>
      </c>
      <c r="N1508" s="73">
        <v>0</v>
      </c>
      <c r="O1508" s="16" t="str">
        <f>VLOOKUP($A1508,'Roll up tech'!$A:$C,3,0)</f>
        <v>TALENTI</v>
      </c>
      <c r="P1508" s="16" t="str">
        <f>VLOOKUP($A1508,'Roll up tech'!$A:$C,2,0)</f>
        <v>Talenti Caramel Apple Pie 8 1PT</v>
      </c>
      <c r="Q1508" s="16" t="str">
        <f t="shared" si="81"/>
        <v>Ta</v>
      </c>
      <c r="R1508" s="16">
        <f>VLOOKUP(A1508,'Per Pallet'!A:C,3,0)</f>
        <v>255</v>
      </c>
      <c r="S1508" s="16">
        <f t="shared" si="82"/>
        <v>1</v>
      </c>
    </row>
    <row r="1509" spans="1:19" hidden="1" x14ac:dyDescent="0.25">
      <c r="A1509" s="71">
        <v>68860135</v>
      </c>
      <c r="B1509" s="71">
        <v>3989</v>
      </c>
      <c r="C1509" s="71" t="s">
        <v>849</v>
      </c>
      <c r="D1509" s="71" t="s">
        <v>850</v>
      </c>
      <c r="E1509" s="71" t="s">
        <v>10403</v>
      </c>
      <c r="F1509" s="71" t="s">
        <v>851</v>
      </c>
      <c r="G1509" s="71" t="s">
        <v>852</v>
      </c>
      <c r="H1509" s="72">
        <v>285</v>
      </c>
      <c r="I1509" s="73">
        <v>2961.01</v>
      </c>
      <c r="J1509" s="73">
        <v>10389.51</v>
      </c>
      <c r="K1509" s="73">
        <v>10963.29</v>
      </c>
      <c r="L1509" s="74">
        <v>1000</v>
      </c>
      <c r="M1509" s="73">
        <v>2961.01</v>
      </c>
      <c r="N1509" s="73">
        <v>0</v>
      </c>
      <c r="O1509" s="16" t="str">
        <f>VLOOKUP($A1509,'Roll up tech'!$A:$C,3,0)</f>
        <v>TALENTI</v>
      </c>
      <c r="P1509" s="16" t="str">
        <f>VLOOKUP($A1509,'Roll up tech'!$A:$C,2,0)</f>
        <v>Talenti Caramel Apple Pie 8 1PT</v>
      </c>
      <c r="Q1509" s="16" t="str">
        <f t="shared" si="81"/>
        <v>Ta</v>
      </c>
      <c r="R1509" s="16">
        <f>VLOOKUP(A1509,'Per Pallet'!A:C,3,0)</f>
        <v>255</v>
      </c>
      <c r="S1509" s="16">
        <f t="shared" si="82"/>
        <v>2</v>
      </c>
    </row>
    <row r="1510" spans="1:19" hidden="1" x14ac:dyDescent="0.25">
      <c r="A1510" s="71">
        <v>68860136</v>
      </c>
      <c r="B1510" s="71">
        <v>1406</v>
      </c>
      <c r="C1510" s="71" t="s">
        <v>849</v>
      </c>
      <c r="D1510" s="71" t="s">
        <v>850</v>
      </c>
      <c r="E1510" s="71" t="s">
        <v>10403</v>
      </c>
      <c r="F1510" s="71" t="s">
        <v>851</v>
      </c>
      <c r="G1510" s="71" t="s">
        <v>852</v>
      </c>
      <c r="H1510" s="72">
        <v>2009</v>
      </c>
      <c r="I1510" s="73">
        <v>27963.15</v>
      </c>
      <c r="J1510" s="73">
        <v>13918.94</v>
      </c>
      <c r="K1510" s="73">
        <v>17104.38</v>
      </c>
      <c r="L1510" s="74">
        <v>1000</v>
      </c>
      <c r="M1510" s="73">
        <v>27963.15</v>
      </c>
      <c r="N1510" s="73">
        <v>0</v>
      </c>
      <c r="O1510" s="16" t="str">
        <f>VLOOKUP($A1510,'Roll up tech'!$A:$C,3,0)</f>
        <v>TALENTI</v>
      </c>
      <c r="P1510" s="16" t="str">
        <f>VLOOKUP($A1510,'Roll up tech'!$A:$C,2,0)</f>
        <v>Talenti Black Raspberry CHOC Chip 8 1PT</v>
      </c>
      <c r="Q1510" s="16" t="str">
        <f t="shared" si="81"/>
        <v>Ta</v>
      </c>
      <c r="R1510" s="16">
        <f>VLOOKUP(A1510,'Per Pallet'!A:C,3,0)</f>
        <v>255</v>
      </c>
      <c r="S1510" s="16">
        <f t="shared" si="82"/>
        <v>8</v>
      </c>
    </row>
    <row r="1511" spans="1:19" hidden="1" x14ac:dyDescent="0.25">
      <c r="A1511" s="71">
        <v>68860136</v>
      </c>
      <c r="B1511" s="71">
        <v>1419</v>
      </c>
      <c r="C1511" s="71" t="s">
        <v>849</v>
      </c>
      <c r="D1511" s="71" t="s">
        <v>850</v>
      </c>
      <c r="E1511" s="71" t="s">
        <v>10403</v>
      </c>
      <c r="F1511" s="71" t="s">
        <v>851</v>
      </c>
      <c r="G1511" s="71" t="s">
        <v>852</v>
      </c>
      <c r="H1511" s="72">
        <v>4502</v>
      </c>
      <c r="I1511" s="73">
        <v>65536.03</v>
      </c>
      <c r="J1511" s="73">
        <v>14557.09</v>
      </c>
      <c r="K1511" s="73">
        <v>17503.080000000002</v>
      </c>
      <c r="L1511" s="74">
        <v>1000</v>
      </c>
      <c r="M1511" s="73">
        <v>65536.03</v>
      </c>
      <c r="N1511" s="73">
        <v>0</v>
      </c>
      <c r="O1511" s="16" t="str">
        <f>VLOOKUP($A1511,'Roll up tech'!$A:$C,3,0)</f>
        <v>TALENTI</v>
      </c>
      <c r="P1511" s="16" t="str">
        <f>VLOOKUP($A1511,'Roll up tech'!$A:$C,2,0)</f>
        <v>Talenti Black Raspberry CHOC Chip 8 1PT</v>
      </c>
      <c r="Q1511" s="16" t="str">
        <f t="shared" si="81"/>
        <v>Ta</v>
      </c>
      <c r="R1511" s="16">
        <f>VLOOKUP(A1511,'Per Pallet'!A:C,3,0)</f>
        <v>255</v>
      </c>
      <c r="S1511" s="16">
        <f t="shared" si="82"/>
        <v>18</v>
      </c>
    </row>
    <row r="1512" spans="1:19" hidden="1" x14ac:dyDescent="0.25">
      <c r="A1512" s="71">
        <v>68860136</v>
      </c>
      <c r="B1512" s="71">
        <v>1439</v>
      </c>
      <c r="C1512" s="71" t="s">
        <v>849</v>
      </c>
      <c r="D1512" s="71" t="s">
        <v>850</v>
      </c>
      <c r="E1512" s="71" t="s">
        <v>10403</v>
      </c>
      <c r="F1512" s="71" t="s">
        <v>851</v>
      </c>
      <c r="G1512" s="71" t="s">
        <v>852</v>
      </c>
      <c r="H1512" s="72">
        <v>1220</v>
      </c>
      <c r="I1512" s="73">
        <v>17909.53</v>
      </c>
      <c r="J1512" s="73">
        <v>14679.94</v>
      </c>
      <c r="K1512" s="73">
        <v>15729.87</v>
      </c>
      <c r="L1512" s="74">
        <v>1000</v>
      </c>
      <c r="M1512" s="73">
        <v>17909.53</v>
      </c>
      <c r="N1512" s="73">
        <v>0</v>
      </c>
      <c r="O1512" s="16" t="str">
        <f>VLOOKUP($A1512,'Roll up tech'!$A:$C,3,0)</f>
        <v>TALENTI</v>
      </c>
      <c r="P1512" s="16" t="str">
        <f>VLOOKUP($A1512,'Roll up tech'!$A:$C,2,0)</f>
        <v>Talenti Black Raspberry CHOC Chip 8 1PT</v>
      </c>
      <c r="Q1512" s="16" t="str">
        <f t="shared" si="81"/>
        <v>Ta</v>
      </c>
      <c r="R1512" s="16">
        <f>VLOOKUP(A1512,'Per Pallet'!A:C,3,0)</f>
        <v>255</v>
      </c>
      <c r="S1512" s="16">
        <f t="shared" si="82"/>
        <v>5</v>
      </c>
    </row>
    <row r="1513" spans="1:19" hidden="1" x14ac:dyDescent="0.25">
      <c r="A1513" s="71">
        <v>68860136</v>
      </c>
      <c r="B1513" s="71">
        <v>2300</v>
      </c>
      <c r="C1513" s="71" t="s">
        <v>849</v>
      </c>
      <c r="D1513" s="71" t="s">
        <v>850</v>
      </c>
      <c r="E1513" s="71" t="s">
        <v>10403</v>
      </c>
      <c r="F1513" s="71" t="s">
        <v>851</v>
      </c>
      <c r="G1513" s="71" t="s">
        <v>852</v>
      </c>
      <c r="H1513" s="72">
        <v>50230</v>
      </c>
      <c r="I1513" s="73">
        <v>781291.42</v>
      </c>
      <c r="J1513" s="73">
        <v>15554.28</v>
      </c>
      <c r="K1513" s="73">
        <v>16923.13</v>
      </c>
      <c r="L1513" s="74">
        <v>1000</v>
      </c>
      <c r="M1513" s="73">
        <v>781291.42</v>
      </c>
      <c r="N1513" s="73">
        <v>0</v>
      </c>
      <c r="O1513" s="16" t="str">
        <f>VLOOKUP($A1513,'Roll up tech'!$A:$C,3,0)</f>
        <v>TALENTI</v>
      </c>
      <c r="P1513" s="16" t="str">
        <f>VLOOKUP($A1513,'Roll up tech'!$A:$C,2,0)</f>
        <v>Talenti Black Raspberry CHOC Chip 8 1PT</v>
      </c>
      <c r="Q1513" s="16" t="str">
        <f t="shared" si="81"/>
        <v>Ta</v>
      </c>
      <c r="R1513" s="16">
        <f>VLOOKUP(A1513,'Per Pallet'!A:C,3,0)</f>
        <v>255</v>
      </c>
      <c r="S1513" s="16">
        <f t="shared" si="82"/>
        <v>197</v>
      </c>
    </row>
    <row r="1514" spans="1:19" hidden="1" x14ac:dyDescent="0.25">
      <c r="A1514" s="71">
        <v>68860136</v>
      </c>
      <c r="B1514" s="71">
        <v>2904</v>
      </c>
      <c r="C1514" s="71" t="s">
        <v>849</v>
      </c>
      <c r="D1514" s="71" t="s">
        <v>850</v>
      </c>
      <c r="E1514" s="71" t="s">
        <v>10403</v>
      </c>
      <c r="F1514" s="71" t="s">
        <v>851</v>
      </c>
      <c r="G1514" s="71" t="s">
        <v>852</v>
      </c>
      <c r="H1514" s="72">
        <v>0</v>
      </c>
      <c r="I1514" s="73">
        <v>0</v>
      </c>
      <c r="J1514" s="73">
        <v>15670.74</v>
      </c>
      <c r="K1514" s="73">
        <v>16908.419999999998</v>
      </c>
      <c r="L1514" s="74">
        <v>1000</v>
      </c>
      <c r="M1514" s="73">
        <v>0</v>
      </c>
      <c r="N1514" s="73">
        <v>0</v>
      </c>
      <c r="O1514" s="16" t="str">
        <f>VLOOKUP($A1514,'Roll up tech'!$A:$C,3,0)</f>
        <v>TALENTI</v>
      </c>
      <c r="P1514" s="16" t="str">
        <f>VLOOKUP($A1514,'Roll up tech'!$A:$C,2,0)</f>
        <v>Talenti Black Raspberry CHOC Chip 8 1PT</v>
      </c>
      <c r="Q1514" s="16" t="str">
        <f t="shared" si="81"/>
        <v>Ta</v>
      </c>
      <c r="R1514" s="16">
        <f>VLOOKUP(A1514,'Per Pallet'!A:C,3,0)</f>
        <v>255</v>
      </c>
      <c r="S1514" s="16">
        <f t="shared" si="82"/>
        <v>0</v>
      </c>
    </row>
    <row r="1515" spans="1:19" hidden="1" x14ac:dyDescent="0.25">
      <c r="A1515" s="71">
        <v>68860136</v>
      </c>
      <c r="B1515" s="71">
        <v>3989</v>
      </c>
      <c r="C1515" s="71" t="s">
        <v>849</v>
      </c>
      <c r="D1515" s="71" t="s">
        <v>850</v>
      </c>
      <c r="E1515" s="71" t="s">
        <v>10403</v>
      </c>
      <c r="F1515" s="71" t="s">
        <v>851</v>
      </c>
      <c r="G1515" s="71" t="s">
        <v>852</v>
      </c>
      <c r="H1515" s="72">
        <v>7781</v>
      </c>
      <c r="I1515" s="73">
        <v>107962.62</v>
      </c>
      <c r="J1515" s="73">
        <v>13875.16</v>
      </c>
      <c r="K1515" s="73">
        <v>17104.38</v>
      </c>
      <c r="L1515" s="74">
        <v>1000</v>
      </c>
      <c r="M1515" s="73">
        <v>107962.62</v>
      </c>
      <c r="N1515" s="73">
        <v>0</v>
      </c>
      <c r="O1515" s="16" t="str">
        <f>VLOOKUP($A1515,'Roll up tech'!$A:$C,3,0)</f>
        <v>TALENTI</v>
      </c>
      <c r="P1515" s="16" t="str">
        <f>VLOOKUP($A1515,'Roll up tech'!$A:$C,2,0)</f>
        <v>Talenti Black Raspberry CHOC Chip 8 1PT</v>
      </c>
      <c r="Q1515" s="16" t="str">
        <f t="shared" si="81"/>
        <v>Ta</v>
      </c>
      <c r="R1515" s="16">
        <f>VLOOKUP(A1515,'Per Pallet'!A:C,3,0)</f>
        <v>255</v>
      </c>
      <c r="S1515" s="16">
        <f t="shared" si="82"/>
        <v>31</v>
      </c>
    </row>
    <row r="1516" spans="1:19" hidden="1" x14ac:dyDescent="0.25">
      <c r="A1516" s="71">
        <v>68860397</v>
      </c>
      <c r="B1516" s="71">
        <v>1419</v>
      </c>
      <c r="C1516" s="71" t="s">
        <v>849</v>
      </c>
      <c r="D1516" s="71" t="s">
        <v>850</v>
      </c>
      <c r="E1516" s="71" t="s">
        <v>10403</v>
      </c>
      <c r="F1516" s="71" t="s">
        <v>851</v>
      </c>
      <c r="G1516" s="71" t="s">
        <v>852</v>
      </c>
      <c r="H1516" s="72">
        <v>660</v>
      </c>
      <c r="I1516" s="73">
        <v>7946.54</v>
      </c>
      <c r="J1516" s="73">
        <v>12040.21</v>
      </c>
      <c r="K1516" s="73">
        <v>11123.51</v>
      </c>
      <c r="L1516" s="74">
        <v>1000</v>
      </c>
      <c r="M1516" s="73">
        <v>7946.54</v>
      </c>
      <c r="N1516" s="73">
        <v>0</v>
      </c>
      <c r="O1516" s="16" t="str">
        <f>VLOOKUP($A1516,'Roll up tech'!$A:$C,3,0)</f>
        <v>TALENTI</v>
      </c>
      <c r="P1516" s="16" t="str">
        <f>VLOOKUP($A1516,'Roll up tech'!$A:$C,2,0)</f>
        <v>Talenti Peppermint Bark 8 1PT</v>
      </c>
      <c r="Q1516" s="16" t="str">
        <f t="shared" si="81"/>
        <v>Ta</v>
      </c>
      <c r="R1516" s="16">
        <f>VLOOKUP(A1516,'Per Pallet'!A:C,3,0)</f>
        <v>255</v>
      </c>
      <c r="S1516" s="16">
        <f t="shared" si="82"/>
        <v>3</v>
      </c>
    </row>
    <row r="1517" spans="1:19" hidden="1" x14ac:dyDescent="0.25">
      <c r="A1517" s="71">
        <v>68860397</v>
      </c>
      <c r="B1517" s="71">
        <v>1439</v>
      </c>
      <c r="C1517" s="71" t="s">
        <v>849</v>
      </c>
      <c r="D1517" s="71" t="s">
        <v>850</v>
      </c>
      <c r="E1517" s="71" t="s">
        <v>10403</v>
      </c>
      <c r="F1517" s="71" t="s">
        <v>851</v>
      </c>
      <c r="G1517" s="71" t="s">
        <v>852</v>
      </c>
      <c r="H1517" s="72">
        <v>1035</v>
      </c>
      <c r="I1517" s="73">
        <v>12478.31</v>
      </c>
      <c r="J1517" s="73">
        <v>12056.34</v>
      </c>
      <c r="K1517" s="73">
        <v>11123.51</v>
      </c>
      <c r="L1517" s="74">
        <v>1000</v>
      </c>
      <c r="M1517" s="73">
        <v>12478.31</v>
      </c>
      <c r="N1517" s="73">
        <v>0</v>
      </c>
      <c r="O1517" s="16" t="str">
        <f>VLOOKUP($A1517,'Roll up tech'!$A:$C,3,0)</f>
        <v>TALENTI</v>
      </c>
      <c r="P1517" s="16" t="str">
        <f>VLOOKUP($A1517,'Roll up tech'!$A:$C,2,0)</f>
        <v>Talenti Peppermint Bark 8 1PT</v>
      </c>
      <c r="Q1517" s="16" t="str">
        <f t="shared" si="81"/>
        <v>Ta</v>
      </c>
      <c r="R1517" s="16">
        <f>VLOOKUP(A1517,'Per Pallet'!A:C,3,0)</f>
        <v>255</v>
      </c>
      <c r="S1517" s="16">
        <f t="shared" si="82"/>
        <v>5</v>
      </c>
    </row>
    <row r="1518" spans="1:19" hidden="1" x14ac:dyDescent="0.25">
      <c r="A1518" s="71">
        <v>68860397</v>
      </c>
      <c r="B1518" s="71">
        <v>2300</v>
      </c>
      <c r="C1518" s="71" t="s">
        <v>849</v>
      </c>
      <c r="D1518" s="71" t="s">
        <v>850</v>
      </c>
      <c r="E1518" s="71" t="s">
        <v>10403</v>
      </c>
      <c r="F1518" s="71" t="s">
        <v>851</v>
      </c>
      <c r="G1518" s="71" t="s">
        <v>852</v>
      </c>
      <c r="H1518" s="72">
        <v>270</v>
      </c>
      <c r="I1518" s="73">
        <v>3071.2</v>
      </c>
      <c r="J1518" s="73">
        <v>11374.81</v>
      </c>
      <c r="K1518" s="73">
        <v>11123.51</v>
      </c>
      <c r="L1518" s="74">
        <v>1000</v>
      </c>
      <c r="M1518" s="73">
        <v>3071.2</v>
      </c>
      <c r="N1518" s="73">
        <v>0</v>
      </c>
      <c r="O1518" s="16" t="str">
        <f>VLOOKUP($A1518,'Roll up tech'!$A:$C,3,0)</f>
        <v>TALENTI</v>
      </c>
      <c r="P1518" s="16" t="str">
        <f>VLOOKUP($A1518,'Roll up tech'!$A:$C,2,0)</f>
        <v>Talenti Peppermint Bark 8 1PT</v>
      </c>
      <c r="Q1518" s="16" t="str">
        <f t="shared" si="81"/>
        <v>Ta</v>
      </c>
      <c r="R1518" s="16">
        <f>VLOOKUP(A1518,'Per Pallet'!A:C,3,0)</f>
        <v>255</v>
      </c>
      <c r="S1518" s="16">
        <f t="shared" si="82"/>
        <v>2</v>
      </c>
    </row>
    <row r="1519" spans="1:19" hidden="1" x14ac:dyDescent="0.25">
      <c r="A1519" s="71">
        <v>68860397</v>
      </c>
      <c r="B1519" s="71">
        <v>3989</v>
      </c>
      <c r="C1519" s="71" t="s">
        <v>849</v>
      </c>
      <c r="D1519" s="71" t="s">
        <v>850</v>
      </c>
      <c r="E1519" s="71" t="s">
        <v>10403</v>
      </c>
      <c r="F1519" s="71" t="s">
        <v>851</v>
      </c>
      <c r="G1519" s="71" t="s">
        <v>852</v>
      </c>
      <c r="H1519" s="72">
        <v>1035</v>
      </c>
      <c r="I1519" s="73">
        <v>11950.88</v>
      </c>
      <c r="J1519" s="73">
        <v>11546.74</v>
      </c>
      <c r="K1519" s="73">
        <v>11123.51</v>
      </c>
      <c r="L1519" s="74">
        <v>1000</v>
      </c>
      <c r="M1519" s="73">
        <v>11950.88</v>
      </c>
      <c r="N1519" s="73">
        <v>0</v>
      </c>
      <c r="O1519" s="16" t="str">
        <f>VLOOKUP($A1519,'Roll up tech'!$A:$C,3,0)</f>
        <v>TALENTI</v>
      </c>
      <c r="P1519" s="16" t="str">
        <f>VLOOKUP($A1519,'Roll up tech'!$A:$C,2,0)</f>
        <v>Talenti Peppermint Bark 8 1PT</v>
      </c>
      <c r="Q1519" s="16" t="str">
        <f t="shared" si="81"/>
        <v>Ta</v>
      </c>
      <c r="R1519" s="16">
        <f>VLOOKUP(A1519,'Per Pallet'!A:C,3,0)</f>
        <v>255</v>
      </c>
      <c r="S1519" s="16">
        <f t="shared" si="82"/>
        <v>5</v>
      </c>
    </row>
    <row r="1520" spans="1:19" hidden="1" x14ac:dyDescent="0.25">
      <c r="A1520" s="71">
        <v>68860585</v>
      </c>
      <c r="B1520" s="71">
        <v>1406</v>
      </c>
      <c r="C1520" s="71" t="s">
        <v>849</v>
      </c>
      <c r="D1520" s="71" t="s">
        <v>850</v>
      </c>
      <c r="E1520" s="71" t="s">
        <v>10403</v>
      </c>
      <c r="F1520" s="71" t="s">
        <v>851</v>
      </c>
      <c r="G1520" s="71" t="s">
        <v>852</v>
      </c>
      <c r="H1520" s="72">
        <v>3825</v>
      </c>
      <c r="I1520" s="73">
        <v>43234.17</v>
      </c>
      <c r="J1520" s="73">
        <v>11303.05</v>
      </c>
      <c r="K1520" s="73">
        <v>12145.91</v>
      </c>
      <c r="L1520" s="74">
        <v>1000</v>
      </c>
      <c r="M1520" s="73">
        <v>43234.17</v>
      </c>
      <c r="N1520" s="73">
        <v>0</v>
      </c>
      <c r="O1520" s="16" t="str">
        <f>VLOOKUP($A1520,'Roll up tech'!$A:$C,3,0)</f>
        <v>TALENTI</v>
      </c>
      <c r="P1520" s="16" t="str">
        <f>VLOOKUP($A1520,'Roll up tech'!$A:$C,2,0)</f>
        <v>Talenti Raspberry Cheesecake 8 1PT</v>
      </c>
      <c r="Q1520" s="16" t="str">
        <f t="shared" si="81"/>
        <v>Ta</v>
      </c>
      <c r="R1520" s="16">
        <f>VLOOKUP(A1520,'Per Pallet'!A:C,3,0)</f>
        <v>255</v>
      </c>
      <c r="S1520" s="16">
        <f t="shared" si="82"/>
        <v>15</v>
      </c>
    </row>
    <row r="1521" spans="1:19" hidden="1" x14ac:dyDescent="0.25">
      <c r="A1521" s="71">
        <v>68860585</v>
      </c>
      <c r="B1521" s="71">
        <v>1419</v>
      </c>
      <c r="C1521" s="71" t="s">
        <v>849</v>
      </c>
      <c r="D1521" s="71" t="s">
        <v>850</v>
      </c>
      <c r="E1521" s="71" t="s">
        <v>10403</v>
      </c>
      <c r="F1521" s="71" t="s">
        <v>851</v>
      </c>
      <c r="G1521" s="71" t="s">
        <v>852</v>
      </c>
      <c r="H1521" s="72">
        <v>17010</v>
      </c>
      <c r="I1521" s="73">
        <v>200649.49</v>
      </c>
      <c r="J1521" s="73">
        <v>11795.97</v>
      </c>
      <c r="K1521" s="73">
        <v>12660.35</v>
      </c>
      <c r="L1521" s="74">
        <v>1000</v>
      </c>
      <c r="M1521" s="73">
        <v>200649.49</v>
      </c>
      <c r="N1521" s="73">
        <v>0</v>
      </c>
      <c r="O1521" s="16" t="str">
        <f>VLOOKUP($A1521,'Roll up tech'!$A:$C,3,0)</f>
        <v>TALENTI</v>
      </c>
      <c r="P1521" s="16" t="str">
        <f>VLOOKUP($A1521,'Roll up tech'!$A:$C,2,0)</f>
        <v>Talenti Raspberry Cheesecake 8 1PT</v>
      </c>
      <c r="Q1521" s="16" t="str">
        <f t="shared" si="81"/>
        <v>Ta</v>
      </c>
      <c r="R1521" s="16">
        <f>VLOOKUP(A1521,'Per Pallet'!A:C,3,0)</f>
        <v>255</v>
      </c>
      <c r="S1521" s="16">
        <f t="shared" si="82"/>
        <v>67</v>
      </c>
    </row>
    <row r="1522" spans="1:19" hidden="1" x14ac:dyDescent="0.25">
      <c r="A1522" s="71">
        <v>68860585</v>
      </c>
      <c r="B1522" s="71">
        <v>1439</v>
      </c>
      <c r="C1522" s="71" t="s">
        <v>849</v>
      </c>
      <c r="D1522" s="71" t="s">
        <v>850</v>
      </c>
      <c r="E1522" s="71" t="s">
        <v>10403</v>
      </c>
      <c r="F1522" s="71" t="s">
        <v>851</v>
      </c>
      <c r="G1522" s="71" t="s">
        <v>852</v>
      </c>
      <c r="H1522" s="72">
        <v>4695</v>
      </c>
      <c r="I1522" s="73">
        <v>56785.52</v>
      </c>
      <c r="J1522" s="73">
        <v>12094.89</v>
      </c>
      <c r="K1522" s="73">
        <v>12145.91</v>
      </c>
      <c r="L1522" s="74">
        <v>1000</v>
      </c>
      <c r="M1522" s="73">
        <v>56785.52</v>
      </c>
      <c r="N1522" s="73">
        <v>0</v>
      </c>
      <c r="O1522" s="16" t="str">
        <f>VLOOKUP($A1522,'Roll up tech'!$A:$C,3,0)</f>
        <v>TALENTI</v>
      </c>
      <c r="P1522" s="16" t="str">
        <f>VLOOKUP($A1522,'Roll up tech'!$A:$C,2,0)</f>
        <v>Talenti Raspberry Cheesecake 8 1PT</v>
      </c>
      <c r="Q1522" s="16" t="str">
        <f t="shared" ref="Q1522:Q1574" si="83">LEFT(P1522,2)</f>
        <v>Ta</v>
      </c>
      <c r="R1522" s="16">
        <f>VLOOKUP(A1522,'Per Pallet'!A:C,3,0)</f>
        <v>255</v>
      </c>
      <c r="S1522" s="16">
        <f t="shared" ref="S1522:S1574" si="84">ROUNDUP(H1522/R1522,0)</f>
        <v>19</v>
      </c>
    </row>
    <row r="1523" spans="1:19" hidden="1" x14ac:dyDescent="0.25">
      <c r="A1523" s="71">
        <v>68860585</v>
      </c>
      <c r="B1523" s="71">
        <v>1471</v>
      </c>
      <c r="C1523" s="71" t="s">
        <v>849</v>
      </c>
      <c r="D1523" s="71" t="s">
        <v>850</v>
      </c>
      <c r="E1523" s="71" t="s">
        <v>10403</v>
      </c>
      <c r="F1523" s="71" t="s">
        <v>851</v>
      </c>
      <c r="G1523" s="71" t="s">
        <v>852</v>
      </c>
      <c r="H1523" s="72">
        <v>0</v>
      </c>
      <c r="I1523" s="73">
        <v>0</v>
      </c>
      <c r="J1523" s="73">
        <v>11499.02</v>
      </c>
      <c r="K1523" s="73">
        <v>12145.91</v>
      </c>
      <c r="L1523" s="74">
        <v>1000</v>
      </c>
      <c r="M1523" s="73">
        <v>0</v>
      </c>
      <c r="N1523" s="73">
        <v>0</v>
      </c>
      <c r="O1523" s="16" t="str">
        <f>VLOOKUP($A1523,'Roll up tech'!$A:$C,3,0)</f>
        <v>TALENTI</v>
      </c>
      <c r="P1523" s="16" t="str">
        <f>VLOOKUP($A1523,'Roll up tech'!$A:$C,2,0)</f>
        <v>Talenti Raspberry Cheesecake 8 1PT</v>
      </c>
      <c r="Q1523" s="16" t="str">
        <f t="shared" si="83"/>
        <v>Ta</v>
      </c>
      <c r="R1523" s="16">
        <f>VLOOKUP(A1523,'Per Pallet'!A:C,3,0)</f>
        <v>255</v>
      </c>
      <c r="S1523" s="16">
        <f t="shared" si="84"/>
        <v>0</v>
      </c>
    </row>
    <row r="1524" spans="1:19" hidden="1" x14ac:dyDescent="0.25">
      <c r="A1524" s="71">
        <v>68860585</v>
      </c>
      <c r="B1524" s="71">
        <v>2300</v>
      </c>
      <c r="C1524" s="71" t="s">
        <v>849</v>
      </c>
      <c r="D1524" s="71" t="s">
        <v>850</v>
      </c>
      <c r="E1524" s="71" t="s">
        <v>10403</v>
      </c>
      <c r="F1524" s="71" t="s">
        <v>851</v>
      </c>
      <c r="G1524" s="71" t="s">
        <v>852</v>
      </c>
      <c r="H1524" s="72">
        <v>9992</v>
      </c>
      <c r="I1524" s="73">
        <v>110061.71</v>
      </c>
      <c r="J1524" s="73">
        <v>11014.98</v>
      </c>
      <c r="K1524" s="73">
        <v>12113.85</v>
      </c>
      <c r="L1524" s="74">
        <v>1000</v>
      </c>
      <c r="M1524" s="73">
        <v>110061.71</v>
      </c>
      <c r="N1524" s="73">
        <v>0</v>
      </c>
      <c r="O1524" s="16" t="str">
        <f>VLOOKUP($A1524,'Roll up tech'!$A:$C,3,0)</f>
        <v>TALENTI</v>
      </c>
      <c r="P1524" s="16" t="str">
        <f>VLOOKUP($A1524,'Roll up tech'!$A:$C,2,0)</f>
        <v>Talenti Raspberry Cheesecake 8 1PT</v>
      </c>
      <c r="Q1524" s="16" t="str">
        <f t="shared" si="83"/>
        <v>Ta</v>
      </c>
      <c r="R1524" s="16">
        <f>VLOOKUP(A1524,'Per Pallet'!A:C,3,0)</f>
        <v>255</v>
      </c>
      <c r="S1524" s="16">
        <f t="shared" si="84"/>
        <v>40</v>
      </c>
    </row>
    <row r="1525" spans="1:19" hidden="1" x14ac:dyDescent="0.25">
      <c r="A1525" s="71">
        <v>68860585</v>
      </c>
      <c r="B1525" s="71">
        <v>2904</v>
      </c>
      <c r="C1525" s="71" t="s">
        <v>849</v>
      </c>
      <c r="D1525" s="71" t="s">
        <v>850</v>
      </c>
      <c r="E1525" s="71" t="s">
        <v>10403</v>
      </c>
      <c r="F1525" s="71" t="s">
        <v>851</v>
      </c>
      <c r="G1525" s="71" t="s">
        <v>852</v>
      </c>
      <c r="H1525" s="72">
        <v>0</v>
      </c>
      <c r="I1525" s="73">
        <v>0</v>
      </c>
      <c r="J1525" s="73">
        <v>11009.12</v>
      </c>
      <c r="K1525" s="73">
        <v>13809.79</v>
      </c>
      <c r="L1525" s="74">
        <v>1000</v>
      </c>
      <c r="M1525" s="73">
        <v>0</v>
      </c>
      <c r="N1525" s="73">
        <v>0</v>
      </c>
      <c r="O1525" s="16" t="str">
        <f>VLOOKUP($A1525,'Roll up tech'!$A:$C,3,0)</f>
        <v>TALENTI</v>
      </c>
      <c r="P1525" s="16" t="str">
        <f>VLOOKUP($A1525,'Roll up tech'!$A:$C,2,0)</f>
        <v>Talenti Raspberry Cheesecake 8 1PT</v>
      </c>
      <c r="Q1525" s="16" t="str">
        <f t="shared" si="83"/>
        <v>Ta</v>
      </c>
      <c r="R1525" s="16">
        <f>VLOOKUP(A1525,'Per Pallet'!A:C,3,0)</f>
        <v>255</v>
      </c>
      <c r="S1525" s="16">
        <f t="shared" si="84"/>
        <v>0</v>
      </c>
    </row>
    <row r="1526" spans="1:19" hidden="1" x14ac:dyDescent="0.25">
      <c r="A1526" s="71">
        <v>68860585</v>
      </c>
      <c r="B1526" s="71">
        <v>3989</v>
      </c>
      <c r="C1526" s="71" t="s">
        <v>849</v>
      </c>
      <c r="D1526" s="71" t="s">
        <v>850</v>
      </c>
      <c r="E1526" s="71" t="s">
        <v>10403</v>
      </c>
      <c r="F1526" s="71" t="s">
        <v>851</v>
      </c>
      <c r="G1526" s="71" t="s">
        <v>852</v>
      </c>
      <c r="H1526" s="72">
        <v>10064</v>
      </c>
      <c r="I1526" s="73">
        <v>114549.73</v>
      </c>
      <c r="J1526" s="73">
        <v>11382.13</v>
      </c>
      <c r="K1526" s="73">
        <v>12145.91</v>
      </c>
      <c r="L1526" s="74">
        <v>1000</v>
      </c>
      <c r="M1526" s="73">
        <v>114549.73</v>
      </c>
      <c r="N1526" s="73">
        <v>0</v>
      </c>
      <c r="O1526" s="16" t="str">
        <f>VLOOKUP($A1526,'Roll up tech'!$A:$C,3,0)</f>
        <v>TALENTI</v>
      </c>
      <c r="P1526" s="16" t="str">
        <f>VLOOKUP($A1526,'Roll up tech'!$A:$C,2,0)</f>
        <v>Talenti Raspberry Cheesecake 8 1PT</v>
      </c>
      <c r="Q1526" s="16" t="str">
        <f t="shared" si="83"/>
        <v>Ta</v>
      </c>
      <c r="R1526" s="16">
        <f>VLOOKUP(A1526,'Per Pallet'!A:C,3,0)</f>
        <v>255</v>
      </c>
      <c r="S1526" s="16">
        <f t="shared" si="84"/>
        <v>40</v>
      </c>
    </row>
    <row r="1527" spans="1:19" hidden="1" x14ac:dyDescent="0.25">
      <c r="A1527" s="71">
        <v>68860657</v>
      </c>
      <c r="B1527" s="71">
        <v>1419</v>
      </c>
      <c r="C1527" s="71" t="s">
        <v>849</v>
      </c>
      <c r="D1527" s="71" t="s">
        <v>850</v>
      </c>
      <c r="E1527" s="71" t="s">
        <v>10403</v>
      </c>
      <c r="F1527" s="71" t="s">
        <v>851</v>
      </c>
      <c r="G1527" s="71" t="s">
        <v>852</v>
      </c>
      <c r="H1527" s="72">
        <v>11361</v>
      </c>
      <c r="I1527" s="73">
        <v>136493.67000000001</v>
      </c>
      <c r="J1527" s="73">
        <v>12014.23</v>
      </c>
      <c r="K1527" s="73">
        <v>13196.29</v>
      </c>
      <c r="L1527" s="74">
        <v>1000</v>
      </c>
      <c r="M1527" s="73">
        <v>136493.67000000001</v>
      </c>
      <c r="N1527" s="73">
        <v>0</v>
      </c>
      <c r="O1527" s="16" t="str">
        <f>VLOOKUP($A1527,'Roll up tech'!$A:$C,3,0)</f>
        <v>TALENTI</v>
      </c>
      <c r="P1527" s="16" t="str">
        <f>VLOOKUP($A1527,'Roll up tech'!$A:$C,2,0)</f>
        <v>Talenti Sea Salt Caramel 8 1PT</v>
      </c>
      <c r="Q1527" s="16" t="str">
        <f t="shared" si="83"/>
        <v>Ta</v>
      </c>
      <c r="R1527" s="16">
        <f>VLOOKUP(A1527,'Per Pallet'!A:C,3,0)</f>
        <v>255</v>
      </c>
      <c r="S1527" s="16">
        <f t="shared" si="84"/>
        <v>45</v>
      </c>
    </row>
    <row r="1528" spans="1:19" hidden="1" x14ac:dyDescent="0.25">
      <c r="A1528" s="71">
        <v>68860657</v>
      </c>
      <c r="B1528" s="71">
        <v>1439</v>
      </c>
      <c r="C1528" s="71" t="s">
        <v>849</v>
      </c>
      <c r="D1528" s="71" t="s">
        <v>850</v>
      </c>
      <c r="E1528" s="71" t="s">
        <v>10403</v>
      </c>
      <c r="F1528" s="71" t="s">
        <v>851</v>
      </c>
      <c r="G1528" s="71" t="s">
        <v>852</v>
      </c>
      <c r="H1528" s="72">
        <v>9842</v>
      </c>
      <c r="I1528" s="73">
        <v>121198.72</v>
      </c>
      <c r="J1528" s="73">
        <v>12314.44</v>
      </c>
      <c r="K1528" s="73">
        <v>12667.67</v>
      </c>
      <c r="L1528" s="74">
        <v>1000</v>
      </c>
      <c r="M1528" s="73">
        <v>121198.72</v>
      </c>
      <c r="N1528" s="73">
        <v>0</v>
      </c>
      <c r="O1528" s="16" t="str">
        <f>VLOOKUP($A1528,'Roll up tech'!$A:$C,3,0)</f>
        <v>TALENTI</v>
      </c>
      <c r="P1528" s="16" t="str">
        <f>VLOOKUP($A1528,'Roll up tech'!$A:$C,2,0)</f>
        <v>Talenti Sea Salt Caramel 8 1PT</v>
      </c>
      <c r="Q1528" s="16" t="str">
        <f t="shared" si="83"/>
        <v>Ta</v>
      </c>
      <c r="R1528" s="16">
        <f>VLOOKUP(A1528,'Per Pallet'!A:C,3,0)</f>
        <v>255</v>
      </c>
      <c r="S1528" s="16">
        <f t="shared" si="84"/>
        <v>39</v>
      </c>
    </row>
    <row r="1529" spans="1:19" hidden="1" x14ac:dyDescent="0.25">
      <c r="A1529" s="71">
        <v>68860657</v>
      </c>
      <c r="B1529" s="71">
        <v>2300</v>
      </c>
      <c r="C1529" s="71" t="s">
        <v>849</v>
      </c>
      <c r="D1529" s="71" t="s">
        <v>850</v>
      </c>
      <c r="E1529" s="71" t="s">
        <v>10403</v>
      </c>
      <c r="F1529" s="71" t="s">
        <v>851</v>
      </c>
      <c r="G1529" s="71" t="s">
        <v>852</v>
      </c>
      <c r="H1529" s="72">
        <v>17330</v>
      </c>
      <c r="I1529" s="73">
        <v>199493.86</v>
      </c>
      <c r="J1529" s="73">
        <v>11511.47</v>
      </c>
      <c r="K1529" s="73">
        <v>12557.55</v>
      </c>
      <c r="L1529" s="74">
        <v>1000</v>
      </c>
      <c r="M1529" s="73">
        <v>199493.86</v>
      </c>
      <c r="N1529" s="73">
        <v>0</v>
      </c>
      <c r="O1529" s="16" t="str">
        <f>VLOOKUP($A1529,'Roll up tech'!$A:$C,3,0)</f>
        <v>TALENTI</v>
      </c>
      <c r="P1529" s="16" t="str">
        <f>VLOOKUP($A1529,'Roll up tech'!$A:$C,2,0)</f>
        <v>Talenti Sea Salt Caramel 8 1PT</v>
      </c>
      <c r="Q1529" s="16" t="str">
        <f t="shared" si="83"/>
        <v>Ta</v>
      </c>
      <c r="R1529" s="16">
        <f>VLOOKUP(A1529,'Per Pallet'!A:C,3,0)</f>
        <v>255</v>
      </c>
      <c r="S1529" s="16">
        <f t="shared" si="84"/>
        <v>68</v>
      </c>
    </row>
    <row r="1530" spans="1:19" hidden="1" x14ac:dyDescent="0.25">
      <c r="A1530" s="71">
        <v>68860657</v>
      </c>
      <c r="B1530" s="71">
        <v>2904</v>
      </c>
      <c r="C1530" s="71" t="s">
        <v>849</v>
      </c>
      <c r="D1530" s="71" t="s">
        <v>850</v>
      </c>
      <c r="E1530" s="71" t="s">
        <v>10403</v>
      </c>
      <c r="F1530" s="71" t="s">
        <v>851</v>
      </c>
      <c r="G1530" s="71" t="s">
        <v>852</v>
      </c>
      <c r="H1530" s="72">
        <v>0</v>
      </c>
      <c r="I1530" s="73">
        <v>0</v>
      </c>
      <c r="J1530" s="73">
        <v>11487.48</v>
      </c>
      <c r="K1530" s="73">
        <v>12538.88</v>
      </c>
      <c r="L1530" s="74">
        <v>1000</v>
      </c>
      <c r="M1530" s="73">
        <v>0</v>
      </c>
      <c r="N1530" s="73">
        <v>0</v>
      </c>
      <c r="O1530" s="16" t="str">
        <f>VLOOKUP($A1530,'Roll up tech'!$A:$C,3,0)</f>
        <v>TALENTI</v>
      </c>
      <c r="P1530" s="16" t="str">
        <f>VLOOKUP($A1530,'Roll up tech'!$A:$C,2,0)</f>
        <v>Talenti Sea Salt Caramel 8 1PT</v>
      </c>
      <c r="Q1530" s="16" t="str">
        <f t="shared" si="83"/>
        <v>Ta</v>
      </c>
      <c r="R1530" s="16">
        <f>VLOOKUP(A1530,'Per Pallet'!A:C,3,0)</f>
        <v>255</v>
      </c>
      <c r="S1530" s="16">
        <f t="shared" si="84"/>
        <v>0</v>
      </c>
    </row>
    <row r="1531" spans="1:19" hidden="1" x14ac:dyDescent="0.25">
      <c r="A1531" s="71">
        <v>68860657</v>
      </c>
      <c r="B1531" s="71">
        <v>3989</v>
      </c>
      <c r="C1531" s="71" t="s">
        <v>849</v>
      </c>
      <c r="D1531" s="71" t="s">
        <v>850</v>
      </c>
      <c r="E1531" s="71" t="s">
        <v>10403</v>
      </c>
      <c r="F1531" s="71" t="s">
        <v>851</v>
      </c>
      <c r="G1531" s="71" t="s">
        <v>852</v>
      </c>
      <c r="H1531" s="72">
        <v>18887</v>
      </c>
      <c r="I1531" s="73">
        <v>219293.66</v>
      </c>
      <c r="J1531" s="73">
        <v>11610.83</v>
      </c>
      <c r="K1531" s="73">
        <v>12667.67</v>
      </c>
      <c r="L1531" s="74">
        <v>1000</v>
      </c>
      <c r="M1531" s="73">
        <v>219293.66</v>
      </c>
      <c r="N1531" s="73">
        <v>0</v>
      </c>
      <c r="O1531" s="16" t="str">
        <f>VLOOKUP($A1531,'Roll up tech'!$A:$C,3,0)</f>
        <v>TALENTI</v>
      </c>
      <c r="P1531" s="16" t="str">
        <f>VLOOKUP($A1531,'Roll up tech'!$A:$C,2,0)</f>
        <v>Talenti Sea Salt Caramel 8 1PT</v>
      </c>
      <c r="Q1531" s="16" t="str">
        <f t="shared" si="83"/>
        <v>Ta</v>
      </c>
      <c r="R1531" s="16">
        <f>VLOOKUP(A1531,'Per Pallet'!A:C,3,0)</f>
        <v>255</v>
      </c>
      <c r="S1531" s="16">
        <f t="shared" si="84"/>
        <v>75</v>
      </c>
    </row>
    <row r="1532" spans="1:19" hidden="1" x14ac:dyDescent="0.25">
      <c r="A1532" s="71">
        <v>68860659</v>
      </c>
      <c r="B1532" s="71">
        <v>1406</v>
      </c>
      <c r="C1532" s="71" t="s">
        <v>849</v>
      </c>
      <c r="D1532" s="71" t="s">
        <v>850</v>
      </c>
      <c r="E1532" s="71" t="s">
        <v>10403</v>
      </c>
      <c r="F1532" s="71" t="s">
        <v>851</v>
      </c>
      <c r="G1532" s="71" t="s">
        <v>852</v>
      </c>
      <c r="H1532" s="72">
        <v>5355</v>
      </c>
      <c r="I1532" s="73">
        <v>56558.23</v>
      </c>
      <c r="J1532" s="73">
        <v>10561.76</v>
      </c>
      <c r="K1532" s="73">
        <v>11542.75</v>
      </c>
      <c r="L1532" s="74">
        <v>1000</v>
      </c>
      <c r="M1532" s="73">
        <v>56558.23</v>
      </c>
      <c r="N1532" s="73">
        <v>0</v>
      </c>
      <c r="O1532" s="16" t="str">
        <f>VLOOKUP($A1532,'Roll up tech'!$A:$C,3,0)</f>
        <v>Talenti</v>
      </c>
      <c r="P1532" s="16" t="str">
        <f>VLOOKUP($A1532,'Roll up tech'!$A:$C,2,0)</f>
        <v>Talenti Southern Butter Pecan 8 1PT</v>
      </c>
      <c r="Q1532" s="16" t="str">
        <f t="shared" si="83"/>
        <v>Ta</v>
      </c>
      <c r="R1532" s="16">
        <f>VLOOKUP(A1532,'Per Pallet'!A:C,3,0)</f>
        <v>255</v>
      </c>
      <c r="S1532" s="16">
        <f t="shared" si="84"/>
        <v>21</v>
      </c>
    </row>
    <row r="1533" spans="1:19" hidden="1" x14ac:dyDescent="0.25">
      <c r="A1533" s="71">
        <v>68860659</v>
      </c>
      <c r="B1533" s="71">
        <v>1419</v>
      </c>
      <c r="C1533" s="71" t="s">
        <v>849</v>
      </c>
      <c r="D1533" s="71" t="s">
        <v>850</v>
      </c>
      <c r="E1533" s="71" t="s">
        <v>10403</v>
      </c>
      <c r="F1533" s="71" t="s">
        <v>851</v>
      </c>
      <c r="G1533" s="71" t="s">
        <v>852</v>
      </c>
      <c r="H1533" s="72">
        <v>5334</v>
      </c>
      <c r="I1533" s="73">
        <v>60004.21</v>
      </c>
      <c r="J1533" s="73">
        <v>11249.38</v>
      </c>
      <c r="K1533" s="73">
        <v>12007.99</v>
      </c>
      <c r="L1533" s="74">
        <v>1000</v>
      </c>
      <c r="M1533" s="73">
        <v>60004.21</v>
      </c>
      <c r="N1533" s="73">
        <v>0</v>
      </c>
      <c r="O1533" s="16" t="str">
        <f>VLOOKUP($A1533,'Roll up tech'!$A:$C,3,0)</f>
        <v>Talenti</v>
      </c>
      <c r="P1533" s="16" t="str">
        <f>VLOOKUP($A1533,'Roll up tech'!$A:$C,2,0)</f>
        <v>Talenti Southern Butter Pecan 8 1PT</v>
      </c>
      <c r="Q1533" s="16" t="str">
        <f t="shared" si="83"/>
        <v>Ta</v>
      </c>
      <c r="R1533" s="16">
        <f>VLOOKUP(A1533,'Per Pallet'!A:C,3,0)</f>
        <v>255</v>
      </c>
      <c r="S1533" s="16">
        <f t="shared" si="84"/>
        <v>21</v>
      </c>
    </row>
    <row r="1534" spans="1:19" hidden="1" x14ac:dyDescent="0.25">
      <c r="A1534" s="71">
        <v>68860659</v>
      </c>
      <c r="B1534" s="71">
        <v>1439</v>
      </c>
      <c r="C1534" s="71" t="s">
        <v>849</v>
      </c>
      <c r="D1534" s="71" t="s">
        <v>850</v>
      </c>
      <c r="E1534" s="71" t="s">
        <v>10403</v>
      </c>
      <c r="F1534" s="71" t="s">
        <v>851</v>
      </c>
      <c r="G1534" s="71" t="s">
        <v>852</v>
      </c>
      <c r="H1534" s="72">
        <v>2752</v>
      </c>
      <c r="I1534" s="73">
        <v>30606.87</v>
      </c>
      <c r="J1534" s="73">
        <v>11121.68</v>
      </c>
      <c r="K1534" s="73">
        <v>11542.75</v>
      </c>
      <c r="L1534" s="74">
        <v>1000</v>
      </c>
      <c r="M1534" s="73">
        <v>30606.87</v>
      </c>
      <c r="N1534" s="73">
        <v>0</v>
      </c>
      <c r="O1534" s="16" t="str">
        <f>VLOOKUP($A1534,'Roll up tech'!$A:$C,3,0)</f>
        <v>Talenti</v>
      </c>
      <c r="P1534" s="16" t="str">
        <f>VLOOKUP($A1534,'Roll up tech'!$A:$C,2,0)</f>
        <v>Talenti Southern Butter Pecan 8 1PT</v>
      </c>
      <c r="Q1534" s="16" t="str">
        <f t="shared" si="83"/>
        <v>Ta</v>
      </c>
      <c r="R1534" s="16">
        <f>VLOOKUP(A1534,'Per Pallet'!A:C,3,0)</f>
        <v>255</v>
      </c>
      <c r="S1534" s="16">
        <f t="shared" si="84"/>
        <v>11</v>
      </c>
    </row>
    <row r="1535" spans="1:19" hidden="1" x14ac:dyDescent="0.25">
      <c r="A1535" s="71">
        <v>68860659</v>
      </c>
      <c r="B1535" s="71">
        <v>1471</v>
      </c>
      <c r="C1535" s="71" t="s">
        <v>849</v>
      </c>
      <c r="D1535" s="71" t="s">
        <v>850</v>
      </c>
      <c r="E1535" s="71" t="s">
        <v>10403</v>
      </c>
      <c r="F1535" s="71" t="s">
        <v>851</v>
      </c>
      <c r="G1535" s="71" t="s">
        <v>852</v>
      </c>
      <c r="H1535" s="72">
        <v>0</v>
      </c>
      <c r="I1535" s="73">
        <v>0</v>
      </c>
      <c r="J1535" s="73">
        <v>11174.76</v>
      </c>
      <c r="K1535" s="73">
        <v>11542.75</v>
      </c>
      <c r="L1535" s="74">
        <v>1000</v>
      </c>
      <c r="M1535" s="73">
        <v>0</v>
      </c>
      <c r="N1535" s="73">
        <v>0</v>
      </c>
      <c r="O1535" s="16" t="str">
        <f>VLOOKUP($A1535,'Roll up tech'!$A:$C,3,0)</f>
        <v>Talenti</v>
      </c>
      <c r="P1535" s="16" t="str">
        <f>VLOOKUP($A1535,'Roll up tech'!$A:$C,2,0)</f>
        <v>Talenti Southern Butter Pecan 8 1PT</v>
      </c>
      <c r="Q1535" s="16" t="str">
        <f t="shared" si="83"/>
        <v>Ta</v>
      </c>
      <c r="R1535" s="16">
        <f>VLOOKUP(A1535,'Per Pallet'!A:C,3,0)</f>
        <v>255</v>
      </c>
      <c r="S1535" s="16">
        <f t="shared" si="84"/>
        <v>0</v>
      </c>
    </row>
    <row r="1536" spans="1:19" hidden="1" x14ac:dyDescent="0.25">
      <c r="A1536" s="71">
        <v>68860659</v>
      </c>
      <c r="B1536" s="71">
        <v>2300</v>
      </c>
      <c r="C1536" s="71" t="s">
        <v>849</v>
      </c>
      <c r="D1536" s="71" t="s">
        <v>850</v>
      </c>
      <c r="E1536" s="71" t="s">
        <v>10403</v>
      </c>
      <c r="F1536" s="71" t="s">
        <v>851</v>
      </c>
      <c r="G1536" s="71" t="s">
        <v>852</v>
      </c>
      <c r="H1536" s="72">
        <v>1035</v>
      </c>
      <c r="I1536" s="73">
        <v>10783.85</v>
      </c>
      <c r="J1536" s="73">
        <v>10419.18</v>
      </c>
      <c r="K1536" s="73">
        <v>11391.1</v>
      </c>
      <c r="L1536" s="74">
        <v>1000</v>
      </c>
      <c r="M1536" s="73">
        <v>10783.85</v>
      </c>
      <c r="N1536" s="73">
        <v>0</v>
      </c>
      <c r="O1536" s="16" t="str">
        <f>VLOOKUP($A1536,'Roll up tech'!$A:$C,3,0)</f>
        <v>Talenti</v>
      </c>
      <c r="P1536" s="16" t="str">
        <f>VLOOKUP($A1536,'Roll up tech'!$A:$C,2,0)</f>
        <v>Talenti Southern Butter Pecan 8 1PT</v>
      </c>
      <c r="Q1536" s="16" t="str">
        <f t="shared" si="83"/>
        <v>Ta</v>
      </c>
      <c r="R1536" s="16">
        <f>VLOOKUP(A1536,'Per Pallet'!A:C,3,0)</f>
        <v>255</v>
      </c>
      <c r="S1536" s="16">
        <f t="shared" si="84"/>
        <v>5</v>
      </c>
    </row>
    <row r="1537" spans="1:19" hidden="1" x14ac:dyDescent="0.25">
      <c r="A1537" s="71">
        <v>68860659</v>
      </c>
      <c r="B1537" s="71">
        <v>2904</v>
      </c>
      <c r="C1537" s="71" t="s">
        <v>849</v>
      </c>
      <c r="D1537" s="71" t="s">
        <v>850</v>
      </c>
      <c r="E1537" s="71" t="s">
        <v>10403</v>
      </c>
      <c r="F1537" s="71" t="s">
        <v>851</v>
      </c>
      <c r="G1537" s="71" t="s">
        <v>852</v>
      </c>
      <c r="H1537" s="72">
        <v>0</v>
      </c>
      <c r="I1537" s="73">
        <v>0</v>
      </c>
      <c r="J1537" s="73">
        <v>10317.67</v>
      </c>
      <c r="K1537" s="73">
        <v>11364.04</v>
      </c>
      <c r="L1537" s="74">
        <v>1000</v>
      </c>
      <c r="M1537" s="73">
        <v>0</v>
      </c>
      <c r="N1537" s="73">
        <v>0</v>
      </c>
      <c r="O1537" s="16" t="str">
        <f>VLOOKUP($A1537,'Roll up tech'!$A:$C,3,0)</f>
        <v>Talenti</v>
      </c>
      <c r="P1537" s="16" t="str">
        <f>VLOOKUP($A1537,'Roll up tech'!$A:$C,2,0)</f>
        <v>Talenti Southern Butter Pecan 8 1PT</v>
      </c>
      <c r="Q1537" s="16" t="str">
        <f t="shared" si="83"/>
        <v>Ta</v>
      </c>
      <c r="R1537" s="16">
        <f>VLOOKUP(A1537,'Per Pallet'!A:C,3,0)</f>
        <v>255</v>
      </c>
      <c r="S1537" s="16">
        <f t="shared" si="84"/>
        <v>0</v>
      </c>
    </row>
    <row r="1538" spans="1:19" hidden="1" x14ac:dyDescent="0.25">
      <c r="A1538" s="71">
        <v>68860659</v>
      </c>
      <c r="B1538" s="71">
        <v>3989</v>
      </c>
      <c r="C1538" s="71" t="s">
        <v>849</v>
      </c>
      <c r="D1538" s="71" t="s">
        <v>850</v>
      </c>
      <c r="E1538" s="71" t="s">
        <v>10403</v>
      </c>
      <c r="F1538" s="71" t="s">
        <v>851</v>
      </c>
      <c r="G1538" s="71" t="s">
        <v>852</v>
      </c>
      <c r="H1538" s="72">
        <v>9058</v>
      </c>
      <c r="I1538" s="73">
        <v>95754.42</v>
      </c>
      <c r="J1538" s="73">
        <v>10571.25</v>
      </c>
      <c r="K1538" s="73">
        <v>11542.75</v>
      </c>
      <c r="L1538" s="74">
        <v>1000</v>
      </c>
      <c r="M1538" s="73">
        <v>95754.42</v>
      </c>
      <c r="N1538" s="73">
        <v>0</v>
      </c>
      <c r="O1538" s="16" t="str">
        <f>VLOOKUP($A1538,'Roll up tech'!$A:$C,3,0)</f>
        <v>Talenti</v>
      </c>
      <c r="P1538" s="16" t="str">
        <f>VLOOKUP($A1538,'Roll up tech'!$A:$C,2,0)</f>
        <v>Talenti Southern Butter Pecan 8 1PT</v>
      </c>
      <c r="Q1538" s="16" t="str">
        <f t="shared" si="83"/>
        <v>Ta</v>
      </c>
      <c r="R1538" s="16">
        <f>VLOOKUP(A1538,'Per Pallet'!A:C,3,0)</f>
        <v>255</v>
      </c>
      <c r="S1538" s="16">
        <f t="shared" si="84"/>
        <v>36</v>
      </c>
    </row>
    <row r="1539" spans="1:19" hidden="1" x14ac:dyDescent="0.25">
      <c r="A1539" s="71">
        <v>68860662</v>
      </c>
      <c r="B1539" s="71">
        <v>1419</v>
      </c>
      <c r="C1539" s="71" t="s">
        <v>849</v>
      </c>
      <c r="D1539" s="71" t="s">
        <v>850</v>
      </c>
      <c r="E1539" s="71" t="s">
        <v>10403</v>
      </c>
      <c r="F1539" s="71" t="s">
        <v>851</v>
      </c>
      <c r="G1539" s="71" t="s">
        <v>852</v>
      </c>
      <c r="H1539" s="72">
        <v>21105</v>
      </c>
      <c r="I1539" s="73">
        <v>183738.37</v>
      </c>
      <c r="J1539" s="73">
        <v>8705.92</v>
      </c>
      <c r="K1539" s="73">
        <v>9251.1299999999992</v>
      </c>
      <c r="L1539" s="74">
        <v>1000</v>
      </c>
      <c r="M1539" s="73">
        <v>183738.37</v>
      </c>
      <c r="N1539" s="73">
        <v>0</v>
      </c>
      <c r="O1539" s="16" t="str">
        <f>VLOOKUP($A1539,'Roll up tech'!$A:$C,3,0)</f>
        <v>Talenti</v>
      </c>
      <c r="P1539" s="16" t="str">
        <f>VLOOKUP($A1539,'Roll up tech'!$A:$C,2,0)</f>
        <v>Talenti Vanilla Bean 8 1PT</v>
      </c>
      <c r="Q1539" s="16" t="str">
        <f t="shared" si="83"/>
        <v>Ta</v>
      </c>
      <c r="R1539" s="16">
        <f>VLOOKUP(A1539,'Per Pallet'!A:C,3,0)</f>
        <v>255</v>
      </c>
      <c r="S1539" s="16">
        <f t="shared" si="84"/>
        <v>83</v>
      </c>
    </row>
    <row r="1540" spans="1:19" hidden="1" x14ac:dyDescent="0.25">
      <c r="A1540" s="71">
        <v>68860662</v>
      </c>
      <c r="B1540" s="71">
        <v>1439</v>
      </c>
      <c r="C1540" s="71" t="s">
        <v>849</v>
      </c>
      <c r="D1540" s="71" t="s">
        <v>850</v>
      </c>
      <c r="E1540" s="71" t="s">
        <v>10403</v>
      </c>
      <c r="F1540" s="71" t="s">
        <v>851</v>
      </c>
      <c r="G1540" s="71" t="s">
        <v>852</v>
      </c>
      <c r="H1540" s="72">
        <v>13351</v>
      </c>
      <c r="I1540" s="73">
        <v>119882.5</v>
      </c>
      <c r="J1540" s="73">
        <v>8979.2900000000009</v>
      </c>
      <c r="K1540" s="73">
        <v>8658.39</v>
      </c>
      <c r="L1540" s="74">
        <v>1000</v>
      </c>
      <c r="M1540" s="73">
        <v>119882.5</v>
      </c>
      <c r="N1540" s="73">
        <v>0</v>
      </c>
      <c r="O1540" s="16" t="str">
        <f>VLOOKUP($A1540,'Roll up tech'!$A:$C,3,0)</f>
        <v>Talenti</v>
      </c>
      <c r="P1540" s="16" t="str">
        <f>VLOOKUP($A1540,'Roll up tech'!$A:$C,2,0)</f>
        <v>Talenti Vanilla Bean 8 1PT</v>
      </c>
      <c r="Q1540" s="16" t="str">
        <f t="shared" si="83"/>
        <v>Ta</v>
      </c>
      <c r="R1540" s="16">
        <f>VLOOKUP(A1540,'Per Pallet'!A:C,3,0)</f>
        <v>255</v>
      </c>
      <c r="S1540" s="16">
        <f t="shared" si="84"/>
        <v>53</v>
      </c>
    </row>
    <row r="1541" spans="1:19" hidden="1" x14ac:dyDescent="0.25">
      <c r="A1541" s="71">
        <v>68860662</v>
      </c>
      <c r="B1541" s="71">
        <v>2300</v>
      </c>
      <c r="C1541" s="71" t="s">
        <v>849</v>
      </c>
      <c r="D1541" s="71" t="s">
        <v>850</v>
      </c>
      <c r="E1541" s="71" t="s">
        <v>10403</v>
      </c>
      <c r="F1541" s="71" t="s">
        <v>851</v>
      </c>
      <c r="G1541" s="71" t="s">
        <v>852</v>
      </c>
      <c r="H1541" s="72">
        <v>32296</v>
      </c>
      <c r="I1541" s="73">
        <v>256903.21</v>
      </c>
      <c r="J1541" s="73">
        <v>7954.64</v>
      </c>
      <c r="K1541" s="73">
        <v>8658.39</v>
      </c>
      <c r="L1541" s="74">
        <v>1000</v>
      </c>
      <c r="M1541" s="73">
        <v>256903.21</v>
      </c>
      <c r="N1541" s="73">
        <v>0</v>
      </c>
      <c r="O1541" s="16" t="str">
        <f>VLOOKUP($A1541,'Roll up tech'!$A:$C,3,0)</f>
        <v>Talenti</v>
      </c>
      <c r="P1541" s="16" t="str">
        <f>VLOOKUP($A1541,'Roll up tech'!$A:$C,2,0)</f>
        <v>Talenti Vanilla Bean 8 1PT</v>
      </c>
      <c r="Q1541" s="16" t="str">
        <f t="shared" si="83"/>
        <v>Ta</v>
      </c>
      <c r="R1541" s="16">
        <f>VLOOKUP(A1541,'Per Pallet'!A:C,3,0)</f>
        <v>255</v>
      </c>
      <c r="S1541" s="16">
        <f t="shared" si="84"/>
        <v>127</v>
      </c>
    </row>
    <row r="1542" spans="1:19" hidden="1" x14ac:dyDescent="0.25">
      <c r="A1542" s="71">
        <v>68860662</v>
      </c>
      <c r="B1542" s="71">
        <v>2904</v>
      </c>
      <c r="C1542" s="71" t="s">
        <v>849</v>
      </c>
      <c r="D1542" s="71" t="s">
        <v>850</v>
      </c>
      <c r="E1542" s="71" t="s">
        <v>10403</v>
      </c>
      <c r="F1542" s="71" t="s">
        <v>851</v>
      </c>
      <c r="G1542" s="71" t="s">
        <v>852</v>
      </c>
      <c r="H1542" s="72">
        <v>0</v>
      </c>
      <c r="I1542" s="73">
        <v>0</v>
      </c>
      <c r="J1542" s="73">
        <v>7828.91</v>
      </c>
      <c r="K1542" s="73">
        <v>8622.9599999999991</v>
      </c>
      <c r="L1542" s="74">
        <v>1000</v>
      </c>
      <c r="M1542" s="73">
        <v>0</v>
      </c>
      <c r="N1542" s="73">
        <v>0</v>
      </c>
      <c r="O1542" s="16" t="str">
        <f>VLOOKUP($A1542,'Roll up tech'!$A:$C,3,0)</f>
        <v>Talenti</v>
      </c>
      <c r="P1542" s="16" t="str">
        <f>VLOOKUP($A1542,'Roll up tech'!$A:$C,2,0)</f>
        <v>Talenti Vanilla Bean 8 1PT</v>
      </c>
      <c r="Q1542" s="16" t="str">
        <f t="shared" si="83"/>
        <v>Ta</v>
      </c>
      <c r="R1542" s="16">
        <f>VLOOKUP(A1542,'Per Pallet'!A:C,3,0)</f>
        <v>255</v>
      </c>
      <c r="S1542" s="16">
        <f t="shared" si="84"/>
        <v>0</v>
      </c>
    </row>
    <row r="1543" spans="1:19" hidden="1" x14ac:dyDescent="0.25">
      <c r="A1543" s="71">
        <v>68860662</v>
      </c>
      <c r="B1543" s="71">
        <v>3989</v>
      </c>
      <c r="C1543" s="71" t="s">
        <v>849</v>
      </c>
      <c r="D1543" s="71" t="s">
        <v>850</v>
      </c>
      <c r="E1543" s="71" t="s">
        <v>10403</v>
      </c>
      <c r="F1543" s="71" t="s">
        <v>851</v>
      </c>
      <c r="G1543" s="71" t="s">
        <v>852</v>
      </c>
      <c r="H1543" s="72">
        <v>25690</v>
      </c>
      <c r="I1543" s="73">
        <v>211415.77</v>
      </c>
      <c r="J1543" s="73">
        <v>8229.5</v>
      </c>
      <c r="K1543" s="73">
        <v>8873.14</v>
      </c>
      <c r="L1543" s="74">
        <v>1000</v>
      </c>
      <c r="M1543" s="73">
        <v>211415.77</v>
      </c>
      <c r="N1543" s="73">
        <v>0</v>
      </c>
      <c r="O1543" s="16" t="str">
        <f>VLOOKUP($A1543,'Roll up tech'!$A:$C,3,0)</f>
        <v>Talenti</v>
      </c>
      <c r="P1543" s="16" t="str">
        <f>VLOOKUP($A1543,'Roll up tech'!$A:$C,2,0)</f>
        <v>Talenti Vanilla Bean 8 1PT</v>
      </c>
      <c r="Q1543" s="16" t="str">
        <f t="shared" si="83"/>
        <v>Ta</v>
      </c>
      <c r="R1543" s="16">
        <f>VLOOKUP(A1543,'Per Pallet'!A:C,3,0)</f>
        <v>255</v>
      </c>
      <c r="S1543" s="16">
        <f t="shared" si="84"/>
        <v>101</v>
      </c>
    </row>
    <row r="1544" spans="1:19" hidden="1" x14ac:dyDescent="0.25">
      <c r="A1544" s="71">
        <v>68860663</v>
      </c>
      <c r="B1544" s="71">
        <v>1406</v>
      </c>
      <c r="C1544" s="71" t="s">
        <v>849</v>
      </c>
      <c r="D1544" s="71" t="s">
        <v>850</v>
      </c>
      <c r="E1544" s="71" t="s">
        <v>10403</v>
      </c>
      <c r="F1544" s="71" t="s">
        <v>853</v>
      </c>
      <c r="G1544" s="71" t="s">
        <v>852</v>
      </c>
      <c r="H1544" s="72">
        <v>0</v>
      </c>
      <c r="I1544" s="73">
        <v>0</v>
      </c>
      <c r="J1544" s="73">
        <v>0</v>
      </c>
      <c r="K1544" s="73">
        <v>9078.9500000000007</v>
      </c>
      <c r="L1544" s="74">
        <v>1000</v>
      </c>
      <c r="M1544" s="73">
        <v>0</v>
      </c>
      <c r="N1544" s="73">
        <v>0</v>
      </c>
      <c r="O1544" s="16" t="str">
        <f>VLOOKUP($A1544,'Roll up tech'!$A:$C,3,0)</f>
        <v>Talenti</v>
      </c>
      <c r="P1544" s="16" t="str">
        <f>VLOOKUP($A1544,'Roll up tech'!$A:$C,2,0)</f>
        <v>Talenti Vanilla Caramel Swirl 8 1PT</v>
      </c>
      <c r="Q1544" s="16" t="str">
        <f t="shared" si="83"/>
        <v>Ta</v>
      </c>
      <c r="R1544" s="16">
        <f>VLOOKUP(A1544,'Per Pallet'!A:C,3,0)</f>
        <v>255</v>
      </c>
      <c r="S1544" s="16">
        <f t="shared" si="84"/>
        <v>0</v>
      </c>
    </row>
    <row r="1545" spans="1:19" hidden="1" x14ac:dyDescent="0.25">
      <c r="A1545" s="71">
        <v>68860663</v>
      </c>
      <c r="B1545" s="71">
        <v>1419</v>
      </c>
      <c r="C1545" s="71" t="s">
        <v>849</v>
      </c>
      <c r="D1545" s="71" t="s">
        <v>850</v>
      </c>
      <c r="E1545" s="71" t="s">
        <v>10403</v>
      </c>
      <c r="F1545" s="71" t="s">
        <v>851</v>
      </c>
      <c r="G1545" s="71" t="s">
        <v>852</v>
      </c>
      <c r="H1545" s="72">
        <v>4710</v>
      </c>
      <c r="I1545" s="73">
        <v>45906.22</v>
      </c>
      <c r="J1545" s="73">
        <v>9746.5400000000009</v>
      </c>
      <c r="K1545" s="73">
        <v>9433</v>
      </c>
      <c r="L1545" s="74">
        <v>1000</v>
      </c>
      <c r="M1545" s="73">
        <v>45906.22</v>
      </c>
      <c r="N1545" s="73">
        <v>0</v>
      </c>
      <c r="O1545" s="16" t="str">
        <f>VLOOKUP($A1545,'Roll up tech'!$A:$C,3,0)</f>
        <v>Talenti</v>
      </c>
      <c r="P1545" s="16" t="str">
        <f>VLOOKUP($A1545,'Roll up tech'!$A:$C,2,0)</f>
        <v>Talenti Vanilla Caramel Swirl 8 1PT</v>
      </c>
      <c r="Q1545" s="16" t="str">
        <f t="shared" si="83"/>
        <v>Ta</v>
      </c>
      <c r="R1545" s="16">
        <f>VLOOKUP(A1545,'Per Pallet'!A:C,3,0)</f>
        <v>255</v>
      </c>
      <c r="S1545" s="16">
        <f t="shared" si="84"/>
        <v>19</v>
      </c>
    </row>
    <row r="1546" spans="1:19" hidden="1" x14ac:dyDescent="0.25">
      <c r="A1546" s="71">
        <v>68860663</v>
      </c>
      <c r="B1546" s="71">
        <v>1439</v>
      </c>
      <c r="C1546" s="71" t="s">
        <v>849</v>
      </c>
      <c r="D1546" s="71" t="s">
        <v>850</v>
      </c>
      <c r="E1546" s="71" t="s">
        <v>10403</v>
      </c>
      <c r="F1546" s="71" t="s">
        <v>851</v>
      </c>
      <c r="G1546" s="71" t="s">
        <v>852</v>
      </c>
      <c r="H1546" s="72">
        <v>1947</v>
      </c>
      <c r="I1546" s="73">
        <v>20253.82</v>
      </c>
      <c r="J1546" s="73">
        <v>10402.58</v>
      </c>
      <c r="K1546" s="73">
        <v>9078.9500000000007</v>
      </c>
      <c r="L1546" s="74">
        <v>1000</v>
      </c>
      <c r="M1546" s="73">
        <v>20253.82</v>
      </c>
      <c r="N1546" s="73">
        <v>0</v>
      </c>
      <c r="O1546" s="16" t="str">
        <f>VLOOKUP($A1546,'Roll up tech'!$A:$C,3,0)</f>
        <v>Talenti</v>
      </c>
      <c r="P1546" s="16" t="str">
        <f>VLOOKUP($A1546,'Roll up tech'!$A:$C,2,0)</f>
        <v>Talenti Vanilla Caramel Swirl 8 1PT</v>
      </c>
      <c r="Q1546" s="16" t="str">
        <f t="shared" si="83"/>
        <v>Ta</v>
      </c>
      <c r="R1546" s="16">
        <f>VLOOKUP(A1546,'Per Pallet'!A:C,3,0)</f>
        <v>255</v>
      </c>
      <c r="S1546" s="16">
        <f t="shared" si="84"/>
        <v>8</v>
      </c>
    </row>
    <row r="1547" spans="1:19" hidden="1" x14ac:dyDescent="0.25">
      <c r="A1547" s="71">
        <v>68860663</v>
      </c>
      <c r="B1547" s="71">
        <v>2300</v>
      </c>
      <c r="C1547" s="71" t="s">
        <v>849</v>
      </c>
      <c r="D1547" s="71" t="s">
        <v>850</v>
      </c>
      <c r="E1547" s="71" t="s">
        <v>10403</v>
      </c>
      <c r="F1547" s="71" t="s">
        <v>851</v>
      </c>
      <c r="G1547" s="71" t="s">
        <v>852</v>
      </c>
      <c r="H1547" s="72">
        <v>1797</v>
      </c>
      <c r="I1547" s="73">
        <v>16197.5</v>
      </c>
      <c r="J1547" s="73">
        <v>9013.6299999999992</v>
      </c>
      <c r="K1547" s="73">
        <v>8942.67</v>
      </c>
      <c r="L1547" s="74">
        <v>1000</v>
      </c>
      <c r="M1547" s="73">
        <v>16197.5</v>
      </c>
      <c r="N1547" s="73">
        <v>0</v>
      </c>
      <c r="O1547" s="16" t="str">
        <f>VLOOKUP($A1547,'Roll up tech'!$A:$C,3,0)</f>
        <v>Talenti</v>
      </c>
      <c r="P1547" s="16" t="str">
        <f>VLOOKUP($A1547,'Roll up tech'!$A:$C,2,0)</f>
        <v>Talenti Vanilla Caramel Swirl 8 1PT</v>
      </c>
      <c r="Q1547" s="16" t="str">
        <f t="shared" si="83"/>
        <v>Ta</v>
      </c>
      <c r="R1547" s="16">
        <f>VLOOKUP(A1547,'Per Pallet'!A:C,3,0)</f>
        <v>255</v>
      </c>
      <c r="S1547" s="16">
        <f t="shared" si="84"/>
        <v>8</v>
      </c>
    </row>
    <row r="1548" spans="1:19" hidden="1" x14ac:dyDescent="0.25">
      <c r="A1548" s="71">
        <v>68860663</v>
      </c>
      <c r="B1548" s="71">
        <v>2904</v>
      </c>
      <c r="C1548" s="71" t="s">
        <v>849</v>
      </c>
      <c r="D1548" s="71" t="s">
        <v>850</v>
      </c>
      <c r="E1548" s="71" t="s">
        <v>10403</v>
      </c>
      <c r="F1548" s="71" t="s">
        <v>851</v>
      </c>
      <c r="G1548" s="71" t="s">
        <v>852</v>
      </c>
      <c r="H1548" s="72">
        <v>0</v>
      </c>
      <c r="I1548" s="73">
        <v>0</v>
      </c>
      <c r="J1548" s="73">
        <v>8985.7000000000007</v>
      </c>
      <c r="K1548" s="73">
        <v>8942.67</v>
      </c>
      <c r="L1548" s="74">
        <v>1000</v>
      </c>
      <c r="M1548" s="73">
        <v>0</v>
      </c>
      <c r="N1548" s="73">
        <v>0</v>
      </c>
      <c r="O1548" s="16" t="str">
        <f>VLOOKUP($A1548,'Roll up tech'!$A:$C,3,0)</f>
        <v>Talenti</v>
      </c>
      <c r="P1548" s="16" t="str">
        <f>VLOOKUP($A1548,'Roll up tech'!$A:$C,2,0)</f>
        <v>Talenti Vanilla Caramel Swirl 8 1PT</v>
      </c>
      <c r="Q1548" s="16" t="str">
        <f t="shared" si="83"/>
        <v>Ta</v>
      </c>
      <c r="R1548" s="16">
        <f>VLOOKUP(A1548,'Per Pallet'!A:C,3,0)</f>
        <v>255</v>
      </c>
      <c r="S1548" s="16">
        <f t="shared" si="84"/>
        <v>0</v>
      </c>
    </row>
    <row r="1549" spans="1:19" hidden="1" x14ac:dyDescent="0.25">
      <c r="A1549" s="71">
        <v>68860663</v>
      </c>
      <c r="B1549" s="71">
        <v>3989</v>
      </c>
      <c r="C1549" s="71" t="s">
        <v>849</v>
      </c>
      <c r="D1549" s="71" t="s">
        <v>850</v>
      </c>
      <c r="E1549" s="71" t="s">
        <v>10403</v>
      </c>
      <c r="F1549" s="71" t="s">
        <v>851</v>
      </c>
      <c r="G1549" s="71" t="s">
        <v>852</v>
      </c>
      <c r="H1549" s="72">
        <v>7721</v>
      </c>
      <c r="I1549" s="73">
        <v>73154.3</v>
      </c>
      <c r="J1549" s="73">
        <v>9474.7199999999993</v>
      </c>
      <c r="K1549" s="73">
        <v>9078.9500000000007</v>
      </c>
      <c r="L1549" s="74">
        <v>1000</v>
      </c>
      <c r="M1549" s="73">
        <v>73154.3</v>
      </c>
      <c r="N1549" s="73">
        <v>0</v>
      </c>
      <c r="O1549" s="16" t="str">
        <f>VLOOKUP($A1549,'Roll up tech'!$A:$C,3,0)</f>
        <v>Talenti</v>
      </c>
      <c r="P1549" s="16" t="str">
        <f>VLOOKUP($A1549,'Roll up tech'!$A:$C,2,0)</f>
        <v>Talenti Vanilla Caramel Swirl 8 1PT</v>
      </c>
      <c r="Q1549" s="16" t="str">
        <f t="shared" si="83"/>
        <v>Ta</v>
      </c>
      <c r="R1549" s="16">
        <f>VLOOKUP(A1549,'Per Pallet'!A:C,3,0)</f>
        <v>255</v>
      </c>
      <c r="S1549" s="16">
        <f t="shared" si="84"/>
        <v>31</v>
      </c>
    </row>
    <row r="1550" spans="1:19" hidden="1" x14ac:dyDescent="0.25">
      <c r="A1550" s="71">
        <v>68860671</v>
      </c>
      <c r="B1550" s="71">
        <v>1419</v>
      </c>
      <c r="C1550" s="71" t="s">
        <v>849</v>
      </c>
      <c r="D1550" s="71" t="s">
        <v>850</v>
      </c>
      <c r="E1550" s="71" t="s">
        <v>10403</v>
      </c>
      <c r="F1550" s="71" t="s">
        <v>851</v>
      </c>
      <c r="G1550" s="71" t="s">
        <v>852</v>
      </c>
      <c r="H1550" s="72">
        <v>7352</v>
      </c>
      <c r="I1550" s="73">
        <v>74120.45</v>
      </c>
      <c r="J1550" s="73">
        <v>10081.67</v>
      </c>
      <c r="K1550" s="73">
        <v>10815.77</v>
      </c>
      <c r="L1550" s="74">
        <v>1000</v>
      </c>
      <c r="M1550" s="73">
        <v>74120.45</v>
      </c>
      <c r="N1550" s="73">
        <v>0</v>
      </c>
      <c r="O1550" s="16" t="str">
        <f>VLOOKUP($A1550,'Roll up tech'!$A:$C,3,0)</f>
        <v>Talenti</v>
      </c>
      <c r="P1550" s="16" t="str">
        <f>VLOOKUP($A1550,'Roll up tech'!$A:$C,2,0)</f>
        <v>Talenti CHOC Chip Cookie Dough 8 1PT</v>
      </c>
      <c r="Q1550" s="16" t="str">
        <f t="shared" si="83"/>
        <v>Ta</v>
      </c>
      <c r="R1550" s="16">
        <f>VLOOKUP(A1550,'Per Pallet'!A:C,3,0)</f>
        <v>255</v>
      </c>
      <c r="S1550" s="16">
        <f t="shared" si="84"/>
        <v>29</v>
      </c>
    </row>
    <row r="1551" spans="1:19" hidden="1" x14ac:dyDescent="0.25">
      <c r="A1551" s="71">
        <v>68860671</v>
      </c>
      <c r="B1551" s="71">
        <v>1439</v>
      </c>
      <c r="C1551" s="71" t="s">
        <v>849</v>
      </c>
      <c r="D1551" s="71" t="s">
        <v>850</v>
      </c>
      <c r="E1551" s="71" t="s">
        <v>10403</v>
      </c>
      <c r="F1551" s="71" t="s">
        <v>851</v>
      </c>
      <c r="G1551" s="71" t="s">
        <v>852</v>
      </c>
      <c r="H1551" s="72">
        <v>3839</v>
      </c>
      <c r="I1551" s="73">
        <v>39425.800000000003</v>
      </c>
      <c r="J1551" s="73">
        <v>10269.81</v>
      </c>
      <c r="K1551" s="73">
        <v>10101.030000000001</v>
      </c>
      <c r="L1551" s="74">
        <v>1000</v>
      </c>
      <c r="M1551" s="73">
        <v>39425.800000000003</v>
      </c>
      <c r="N1551" s="73">
        <v>0</v>
      </c>
      <c r="O1551" s="16" t="str">
        <f>VLOOKUP($A1551,'Roll up tech'!$A:$C,3,0)</f>
        <v>Talenti</v>
      </c>
      <c r="P1551" s="16" t="str">
        <f>VLOOKUP($A1551,'Roll up tech'!$A:$C,2,0)</f>
        <v>Talenti CHOC Chip Cookie Dough 8 1PT</v>
      </c>
      <c r="Q1551" s="16" t="str">
        <f t="shared" si="83"/>
        <v>Ta</v>
      </c>
      <c r="R1551" s="16">
        <f>VLOOKUP(A1551,'Per Pallet'!A:C,3,0)</f>
        <v>255</v>
      </c>
      <c r="S1551" s="16">
        <f t="shared" si="84"/>
        <v>16</v>
      </c>
    </row>
    <row r="1552" spans="1:19" hidden="1" x14ac:dyDescent="0.25">
      <c r="A1552" s="71">
        <v>68860671</v>
      </c>
      <c r="B1552" s="71">
        <v>2300</v>
      </c>
      <c r="C1552" s="71" t="s">
        <v>849</v>
      </c>
      <c r="D1552" s="71" t="s">
        <v>850</v>
      </c>
      <c r="E1552" s="71" t="s">
        <v>10403</v>
      </c>
      <c r="F1552" s="71" t="s">
        <v>851</v>
      </c>
      <c r="G1552" s="71" t="s">
        <v>852</v>
      </c>
      <c r="H1552" s="72">
        <v>6284</v>
      </c>
      <c r="I1552" s="73">
        <v>59940.95</v>
      </c>
      <c r="J1552" s="73">
        <v>9538.66</v>
      </c>
      <c r="K1552" s="73">
        <v>10433.61</v>
      </c>
      <c r="L1552" s="74">
        <v>1000</v>
      </c>
      <c r="M1552" s="73">
        <v>59940.95</v>
      </c>
      <c r="N1552" s="73">
        <v>0</v>
      </c>
      <c r="O1552" s="16" t="str">
        <f>VLOOKUP($A1552,'Roll up tech'!$A:$C,3,0)</f>
        <v>Talenti</v>
      </c>
      <c r="P1552" s="16" t="str">
        <f>VLOOKUP($A1552,'Roll up tech'!$A:$C,2,0)</f>
        <v>Talenti CHOC Chip Cookie Dough 8 1PT</v>
      </c>
      <c r="Q1552" s="16" t="str">
        <f t="shared" si="83"/>
        <v>Ta</v>
      </c>
      <c r="R1552" s="16">
        <f>VLOOKUP(A1552,'Per Pallet'!A:C,3,0)</f>
        <v>255</v>
      </c>
      <c r="S1552" s="16">
        <f t="shared" si="84"/>
        <v>25</v>
      </c>
    </row>
    <row r="1553" spans="1:19" hidden="1" x14ac:dyDescent="0.25">
      <c r="A1553" s="71">
        <v>68860671</v>
      </c>
      <c r="B1553" s="71">
        <v>2904</v>
      </c>
      <c r="C1553" s="71" t="s">
        <v>849</v>
      </c>
      <c r="D1553" s="71" t="s">
        <v>850</v>
      </c>
      <c r="E1553" s="71" t="s">
        <v>10403</v>
      </c>
      <c r="F1553" s="71" t="s">
        <v>851</v>
      </c>
      <c r="G1553" s="71" t="s">
        <v>852</v>
      </c>
      <c r="H1553" s="72">
        <v>0</v>
      </c>
      <c r="I1553" s="73">
        <v>0</v>
      </c>
      <c r="J1553" s="73">
        <v>9508.5400000000009</v>
      </c>
      <c r="K1553" s="73">
        <v>10090.65</v>
      </c>
      <c r="L1553" s="74">
        <v>1000</v>
      </c>
      <c r="M1553" s="73">
        <v>0</v>
      </c>
      <c r="N1553" s="73">
        <v>0</v>
      </c>
      <c r="O1553" s="16" t="str">
        <f>VLOOKUP($A1553,'Roll up tech'!$A:$C,3,0)</f>
        <v>Talenti</v>
      </c>
      <c r="P1553" s="16" t="str">
        <f>VLOOKUP($A1553,'Roll up tech'!$A:$C,2,0)</f>
        <v>Talenti CHOC Chip Cookie Dough 8 1PT</v>
      </c>
      <c r="Q1553" s="16" t="str">
        <f t="shared" si="83"/>
        <v>Ta</v>
      </c>
      <c r="R1553" s="16">
        <f>VLOOKUP(A1553,'Per Pallet'!A:C,3,0)</f>
        <v>255</v>
      </c>
      <c r="S1553" s="16">
        <f t="shared" si="84"/>
        <v>0</v>
      </c>
    </row>
    <row r="1554" spans="1:19" hidden="1" x14ac:dyDescent="0.25">
      <c r="A1554" s="71">
        <v>68860671</v>
      </c>
      <c r="B1554" s="71">
        <v>3989</v>
      </c>
      <c r="C1554" s="71" t="s">
        <v>849</v>
      </c>
      <c r="D1554" s="71" t="s">
        <v>850</v>
      </c>
      <c r="E1554" s="71" t="s">
        <v>10403</v>
      </c>
      <c r="F1554" s="71" t="s">
        <v>851</v>
      </c>
      <c r="G1554" s="71" t="s">
        <v>852</v>
      </c>
      <c r="H1554" s="72">
        <v>15608</v>
      </c>
      <c r="I1554" s="73">
        <v>152068.5</v>
      </c>
      <c r="J1554" s="73">
        <v>9742.98</v>
      </c>
      <c r="K1554" s="73">
        <v>10433.61</v>
      </c>
      <c r="L1554" s="74">
        <v>1000</v>
      </c>
      <c r="M1554" s="73">
        <v>152068.5</v>
      </c>
      <c r="N1554" s="73">
        <v>0</v>
      </c>
      <c r="O1554" s="16" t="str">
        <f>VLOOKUP($A1554,'Roll up tech'!$A:$C,3,0)</f>
        <v>Talenti</v>
      </c>
      <c r="P1554" s="16" t="str">
        <f>VLOOKUP($A1554,'Roll up tech'!$A:$C,2,0)</f>
        <v>Talenti CHOC Chip Cookie Dough 8 1PT</v>
      </c>
      <c r="Q1554" s="16" t="str">
        <f t="shared" si="83"/>
        <v>Ta</v>
      </c>
      <c r="R1554" s="16">
        <f>VLOOKUP(A1554,'Per Pallet'!A:C,3,0)</f>
        <v>255</v>
      </c>
      <c r="S1554" s="16">
        <f t="shared" si="84"/>
        <v>62</v>
      </c>
    </row>
    <row r="1555" spans="1:19" hidden="1" x14ac:dyDescent="0.25">
      <c r="A1555" s="71">
        <v>68860673</v>
      </c>
      <c r="B1555" s="71">
        <v>1406</v>
      </c>
      <c r="C1555" s="71" t="s">
        <v>849</v>
      </c>
      <c r="D1555" s="71" t="s">
        <v>850</v>
      </c>
      <c r="E1555" s="71" t="s">
        <v>10403</v>
      </c>
      <c r="F1555" s="71" t="s">
        <v>851</v>
      </c>
      <c r="G1555" s="71" t="s">
        <v>852</v>
      </c>
      <c r="H1555" s="72">
        <v>0</v>
      </c>
      <c r="I1555" s="73">
        <v>0</v>
      </c>
      <c r="J1555" s="73">
        <v>12706.93</v>
      </c>
      <c r="K1555" s="73">
        <v>12625.5</v>
      </c>
      <c r="L1555" s="74">
        <v>1000</v>
      </c>
      <c r="M1555" s="73">
        <v>0</v>
      </c>
      <c r="N1555" s="73">
        <v>0</v>
      </c>
      <c r="O1555" s="16" t="str">
        <f>VLOOKUP($A1555,'Roll up tech'!$A:$C,3,0)</f>
        <v>Talenti</v>
      </c>
      <c r="P1555" s="16" t="str">
        <f>VLOOKUP($A1555,'Roll up tech'!$A:$C,2,0)</f>
        <v>Talenti CHOC Peanut Butter 8 1PT</v>
      </c>
      <c r="Q1555" s="16" t="str">
        <f t="shared" si="83"/>
        <v>Ta</v>
      </c>
      <c r="R1555" s="16">
        <f>VLOOKUP(A1555,'Per Pallet'!A:C,3,0)</f>
        <v>255</v>
      </c>
      <c r="S1555" s="16">
        <f t="shared" si="84"/>
        <v>0</v>
      </c>
    </row>
    <row r="1556" spans="1:19" hidden="1" x14ac:dyDescent="0.25">
      <c r="A1556" s="71">
        <v>68860673</v>
      </c>
      <c r="B1556" s="71">
        <v>1419</v>
      </c>
      <c r="C1556" s="71" t="s">
        <v>849</v>
      </c>
      <c r="D1556" s="71" t="s">
        <v>850</v>
      </c>
      <c r="E1556" s="71" t="s">
        <v>10403</v>
      </c>
      <c r="F1556" s="71" t="s">
        <v>851</v>
      </c>
      <c r="G1556" s="71" t="s">
        <v>852</v>
      </c>
      <c r="H1556" s="72">
        <v>2940</v>
      </c>
      <c r="I1556" s="73">
        <v>38442.44</v>
      </c>
      <c r="J1556" s="73">
        <v>13075.66</v>
      </c>
      <c r="K1556" s="73">
        <v>13050.36</v>
      </c>
      <c r="L1556" s="74">
        <v>1000</v>
      </c>
      <c r="M1556" s="73">
        <v>38442.44</v>
      </c>
      <c r="N1556" s="73">
        <v>0</v>
      </c>
      <c r="O1556" s="16" t="str">
        <f>VLOOKUP($A1556,'Roll up tech'!$A:$C,3,0)</f>
        <v>Talenti</v>
      </c>
      <c r="P1556" s="16" t="str">
        <f>VLOOKUP($A1556,'Roll up tech'!$A:$C,2,0)</f>
        <v>Talenti CHOC Peanut Butter 8 1PT</v>
      </c>
      <c r="Q1556" s="16" t="str">
        <f t="shared" si="83"/>
        <v>Ta</v>
      </c>
      <c r="R1556" s="16">
        <f>VLOOKUP(A1556,'Per Pallet'!A:C,3,0)</f>
        <v>255</v>
      </c>
      <c r="S1556" s="16">
        <f t="shared" si="84"/>
        <v>12</v>
      </c>
    </row>
    <row r="1557" spans="1:19" hidden="1" x14ac:dyDescent="0.25">
      <c r="A1557" s="71">
        <v>68860673</v>
      </c>
      <c r="B1557" s="71">
        <v>1439</v>
      </c>
      <c r="C1557" s="71" t="s">
        <v>849</v>
      </c>
      <c r="D1557" s="71" t="s">
        <v>850</v>
      </c>
      <c r="E1557" s="71" t="s">
        <v>10403</v>
      </c>
      <c r="F1557" s="71" t="s">
        <v>851</v>
      </c>
      <c r="G1557" s="71" t="s">
        <v>852</v>
      </c>
      <c r="H1557" s="72">
        <v>1869</v>
      </c>
      <c r="I1557" s="73">
        <v>24218.14</v>
      </c>
      <c r="J1557" s="73">
        <v>12957.81</v>
      </c>
      <c r="K1557" s="73">
        <v>12442.45</v>
      </c>
      <c r="L1557" s="74">
        <v>1000</v>
      </c>
      <c r="M1557" s="73">
        <v>24218.14</v>
      </c>
      <c r="N1557" s="73">
        <v>0</v>
      </c>
      <c r="O1557" s="16" t="str">
        <f>VLOOKUP($A1557,'Roll up tech'!$A:$C,3,0)</f>
        <v>Talenti</v>
      </c>
      <c r="P1557" s="16" t="str">
        <f>VLOOKUP($A1557,'Roll up tech'!$A:$C,2,0)</f>
        <v>Talenti CHOC Peanut Butter 8 1PT</v>
      </c>
      <c r="Q1557" s="16" t="str">
        <f t="shared" si="83"/>
        <v>Ta</v>
      </c>
      <c r="R1557" s="16">
        <f>VLOOKUP(A1557,'Per Pallet'!A:C,3,0)</f>
        <v>255</v>
      </c>
      <c r="S1557" s="16">
        <f t="shared" si="84"/>
        <v>8</v>
      </c>
    </row>
    <row r="1558" spans="1:19" hidden="1" x14ac:dyDescent="0.25">
      <c r="A1558" s="71">
        <v>68860673</v>
      </c>
      <c r="B1558" s="71">
        <v>2300</v>
      </c>
      <c r="C1558" s="71" t="s">
        <v>849</v>
      </c>
      <c r="D1558" s="71" t="s">
        <v>850</v>
      </c>
      <c r="E1558" s="71" t="s">
        <v>10403</v>
      </c>
      <c r="F1558" s="71" t="s">
        <v>851</v>
      </c>
      <c r="G1558" s="71" t="s">
        <v>852</v>
      </c>
      <c r="H1558" s="72">
        <v>4182</v>
      </c>
      <c r="I1558" s="73">
        <v>51477.86</v>
      </c>
      <c r="J1558" s="73">
        <v>12309.39</v>
      </c>
      <c r="K1558" s="73">
        <v>12542.12</v>
      </c>
      <c r="L1558" s="74">
        <v>1000</v>
      </c>
      <c r="M1558" s="73">
        <v>51477.86</v>
      </c>
      <c r="N1558" s="73">
        <v>0</v>
      </c>
      <c r="O1558" s="16" t="str">
        <f>VLOOKUP($A1558,'Roll up tech'!$A:$C,3,0)</f>
        <v>Talenti</v>
      </c>
      <c r="P1558" s="16" t="str">
        <f>VLOOKUP($A1558,'Roll up tech'!$A:$C,2,0)</f>
        <v>Talenti CHOC Peanut Butter 8 1PT</v>
      </c>
      <c r="Q1558" s="16" t="str">
        <f t="shared" si="83"/>
        <v>Ta</v>
      </c>
      <c r="R1558" s="16">
        <f>VLOOKUP(A1558,'Per Pallet'!A:C,3,0)</f>
        <v>255</v>
      </c>
      <c r="S1558" s="16">
        <f t="shared" si="84"/>
        <v>17</v>
      </c>
    </row>
    <row r="1559" spans="1:19" hidden="1" x14ac:dyDescent="0.25">
      <c r="A1559" s="71">
        <v>68860673</v>
      </c>
      <c r="B1559" s="71">
        <v>2904</v>
      </c>
      <c r="C1559" s="71" t="s">
        <v>849</v>
      </c>
      <c r="D1559" s="71" t="s">
        <v>850</v>
      </c>
      <c r="E1559" s="71" t="s">
        <v>10403</v>
      </c>
      <c r="F1559" s="71" t="s">
        <v>853</v>
      </c>
      <c r="G1559" s="71" t="s">
        <v>852</v>
      </c>
      <c r="H1559" s="72">
        <v>0</v>
      </c>
      <c r="I1559" s="73">
        <v>0</v>
      </c>
      <c r="J1559" s="73">
        <v>12336.41</v>
      </c>
      <c r="K1559" s="73">
        <v>12426.57</v>
      </c>
      <c r="L1559" s="74">
        <v>1000</v>
      </c>
      <c r="M1559" s="73">
        <v>0</v>
      </c>
      <c r="N1559" s="73">
        <v>0</v>
      </c>
      <c r="O1559" s="16" t="str">
        <f>VLOOKUP($A1559,'Roll up tech'!$A:$C,3,0)</f>
        <v>Talenti</v>
      </c>
      <c r="P1559" s="16" t="str">
        <f>VLOOKUP($A1559,'Roll up tech'!$A:$C,2,0)</f>
        <v>Talenti CHOC Peanut Butter 8 1PT</v>
      </c>
      <c r="Q1559" s="16" t="str">
        <f t="shared" si="83"/>
        <v>Ta</v>
      </c>
      <c r="R1559" s="16">
        <f>VLOOKUP(A1559,'Per Pallet'!A:C,3,0)</f>
        <v>255</v>
      </c>
      <c r="S1559" s="16">
        <f t="shared" si="84"/>
        <v>0</v>
      </c>
    </row>
    <row r="1560" spans="1:19" hidden="1" x14ac:dyDescent="0.25">
      <c r="A1560" s="71">
        <v>68860673</v>
      </c>
      <c r="B1560" s="71">
        <v>3989</v>
      </c>
      <c r="C1560" s="71" t="s">
        <v>849</v>
      </c>
      <c r="D1560" s="71" t="s">
        <v>850</v>
      </c>
      <c r="E1560" s="71" t="s">
        <v>10403</v>
      </c>
      <c r="F1560" s="71" t="s">
        <v>851</v>
      </c>
      <c r="G1560" s="71" t="s">
        <v>852</v>
      </c>
      <c r="H1560" s="72">
        <v>15729</v>
      </c>
      <c r="I1560" s="73">
        <v>195064.73</v>
      </c>
      <c r="J1560" s="73">
        <v>12401.6</v>
      </c>
      <c r="K1560" s="73">
        <v>12625.5</v>
      </c>
      <c r="L1560" s="74">
        <v>1000</v>
      </c>
      <c r="M1560" s="73">
        <v>195064.73</v>
      </c>
      <c r="N1560" s="73">
        <v>0</v>
      </c>
      <c r="O1560" s="16" t="str">
        <f>VLOOKUP($A1560,'Roll up tech'!$A:$C,3,0)</f>
        <v>Talenti</v>
      </c>
      <c r="P1560" s="16" t="str">
        <f>VLOOKUP($A1560,'Roll up tech'!$A:$C,2,0)</f>
        <v>Talenti CHOC Peanut Butter 8 1PT</v>
      </c>
      <c r="Q1560" s="16" t="str">
        <f t="shared" si="83"/>
        <v>Ta</v>
      </c>
      <c r="R1560" s="16">
        <f>VLOOKUP(A1560,'Per Pallet'!A:C,3,0)</f>
        <v>255</v>
      </c>
      <c r="S1560" s="16">
        <f t="shared" si="84"/>
        <v>62</v>
      </c>
    </row>
    <row r="1561" spans="1:19" hidden="1" x14ac:dyDescent="0.25">
      <c r="A1561" s="71">
        <v>68862392</v>
      </c>
      <c r="B1561" s="71">
        <v>1406</v>
      </c>
      <c r="C1561" s="71" t="s">
        <v>849</v>
      </c>
      <c r="D1561" s="71" t="s">
        <v>850</v>
      </c>
      <c r="E1561" s="71" t="s">
        <v>10403</v>
      </c>
      <c r="F1561" s="71" t="s">
        <v>851</v>
      </c>
      <c r="G1561" s="71" t="s">
        <v>852</v>
      </c>
      <c r="H1561" s="72">
        <v>12495</v>
      </c>
      <c r="I1561" s="73">
        <v>164802.65</v>
      </c>
      <c r="J1561" s="73">
        <v>13189.49</v>
      </c>
      <c r="K1561" s="73">
        <v>13594.03</v>
      </c>
      <c r="L1561" s="74">
        <v>1000</v>
      </c>
      <c r="M1561" s="73">
        <v>164802.65</v>
      </c>
      <c r="N1561" s="73">
        <v>0</v>
      </c>
      <c r="O1561" s="16" t="str">
        <f>VLOOKUP($A1561,'Roll up tech'!$A:$C,3,0)</f>
        <v>TALENTI</v>
      </c>
      <c r="P1561" s="16" t="str">
        <f>VLOOKUP($A1561,'Roll up tech'!$A:$C,2,0)</f>
        <v>Talenti Coffee CHOC Chip 8 1PT</v>
      </c>
      <c r="Q1561" s="16" t="str">
        <f t="shared" si="83"/>
        <v>Ta</v>
      </c>
      <c r="R1561" s="16">
        <f>VLOOKUP(A1561,'Per Pallet'!A:C,3,0)</f>
        <v>255</v>
      </c>
      <c r="S1561" s="16">
        <f t="shared" si="84"/>
        <v>49</v>
      </c>
    </row>
    <row r="1562" spans="1:19" hidden="1" x14ac:dyDescent="0.25">
      <c r="A1562" s="71">
        <v>68862392</v>
      </c>
      <c r="B1562" s="71">
        <v>1419</v>
      </c>
      <c r="C1562" s="71" t="s">
        <v>849</v>
      </c>
      <c r="D1562" s="71" t="s">
        <v>850</v>
      </c>
      <c r="E1562" s="71" t="s">
        <v>10403</v>
      </c>
      <c r="F1562" s="71" t="s">
        <v>851</v>
      </c>
      <c r="G1562" s="71" t="s">
        <v>852</v>
      </c>
      <c r="H1562" s="72">
        <v>7313</v>
      </c>
      <c r="I1562" s="73">
        <v>106187.66</v>
      </c>
      <c r="J1562" s="73">
        <v>14520.4</v>
      </c>
      <c r="K1562" s="73">
        <v>13978.21</v>
      </c>
      <c r="L1562" s="74">
        <v>1000</v>
      </c>
      <c r="M1562" s="73">
        <v>106187.66</v>
      </c>
      <c r="N1562" s="73">
        <v>0</v>
      </c>
      <c r="O1562" s="16" t="str">
        <f>VLOOKUP($A1562,'Roll up tech'!$A:$C,3,0)</f>
        <v>TALENTI</v>
      </c>
      <c r="P1562" s="16" t="str">
        <f>VLOOKUP($A1562,'Roll up tech'!$A:$C,2,0)</f>
        <v>Talenti Coffee CHOC Chip 8 1PT</v>
      </c>
      <c r="Q1562" s="16" t="str">
        <f t="shared" si="83"/>
        <v>Ta</v>
      </c>
      <c r="R1562" s="16">
        <f>VLOOKUP(A1562,'Per Pallet'!A:C,3,0)</f>
        <v>255</v>
      </c>
      <c r="S1562" s="16">
        <f t="shared" si="84"/>
        <v>29</v>
      </c>
    </row>
    <row r="1563" spans="1:19" hidden="1" x14ac:dyDescent="0.25">
      <c r="A1563" s="71">
        <v>68862392</v>
      </c>
      <c r="B1563" s="71">
        <v>1439</v>
      </c>
      <c r="C1563" s="71" t="s">
        <v>849</v>
      </c>
      <c r="D1563" s="71" t="s">
        <v>850</v>
      </c>
      <c r="E1563" s="71" t="s">
        <v>10403</v>
      </c>
      <c r="F1563" s="71" t="s">
        <v>851</v>
      </c>
      <c r="G1563" s="71" t="s">
        <v>852</v>
      </c>
      <c r="H1563" s="72">
        <v>8718</v>
      </c>
      <c r="I1563" s="73">
        <v>125845.25</v>
      </c>
      <c r="J1563" s="73">
        <v>14435.11</v>
      </c>
      <c r="K1563" s="73">
        <v>13594.03</v>
      </c>
      <c r="L1563" s="74">
        <v>1000</v>
      </c>
      <c r="M1563" s="73">
        <v>125845.25</v>
      </c>
      <c r="N1563" s="73">
        <v>0</v>
      </c>
      <c r="O1563" s="16" t="str">
        <f>VLOOKUP($A1563,'Roll up tech'!$A:$C,3,0)</f>
        <v>TALENTI</v>
      </c>
      <c r="P1563" s="16" t="str">
        <f>VLOOKUP($A1563,'Roll up tech'!$A:$C,2,0)</f>
        <v>Talenti Coffee CHOC Chip 8 1PT</v>
      </c>
      <c r="Q1563" s="16" t="str">
        <f t="shared" si="83"/>
        <v>Ta</v>
      </c>
      <c r="R1563" s="16">
        <f>VLOOKUP(A1563,'Per Pallet'!A:C,3,0)</f>
        <v>255</v>
      </c>
      <c r="S1563" s="16">
        <f t="shared" si="84"/>
        <v>35</v>
      </c>
    </row>
    <row r="1564" spans="1:19" hidden="1" x14ac:dyDescent="0.25">
      <c r="A1564" s="71">
        <v>68862392</v>
      </c>
      <c r="B1564" s="71">
        <v>2300</v>
      </c>
      <c r="C1564" s="71" t="s">
        <v>849</v>
      </c>
      <c r="D1564" s="71" t="s">
        <v>850</v>
      </c>
      <c r="E1564" s="71" t="s">
        <v>10403</v>
      </c>
      <c r="F1564" s="71" t="s">
        <v>851</v>
      </c>
      <c r="G1564" s="71" t="s">
        <v>852</v>
      </c>
      <c r="H1564" s="72">
        <v>9022</v>
      </c>
      <c r="I1564" s="73">
        <v>135883.04999999999</v>
      </c>
      <c r="J1564" s="73">
        <v>15061.3</v>
      </c>
      <c r="K1564" s="73">
        <v>13332.67</v>
      </c>
      <c r="L1564" s="74">
        <v>1000</v>
      </c>
      <c r="M1564" s="73">
        <v>135883.04999999999</v>
      </c>
      <c r="N1564" s="73">
        <v>0</v>
      </c>
      <c r="O1564" s="16" t="str">
        <f>VLOOKUP($A1564,'Roll up tech'!$A:$C,3,0)</f>
        <v>TALENTI</v>
      </c>
      <c r="P1564" s="16" t="str">
        <f>VLOOKUP($A1564,'Roll up tech'!$A:$C,2,0)</f>
        <v>Talenti Coffee CHOC Chip 8 1PT</v>
      </c>
      <c r="Q1564" s="16" t="str">
        <f t="shared" si="83"/>
        <v>Ta</v>
      </c>
      <c r="R1564" s="16">
        <f>VLOOKUP(A1564,'Per Pallet'!A:C,3,0)</f>
        <v>255</v>
      </c>
      <c r="S1564" s="16">
        <f t="shared" si="84"/>
        <v>36</v>
      </c>
    </row>
    <row r="1565" spans="1:19" hidden="1" x14ac:dyDescent="0.25">
      <c r="A1565" s="71">
        <v>68862392</v>
      </c>
      <c r="B1565" s="71">
        <v>3989</v>
      </c>
      <c r="C1565" s="71" t="s">
        <v>849</v>
      </c>
      <c r="D1565" s="71" t="s">
        <v>850</v>
      </c>
      <c r="E1565" s="71" t="s">
        <v>10403</v>
      </c>
      <c r="F1565" s="71" t="s">
        <v>851</v>
      </c>
      <c r="G1565" s="71" t="s">
        <v>852</v>
      </c>
      <c r="H1565" s="72">
        <v>23225</v>
      </c>
      <c r="I1565" s="73">
        <v>332986.59000000003</v>
      </c>
      <c r="J1565" s="73">
        <v>14337.42</v>
      </c>
      <c r="K1565" s="73">
        <v>13594.03</v>
      </c>
      <c r="L1565" s="74">
        <v>1000</v>
      </c>
      <c r="M1565" s="73">
        <v>332986.59000000003</v>
      </c>
      <c r="N1565" s="73">
        <v>0</v>
      </c>
      <c r="O1565" s="16" t="str">
        <f>VLOOKUP($A1565,'Roll up tech'!$A:$C,3,0)</f>
        <v>TALENTI</v>
      </c>
      <c r="P1565" s="16" t="str">
        <f>VLOOKUP($A1565,'Roll up tech'!$A:$C,2,0)</f>
        <v>Talenti Coffee CHOC Chip 8 1PT</v>
      </c>
      <c r="Q1565" s="16" t="str">
        <f t="shared" si="83"/>
        <v>Ta</v>
      </c>
      <c r="R1565" s="16">
        <f>VLOOKUP(A1565,'Per Pallet'!A:C,3,0)</f>
        <v>255</v>
      </c>
      <c r="S1565" s="16">
        <f t="shared" si="84"/>
        <v>92</v>
      </c>
    </row>
    <row r="1566" spans="1:19" hidden="1" x14ac:dyDescent="0.25">
      <c r="A1566" s="71">
        <v>68862399</v>
      </c>
      <c r="B1566" s="71">
        <v>1406</v>
      </c>
      <c r="C1566" s="71" t="s">
        <v>849</v>
      </c>
      <c r="D1566" s="71" t="s">
        <v>850</v>
      </c>
      <c r="E1566" s="71" t="s">
        <v>10403</v>
      </c>
      <c r="F1566" s="71" t="s">
        <v>851</v>
      </c>
      <c r="G1566" s="71" t="s">
        <v>852</v>
      </c>
      <c r="H1566" s="72">
        <v>7650</v>
      </c>
      <c r="I1566" s="73">
        <v>85852.34</v>
      </c>
      <c r="J1566" s="73">
        <v>11222.53</v>
      </c>
      <c r="K1566" s="73">
        <v>11642.32</v>
      </c>
      <c r="L1566" s="74">
        <v>1000</v>
      </c>
      <c r="M1566" s="73">
        <v>85852.34</v>
      </c>
      <c r="N1566" s="73">
        <v>0</v>
      </c>
      <c r="O1566" s="16" t="str">
        <f>VLOOKUP($A1566,'Roll up tech'!$A:$C,3,0)</f>
        <v>Talenti</v>
      </c>
      <c r="P1566" s="16" t="str">
        <f>VLOOKUP($A1566,'Roll up tech'!$A:$C,2,0)</f>
        <v>Talenti Cold Brew Coffee Sorbetto 8 1PT</v>
      </c>
      <c r="Q1566" s="16" t="str">
        <f t="shared" si="83"/>
        <v>Ta</v>
      </c>
      <c r="R1566" s="16">
        <f>VLOOKUP(A1566,'Per Pallet'!A:C,3,0)</f>
        <v>255</v>
      </c>
      <c r="S1566" s="16">
        <f t="shared" si="84"/>
        <v>30</v>
      </c>
    </row>
    <row r="1567" spans="1:19" hidden="1" x14ac:dyDescent="0.25">
      <c r="A1567" s="71">
        <v>68862399</v>
      </c>
      <c r="B1567" s="71">
        <v>1419</v>
      </c>
      <c r="C1567" s="71" t="s">
        <v>849</v>
      </c>
      <c r="D1567" s="71" t="s">
        <v>850</v>
      </c>
      <c r="E1567" s="71" t="s">
        <v>10403</v>
      </c>
      <c r="F1567" s="71" t="s">
        <v>851</v>
      </c>
      <c r="G1567" s="71" t="s">
        <v>852</v>
      </c>
      <c r="H1567" s="72">
        <v>17422</v>
      </c>
      <c r="I1567" s="73">
        <v>204147.19</v>
      </c>
      <c r="J1567" s="73">
        <v>11717.78</v>
      </c>
      <c r="K1567" s="73">
        <v>12064.42</v>
      </c>
      <c r="L1567" s="74">
        <v>1000</v>
      </c>
      <c r="M1567" s="73">
        <v>204147.19</v>
      </c>
      <c r="N1567" s="73">
        <v>0</v>
      </c>
      <c r="O1567" s="16" t="str">
        <f>VLOOKUP($A1567,'Roll up tech'!$A:$C,3,0)</f>
        <v>Talenti</v>
      </c>
      <c r="P1567" s="16" t="str">
        <f>VLOOKUP($A1567,'Roll up tech'!$A:$C,2,0)</f>
        <v>Talenti Cold Brew Coffee Sorbetto 8 1PT</v>
      </c>
      <c r="Q1567" s="16" t="str">
        <f t="shared" si="83"/>
        <v>Ta</v>
      </c>
      <c r="R1567" s="16">
        <f>VLOOKUP(A1567,'Per Pallet'!A:C,3,0)</f>
        <v>255</v>
      </c>
      <c r="S1567" s="16">
        <f t="shared" si="84"/>
        <v>69</v>
      </c>
    </row>
    <row r="1568" spans="1:19" hidden="1" x14ac:dyDescent="0.25">
      <c r="A1568" s="71">
        <v>68862399</v>
      </c>
      <c r="B1568" s="71">
        <v>1439</v>
      </c>
      <c r="C1568" s="71" t="s">
        <v>849</v>
      </c>
      <c r="D1568" s="71" t="s">
        <v>850</v>
      </c>
      <c r="E1568" s="71" t="s">
        <v>10403</v>
      </c>
      <c r="F1568" s="71" t="s">
        <v>851</v>
      </c>
      <c r="G1568" s="71" t="s">
        <v>852</v>
      </c>
      <c r="H1568" s="72">
        <v>9280</v>
      </c>
      <c r="I1568" s="73">
        <v>109028.68</v>
      </c>
      <c r="J1568" s="73">
        <v>11748.78</v>
      </c>
      <c r="K1568" s="73">
        <v>11642.32</v>
      </c>
      <c r="L1568" s="74">
        <v>1000</v>
      </c>
      <c r="M1568" s="73">
        <v>109028.68</v>
      </c>
      <c r="N1568" s="73">
        <v>0</v>
      </c>
      <c r="O1568" s="16" t="str">
        <f>VLOOKUP($A1568,'Roll up tech'!$A:$C,3,0)</f>
        <v>Talenti</v>
      </c>
      <c r="P1568" s="16" t="str">
        <f>VLOOKUP($A1568,'Roll up tech'!$A:$C,2,0)</f>
        <v>Talenti Cold Brew Coffee Sorbetto 8 1PT</v>
      </c>
      <c r="Q1568" s="16" t="str">
        <f t="shared" si="83"/>
        <v>Ta</v>
      </c>
      <c r="R1568" s="16">
        <f>VLOOKUP(A1568,'Per Pallet'!A:C,3,0)</f>
        <v>255</v>
      </c>
      <c r="S1568" s="16">
        <f t="shared" si="84"/>
        <v>37</v>
      </c>
    </row>
    <row r="1569" spans="1:19" hidden="1" x14ac:dyDescent="0.25">
      <c r="A1569" s="71">
        <v>68862399</v>
      </c>
      <c r="B1569" s="71">
        <v>2300</v>
      </c>
      <c r="C1569" s="71" t="s">
        <v>849</v>
      </c>
      <c r="D1569" s="71" t="s">
        <v>850</v>
      </c>
      <c r="E1569" s="71" t="s">
        <v>10403</v>
      </c>
      <c r="F1569" s="71" t="s">
        <v>851</v>
      </c>
      <c r="G1569" s="71" t="s">
        <v>852</v>
      </c>
      <c r="H1569" s="72">
        <v>8868</v>
      </c>
      <c r="I1569" s="73">
        <v>97240.39</v>
      </c>
      <c r="J1569" s="73">
        <v>10965.31</v>
      </c>
      <c r="K1569" s="73">
        <v>11513.54</v>
      </c>
      <c r="L1569" s="74">
        <v>1000</v>
      </c>
      <c r="M1569" s="73">
        <v>97240.39</v>
      </c>
      <c r="N1569" s="73">
        <v>0</v>
      </c>
      <c r="O1569" s="16" t="str">
        <f>VLOOKUP($A1569,'Roll up tech'!$A:$C,3,0)</f>
        <v>Talenti</v>
      </c>
      <c r="P1569" s="16" t="str">
        <f>VLOOKUP($A1569,'Roll up tech'!$A:$C,2,0)</f>
        <v>Talenti Cold Brew Coffee Sorbetto 8 1PT</v>
      </c>
      <c r="Q1569" s="16" t="str">
        <f t="shared" si="83"/>
        <v>Ta</v>
      </c>
      <c r="R1569" s="16">
        <f>VLOOKUP(A1569,'Per Pallet'!A:C,3,0)</f>
        <v>255</v>
      </c>
      <c r="S1569" s="16">
        <f t="shared" si="84"/>
        <v>35</v>
      </c>
    </row>
    <row r="1570" spans="1:19" hidden="1" x14ac:dyDescent="0.25">
      <c r="A1570" s="71">
        <v>68862399</v>
      </c>
      <c r="B1570" s="71">
        <v>2904</v>
      </c>
      <c r="C1570" s="71" t="s">
        <v>849</v>
      </c>
      <c r="D1570" s="71" t="s">
        <v>850</v>
      </c>
      <c r="E1570" s="71" t="s">
        <v>10403</v>
      </c>
      <c r="F1570" s="71" t="s">
        <v>851</v>
      </c>
      <c r="G1570" s="71" t="s">
        <v>852</v>
      </c>
      <c r="H1570" s="72">
        <v>0</v>
      </c>
      <c r="I1570" s="73">
        <v>0</v>
      </c>
      <c r="J1570" s="73">
        <v>10956.17</v>
      </c>
      <c r="K1570" s="73">
        <v>11512.24</v>
      </c>
      <c r="L1570" s="74">
        <v>1000</v>
      </c>
      <c r="M1570" s="73">
        <v>0</v>
      </c>
      <c r="N1570" s="73">
        <v>0</v>
      </c>
      <c r="O1570" s="16" t="str">
        <f>VLOOKUP($A1570,'Roll up tech'!$A:$C,3,0)</f>
        <v>Talenti</v>
      </c>
      <c r="P1570" s="16" t="str">
        <f>VLOOKUP($A1570,'Roll up tech'!$A:$C,2,0)</f>
        <v>Talenti Cold Brew Coffee Sorbetto 8 1PT</v>
      </c>
      <c r="Q1570" s="16" t="str">
        <f t="shared" si="83"/>
        <v>Ta</v>
      </c>
      <c r="R1570" s="16">
        <f>VLOOKUP(A1570,'Per Pallet'!A:C,3,0)</f>
        <v>255</v>
      </c>
      <c r="S1570" s="16">
        <f t="shared" si="84"/>
        <v>0</v>
      </c>
    </row>
    <row r="1571" spans="1:19" hidden="1" x14ac:dyDescent="0.25">
      <c r="A1571" s="71">
        <v>68862399</v>
      </c>
      <c r="B1571" s="71">
        <v>3989</v>
      </c>
      <c r="C1571" s="71" t="s">
        <v>849</v>
      </c>
      <c r="D1571" s="71" t="s">
        <v>850</v>
      </c>
      <c r="E1571" s="71" t="s">
        <v>10403</v>
      </c>
      <c r="F1571" s="71" t="s">
        <v>851</v>
      </c>
      <c r="G1571" s="71" t="s">
        <v>852</v>
      </c>
      <c r="H1571" s="72">
        <v>18989</v>
      </c>
      <c r="I1571" s="73">
        <v>212055.73</v>
      </c>
      <c r="J1571" s="73">
        <v>11167.29</v>
      </c>
      <c r="K1571" s="73">
        <v>11642.32</v>
      </c>
      <c r="L1571" s="74">
        <v>1000</v>
      </c>
      <c r="M1571" s="73">
        <v>212055.73</v>
      </c>
      <c r="N1571" s="73">
        <v>0</v>
      </c>
      <c r="O1571" s="16" t="str">
        <f>VLOOKUP($A1571,'Roll up tech'!$A:$C,3,0)</f>
        <v>Talenti</v>
      </c>
      <c r="P1571" s="16" t="str">
        <f>VLOOKUP($A1571,'Roll up tech'!$A:$C,2,0)</f>
        <v>Talenti Cold Brew Coffee Sorbetto 8 1PT</v>
      </c>
      <c r="Q1571" s="16" t="str">
        <f t="shared" si="83"/>
        <v>Ta</v>
      </c>
      <c r="R1571" s="16">
        <f>VLOOKUP(A1571,'Per Pallet'!A:C,3,0)</f>
        <v>255</v>
      </c>
      <c r="S1571" s="16">
        <f t="shared" si="84"/>
        <v>75</v>
      </c>
    </row>
    <row r="1572" spans="1:19" hidden="1" x14ac:dyDescent="0.25">
      <c r="A1572" s="71">
        <v>68862402</v>
      </c>
      <c r="B1572" s="71">
        <v>1406</v>
      </c>
      <c r="C1572" s="71" t="s">
        <v>849</v>
      </c>
      <c r="D1572" s="71" t="s">
        <v>850</v>
      </c>
      <c r="E1572" s="71" t="s">
        <v>10403</v>
      </c>
      <c r="F1572" s="71" t="s">
        <v>851</v>
      </c>
      <c r="G1572" s="71" t="s">
        <v>852</v>
      </c>
      <c r="H1572" s="72">
        <v>22950</v>
      </c>
      <c r="I1572" s="73">
        <v>278683.99</v>
      </c>
      <c r="J1572" s="73">
        <v>12143.09</v>
      </c>
      <c r="K1572" s="73">
        <v>13364.87</v>
      </c>
      <c r="L1572" s="74">
        <v>1000</v>
      </c>
      <c r="M1572" s="73">
        <v>278683.99</v>
      </c>
      <c r="N1572" s="73">
        <v>0</v>
      </c>
      <c r="O1572" s="16" t="str">
        <f>VLOOKUP($A1572,'Roll up tech'!$A:$C,3,0)</f>
        <v>Talenti</v>
      </c>
      <c r="P1572" s="16" t="str">
        <f>VLOOKUP($A1572,'Roll up tech'!$A:$C,2,0)</f>
        <v>Talenti Double Dark Chocolate 8 1PT</v>
      </c>
      <c r="Q1572" s="16" t="str">
        <f t="shared" si="83"/>
        <v>Ta</v>
      </c>
      <c r="R1572" s="16">
        <f>VLOOKUP(A1572,'Per Pallet'!A:C,3,0)</f>
        <v>255</v>
      </c>
      <c r="S1572" s="16">
        <f t="shared" si="84"/>
        <v>90</v>
      </c>
    </row>
    <row r="1573" spans="1:19" hidden="1" x14ac:dyDescent="0.25">
      <c r="A1573" s="71">
        <v>68862402</v>
      </c>
      <c r="B1573" s="71">
        <v>1419</v>
      </c>
      <c r="C1573" s="71" t="s">
        <v>849</v>
      </c>
      <c r="D1573" s="71" t="s">
        <v>850</v>
      </c>
      <c r="E1573" s="71" t="s">
        <v>10403</v>
      </c>
      <c r="F1573" s="71" t="s">
        <v>851</v>
      </c>
      <c r="G1573" s="71" t="s">
        <v>852</v>
      </c>
      <c r="H1573" s="72">
        <v>9784</v>
      </c>
      <c r="I1573" s="73">
        <v>122580.4</v>
      </c>
      <c r="J1573" s="73">
        <v>12528.66</v>
      </c>
      <c r="K1573" s="73">
        <v>13906.89</v>
      </c>
      <c r="L1573" s="74">
        <v>1000</v>
      </c>
      <c r="M1573" s="73">
        <v>122580.4</v>
      </c>
      <c r="N1573" s="73">
        <v>0</v>
      </c>
      <c r="O1573" s="16" t="str">
        <f>VLOOKUP($A1573,'Roll up tech'!$A:$C,3,0)</f>
        <v>Talenti</v>
      </c>
      <c r="P1573" s="16" t="str">
        <f>VLOOKUP($A1573,'Roll up tech'!$A:$C,2,0)</f>
        <v>Talenti Double Dark Chocolate 8 1PT</v>
      </c>
      <c r="Q1573" s="16" t="str">
        <f t="shared" si="83"/>
        <v>Ta</v>
      </c>
      <c r="R1573" s="16">
        <f>VLOOKUP(A1573,'Per Pallet'!A:C,3,0)</f>
        <v>255</v>
      </c>
      <c r="S1573" s="16">
        <f t="shared" si="84"/>
        <v>39</v>
      </c>
    </row>
    <row r="1574" spans="1:19" hidden="1" x14ac:dyDescent="0.25">
      <c r="A1574" s="71">
        <v>68862402</v>
      </c>
      <c r="B1574" s="71">
        <v>1439</v>
      </c>
      <c r="C1574" s="71" t="s">
        <v>849</v>
      </c>
      <c r="D1574" s="71" t="s">
        <v>850</v>
      </c>
      <c r="E1574" s="71" t="s">
        <v>10403</v>
      </c>
      <c r="F1574" s="71" t="s">
        <v>851</v>
      </c>
      <c r="G1574" s="71" t="s">
        <v>852</v>
      </c>
      <c r="H1574" s="72">
        <v>5929</v>
      </c>
      <c r="I1574" s="73">
        <v>75192.740000000005</v>
      </c>
      <c r="J1574" s="73">
        <v>12682.2</v>
      </c>
      <c r="K1574" s="73">
        <v>13364.87</v>
      </c>
      <c r="L1574" s="74">
        <v>1000</v>
      </c>
      <c r="M1574" s="73">
        <v>75192.740000000005</v>
      </c>
      <c r="N1574" s="73">
        <v>0</v>
      </c>
      <c r="O1574" s="16" t="str">
        <f>VLOOKUP($A1574,'Roll up tech'!$A:$C,3,0)</f>
        <v>Talenti</v>
      </c>
      <c r="P1574" s="16" t="str">
        <f>VLOOKUP($A1574,'Roll up tech'!$A:$C,2,0)</f>
        <v>Talenti Double Dark Chocolate 8 1PT</v>
      </c>
      <c r="Q1574" s="16" t="str">
        <f t="shared" si="83"/>
        <v>Ta</v>
      </c>
      <c r="R1574" s="16">
        <f>VLOOKUP(A1574,'Per Pallet'!A:C,3,0)</f>
        <v>255</v>
      </c>
      <c r="S1574" s="16">
        <f t="shared" si="84"/>
        <v>24</v>
      </c>
    </row>
    <row r="1575" spans="1:19" hidden="1" x14ac:dyDescent="0.25">
      <c r="A1575" s="71">
        <v>68862402</v>
      </c>
      <c r="B1575" s="71">
        <v>1471</v>
      </c>
      <c r="C1575" s="71" t="s">
        <v>849</v>
      </c>
      <c r="D1575" s="71" t="s">
        <v>850</v>
      </c>
      <c r="E1575" s="71" t="s">
        <v>10403</v>
      </c>
      <c r="F1575" s="71" t="s">
        <v>851</v>
      </c>
      <c r="G1575" s="71" t="s">
        <v>852</v>
      </c>
      <c r="H1575" s="72">
        <v>15300</v>
      </c>
      <c r="I1575" s="73">
        <v>188702.25</v>
      </c>
      <c r="J1575" s="73">
        <v>12333.48</v>
      </c>
      <c r="K1575" s="73">
        <v>13364.87</v>
      </c>
      <c r="L1575" s="74">
        <v>1000</v>
      </c>
      <c r="M1575" s="73">
        <v>188702.25</v>
      </c>
      <c r="N1575" s="73">
        <v>0</v>
      </c>
      <c r="O1575" s="16" t="str">
        <f>VLOOKUP($A1575,'Roll up tech'!$A:$C,3,0)</f>
        <v>Talenti</v>
      </c>
      <c r="P1575" s="16" t="str">
        <f>VLOOKUP($A1575,'Roll up tech'!$A:$C,2,0)</f>
        <v>Talenti Double Dark Chocolate 8 1PT</v>
      </c>
      <c r="Q1575" s="16" t="str">
        <f t="shared" ref="Q1575:Q1636" si="85">LEFT(P1575,2)</f>
        <v>Ta</v>
      </c>
      <c r="R1575" s="16">
        <f>VLOOKUP(A1575,'Per Pallet'!A:C,3,0)</f>
        <v>255</v>
      </c>
      <c r="S1575" s="16">
        <f t="shared" ref="S1575:S1636" si="86">ROUNDUP(H1575/R1575,0)</f>
        <v>60</v>
      </c>
    </row>
    <row r="1576" spans="1:19" hidden="1" x14ac:dyDescent="0.25">
      <c r="A1576" s="71">
        <v>68862402</v>
      </c>
      <c r="B1576" s="71">
        <v>2300</v>
      </c>
      <c r="C1576" s="71" t="s">
        <v>849</v>
      </c>
      <c r="D1576" s="71" t="s">
        <v>850</v>
      </c>
      <c r="E1576" s="71" t="s">
        <v>10403</v>
      </c>
      <c r="F1576" s="71" t="s">
        <v>851</v>
      </c>
      <c r="G1576" s="71" t="s">
        <v>852</v>
      </c>
      <c r="H1576" s="72">
        <v>6989</v>
      </c>
      <c r="I1576" s="73">
        <v>82272.929999999993</v>
      </c>
      <c r="J1576" s="73">
        <v>11771.77</v>
      </c>
      <c r="K1576" s="73">
        <v>13158.9</v>
      </c>
      <c r="L1576" s="74">
        <v>1000</v>
      </c>
      <c r="M1576" s="73">
        <v>82272.929999999993</v>
      </c>
      <c r="N1576" s="73">
        <v>0</v>
      </c>
      <c r="O1576" s="16" t="str">
        <f>VLOOKUP($A1576,'Roll up tech'!$A:$C,3,0)</f>
        <v>Talenti</v>
      </c>
      <c r="P1576" s="16" t="str">
        <f>VLOOKUP($A1576,'Roll up tech'!$A:$C,2,0)</f>
        <v>Talenti Double Dark Chocolate 8 1PT</v>
      </c>
      <c r="Q1576" s="16" t="str">
        <f t="shared" si="85"/>
        <v>Ta</v>
      </c>
      <c r="R1576" s="16">
        <f>VLOOKUP(A1576,'Per Pallet'!A:C,3,0)</f>
        <v>255</v>
      </c>
      <c r="S1576" s="16">
        <f t="shared" si="86"/>
        <v>28</v>
      </c>
    </row>
    <row r="1577" spans="1:19" hidden="1" x14ac:dyDescent="0.25">
      <c r="A1577" s="71">
        <v>68862402</v>
      </c>
      <c r="B1577" s="71">
        <v>2904</v>
      </c>
      <c r="C1577" s="71" t="s">
        <v>849</v>
      </c>
      <c r="D1577" s="71" t="s">
        <v>850</v>
      </c>
      <c r="E1577" s="71" t="s">
        <v>10403</v>
      </c>
      <c r="F1577" s="71" t="s">
        <v>851</v>
      </c>
      <c r="G1577" s="71" t="s">
        <v>852</v>
      </c>
      <c r="H1577" s="72">
        <v>0</v>
      </c>
      <c r="I1577" s="73">
        <v>0</v>
      </c>
      <c r="J1577" s="73">
        <v>11533.27</v>
      </c>
      <c r="K1577" s="73">
        <v>13158.9</v>
      </c>
      <c r="L1577" s="74">
        <v>1000</v>
      </c>
      <c r="M1577" s="73">
        <v>0</v>
      </c>
      <c r="N1577" s="73">
        <v>0</v>
      </c>
      <c r="O1577" s="16" t="str">
        <f>VLOOKUP($A1577,'Roll up tech'!$A:$C,3,0)</f>
        <v>Talenti</v>
      </c>
      <c r="P1577" s="16" t="str">
        <f>VLOOKUP($A1577,'Roll up tech'!$A:$C,2,0)</f>
        <v>Talenti Double Dark Chocolate 8 1PT</v>
      </c>
      <c r="Q1577" s="16" t="str">
        <f t="shared" si="85"/>
        <v>Ta</v>
      </c>
      <c r="R1577" s="16">
        <f>VLOOKUP(A1577,'Per Pallet'!A:C,3,0)</f>
        <v>255</v>
      </c>
      <c r="S1577" s="16">
        <f t="shared" si="86"/>
        <v>0</v>
      </c>
    </row>
    <row r="1578" spans="1:19" hidden="1" x14ac:dyDescent="0.25">
      <c r="A1578" s="71">
        <v>68862402</v>
      </c>
      <c r="B1578" s="71">
        <v>3989</v>
      </c>
      <c r="C1578" s="71" t="s">
        <v>849</v>
      </c>
      <c r="D1578" s="71" t="s">
        <v>850</v>
      </c>
      <c r="E1578" s="71" t="s">
        <v>10403</v>
      </c>
      <c r="F1578" s="71" t="s">
        <v>851</v>
      </c>
      <c r="G1578" s="71" t="s">
        <v>852</v>
      </c>
      <c r="H1578" s="72">
        <v>16089</v>
      </c>
      <c r="I1578" s="73">
        <v>192153.36</v>
      </c>
      <c r="J1578" s="73">
        <v>11943.15</v>
      </c>
      <c r="K1578" s="73">
        <v>13364.87</v>
      </c>
      <c r="L1578" s="74">
        <v>1000</v>
      </c>
      <c r="M1578" s="73">
        <v>192153.36</v>
      </c>
      <c r="N1578" s="73">
        <v>0</v>
      </c>
      <c r="O1578" s="16" t="str">
        <f>VLOOKUP($A1578,'Roll up tech'!$A:$C,3,0)</f>
        <v>Talenti</v>
      </c>
      <c r="P1578" s="16" t="str">
        <f>VLOOKUP($A1578,'Roll up tech'!$A:$C,2,0)</f>
        <v>Talenti Double Dark Chocolate 8 1PT</v>
      </c>
      <c r="Q1578" s="16" t="str">
        <f t="shared" si="85"/>
        <v>Ta</v>
      </c>
      <c r="R1578" s="16">
        <f>VLOOKUP(A1578,'Per Pallet'!A:C,3,0)</f>
        <v>255</v>
      </c>
      <c r="S1578" s="16">
        <f t="shared" si="86"/>
        <v>64</v>
      </c>
    </row>
    <row r="1579" spans="1:19" hidden="1" x14ac:dyDescent="0.25">
      <c r="A1579" s="71">
        <v>68862421</v>
      </c>
      <c r="B1579" s="71">
        <v>1419</v>
      </c>
      <c r="C1579" s="71" t="s">
        <v>849</v>
      </c>
      <c r="D1579" s="71" t="s">
        <v>850</v>
      </c>
      <c r="E1579" s="71" t="s">
        <v>10403</v>
      </c>
      <c r="F1579" s="71" t="s">
        <v>851</v>
      </c>
      <c r="G1579" s="71" t="s">
        <v>852</v>
      </c>
      <c r="H1579" s="72">
        <v>450</v>
      </c>
      <c r="I1579" s="73">
        <v>6427.83</v>
      </c>
      <c r="J1579" s="73">
        <v>14284.07</v>
      </c>
      <c r="K1579" s="73">
        <v>14072.11</v>
      </c>
      <c r="L1579" s="74">
        <v>1000</v>
      </c>
      <c r="M1579" s="73">
        <v>6427.83</v>
      </c>
      <c r="N1579" s="73">
        <v>0</v>
      </c>
      <c r="O1579" s="16" t="str">
        <f>VLOOKUP($A1579,'Roll up tech'!$A:$C,3,0)</f>
        <v>Talenti</v>
      </c>
      <c r="P1579" s="16" t="str">
        <f>VLOOKUP($A1579,'Roll up tech'!$A:$C,2,0)</f>
        <v>Talenti LYR Coffee Cookie CRMBL 8 300.5g</v>
      </c>
      <c r="Q1579" s="16" t="str">
        <f t="shared" si="85"/>
        <v>Ta</v>
      </c>
      <c r="R1579" s="16">
        <f>VLOOKUP(A1579,'Per Pallet'!A:C,3,0)</f>
        <v>255</v>
      </c>
      <c r="S1579" s="16">
        <f t="shared" si="86"/>
        <v>2</v>
      </c>
    </row>
    <row r="1580" spans="1:19" hidden="1" x14ac:dyDescent="0.25">
      <c r="A1580" s="71">
        <v>68862421</v>
      </c>
      <c r="B1580" s="71">
        <v>1439</v>
      </c>
      <c r="C1580" s="71" t="s">
        <v>849</v>
      </c>
      <c r="D1580" s="71" t="s">
        <v>850</v>
      </c>
      <c r="E1580" s="71" t="s">
        <v>10403</v>
      </c>
      <c r="F1580" s="71" t="s">
        <v>851</v>
      </c>
      <c r="G1580" s="71" t="s">
        <v>852</v>
      </c>
      <c r="H1580" s="72">
        <v>2145</v>
      </c>
      <c r="I1580" s="73">
        <v>30238.55</v>
      </c>
      <c r="J1580" s="73">
        <v>14097.23</v>
      </c>
      <c r="K1580" s="73">
        <v>13636.41</v>
      </c>
      <c r="L1580" s="74">
        <v>1000</v>
      </c>
      <c r="M1580" s="73">
        <v>30238.55</v>
      </c>
      <c r="N1580" s="73">
        <v>0</v>
      </c>
      <c r="O1580" s="16" t="str">
        <f>VLOOKUP($A1580,'Roll up tech'!$A:$C,3,0)</f>
        <v>Talenti</v>
      </c>
      <c r="P1580" s="16" t="str">
        <f>VLOOKUP($A1580,'Roll up tech'!$A:$C,2,0)</f>
        <v>Talenti LYR Coffee Cookie CRMBL 8 300.5g</v>
      </c>
      <c r="Q1580" s="16" t="str">
        <f t="shared" si="85"/>
        <v>Ta</v>
      </c>
      <c r="R1580" s="16">
        <f>VLOOKUP(A1580,'Per Pallet'!A:C,3,0)</f>
        <v>255</v>
      </c>
      <c r="S1580" s="16">
        <f t="shared" si="86"/>
        <v>9</v>
      </c>
    </row>
    <row r="1581" spans="1:19" hidden="1" x14ac:dyDescent="0.25">
      <c r="A1581" s="71">
        <v>68862421</v>
      </c>
      <c r="B1581" s="71">
        <v>1471</v>
      </c>
      <c r="C1581" s="71" t="s">
        <v>849</v>
      </c>
      <c r="D1581" s="71" t="s">
        <v>850</v>
      </c>
      <c r="E1581" s="71" t="s">
        <v>10403</v>
      </c>
      <c r="F1581" s="71" t="s">
        <v>851</v>
      </c>
      <c r="G1581" s="71" t="s">
        <v>852</v>
      </c>
      <c r="H1581" s="72">
        <v>3051</v>
      </c>
      <c r="I1581" s="73">
        <v>41897.980000000003</v>
      </c>
      <c r="J1581" s="73">
        <v>13732.54</v>
      </c>
      <c r="K1581" s="73">
        <v>13636.41</v>
      </c>
      <c r="L1581" s="74">
        <v>1000</v>
      </c>
      <c r="M1581" s="73">
        <v>41897.980000000003</v>
      </c>
      <c r="N1581" s="73">
        <v>0</v>
      </c>
      <c r="O1581" s="16" t="str">
        <f>VLOOKUP($A1581,'Roll up tech'!$A:$C,3,0)</f>
        <v>Talenti</v>
      </c>
      <c r="P1581" s="16" t="str">
        <f>VLOOKUP($A1581,'Roll up tech'!$A:$C,2,0)</f>
        <v>Talenti LYR Coffee Cookie CRMBL 8 300.5g</v>
      </c>
      <c r="Q1581" s="16" t="str">
        <f t="shared" si="85"/>
        <v>Ta</v>
      </c>
      <c r="R1581" s="16">
        <f>VLOOKUP(A1581,'Per Pallet'!A:C,3,0)</f>
        <v>255</v>
      </c>
      <c r="S1581" s="16">
        <f t="shared" si="86"/>
        <v>12</v>
      </c>
    </row>
    <row r="1582" spans="1:19" hidden="1" x14ac:dyDescent="0.25">
      <c r="A1582" s="71">
        <v>68862421</v>
      </c>
      <c r="B1582" s="71">
        <v>2300</v>
      </c>
      <c r="C1582" s="71" t="s">
        <v>849</v>
      </c>
      <c r="D1582" s="71" t="s">
        <v>850</v>
      </c>
      <c r="E1582" s="71" t="s">
        <v>10403</v>
      </c>
      <c r="F1582" s="71" t="s">
        <v>851</v>
      </c>
      <c r="G1582" s="71" t="s">
        <v>852</v>
      </c>
      <c r="H1582" s="72">
        <v>491</v>
      </c>
      <c r="I1582" s="73">
        <v>6789.99</v>
      </c>
      <c r="J1582" s="73">
        <v>13828.9</v>
      </c>
      <c r="K1582" s="73">
        <v>13995.7</v>
      </c>
      <c r="L1582" s="74">
        <v>1000</v>
      </c>
      <c r="M1582" s="73">
        <v>6789.99</v>
      </c>
      <c r="N1582" s="73">
        <v>0</v>
      </c>
      <c r="O1582" s="16" t="str">
        <f>VLOOKUP($A1582,'Roll up tech'!$A:$C,3,0)</f>
        <v>Talenti</v>
      </c>
      <c r="P1582" s="16" t="str">
        <f>VLOOKUP($A1582,'Roll up tech'!$A:$C,2,0)</f>
        <v>Talenti LYR Coffee Cookie CRMBL 8 300.5g</v>
      </c>
      <c r="Q1582" s="16" t="str">
        <f t="shared" si="85"/>
        <v>Ta</v>
      </c>
      <c r="R1582" s="16">
        <f>VLOOKUP(A1582,'Per Pallet'!A:C,3,0)</f>
        <v>255</v>
      </c>
      <c r="S1582" s="16">
        <f t="shared" si="86"/>
        <v>2</v>
      </c>
    </row>
    <row r="1583" spans="1:19" hidden="1" x14ac:dyDescent="0.25">
      <c r="A1583" s="71">
        <v>68862421</v>
      </c>
      <c r="B1583" s="71">
        <v>3989</v>
      </c>
      <c r="C1583" s="71" t="s">
        <v>849</v>
      </c>
      <c r="D1583" s="71" t="s">
        <v>850</v>
      </c>
      <c r="E1583" s="71" t="s">
        <v>10403</v>
      </c>
      <c r="F1583" s="71" t="s">
        <v>851</v>
      </c>
      <c r="G1583" s="71" t="s">
        <v>852</v>
      </c>
      <c r="H1583" s="72">
        <v>63</v>
      </c>
      <c r="I1583" s="73">
        <v>875.9</v>
      </c>
      <c r="J1583" s="73">
        <v>13903.17</v>
      </c>
      <c r="K1583" s="73">
        <v>13636.41</v>
      </c>
      <c r="L1583" s="74">
        <v>1000</v>
      </c>
      <c r="M1583" s="73">
        <v>875.9</v>
      </c>
      <c r="N1583" s="73">
        <v>0</v>
      </c>
      <c r="O1583" s="16" t="str">
        <f>VLOOKUP($A1583,'Roll up tech'!$A:$C,3,0)</f>
        <v>Talenti</v>
      </c>
      <c r="P1583" s="16" t="str">
        <f>VLOOKUP($A1583,'Roll up tech'!$A:$C,2,0)</f>
        <v>Talenti LYR Coffee Cookie CRMBL 8 300.5g</v>
      </c>
      <c r="Q1583" s="16" t="str">
        <f t="shared" si="85"/>
        <v>Ta</v>
      </c>
      <c r="R1583" s="16">
        <f>VLOOKUP(A1583,'Per Pallet'!A:C,3,0)</f>
        <v>255</v>
      </c>
      <c r="S1583" s="16">
        <f t="shared" si="86"/>
        <v>1</v>
      </c>
    </row>
    <row r="1584" spans="1:19" hidden="1" x14ac:dyDescent="0.25">
      <c r="A1584" s="71">
        <v>68862483</v>
      </c>
      <c r="B1584" s="71">
        <v>1419</v>
      </c>
      <c r="C1584" s="71" t="s">
        <v>849</v>
      </c>
      <c r="D1584" s="71" t="s">
        <v>850</v>
      </c>
      <c r="E1584" s="71" t="s">
        <v>10403</v>
      </c>
      <c r="F1584" s="71" t="s">
        <v>851</v>
      </c>
      <c r="G1584" s="71" t="s">
        <v>852</v>
      </c>
      <c r="H1584" s="72">
        <v>2730</v>
      </c>
      <c r="I1584" s="73">
        <v>37792.97</v>
      </c>
      <c r="J1584" s="73">
        <v>13843.58</v>
      </c>
      <c r="K1584" s="73">
        <v>13041.7</v>
      </c>
      <c r="L1584" s="74">
        <v>1000</v>
      </c>
      <c r="M1584" s="73">
        <v>37792.97</v>
      </c>
      <c r="N1584" s="73">
        <v>0</v>
      </c>
      <c r="O1584" s="16" t="str">
        <f>VLOOKUP($A1584,'Roll up tech'!$A:$C,3,0)</f>
        <v>Talenti</v>
      </c>
      <c r="P1584" s="16" t="str">
        <f>VLOOKUP($A1584,'Roll up tech'!$A:$C,2,0)</f>
        <v>Talenti LYR STRWBRRY Shortcake 8 297.6g</v>
      </c>
      <c r="Q1584" s="16" t="str">
        <f t="shared" si="85"/>
        <v>Ta</v>
      </c>
      <c r="R1584" s="16">
        <f>VLOOKUP(A1584,'Per Pallet'!A:C,3,0)</f>
        <v>255</v>
      </c>
      <c r="S1584" s="16">
        <f t="shared" si="86"/>
        <v>11</v>
      </c>
    </row>
    <row r="1585" spans="1:19" hidden="1" x14ac:dyDescent="0.25">
      <c r="A1585" s="71">
        <v>68862483</v>
      </c>
      <c r="B1585" s="71">
        <v>1439</v>
      </c>
      <c r="C1585" s="71" t="s">
        <v>849</v>
      </c>
      <c r="D1585" s="71" t="s">
        <v>850</v>
      </c>
      <c r="E1585" s="71" t="s">
        <v>10403</v>
      </c>
      <c r="F1585" s="71" t="s">
        <v>851</v>
      </c>
      <c r="G1585" s="71" t="s">
        <v>852</v>
      </c>
      <c r="H1585" s="72">
        <v>2265</v>
      </c>
      <c r="I1585" s="73">
        <v>31871.67</v>
      </c>
      <c r="J1585" s="73">
        <v>14071.38</v>
      </c>
      <c r="K1585" s="73">
        <v>12567.24</v>
      </c>
      <c r="L1585" s="74">
        <v>1000</v>
      </c>
      <c r="M1585" s="73">
        <v>31871.67</v>
      </c>
      <c r="N1585" s="73">
        <v>0</v>
      </c>
      <c r="O1585" s="16" t="str">
        <f>VLOOKUP($A1585,'Roll up tech'!$A:$C,3,0)</f>
        <v>Talenti</v>
      </c>
      <c r="P1585" s="16" t="str">
        <f>VLOOKUP($A1585,'Roll up tech'!$A:$C,2,0)</f>
        <v>Talenti LYR STRWBRRY Shortcake 8 297.6g</v>
      </c>
      <c r="Q1585" s="16" t="str">
        <f t="shared" si="85"/>
        <v>Ta</v>
      </c>
      <c r="R1585" s="16">
        <f>VLOOKUP(A1585,'Per Pallet'!A:C,3,0)</f>
        <v>255</v>
      </c>
      <c r="S1585" s="16">
        <f t="shared" si="86"/>
        <v>9</v>
      </c>
    </row>
    <row r="1586" spans="1:19" hidden="1" x14ac:dyDescent="0.25">
      <c r="A1586" s="71">
        <v>68862483</v>
      </c>
      <c r="B1586" s="71">
        <v>2300</v>
      </c>
      <c r="C1586" s="71" t="s">
        <v>849</v>
      </c>
      <c r="D1586" s="71" t="s">
        <v>850</v>
      </c>
      <c r="E1586" s="71" t="s">
        <v>10403</v>
      </c>
      <c r="F1586" s="71" t="s">
        <v>851</v>
      </c>
      <c r="G1586" s="71" t="s">
        <v>852</v>
      </c>
      <c r="H1586" s="72">
        <v>0</v>
      </c>
      <c r="I1586" s="73">
        <v>0</v>
      </c>
      <c r="J1586" s="73">
        <v>13164.55</v>
      </c>
      <c r="K1586" s="73">
        <v>12567.24</v>
      </c>
      <c r="L1586" s="74">
        <v>1000</v>
      </c>
      <c r="M1586" s="73">
        <v>0</v>
      </c>
      <c r="N1586" s="73">
        <v>0</v>
      </c>
      <c r="O1586" s="16" t="str">
        <f>VLOOKUP($A1586,'Roll up tech'!$A:$C,3,0)</f>
        <v>Talenti</v>
      </c>
      <c r="P1586" s="16" t="str">
        <f>VLOOKUP($A1586,'Roll up tech'!$A:$C,2,0)</f>
        <v>Talenti LYR STRWBRRY Shortcake 8 297.6g</v>
      </c>
      <c r="Q1586" s="16" t="str">
        <f t="shared" si="85"/>
        <v>Ta</v>
      </c>
      <c r="R1586" s="16">
        <f>VLOOKUP(A1586,'Per Pallet'!A:C,3,0)</f>
        <v>255</v>
      </c>
      <c r="S1586" s="16">
        <f t="shared" si="86"/>
        <v>0</v>
      </c>
    </row>
    <row r="1587" spans="1:19" hidden="1" x14ac:dyDescent="0.25">
      <c r="A1587" s="71">
        <v>68862483</v>
      </c>
      <c r="B1587" s="71">
        <v>3989</v>
      </c>
      <c r="C1587" s="71" t="s">
        <v>849</v>
      </c>
      <c r="D1587" s="71" t="s">
        <v>850</v>
      </c>
      <c r="E1587" s="71" t="s">
        <v>10403</v>
      </c>
      <c r="F1587" s="71" t="s">
        <v>851</v>
      </c>
      <c r="G1587" s="71" t="s">
        <v>852</v>
      </c>
      <c r="H1587" s="72">
        <v>8173</v>
      </c>
      <c r="I1587" s="73">
        <v>109424.05</v>
      </c>
      <c r="J1587" s="73">
        <v>13388.48</v>
      </c>
      <c r="K1587" s="73">
        <v>12809.75</v>
      </c>
      <c r="L1587" s="74">
        <v>1000</v>
      </c>
      <c r="M1587" s="73">
        <v>109424.05</v>
      </c>
      <c r="N1587" s="73">
        <v>0</v>
      </c>
      <c r="O1587" s="16" t="str">
        <f>VLOOKUP($A1587,'Roll up tech'!$A:$C,3,0)</f>
        <v>Talenti</v>
      </c>
      <c r="P1587" s="16" t="str">
        <f>VLOOKUP($A1587,'Roll up tech'!$A:$C,2,0)</f>
        <v>Talenti LYR STRWBRRY Shortcake 8 297.6g</v>
      </c>
      <c r="Q1587" s="16" t="str">
        <f t="shared" si="85"/>
        <v>Ta</v>
      </c>
      <c r="R1587" s="16">
        <f>VLOOKUP(A1587,'Per Pallet'!A:C,3,0)</f>
        <v>255</v>
      </c>
      <c r="S1587" s="16">
        <f t="shared" si="86"/>
        <v>33</v>
      </c>
    </row>
    <row r="1588" spans="1:19" hidden="1" x14ac:dyDescent="0.25">
      <c r="A1588" s="71">
        <v>68862496</v>
      </c>
      <c r="B1588" s="71">
        <v>1406</v>
      </c>
      <c r="C1588" s="71" t="s">
        <v>849</v>
      </c>
      <c r="D1588" s="71" t="s">
        <v>850</v>
      </c>
      <c r="E1588" s="71" t="s">
        <v>10403</v>
      </c>
      <c r="F1588" s="71" t="s">
        <v>851</v>
      </c>
      <c r="G1588" s="71" t="s">
        <v>852</v>
      </c>
      <c r="H1588" s="72">
        <v>22341</v>
      </c>
      <c r="I1588" s="73">
        <v>190851.87</v>
      </c>
      <c r="J1588" s="73">
        <v>8542.67</v>
      </c>
      <c r="K1588" s="73">
        <v>8855.7199999999993</v>
      </c>
      <c r="L1588" s="74">
        <v>1000</v>
      </c>
      <c r="M1588" s="73">
        <v>190851.87</v>
      </c>
      <c r="N1588" s="73">
        <v>0</v>
      </c>
      <c r="O1588" s="16" t="str">
        <f>VLOOKUP($A1588,'Roll up tech'!$A:$C,3,0)</f>
        <v>TALENTI</v>
      </c>
      <c r="P1588" s="16" t="str">
        <f>VLOOKUP($A1588,'Roll up tech'!$A:$C,2,0)</f>
        <v>Talenti Alphonso Mango SORB (DF) 8 1PT</v>
      </c>
      <c r="Q1588" s="16" t="str">
        <f t="shared" si="85"/>
        <v>Ta</v>
      </c>
      <c r="R1588" s="16">
        <f>VLOOKUP(A1588,'Per Pallet'!A:C,3,0)</f>
        <v>255</v>
      </c>
      <c r="S1588" s="16">
        <f t="shared" si="86"/>
        <v>88</v>
      </c>
    </row>
    <row r="1589" spans="1:19" hidden="1" x14ac:dyDescent="0.25">
      <c r="A1589" s="71">
        <v>68862496</v>
      </c>
      <c r="B1589" s="71">
        <v>1419</v>
      </c>
      <c r="C1589" s="71" t="s">
        <v>849</v>
      </c>
      <c r="D1589" s="71" t="s">
        <v>850</v>
      </c>
      <c r="E1589" s="71" t="s">
        <v>10403</v>
      </c>
      <c r="F1589" s="71" t="s">
        <v>851</v>
      </c>
      <c r="G1589" s="71" t="s">
        <v>852</v>
      </c>
      <c r="H1589" s="72">
        <v>18992</v>
      </c>
      <c r="I1589" s="73">
        <v>170254.02</v>
      </c>
      <c r="J1589" s="73">
        <v>8964.51</v>
      </c>
      <c r="K1589" s="73">
        <v>9391.83</v>
      </c>
      <c r="L1589" s="74">
        <v>1000</v>
      </c>
      <c r="M1589" s="73">
        <v>170254.02</v>
      </c>
      <c r="N1589" s="73">
        <v>0</v>
      </c>
      <c r="O1589" s="16" t="str">
        <f>VLOOKUP($A1589,'Roll up tech'!$A:$C,3,0)</f>
        <v>TALENTI</v>
      </c>
      <c r="P1589" s="16" t="str">
        <f>VLOOKUP($A1589,'Roll up tech'!$A:$C,2,0)</f>
        <v>Talenti Alphonso Mango SORB (DF) 8 1PT</v>
      </c>
      <c r="Q1589" s="16" t="str">
        <f t="shared" si="85"/>
        <v>Ta</v>
      </c>
      <c r="R1589" s="16">
        <f>VLOOKUP(A1589,'Per Pallet'!A:C,3,0)</f>
        <v>255</v>
      </c>
      <c r="S1589" s="16">
        <f t="shared" si="86"/>
        <v>75</v>
      </c>
    </row>
    <row r="1590" spans="1:19" hidden="1" x14ac:dyDescent="0.25">
      <c r="A1590" s="71">
        <v>68862496</v>
      </c>
      <c r="B1590" s="71">
        <v>1439</v>
      </c>
      <c r="C1590" s="71" t="s">
        <v>849</v>
      </c>
      <c r="D1590" s="71" t="s">
        <v>850</v>
      </c>
      <c r="E1590" s="71" t="s">
        <v>10403</v>
      </c>
      <c r="F1590" s="71" t="s">
        <v>851</v>
      </c>
      <c r="G1590" s="71" t="s">
        <v>852</v>
      </c>
      <c r="H1590" s="72">
        <v>29147</v>
      </c>
      <c r="I1590" s="73">
        <v>264392.89</v>
      </c>
      <c r="J1590" s="73">
        <v>9071.02</v>
      </c>
      <c r="K1590" s="73">
        <v>8855.7199999999993</v>
      </c>
      <c r="L1590" s="74">
        <v>1000</v>
      </c>
      <c r="M1590" s="73">
        <v>264392.89</v>
      </c>
      <c r="N1590" s="73">
        <v>0</v>
      </c>
      <c r="O1590" s="16" t="str">
        <f>VLOOKUP($A1590,'Roll up tech'!$A:$C,3,0)</f>
        <v>TALENTI</v>
      </c>
      <c r="P1590" s="16" t="str">
        <f>VLOOKUP($A1590,'Roll up tech'!$A:$C,2,0)</f>
        <v>Talenti Alphonso Mango SORB (DF) 8 1PT</v>
      </c>
      <c r="Q1590" s="16" t="str">
        <f t="shared" si="85"/>
        <v>Ta</v>
      </c>
      <c r="R1590" s="16">
        <f>VLOOKUP(A1590,'Per Pallet'!A:C,3,0)</f>
        <v>255</v>
      </c>
      <c r="S1590" s="16">
        <f t="shared" si="86"/>
        <v>115</v>
      </c>
    </row>
    <row r="1591" spans="1:19" hidden="1" x14ac:dyDescent="0.25">
      <c r="A1591" s="71">
        <v>68862496</v>
      </c>
      <c r="B1591" s="71">
        <v>1471</v>
      </c>
      <c r="C1591" s="71" t="s">
        <v>849</v>
      </c>
      <c r="D1591" s="71" t="s">
        <v>850</v>
      </c>
      <c r="E1591" s="71" t="s">
        <v>10403</v>
      </c>
      <c r="F1591" s="71" t="s">
        <v>851</v>
      </c>
      <c r="G1591" s="71" t="s">
        <v>852</v>
      </c>
      <c r="H1591" s="72">
        <v>19918</v>
      </c>
      <c r="I1591" s="73">
        <v>167395.49</v>
      </c>
      <c r="J1591" s="73">
        <v>8404.23</v>
      </c>
      <c r="K1591" s="73">
        <v>8855.7199999999993</v>
      </c>
      <c r="L1591" s="74">
        <v>1000</v>
      </c>
      <c r="M1591" s="73">
        <v>167395.49</v>
      </c>
      <c r="N1591" s="73">
        <v>0</v>
      </c>
      <c r="O1591" s="16" t="str">
        <f>VLOOKUP($A1591,'Roll up tech'!$A:$C,3,0)</f>
        <v>TALENTI</v>
      </c>
      <c r="P1591" s="16" t="str">
        <f>VLOOKUP($A1591,'Roll up tech'!$A:$C,2,0)</f>
        <v>Talenti Alphonso Mango SORB (DF) 8 1PT</v>
      </c>
      <c r="Q1591" s="16" t="str">
        <f t="shared" si="85"/>
        <v>Ta</v>
      </c>
      <c r="R1591" s="16">
        <f>VLOOKUP(A1591,'Per Pallet'!A:C,3,0)</f>
        <v>255</v>
      </c>
      <c r="S1591" s="16">
        <f t="shared" si="86"/>
        <v>79</v>
      </c>
    </row>
    <row r="1592" spans="1:19" hidden="1" x14ac:dyDescent="0.25">
      <c r="A1592" s="71">
        <v>68862496</v>
      </c>
      <c r="B1592" s="71">
        <v>2300</v>
      </c>
      <c r="C1592" s="71" t="s">
        <v>849</v>
      </c>
      <c r="D1592" s="71" t="s">
        <v>850</v>
      </c>
      <c r="E1592" s="71" t="s">
        <v>10403</v>
      </c>
      <c r="F1592" s="71" t="s">
        <v>851</v>
      </c>
      <c r="G1592" s="71" t="s">
        <v>852</v>
      </c>
      <c r="H1592" s="72">
        <v>6186</v>
      </c>
      <c r="I1592" s="73">
        <v>51346.78</v>
      </c>
      <c r="J1592" s="73">
        <v>8300.48</v>
      </c>
      <c r="K1592" s="73">
        <v>8736.94</v>
      </c>
      <c r="L1592" s="74">
        <v>1000</v>
      </c>
      <c r="M1592" s="73">
        <v>51346.78</v>
      </c>
      <c r="N1592" s="73">
        <v>0</v>
      </c>
      <c r="O1592" s="16" t="str">
        <f>VLOOKUP($A1592,'Roll up tech'!$A:$C,3,0)</f>
        <v>TALENTI</v>
      </c>
      <c r="P1592" s="16" t="str">
        <f>VLOOKUP($A1592,'Roll up tech'!$A:$C,2,0)</f>
        <v>Talenti Alphonso Mango SORB (DF) 8 1PT</v>
      </c>
      <c r="Q1592" s="16" t="str">
        <f t="shared" si="85"/>
        <v>Ta</v>
      </c>
      <c r="R1592" s="16">
        <f>VLOOKUP(A1592,'Per Pallet'!A:C,3,0)</f>
        <v>255</v>
      </c>
      <c r="S1592" s="16">
        <f t="shared" si="86"/>
        <v>25</v>
      </c>
    </row>
    <row r="1593" spans="1:19" hidden="1" x14ac:dyDescent="0.25">
      <c r="A1593" s="71">
        <v>68862496</v>
      </c>
      <c r="B1593" s="71">
        <v>2904</v>
      </c>
      <c r="C1593" s="71" t="s">
        <v>849</v>
      </c>
      <c r="D1593" s="71" t="s">
        <v>850</v>
      </c>
      <c r="E1593" s="71" t="s">
        <v>10403</v>
      </c>
      <c r="F1593" s="71" t="s">
        <v>853</v>
      </c>
      <c r="G1593" s="71" t="s">
        <v>852</v>
      </c>
      <c r="H1593" s="72">
        <v>0</v>
      </c>
      <c r="I1593" s="73">
        <v>0</v>
      </c>
      <c r="J1593" s="73">
        <v>8281.7900000000009</v>
      </c>
      <c r="K1593" s="73">
        <v>8714.2800000000007</v>
      </c>
      <c r="L1593" s="74">
        <v>1000</v>
      </c>
      <c r="M1593" s="73">
        <v>0</v>
      </c>
      <c r="N1593" s="73">
        <v>0</v>
      </c>
      <c r="O1593" s="16" t="str">
        <f>VLOOKUP($A1593,'Roll up tech'!$A:$C,3,0)</f>
        <v>TALENTI</v>
      </c>
      <c r="P1593" s="16" t="str">
        <f>VLOOKUP($A1593,'Roll up tech'!$A:$C,2,0)</f>
        <v>Talenti Alphonso Mango SORB (DF) 8 1PT</v>
      </c>
      <c r="Q1593" s="16" t="str">
        <f t="shared" si="85"/>
        <v>Ta</v>
      </c>
      <c r="R1593" s="16">
        <f>VLOOKUP(A1593,'Per Pallet'!A:C,3,0)</f>
        <v>255</v>
      </c>
      <c r="S1593" s="16">
        <f t="shared" si="86"/>
        <v>0</v>
      </c>
    </row>
    <row r="1594" spans="1:19" hidden="1" x14ac:dyDescent="0.25">
      <c r="A1594" s="71">
        <v>68862496</v>
      </c>
      <c r="B1594" s="71">
        <v>3989</v>
      </c>
      <c r="C1594" s="71" t="s">
        <v>849</v>
      </c>
      <c r="D1594" s="71" t="s">
        <v>850</v>
      </c>
      <c r="E1594" s="71" t="s">
        <v>10403</v>
      </c>
      <c r="F1594" s="71" t="s">
        <v>851</v>
      </c>
      <c r="G1594" s="71" t="s">
        <v>852</v>
      </c>
      <c r="H1594" s="72">
        <v>13244</v>
      </c>
      <c r="I1594" s="73">
        <v>111347.19</v>
      </c>
      <c r="J1594" s="73">
        <v>8407.3700000000008</v>
      </c>
      <c r="K1594" s="73">
        <v>8855.7199999999993</v>
      </c>
      <c r="L1594" s="74">
        <v>1000</v>
      </c>
      <c r="M1594" s="73">
        <v>111347.19</v>
      </c>
      <c r="N1594" s="73">
        <v>0</v>
      </c>
      <c r="O1594" s="16" t="str">
        <f>VLOOKUP($A1594,'Roll up tech'!$A:$C,3,0)</f>
        <v>TALENTI</v>
      </c>
      <c r="P1594" s="16" t="str">
        <f>VLOOKUP($A1594,'Roll up tech'!$A:$C,2,0)</f>
        <v>Talenti Alphonso Mango SORB (DF) 8 1PT</v>
      </c>
      <c r="Q1594" s="16" t="str">
        <f t="shared" si="85"/>
        <v>Ta</v>
      </c>
      <c r="R1594" s="16">
        <f>VLOOKUP(A1594,'Per Pallet'!A:C,3,0)</f>
        <v>255</v>
      </c>
      <c r="S1594" s="16">
        <f t="shared" si="86"/>
        <v>52</v>
      </c>
    </row>
    <row r="1595" spans="1:19" hidden="1" x14ac:dyDescent="0.25">
      <c r="A1595" s="71">
        <v>68862511</v>
      </c>
      <c r="B1595" s="71">
        <v>1419</v>
      </c>
      <c r="C1595" s="71" t="s">
        <v>849</v>
      </c>
      <c r="D1595" s="71" t="s">
        <v>850</v>
      </c>
      <c r="E1595" s="71" t="s">
        <v>10403</v>
      </c>
      <c r="F1595" s="71" t="s">
        <v>851</v>
      </c>
      <c r="G1595" s="71" t="s">
        <v>852</v>
      </c>
      <c r="H1595" s="72">
        <v>9930</v>
      </c>
      <c r="I1595" s="73">
        <v>109420.6</v>
      </c>
      <c r="J1595" s="73">
        <v>11019.19</v>
      </c>
      <c r="K1595" s="73">
        <v>13456.97</v>
      </c>
      <c r="L1595" s="74">
        <v>1000</v>
      </c>
      <c r="M1595" s="73">
        <v>109420.6</v>
      </c>
      <c r="N1595" s="73">
        <v>0</v>
      </c>
      <c r="O1595" s="16" t="str">
        <f>VLOOKUP($A1595,'Roll up tech'!$A:$C,3,0)</f>
        <v>Talenti</v>
      </c>
      <c r="P1595" s="16" t="str">
        <f>VLOOKUP($A1595,'Roll up tech'!$A:$C,2,0)</f>
        <v>Talenti Belgian Chocolate 8 1PT</v>
      </c>
      <c r="Q1595" s="16" t="str">
        <f t="shared" si="85"/>
        <v>Ta</v>
      </c>
      <c r="R1595" s="16">
        <f>VLOOKUP(A1595,'Per Pallet'!A:C,3,0)</f>
        <v>255</v>
      </c>
      <c r="S1595" s="16">
        <f t="shared" si="86"/>
        <v>39</v>
      </c>
    </row>
    <row r="1596" spans="1:19" hidden="1" x14ac:dyDescent="0.25">
      <c r="A1596" s="71">
        <v>68862511</v>
      </c>
      <c r="B1596" s="71">
        <v>1439</v>
      </c>
      <c r="C1596" s="71" t="s">
        <v>849</v>
      </c>
      <c r="D1596" s="71" t="s">
        <v>850</v>
      </c>
      <c r="E1596" s="71" t="s">
        <v>10403</v>
      </c>
      <c r="F1596" s="71" t="s">
        <v>851</v>
      </c>
      <c r="G1596" s="71" t="s">
        <v>852</v>
      </c>
      <c r="H1596" s="72">
        <v>3328</v>
      </c>
      <c r="I1596" s="73">
        <v>37687.550000000003</v>
      </c>
      <c r="J1596" s="73">
        <v>11324.38</v>
      </c>
      <c r="K1596" s="73">
        <v>11342.45</v>
      </c>
      <c r="L1596" s="74">
        <v>1000</v>
      </c>
      <c r="M1596" s="73">
        <v>37687.550000000003</v>
      </c>
      <c r="N1596" s="73">
        <v>0</v>
      </c>
      <c r="O1596" s="16" t="str">
        <f>VLOOKUP($A1596,'Roll up tech'!$A:$C,3,0)</f>
        <v>Talenti</v>
      </c>
      <c r="P1596" s="16" t="str">
        <f>VLOOKUP($A1596,'Roll up tech'!$A:$C,2,0)</f>
        <v>Talenti Belgian Chocolate 8 1PT</v>
      </c>
      <c r="Q1596" s="16" t="str">
        <f t="shared" si="85"/>
        <v>Ta</v>
      </c>
      <c r="R1596" s="16">
        <f>VLOOKUP(A1596,'Per Pallet'!A:C,3,0)</f>
        <v>255</v>
      </c>
      <c r="S1596" s="16">
        <f t="shared" si="86"/>
        <v>14</v>
      </c>
    </row>
    <row r="1597" spans="1:19" hidden="1" x14ac:dyDescent="0.25">
      <c r="A1597" s="71">
        <v>68862511</v>
      </c>
      <c r="B1597" s="71">
        <v>2300</v>
      </c>
      <c r="C1597" s="71" t="s">
        <v>849</v>
      </c>
      <c r="D1597" s="71" t="s">
        <v>850</v>
      </c>
      <c r="E1597" s="71" t="s">
        <v>10403</v>
      </c>
      <c r="F1597" s="71" t="s">
        <v>851</v>
      </c>
      <c r="G1597" s="71" t="s">
        <v>852</v>
      </c>
      <c r="H1597" s="72">
        <v>5470</v>
      </c>
      <c r="I1597" s="73">
        <v>56346.79</v>
      </c>
      <c r="J1597" s="73">
        <v>10301.06</v>
      </c>
      <c r="K1597" s="73">
        <v>11551.3</v>
      </c>
      <c r="L1597" s="74">
        <v>1000</v>
      </c>
      <c r="M1597" s="73">
        <v>56346.79</v>
      </c>
      <c r="N1597" s="73">
        <v>0</v>
      </c>
      <c r="O1597" s="16" t="str">
        <f>VLOOKUP($A1597,'Roll up tech'!$A:$C,3,0)</f>
        <v>Talenti</v>
      </c>
      <c r="P1597" s="16" t="str">
        <f>VLOOKUP($A1597,'Roll up tech'!$A:$C,2,0)</f>
        <v>Talenti Belgian Chocolate 8 1PT</v>
      </c>
      <c r="Q1597" s="16" t="str">
        <f t="shared" si="85"/>
        <v>Ta</v>
      </c>
      <c r="R1597" s="16">
        <f>VLOOKUP(A1597,'Per Pallet'!A:C,3,0)</f>
        <v>255</v>
      </c>
      <c r="S1597" s="16">
        <f t="shared" si="86"/>
        <v>22</v>
      </c>
    </row>
    <row r="1598" spans="1:19" hidden="1" x14ac:dyDescent="0.25">
      <c r="A1598" s="71">
        <v>68862511</v>
      </c>
      <c r="B1598" s="71">
        <v>2904</v>
      </c>
      <c r="C1598" s="71" t="s">
        <v>849</v>
      </c>
      <c r="D1598" s="71" t="s">
        <v>850</v>
      </c>
      <c r="E1598" s="71" t="s">
        <v>10403</v>
      </c>
      <c r="F1598" s="71" t="s">
        <v>851</v>
      </c>
      <c r="G1598" s="71" t="s">
        <v>852</v>
      </c>
      <c r="H1598" s="72">
        <v>0</v>
      </c>
      <c r="I1598" s="73">
        <v>0</v>
      </c>
      <c r="J1598" s="73">
        <v>10257.51</v>
      </c>
      <c r="K1598" s="73">
        <v>12807.43</v>
      </c>
      <c r="L1598" s="74">
        <v>1000</v>
      </c>
      <c r="M1598" s="73">
        <v>0</v>
      </c>
      <c r="N1598" s="73">
        <v>0</v>
      </c>
      <c r="O1598" s="16" t="str">
        <f>VLOOKUP($A1598,'Roll up tech'!$A:$C,3,0)</f>
        <v>Talenti</v>
      </c>
      <c r="P1598" s="16" t="str">
        <f>VLOOKUP($A1598,'Roll up tech'!$A:$C,2,0)</f>
        <v>Talenti Belgian Chocolate 8 1PT</v>
      </c>
      <c r="Q1598" s="16" t="str">
        <f t="shared" si="85"/>
        <v>Ta</v>
      </c>
      <c r="R1598" s="16">
        <f>VLOOKUP(A1598,'Per Pallet'!A:C,3,0)</f>
        <v>255</v>
      </c>
      <c r="S1598" s="16">
        <f t="shared" si="86"/>
        <v>0</v>
      </c>
    </row>
    <row r="1599" spans="1:19" hidden="1" x14ac:dyDescent="0.25">
      <c r="A1599" s="71">
        <v>68862511</v>
      </c>
      <c r="B1599" s="71">
        <v>3989</v>
      </c>
      <c r="C1599" s="71" t="s">
        <v>849</v>
      </c>
      <c r="D1599" s="71" t="s">
        <v>850</v>
      </c>
      <c r="E1599" s="71" t="s">
        <v>10403</v>
      </c>
      <c r="F1599" s="71" t="s">
        <v>851</v>
      </c>
      <c r="G1599" s="71" t="s">
        <v>852</v>
      </c>
      <c r="H1599" s="72">
        <v>7379</v>
      </c>
      <c r="I1599" s="73">
        <v>78045.73</v>
      </c>
      <c r="J1599" s="73">
        <v>10576.74</v>
      </c>
      <c r="K1599" s="73">
        <v>11342.45</v>
      </c>
      <c r="L1599" s="74">
        <v>1000</v>
      </c>
      <c r="M1599" s="73">
        <v>78045.73</v>
      </c>
      <c r="N1599" s="73">
        <v>0</v>
      </c>
      <c r="O1599" s="16" t="str">
        <f>VLOOKUP($A1599,'Roll up tech'!$A:$C,3,0)</f>
        <v>Talenti</v>
      </c>
      <c r="P1599" s="16" t="str">
        <f>VLOOKUP($A1599,'Roll up tech'!$A:$C,2,0)</f>
        <v>Talenti Belgian Chocolate 8 1PT</v>
      </c>
      <c r="Q1599" s="16" t="str">
        <f t="shared" si="85"/>
        <v>Ta</v>
      </c>
      <c r="R1599" s="16">
        <f>VLOOKUP(A1599,'Per Pallet'!A:C,3,0)</f>
        <v>255</v>
      </c>
      <c r="S1599" s="16">
        <f t="shared" si="86"/>
        <v>29</v>
      </c>
    </row>
    <row r="1600" spans="1:19" hidden="1" x14ac:dyDescent="0.25">
      <c r="A1600" s="71">
        <v>68867744</v>
      </c>
      <c r="B1600" s="71">
        <v>1406</v>
      </c>
      <c r="C1600" s="71" t="s">
        <v>849</v>
      </c>
      <c r="D1600" s="71" t="s">
        <v>850</v>
      </c>
      <c r="E1600" s="71" t="s">
        <v>10403</v>
      </c>
      <c r="F1600" s="71" t="s">
        <v>851</v>
      </c>
      <c r="G1600" s="71" t="s">
        <v>852</v>
      </c>
      <c r="H1600" s="72">
        <v>25238</v>
      </c>
      <c r="I1600" s="73">
        <v>348092.43</v>
      </c>
      <c r="J1600" s="73">
        <v>13792.39</v>
      </c>
      <c r="K1600" s="73">
        <v>13723.73</v>
      </c>
      <c r="L1600" s="74">
        <v>1000</v>
      </c>
      <c r="M1600" s="73">
        <v>348092.43</v>
      </c>
      <c r="N1600" s="73">
        <v>0</v>
      </c>
      <c r="O1600" s="16" t="str">
        <f>VLOOKUP($A1600,'Roll up tech'!$A:$C,3,0)</f>
        <v>Talenti</v>
      </c>
      <c r="P1600" s="16" t="str">
        <f>VLOOKUP($A1600,'Roll up tech'!$A:$C,2,0)</f>
        <v>Talenti LY Vanilla Fudge Cookie 8 303.3g</v>
      </c>
      <c r="Q1600" s="16" t="str">
        <f t="shared" si="85"/>
        <v>Ta</v>
      </c>
      <c r="R1600" s="16">
        <f>VLOOKUP(A1600,'Per Pallet'!A:C,3,0)</f>
        <v>255</v>
      </c>
      <c r="S1600" s="16">
        <f t="shared" si="86"/>
        <v>99</v>
      </c>
    </row>
    <row r="1601" spans="1:19" hidden="1" x14ac:dyDescent="0.25">
      <c r="A1601" s="71">
        <v>68867744</v>
      </c>
      <c r="B1601" s="71">
        <v>1419</v>
      </c>
      <c r="C1601" s="71" t="s">
        <v>849</v>
      </c>
      <c r="D1601" s="71" t="s">
        <v>850</v>
      </c>
      <c r="E1601" s="71" t="s">
        <v>10403</v>
      </c>
      <c r="F1601" s="71" t="s">
        <v>851</v>
      </c>
      <c r="G1601" s="71" t="s">
        <v>852</v>
      </c>
      <c r="H1601" s="72">
        <v>17616</v>
      </c>
      <c r="I1601" s="73">
        <v>245147.73</v>
      </c>
      <c r="J1601" s="73">
        <v>13916.2</v>
      </c>
      <c r="K1601" s="73">
        <v>14151.91</v>
      </c>
      <c r="L1601" s="74">
        <v>1000</v>
      </c>
      <c r="M1601" s="73">
        <v>245147.73</v>
      </c>
      <c r="N1601" s="73">
        <v>0</v>
      </c>
      <c r="O1601" s="16" t="str">
        <f>VLOOKUP($A1601,'Roll up tech'!$A:$C,3,0)</f>
        <v>Talenti</v>
      </c>
      <c r="P1601" s="16" t="str">
        <f>VLOOKUP($A1601,'Roll up tech'!$A:$C,2,0)</f>
        <v>Talenti LY Vanilla Fudge Cookie 8 303.3g</v>
      </c>
      <c r="Q1601" s="16" t="str">
        <f t="shared" si="85"/>
        <v>Ta</v>
      </c>
      <c r="R1601" s="16">
        <f>VLOOKUP(A1601,'Per Pallet'!A:C,3,0)</f>
        <v>255</v>
      </c>
      <c r="S1601" s="16">
        <f t="shared" si="86"/>
        <v>70</v>
      </c>
    </row>
    <row r="1602" spans="1:19" hidden="1" x14ac:dyDescent="0.25">
      <c r="A1602" s="71">
        <v>68867744</v>
      </c>
      <c r="B1602" s="71">
        <v>1439</v>
      </c>
      <c r="C1602" s="71" t="s">
        <v>849</v>
      </c>
      <c r="D1602" s="71" t="s">
        <v>850</v>
      </c>
      <c r="E1602" s="71" t="s">
        <v>10403</v>
      </c>
      <c r="F1602" s="71" t="s">
        <v>851</v>
      </c>
      <c r="G1602" s="71" t="s">
        <v>852</v>
      </c>
      <c r="H1602" s="72">
        <v>14402</v>
      </c>
      <c r="I1602" s="73">
        <v>201410.08</v>
      </c>
      <c r="J1602" s="73">
        <v>13984.87</v>
      </c>
      <c r="K1602" s="73">
        <v>13498.09</v>
      </c>
      <c r="L1602" s="74">
        <v>1000</v>
      </c>
      <c r="M1602" s="73">
        <v>201410.08</v>
      </c>
      <c r="N1602" s="73">
        <v>0</v>
      </c>
      <c r="O1602" s="16" t="str">
        <f>VLOOKUP($A1602,'Roll up tech'!$A:$C,3,0)</f>
        <v>Talenti</v>
      </c>
      <c r="P1602" s="16" t="str">
        <f>VLOOKUP($A1602,'Roll up tech'!$A:$C,2,0)</f>
        <v>Talenti LY Vanilla Fudge Cookie 8 303.3g</v>
      </c>
      <c r="Q1602" s="16" t="str">
        <f t="shared" si="85"/>
        <v>Ta</v>
      </c>
      <c r="R1602" s="16">
        <f>VLOOKUP(A1602,'Per Pallet'!A:C,3,0)</f>
        <v>255</v>
      </c>
      <c r="S1602" s="16">
        <f t="shared" si="86"/>
        <v>57</v>
      </c>
    </row>
    <row r="1603" spans="1:19" hidden="1" x14ac:dyDescent="0.25">
      <c r="A1603" s="71">
        <v>68867744</v>
      </c>
      <c r="B1603" s="71">
        <v>1471</v>
      </c>
      <c r="C1603" s="71" t="s">
        <v>849</v>
      </c>
      <c r="D1603" s="71" t="s">
        <v>850</v>
      </c>
      <c r="E1603" s="71" t="s">
        <v>10403</v>
      </c>
      <c r="F1603" s="71" t="s">
        <v>851</v>
      </c>
      <c r="G1603" s="71" t="s">
        <v>852</v>
      </c>
      <c r="H1603" s="72">
        <v>12495</v>
      </c>
      <c r="I1603" s="73">
        <v>172771.98</v>
      </c>
      <c r="J1603" s="73">
        <v>13827.29</v>
      </c>
      <c r="K1603" s="73">
        <v>13723.73</v>
      </c>
      <c r="L1603" s="74">
        <v>1000</v>
      </c>
      <c r="M1603" s="73">
        <v>172771.98</v>
      </c>
      <c r="N1603" s="73">
        <v>0</v>
      </c>
      <c r="O1603" s="16" t="str">
        <f>VLOOKUP($A1603,'Roll up tech'!$A:$C,3,0)</f>
        <v>Talenti</v>
      </c>
      <c r="P1603" s="16" t="str">
        <f>VLOOKUP($A1603,'Roll up tech'!$A:$C,2,0)</f>
        <v>Talenti LY Vanilla Fudge Cookie 8 303.3g</v>
      </c>
      <c r="Q1603" s="16" t="str">
        <f t="shared" si="85"/>
        <v>Ta</v>
      </c>
      <c r="R1603" s="16">
        <f>VLOOKUP(A1603,'Per Pallet'!A:C,3,0)</f>
        <v>255</v>
      </c>
      <c r="S1603" s="16">
        <f t="shared" si="86"/>
        <v>49</v>
      </c>
    </row>
    <row r="1604" spans="1:19" hidden="1" x14ac:dyDescent="0.25">
      <c r="A1604" s="71">
        <v>68867744</v>
      </c>
      <c r="B1604" s="71">
        <v>2300</v>
      </c>
      <c r="C1604" s="71" t="s">
        <v>849</v>
      </c>
      <c r="D1604" s="71" t="s">
        <v>850</v>
      </c>
      <c r="E1604" s="71" t="s">
        <v>10403</v>
      </c>
      <c r="F1604" s="71" t="s">
        <v>851</v>
      </c>
      <c r="G1604" s="71" t="s">
        <v>852</v>
      </c>
      <c r="H1604" s="72">
        <v>12708</v>
      </c>
      <c r="I1604" s="73">
        <v>167970.22</v>
      </c>
      <c r="J1604" s="73">
        <v>13217.68</v>
      </c>
      <c r="K1604" s="73">
        <v>13585.29</v>
      </c>
      <c r="L1604" s="74">
        <v>1000</v>
      </c>
      <c r="M1604" s="73">
        <v>167970.22</v>
      </c>
      <c r="N1604" s="73">
        <v>0</v>
      </c>
      <c r="O1604" s="16" t="str">
        <f>VLOOKUP($A1604,'Roll up tech'!$A:$C,3,0)</f>
        <v>Talenti</v>
      </c>
      <c r="P1604" s="16" t="str">
        <f>VLOOKUP($A1604,'Roll up tech'!$A:$C,2,0)</f>
        <v>Talenti LY Vanilla Fudge Cookie 8 303.3g</v>
      </c>
      <c r="Q1604" s="16" t="str">
        <f t="shared" si="85"/>
        <v>Ta</v>
      </c>
      <c r="R1604" s="16">
        <f>VLOOKUP(A1604,'Per Pallet'!A:C,3,0)</f>
        <v>255</v>
      </c>
      <c r="S1604" s="16">
        <f t="shared" si="86"/>
        <v>50</v>
      </c>
    </row>
    <row r="1605" spans="1:19" hidden="1" x14ac:dyDescent="0.25">
      <c r="A1605" s="71">
        <v>68867744</v>
      </c>
      <c r="B1605" s="71">
        <v>2904</v>
      </c>
      <c r="C1605" s="71" t="s">
        <v>849</v>
      </c>
      <c r="D1605" s="71" t="s">
        <v>850</v>
      </c>
      <c r="E1605" s="71" t="s">
        <v>10403</v>
      </c>
      <c r="F1605" s="71" t="s">
        <v>851</v>
      </c>
      <c r="G1605" s="71" t="s">
        <v>852</v>
      </c>
      <c r="H1605" s="72">
        <v>6630</v>
      </c>
      <c r="I1605" s="73">
        <v>84961.52</v>
      </c>
      <c r="J1605" s="73">
        <v>12814.71</v>
      </c>
      <c r="K1605" s="73">
        <v>13564.15</v>
      </c>
      <c r="L1605" s="74">
        <v>1000</v>
      </c>
      <c r="M1605" s="73">
        <v>84961.52</v>
      </c>
      <c r="N1605" s="73">
        <v>0</v>
      </c>
      <c r="O1605" s="16" t="str">
        <f>VLOOKUP($A1605,'Roll up tech'!$A:$C,3,0)</f>
        <v>Talenti</v>
      </c>
      <c r="P1605" s="16" t="str">
        <f>VLOOKUP($A1605,'Roll up tech'!$A:$C,2,0)</f>
        <v>Talenti LY Vanilla Fudge Cookie 8 303.3g</v>
      </c>
      <c r="Q1605" s="16" t="str">
        <f t="shared" si="85"/>
        <v>Ta</v>
      </c>
      <c r="R1605" s="16">
        <f>VLOOKUP(A1605,'Per Pallet'!A:C,3,0)</f>
        <v>255</v>
      </c>
      <c r="S1605" s="16">
        <f t="shared" si="86"/>
        <v>26</v>
      </c>
    </row>
    <row r="1606" spans="1:19" hidden="1" x14ac:dyDescent="0.25">
      <c r="A1606" s="71">
        <v>68867744</v>
      </c>
      <c r="B1606" s="71">
        <v>3989</v>
      </c>
      <c r="C1606" s="71" t="s">
        <v>849</v>
      </c>
      <c r="D1606" s="71" t="s">
        <v>850</v>
      </c>
      <c r="E1606" s="71" t="s">
        <v>10403</v>
      </c>
      <c r="F1606" s="71" t="s">
        <v>851</v>
      </c>
      <c r="G1606" s="71" t="s">
        <v>852</v>
      </c>
      <c r="H1606" s="72">
        <v>20789</v>
      </c>
      <c r="I1606" s="73">
        <v>279801.11</v>
      </c>
      <c r="J1606" s="73">
        <v>13459.09</v>
      </c>
      <c r="K1606" s="73">
        <v>13723.73</v>
      </c>
      <c r="L1606" s="74">
        <v>1000</v>
      </c>
      <c r="M1606" s="73">
        <v>279801.11</v>
      </c>
      <c r="N1606" s="73">
        <v>0</v>
      </c>
      <c r="O1606" s="16" t="str">
        <f>VLOOKUP($A1606,'Roll up tech'!$A:$C,3,0)</f>
        <v>Talenti</v>
      </c>
      <c r="P1606" s="16" t="str">
        <f>VLOOKUP($A1606,'Roll up tech'!$A:$C,2,0)</f>
        <v>Talenti LY Vanilla Fudge Cookie 8 303.3g</v>
      </c>
      <c r="Q1606" s="16" t="str">
        <f t="shared" si="85"/>
        <v>Ta</v>
      </c>
      <c r="R1606" s="16">
        <f>VLOOKUP(A1606,'Per Pallet'!A:C,3,0)</f>
        <v>255</v>
      </c>
      <c r="S1606" s="16">
        <f t="shared" si="86"/>
        <v>82</v>
      </c>
    </row>
    <row r="1607" spans="1:19" hidden="1" x14ac:dyDescent="0.25">
      <c r="A1607" s="71">
        <v>68867755</v>
      </c>
      <c r="B1607" s="71">
        <v>1406</v>
      </c>
      <c r="C1607" s="71" t="s">
        <v>849</v>
      </c>
      <c r="D1607" s="71" t="s">
        <v>850</v>
      </c>
      <c r="E1607" s="71" t="s">
        <v>10403</v>
      </c>
      <c r="F1607" s="71" t="s">
        <v>851</v>
      </c>
      <c r="G1607" s="71" t="s">
        <v>852</v>
      </c>
      <c r="H1607" s="72">
        <v>510</v>
      </c>
      <c r="I1607" s="73">
        <v>6913.38</v>
      </c>
      <c r="J1607" s="73">
        <v>13555.65</v>
      </c>
      <c r="K1607" s="73">
        <v>13880.15</v>
      </c>
      <c r="L1607" s="74">
        <v>1000</v>
      </c>
      <c r="M1607" s="73">
        <v>6913.38</v>
      </c>
      <c r="N1607" s="73">
        <v>0</v>
      </c>
      <c r="O1607" s="16" t="str">
        <f>VLOOKUP($A1607,'Roll up tech'!$A:$C,3,0)</f>
        <v>Talenti</v>
      </c>
      <c r="P1607" s="16" t="str">
        <f>VLOOKUP($A1607,'Roll up tech'!$A:$C,2,0)</f>
        <v>Talenti LY Salted CAR Truffle 8 323.1g</v>
      </c>
      <c r="Q1607" s="16" t="str">
        <f t="shared" si="85"/>
        <v>Ta</v>
      </c>
      <c r="R1607" s="16">
        <f>VLOOKUP(A1607,'Per Pallet'!A:C,3,0)</f>
        <v>255</v>
      </c>
      <c r="S1607" s="16">
        <f t="shared" si="86"/>
        <v>2</v>
      </c>
    </row>
    <row r="1608" spans="1:19" hidden="1" x14ac:dyDescent="0.25">
      <c r="A1608" s="71">
        <v>68867755</v>
      </c>
      <c r="B1608" s="71">
        <v>1419</v>
      </c>
      <c r="C1608" s="71" t="s">
        <v>849</v>
      </c>
      <c r="D1608" s="71" t="s">
        <v>850</v>
      </c>
      <c r="E1608" s="71" t="s">
        <v>10403</v>
      </c>
      <c r="F1608" s="71" t="s">
        <v>851</v>
      </c>
      <c r="G1608" s="71" t="s">
        <v>852</v>
      </c>
      <c r="H1608" s="72">
        <v>11938</v>
      </c>
      <c r="I1608" s="73">
        <v>169825.18</v>
      </c>
      <c r="J1608" s="73">
        <v>14225.6</v>
      </c>
      <c r="K1608" s="73">
        <v>14321.3</v>
      </c>
      <c r="L1608" s="74">
        <v>1000</v>
      </c>
      <c r="M1608" s="73">
        <v>169825.18</v>
      </c>
      <c r="N1608" s="73">
        <v>0</v>
      </c>
      <c r="O1608" s="16" t="str">
        <f>VLOOKUP($A1608,'Roll up tech'!$A:$C,3,0)</f>
        <v>Talenti</v>
      </c>
      <c r="P1608" s="16" t="str">
        <f>VLOOKUP($A1608,'Roll up tech'!$A:$C,2,0)</f>
        <v>Talenti LY Salted CAR Truffle 8 323.1g</v>
      </c>
      <c r="Q1608" s="16" t="str">
        <f t="shared" si="85"/>
        <v>Ta</v>
      </c>
      <c r="R1608" s="16">
        <f>VLOOKUP(A1608,'Per Pallet'!A:C,3,0)</f>
        <v>255</v>
      </c>
      <c r="S1608" s="16">
        <f t="shared" si="86"/>
        <v>47</v>
      </c>
    </row>
    <row r="1609" spans="1:19" hidden="1" x14ac:dyDescent="0.25">
      <c r="A1609" s="71">
        <v>68867755</v>
      </c>
      <c r="B1609" s="71">
        <v>1439</v>
      </c>
      <c r="C1609" s="71" t="s">
        <v>849</v>
      </c>
      <c r="D1609" s="71" t="s">
        <v>850</v>
      </c>
      <c r="E1609" s="71" t="s">
        <v>10403</v>
      </c>
      <c r="F1609" s="71" t="s">
        <v>851</v>
      </c>
      <c r="G1609" s="71" t="s">
        <v>852</v>
      </c>
      <c r="H1609" s="72">
        <v>10979</v>
      </c>
      <c r="I1609" s="73">
        <v>152858.43</v>
      </c>
      <c r="J1609" s="73">
        <v>13922.8</v>
      </c>
      <c r="K1609" s="73">
        <v>13743.76</v>
      </c>
      <c r="L1609" s="74">
        <v>1000</v>
      </c>
      <c r="M1609" s="73">
        <v>152858.43</v>
      </c>
      <c r="N1609" s="73">
        <v>0</v>
      </c>
      <c r="O1609" s="16" t="str">
        <f>VLOOKUP($A1609,'Roll up tech'!$A:$C,3,0)</f>
        <v>Talenti</v>
      </c>
      <c r="P1609" s="16" t="str">
        <f>VLOOKUP($A1609,'Roll up tech'!$A:$C,2,0)</f>
        <v>Talenti LY Salted CAR Truffle 8 323.1g</v>
      </c>
      <c r="Q1609" s="16" t="str">
        <f t="shared" si="85"/>
        <v>Ta</v>
      </c>
      <c r="R1609" s="16">
        <f>VLOOKUP(A1609,'Per Pallet'!A:C,3,0)</f>
        <v>255</v>
      </c>
      <c r="S1609" s="16">
        <f t="shared" si="86"/>
        <v>44</v>
      </c>
    </row>
    <row r="1610" spans="1:19" hidden="1" x14ac:dyDescent="0.25">
      <c r="A1610" s="71">
        <v>68867755</v>
      </c>
      <c r="B1610" s="71">
        <v>1471</v>
      </c>
      <c r="C1610" s="71" t="s">
        <v>849</v>
      </c>
      <c r="D1610" s="71" t="s">
        <v>850</v>
      </c>
      <c r="E1610" s="71" t="s">
        <v>10403</v>
      </c>
      <c r="F1610" s="71" t="s">
        <v>851</v>
      </c>
      <c r="G1610" s="71" t="s">
        <v>852</v>
      </c>
      <c r="H1610" s="72">
        <v>6629</v>
      </c>
      <c r="I1610" s="73">
        <v>87624.5</v>
      </c>
      <c r="J1610" s="73">
        <v>13218.36</v>
      </c>
      <c r="K1610" s="73">
        <v>13880.15</v>
      </c>
      <c r="L1610" s="74">
        <v>1000</v>
      </c>
      <c r="M1610" s="73">
        <v>87624.5</v>
      </c>
      <c r="N1610" s="73">
        <v>0</v>
      </c>
      <c r="O1610" s="16" t="str">
        <f>VLOOKUP($A1610,'Roll up tech'!$A:$C,3,0)</f>
        <v>Talenti</v>
      </c>
      <c r="P1610" s="16" t="str">
        <f>VLOOKUP($A1610,'Roll up tech'!$A:$C,2,0)</f>
        <v>Talenti LY Salted CAR Truffle 8 323.1g</v>
      </c>
      <c r="Q1610" s="16" t="str">
        <f t="shared" si="85"/>
        <v>Ta</v>
      </c>
      <c r="R1610" s="16">
        <f>VLOOKUP(A1610,'Per Pallet'!A:C,3,0)</f>
        <v>255</v>
      </c>
      <c r="S1610" s="16">
        <f t="shared" si="86"/>
        <v>26</v>
      </c>
    </row>
    <row r="1611" spans="1:19" hidden="1" x14ac:dyDescent="0.25">
      <c r="A1611" s="71">
        <v>68867755</v>
      </c>
      <c r="B1611" s="71">
        <v>2300</v>
      </c>
      <c r="C1611" s="71" t="s">
        <v>849</v>
      </c>
      <c r="D1611" s="71" t="s">
        <v>850</v>
      </c>
      <c r="E1611" s="71" t="s">
        <v>10403</v>
      </c>
      <c r="F1611" s="71" t="s">
        <v>851</v>
      </c>
      <c r="G1611" s="71" t="s">
        <v>852</v>
      </c>
      <c r="H1611" s="72">
        <v>60716</v>
      </c>
      <c r="I1611" s="73">
        <v>793449.74</v>
      </c>
      <c r="J1611" s="73">
        <v>13068.21</v>
      </c>
      <c r="K1611" s="73">
        <v>13743.76</v>
      </c>
      <c r="L1611" s="74">
        <v>1000</v>
      </c>
      <c r="M1611" s="73">
        <v>793449.74</v>
      </c>
      <c r="N1611" s="73">
        <v>0</v>
      </c>
      <c r="O1611" s="16" t="str">
        <f>VLOOKUP($A1611,'Roll up tech'!$A:$C,3,0)</f>
        <v>Talenti</v>
      </c>
      <c r="P1611" s="16" t="str">
        <f>VLOOKUP($A1611,'Roll up tech'!$A:$C,2,0)</f>
        <v>Talenti LY Salted CAR Truffle 8 323.1g</v>
      </c>
      <c r="Q1611" s="16" t="str">
        <f t="shared" si="85"/>
        <v>Ta</v>
      </c>
      <c r="R1611" s="16">
        <f>VLOOKUP(A1611,'Per Pallet'!A:C,3,0)</f>
        <v>255</v>
      </c>
      <c r="S1611" s="16">
        <f t="shared" si="86"/>
        <v>239</v>
      </c>
    </row>
    <row r="1612" spans="1:19" hidden="1" x14ac:dyDescent="0.25">
      <c r="A1612" s="71">
        <v>68867755</v>
      </c>
      <c r="B1612" s="71">
        <v>2904</v>
      </c>
      <c r="C1612" s="71" t="s">
        <v>849</v>
      </c>
      <c r="D1612" s="71" t="s">
        <v>850</v>
      </c>
      <c r="E1612" s="71" t="s">
        <v>10403</v>
      </c>
      <c r="F1612" s="71" t="s">
        <v>851</v>
      </c>
      <c r="G1612" s="71" t="s">
        <v>852</v>
      </c>
      <c r="H1612" s="72">
        <v>0</v>
      </c>
      <c r="I1612" s="73">
        <v>0</v>
      </c>
      <c r="J1612" s="73">
        <v>12720.8</v>
      </c>
      <c r="K1612" s="73">
        <v>13730.94</v>
      </c>
      <c r="L1612" s="74">
        <v>1000</v>
      </c>
      <c r="M1612" s="73">
        <v>0</v>
      </c>
      <c r="N1612" s="73">
        <v>0</v>
      </c>
      <c r="O1612" s="16" t="str">
        <f>VLOOKUP($A1612,'Roll up tech'!$A:$C,3,0)</f>
        <v>Talenti</v>
      </c>
      <c r="P1612" s="16" t="str">
        <f>VLOOKUP($A1612,'Roll up tech'!$A:$C,2,0)</f>
        <v>Talenti LY Salted CAR Truffle 8 323.1g</v>
      </c>
      <c r="Q1612" s="16" t="str">
        <f t="shared" si="85"/>
        <v>Ta</v>
      </c>
      <c r="R1612" s="16">
        <f>VLOOKUP(A1612,'Per Pallet'!A:C,3,0)</f>
        <v>255</v>
      </c>
      <c r="S1612" s="16">
        <f t="shared" si="86"/>
        <v>0</v>
      </c>
    </row>
    <row r="1613" spans="1:19" hidden="1" x14ac:dyDescent="0.25">
      <c r="A1613" s="71">
        <v>68867755</v>
      </c>
      <c r="B1613" s="71">
        <v>3989</v>
      </c>
      <c r="C1613" s="71" t="s">
        <v>849</v>
      </c>
      <c r="D1613" s="71" t="s">
        <v>850</v>
      </c>
      <c r="E1613" s="71" t="s">
        <v>10403</v>
      </c>
      <c r="F1613" s="71" t="s">
        <v>851</v>
      </c>
      <c r="G1613" s="71" t="s">
        <v>852</v>
      </c>
      <c r="H1613" s="72">
        <v>27890</v>
      </c>
      <c r="I1613" s="73">
        <v>380708.59</v>
      </c>
      <c r="J1613" s="73">
        <v>13650.36</v>
      </c>
      <c r="K1613" s="73">
        <v>13880.15</v>
      </c>
      <c r="L1613" s="74">
        <v>1000</v>
      </c>
      <c r="M1613" s="73">
        <v>380708.59</v>
      </c>
      <c r="N1613" s="73">
        <v>0</v>
      </c>
      <c r="O1613" s="16" t="str">
        <f>VLOOKUP($A1613,'Roll up tech'!$A:$C,3,0)</f>
        <v>Talenti</v>
      </c>
      <c r="P1613" s="16" t="str">
        <f>VLOOKUP($A1613,'Roll up tech'!$A:$C,2,0)</f>
        <v>Talenti LY Salted CAR Truffle 8 323.1g</v>
      </c>
      <c r="Q1613" s="16" t="str">
        <f t="shared" si="85"/>
        <v>Ta</v>
      </c>
      <c r="R1613" s="16">
        <f>VLOOKUP(A1613,'Per Pallet'!A:C,3,0)</f>
        <v>255</v>
      </c>
      <c r="S1613" s="16">
        <f t="shared" si="86"/>
        <v>110</v>
      </c>
    </row>
    <row r="1614" spans="1:19" hidden="1" x14ac:dyDescent="0.25">
      <c r="A1614" s="71">
        <v>68867756</v>
      </c>
      <c r="B1614" s="71">
        <v>1406</v>
      </c>
      <c r="C1614" s="71" t="s">
        <v>849</v>
      </c>
      <c r="D1614" s="71" t="s">
        <v>850</v>
      </c>
      <c r="E1614" s="71" t="s">
        <v>10403</v>
      </c>
      <c r="F1614" s="71" t="s">
        <v>851</v>
      </c>
      <c r="G1614" s="71" t="s">
        <v>852</v>
      </c>
      <c r="H1614" s="72">
        <v>24735</v>
      </c>
      <c r="I1614" s="73">
        <v>200503.05</v>
      </c>
      <c r="J1614" s="73">
        <v>8106.05</v>
      </c>
      <c r="K1614" s="73">
        <v>9297.39</v>
      </c>
      <c r="L1614" s="74">
        <v>1000</v>
      </c>
      <c r="M1614" s="73">
        <v>200503.05</v>
      </c>
      <c r="N1614" s="73">
        <v>0</v>
      </c>
      <c r="O1614" s="16" t="str">
        <f>VLOOKUP($A1614,'Roll up tech'!$A:$C,3,0)</f>
        <v>Talenti</v>
      </c>
      <c r="P1614" s="16" t="str">
        <f>VLOOKUP($A1614,'Roll up tech'!$A:$C,2,0)</f>
        <v>Talenti Roman Raspberry SORB 8 1PT</v>
      </c>
      <c r="Q1614" s="16" t="str">
        <f t="shared" si="85"/>
        <v>Ta</v>
      </c>
      <c r="R1614" s="16">
        <f>VLOOKUP(A1614,'Per Pallet'!A:C,3,0)</f>
        <v>255</v>
      </c>
      <c r="S1614" s="16">
        <f t="shared" si="86"/>
        <v>97</v>
      </c>
    </row>
    <row r="1615" spans="1:19" hidden="1" x14ac:dyDescent="0.25">
      <c r="A1615" s="71">
        <v>68867756</v>
      </c>
      <c r="B1615" s="71">
        <v>1419</v>
      </c>
      <c r="C1615" s="71" t="s">
        <v>849</v>
      </c>
      <c r="D1615" s="71" t="s">
        <v>850</v>
      </c>
      <c r="E1615" s="71" t="s">
        <v>10403</v>
      </c>
      <c r="F1615" s="71" t="s">
        <v>851</v>
      </c>
      <c r="G1615" s="71" t="s">
        <v>852</v>
      </c>
      <c r="H1615" s="72">
        <v>8162</v>
      </c>
      <c r="I1615" s="73">
        <v>72875.210000000006</v>
      </c>
      <c r="J1615" s="73">
        <v>8928.6</v>
      </c>
      <c r="K1615" s="73">
        <v>9844.17</v>
      </c>
      <c r="L1615" s="74">
        <v>1000</v>
      </c>
      <c r="M1615" s="73">
        <v>72875.210000000006</v>
      </c>
      <c r="N1615" s="73">
        <v>0</v>
      </c>
      <c r="O1615" s="16" t="str">
        <f>VLOOKUP($A1615,'Roll up tech'!$A:$C,3,0)</f>
        <v>Talenti</v>
      </c>
      <c r="P1615" s="16" t="str">
        <f>VLOOKUP($A1615,'Roll up tech'!$A:$C,2,0)</f>
        <v>Talenti Roman Raspberry SORB 8 1PT</v>
      </c>
      <c r="Q1615" s="16" t="str">
        <f t="shared" si="85"/>
        <v>Ta</v>
      </c>
      <c r="R1615" s="16">
        <f>VLOOKUP(A1615,'Per Pallet'!A:C,3,0)</f>
        <v>255</v>
      </c>
      <c r="S1615" s="16">
        <f t="shared" si="86"/>
        <v>33</v>
      </c>
    </row>
    <row r="1616" spans="1:19" hidden="1" x14ac:dyDescent="0.25">
      <c r="A1616" s="71">
        <v>68867756</v>
      </c>
      <c r="B1616" s="71">
        <v>1439</v>
      </c>
      <c r="C1616" s="71" t="s">
        <v>849</v>
      </c>
      <c r="D1616" s="71" t="s">
        <v>850</v>
      </c>
      <c r="E1616" s="71" t="s">
        <v>10403</v>
      </c>
      <c r="F1616" s="71" t="s">
        <v>851</v>
      </c>
      <c r="G1616" s="71" t="s">
        <v>852</v>
      </c>
      <c r="H1616" s="72">
        <v>9198</v>
      </c>
      <c r="I1616" s="73">
        <v>81618.14</v>
      </c>
      <c r="J1616" s="73">
        <v>8873.4699999999993</v>
      </c>
      <c r="K1616" s="73">
        <v>9275.2000000000007</v>
      </c>
      <c r="L1616" s="74">
        <v>1000</v>
      </c>
      <c r="M1616" s="73">
        <v>81618.14</v>
      </c>
      <c r="N1616" s="73">
        <v>0</v>
      </c>
      <c r="O1616" s="16" t="str">
        <f>VLOOKUP($A1616,'Roll up tech'!$A:$C,3,0)</f>
        <v>Talenti</v>
      </c>
      <c r="P1616" s="16" t="str">
        <f>VLOOKUP($A1616,'Roll up tech'!$A:$C,2,0)</f>
        <v>Talenti Roman Raspberry SORB 8 1PT</v>
      </c>
      <c r="Q1616" s="16" t="str">
        <f t="shared" si="85"/>
        <v>Ta</v>
      </c>
      <c r="R1616" s="16">
        <f>VLOOKUP(A1616,'Per Pallet'!A:C,3,0)</f>
        <v>255</v>
      </c>
      <c r="S1616" s="16">
        <f t="shared" si="86"/>
        <v>37</v>
      </c>
    </row>
    <row r="1617" spans="1:19" hidden="1" x14ac:dyDescent="0.25">
      <c r="A1617" s="71">
        <v>68867756</v>
      </c>
      <c r="B1617" s="71">
        <v>2300</v>
      </c>
      <c r="C1617" s="71" t="s">
        <v>849</v>
      </c>
      <c r="D1617" s="71" t="s">
        <v>850</v>
      </c>
      <c r="E1617" s="71" t="s">
        <v>10403</v>
      </c>
      <c r="F1617" s="71" t="s">
        <v>851</v>
      </c>
      <c r="G1617" s="71" t="s">
        <v>852</v>
      </c>
      <c r="H1617" s="72">
        <v>78647</v>
      </c>
      <c r="I1617" s="73">
        <v>699126.73</v>
      </c>
      <c r="J1617" s="73">
        <v>8889.43</v>
      </c>
      <c r="K1617" s="73">
        <v>9160.4500000000007</v>
      </c>
      <c r="L1617" s="74">
        <v>1000</v>
      </c>
      <c r="M1617" s="73">
        <v>699126.73</v>
      </c>
      <c r="N1617" s="73">
        <v>0</v>
      </c>
      <c r="O1617" s="16" t="str">
        <f>VLOOKUP($A1617,'Roll up tech'!$A:$C,3,0)</f>
        <v>Talenti</v>
      </c>
      <c r="P1617" s="16" t="str">
        <f>VLOOKUP($A1617,'Roll up tech'!$A:$C,2,0)</f>
        <v>Talenti Roman Raspberry SORB 8 1PT</v>
      </c>
      <c r="Q1617" s="16" t="str">
        <f t="shared" si="85"/>
        <v>Ta</v>
      </c>
      <c r="R1617" s="16">
        <f>VLOOKUP(A1617,'Per Pallet'!A:C,3,0)</f>
        <v>255</v>
      </c>
      <c r="S1617" s="16">
        <f t="shared" si="86"/>
        <v>309</v>
      </c>
    </row>
    <row r="1618" spans="1:19" hidden="1" x14ac:dyDescent="0.25">
      <c r="A1618" s="71">
        <v>68867756</v>
      </c>
      <c r="B1618" s="71">
        <v>2904</v>
      </c>
      <c r="C1618" s="71" t="s">
        <v>849</v>
      </c>
      <c r="D1618" s="71" t="s">
        <v>850</v>
      </c>
      <c r="E1618" s="71" t="s">
        <v>10403</v>
      </c>
      <c r="F1618" s="71" t="s">
        <v>851</v>
      </c>
      <c r="G1618" s="71" t="s">
        <v>852</v>
      </c>
      <c r="H1618" s="72">
        <v>2550</v>
      </c>
      <c r="I1618" s="73">
        <v>23195.52</v>
      </c>
      <c r="J1618" s="73">
        <v>9096.2800000000007</v>
      </c>
      <c r="K1618" s="73">
        <v>9142.4599999999991</v>
      </c>
      <c r="L1618" s="74">
        <v>1000</v>
      </c>
      <c r="M1618" s="73">
        <v>23195.52</v>
      </c>
      <c r="N1618" s="73">
        <v>0</v>
      </c>
      <c r="O1618" s="16" t="str">
        <f>VLOOKUP($A1618,'Roll up tech'!$A:$C,3,0)</f>
        <v>Talenti</v>
      </c>
      <c r="P1618" s="16" t="str">
        <f>VLOOKUP($A1618,'Roll up tech'!$A:$C,2,0)</f>
        <v>Talenti Roman Raspberry SORB 8 1PT</v>
      </c>
      <c r="Q1618" s="16" t="str">
        <f t="shared" si="85"/>
        <v>Ta</v>
      </c>
      <c r="R1618" s="16">
        <f>VLOOKUP(A1618,'Per Pallet'!A:C,3,0)</f>
        <v>255</v>
      </c>
      <c r="S1618" s="16">
        <f t="shared" si="86"/>
        <v>10</v>
      </c>
    </row>
    <row r="1619" spans="1:19" hidden="1" x14ac:dyDescent="0.25">
      <c r="A1619" s="71">
        <v>68867756</v>
      </c>
      <c r="B1619" s="71">
        <v>3989</v>
      </c>
      <c r="C1619" s="71" t="s">
        <v>849</v>
      </c>
      <c r="D1619" s="71" t="s">
        <v>850</v>
      </c>
      <c r="E1619" s="71" t="s">
        <v>10403</v>
      </c>
      <c r="F1619" s="71" t="s">
        <v>851</v>
      </c>
      <c r="G1619" s="71" t="s">
        <v>852</v>
      </c>
      <c r="H1619" s="72">
        <v>13219</v>
      </c>
      <c r="I1619" s="73">
        <v>108917.86</v>
      </c>
      <c r="J1619" s="73">
        <v>8239.49</v>
      </c>
      <c r="K1619" s="73">
        <v>9297.39</v>
      </c>
      <c r="L1619" s="74">
        <v>1000</v>
      </c>
      <c r="M1619" s="73">
        <v>108917.86</v>
      </c>
      <c r="N1619" s="73">
        <v>0</v>
      </c>
      <c r="O1619" s="16" t="str">
        <f>VLOOKUP($A1619,'Roll up tech'!$A:$C,3,0)</f>
        <v>Talenti</v>
      </c>
      <c r="P1619" s="16" t="str">
        <f>VLOOKUP($A1619,'Roll up tech'!$A:$C,2,0)</f>
        <v>Talenti Roman Raspberry SORB 8 1PT</v>
      </c>
      <c r="Q1619" s="16" t="str">
        <f t="shared" si="85"/>
        <v>Ta</v>
      </c>
      <c r="R1619" s="16">
        <f>VLOOKUP(A1619,'Per Pallet'!A:C,3,0)</f>
        <v>255</v>
      </c>
      <c r="S1619" s="16">
        <f t="shared" si="86"/>
        <v>52</v>
      </c>
    </row>
    <row r="1620" spans="1:19" hidden="1" x14ac:dyDescent="0.25">
      <c r="A1620" s="71">
        <v>68881265</v>
      </c>
      <c r="B1620" s="71">
        <v>1352</v>
      </c>
      <c r="C1620" s="71" t="s">
        <v>849</v>
      </c>
      <c r="D1620" s="71" t="s">
        <v>850</v>
      </c>
      <c r="E1620" s="71" t="s">
        <v>10403</v>
      </c>
      <c r="F1620" s="71" t="s">
        <v>851</v>
      </c>
      <c r="G1620" s="71" t="s">
        <v>852</v>
      </c>
      <c r="H1620" s="72">
        <v>0</v>
      </c>
      <c r="I1620" s="73">
        <v>0</v>
      </c>
      <c r="J1620" s="73">
        <v>13380.21</v>
      </c>
      <c r="K1620" s="73">
        <v>12827.99</v>
      </c>
      <c r="L1620" s="74">
        <v>1000</v>
      </c>
      <c r="M1620" s="73">
        <v>0</v>
      </c>
      <c r="N1620" s="73">
        <v>0</v>
      </c>
      <c r="O1620" s="16" t="str">
        <f>VLOOKUP($A1620,'Roll up tech'!$A:$C,3,0)</f>
        <v>48oz</v>
      </c>
      <c r="P1620" s="16" t="str">
        <f>VLOOKUP($A1620,'Roll up tech'!$A:$C,2,0)</f>
        <v>BR CS Mint Cookie Fudge 6 1.5QT</v>
      </c>
      <c r="Q1620" s="16" t="str">
        <f t="shared" si="85"/>
        <v>BR</v>
      </c>
      <c r="R1620" s="16">
        <f>VLOOKUP(A1620,'Per Pallet'!A:C,3,0)</f>
        <v>176</v>
      </c>
      <c r="S1620" s="16">
        <f t="shared" si="86"/>
        <v>0</v>
      </c>
    </row>
    <row r="1621" spans="1:19" hidden="1" x14ac:dyDescent="0.25">
      <c r="A1621" s="71">
        <v>68881265</v>
      </c>
      <c r="B1621" s="71">
        <v>1419</v>
      </c>
      <c r="C1621" s="71" t="s">
        <v>849</v>
      </c>
      <c r="D1621" s="71" t="s">
        <v>850</v>
      </c>
      <c r="E1621" s="71" t="s">
        <v>10403</v>
      </c>
      <c r="F1621" s="71" t="s">
        <v>851</v>
      </c>
      <c r="G1621" s="71" t="s">
        <v>852</v>
      </c>
      <c r="H1621" s="72">
        <v>1683</v>
      </c>
      <c r="I1621" s="73">
        <v>22634.09</v>
      </c>
      <c r="J1621" s="73">
        <v>13448.66</v>
      </c>
      <c r="K1621" s="73">
        <v>12826.13</v>
      </c>
      <c r="L1621" s="74">
        <v>1000</v>
      </c>
      <c r="M1621" s="73">
        <v>22634.09</v>
      </c>
      <c r="N1621" s="73">
        <v>0</v>
      </c>
      <c r="O1621" s="16" t="str">
        <f>VLOOKUP($A1621,'Roll up tech'!$A:$C,3,0)</f>
        <v>48oz</v>
      </c>
      <c r="P1621" s="16" t="str">
        <f>VLOOKUP($A1621,'Roll up tech'!$A:$C,2,0)</f>
        <v>BR CS Mint Cookie Fudge 6 1.5QT</v>
      </c>
      <c r="Q1621" s="16" t="str">
        <f t="shared" si="85"/>
        <v>BR</v>
      </c>
      <c r="R1621" s="16">
        <f>VLOOKUP(A1621,'Per Pallet'!A:C,3,0)</f>
        <v>176</v>
      </c>
      <c r="S1621" s="16">
        <f t="shared" si="86"/>
        <v>10</v>
      </c>
    </row>
    <row r="1622" spans="1:19" hidden="1" x14ac:dyDescent="0.25">
      <c r="A1622" s="71">
        <v>68881265</v>
      </c>
      <c r="B1622" s="71">
        <v>1439</v>
      </c>
      <c r="C1622" s="71" t="s">
        <v>849</v>
      </c>
      <c r="D1622" s="71" t="s">
        <v>850</v>
      </c>
      <c r="E1622" s="71" t="s">
        <v>10403</v>
      </c>
      <c r="F1622" s="71" t="s">
        <v>851</v>
      </c>
      <c r="G1622" s="71" t="s">
        <v>852</v>
      </c>
      <c r="H1622" s="72">
        <v>1650</v>
      </c>
      <c r="I1622" s="73">
        <v>22124.62</v>
      </c>
      <c r="J1622" s="73">
        <v>13408.86</v>
      </c>
      <c r="K1622" s="73">
        <v>12826.13</v>
      </c>
      <c r="L1622" s="74">
        <v>1000</v>
      </c>
      <c r="M1622" s="73">
        <v>22124.62</v>
      </c>
      <c r="N1622" s="73">
        <v>0</v>
      </c>
      <c r="O1622" s="16" t="str">
        <f>VLOOKUP($A1622,'Roll up tech'!$A:$C,3,0)</f>
        <v>48oz</v>
      </c>
      <c r="P1622" s="16" t="str">
        <f>VLOOKUP($A1622,'Roll up tech'!$A:$C,2,0)</f>
        <v>BR CS Mint Cookie Fudge 6 1.5QT</v>
      </c>
      <c r="Q1622" s="16" t="str">
        <f t="shared" si="85"/>
        <v>BR</v>
      </c>
      <c r="R1622" s="16">
        <f>VLOOKUP(A1622,'Per Pallet'!A:C,3,0)</f>
        <v>176</v>
      </c>
      <c r="S1622" s="16">
        <f t="shared" si="86"/>
        <v>10</v>
      </c>
    </row>
    <row r="1623" spans="1:19" hidden="1" x14ac:dyDescent="0.25">
      <c r="A1623" s="71">
        <v>68881265</v>
      </c>
      <c r="B1623" s="71">
        <v>2300</v>
      </c>
      <c r="C1623" s="71" t="s">
        <v>849</v>
      </c>
      <c r="D1623" s="71" t="s">
        <v>850</v>
      </c>
      <c r="E1623" s="71" t="s">
        <v>10403</v>
      </c>
      <c r="F1623" s="71" t="s">
        <v>851</v>
      </c>
      <c r="G1623" s="71" t="s">
        <v>852</v>
      </c>
      <c r="H1623" s="72">
        <v>1270</v>
      </c>
      <c r="I1623" s="73">
        <v>16340.39</v>
      </c>
      <c r="J1623" s="73">
        <v>12866.45</v>
      </c>
      <c r="K1623" s="73">
        <v>12373.4</v>
      </c>
      <c r="L1623" s="74">
        <v>1000</v>
      </c>
      <c r="M1623" s="73">
        <v>16340.39</v>
      </c>
      <c r="N1623" s="73">
        <v>0</v>
      </c>
      <c r="O1623" s="16" t="str">
        <f>VLOOKUP($A1623,'Roll up tech'!$A:$C,3,0)</f>
        <v>48oz</v>
      </c>
      <c r="P1623" s="16" t="str">
        <f>VLOOKUP($A1623,'Roll up tech'!$A:$C,2,0)</f>
        <v>BR CS Mint Cookie Fudge 6 1.5QT</v>
      </c>
      <c r="Q1623" s="16" t="str">
        <f t="shared" si="85"/>
        <v>BR</v>
      </c>
      <c r="R1623" s="16">
        <f>VLOOKUP(A1623,'Per Pallet'!A:C,3,0)</f>
        <v>176</v>
      </c>
      <c r="S1623" s="16">
        <f t="shared" si="86"/>
        <v>8</v>
      </c>
    </row>
    <row r="1624" spans="1:19" hidden="1" x14ac:dyDescent="0.25">
      <c r="A1624" s="71">
        <v>68881265</v>
      </c>
      <c r="B1624" s="71">
        <v>3989</v>
      </c>
      <c r="C1624" s="71" t="s">
        <v>849</v>
      </c>
      <c r="D1624" s="71" t="s">
        <v>850</v>
      </c>
      <c r="E1624" s="71" t="s">
        <v>10403</v>
      </c>
      <c r="F1624" s="71" t="s">
        <v>851</v>
      </c>
      <c r="G1624" s="71" t="s">
        <v>852</v>
      </c>
      <c r="H1624" s="72">
        <v>34376</v>
      </c>
      <c r="I1624" s="73">
        <v>449255.41</v>
      </c>
      <c r="J1624" s="73">
        <v>13068.87</v>
      </c>
      <c r="K1624" s="73">
        <v>12123.53</v>
      </c>
      <c r="L1624" s="74">
        <v>1000</v>
      </c>
      <c r="M1624" s="73">
        <v>449255.41</v>
      </c>
      <c r="N1624" s="73">
        <v>0</v>
      </c>
      <c r="O1624" s="16" t="str">
        <f>VLOOKUP($A1624,'Roll up tech'!$A:$C,3,0)</f>
        <v>48oz</v>
      </c>
      <c r="P1624" s="16" t="str">
        <f>VLOOKUP($A1624,'Roll up tech'!$A:$C,2,0)</f>
        <v>BR CS Mint Cookie Fudge 6 1.5QT</v>
      </c>
      <c r="Q1624" s="16" t="str">
        <f t="shared" si="85"/>
        <v>BR</v>
      </c>
      <c r="R1624" s="16">
        <f>VLOOKUP(A1624,'Per Pallet'!A:C,3,0)</f>
        <v>176</v>
      </c>
      <c r="S1624" s="16">
        <f t="shared" si="86"/>
        <v>196</v>
      </c>
    </row>
    <row r="1625" spans="1:19" hidden="1" x14ac:dyDescent="0.25">
      <c r="A1625" s="71">
        <v>68881268</v>
      </c>
      <c r="B1625" s="71">
        <v>1352</v>
      </c>
      <c r="C1625" s="71" t="s">
        <v>849</v>
      </c>
      <c r="D1625" s="71" t="s">
        <v>850</v>
      </c>
      <c r="E1625" s="71" t="s">
        <v>10403</v>
      </c>
      <c r="F1625" s="71" t="s">
        <v>851</v>
      </c>
      <c r="G1625" s="71" t="s">
        <v>852</v>
      </c>
      <c r="H1625" s="72">
        <v>1303</v>
      </c>
      <c r="I1625" s="73">
        <v>13576.83</v>
      </c>
      <c r="J1625" s="73">
        <v>10419.67</v>
      </c>
      <c r="K1625" s="73">
        <v>11158.91</v>
      </c>
      <c r="L1625" s="74">
        <v>1000</v>
      </c>
      <c r="M1625" s="73">
        <v>13576.83</v>
      </c>
      <c r="N1625" s="73">
        <v>0</v>
      </c>
      <c r="O1625" s="16" t="str">
        <f>VLOOKUP($A1625,'Roll up tech'!$A:$C,3,0)</f>
        <v>48oz</v>
      </c>
      <c r="P1625" s="16" t="str">
        <f>VLOOKUP($A1625,'Roll up tech'!$A:$C,2,0)</f>
        <v>BR HA Cookies and Cream 6 1.5QT</v>
      </c>
      <c r="Q1625" s="16" t="str">
        <f t="shared" si="85"/>
        <v>BR</v>
      </c>
      <c r="R1625" s="16">
        <f>VLOOKUP(A1625,'Per Pallet'!A:C,3,0)</f>
        <v>154</v>
      </c>
      <c r="S1625" s="16">
        <f t="shared" si="86"/>
        <v>9</v>
      </c>
    </row>
    <row r="1626" spans="1:19" hidden="1" x14ac:dyDescent="0.25">
      <c r="A1626" s="71">
        <v>68881268</v>
      </c>
      <c r="B1626" s="71">
        <v>1439</v>
      </c>
      <c r="C1626" s="71" t="s">
        <v>849</v>
      </c>
      <c r="D1626" s="71" t="s">
        <v>850</v>
      </c>
      <c r="E1626" s="71" t="s">
        <v>10403</v>
      </c>
      <c r="F1626" s="71" t="s">
        <v>851</v>
      </c>
      <c r="G1626" s="71" t="s">
        <v>852</v>
      </c>
      <c r="H1626" s="72">
        <v>619</v>
      </c>
      <c r="I1626" s="73">
        <v>7071.17</v>
      </c>
      <c r="J1626" s="73">
        <v>11423.54</v>
      </c>
      <c r="K1626" s="73">
        <v>11567.09</v>
      </c>
      <c r="L1626" s="74">
        <v>1000</v>
      </c>
      <c r="M1626" s="73">
        <v>7071.17</v>
      </c>
      <c r="N1626" s="73">
        <v>0</v>
      </c>
      <c r="O1626" s="16" t="str">
        <f>VLOOKUP($A1626,'Roll up tech'!$A:$C,3,0)</f>
        <v>48oz</v>
      </c>
      <c r="P1626" s="16" t="str">
        <f>VLOOKUP($A1626,'Roll up tech'!$A:$C,2,0)</f>
        <v>BR HA Cookies and Cream 6 1.5QT</v>
      </c>
      <c r="Q1626" s="16" t="str">
        <f t="shared" si="85"/>
        <v>BR</v>
      </c>
      <c r="R1626" s="16">
        <f>VLOOKUP(A1626,'Per Pallet'!A:C,3,0)</f>
        <v>154</v>
      </c>
      <c r="S1626" s="16">
        <f t="shared" si="86"/>
        <v>5</v>
      </c>
    </row>
    <row r="1627" spans="1:19" hidden="1" x14ac:dyDescent="0.25">
      <c r="A1627" s="71">
        <v>68881268</v>
      </c>
      <c r="B1627" s="71">
        <v>2300</v>
      </c>
      <c r="C1627" s="71" t="s">
        <v>849</v>
      </c>
      <c r="D1627" s="71" t="s">
        <v>850</v>
      </c>
      <c r="E1627" s="71" t="s">
        <v>10403</v>
      </c>
      <c r="F1627" s="71" t="s">
        <v>851</v>
      </c>
      <c r="G1627" s="71" t="s">
        <v>852</v>
      </c>
      <c r="H1627" s="72">
        <v>0</v>
      </c>
      <c r="I1627" s="73">
        <v>0</v>
      </c>
      <c r="J1627" s="73">
        <v>9869.7199999999993</v>
      </c>
      <c r="K1627" s="73">
        <v>11567.09</v>
      </c>
      <c r="L1627" s="74">
        <v>1000</v>
      </c>
      <c r="M1627" s="73">
        <v>0</v>
      </c>
      <c r="N1627" s="73">
        <v>0</v>
      </c>
      <c r="O1627" s="16" t="str">
        <f>VLOOKUP($A1627,'Roll up tech'!$A:$C,3,0)</f>
        <v>48oz</v>
      </c>
      <c r="P1627" s="16" t="str">
        <f>VLOOKUP($A1627,'Roll up tech'!$A:$C,2,0)</f>
        <v>BR HA Cookies and Cream 6 1.5QT</v>
      </c>
      <c r="Q1627" s="16" t="str">
        <f t="shared" si="85"/>
        <v>BR</v>
      </c>
      <c r="R1627" s="16">
        <f>VLOOKUP(A1627,'Per Pallet'!A:C,3,0)</f>
        <v>154</v>
      </c>
      <c r="S1627" s="16">
        <f t="shared" si="86"/>
        <v>0</v>
      </c>
    </row>
    <row r="1628" spans="1:19" hidden="1" x14ac:dyDescent="0.25">
      <c r="A1628" s="71">
        <v>68881268</v>
      </c>
      <c r="B1628" s="71">
        <v>3989</v>
      </c>
      <c r="C1628" s="71" t="s">
        <v>849</v>
      </c>
      <c r="D1628" s="71" t="s">
        <v>850</v>
      </c>
      <c r="E1628" s="71" t="s">
        <v>10403</v>
      </c>
      <c r="F1628" s="71" t="s">
        <v>851</v>
      </c>
      <c r="G1628" s="71" t="s">
        <v>852</v>
      </c>
      <c r="H1628" s="72">
        <v>4861</v>
      </c>
      <c r="I1628" s="73">
        <v>50650.01</v>
      </c>
      <c r="J1628" s="73">
        <v>10419.67</v>
      </c>
      <c r="K1628" s="73">
        <v>11206.37</v>
      </c>
      <c r="L1628" s="74">
        <v>1000</v>
      </c>
      <c r="M1628" s="73">
        <v>50650.01</v>
      </c>
      <c r="N1628" s="73">
        <v>0</v>
      </c>
      <c r="O1628" s="16" t="str">
        <f>VLOOKUP($A1628,'Roll up tech'!$A:$C,3,0)</f>
        <v>48oz</v>
      </c>
      <c r="P1628" s="16" t="str">
        <f>VLOOKUP($A1628,'Roll up tech'!$A:$C,2,0)</f>
        <v>BR HA Cookies and Cream 6 1.5QT</v>
      </c>
      <c r="Q1628" s="16" t="str">
        <f t="shared" si="85"/>
        <v>BR</v>
      </c>
      <c r="R1628" s="16">
        <f>VLOOKUP(A1628,'Per Pallet'!A:C,3,0)</f>
        <v>154</v>
      </c>
      <c r="S1628" s="16">
        <f t="shared" si="86"/>
        <v>32</v>
      </c>
    </row>
    <row r="1629" spans="1:19" hidden="1" x14ac:dyDescent="0.25">
      <c r="A1629" s="71">
        <v>68881270</v>
      </c>
      <c r="B1629" s="71">
        <v>1352</v>
      </c>
      <c r="C1629" s="71" t="s">
        <v>849</v>
      </c>
      <c r="D1629" s="71" t="s">
        <v>850</v>
      </c>
      <c r="E1629" s="71" t="s">
        <v>10403</v>
      </c>
      <c r="F1629" s="71" t="s">
        <v>851</v>
      </c>
      <c r="G1629" s="71" t="s">
        <v>852</v>
      </c>
      <c r="H1629" s="72">
        <v>9530</v>
      </c>
      <c r="I1629" s="73">
        <v>88086.36</v>
      </c>
      <c r="J1629" s="73">
        <v>9243.06</v>
      </c>
      <c r="K1629" s="73">
        <v>10450.9</v>
      </c>
      <c r="L1629" s="74">
        <v>1000</v>
      </c>
      <c r="M1629" s="73">
        <v>88086.36</v>
      </c>
      <c r="N1629" s="73">
        <v>0</v>
      </c>
      <c r="O1629" s="16" t="str">
        <f>VLOOKUP($A1629,'Roll up tech'!$A:$C,3,0)</f>
        <v>48oz</v>
      </c>
      <c r="P1629" s="16" t="str">
        <f>VLOOKUP($A1629,'Roll up tech'!$A:$C,2,0)</f>
        <v>BR Cookies and Cream 6 1.5QT</v>
      </c>
      <c r="Q1629" s="16" t="str">
        <f t="shared" si="85"/>
        <v>BR</v>
      </c>
      <c r="R1629" s="16">
        <f>VLOOKUP(A1629,'Per Pallet'!A:C,3,0)</f>
        <v>176</v>
      </c>
      <c r="S1629" s="16">
        <f t="shared" si="86"/>
        <v>55</v>
      </c>
    </row>
    <row r="1630" spans="1:19" hidden="1" x14ac:dyDescent="0.25">
      <c r="A1630" s="71">
        <v>68881270</v>
      </c>
      <c r="B1630" s="71">
        <v>1419</v>
      </c>
      <c r="C1630" s="71" t="s">
        <v>849</v>
      </c>
      <c r="D1630" s="71" t="s">
        <v>850</v>
      </c>
      <c r="E1630" s="71" t="s">
        <v>10403</v>
      </c>
      <c r="F1630" s="71" t="s">
        <v>851</v>
      </c>
      <c r="G1630" s="71" t="s">
        <v>852</v>
      </c>
      <c r="H1630" s="72">
        <v>18538</v>
      </c>
      <c r="I1630" s="73">
        <v>187560.92</v>
      </c>
      <c r="J1630" s="73">
        <v>10117.65</v>
      </c>
      <c r="K1630" s="73">
        <v>10591.28</v>
      </c>
      <c r="L1630" s="74">
        <v>1000</v>
      </c>
      <c r="M1630" s="73">
        <v>187560.92</v>
      </c>
      <c r="N1630" s="73">
        <v>0</v>
      </c>
      <c r="O1630" s="16" t="str">
        <f>VLOOKUP($A1630,'Roll up tech'!$A:$C,3,0)</f>
        <v>48oz</v>
      </c>
      <c r="P1630" s="16" t="str">
        <f>VLOOKUP($A1630,'Roll up tech'!$A:$C,2,0)</f>
        <v>BR Cookies and Cream 6 1.5QT</v>
      </c>
      <c r="Q1630" s="16" t="str">
        <f t="shared" si="85"/>
        <v>BR</v>
      </c>
      <c r="R1630" s="16">
        <f>VLOOKUP(A1630,'Per Pallet'!A:C,3,0)</f>
        <v>176</v>
      </c>
      <c r="S1630" s="16">
        <f t="shared" si="86"/>
        <v>106</v>
      </c>
    </row>
    <row r="1631" spans="1:19" hidden="1" x14ac:dyDescent="0.25">
      <c r="A1631" s="71">
        <v>68881270</v>
      </c>
      <c r="B1631" s="71">
        <v>1439</v>
      </c>
      <c r="C1631" s="71" t="s">
        <v>849</v>
      </c>
      <c r="D1631" s="71" t="s">
        <v>850</v>
      </c>
      <c r="E1631" s="71" t="s">
        <v>10403</v>
      </c>
      <c r="F1631" s="71" t="s">
        <v>851</v>
      </c>
      <c r="G1631" s="71" t="s">
        <v>852</v>
      </c>
      <c r="H1631" s="72">
        <v>6138</v>
      </c>
      <c r="I1631" s="73">
        <v>63604.05</v>
      </c>
      <c r="J1631" s="73">
        <v>10362.34</v>
      </c>
      <c r="K1631" s="73">
        <v>10591.28</v>
      </c>
      <c r="L1631" s="74">
        <v>1000</v>
      </c>
      <c r="M1631" s="73">
        <v>63604.05</v>
      </c>
      <c r="N1631" s="73">
        <v>0</v>
      </c>
      <c r="O1631" s="16" t="str">
        <f>VLOOKUP($A1631,'Roll up tech'!$A:$C,3,0)</f>
        <v>48oz</v>
      </c>
      <c r="P1631" s="16" t="str">
        <f>VLOOKUP($A1631,'Roll up tech'!$A:$C,2,0)</f>
        <v>BR Cookies and Cream 6 1.5QT</v>
      </c>
      <c r="Q1631" s="16" t="str">
        <f t="shared" si="85"/>
        <v>BR</v>
      </c>
      <c r="R1631" s="16">
        <f>VLOOKUP(A1631,'Per Pallet'!A:C,3,0)</f>
        <v>176</v>
      </c>
      <c r="S1631" s="16">
        <f t="shared" si="86"/>
        <v>35</v>
      </c>
    </row>
    <row r="1632" spans="1:19" hidden="1" x14ac:dyDescent="0.25">
      <c r="A1632" s="71">
        <v>68881270</v>
      </c>
      <c r="B1632" s="71">
        <v>2300</v>
      </c>
      <c r="C1632" s="71" t="s">
        <v>849</v>
      </c>
      <c r="D1632" s="71" t="s">
        <v>850</v>
      </c>
      <c r="E1632" s="71" t="s">
        <v>10403</v>
      </c>
      <c r="F1632" s="71" t="s">
        <v>851</v>
      </c>
      <c r="G1632" s="71" t="s">
        <v>852</v>
      </c>
      <c r="H1632" s="72">
        <v>9950</v>
      </c>
      <c r="I1632" s="73">
        <v>95444.71</v>
      </c>
      <c r="J1632" s="73">
        <v>9592.43</v>
      </c>
      <c r="K1632" s="73">
        <v>9950.6200000000008</v>
      </c>
      <c r="L1632" s="74">
        <v>1000</v>
      </c>
      <c r="M1632" s="73">
        <v>95444.71</v>
      </c>
      <c r="N1632" s="73">
        <v>0</v>
      </c>
      <c r="O1632" s="16" t="str">
        <f>VLOOKUP($A1632,'Roll up tech'!$A:$C,3,0)</f>
        <v>48oz</v>
      </c>
      <c r="P1632" s="16" t="str">
        <f>VLOOKUP($A1632,'Roll up tech'!$A:$C,2,0)</f>
        <v>BR Cookies and Cream 6 1.5QT</v>
      </c>
      <c r="Q1632" s="16" t="str">
        <f t="shared" si="85"/>
        <v>BR</v>
      </c>
      <c r="R1632" s="16">
        <f>VLOOKUP(A1632,'Per Pallet'!A:C,3,0)</f>
        <v>176</v>
      </c>
      <c r="S1632" s="16">
        <f t="shared" si="86"/>
        <v>57</v>
      </c>
    </row>
    <row r="1633" spans="1:19" hidden="1" x14ac:dyDescent="0.25">
      <c r="A1633" s="71">
        <v>68881270</v>
      </c>
      <c r="B1633" s="71">
        <v>3989</v>
      </c>
      <c r="C1633" s="71" t="s">
        <v>849</v>
      </c>
      <c r="D1633" s="71" t="s">
        <v>850</v>
      </c>
      <c r="E1633" s="71" t="s">
        <v>10403</v>
      </c>
      <c r="F1633" s="71" t="s">
        <v>851</v>
      </c>
      <c r="G1633" s="71" t="s">
        <v>852</v>
      </c>
      <c r="H1633" s="72">
        <v>11086</v>
      </c>
      <c r="I1633" s="73">
        <v>102859.15</v>
      </c>
      <c r="J1633" s="73">
        <v>9278.2900000000009</v>
      </c>
      <c r="K1633" s="73">
        <v>9876.17</v>
      </c>
      <c r="L1633" s="74">
        <v>1000</v>
      </c>
      <c r="M1633" s="73">
        <v>102859.15</v>
      </c>
      <c r="N1633" s="73">
        <v>0</v>
      </c>
      <c r="O1633" s="16" t="str">
        <f>VLOOKUP($A1633,'Roll up tech'!$A:$C,3,0)</f>
        <v>48oz</v>
      </c>
      <c r="P1633" s="16" t="str">
        <f>VLOOKUP($A1633,'Roll up tech'!$A:$C,2,0)</f>
        <v>BR Cookies and Cream 6 1.5QT</v>
      </c>
      <c r="Q1633" s="16" t="str">
        <f t="shared" si="85"/>
        <v>BR</v>
      </c>
      <c r="R1633" s="16">
        <f>VLOOKUP(A1633,'Per Pallet'!A:C,3,0)</f>
        <v>176</v>
      </c>
      <c r="S1633" s="16">
        <f t="shared" si="86"/>
        <v>63</v>
      </c>
    </row>
    <row r="1634" spans="1:19" hidden="1" x14ac:dyDescent="0.25">
      <c r="A1634" s="71">
        <v>68881272</v>
      </c>
      <c r="B1634" s="71">
        <v>1439</v>
      </c>
      <c r="C1634" s="71" t="s">
        <v>849</v>
      </c>
      <c r="D1634" s="71" t="s">
        <v>850</v>
      </c>
      <c r="E1634" s="71" t="s">
        <v>10403</v>
      </c>
      <c r="F1634" s="71" t="s">
        <v>851</v>
      </c>
      <c r="G1634" s="71" t="s">
        <v>852</v>
      </c>
      <c r="H1634" s="72">
        <v>132</v>
      </c>
      <c r="I1634" s="73">
        <v>1988.24</v>
      </c>
      <c r="J1634" s="73">
        <v>15062.42</v>
      </c>
      <c r="K1634" s="73">
        <v>15317.05</v>
      </c>
      <c r="L1634" s="74">
        <v>1000</v>
      </c>
      <c r="M1634" s="73">
        <v>1988.24</v>
      </c>
      <c r="N1634" s="73">
        <v>0</v>
      </c>
      <c r="O1634" s="16" t="str">
        <f>VLOOKUP($A1634,'Roll up tech'!$A:$C,3,0)</f>
        <v>48oz</v>
      </c>
      <c r="P1634" s="16" t="str">
        <f>VLOOKUP($A1634,'Roll up tech'!$A:$C,2,0)</f>
        <v>BR M+M 6 1.5QT</v>
      </c>
      <c r="Q1634" s="16" t="str">
        <f t="shared" si="85"/>
        <v>BR</v>
      </c>
      <c r="R1634" s="16">
        <f>VLOOKUP(A1634,'Per Pallet'!A:C,3,0)</f>
        <v>154</v>
      </c>
      <c r="S1634" s="16">
        <f t="shared" si="86"/>
        <v>1</v>
      </c>
    </row>
    <row r="1635" spans="1:19" hidden="1" x14ac:dyDescent="0.25">
      <c r="A1635" s="71">
        <v>68890246</v>
      </c>
      <c r="B1635" s="71">
        <v>1419</v>
      </c>
      <c r="C1635" s="71" t="s">
        <v>849</v>
      </c>
      <c r="D1635" s="71" t="s">
        <v>850</v>
      </c>
      <c r="E1635" s="71" t="s">
        <v>10403</v>
      </c>
      <c r="F1635" s="71" t="s">
        <v>851</v>
      </c>
      <c r="G1635" s="71" t="s">
        <v>852</v>
      </c>
      <c r="H1635" s="72">
        <v>73</v>
      </c>
      <c r="I1635" s="73">
        <v>875.3</v>
      </c>
      <c r="J1635" s="73">
        <v>11990.41</v>
      </c>
      <c r="K1635" s="73">
        <v>12455.94</v>
      </c>
      <c r="L1635" s="74">
        <v>1000</v>
      </c>
      <c r="M1635" s="73">
        <v>875.3</v>
      </c>
      <c r="N1635" s="73">
        <v>0</v>
      </c>
      <c r="O1635" s="16" t="str">
        <f>VLOOKUP($A1635,'Roll up tech'!$A:$C,3,0)</f>
        <v>48oz</v>
      </c>
      <c r="P1635" s="16" t="str">
        <f>VLOOKUP($A1635,'Roll up tech'!$A:$C,2,0)</f>
        <v>BR Mango 6 1.5QT</v>
      </c>
      <c r="Q1635" s="16" t="str">
        <f t="shared" si="85"/>
        <v>BR</v>
      </c>
      <c r="R1635" s="16">
        <f>VLOOKUP(A1635,'Per Pallet'!A:C,3,0)</f>
        <v>176</v>
      </c>
      <c r="S1635" s="16">
        <f t="shared" si="86"/>
        <v>1</v>
      </c>
    </row>
    <row r="1636" spans="1:19" hidden="1" x14ac:dyDescent="0.25">
      <c r="A1636" s="71">
        <v>68890246</v>
      </c>
      <c r="B1636" s="71">
        <v>1439</v>
      </c>
      <c r="C1636" s="71" t="s">
        <v>849</v>
      </c>
      <c r="D1636" s="71" t="s">
        <v>850</v>
      </c>
      <c r="E1636" s="71" t="s">
        <v>10403</v>
      </c>
      <c r="F1636" s="71" t="s">
        <v>851</v>
      </c>
      <c r="G1636" s="71" t="s">
        <v>852</v>
      </c>
      <c r="H1636" s="72">
        <v>393</v>
      </c>
      <c r="I1636" s="73">
        <v>4688.32</v>
      </c>
      <c r="J1636" s="73">
        <v>11929.57</v>
      </c>
      <c r="K1636" s="73">
        <v>12455.94</v>
      </c>
      <c r="L1636" s="74">
        <v>1000</v>
      </c>
      <c r="M1636" s="73">
        <v>4688.32</v>
      </c>
      <c r="N1636" s="73">
        <v>0</v>
      </c>
      <c r="O1636" s="16" t="str">
        <f>VLOOKUP($A1636,'Roll up tech'!$A:$C,3,0)</f>
        <v>48oz</v>
      </c>
      <c r="P1636" s="16" t="str">
        <f>VLOOKUP($A1636,'Roll up tech'!$A:$C,2,0)</f>
        <v>BR Mango 6 1.5QT</v>
      </c>
      <c r="Q1636" s="16" t="str">
        <f t="shared" si="85"/>
        <v>BR</v>
      </c>
      <c r="R1636" s="16">
        <f>VLOOKUP(A1636,'Per Pallet'!A:C,3,0)</f>
        <v>176</v>
      </c>
      <c r="S1636" s="16">
        <f t="shared" si="86"/>
        <v>3</v>
      </c>
    </row>
    <row r="1637" spans="1:19" hidden="1" x14ac:dyDescent="0.25">
      <c r="A1637" s="71">
        <v>68890247</v>
      </c>
      <c r="B1637" s="71">
        <v>1419</v>
      </c>
      <c r="C1637" s="71" t="s">
        <v>849</v>
      </c>
      <c r="D1637" s="71" t="s">
        <v>850</v>
      </c>
      <c r="E1637" s="71" t="s">
        <v>10403</v>
      </c>
      <c r="F1637" s="71" t="s">
        <v>851</v>
      </c>
      <c r="G1637" s="71" t="s">
        <v>852</v>
      </c>
      <c r="H1637" s="72">
        <v>0</v>
      </c>
      <c r="I1637" s="73">
        <v>0</v>
      </c>
      <c r="J1637" s="73">
        <v>10899.21</v>
      </c>
      <c r="K1637" s="73">
        <v>10955.26</v>
      </c>
      <c r="L1637" s="74">
        <v>1000</v>
      </c>
      <c r="M1637" s="73">
        <v>0</v>
      </c>
      <c r="N1637" s="73">
        <v>0</v>
      </c>
      <c r="O1637" s="16" t="str">
        <f>VLOOKUP($A1637,'Roll up tech'!$A:$C,3,0)</f>
        <v>48oz</v>
      </c>
      <c r="P1637" s="16" t="str">
        <f>VLOOKUP($A1637,'Roll up tech'!$A:$C,2,0)</f>
        <v>BR Dulce de Leche 6 1.5QT</v>
      </c>
      <c r="Q1637" s="16" t="str">
        <f t="shared" ref="Q1637:Q1670" si="87">LEFT(P1637,2)</f>
        <v>BR</v>
      </c>
      <c r="R1637" s="16">
        <f>VLOOKUP(A1637,'Per Pallet'!A:C,3,0)</f>
        <v>176</v>
      </c>
      <c r="S1637" s="16">
        <f t="shared" ref="S1637:S1670" si="88">ROUNDUP(H1637/R1637,0)</f>
        <v>0</v>
      </c>
    </row>
    <row r="1638" spans="1:19" hidden="1" x14ac:dyDescent="0.25">
      <c r="A1638" s="71">
        <v>68890247</v>
      </c>
      <c r="B1638" s="71">
        <v>1439</v>
      </c>
      <c r="C1638" s="71" t="s">
        <v>849</v>
      </c>
      <c r="D1638" s="71" t="s">
        <v>850</v>
      </c>
      <c r="E1638" s="71" t="s">
        <v>10403</v>
      </c>
      <c r="F1638" s="71" t="s">
        <v>851</v>
      </c>
      <c r="G1638" s="71" t="s">
        <v>852</v>
      </c>
      <c r="H1638" s="72">
        <v>1105</v>
      </c>
      <c r="I1638" s="73">
        <v>11058.15</v>
      </c>
      <c r="J1638" s="73">
        <v>10007.379999999999</v>
      </c>
      <c r="K1638" s="73">
        <v>10955.26</v>
      </c>
      <c r="L1638" s="74">
        <v>1000</v>
      </c>
      <c r="M1638" s="73">
        <v>11058.15</v>
      </c>
      <c r="N1638" s="73">
        <v>0</v>
      </c>
      <c r="O1638" s="16" t="str">
        <f>VLOOKUP($A1638,'Roll up tech'!$A:$C,3,0)</f>
        <v>48oz</v>
      </c>
      <c r="P1638" s="16" t="str">
        <f>VLOOKUP($A1638,'Roll up tech'!$A:$C,2,0)</f>
        <v>BR Dulce de Leche 6 1.5QT</v>
      </c>
      <c r="Q1638" s="16" t="str">
        <f t="shared" si="87"/>
        <v>BR</v>
      </c>
      <c r="R1638" s="16">
        <f>VLOOKUP(A1638,'Per Pallet'!A:C,3,0)</f>
        <v>176</v>
      </c>
      <c r="S1638" s="16">
        <f t="shared" si="88"/>
        <v>7</v>
      </c>
    </row>
    <row r="1639" spans="1:19" hidden="1" x14ac:dyDescent="0.25">
      <c r="A1639" s="71">
        <v>68896052</v>
      </c>
      <c r="B1639" s="71">
        <v>1419</v>
      </c>
      <c r="C1639" s="71" t="s">
        <v>849</v>
      </c>
      <c r="D1639" s="71" t="s">
        <v>850</v>
      </c>
      <c r="E1639" s="71" t="s">
        <v>10403</v>
      </c>
      <c r="F1639" s="71" t="s">
        <v>851</v>
      </c>
      <c r="G1639" s="71" t="s">
        <v>852</v>
      </c>
      <c r="H1639" s="72">
        <v>154</v>
      </c>
      <c r="I1639" s="73">
        <v>1923.74</v>
      </c>
      <c r="J1639" s="73">
        <v>12491.82</v>
      </c>
      <c r="K1639" s="73">
        <v>12804.22</v>
      </c>
      <c r="L1639" s="74">
        <v>1000</v>
      </c>
      <c r="M1639" s="73">
        <v>1923.74</v>
      </c>
      <c r="N1639" s="73">
        <v>0</v>
      </c>
      <c r="O1639" s="16" t="str">
        <f>VLOOKUP($A1639,'Roll up tech'!$A:$C,3,0)</f>
        <v>48oz</v>
      </c>
      <c r="P1639" s="16" t="str">
        <f>VLOOKUP($A1639,'Roll up tech'!$A:$C,2,0)</f>
        <v>BR CO-B NY Style Cheesecake 6 1.5QT</v>
      </c>
      <c r="Q1639" s="16" t="str">
        <f t="shared" si="87"/>
        <v>BR</v>
      </c>
      <c r="R1639" s="16">
        <f>VLOOKUP(A1639,'Per Pallet'!A:C,3,0)</f>
        <v>176</v>
      </c>
      <c r="S1639" s="16">
        <f t="shared" si="88"/>
        <v>1</v>
      </c>
    </row>
    <row r="1640" spans="1:19" hidden="1" x14ac:dyDescent="0.25">
      <c r="A1640" s="71">
        <v>68896054</v>
      </c>
      <c r="B1640" s="71">
        <v>1419</v>
      </c>
      <c r="C1640" s="71" t="s">
        <v>849</v>
      </c>
      <c r="D1640" s="71" t="s">
        <v>850</v>
      </c>
      <c r="E1640" s="71" t="s">
        <v>10403</v>
      </c>
      <c r="F1640" s="71" t="s">
        <v>851</v>
      </c>
      <c r="G1640" s="71" t="s">
        <v>852</v>
      </c>
      <c r="H1640" s="72">
        <v>8353</v>
      </c>
      <c r="I1640" s="73">
        <v>103276.89</v>
      </c>
      <c r="J1640" s="73">
        <v>12364.05</v>
      </c>
      <c r="K1640" s="73">
        <v>12524.64</v>
      </c>
      <c r="L1640" s="74">
        <v>1000</v>
      </c>
      <c r="M1640" s="73">
        <v>103276.89</v>
      </c>
      <c r="N1640" s="73">
        <v>0</v>
      </c>
      <c r="O1640" s="16" t="str">
        <f>VLOOKUP($A1640,'Roll up tech'!$A:$C,3,0)</f>
        <v>48oz</v>
      </c>
      <c r="P1640" s="16" t="str">
        <f>VLOOKUP($A1640,'Roll up tech'!$A:$C,2,0)</f>
        <v>BR Chocolate Chip Cookie Dough 6 1.5QT</v>
      </c>
      <c r="Q1640" s="16" t="str">
        <f t="shared" si="87"/>
        <v>BR</v>
      </c>
      <c r="R1640" s="16">
        <f>VLOOKUP(A1640,'Per Pallet'!A:C,3,0)</f>
        <v>176</v>
      </c>
      <c r="S1640" s="16">
        <f t="shared" si="88"/>
        <v>48</v>
      </c>
    </row>
    <row r="1641" spans="1:19" hidden="1" x14ac:dyDescent="0.25">
      <c r="A1641" s="71">
        <v>68896054</v>
      </c>
      <c r="B1641" s="71">
        <v>1439</v>
      </c>
      <c r="C1641" s="71" t="s">
        <v>849</v>
      </c>
      <c r="D1641" s="71" t="s">
        <v>850</v>
      </c>
      <c r="E1641" s="71" t="s">
        <v>10403</v>
      </c>
      <c r="F1641" s="71" t="s">
        <v>851</v>
      </c>
      <c r="G1641" s="71" t="s">
        <v>852</v>
      </c>
      <c r="H1641" s="72">
        <v>3548</v>
      </c>
      <c r="I1641" s="73">
        <v>43128.42</v>
      </c>
      <c r="J1641" s="73">
        <v>12155.7</v>
      </c>
      <c r="K1641" s="73">
        <v>12524.64</v>
      </c>
      <c r="L1641" s="74">
        <v>1000</v>
      </c>
      <c r="M1641" s="73">
        <v>43128.42</v>
      </c>
      <c r="N1641" s="73">
        <v>0</v>
      </c>
      <c r="O1641" s="16" t="str">
        <f>VLOOKUP($A1641,'Roll up tech'!$A:$C,3,0)</f>
        <v>48oz</v>
      </c>
      <c r="P1641" s="16" t="str">
        <f>VLOOKUP($A1641,'Roll up tech'!$A:$C,2,0)</f>
        <v>BR Chocolate Chip Cookie Dough 6 1.5QT</v>
      </c>
      <c r="Q1641" s="16" t="str">
        <f t="shared" si="87"/>
        <v>BR</v>
      </c>
      <c r="R1641" s="16">
        <f>VLOOKUP(A1641,'Per Pallet'!A:C,3,0)</f>
        <v>176</v>
      </c>
      <c r="S1641" s="16">
        <f t="shared" si="88"/>
        <v>21</v>
      </c>
    </row>
    <row r="1642" spans="1:19" hidden="1" x14ac:dyDescent="0.25">
      <c r="A1642" s="71">
        <v>68896054</v>
      </c>
      <c r="B1642" s="71">
        <v>2300</v>
      </c>
      <c r="C1642" s="71" t="s">
        <v>849</v>
      </c>
      <c r="D1642" s="71" t="s">
        <v>850</v>
      </c>
      <c r="E1642" s="71" t="s">
        <v>10403</v>
      </c>
      <c r="F1642" s="71" t="s">
        <v>851</v>
      </c>
      <c r="G1642" s="71" t="s">
        <v>852</v>
      </c>
      <c r="H1642" s="72">
        <v>2418</v>
      </c>
      <c r="I1642" s="73">
        <v>28487.91</v>
      </c>
      <c r="J1642" s="73">
        <v>11781.6</v>
      </c>
      <c r="K1642" s="73">
        <v>11886.18</v>
      </c>
      <c r="L1642" s="74">
        <v>1000</v>
      </c>
      <c r="M1642" s="73">
        <v>28487.91</v>
      </c>
      <c r="N1642" s="73">
        <v>0</v>
      </c>
      <c r="O1642" s="16" t="str">
        <f>VLOOKUP($A1642,'Roll up tech'!$A:$C,3,0)</f>
        <v>48oz</v>
      </c>
      <c r="P1642" s="16" t="str">
        <f>VLOOKUP($A1642,'Roll up tech'!$A:$C,2,0)</f>
        <v>BR Chocolate Chip Cookie Dough 6 1.5QT</v>
      </c>
      <c r="Q1642" s="16" t="str">
        <f t="shared" si="87"/>
        <v>BR</v>
      </c>
      <c r="R1642" s="16">
        <f>VLOOKUP(A1642,'Per Pallet'!A:C,3,0)</f>
        <v>176</v>
      </c>
      <c r="S1642" s="16">
        <f t="shared" si="88"/>
        <v>14</v>
      </c>
    </row>
    <row r="1643" spans="1:19" hidden="1" x14ac:dyDescent="0.25">
      <c r="A1643" s="71">
        <v>68896054</v>
      </c>
      <c r="B1643" s="71">
        <v>2904</v>
      </c>
      <c r="C1643" s="71" t="s">
        <v>849</v>
      </c>
      <c r="D1643" s="71" t="s">
        <v>850</v>
      </c>
      <c r="E1643" s="71" t="s">
        <v>10403</v>
      </c>
      <c r="F1643" s="71" t="s">
        <v>853</v>
      </c>
      <c r="G1643" s="71" t="s">
        <v>852</v>
      </c>
      <c r="H1643" s="72">
        <v>0</v>
      </c>
      <c r="I1643" s="73">
        <v>0</v>
      </c>
      <c r="J1643" s="73">
        <v>9512.41</v>
      </c>
      <c r="K1643" s="73">
        <v>11118.33</v>
      </c>
      <c r="L1643" s="74">
        <v>1000</v>
      </c>
      <c r="M1643" s="73">
        <v>0</v>
      </c>
      <c r="N1643" s="73">
        <v>0</v>
      </c>
      <c r="O1643" s="16" t="str">
        <f>VLOOKUP($A1643,'Roll up tech'!$A:$C,3,0)</f>
        <v>48oz</v>
      </c>
      <c r="P1643" s="16" t="str">
        <f>VLOOKUP($A1643,'Roll up tech'!$A:$C,2,0)</f>
        <v>BR Chocolate Chip Cookie Dough 6 1.5QT</v>
      </c>
      <c r="Q1643" s="16" t="str">
        <f t="shared" si="87"/>
        <v>BR</v>
      </c>
      <c r="R1643" s="16">
        <f>VLOOKUP(A1643,'Per Pallet'!A:C,3,0)</f>
        <v>176</v>
      </c>
      <c r="S1643" s="16">
        <f t="shared" si="88"/>
        <v>0</v>
      </c>
    </row>
    <row r="1644" spans="1:19" hidden="1" x14ac:dyDescent="0.25">
      <c r="A1644" s="71">
        <v>68896054</v>
      </c>
      <c r="B1644" s="71">
        <v>3989</v>
      </c>
      <c r="C1644" s="71" t="s">
        <v>849</v>
      </c>
      <c r="D1644" s="71" t="s">
        <v>850</v>
      </c>
      <c r="E1644" s="71" t="s">
        <v>10403</v>
      </c>
      <c r="F1644" s="71" t="s">
        <v>851</v>
      </c>
      <c r="G1644" s="71" t="s">
        <v>852</v>
      </c>
      <c r="H1644" s="72">
        <v>3687</v>
      </c>
      <c r="I1644" s="73">
        <v>42977.42</v>
      </c>
      <c r="J1644" s="73">
        <v>11656.47</v>
      </c>
      <c r="K1644" s="73">
        <v>11734.93</v>
      </c>
      <c r="L1644" s="74">
        <v>1000</v>
      </c>
      <c r="M1644" s="73">
        <v>42977.42</v>
      </c>
      <c r="N1644" s="73">
        <v>0</v>
      </c>
      <c r="O1644" s="16" t="str">
        <f>VLOOKUP($A1644,'Roll up tech'!$A:$C,3,0)</f>
        <v>48oz</v>
      </c>
      <c r="P1644" s="16" t="str">
        <f>VLOOKUP($A1644,'Roll up tech'!$A:$C,2,0)</f>
        <v>BR Chocolate Chip Cookie Dough 6 1.5QT</v>
      </c>
      <c r="Q1644" s="16" t="str">
        <f t="shared" si="87"/>
        <v>BR</v>
      </c>
      <c r="R1644" s="16">
        <f>VLOOKUP(A1644,'Per Pallet'!A:C,3,0)</f>
        <v>176</v>
      </c>
      <c r="S1644" s="16">
        <f t="shared" si="88"/>
        <v>21</v>
      </c>
    </row>
    <row r="1645" spans="1:19" hidden="1" x14ac:dyDescent="0.25">
      <c r="A1645" s="71">
        <v>68896056</v>
      </c>
      <c r="B1645" s="71">
        <v>1439</v>
      </c>
      <c r="C1645" s="71" t="s">
        <v>849</v>
      </c>
      <c r="D1645" s="71" t="s">
        <v>850</v>
      </c>
      <c r="E1645" s="71" t="s">
        <v>10403</v>
      </c>
      <c r="F1645" s="71" t="s">
        <v>851</v>
      </c>
      <c r="G1645" s="71" t="s">
        <v>852</v>
      </c>
      <c r="H1645" s="72">
        <v>1466</v>
      </c>
      <c r="I1645" s="73">
        <v>12843.41</v>
      </c>
      <c r="J1645" s="73">
        <v>8760.85</v>
      </c>
      <c r="K1645" s="73">
        <v>10780.09</v>
      </c>
      <c r="L1645" s="74">
        <v>1000</v>
      </c>
      <c r="M1645" s="73">
        <v>12843.41</v>
      </c>
      <c r="N1645" s="73">
        <v>0</v>
      </c>
      <c r="O1645" s="16" t="str">
        <f>VLOOKUP($A1645,'Roll up tech'!$A:$C,3,0)</f>
        <v>48oz</v>
      </c>
      <c r="P1645" s="16" t="str">
        <f>VLOOKUP($A1645,'Roll up tech'!$A:$C,2,0)</f>
        <v>BR Vanilla Fudge Twirl 6 1.5QT</v>
      </c>
      <c r="Q1645" s="16" t="str">
        <f t="shared" si="87"/>
        <v>BR</v>
      </c>
      <c r="R1645" s="16">
        <f>VLOOKUP(A1645,'Per Pallet'!A:C,3,0)</f>
        <v>176</v>
      </c>
      <c r="S1645" s="16">
        <f t="shared" si="88"/>
        <v>9</v>
      </c>
    </row>
    <row r="1646" spans="1:19" hidden="1" x14ac:dyDescent="0.25">
      <c r="A1646" s="71">
        <v>68896056</v>
      </c>
      <c r="B1646" s="71">
        <v>3989</v>
      </c>
      <c r="C1646" s="71" t="s">
        <v>849</v>
      </c>
      <c r="D1646" s="71" t="s">
        <v>850</v>
      </c>
      <c r="E1646" s="71" t="s">
        <v>10403</v>
      </c>
      <c r="F1646" s="71" t="s">
        <v>851</v>
      </c>
      <c r="G1646" s="71" t="s">
        <v>852</v>
      </c>
      <c r="H1646" s="72">
        <v>1496</v>
      </c>
      <c r="I1646" s="73">
        <v>13115.95</v>
      </c>
      <c r="J1646" s="73">
        <v>8767.35</v>
      </c>
      <c r="K1646" s="73">
        <v>10350.26</v>
      </c>
      <c r="L1646" s="74">
        <v>1000</v>
      </c>
      <c r="M1646" s="73">
        <v>13115.95</v>
      </c>
      <c r="N1646" s="73">
        <v>0</v>
      </c>
      <c r="O1646" s="16" t="str">
        <f>VLOOKUP($A1646,'Roll up tech'!$A:$C,3,0)</f>
        <v>48oz</v>
      </c>
      <c r="P1646" s="16" t="str">
        <f>VLOOKUP($A1646,'Roll up tech'!$A:$C,2,0)</f>
        <v>BR Vanilla Fudge Twirl 6 1.5QT</v>
      </c>
      <c r="Q1646" s="16" t="str">
        <f t="shared" si="87"/>
        <v>BR</v>
      </c>
      <c r="R1646" s="16">
        <f>VLOOKUP(A1646,'Per Pallet'!A:C,3,0)</f>
        <v>176</v>
      </c>
      <c r="S1646" s="16">
        <f t="shared" si="88"/>
        <v>9</v>
      </c>
    </row>
    <row r="1647" spans="1:19" hidden="1" x14ac:dyDescent="0.25">
      <c r="A1647" s="71">
        <v>68899821</v>
      </c>
      <c r="B1647" s="71">
        <v>1352</v>
      </c>
      <c r="C1647" s="71" t="s">
        <v>849</v>
      </c>
      <c r="D1647" s="71" t="s">
        <v>850</v>
      </c>
      <c r="E1647" s="71" t="s">
        <v>10403</v>
      </c>
      <c r="F1647" s="71" t="s">
        <v>851</v>
      </c>
      <c r="G1647" s="71" t="s">
        <v>852</v>
      </c>
      <c r="H1647" s="72">
        <v>682</v>
      </c>
      <c r="I1647" s="73">
        <v>7826.2</v>
      </c>
      <c r="J1647" s="73">
        <v>11475.37</v>
      </c>
      <c r="K1647" s="73">
        <v>11568.35</v>
      </c>
      <c r="L1647" s="74">
        <v>1000</v>
      </c>
      <c r="M1647" s="73">
        <v>7826.2</v>
      </c>
      <c r="N1647" s="73">
        <v>0</v>
      </c>
      <c r="O1647" s="16" t="str">
        <f>VLOOKUP($A1647,'Roll up tech'!$A:$C,3,0)</f>
        <v>48oz</v>
      </c>
      <c r="P1647" s="16" t="str">
        <f>VLOOKUP($A1647,'Roll up tech'!$A:$C,2,0)</f>
        <v>BR Double Cookie Crumble 6 1.5QT</v>
      </c>
      <c r="Q1647" s="16" t="str">
        <f t="shared" si="87"/>
        <v>BR</v>
      </c>
      <c r="R1647" s="16">
        <f>VLOOKUP(A1647,'Per Pallet'!A:C,3,0)</f>
        <v>176</v>
      </c>
      <c r="S1647" s="16">
        <f t="shared" si="88"/>
        <v>4</v>
      </c>
    </row>
    <row r="1648" spans="1:19" hidden="1" x14ac:dyDescent="0.25">
      <c r="A1648" s="71">
        <v>68899821</v>
      </c>
      <c r="B1648" s="71">
        <v>1419</v>
      </c>
      <c r="C1648" s="71" t="s">
        <v>849</v>
      </c>
      <c r="D1648" s="71" t="s">
        <v>850</v>
      </c>
      <c r="E1648" s="71" t="s">
        <v>10403</v>
      </c>
      <c r="F1648" s="71" t="s">
        <v>851</v>
      </c>
      <c r="G1648" s="71" t="s">
        <v>852</v>
      </c>
      <c r="H1648" s="72">
        <v>6431</v>
      </c>
      <c r="I1648" s="73">
        <v>78075.97</v>
      </c>
      <c r="J1648" s="73">
        <v>12140.56</v>
      </c>
      <c r="K1648" s="73">
        <v>11699.51</v>
      </c>
      <c r="L1648" s="74">
        <v>1000</v>
      </c>
      <c r="M1648" s="73">
        <v>78075.97</v>
      </c>
      <c r="N1648" s="73">
        <v>0</v>
      </c>
      <c r="O1648" s="16" t="str">
        <f>VLOOKUP($A1648,'Roll up tech'!$A:$C,3,0)</f>
        <v>48oz</v>
      </c>
      <c r="P1648" s="16" t="str">
        <f>VLOOKUP($A1648,'Roll up tech'!$A:$C,2,0)</f>
        <v>BR Double Cookie Crumble 6 1.5QT</v>
      </c>
      <c r="Q1648" s="16" t="str">
        <f t="shared" si="87"/>
        <v>BR</v>
      </c>
      <c r="R1648" s="16">
        <f>VLOOKUP(A1648,'Per Pallet'!A:C,3,0)</f>
        <v>176</v>
      </c>
      <c r="S1648" s="16">
        <f t="shared" si="88"/>
        <v>37</v>
      </c>
    </row>
    <row r="1649" spans="1:19" hidden="1" x14ac:dyDescent="0.25">
      <c r="A1649" s="71">
        <v>68899821</v>
      </c>
      <c r="B1649" s="71">
        <v>1439</v>
      </c>
      <c r="C1649" s="71" t="s">
        <v>849</v>
      </c>
      <c r="D1649" s="71" t="s">
        <v>850</v>
      </c>
      <c r="E1649" s="71" t="s">
        <v>10403</v>
      </c>
      <c r="F1649" s="71" t="s">
        <v>851</v>
      </c>
      <c r="G1649" s="71" t="s">
        <v>852</v>
      </c>
      <c r="H1649" s="72">
        <v>1016</v>
      </c>
      <c r="I1649" s="73">
        <v>12483.18</v>
      </c>
      <c r="J1649" s="73">
        <v>12286.59</v>
      </c>
      <c r="K1649" s="73">
        <v>11699.51</v>
      </c>
      <c r="L1649" s="74">
        <v>1000</v>
      </c>
      <c r="M1649" s="73">
        <v>12483.18</v>
      </c>
      <c r="N1649" s="73">
        <v>0</v>
      </c>
      <c r="O1649" s="16" t="str">
        <f>VLOOKUP($A1649,'Roll up tech'!$A:$C,3,0)</f>
        <v>48oz</v>
      </c>
      <c r="P1649" s="16" t="str">
        <f>VLOOKUP($A1649,'Roll up tech'!$A:$C,2,0)</f>
        <v>BR Double Cookie Crumble 6 1.5QT</v>
      </c>
      <c r="Q1649" s="16" t="str">
        <f t="shared" si="87"/>
        <v>BR</v>
      </c>
      <c r="R1649" s="16">
        <f>VLOOKUP(A1649,'Per Pallet'!A:C,3,0)</f>
        <v>176</v>
      </c>
      <c r="S1649" s="16">
        <f t="shared" si="88"/>
        <v>6</v>
      </c>
    </row>
    <row r="1650" spans="1:19" hidden="1" x14ac:dyDescent="0.25">
      <c r="A1650" s="71">
        <v>68899821</v>
      </c>
      <c r="B1650" s="71">
        <v>2300</v>
      </c>
      <c r="C1650" s="71" t="s">
        <v>849</v>
      </c>
      <c r="D1650" s="71" t="s">
        <v>850</v>
      </c>
      <c r="E1650" s="71" t="s">
        <v>10403</v>
      </c>
      <c r="F1650" s="71" t="s">
        <v>851</v>
      </c>
      <c r="G1650" s="71" t="s">
        <v>852</v>
      </c>
      <c r="H1650" s="72">
        <v>342</v>
      </c>
      <c r="I1650" s="73">
        <v>3969.39</v>
      </c>
      <c r="J1650" s="73">
        <v>11606.4</v>
      </c>
      <c r="K1650" s="73">
        <v>11092.2</v>
      </c>
      <c r="L1650" s="74">
        <v>1000</v>
      </c>
      <c r="M1650" s="73">
        <v>3969.39</v>
      </c>
      <c r="N1650" s="73">
        <v>0</v>
      </c>
      <c r="O1650" s="16" t="str">
        <f>VLOOKUP($A1650,'Roll up tech'!$A:$C,3,0)</f>
        <v>48oz</v>
      </c>
      <c r="P1650" s="16" t="str">
        <f>VLOOKUP($A1650,'Roll up tech'!$A:$C,2,0)</f>
        <v>BR Double Cookie Crumble 6 1.5QT</v>
      </c>
      <c r="Q1650" s="16" t="str">
        <f t="shared" si="87"/>
        <v>BR</v>
      </c>
      <c r="R1650" s="16">
        <f>VLOOKUP(A1650,'Per Pallet'!A:C,3,0)</f>
        <v>176</v>
      </c>
      <c r="S1650" s="16">
        <f t="shared" si="88"/>
        <v>2</v>
      </c>
    </row>
    <row r="1651" spans="1:19" hidden="1" x14ac:dyDescent="0.25">
      <c r="A1651" s="71">
        <v>68899821</v>
      </c>
      <c r="B1651" s="71">
        <v>3989</v>
      </c>
      <c r="C1651" s="71" t="s">
        <v>849</v>
      </c>
      <c r="D1651" s="71" t="s">
        <v>850</v>
      </c>
      <c r="E1651" s="71" t="s">
        <v>10403</v>
      </c>
      <c r="F1651" s="71" t="s">
        <v>851</v>
      </c>
      <c r="G1651" s="71" t="s">
        <v>852</v>
      </c>
      <c r="H1651" s="72">
        <v>1113</v>
      </c>
      <c r="I1651" s="73">
        <v>12683.7</v>
      </c>
      <c r="J1651" s="73">
        <v>11395.96</v>
      </c>
      <c r="K1651" s="73">
        <v>10956.39</v>
      </c>
      <c r="L1651" s="74">
        <v>1000</v>
      </c>
      <c r="M1651" s="73">
        <v>12683.7</v>
      </c>
      <c r="N1651" s="73">
        <v>0</v>
      </c>
      <c r="O1651" s="16" t="str">
        <f>VLOOKUP($A1651,'Roll up tech'!$A:$C,3,0)</f>
        <v>48oz</v>
      </c>
      <c r="P1651" s="16" t="str">
        <f>VLOOKUP($A1651,'Roll up tech'!$A:$C,2,0)</f>
        <v>BR Double Cookie Crumble 6 1.5QT</v>
      </c>
      <c r="Q1651" s="16" t="str">
        <f t="shared" si="87"/>
        <v>BR</v>
      </c>
      <c r="R1651" s="16">
        <f>VLOOKUP(A1651,'Per Pallet'!A:C,3,0)</f>
        <v>176</v>
      </c>
      <c r="S1651" s="16">
        <f t="shared" si="88"/>
        <v>7</v>
      </c>
    </row>
    <row r="1652" spans="1:19" hidden="1" x14ac:dyDescent="0.25">
      <c r="A1652" s="71">
        <v>68899825</v>
      </c>
      <c r="B1652" s="71">
        <v>1352</v>
      </c>
      <c r="C1652" s="71" t="s">
        <v>849</v>
      </c>
      <c r="D1652" s="71" t="s">
        <v>850</v>
      </c>
      <c r="E1652" s="71" t="s">
        <v>10403</v>
      </c>
      <c r="F1652" s="71" t="s">
        <v>851</v>
      </c>
      <c r="G1652" s="71" t="s">
        <v>852</v>
      </c>
      <c r="H1652" s="72">
        <v>0</v>
      </c>
      <c r="I1652" s="73">
        <v>0</v>
      </c>
      <c r="J1652" s="73">
        <v>10537.46</v>
      </c>
      <c r="K1652" s="73">
        <v>11302.89</v>
      </c>
      <c r="L1652" s="74">
        <v>1000</v>
      </c>
      <c r="M1652" s="73">
        <v>0</v>
      </c>
      <c r="N1652" s="73">
        <v>0</v>
      </c>
      <c r="O1652" s="16" t="str">
        <f>VLOOKUP($A1652,'Roll up tech'!$A:$C,3,0)</f>
        <v>48oz</v>
      </c>
      <c r="P1652" s="16" t="str">
        <f>VLOOKUP($A1652,'Roll up tech'!$A:$C,2,0)</f>
        <v>BR CHOC Chip 6 1.5QT</v>
      </c>
      <c r="Q1652" s="16" t="str">
        <f t="shared" si="87"/>
        <v>BR</v>
      </c>
      <c r="R1652" s="16">
        <f>VLOOKUP(A1652,'Per Pallet'!A:C,3,0)</f>
        <v>176</v>
      </c>
      <c r="S1652" s="16">
        <f t="shared" si="88"/>
        <v>0</v>
      </c>
    </row>
    <row r="1653" spans="1:19" hidden="1" x14ac:dyDescent="0.25">
      <c r="A1653" s="71">
        <v>68899825</v>
      </c>
      <c r="B1653" s="71">
        <v>1419</v>
      </c>
      <c r="C1653" s="71" t="s">
        <v>849</v>
      </c>
      <c r="D1653" s="71" t="s">
        <v>850</v>
      </c>
      <c r="E1653" s="71" t="s">
        <v>10403</v>
      </c>
      <c r="F1653" s="71" t="s">
        <v>851</v>
      </c>
      <c r="G1653" s="71" t="s">
        <v>852</v>
      </c>
      <c r="H1653" s="72">
        <v>24120</v>
      </c>
      <c r="I1653" s="73">
        <v>283040.12</v>
      </c>
      <c r="J1653" s="73">
        <v>11734.67</v>
      </c>
      <c r="K1653" s="73">
        <v>12341.62</v>
      </c>
      <c r="L1653" s="74">
        <v>1000</v>
      </c>
      <c r="M1653" s="73">
        <v>283040.12</v>
      </c>
      <c r="N1653" s="73">
        <v>0</v>
      </c>
      <c r="O1653" s="16" t="str">
        <f>VLOOKUP($A1653,'Roll up tech'!$A:$C,3,0)</f>
        <v>48oz</v>
      </c>
      <c r="P1653" s="16" t="str">
        <f>VLOOKUP($A1653,'Roll up tech'!$A:$C,2,0)</f>
        <v>BR CHOC Chip 6 1.5QT</v>
      </c>
      <c r="Q1653" s="16" t="str">
        <f t="shared" si="87"/>
        <v>BR</v>
      </c>
      <c r="R1653" s="16">
        <f>VLOOKUP(A1653,'Per Pallet'!A:C,3,0)</f>
        <v>176</v>
      </c>
      <c r="S1653" s="16">
        <f t="shared" si="88"/>
        <v>138</v>
      </c>
    </row>
    <row r="1654" spans="1:19" hidden="1" x14ac:dyDescent="0.25">
      <c r="A1654" s="71">
        <v>68899825</v>
      </c>
      <c r="B1654" s="71">
        <v>1439</v>
      </c>
      <c r="C1654" s="71" t="s">
        <v>849</v>
      </c>
      <c r="D1654" s="71" t="s">
        <v>850</v>
      </c>
      <c r="E1654" s="71" t="s">
        <v>10403</v>
      </c>
      <c r="F1654" s="71" t="s">
        <v>851</v>
      </c>
      <c r="G1654" s="71" t="s">
        <v>852</v>
      </c>
      <c r="H1654" s="72">
        <v>2343</v>
      </c>
      <c r="I1654" s="73">
        <v>27380.81</v>
      </c>
      <c r="J1654" s="73">
        <v>11686.22</v>
      </c>
      <c r="K1654" s="73">
        <v>12341.62</v>
      </c>
      <c r="L1654" s="74">
        <v>1000</v>
      </c>
      <c r="M1654" s="73">
        <v>27380.81</v>
      </c>
      <c r="N1654" s="73">
        <v>0</v>
      </c>
      <c r="O1654" s="16" t="str">
        <f>VLOOKUP($A1654,'Roll up tech'!$A:$C,3,0)</f>
        <v>48oz</v>
      </c>
      <c r="P1654" s="16" t="str">
        <f>VLOOKUP($A1654,'Roll up tech'!$A:$C,2,0)</f>
        <v>BR CHOC Chip 6 1.5QT</v>
      </c>
      <c r="Q1654" s="16" t="str">
        <f t="shared" si="87"/>
        <v>BR</v>
      </c>
      <c r="R1654" s="16">
        <f>VLOOKUP(A1654,'Per Pallet'!A:C,3,0)</f>
        <v>176</v>
      </c>
      <c r="S1654" s="16">
        <f t="shared" si="88"/>
        <v>14</v>
      </c>
    </row>
    <row r="1655" spans="1:19" hidden="1" x14ac:dyDescent="0.25">
      <c r="A1655" s="71">
        <v>68899825</v>
      </c>
      <c r="B1655" s="71">
        <v>2300</v>
      </c>
      <c r="C1655" s="71" t="s">
        <v>849</v>
      </c>
      <c r="D1655" s="71" t="s">
        <v>850</v>
      </c>
      <c r="E1655" s="71" t="s">
        <v>10403</v>
      </c>
      <c r="F1655" s="71" t="s">
        <v>851</v>
      </c>
      <c r="G1655" s="71" t="s">
        <v>852</v>
      </c>
      <c r="H1655" s="72">
        <v>8343</v>
      </c>
      <c r="I1655" s="73">
        <v>88607.82</v>
      </c>
      <c r="J1655" s="73">
        <v>10620.62</v>
      </c>
      <c r="K1655" s="73">
        <v>11302.89</v>
      </c>
      <c r="L1655" s="74">
        <v>1000</v>
      </c>
      <c r="M1655" s="73">
        <v>88607.82</v>
      </c>
      <c r="N1655" s="73">
        <v>0</v>
      </c>
      <c r="O1655" s="16" t="str">
        <f>VLOOKUP($A1655,'Roll up tech'!$A:$C,3,0)</f>
        <v>48oz</v>
      </c>
      <c r="P1655" s="16" t="str">
        <f>VLOOKUP($A1655,'Roll up tech'!$A:$C,2,0)</f>
        <v>BR CHOC Chip 6 1.5QT</v>
      </c>
      <c r="Q1655" s="16" t="str">
        <f t="shared" si="87"/>
        <v>BR</v>
      </c>
      <c r="R1655" s="16">
        <f>VLOOKUP(A1655,'Per Pallet'!A:C,3,0)</f>
        <v>176</v>
      </c>
      <c r="S1655" s="16">
        <f t="shared" si="88"/>
        <v>48</v>
      </c>
    </row>
    <row r="1656" spans="1:19" hidden="1" x14ac:dyDescent="0.25">
      <c r="A1656" s="71">
        <v>68899825</v>
      </c>
      <c r="B1656" s="71">
        <v>2904</v>
      </c>
      <c r="C1656" s="71" t="s">
        <v>849</v>
      </c>
      <c r="D1656" s="71" t="s">
        <v>850</v>
      </c>
      <c r="E1656" s="71" t="s">
        <v>10403</v>
      </c>
      <c r="F1656" s="71" t="s">
        <v>851</v>
      </c>
      <c r="G1656" s="71" t="s">
        <v>852</v>
      </c>
      <c r="H1656" s="72">
        <v>80</v>
      </c>
      <c r="I1656" s="73">
        <v>835.8</v>
      </c>
      <c r="J1656" s="73">
        <v>10447.5</v>
      </c>
      <c r="K1656" s="73">
        <v>10808.13</v>
      </c>
      <c r="L1656" s="74">
        <v>1000</v>
      </c>
      <c r="M1656" s="73">
        <v>835.8</v>
      </c>
      <c r="N1656" s="73">
        <v>0</v>
      </c>
      <c r="O1656" s="16" t="str">
        <f>VLOOKUP($A1656,'Roll up tech'!$A:$C,3,0)</f>
        <v>48oz</v>
      </c>
      <c r="P1656" s="16" t="str">
        <f>VLOOKUP($A1656,'Roll up tech'!$A:$C,2,0)</f>
        <v>BR CHOC Chip 6 1.5QT</v>
      </c>
      <c r="Q1656" s="16" t="str">
        <f t="shared" si="87"/>
        <v>BR</v>
      </c>
      <c r="R1656" s="16">
        <f>VLOOKUP(A1656,'Per Pallet'!A:C,3,0)</f>
        <v>176</v>
      </c>
      <c r="S1656" s="16">
        <f t="shared" si="88"/>
        <v>1</v>
      </c>
    </row>
    <row r="1657" spans="1:19" hidden="1" x14ac:dyDescent="0.25">
      <c r="A1657" s="71">
        <v>68899825</v>
      </c>
      <c r="B1657" s="71">
        <v>3989</v>
      </c>
      <c r="C1657" s="71" t="s">
        <v>849</v>
      </c>
      <c r="D1657" s="71" t="s">
        <v>850</v>
      </c>
      <c r="E1657" s="71" t="s">
        <v>10403</v>
      </c>
      <c r="F1657" s="71" t="s">
        <v>851</v>
      </c>
      <c r="G1657" s="71" t="s">
        <v>852</v>
      </c>
      <c r="H1657" s="72">
        <v>32122</v>
      </c>
      <c r="I1657" s="73">
        <v>354766.01</v>
      </c>
      <c r="J1657" s="73">
        <v>11044.33</v>
      </c>
      <c r="K1657" s="73">
        <v>11420.7</v>
      </c>
      <c r="L1657" s="74">
        <v>1000</v>
      </c>
      <c r="M1657" s="73">
        <v>354766.01</v>
      </c>
      <c r="N1657" s="73">
        <v>0</v>
      </c>
      <c r="O1657" s="16" t="str">
        <f>VLOOKUP($A1657,'Roll up tech'!$A:$C,3,0)</f>
        <v>48oz</v>
      </c>
      <c r="P1657" s="16" t="str">
        <f>VLOOKUP($A1657,'Roll up tech'!$A:$C,2,0)</f>
        <v>BR CHOC Chip 6 1.5QT</v>
      </c>
      <c r="Q1657" s="16" t="str">
        <f t="shared" si="87"/>
        <v>BR</v>
      </c>
      <c r="R1657" s="16">
        <f>VLOOKUP(A1657,'Per Pallet'!A:C,3,0)</f>
        <v>176</v>
      </c>
      <c r="S1657" s="16">
        <f t="shared" si="88"/>
        <v>183</v>
      </c>
    </row>
    <row r="1658" spans="1:19" hidden="1" x14ac:dyDescent="0.25">
      <c r="A1658" s="71">
        <v>68899826</v>
      </c>
      <c r="B1658" s="71">
        <v>1352</v>
      </c>
      <c r="C1658" s="71" t="s">
        <v>849</v>
      </c>
      <c r="D1658" s="71" t="s">
        <v>850</v>
      </c>
      <c r="E1658" s="71" t="s">
        <v>10403</v>
      </c>
      <c r="F1658" s="71" t="s">
        <v>851</v>
      </c>
      <c r="G1658" s="71" t="s">
        <v>852</v>
      </c>
      <c r="H1658" s="72">
        <v>0</v>
      </c>
      <c r="I1658" s="73">
        <v>0</v>
      </c>
      <c r="J1658" s="73">
        <v>12525.84</v>
      </c>
      <c r="K1658" s="73">
        <v>11572.97</v>
      </c>
      <c r="L1658" s="74">
        <v>1000</v>
      </c>
      <c r="M1658" s="73">
        <v>0</v>
      </c>
      <c r="N1658" s="73">
        <v>0</v>
      </c>
      <c r="O1658" s="16" t="str">
        <f>VLOOKUP($A1658,'Roll up tech'!$A:$C,3,0)</f>
        <v>48oz</v>
      </c>
      <c r="P1658" s="16" t="str">
        <f>VLOOKUP($A1658,'Roll up tech'!$A:$C,2,0)</f>
        <v>BR Cherry Vanilla 6 1.5QT</v>
      </c>
      <c r="Q1658" s="16" t="str">
        <f t="shared" si="87"/>
        <v>BR</v>
      </c>
      <c r="R1658" s="16">
        <f>VLOOKUP(A1658,'Per Pallet'!A:C,3,0)</f>
        <v>176</v>
      </c>
      <c r="S1658" s="16">
        <f t="shared" si="88"/>
        <v>0</v>
      </c>
    </row>
    <row r="1659" spans="1:19" hidden="1" x14ac:dyDescent="0.25">
      <c r="A1659" s="71">
        <v>68899826</v>
      </c>
      <c r="B1659" s="71">
        <v>1419</v>
      </c>
      <c r="C1659" s="71" t="s">
        <v>849</v>
      </c>
      <c r="D1659" s="71" t="s">
        <v>850</v>
      </c>
      <c r="E1659" s="71" t="s">
        <v>10403</v>
      </c>
      <c r="F1659" s="71" t="s">
        <v>851</v>
      </c>
      <c r="G1659" s="71" t="s">
        <v>852</v>
      </c>
      <c r="H1659" s="72">
        <v>7503</v>
      </c>
      <c r="I1659" s="73">
        <v>95303.26</v>
      </c>
      <c r="J1659" s="73">
        <v>12702.02</v>
      </c>
      <c r="K1659" s="73">
        <v>12380.71</v>
      </c>
      <c r="L1659" s="74">
        <v>1000</v>
      </c>
      <c r="M1659" s="73">
        <v>95303.26</v>
      </c>
      <c r="N1659" s="73">
        <v>0</v>
      </c>
      <c r="O1659" s="16" t="str">
        <f>VLOOKUP($A1659,'Roll up tech'!$A:$C,3,0)</f>
        <v>48oz</v>
      </c>
      <c r="P1659" s="16" t="str">
        <f>VLOOKUP($A1659,'Roll up tech'!$A:$C,2,0)</f>
        <v>BR Cherry Vanilla 6 1.5QT</v>
      </c>
      <c r="Q1659" s="16" t="str">
        <f t="shared" si="87"/>
        <v>BR</v>
      </c>
      <c r="R1659" s="16">
        <f>VLOOKUP(A1659,'Per Pallet'!A:C,3,0)</f>
        <v>176</v>
      </c>
      <c r="S1659" s="16">
        <f t="shared" si="88"/>
        <v>43</v>
      </c>
    </row>
    <row r="1660" spans="1:19" hidden="1" x14ac:dyDescent="0.25">
      <c r="A1660" s="71">
        <v>68899826</v>
      </c>
      <c r="B1660" s="71">
        <v>1439</v>
      </c>
      <c r="C1660" s="71" t="s">
        <v>849</v>
      </c>
      <c r="D1660" s="71" t="s">
        <v>850</v>
      </c>
      <c r="E1660" s="71" t="s">
        <v>10403</v>
      </c>
      <c r="F1660" s="71" t="s">
        <v>851</v>
      </c>
      <c r="G1660" s="71" t="s">
        <v>852</v>
      </c>
      <c r="H1660" s="72">
        <v>1276</v>
      </c>
      <c r="I1660" s="73">
        <v>16771.080000000002</v>
      </c>
      <c r="J1660" s="73">
        <v>13143.48</v>
      </c>
      <c r="K1660" s="73">
        <v>12380.71</v>
      </c>
      <c r="L1660" s="74">
        <v>1000</v>
      </c>
      <c r="M1660" s="73">
        <v>16771.080000000002</v>
      </c>
      <c r="N1660" s="73">
        <v>0</v>
      </c>
      <c r="O1660" s="16" t="str">
        <f>VLOOKUP($A1660,'Roll up tech'!$A:$C,3,0)</f>
        <v>48oz</v>
      </c>
      <c r="P1660" s="16" t="str">
        <f>VLOOKUP($A1660,'Roll up tech'!$A:$C,2,0)</f>
        <v>BR Cherry Vanilla 6 1.5QT</v>
      </c>
      <c r="Q1660" s="16" t="str">
        <f t="shared" si="87"/>
        <v>BR</v>
      </c>
      <c r="R1660" s="16">
        <f>VLOOKUP(A1660,'Per Pallet'!A:C,3,0)</f>
        <v>176</v>
      </c>
      <c r="S1660" s="16">
        <f t="shared" si="88"/>
        <v>8</v>
      </c>
    </row>
    <row r="1661" spans="1:19" hidden="1" x14ac:dyDescent="0.25">
      <c r="A1661" s="71">
        <v>68899826</v>
      </c>
      <c r="B1661" s="71">
        <v>2300</v>
      </c>
      <c r="C1661" s="71" t="s">
        <v>849</v>
      </c>
      <c r="D1661" s="71" t="s">
        <v>850</v>
      </c>
      <c r="E1661" s="71" t="s">
        <v>10403</v>
      </c>
      <c r="F1661" s="71" t="s">
        <v>851</v>
      </c>
      <c r="G1661" s="71" t="s">
        <v>852</v>
      </c>
      <c r="H1661" s="72">
        <v>549</v>
      </c>
      <c r="I1661" s="73">
        <v>6522.59</v>
      </c>
      <c r="J1661" s="73">
        <v>11880.86</v>
      </c>
      <c r="K1661" s="73">
        <v>11798.84</v>
      </c>
      <c r="L1661" s="74">
        <v>1000</v>
      </c>
      <c r="M1661" s="73">
        <v>6522.59</v>
      </c>
      <c r="N1661" s="73">
        <v>0</v>
      </c>
      <c r="O1661" s="16" t="str">
        <f>VLOOKUP($A1661,'Roll up tech'!$A:$C,3,0)</f>
        <v>48oz</v>
      </c>
      <c r="P1661" s="16" t="str">
        <f>VLOOKUP($A1661,'Roll up tech'!$A:$C,2,0)</f>
        <v>BR Cherry Vanilla 6 1.5QT</v>
      </c>
      <c r="Q1661" s="16" t="str">
        <f t="shared" si="87"/>
        <v>BR</v>
      </c>
      <c r="R1661" s="16">
        <f>VLOOKUP(A1661,'Per Pallet'!A:C,3,0)</f>
        <v>176</v>
      </c>
      <c r="S1661" s="16">
        <f t="shared" si="88"/>
        <v>4</v>
      </c>
    </row>
    <row r="1662" spans="1:19" hidden="1" x14ac:dyDescent="0.25">
      <c r="A1662" s="71">
        <v>68899826</v>
      </c>
      <c r="B1662" s="71">
        <v>3989</v>
      </c>
      <c r="C1662" s="71" t="s">
        <v>849</v>
      </c>
      <c r="D1662" s="71" t="s">
        <v>850</v>
      </c>
      <c r="E1662" s="71" t="s">
        <v>10403</v>
      </c>
      <c r="F1662" s="71" t="s">
        <v>851</v>
      </c>
      <c r="G1662" s="71" t="s">
        <v>852</v>
      </c>
      <c r="H1662" s="72">
        <v>14849</v>
      </c>
      <c r="I1662" s="73">
        <v>177580.48</v>
      </c>
      <c r="J1662" s="73">
        <v>11959.09</v>
      </c>
      <c r="K1662" s="73">
        <v>11643.05</v>
      </c>
      <c r="L1662" s="74">
        <v>1000</v>
      </c>
      <c r="M1662" s="73">
        <v>177580.48</v>
      </c>
      <c r="N1662" s="73">
        <v>0</v>
      </c>
      <c r="O1662" s="16" t="str">
        <f>VLOOKUP($A1662,'Roll up tech'!$A:$C,3,0)</f>
        <v>48oz</v>
      </c>
      <c r="P1662" s="16" t="str">
        <f>VLOOKUP($A1662,'Roll up tech'!$A:$C,2,0)</f>
        <v>BR Cherry Vanilla 6 1.5QT</v>
      </c>
      <c r="Q1662" s="16" t="str">
        <f t="shared" si="87"/>
        <v>BR</v>
      </c>
      <c r="R1662" s="16">
        <f>VLOOKUP(A1662,'Per Pallet'!A:C,3,0)</f>
        <v>176</v>
      </c>
      <c r="S1662" s="16">
        <f t="shared" si="88"/>
        <v>85</v>
      </c>
    </row>
    <row r="1663" spans="1:19" hidden="1" x14ac:dyDescent="0.25">
      <c r="A1663" s="71">
        <v>68914406</v>
      </c>
      <c r="B1663" s="71">
        <v>2300</v>
      </c>
      <c r="C1663" s="71" t="s">
        <v>849</v>
      </c>
      <c r="D1663" s="71" t="s">
        <v>850</v>
      </c>
      <c r="E1663" s="71" t="s">
        <v>10403</v>
      </c>
      <c r="F1663" s="71" t="s">
        <v>851</v>
      </c>
      <c r="G1663" s="71" t="s">
        <v>852</v>
      </c>
      <c r="H1663" s="72">
        <v>893</v>
      </c>
      <c r="I1663" s="73">
        <v>8420.9599999999991</v>
      </c>
      <c r="J1663" s="73">
        <v>9429.9699999999993</v>
      </c>
      <c r="K1663" s="73">
        <v>8955.36</v>
      </c>
      <c r="L1663" s="74">
        <v>1000</v>
      </c>
      <c r="M1663" s="73">
        <v>8420.9599999999991</v>
      </c>
      <c r="N1663" s="73">
        <v>0</v>
      </c>
      <c r="O1663" s="16" t="str">
        <f>VLOOKUP($A1663,'Roll up tech'!$A:$C,3,0)</f>
        <v>ESS</v>
      </c>
      <c r="P1663" s="16" t="str">
        <f>VLOOKUP($A1663,'Roll up tech'!$A:$C,2,0)</f>
        <v>KL Mrs Fields Sandwich 1-12BK</v>
      </c>
      <c r="Q1663" s="16" t="str">
        <f t="shared" si="87"/>
        <v>KL</v>
      </c>
      <c r="R1663" s="16">
        <f>VLOOKUP(A1663,'Per Pallet'!A:C,3,0)</f>
        <v>352</v>
      </c>
      <c r="S1663" s="16">
        <f t="shared" si="88"/>
        <v>3</v>
      </c>
    </row>
    <row r="1664" spans="1:19" hidden="1" x14ac:dyDescent="0.25">
      <c r="A1664" s="71">
        <v>68917388</v>
      </c>
      <c r="B1664" s="71">
        <v>1419</v>
      </c>
      <c r="C1664" s="71" t="s">
        <v>849</v>
      </c>
      <c r="D1664" s="71" t="s">
        <v>850</v>
      </c>
      <c r="E1664" s="71" t="s">
        <v>10403</v>
      </c>
      <c r="F1664" s="71" t="s">
        <v>851</v>
      </c>
      <c r="G1664" s="71" t="s">
        <v>852</v>
      </c>
      <c r="H1664" s="72">
        <v>0</v>
      </c>
      <c r="I1664" s="73">
        <v>0</v>
      </c>
      <c r="J1664" s="73">
        <v>10315.030000000001</v>
      </c>
      <c r="K1664" s="73">
        <v>10496.62</v>
      </c>
      <c r="L1664" s="74">
        <v>1000</v>
      </c>
      <c r="M1664" s="73">
        <v>0</v>
      </c>
      <c r="N1664" s="73">
        <v>0</v>
      </c>
      <c r="O1664" s="16" t="str">
        <f>VLOOKUP($A1664,'Roll up tech'!$A:$C,3,0)</f>
        <v>EFW</v>
      </c>
      <c r="P1664" s="16" t="str">
        <f>VLOOKUP($A1664,'Roll up tech'!$A:$C,2,0)</f>
        <v>KL Giant Original Bar 1-24PK</v>
      </c>
      <c r="Q1664" s="16" t="str">
        <f t="shared" si="87"/>
        <v>KL</v>
      </c>
      <c r="R1664" s="16">
        <f>VLOOKUP(A1664,'Per Pallet'!A:C,3,0)</f>
        <v>322</v>
      </c>
      <c r="S1664" s="16">
        <f t="shared" si="88"/>
        <v>0</v>
      </c>
    </row>
    <row r="1665" spans="1:19" hidden="1" x14ac:dyDescent="0.25">
      <c r="A1665" s="71">
        <v>68917388</v>
      </c>
      <c r="B1665" s="71">
        <v>1439</v>
      </c>
      <c r="C1665" s="71" t="s">
        <v>849</v>
      </c>
      <c r="D1665" s="71" t="s">
        <v>850</v>
      </c>
      <c r="E1665" s="71" t="s">
        <v>10403</v>
      </c>
      <c r="F1665" s="71" t="s">
        <v>851</v>
      </c>
      <c r="G1665" s="71" t="s">
        <v>852</v>
      </c>
      <c r="H1665" s="72">
        <v>138</v>
      </c>
      <c r="I1665" s="73">
        <v>1437.3</v>
      </c>
      <c r="J1665" s="73">
        <v>10415.219999999999</v>
      </c>
      <c r="K1665" s="73">
        <v>10496.62</v>
      </c>
      <c r="L1665" s="74">
        <v>1000</v>
      </c>
      <c r="M1665" s="73">
        <v>1437.3</v>
      </c>
      <c r="N1665" s="73">
        <v>0</v>
      </c>
      <c r="O1665" s="16" t="str">
        <f>VLOOKUP($A1665,'Roll up tech'!$A:$C,3,0)</f>
        <v>EFW</v>
      </c>
      <c r="P1665" s="16" t="str">
        <f>VLOOKUP($A1665,'Roll up tech'!$A:$C,2,0)</f>
        <v>KL Giant Original Bar 1-24PK</v>
      </c>
      <c r="Q1665" s="16" t="str">
        <f t="shared" si="87"/>
        <v>KL</v>
      </c>
      <c r="R1665" s="16">
        <f>VLOOKUP(A1665,'Per Pallet'!A:C,3,0)</f>
        <v>322</v>
      </c>
      <c r="S1665" s="16">
        <f t="shared" si="88"/>
        <v>1</v>
      </c>
    </row>
    <row r="1666" spans="1:19" hidden="1" x14ac:dyDescent="0.25">
      <c r="A1666" s="71">
        <v>68917388</v>
      </c>
      <c r="B1666" s="71">
        <v>2300</v>
      </c>
      <c r="C1666" s="71" t="s">
        <v>849</v>
      </c>
      <c r="D1666" s="71" t="s">
        <v>850</v>
      </c>
      <c r="E1666" s="71" t="s">
        <v>10403</v>
      </c>
      <c r="F1666" s="71" t="s">
        <v>851</v>
      </c>
      <c r="G1666" s="71" t="s">
        <v>852</v>
      </c>
      <c r="H1666" s="72">
        <v>306</v>
      </c>
      <c r="I1666" s="73">
        <v>3059.15</v>
      </c>
      <c r="J1666" s="73">
        <v>9997.2199999999993</v>
      </c>
      <c r="K1666" s="73">
        <v>10577.39</v>
      </c>
      <c r="L1666" s="74">
        <v>1000</v>
      </c>
      <c r="M1666" s="73">
        <v>3059.15</v>
      </c>
      <c r="N1666" s="73">
        <v>0</v>
      </c>
      <c r="O1666" s="16" t="str">
        <f>VLOOKUP($A1666,'Roll up tech'!$A:$C,3,0)</f>
        <v>EFW</v>
      </c>
      <c r="P1666" s="16" t="str">
        <f>VLOOKUP($A1666,'Roll up tech'!$A:$C,2,0)</f>
        <v>KL Giant Original Bar 1-24PK</v>
      </c>
      <c r="Q1666" s="16" t="str">
        <f t="shared" si="87"/>
        <v>KL</v>
      </c>
      <c r="R1666" s="16">
        <f>VLOOKUP(A1666,'Per Pallet'!A:C,3,0)</f>
        <v>322</v>
      </c>
      <c r="S1666" s="16">
        <f t="shared" si="88"/>
        <v>1</v>
      </c>
    </row>
    <row r="1667" spans="1:19" hidden="1" x14ac:dyDescent="0.25">
      <c r="A1667" s="71">
        <v>68917388</v>
      </c>
      <c r="B1667" s="71">
        <v>3989</v>
      </c>
      <c r="C1667" s="71" t="s">
        <v>849</v>
      </c>
      <c r="D1667" s="71" t="s">
        <v>850</v>
      </c>
      <c r="E1667" s="71" t="s">
        <v>10403</v>
      </c>
      <c r="F1667" s="71" t="s">
        <v>851</v>
      </c>
      <c r="G1667" s="71" t="s">
        <v>852</v>
      </c>
      <c r="H1667" s="72">
        <v>0</v>
      </c>
      <c r="I1667" s="73">
        <v>0</v>
      </c>
      <c r="J1667" s="73">
        <v>9887.34</v>
      </c>
      <c r="K1667" s="73">
        <v>10516.81</v>
      </c>
      <c r="L1667" s="74">
        <v>1000</v>
      </c>
      <c r="M1667" s="73">
        <v>0</v>
      </c>
      <c r="N1667" s="73">
        <v>0</v>
      </c>
      <c r="O1667" s="16" t="str">
        <f>VLOOKUP($A1667,'Roll up tech'!$A:$C,3,0)</f>
        <v>EFW</v>
      </c>
      <c r="P1667" s="16" t="str">
        <f>VLOOKUP($A1667,'Roll up tech'!$A:$C,2,0)</f>
        <v>KL Giant Original Bar 1-24PK</v>
      </c>
      <c r="Q1667" s="16" t="str">
        <f t="shared" si="87"/>
        <v>KL</v>
      </c>
      <c r="R1667" s="16">
        <f>VLOOKUP(A1667,'Per Pallet'!A:C,3,0)</f>
        <v>322</v>
      </c>
      <c r="S1667" s="16">
        <f t="shared" si="88"/>
        <v>0</v>
      </c>
    </row>
    <row r="1668" spans="1:19" hidden="1" x14ac:dyDescent="0.25">
      <c r="A1668" s="71">
        <v>68921994</v>
      </c>
      <c r="B1668" s="71">
        <v>1352</v>
      </c>
      <c r="C1668" s="71" t="s">
        <v>849</v>
      </c>
      <c r="D1668" s="71" t="s">
        <v>850</v>
      </c>
      <c r="E1668" s="71" t="s">
        <v>10403</v>
      </c>
      <c r="F1668" s="71" t="s">
        <v>851</v>
      </c>
      <c r="G1668" s="71" t="s">
        <v>852</v>
      </c>
      <c r="H1668" s="72">
        <v>35</v>
      </c>
      <c r="I1668" s="73">
        <v>789.22</v>
      </c>
      <c r="J1668" s="73">
        <v>22549.14</v>
      </c>
      <c r="K1668" s="73">
        <v>23254.83</v>
      </c>
      <c r="L1668" s="74">
        <v>1000</v>
      </c>
      <c r="M1668" s="73">
        <v>789.22</v>
      </c>
      <c r="N1668" s="73">
        <v>0</v>
      </c>
      <c r="O1668" s="16" t="str">
        <f>VLOOKUP($A1668,'Roll up tech'!$A:$C,3,0)</f>
        <v>EDF</v>
      </c>
      <c r="P1668" s="16" t="str">
        <f>VLOOKUP($A1668,'Roll up tech'!$A:$C,2,0)</f>
        <v>KL Dark Chocolate Bar 12-6PK</v>
      </c>
      <c r="Q1668" s="16" t="str">
        <f t="shared" si="87"/>
        <v>KL</v>
      </c>
      <c r="R1668" s="16">
        <f>VLOOKUP(A1668,'Per Pallet'!A:C,3,0)</f>
        <v>132</v>
      </c>
      <c r="S1668" s="16">
        <f t="shared" si="88"/>
        <v>1</v>
      </c>
    </row>
    <row r="1669" spans="1:19" hidden="1" x14ac:dyDescent="0.25">
      <c r="A1669" s="71">
        <v>68921994</v>
      </c>
      <c r="B1669" s="71">
        <v>1419</v>
      </c>
      <c r="C1669" s="71" t="s">
        <v>849</v>
      </c>
      <c r="D1669" s="71" t="s">
        <v>850</v>
      </c>
      <c r="E1669" s="71" t="s">
        <v>10403</v>
      </c>
      <c r="F1669" s="71" t="s">
        <v>851</v>
      </c>
      <c r="G1669" s="71" t="s">
        <v>852</v>
      </c>
      <c r="H1669" s="72">
        <v>8571</v>
      </c>
      <c r="I1669" s="73">
        <v>206558.82</v>
      </c>
      <c r="J1669" s="73">
        <v>24099.73</v>
      </c>
      <c r="K1669" s="73">
        <v>26125.39</v>
      </c>
      <c r="L1669" s="74">
        <v>1000</v>
      </c>
      <c r="M1669" s="73">
        <v>206558.82</v>
      </c>
      <c r="N1669" s="73">
        <v>0</v>
      </c>
      <c r="O1669" s="16" t="str">
        <f>VLOOKUP($A1669,'Roll up tech'!$A:$C,3,0)</f>
        <v>EDF</v>
      </c>
      <c r="P1669" s="16" t="str">
        <f>VLOOKUP($A1669,'Roll up tech'!$A:$C,2,0)</f>
        <v>KL Dark Chocolate Bar 12-6PK</v>
      </c>
      <c r="Q1669" s="16" t="str">
        <f t="shared" si="87"/>
        <v>KL</v>
      </c>
      <c r="R1669" s="16">
        <f>VLOOKUP(A1669,'Per Pallet'!A:C,3,0)</f>
        <v>132</v>
      </c>
      <c r="S1669" s="16">
        <f t="shared" si="88"/>
        <v>65</v>
      </c>
    </row>
    <row r="1670" spans="1:19" hidden="1" x14ac:dyDescent="0.25">
      <c r="A1670" s="71">
        <v>68921994</v>
      </c>
      <c r="B1670" s="71">
        <v>1439</v>
      </c>
      <c r="C1670" s="71" t="s">
        <v>849</v>
      </c>
      <c r="D1670" s="71" t="s">
        <v>850</v>
      </c>
      <c r="E1670" s="71" t="s">
        <v>10403</v>
      </c>
      <c r="F1670" s="71" t="s">
        <v>851</v>
      </c>
      <c r="G1670" s="71" t="s">
        <v>852</v>
      </c>
      <c r="H1670" s="72">
        <v>1941</v>
      </c>
      <c r="I1670" s="73">
        <v>46797.07</v>
      </c>
      <c r="J1670" s="73">
        <v>24109.77</v>
      </c>
      <c r="K1670" s="73">
        <v>26125.39</v>
      </c>
      <c r="L1670" s="74">
        <v>1000</v>
      </c>
      <c r="M1670" s="73">
        <v>46797.07</v>
      </c>
      <c r="N1670" s="73">
        <v>0</v>
      </c>
      <c r="O1670" s="16" t="str">
        <f>VLOOKUP($A1670,'Roll up tech'!$A:$C,3,0)</f>
        <v>EDF</v>
      </c>
      <c r="P1670" s="16" t="str">
        <f>VLOOKUP($A1670,'Roll up tech'!$A:$C,2,0)</f>
        <v>KL Dark Chocolate Bar 12-6PK</v>
      </c>
      <c r="Q1670" s="16" t="str">
        <f t="shared" si="87"/>
        <v>KL</v>
      </c>
      <c r="R1670" s="16">
        <f>VLOOKUP(A1670,'Per Pallet'!A:C,3,0)</f>
        <v>132</v>
      </c>
      <c r="S1670" s="16">
        <f t="shared" si="88"/>
        <v>15</v>
      </c>
    </row>
    <row r="1671" spans="1:19" hidden="1" x14ac:dyDescent="0.25">
      <c r="A1671" s="71">
        <v>68921994</v>
      </c>
      <c r="B1671" s="71">
        <v>2300</v>
      </c>
      <c r="C1671" s="71" t="s">
        <v>849</v>
      </c>
      <c r="D1671" s="71" t="s">
        <v>850</v>
      </c>
      <c r="E1671" s="71" t="s">
        <v>10403</v>
      </c>
      <c r="F1671" s="71" t="s">
        <v>851</v>
      </c>
      <c r="G1671" s="71" t="s">
        <v>852</v>
      </c>
      <c r="H1671" s="72">
        <v>956</v>
      </c>
      <c r="I1671" s="73">
        <v>22265.96</v>
      </c>
      <c r="J1671" s="73">
        <v>23290.75</v>
      </c>
      <c r="K1671" s="73">
        <v>24987.32</v>
      </c>
      <c r="L1671" s="74">
        <v>1000</v>
      </c>
      <c r="M1671" s="73">
        <v>22265.96</v>
      </c>
      <c r="N1671" s="73">
        <v>0</v>
      </c>
      <c r="O1671" s="16" t="str">
        <f>VLOOKUP($A1671,'Roll up tech'!$A:$C,3,0)</f>
        <v>EDF</v>
      </c>
      <c r="P1671" s="16" t="str">
        <f>VLOOKUP($A1671,'Roll up tech'!$A:$C,2,0)</f>
        <v>KL Dark Chocolate Bar 12-6PK</v>
      </c>
      <c r="Q1671" s="16" t="str">
        <f t="shared" ref="Q1671:Q1707" si="89">LEFT(P1671,2)</f>
        <v>KL</v>
      </c>
      <c r="R1671" s="16">
        <f>VLOOKUP(A1671,'Per Pallet'!A:C,3,0)</f>
        <v>132</v>
      </c>
      <c r="S1671" s="16">
        <f t="shared" ref="S1671:S1707" si="90">ROUNDUP(H1671/R1671,0)</f>
        <v>8</v>
      </c>
    </row>
    <row r="1672" spans="1:19" hidden="1" x14ac:dyDescent="0.25">
      <c r="A1672" s="71">
        <v>68921994</v>
      </c>
      <c r="B1672" s="71">
        <v>3989</v>
      </c>
      <c r="C1672" s="71" t="s">
        <v>849</v>
      </c>
      <c r="D1672" s="71" t="s">
        <v>850</v>
      </c>
      <c r="E1672" s="71" t="s">
        <v>10403</v>
      </c>
      <c r="F1672" s="71" t="s">
        <v>851</v>
      </c>
      <c r="G1672" s="71" t="s">
        <v>852</v>
      </c>
      <c r="H1672" s="72">
        <v>90023</v>
      </c>
      <c r="I1672" s="73">
        <v>2068965.4</v>
      </c>
      <c r="J1672" s="73">
        <v>22982.63</v>
      </c>
      <c r="K1672" s="73">
        <v>24859.51</v>
      </c>
      <c r="L1672" s="74">
        <v>1000</v>
      </c>
      <c r="M1672" s="73">
        <v>2068965.4</v>
      </c>
      <c r="N1672" s="73">
        <v>0</v>
      </c>
      <c r="O1672" s="16" t="str">
        <f>VLOOKUP($A1672,'Roll up tech'!$A:$C,3,0)</f>
        <v>EDF</v>
      </c>
      <c r="P1672" s="16" t="str">
        <f>VLOOKUP($A1672,'Roll up tech'!$A:$C,2,0)</f>
        <v>KL Dark Chocolate Bar 12-6PK</v>
      </c>
      <c r="Q1672" s="16" t="str">
        <f t="shared" si="89"/>
        <v>KL</v>
      </c>
      <c r="R1672" s="16">
        <f>VLOOKUP(A1672,'Per Pallet'!A:C,3,0)</f>
        <v>132</v>
      </c>
      <c r="S1672" s="16">
        <f t="shared" si="90"/>
        <v>682</v>
      </c>
    </row>
    <row r="1673" spans="1:19" hidden="1" x14ac:dyDescent="0.25">
      <c r="A1673" s="71">
        <v>68922018</v>
      </c>
      <c r="B1673" s="71">
        <v>1419</v>
      </c>
      <c r="C1673" s="71" t="s">
        <v>849</v>
      </c>
      <c r="D1673" s="71" t="s">
        <v>850</v>
      </c>
      <c r="E1673" s="71" t="s">
        <v>10403</v>
      </c>
      <c r="F1673" s="71" t="s">
        <v>851</v>
      </c>
      <c r="G1673" s="71" t="s">
        <v>852</v>
      </c>
      <c r="H1673" s="72">
        <v>225</v>
      </c>
      <c r="I1673" s="73">
        <v>2989.06</v>
      </c>
      <c r="J1673" s="73">
        <v>13284.71</v>
      </c>
      <c r="K1673" s="73">
        <v>13073.41</v>
      </c>
      <c r="L1673" s="74">
        <v>1000</v>
      </c>
      <c r="M1673" s="73">
        <v>2989.06</v>
      </c>
      <c r="N1673" s="73">
        <v>0</v>
      </c>
      <c r="O1673" s="16" t="str">
        <f>VLOOKUP($A1673,'Roll up tech'!$A:$C,3,0)</f>
        <v>TALENTI</v>
      </c>
      <c r="P1673" s="16" t="str">
        <f>VLOOKUP($A1673,'Roll up tech'!$A:$C,2,0)</f>
        <v>Talenti Sea Salt Caramel 8 1PT</v>
      </c>
      <c r="Q1673" s="16" t="str">
        <f t="shared" si="89"/>
        <v>Ta</v>
      </c>
      <c r="R1673" s="16">
        <f>VLOOKUP(A1673,'Per Pallet'!A:C,3,0)</f>
        <v>255</v>
      </c>
      <c r="S1673" s="16">
        <f t="shared" si="90"/>
        <v>1</v>
      </c>
    </row>
    <row r="1674" spans="1:19" hidden="1" x14ac:dyDescent="0.25">
      <c r="A1674" s="71">
        <v>68922018</v>
      </c>
      <c r="B1674" s="71">
        <v>2300</v>
      </c>
      <c r="C1674" s="71" t="s">
        <v>849</v>
      </c>
      <c r="D1674" s="71" t="s">
        <v>850</v>
      </c>
      <c r="E1674" s="71" t="s">
        <v>10403</v>
      </c>
      <c r="F1674" s="71" t="s">
        <v>851</v>
      </c>
      <c r="G1674" s="71" t="s">
        <v>852</v>
      </c>
      <c r="H1674" s="72">
        <v>255</v>
      </c>
      <c r="I1674" s="73">
        <v>3343.9</v>
      </c>
      <c r="J1674" s="73">
        <v>13113.33</v>
      </c>
      <c r="K1674" s="73">
        <v>12763.75</v>
      </c>
      <c r="L1674" s="74">
        <v>1000</v>
      </c>
      <c r="M1674" s="73">
        <v>3343.9</v>
      </c>
      <c r="N1674" s="73">
        <v>0</v>
      </c>
      <c r="O1674" s="16" t="str">
        <f>VLOOKUP($A1674,'Roll up tech'!$A:$C,3,0)</f>
        <v>TALENTI</v>
      </c>
      <c r="P1674" s="16" t="str">
        <f>VLOOKUP($A1674,'Roll up tech'!$A:$C,2,0)</f>
        <v>Talenti Sea Salt Caramel 8 1PT</v>
      </c>
      <c r="Q1674" s="16" t="str">
        <f t="shared" si="89"/>
        <v>Ta</v>
      </c>
      <c r="R1674" s="16">
        <f>VLOOKUP(A1674,'Per Pallet'!A:C,3,0)</f>
        <v>255</v>
      </c>
      <c r="S1674" s="16">
        <f t="shared" si="90"/>
        <v>1</v>
      </c>
    </row>
    <row r="1675" spans="1:19" hidden="1" x14ac:dyDescent="0.25">
      <c r="A1675" s="71">
        <v>68922106</v>
      </c>
      <c r="B1675" s="71">
        <v>1419</v>
      </c>
      <c r="C1675" s="71" t="s">
        <v>849</v>
      </c>
      <c r="D1675" s="71" t="s">
        <v>850</v>
      </c>
      <c r="E1675" s="71" t="s">
        <v>10403</v>
      </c>
      <c r="F1675" s="71" t="s">
        <v>851</v>
      </c>
      <c r="G1675" s="71" t="s">
        <v>852</v>
      </c>
      <c r="H1675" s="72">
        <v>55</v>
      </c>
      <c r="I1675" s="73">
        <v>800.83</v>
      </c>
      <c r="J1675" s="73">
        <v>14560.55</v>
      </c>
      <c r="K1675" s="73">
        <v>14378.93</v>
      </c>
      <c r="L1675" s="74">
        <v>1000</v>
      </c>
      <c r="M1675" s="73">
        <v>800.83</v>
      </c>
      <c r="N1675" s="73">
        <v>0</v>
      </c>
      <c r="O1675" s="16" t="str">
        <f>VLOOKUP($A1675,'Roll up tech'!$A:$C,3,0)</f>
        <v>TALENTI</v>
      </c>
      <c r="P1675" s="16" t="str">
        <f>VLOOKUP($A1675,'Roll up tech'!$A:$C,2,0)</f>
        <v>Talenti LY Salted CAR Truffle 8 323.1g</v>
      </c>
      <c r="Q1675" s="16" t="str">
        <f t="shared" si="89"/>
        <v>Ta</v>
      </c>
      <c r="R1675" s="16">
        <f>VLOOKUP(A1675,'Per Pallet'!A:C,3,0)</f>
        <v>255</v>
      </c>
      <c r="S1675" s="16">
        <f t="shared" si="90"/>
        <v>1</v>
      </c>
    </row>
    <row r="1676" spans="1:19" hidden="1" x14ac:dyDescent="0.25">
      <c r="A1676" s="71">
        <v>68922106</v>
      </c>
      <c r="B1676" s="71">
        <v>3989</v>
      </c>
      <c r="C1676" s="71" t="s">
        <v>849</v>
      </c>
      <c r="D1676" s="71" t="s">
        <v>850</v>
      </c>
      <c r="E1676" s="71" t="s">
        <v>10403</v>
      </c>
      <c r="F1676" s="71" t="s">
        <v>851</v>
      </c>
      <c r="G1676" s="71" t="s">
        <v>852</v>
      </c>
      <c r="H1676" s="72">
        <v>2335</v>
      </c>
      <c r="I1676" s="73">
        <v>33028.25</v>
      </c>
      <c r="J1676" s="73">
        <v>14144.86</v>
      </c>
      <c r="K1676" s="73">
        <v>14203.97</v>
      </c>
      <c r="L1676" s="74">
        <v>1000</v>
      </c>
      <c r="M1676" s="73">
        <v>33028.25</v>
      </c>
      <c r="N1676" s="73">
        <v>0</v>
      </c>
      <c r="O1676" s="16" t="str">
        <f>VLOOKUP($A1676,'Roll up tech'!$A:$C,3,0)</f>
        <v>TALENTI</v>
      </c>
      <c r="P1676" s="16" t="str">
        <f>VLOOKUP($A1676,'Roll up tech'!$A:$C,2,0)</f>
        <v>Talenti LY Salted CAR Truffle 8 323.1g</v>
      </c>
      <c r="Q1676" s="16" t="str">
        <f t="shared" si="89"/>
        <v>Ta</v>
      </c>
      <c r="R1676" s="16">
        <f>VLOOKUP(A1676,'Per Pallet'!A:C,3,0)</f>
        <v>255</v>
      </c>
      <c r="S1676" s="16">
        <f t="shared" si="90"/>
        <v>10</v>
      </c>
    </row>
    <row r="1677" spans="1:19" hidden="1" x14ac:dyDescent="0.25">
      <c r="A1677" s="71">
        <v>68922108</v>
      </c>
      <c r="B1677" s="71">
        <v>1406</v>
      </c>
      <c r="C1677" s="71" t="s">
        <v>849</v>
      </c>
      <c r="D1677" s="71" t="s">
        <v>850</v>
      </c>
      <c r="E1677" s="71" t="s">
        <v>10403</v>
      </c>
      <c r="F1677" s="71" t="s">
        <v>851</v>
      </c>
      <c r="G1677" s="71" t="s">
        <v>852</v>
      </c>
      <c r="H1677" s="72">
        <v>16519</v>
      </c>
      <c r="I1677" s="73">
        <v>148336.89000000001</v>
      </c>
      <c r="J1677" s="73">
        <v>8979.77</v>
      </c>
      <c r="K1677" s="73">
        <v>10191.959999999999</v>
      </c>
      <c r="L1677" s="74">
        <v>1000</v>
      </c>
      <c r="M1677" s="73">
        <v>148336.89000000001</v>
      </c>
      <c r="N1677" s="73">
        <v>0</v>
      </c>
      <c r="O1677" s="16" t="str">
        <f>VLOOKUP($A1677,'Roll up tech'!$A:$C,3,0)</f>
        <v>TALENTI</v>
      </c>
      <c r="P1677" s="16" t="str">
        <f>VLOOKUP($A1677,'Roll up tech'!$A:$C,2,0)</f>
        <v>Talenti Caramel Cookie Crunch 8 1PT</v>
      </c>
      <c r="Q1677" s="16" t="str">
        <f t="shared" si="89"/>
        <v>Ta</v>
      </c>
      <c r="R1677" s="16">
        <f>VLOOKUP(A1677,'Per Pallet'!A:C,3,0)</f>
        <v>255</v>
      </c>
      <c r="S1677" s="16">
        <f t="shared" si="90"/>
        <v>65</v>
      </c>
    </row>
    <row r="1678" spans="1:19" hidden="1" x14ac:dyDescent="0.25">
      <c r="A1678" s="71">
        <v>68922108</v>
      </c>
      <c r="B1678" s="71">
        <v>1419</v>
      </c>
      <c r="C1678" s="71" t="s">
        <v>849</v>
      </c>
      <c r="D1678" s="71" t="s">
        <v>850</v>
      </c>
      <c r="E1678" s="71" t="s">
        <v>10403</v>
      </c>
      <c r="F1678" s="71" t="s">
        <v>851</v>
      </c>
      <c r="G1678" s="71" t="s">
        <v>852</v>
      </c>
      <c r="H1678" s="72">
        <v>11407</v>
      </c>
      <c r="I1678" s="73">
        <v>109170.94</v>
      </c>
      <c r="J1678" s="73">
        <v>9570.52</v>
      </c>
      <c r="K1678" s="73">
        <v>10191.959999999999</v>
      </c>
      <c r="L1678" s="74">
        <v>1000</v>
      </c>
      <c r="M1678" s="73">
        <v>109170.94</v>
      </c>
      <c r="N1678" s="73">
        <v>0</v>
      </c>
      <c r="O1678" s="16" t="str">
        <f>VLOOKUP($A1678,'Roll up tech'!$A:$C,3,0)</f>
        <v>TALENTI</v>
      </c>
      <c r="P1678" s="16" t="str">
        <f>VLOOKUP($A1678,'Roll up tech'!$A:$C,2,0)</f>
        <v>Talenti Caramel Cookie Crunch 8 1PT</v>
      </c>
      <c r="Q1678" s="16" t="str">
        <f t="shared" si="89"/>
        <v>Ta</v>
      </c>
      <c r="R1678" s="16">
        <f>VLOOKUP(A1678,'Per Pallet'!A:C,3,0)</f>
        <v>255</v>
      </c>
      <c r="S1678" s="16">
        <f t="shared" si="90"/>
        <v>45</v>
      </c>
    </row>
    <row r="1679" spans="1:19" hidden="1" x14ac:dyDescent="0.25">
      <c r="A1679" s="71">
        <v>68922108</v>
      </c>
      <c r="B1679" s="71">
        <v>1439</v>
      </c>
      <c r="C1679" s="71" t="s">
        <v>849</v>
      </c>
      <c r="D1679" s="71" t="s">
        <v>850</v>
      </c>
      <c r="E1679" s="71" t="s">
        <v>10403</v>
      </c>
      <c r="F1679" s="71" t="s">
        <v>851</v>
      </c>
      <c r="G1679" s="71" t="s">
        <v>852</v>
      </c>
      <c r="H1679" s="72">
        <v>14021</v>
      </c>
      <c r="I1679" s="73">
        <v>136768.01999999999</v>
      </c>
      <c r="J1679" s="73">
        <v>9754.51</v>
      </c>
      <c r="K1679" s="73">
        <v>10191.959999999999</v>
      </c>
      <c r="L1679" s="74">
        <v>1000</v>
      </c>
      <c r="M1679" s="73">
        <v>136768.01999999999</v>
      </c>
      <c r="N1679" s="73">
        <v>0</v>
      </c>
      <c r="O1679" s="16" t="str">
        <f>VLOOKUP($A1679,'Roll up tech'!$A:$C,3,0)</f>
        <v>TALENTI</v>
      </c>
      <c r="P1679" s="16" t="str">
        <f>VLOOKUP($A1679,'Roll up tech'!$A:$C,2,0)</f>
        <v>Talenti Caramel Cookie Crunch 8 1PT</v>
      </c>
      <c r="Q1679" s="16" t="str">
        <f t="shared" si="89"/>
        <v>Ta</v>
      </c>
      <c r="R1679" s="16">
        <f>VLOOKUP(A1679,'Per Pallet'!A:C,3,0)</f>
        <v>255</v>
      </c>
      <c r="S1679" s="16">
        <f t="shared" si="90"/>
        <v>55</v>
      </c>
    </row>
    <row r="1680" spans="1:19" hidden="1" x14ac:dyDescent="0.25">
      <c r="A1680" s="71">
        <v>68922108</v>
      </c>
      <c r="B1680" s="71">
        <v>1471</v>
      </c>
      <c r="C1680" s="71" t="s">
        <v>849</v>
      </c>
      <c r="D1680" s="71" t="s">
        <v>850</v>
      </c>
      <c r="E1680" s="71" t="s">
        <v>10403</v>
      </c>
      <c r="F1680" s="71" t="s">
        <v>851</v>
      </c>
      <c r="G1680" s="71" t="s">
        <v>852</v>
      </c>
      <c r="H1680" s="72">
        <v>21163</v>
      </c>
      <c r="I1680" s="73">
        <v>191241.91</v>
      </c>
      <c r="J1680" s="73">
        <v>9036.6200000000008</v>
      </c>
      <c r="K1680" s="73">
        <v>9707.61</v>
      </c>
      <c r="L1680" s="74">
        <v>1000</v>
      </c>
      <c r="M1680" s="73">
        <v>191241.91</v>
      </c>
      <c r="N1680" s="73">
        <v>0</v>
      </c>
      <c r="O1680" s="16" t="str">
        <f>VLOOKUP($A1680,'Roll up tech'!$A:$C,3,0)</f>
        <v>TALENTI</v>
      </c>
      <c r="P1680" s="16" t="str">
        <f>VLOOKUP($A1680,'Roll up tech'!$A:$C,2,0)</f>
        <v>Talenti Caramel Cookie Crunch 8 1PT</v>
      </c>
      <c r="Q1680" s="16" t="str">
        <f t="shared" si="89"/>
        <v>Ta</v>
      </c>
      <c r="R1680" s="16">
        <f>VLOOKUP(A1680,'Per Pallet'!A:C,3,0)</f>
        <v>255</v>
      </c>
      <c r="S1680" s="16">
        <f t="shared" si="90"/>
        <v>83</v>
      </c>
    </row>
    <row r="1681" spans="1:19" hidden="1" x14ac:dyDescent="0.25">
      <c r="A1681" s="71">
        <v>68922108</v>
      </c>
      <c r="B1681" s="71">
        <v>2300</v>
      </c>
      <c r="C1681" s="71" t="s">
        <v>849</v>
      </c>
      <c r="D1681" s="71" t="s">
        <v>850</v>
      </c>
      <c r="E1681" s="71" t="s">
        <v>10403</v>
      </c>
      <c r="F1681" s="71" t="s">
        <v>851</v>
      </c>
      <c r="G1681" s="71" t="s">
        <v>852</v>
      </c>
      <c r="H1681" s="72">
        <v>10225</v>
      </c>
      <c r="I1681" s="73">
        <v>90614.13</v>
      </c>
      <c r="J1681" s="73">
        <v>8862.02</v>
      </c>
      <c r="K1681" s="73">
        <v>9514.48</v>
      </c>
      <c r="L1681" s="74">
        <v>1000</v>
      </c>
      <c r="M1681" s="73">
        <v>90614.13</v>
      </c>
      <c r="N1681" s="73">
        <v>0</v>
      </c>
      <c r="O1681" s="16" t="str">
        <f>VLOOKUP($A1681,'Roll up tech'!$A:$C,3,0)</f>
        <v>TALENTI</v>
      </c>
      <c r="P1681" s="16" t="str">
        <f>VLOOKUP($A1681,'Roll up tech'!$A:$C,2,0)</f>
        <v>Talenti Caramel Cookie Crunch 8 1PT</v>
      </c>
      <c r="Q1681" s="16" t="str">
        <f t="shared" si="89"/>
        <v>Ta</v>
      </c>
      <c r="R1681" s="16">
        <f>VLOOKUP(A1681,'Per Pallet'!A:C,3,0)</f>
        <v>255</v>
      </c>
      <c r="S1681" s="16">
        <f t="shared" si="90"/>
        <v>41</v>
      </c>
    </row>
    <row r="1682" spans="1:19" hidden="1" x14ac:dyDescent="0.25">
      <c r="A1682" s="71">
        <v>68922108</v>
      </c>
      <c r="B1682" s="71">
        <v>2904</v>
      </c>
      <c r="C1682" s="71" t="s">
        <v>849</v>
      </c>
      <c r="D1682" s="71" t="s">
        <v>850</v>
      </c>
      <c r="E1682" s="71" t="s">
        <v>10403</v>
      </c>
      <c r="F1682" s="71" t="s">
        <v>851</v>
      </c>
      <c r="G1682" s="71" t="s">
        <v>852</v>
      </c>
      <c r="H1682" s="72">
        <v>1814</v>
      </c>
      <c r="I1682" s="73">
        <v>15594.69</v>
      </c>
      <c r="J1682" s="73">
        <v>8596.85</v>
      </c>
      <c r="K1682" s="73">
        <v>9481.24</v>
      </c>
      <c r="L1682" s="74">
        <v>1000</v>
      </c>
      <c r="M1682" s="73">
        <v>15594.69</v>
      </c>
      <c r="N1682" s="73">
        <v>0</v>
      </c>
      <c r="O1682" s="16" t="str">
        <f>VLOOKUP($A1682,'Roll up tech'!$A:$C,3,0)</f>
        <v>TALENTI</v>
      </c>
      <c r="P1682" s="16" t="str">
        <f>VLOOKUP($A1682,'Roll up tech'!$A:$C,2,0)</f>
        <v>Talenti Caramel Cookie Crunch 8 1PT</v>
      </c>
      <c r="Q1682" s="16" t="str">
        <f t="shared" si="89"/>
        <v>Ta</v>
      </c>
      <c r="R1682" s="16">
        <f>VLOOKUP(A1682,'Per Pallet'!A:C,3,0)</f>
        <v>255</v>
      </c>
      <c r="S1682" s="16">
        <f t="shared" si="90"/>
        <v>8</v>
      </c>
    </row>
    <row r="1683" spans="1:19" hidden="1" x14ac:dyDescent="0.25">
      <c r="A1683" s="71">
        <v>68922108</v>
      </c>
      <c r="B1683" s="71">
        <v>3989</v>
      </c>
      <c r="C1683" s="71" t="s">
        <v>849</v>
      </c>
      <c r="D1683" s="71" t="s">
        <v>850</v>
      </c>
      <c r="E1683" s="71" t="s">
        <v>10403</v>
      </c>
      <c r="F1683" s="71" t="s">
        <v>851</v>
      </c>
      <c r="G1683" s="71" t="s">
        <v>852</v>
      </c>
      <c r="H1683" s="72">
        <v>27017</v>
      </c>
      <c r="I1683" s="73">
        <v>245831.12</v>
      </c>
      <c r="J1683" s="73">
        <v>9099.1299999999992</v>
      </c>
      <c r="K1683" s="73">
        <v>9707.61</v>
      </c>
      <c r="L1683" s="74">
        <v>1000</v>
      </c>
      <c r="M1683" s="73">
        <v>245831.12</v>
      </c>
      <c r="N1683" s="73">
        <v>0</v>
      </c>
      <c r="O1683" s="16" t="str">
        <f>VLOOKUP($A1683,'Roll up tech'!$A:$C,3,0)</f>
        <v>TALENTI</v>
      </c>
      <c r="P1683" s="16" t="str">
        <f>VLOOKUP($A1683,'Roll up tech'!$A:$C,2,0)</f>
        <v>Talenti Caramel Cookie Crunch 8 1PT</v>
      </c>
      <c r="Q1683" s="16" t="str">
        <f t="shared" si="89"/>
        <v>Ta</v>
      </c>
      <c r="R1683" s="16">
        <f>VLOOKUP(A1683,'Per Pallet'!A:C,3,0)</f>
        <v>255</v>
      </c>
      <c r="S1683" s="16">
        <f t="shared" si="90"/>
        <v>106</v>
      </c>
    </row>
    <row r="1684" spans="1:19" hidden="1" x14ac:dyDescent="0.25">
      <c r="A1684" s="71">
        <v>68930545</v>
      </c>
      <c r="B1684" s="71">
        <v>1352</v>
      </c>
      <c r="C1684" s="71" t="s">
        <v>849</v>
      </c>
      <c r="D1684" s="71" t="s">
        <v>850</v>
      </c>
      <c r="E1684" s="71" t="s">
        <v>10403</v>
      </c>
      <c r="F1684" s="71" t="s">
        <v>851</v>
      </c>
      <c r="G1684" s="71" t="s">
        <v>852</v>
      </c>
      <c r="H1684" s="72">
        <v>1089</v>
      </c>
      <c r="I1684" s="73">
        <v>9982.5</v>
      </c>
      <c r="J1684" s="73">
        <v>9166.67</v>
      </c>
      <c r="K1684" s="73">
        <v>9813.91</v>
      </c>
      <c r="L1684" s="74">
        <v>1000</v>
      </c>
      <c r="M1684" s="73">
        <v>9982.5</v>
      </c>
      <c r="N1684" s="73">
        <v>0</v>
      </c>
      <c r="O1684" s="16" t="str">
        <f>VLOOKUP($A1684,'Roll up tech'!$A:$C,3,0)</f>
        <v>48oz</v>
      </c>
      <c r="P1684" s="16" t="str">
        <f>VLOOKUP($A1684,'Roll up tech'!$A:$C,2,0)</f>
        <v>BR CS VAN CHOC Straw 6 1.5QT</v>
      </c>
      <c r="Q1684" s="16" t="str">
        <f t="shared" si="89"/>
        <v>BR</v>
      </c>
      <c r="R1684" s="16">
        <f>VLOOKUP(A1684,'Per Pallet'!A:C,3,0)</f>
        <v>176</v>
      </c>
      <c r="S1684" s="16">
        <f t="shared" si="90"/>
        <v>7</v>
      </c>
    </row>
    <row r="1685" spans="1:19" hidden="1" x14ac:dyDescent="0.25">
      <c r="A1685" s="71">
        <v>68930545</v>
      </c>
      <c r="B1685" s="71">
        <v>1419</v>
      </c>
      <c r="C1685" s="71" t="s">
        <v>849</v>
      </c>
      <c r="D1685" s="71" t="s">
        <v>850</v>
      </c>
      <c r="E1685" s="71" t="s">
        <v>10403</v>
      </c>
      <c r="F1685" s="71" t="s">
        <v>851</v>
      </c>
      <c r="G1685" s="71" t="s">
        <v>852</v>
      </c>
      <c r="H1685" s="72">
        <v>5469</v>
      </c>
      <c r="I1685" s="73">
        <v>56070.03</v>
      </c>
      <c r="J1685" s="73">
        <v>10252.34</v>
      </c>
      <c r="K1685" s="73">
        <v>10564.18</v>
      </c>
      <c r="L1685" s="74">
        <v>1000</v>
      </c>
      <c r="M1685" s="73">
        <v>56070.03</v>
      </c>
      <c r="N1685" s="73">
        <v>0</v>
      </c>
      <c r="O1685" s="16" t="str">
        <f>VLOOKUP($A1685,'Roll up tech'!$A:$C,3,0)</f>
        <v>48oz</v>
      </c>
      <c r="P1685" s="16" t="str">
        <f>VLOOKUP($A1685,'Roll up tech'!$A:$C,2,0)</f>
        <v>BR CS VAN CHOC Straw 6 1.5QT</v>
      </c>
      <c r="Q1685" s="16" t="str">
        <f t="shared" si="89"/>
        <v>BR</v>
      </c>
      <c r="R1685" s="16">
        <f>VLOOKUP(A1685,'Per Pallet'!A:C,3,0)</f>
        <v>176</v>
      </c>
      <c r="S1685" s="16">
        <f t="shared" si="90"/>
        <v>32</v>
      </c>
    </row>
    <row r="1686" spans="1:19" hidden="1" x14ac:dyDescent="0.25">
      <c r="A1686" s="71">
        <v>68930545</v>
      </c>
      <c r="B1686" s="71">
        <v>1439</v>
      </c>
      <c r="C1686" s="71" t="s">
        <v>849</v>
      </c>
      <c r="D1686" s="71" t="s">
        <v>850</v>
      </c>
      <c r="E1686" s="71" t="s">
        <v>10403</v>
      </c>
      <c r="F1686" s="71" t="s">
        <v>851</v>
      </c>
      <c r="G1686" s="71" t="s">
        <v>852</v>
      </c>
      <c r="H1686" s="72">
        <v>4614</v>
      </c>
      <c r="I1686" s="73">
        <v>48011.71</v>
      </c>
      <c r="J1686" s="73">
        <v>10405.66</v>
      </c>
      <c r="K1686" s="73">
        <v>10564.18</v>
      </c>
      <c r="L1686" s="74">
        <v>1000</v>
      </c>
      <c r="M1686" s="73">
        <v>48011.71</v>
      </c>
      <c r="N1686" s="73">
        <v>0</v>
      </c>
      <c r="O1686" s="16" t="str">
        <f>VLOOKUP($A1686,'Roll up tech'!$A:$C,3,0)</f>
        <v>48oz</v>
      </c>
      <c r="P1686" s="16" t="str">
        <f>VLOOKUP($A1686,'Roll up tech'!$A:$C,2,0)</f>
        <v>BR CS VAN CHOC Straw 6 1.5QT</v>
      </c>
      <c r="Q1686" s="16" t="str">
        <f t="shared" si="89"/>
        <v>BR</v>
      </c>
      <c r="R1686" s="16">
        <f>VLOOKUP(A1686,'Per Pallet'!A:C,3,0)</f>
        <v>176</v>
      </c>
      <c r="S1686" s="16">
        <f t="shared" si="90"/>
        <v>27</v>
      </c>
    </row>
    <row r="1687" spans="1:19" hidden="1" x14ac:dyDescent="0.25">
      <c r="A1687" s="71">
        <v>68930545</v>
      </c>
      <c r="B1687" s="71">
        <v>2300</v>
      </c>
      <c r="C1687" s="71" t="s">
        <v>849</v>
      </c>
      <c r="D1687" s="71" t="s">
        <v>850</v>
      </c>
      <c r="E1687" s="71" t="s">
        <v>10403</v>
      </c>
      <c r="F1687" s="71" t="s">
        <v>851</v>
      </c>
      <c r="G1687" s="71" t="s">
        <v>852</v>
      </c>
      <c r="H1687" s="72">
        <v>3575</v>
      </c>
      <c r="I1687" s="73">
        <v>35237.93</v>
      </c>
      <c r="J1687" s="73">
        <v>9856.76</v>
      </c>
      <c r="K1687" s="73">
        <v>9979.7000000000007</v>
      </c>
      <c r="L1687" s="74">
        <v>1000</v>
      </c>
      <c r="M1687" s="73">
        <v>35237.93</v>
      </c>
      <c r="N1687" s="73">
        <v>0</v>
      </c>
      <c r="O1687" s="16" t="str">
        <f>VLOOKUP($A1687,'Roll up tech'!$A:$C,3,0)</f>
        <v>48oz</v>
      </c>
      <c r="P1687" s="16" t="str">
        <f>VLOOKUP($A1687,'Roll up tech'!$A:$C,2,0)</f>
        <v>BR CS VAN CHOC Straw 6 1.5QT</v>
      </c>
      <c r="Q1687" s="16" t="str">
        <f t="shared" si="89"/>
        <v>BR</v>
      </c>
      <c r="R1687" s="16">
        <f>VLOOKUP(A1687,'Per Pallet'!A:C,3,0)</f>
        <v>176</v>
      </c>
      <c r="S1687" s="16">
        <f t="shared" si="90"/>
        <v>21</v>
      </c>
    </row>
    <row r="1688" spans="1:19" hidden="1" x14ac:dyDescent="0.25">
      <c r="A1688" s="71">
        <v>68930545</v>
      </c>
      <c r="B1688" s="71">
        <v>3989</v>
      </c>
      <c r="C1688" s="71" t="s">
        <v>849</v>
      </c>
      <c r="D1688" s="71" t="s">
        <v>850</v>
      </c>
      <c r="E1688" s="71" t="s">
        <v>10403</v>
      </c>
      <c r="F1688" s="71" t="s">
        <v>851</v>
      </c>
      <c r="G1688" s="71" t="s">
        <v>852</v>
      </c>
      <c r="H1688" s="72">
        <v>20048</v>
      </c>
      <c r="I1688" s="73">
        <v>190118.52</v>
      </c>
      <c r="J1688" s="73">
        <v>9483.17</v>
      </c>
      <c r="K1688" s="73">
        <v>9814.6</v>
      </c>
      <c r="L1688" s="74">
        <v>1000</v>
      </c>
      <c r="M1688" s="73">
        <v>190118.52</v>
      </c>
      <c r="N1688" s="73">
        <v>0</v>
      </c>
      <c r="O1688" s="16" t="str">
        <f>VLOOKUP($A1688,'Roll up tech'!$A:$C,3,0)</f>
        <v>48oz</v>
      </c>
      <c r="P1688" s="16" t="str">
        <f>VLOOKUP($A1688,'Roll up tech'!$A:$C,2,0)</f>
        <v>BR CS VAN CHOC Straw 6 1.5QT</v>
      </c>
      <c r="Q1688" s="16" t="str">
        <f t="shared" si="89"/>
        <v>BR</v>
      </c>
      <c r="R1688" s="16">
        <f>VLOOKUP(A1688,'Per Pallet'!A:C,3,0)</f>
        <v>176</v>
      </c>
      <c r="S1688" s="16">
        <f t="shared" si="90"/>
        <v>114</v>
      </c>
    </row>
    <row r="1689" spans="1:19" hidden="1" x14ac:dyDescent="0.25">
      <c r="A1689" s="71">
        <v>68938272</v>
      </c>
      <c r="B1689" s="71">
        <v>1419</v>
      </c>
      <c r="C1689" s="71" t="s">
        <v>849</v>
      </c>
      <c r="D1689" s="71" t="s">
        <v>850</v>
      </c>
      <c r="E1689" s="71" t="s">
        <v>10403</v>
      </c>
      <c r="F1689" s="71" t="s">
        <v>851</v>
      </c>
      <c r="G1689" s="71" t="s">
        <v>852</v>
      </c>
      <c r="H1689" s="72">
        <v>3576</v>
      </c>
      <c r="I1689" s="73">
        <v>52915.92</v>
      </c>
      <c r="J1689" s="73">
        <v>14797.52</v>
      </c>
      <c r="K1689" s="73">
        <v>13917.12</v>
      </c>
      <c r="L1689" s="74">
        <v>1000</v>
      </c>
      <c r="M1689" s="73">
        <v>52915.92</v>
      </c>
      <c r="N1689" s="73">
        <v>0</v>
      </c>
      <c r="O1689" s="16" t="str">
        <f>VLOOKUP($A1689,'Roll up tech'!$A:$C,3,0)</f>
        <v>SP1</v>
      </c>
      <c r="P1689" s="16" t="str">
        <f>VLOOKUP($A1689,'Roll up tech'!$A:$C,2,0)</f>
        <v>BJ US-TOP-BossinCreamPie-8 450ML</v>
      </c>
      <c r="Q1689" s="16" t="str">
        <f t="shared" si="89"/>
        <v>BJ</v>
      </c>
      <c r="R1689" s="16">
        <f>VLOOKUP(A1689,'Per Pallet'!A:C,3,0)</f>
        <v>240</v>
      </c>
      <c r="S1689" s="16">
        <f t="shared" si="90"/>
        <v>15</v>
      </c>
    </row>
    <row r="1690" spans="1:19" hidden="1" x14ac:dyDescent="0.25">
      <c r="A1690" s="71">
        <v>68938272</v>
      </c>
      <c r="B1690" s="71">
        <v>1439</v>
      </c>
      <c r="C1690" s="71" t="s">
        <v>849</v>
      </c>
      <c r="D1690" s="71" t="s">
        <v>850</v>
      </c>
      <c r="E1690" s="71" t="s">
        <v>10403</v>
      </c>
      <c r="F1690" s="71" t="s">
        <v>851</v>
      </c>
      <c r="G1690" s="71" t="s">
        <v>852</v>
      </c>
      <c r="H1690" s="72">
        <v>1086</v>
      </c>
      <c r="I1690" s="73">
        <v>16176.5</v>
      </c>
      <c r="J1690" s="73">
        <v>14895.49</v>
      </c>
      <c r="K1690" s="73">
        <v>13917.12</v>
      </c>
      <c r="L1690" s="74">
        <v>1000</v>
      </c>
      <c r="M1690" s="73">
        <v>16176.5</v>
      </c>
      <c r="N1690" s="73">
        <v>0</v>
      </c>
      <c r="O1690" s="16" t="str">
        <f>VLOOKUP($A1690,'Roll up tech'!$A:$C,3,0)</f>
        <v>SP1</v>
      </c>
      <c r="P1690" s="16" t="str">
        <f>VLOOKUP($A1690,'Roll up tech'!$A:$C,2,0)</f>
        <v>BJ US-TOP-BossinCreamPie-8 450ML</v>
      </c>
      <c r="Q1690" s="16" t="str">
        <f t="shared" si="89"/>
        <v>BJ</v>
      </c>
      <c r="R1690" s="16">
        <f>VLOOKUP(A1690,'Per Pallet'!A:C,3,0)</f>
        <v>240</v>
      </c>
      <c r="S1690" s="16">
        <f t="shared" si="90"/>
        <v>5</v>
      </c>
    </row>
    <row r="1691" spans="1:19" hidden="1" x14ac:dyDescent="0.25">
      <c r="A1691" s="71">
        <v>68938272</v>
      </c>
      <c r="B1691" s="71">
        <v>2300</v>
      </c>
      <c r="C1691" s="71" t="s">
        <v>849</v>
      </c>
      <c r="D1691" s="71" t="s">
        <v>850</v>
      </c>
      <c r="E1691" s="71" t="s">
        <v>10403</v>
      </c>
      <c r="F1691" s="71" t="s">
        <v>851</v>
      </c>
      <c r="G1691" s="71" t="s">
        <v>852</v>
      </c>
      <c r="H1691" s="72">
        <v>3415</v>
      </c>
      <c r="I1691" s="73">
        <v>48788.11</v>
      </c>
      <c r="J1691" s="73">
        <v>14286.42</v>
      </c>
      <c r="K1691" s="73">
        <v>13332.51</v>
      </c>
      <c r="L1691" s="74">
        <v>1000</v>
      </c>
      <c r="M1691" s="73">
        <v>48788.11</v>
      </c>
      <c r="N1691" s="73">
        <v>0</v>
      </c>
      <c r="O1691" s="16" t="str">
        <f>VLOOKUP($A1691,'Roll up tech'!$A:$C,3,0)</f>
        <v>SP1</v>
      </c>
      <c r="P1691" s="16" t="str">
        <f>VLOOKUP($A1691,'Roll up tech'!$A:$C,2,0)</f>
        <v>BJ US-TOP-BossinCreamPie-8 450ML</v>
      </c>
      <c r="Q1691" s="16" t="str">
        <f t="shared" si="89"/>
        <v>BJ</v>
      </c>
      <c r="R1691" s="16">
        <f>VLOOKUP(A1691,'Per Pallet'!A:C,3,0)</f>
        <v>240</v>
      </c>
      <c r="S1691" s="16">
        <f t="shared" si="90"/>
        <v>15</v>
      </c>
    </row>
    <row r="1692" spans="1:19" hidden="1" x14ac:dyDescent="0.25">
      <c r="A1692" s="71">
        <v>68938272</v>
      </c>
      <c r="B1692" s="71">
        <v>2904</v>
      </c>
      <c r="C1692" s="71" t="s">
        <v>849</v>
      </c>
      <c r="D1692" s="71" t="s">
        <v>850</v>
      </c>
      <c r="E1692" s="71" t="s">
        <v>10403</v>
      </c>
      <c r="F1692" s="71" t="s">
        <v>853</v>
      </c>
      <c r="G1692" s="71" t="s">
        <v>852</v>
      </c>
      <c r="H1692" s="72">
        <v>0</v>
      </c>
      <c r="I1692" s="73">
        <v>0</v>
      </c>
      <c r="J1692" s="73">
        <v>13321.59</v>
      </c>
      <c r="K1692" s="73">
        <v>13319.76</v>
      </c>
      <c r="L1692" s="74">
        <v>1000</v>
      </c>
      <c r="M1692" s="73">
        <v>0</v>
      </c>
      <c r="N1692" s="73">
        <v>0</v>
      </c>
      <c r="O1692" s="16" t="str">
        <f>VLOOKUP($A1692,'Roll up tech'!$A:$C,3,0)</f>
        <v>SP1</v>
      </c>
      <c r="P1692" s="16" t="str">
        <f>VLOOKUP($A1692,'Roll up tech'!$A:$C,2,0)</f>
        <v>BJ US-TOP-BossinCreamPie-8 450ML</v>
      </c>
      <c r="Q1692" s="16" t="str">
        <f t="shared" si="89"/>
        <v>BJ</v>
      </c>
      <c r="R1692" s="16">
        <f>VLOOKUP(A1692,'Per Pallet'!A:C,3,0)</f>
        <v>240</v>
      </c>
      <c r="S1692" s="16">
        <f t="shared" si="90"/>
        <v>0</v>
      </c>
    </row>
    <row r="1693" spans="1:19" hidden="1" x14ac:dyDescent="0.25">
      <c r="A1693" s="71">
        <v>68938272</v>
      </c>
      <c r="B1693" s="71">
        <v>3989</v>
      </c>
      <c r="C1693" s="71" t="s">
        <v>849</v>
      </c>
      <c r="D1693" s="71" t="s">
        <v>850</v>
      </c>
      <c r="E1693" s="71" t="s">
        <v>10403</v>
      </c>
      <c r="F1693" s="71" t="s">
        <v>851</v>
      </c>
      <c r="G1693" s="71" t="s">
        <v>852</v>
      </c>
      <c r="H1693" s="72">
        <v>4824</v>
      </c>
      <c r="I1693" s="73">
        <v>64606.720000000001</v>
      </c>
      <c r="J1693" s="73">
        <v>13392.77</v>
      </c>
      <c r="K1693" s="73">
        <v>13350.25</v>
      </c>
      <c r="L1693" s="74">
        <v>1000</v>
      </c>
      <c r="M1693" s="73">
        <v>64606.720000000001</v>
      </c>
      <c r="N1693" s="73">
        <v>0</v>
      </c>
      <c r="O1693" s="16" t="str">
        <f>VLOOKUP($A1693,'Roll up tech'!$A:$C,3,0)</f>
        <v>SP1</v>
      </c>
      <c r="P1693" s="16" t="str">
        <f>VLOOKUP($A1693,'Roll up tech'!$A:$C,2,0)</f>
        <v>BJ US-TOP-BossinCreamPie-8 450ML</v>
      </c>
      <c r="Q1693" s="16" t="str">
        <f t="shared" si="89"/>
        <v>BJ</v>
      </c>
      <c r="R1693" s="16">
        <f>VLOOKUP(A1693,'Per Pallet'!A:C,3,0)</f>
        <v>240</v>
      </c>
      <c r="S1693" s="16">
        <f t="shared" si="90"/>
        <v>21</v>
      </c>
    </row>
    <row r="1694" spans="1:19" hidden="1" x14ac:dyDescent="0.25">
      <c r="A1694" s="71">
        <v>68940226</v>
      </c>
      <c r="B1694" s="71">
        <v>1419</v>
      </c>
      <c r="C1694" s="71" t="s">
        <v>849</v>
      </c>
      <c r="D1694" s="71" t="s">
        <v>850</v>
      </c>
      <c r="E1694" s="71" t="s">
        <v>10403</v>
      </c>
      <c r="F1694" s="71" t="s">
        <v>851</v>
      </c>
      <c r="G1694" s="71" t="s">
        <v>852</v>
      </c>
      <c r="H1694" s="72">
        <v>195</v>
      </c>
      <c r="I1694" s="73">
        <v>2690.81</v>
      </c>
      <c r="J1694" s="73">
        <v>13799.03</v>
      </c>
      <c r="K1694" s="73">
        <v>13133.29</v>
      </c>
      <c r="L1694" s="74">
        <v>1000</v>
      </c>
      <c r="M1694" s="73">
        <v>2690.81</v>
      </c>
      <c r="N1694" s="73">
        <v>0</v>
      </c>
      <c r="O1694" s="16" t="str">
        <f>VLOOKUP($A1694,'Roll up tech'!$A:$C,3,0)</f>
        <v>BJ PTS</v>
      </c>
      <c r="P1694" s="16" t="str">
        <f>VLOOKUP($A1694,'Roll up tech'!$A:$C,2,0)</f>
        <v>BJ US-IC-MoussePie-8 1PT</v>
      </c>
      <c r="Q1694" s="16" t="str">
        <f t="shared" si="89"/>
        <v>BJ</v>
      </c>
      <c r="R1694" s="16">
        <f>VLOOKUP(A1694,'Per Pallet'!A:C,3,0)</f>
        <v>240</v>
      </c>
      <c r="S1694" s="16">
        <f t="shared" si="90"/>
        <v>1</v>
      </c>
    </row>
    <row r="1695" spans="1:19" hidden="1" x14ac:dyDescent="0.25">
      <c r="A1695" s="71">
        <v>68940226</v>
      </c>
      <c r="B1695" s="71">
        <v>1439</v>
      </c>
      <c r="C1695" s="71" t="s">
        <v>849</v>
      </c>
      <c r="D1695" s="71" t="s">
        <v>850</v>
      </c>
      <c r="E1695" s="71" t="s">
        <v>10403</v>
      </c>
      <c r="F1695" s="71" t="s">
        <v>851</v>
      </c>
      <c r="G1695" s="71" t="s">
        <v>852</v>
      </c>
      <c r="H1695" s="72">
        <v>2877</v>
      </c>
      <c r="I1695" s="73">
        <v>40442.39</v>
      </c>
      <c r="J1695" s="73">
        <v>14057.14</v>
      </c>
      <c r="K1695" s="73">
        <v>14515.83</v>
      </c>
      <c r="L1695" s="74">
        <v>1000</v>
      </c>
      <c r="M1695" s="73">
        <v>40442.39</v>
      </c>
      <c r="N1695" s="73">
        <v>0</v>
      </c>
      <c r="O1695" s="16" t="str">
        <f>VLOOKUP($A1695,'Roll up tech'!$A:$C,3,0)</f>
        <v>BJ PTS</v>
      </c>
      <c r="P1695" s="16" t="str">
        <f>VLOOKUP($A1695,'Roll up tech'!$A:$C,2,0)</f>
        <v>BJ US-IC-MoussePie-8 1PT</v>
      </c>
      <c r="Q1695" s="16" t="str">
        <f t="shared" si="89"/>
        <v>BJ</v>
      </c>
      <c r="R1695" s="16">
        <f>VLOOKUP(A1695,'Per Pallet'!A:C,3,0)</f>
        <v>240</v>
      </c>
      <c r="S1695" s="16">
        <f t="shared" si="90"/>
        <v>12</v>
      </c>
    </row>
    <row r="1696" spans="1:19" hidden="1" x14ac:dyDescent="0.25">
      <c r="A1696" s="71">
        <v>68940226</v>
      </c>
      <c r="B1696" s="71">
        <v>2300</v>
      </c>
      <c r="C1696" s="71" t="s">
        <v>849</v>
      </c>
      <c r="D1696" s="71" t="s">
        <v>850</v>
      </c>
      <c r="E1696" s="71" t="s">
        <v>10403</v>
      </c>
      <c r="F1696" s="71" t="s">
        <v>851</v>
      </c>
      <c r="G1696" s="71" t="s">
        <v>852</v>
      </c>
      <c r="H1696" s="72">
        <v>198</v>
      </c>
      <c r="I1696" s="73">
        <v>2677.24</v>
      </c>
      <c r="J1696" s="73">
        <v>13521.41</v>
      </c>
      <c r="K1696" s="73">
        <v>13090.97</v>
      </c>
      <c r="L1696" s="74">
        <v>1000</v>
      </c>
      <c r="M1696" s="73">
        <v>2677.24</v>
      </c>
      <c r="N1696" s="73">
        <v>0</v>
      </c>
      <c r="O1696" s="16" t="str">
        <f>VLOOKUP($A1696,'Roll up tech'!$A:$C,3,0)</f>
        <v>BJ PTS</v>
      </c>
      <c r="P1696" s="16" t="str">
        <f>VLOOKUP($A1696,'Roll up tech'!$A:$C,2,0)</f>
        <v>BJ US-IC-MoussePie-8 1PT</v>
      </c>
      <c r="Q1696" s="16" t="str">
        <f t="shared" si="89"/>
        <v>BJ</v>
      </c>
      <c r="R1696" s="16">
        <f>VLOOKUP(A1696,'Per Pallet'!A:C,3,0)</f>
        <v>240</v>
      </c>
      <c r="S1696" s="16">
        <f t="shared" si="90"/>
        <v>1</v>
      </c>
    </row>
    <row r="1697" spans="1:19" hidden="1" x14ac:dyDescent="0.25">
      <c r="A1697" s="71">
        <v>68940226</v>
      </c>
      <c r="B1697" s="71">
        <v>3989</v>
      </c>
      <c r="C1697" s="71" t="s">
        <v>849</v>
      </c>
      <c r="D1697" s="71" t="s">
        <v>850</v>
      </c>
      <c r="E1697" s="71" t="s">
        <v>10403</v>
      </c>
      <c r="F1697" s="71" t="s">
        <v>851</v>
      </c>
      <c r="G1697" s="71" t="s">
        <v>852</v>
      </c>
      <c r="H1697" s="72">
        <v>1859</v>
      </c>
      <c r="I1697" s="73">
        <v>24932.11</v>
      </c>
      <c r="J1697" s="73">
        <v>13411.57</v>
      </c>
      <c r="K1697" s="73">
        <v>13132.88</v>
      </c>
      <c r="L1697" s="74">
        <v>1000</v>
      </c>
      <c r="M1697" s="73">
        <v>24932.11</v>
      </c>
      <c r="N1697" s="73">
        <v>0</v>
      </c>
      <c r="O1697" s="16" t="str">
        <f>VLOOKUP($A1697,'Roll up tech'!$A:$C,3,0)</f>
        <v>BJ PTS</v>
      </c>
      <c r="P1697" s="16" t="str">
        <f>VLOOKUP($A1697,'Roll up tech'!$A:$C,2,0)</f>
        <v>BJ US-IC-MoussePie-8 1PT</v>
      </c>
      <c r="Q1697" s="16" t="str">
        <f t="shared" si="89"/>
        <v>BJ</v>
      </c>
      <c r="R1697" s="16">
        <f>VLOOKUP(A1697,'Per Pallet'!A:C,3,0)</f>
        <v>240</v>
      </c>
      <c r="S1697" s="16">
        <f t="shared" si="90"/>
        <v>8</v>
      </c>
    </row>
    <row r="1698" spans="1:19" hidden="1" x14ac:dyDescent="0.25">
      <c r="A1698" s="71">
        <v>68940226</v>
      </c>
      <c r="B1698" s="71">
        <v>5914</v>
      </c>
      <c r="C1698" s="71" t="s">
        <v>849</v>
      </c>
      <c r="D1698" s="71" t="s">
        <v>850</v>
      </c>
      <c r="E1698" s="71" t="s">
        <v>10403</v>
      </c>
      <c r="F1698" s="71" t="s">
        <v>853</v>
      </c>
      <c r="G1698" s="71" t="s">
        <v>852</v>
      </c>
      <c r="H1698" s="72">
        <v>0</v>
      </c>
      <c r="I1698" s="73">
        <v>0</v>
      </c>
      <c r="J1698" s="73">
        <v>12561.52</v>
      </c>
      <c r="K1698" s="73">
        <v>12550.52</v>
      </c>
      <c r="L1698" s="74">
        <v>1000</v>
      </c>
      <c r="M1698" s="73">
        <v>0</v>
      </c>
      <c r="N1698" s="73">
        <v>0</v>
      </c>
      <c r="O1698" s="16" t="str">
        <f>VLOOKUP($A1698,'Roll up tech'!$A:$C,3,0)</f>
        <v>BJ PTS</v>
      </c>
      <c r="P1698" s="16" t="str">
        <f>VLOOKUP($A1698,'Roll up tech'!$A:$C,2,0)</f>
        <v>BJ US-IC-MoussePie-8 1PT</v>
      </c>
      <c r="Q1698" s="16" t="str">
        <f t="shared" si="89"/>
        <v>BJ</v>
      </c>
      <c r="R1698" s="16">
        <f>VLOOKUP(A1698,'Per Pallet'!A:C,3,0)</f>
        <v>240</v>
      </c>
      <c r="S1698" s="16">
        <f t="shared" si="90"/>
        <v>0</v>
      </c>
    </row>
    <row r="1699" spans="1:19" hidden="1" x14ac:dyDescent="0.25">
      <c r="A1699" s="71">
        <v>69548143</v>
      </c>
      <c r="B1699" s="71">
        <v>1352</v>
      </c>
      <c r="C1699" s="71" t="s">
        <v>849</v>
      </c>
      <c r="D1699" s="71" t="s">
        <v>850</v>
      </c>
      <c r="E1699" s="71" t="s">
        <v>10403</v>
      </c>
      <c r="F1699" s="71" t="s">
        <v>851</v>
      </c>
      <c r="G1699" s="71" t="s">
        <v>852</v>
      </c>
      <c r="H1699" s="72">
        <v>2700</v>
      </c>
      <c r="I1699" s="73">
        <v>69915.94</v>
      </c>
      <c r="J1699" s="73">
        <v>25894.79</v>
      </c>
      <c r="K1699" s="73">
        <v>10563.43</v>
      </c>
      <c r="L1699" s="74">
        <v>1000</v>
      </c>
      <c r="M1699" s="73">
        <v>69915.94</v>
      </c>
      <c r="N1699" s="73">
        <v>0</v>
      </c>
      <c r="O1699" s="16" t="str">
        <f>VLOOKUP($A1699,'Roll up tech'!$A:$C,3,0)</f>
        <v>EFW</v>
      </c>
      <c r="P1699" s="16" t="str">
        <f>VLOOKUP($A1699,'Roll up tech'!$A:$C,2,0)</f>
        <v>KL ORIG Club Pack 1-24PK</v>
      </c>
      <c r="Q1699" s="16" t="str">
        <f t="shared" si="89"/>
        <v>KL</v>
      </c>
      <c r="R1699" s="16">
        <f>VLOOKUP(A1699,'Per Pallet'!A:C,3,0)</f>
        <v>345</v>
      </c>
      <c r="S1699" s="16">
        <f t="shared" si="90"/>
        <v>8</v>
      </c>
    </row>
    <row r="1700" spans="1:19" hidden="1" x14ac:dyDescent="0.25">
      <c r="A1700" s="71">
        <v>69548143</v>
      </c>
      <c r="B1700" s="71">
        <v>1419</v>
      </c>
      <c r="C1700" s="71" t="s">
        <v>849</v>
      </c>
      <c r="D1700" s="71" t="s">
        <v>850</v>
      </c>
      <c r="E1700" s="71" t="s">
        <v>10403</v>
      </c>
      <c r="F1700" s="71" t="s">
        <v>851</v>
      </c>
      <c r="G1700" s="71" t="s">
        <v>852</v>
      </c>
      <c r="H1700" s="72">
        <v>1034</v>
      </c>
      <c r="I1700" s="73">
        <v>17802.61</v>
      </c>
      <c r="J1700" s="73">
        <v>17217.22</v>
      </c>
      <c r="K1700" s="73">
        <v>10888.65</v>
      </c>
      <c r="L1700" s="74">
        <v>1000</v>
      </c>
      <c r="M1700" s="73">
        <v>17802.61</v>
      </c>
      <c r="N1700" s="73">
        <v>0</v>
      </c>
      <c r="O1700" s="16" t="str">
        <f>VLOOKUP($A1700,'Roll up tech'!$A:$C,3,0)</f>
        <v>EFW</v>
      </c>
      <c r="P1700" s="16" t="str">
        <f>VLOOKUP($A1700,'Roll up tech'!$A:$C,2,0)</f>
        <v>KL ORIG Club Pack 1-24PK</v>
      </c>
      <c r="Q1700" s="16" t="str">
        <f t="shared" si="89"/>
        <v>KL</v>
      </c>
      <c r="R1700" s="16">
        <f>VLOOKUP(A1700,'Per Pallet'!A:C,3,0)</f>
        <v>345</v>
      </c>
      <c r="S1700" s="16">
        <f t="shared" si="90"/>
        <v>3</v>
      </c>
    </row>
    <row r="1701" spans="1:19" hidden="1" x14ac:dyDescent="0.25">
      <c r="A1701" s="71">
        <v>69548143</v>
      </c>
      <c r="B1701" s="71">
        <v>1439</v>
      </c>
      <c r="C1701" s="71" t="s">
        <v>849</v>
      </c>
      <c r="D1701" s="71" t="s">
        <v>850</v>
      </c>
      <c r="E1701" s="71" t="s">
        <v>10403</v>
      </c>
      <c r="F1701" s="71" t="s">
        <v>851</v>
      </c>
      <c r="G1701" s="71" t="s">
        <v>852</v>
      </c>
      <c r="H1701" s="72">
        <v>810</v>
      </c>
      <c r="I1701" s="73">
        <v>10167.51</v>
      </c>
      <c r="J1701" s="73">
        <v>12552.48</v>
      </c>
      <c r="K1701" s="73">
        <v>10888.65</v>
      </c>
      <c r="L1701" s="74">
        <v>1000</v>
      </c>
      <c r="M1701" s="73">
        <v>10167.51</v>
      </c>
      <c r="N1701" s="73">
        <v>0</v>
      </c>
      <c r="O1701" s="16" t="str">
        <f>VLOOKUP($A1701,'Roll up tech'!$A:$C,3,0)</f>
        <v>EFW</v>
      </c>
      <c r="P1701" s="16" t="str">
        <f>VLOOKUP($A1701,'Roll up tech'!$A:$C,2,0)</f>
        <v>KL ORIG Club Pack 1-24PK</v>
      </c>
      <c r="Q1701" s="16" t="str">
        <f t="shared" si="89"/>
        <v>KL</v>
      </c>
      <c r="R1701" s="16">
        <f>VLOOKUP(A1701,'Per Pallet'!A:C,3,0)</f>
        <v>345</v>
      </c>
      <c r="S1701" s="16">
        <f t="shared" si="90"/>
        <v>3</v>
      </c>
    </row>
    <row r="1702" spans="1:19" hidden="1" x14ac:dyDescent="0.25">
      <c r="A1702" s="71">
        <v>69548143</v>
      </c>
      <c r="B1702" s="71">
        <v>2300</v>
      </c>
      <c r="C1702" s="71" t="s">
        <v>849</v>
      </c>
      <c r="D1702" s="71" t="s">
        <v>850</v>
      </c>
      <c r="E1702" s="71" t="s">
        <v>10403</v>
      </c>
      <c r="F1702" s="71" t="s">
        <v>851</v>
      </c>
      <c r="G1702" s="71" t="s">
        <v>852</v>
      </c>
      <c r="H1702" s="72">
        <v>858</v>
      </c>
      <c r="I1702" s="73">
        <v>11587.65</v>
      </c>
      <c r="J1702" s="73">
        <v>13505.42</v>
      </c>
      <c r="K1702" s="73">
        <v>10960.85</v>
      </c>
      <c r="L1702" s="74">
        <v>1000</v>
      </c>
      <c r="M1702" s="73">
        <v>11587.65</v>
      </c>
      <c r="N1702" s="73">
        <v>0</v>
      </c>
      <c r="O1702" s="16" t="str">
        <f>VLOOKUP($A1702,'Roll up tech'!$A:$C,3,0)</f>
        <v>EFW</v>
      </c>
      <c r="P1702" s="16" t="str">
        <f>VLOOKUP($A1702,'Roll up tech'!$A:$C,2,0)</f>
        <v>KL ORIG Club Pack 1-24PK</v>
      </c>
      <c r="Q1702" s="16" t="str">
        <f t="shared" si="89"/>
        <v>KL</v>
      </c>
      <c r="R1702" s="16">
        <f>VLOOKUP(A1702,'Per Pallet'!A:C,3,0)</f>
        <v>345</v>
      </c>
      <c r="S1702" s="16">
        <f t="shared" si="90"/>
        <v>3</v>
      </c>
    </row>
    <row r="1703" spans="1:19" hidden="1" x14ac:dyDescent="0.25">
      <c r="A1703" s="71">
        <v>69548143</v>
      </c>
      <c r="B1703" s="71">
        <v>3989</v>
      </c>
      <c r="C1703" s="71" t="s">
        <v>849</v>
      </c>
      <c r="D1703" s="71" t="s">
        <v>850</v>
      </c>
      <c r="E1703" s="71" t="s">
        <v>10403</v>
      </c>
      <c r="F1703" s="71" t="s">
        <v>851</v>
      </c>
      <c r="G1703" s="71" t="s">
        <v>852</v>
      </c>
      <c r="H1703" s="72">
        <v>31466</v>
      </c>
      <c r="I1703" s="73">
        <v>531273.16</v>
      </c>
      <c r="J1703" s="73">
        <v>16884.04</v>
      </c>
      <c r="K1703" s="73">
        <v>10563.49</v>
      </c>
      <c r="L1703" s="74">
        <v>1000</v>
      </c>
      <c r="M1703" s="73">
        <v>531273.16</v>
      </c>
      <c r="N1703" s="73">
        <v>0</v>
      </c>
      <c r="O1703" s="16" t="str">
        <f>VLOOKUP($A1703,'Roll up tech'!$A:$C,3,0)</f>
        <v>EFW</v>
      </c>
      <c r="P1703" s="16" t="str">
        <f>VLOOKUP($A1703,'Roll up tech'!$A:$C,2,0)</f>
        <v>KL ORIG Club Pack 1-24PK</v>
      </c>
      <c r="Q1703" s="16" t="str">
        <f t="shared" si="89"/>
        <v>KL</v>
      </c>
      <c r="R1703" s="16">
        <f>VLOOKUP(A1703,'Per Pallet'!A:C,3,0)</f>
        <v>345</v>
      </c>
      <c r="S1703" s="16">
        <f t="shared" si="90"/>
        <v>92</v>
      </c>
    </row>
    <row r="1704" spans="1:19" hidden="1" x14ac:dyDescent="0.25">
      <c r="A1704" s="71">
        <v>69549032</v>
      </c>
      <c r="B1704" s="71">
        <v>1419</v>
      </c>
      <c r="C1704" s="71" t="s">
        <v>849</v>
      </c>
      <c r="D1704" s="71" t="s">
        <v>850</v>
      </c>
      <c r="E1704" s="71" t="s">
        <v>10403</v>
      </c>
      <c r="F1704" s="71" t="s">
        <v>851</v>
      </c>
      <c r="G1704" s="71" t="s">
        <v>852</v>
      </c>
      <c r="H1704" s="72">
        <v>966</v>
      </c>
      <c r="I1704" s="73">
        <v>9360.89</v>
      </c>
      <c r="J1704" s="73">
        <v>9690.36</v>
      </c>
      <c r="K1704" s="73">
        <v>10141.44</v>
      </c>
      <c r="L1704" s="74">
        <v>1000</v>
      </c>
      <c r="M1704" s="73">
        <v>9360.89</v>
      </c>
      <c r="N1704" s="73">
        <v>0</v>
      </c>
      <c r="O1704" s="16" t="str">
        <f>VLOOKUP($A1704,'Roll up tech'!$A:$C,3,0)</f>
        <v>EFW</v>
      </c>
      <c r="P1704" s="16" t="str">
        <f>VLOOKUP($A1704,'Roll up tech'!$A:$C,2,0)</f>
        <v>GH Reeses IC Cup 1-24BK OOH</v>
      </c>
      <c r="Q1704" s="16" t="str">
        <f t="shared" si="89"/>
        <v>GH</v>
      </c>
      <c r="R1704" s="16">
        <f>VLOOKUP(A1704,'Per Pallet'!A:C,3,0)</f>
        <v>322</v>
      </c>
      <c r="S1704" s="16">
        <f t="shared" si="90"/>
        <v>3</v>
      </c>
    </row>
    <row r="1705" spans="1:19" hidden="1" x14ac:dyDescent="0.25">
      <c r="A1705" s="71">
        <v>69549032</v>
      </c>
      <c r="B1705" s="71">
        <v>1439</v>
      </c>
      <c r="C1705" s="71" t="s">
        <v>849</v>
      </c>
      <c r="D1705" s="71" t="s">
        <v>850</v>
      </c>
      <c r="E1705" s="71" t="s">
        <v>10403</v>
      </c>
      <c r="F1705" s="71" t="s">
        <v>851</v>
      </c>
      <c r="G1705" s="71" t="s">
        <v>852</v>
      </c>
      <c r="H1705" s="72">
        <v>322</v>
      </c>
      <c r="I1705" s="73">
        <v>3135.64</v>
      </c>
      <c r="J1705" s="73">
        <v>9738.01</v>
      </c>
      <c r="K1705" s="73">
        <v>10141.44</v>
      </c>
      <c r="L1705" s="74">
        <v>1000</v>
      </c>
      <c r="M1705" s="73">
        <v>3135.64</v>
      </c>
      <c r="N1705" s="73">
        <v>0</v>
      </c>
      <c r="O1705" s="16" t="str">
        <f>VLOOKUP($A1705,'Roll up tech'!$A:$C,3,0)</f>
        <v>EFW</v>
      </c>
      <c r="P1705" s="16" t="str">
        <f>VLOOKUP($A1705,'Roll up tech'!$A:$C,2,0)</f>
        <v>GH Reeses IC Cup 1-24BK OOH</v>
      </c>
      <c r="Q1705" s="16" t="str">
        <f t="shared" si="89"/>
        <v>GH</v>
      </c>
      <c r="R1705" s="16">
        <f>VLOOKUP(A1705,'Per Pallet'!A:C,3,0)</f>
        <v>322</v>
      </c>
      <c r="S1705" s="16">
        <f t="shared" si="90"/>
        <v>1</v>
      </c>
    </row>
    <row r="1706" spans="1:19" hidden="1" x14ac:dyDescent="0.25">
      <c r="A1706" s="71">
        <v>69549032</v>
      </c>
      <c r="B1706" s="71">
        <v>2300</v>
      </c>
      <c r="C1706" s="71" t="s">
        <v>849</v>
      </c>
      <c r="D1706" s="71" t="s">
        <v>850</v>
      </c>
      <c r="E1706" s="71" t="s">
        <v>10403</v>
      </c>
      <c r="F1706" s="71" t="s">
        <v>851</v>
      </c>
      <c r="G1706" s="71" t="s">
        <v>852</v>
      </c>
      <c r="H1706" s="72">
        <v>510</v>
      </c>
      <c r="I1706" s="73">
        <v>4810.6000000000004</v>
      </c>
      <c r="J1706" s="73">
        <v>9432.5499999999993</v>
      </c>
      <c r="K1706" s="73">
        <v>9955.85</v>
      </c>
      <c r="L1706" s="74">
        <v>1000</v>
      </c>
      <c r="M1706" s="73">
        <v>4810.6000000000004</v>
      </c>
      <c r="N1706" s="73">
        <v>0</v>
      </c>
      <c r="O1706" s="16" t="str">
        <f>VLOOKUP($A1706,'Roll up tech'!$A:$C,3,0)</f>
        <v>EFW</v>
      </c>
      <c r="P1706" s="16" t="str">
        <f>VLOOKUP($A1706,'Roll up tech'!$A:$C,2,0)</f>
        <v>GH Reeses IC Cup 1-24BK OOH</v>
      </c>
      <c r="Q1706" s="16" t="str">
        <f t="shared" si="89"/>
        <v>GH</v>
      </c>
      <c r="R1706" s="16">
        <f>VLOOKUP(A1706,'Per Pallet'!A:C,3,0)</f>
        <v>322</v>
      </c>
      <c r="S1706" s="16">
        <f t="shared" si="90"/>
        <v>2</v>
      </c>
    </row>
    <row r="1707" spans="1:19" hidden="1" x14ac:dyDescent="0.25">
      <c r="A1707" s="71">
        <v>69549032</v>
      </c>
      <c r="B1707" s="71">
        <v>3989</v>
      </c>
      <c r="C1707" s="71" t="s">
        <v>849</v>
      </c>
      <c r="D1707" s="71" t="s">
        <v>850</v>
      </c>
      <c r="E1707" s="71" t="s">
        <v>10403</v>
      </c>
      <c r="F1707" s="71" t="s">
        <v>851</v>
      </c>
      <c r="G1707" s="71" t="s">
        <v>852</v>
      </c>
      <c r="H1707" s="72">
        <v>4613</v>
      </c>
      <c r="I1707" s="73">
        <v>42888.01</v>
      </c>
      <c r="J1707" s="73">
        <v>9297.2099999999991</v>
      </c>
      <c r="K1707" s="73">
        <v>9845.57</v>
      </c>
      <c r="L1707" s="74">
        <v>1000</v>
      </c>
      <c r="M1707" s="73">
        <v>42888.01</v>
      </c>
      <c r="N1707" s="73">
        <v>0</v>
      </c>
      <c r="O1707" s="16" t="str">
        <f>VLOOKUP($A1707,'Roll up tech'!$A:$C,3,0)</f>
        <v>EFW</v>
      </c>
      <c r="P1707" s="16" t="str">
        <f>VLOOKUP($A1707,'Roll up tech'!$A:$C,2,0)</f>
        <v>GH Reeses IC Cup 1-24BK OOH</v>
      </c>
      <c r="Q1707" s="16" t="str">
        <f t="shared" si="89"/>
        <v>GH</v>
      </c>
      <c r="R1707" s="16">
        <f>VLOOKUP(A1707,'Per Pallet'!A:C,3,0)</f>
        <v>322</v>
      </c>
      <c r="S1707" s="16">
        <f t="shared" si="90"/>
        <v>15</v>
      </c>
    </row>
    <row r="1708" spans="1:19" hidden="1" x14ac:dyDescent="0.25">
      <c r="A1708" s="71">
        <v>69549033</v>
      </c>
      <c r="B1708" s="71">
        <v>2300</v>
      </c>
      <c r="C1708" s="71" t="s">
        <v>849</v>
      </c>
      <c r="D1708" s="71" t="s">
        <v>850</v>
      </c>
      <c r="E1708" s="71" t="s">
        <v>10403</v>
      </c>
      <c r="F1708" s="71" t="s">
        <v>851</v>
      </c>
      <c r="G1708" s="71" t="s">
        <v>852</v>
      </c>
      <c r="H1708" s="72">
        <v>15</v>
      </c>
      <c r="I1708" s="73">
        <v>249.57</v>
      </c>
      <c r="J1708" s="73">
        <v>16638</v>
      </c>
      <c r="K1708" s="73">
        <v>12905.05</v>
      </c>
      <c r="L1708" s="74">
        <v>1000</v>
      </c>
      <c r="M1708" s="73">
        <v>249.57</v>
      </c>
      <c r="N1708" s="73">
        <v>0</v>
      </c>
      <c r="O1708" s="16" t="str">
        <f>VLOOKUP($A1708,'Roll up tech'!$A:$C,3,0)</f>
        <v>TALENTI</v>
      </c>
      <c r="P1708" s="16" t="str">
        <f>VLOOKUP($A1708,'Roll up tech'!$A:$C,2,0)</f>
        <v>TAL ND LYR Blueberry Crumble 8 320.3g</v>
      </c>
      <c r="Q1708" s="16" t="str">
        <f t="shared" ref="Q1708:Q1760" si="91">LEFT(P1708,2)</f>
        <v>TA</v>
      </c>
      <c r="R1708" s="16">
        <f>VLOOKUP(A1708,'Per Pallet'!A:C,3,0)</f>
        <v>255</v>
      </c>
      <c r="S1708" s="16">
        <f t="shared" ref="S1708:S1760" si="92">ROUNDUP(H1708/R1708,0)</f>
        <v>1</v>
      </c>
    </row>
    <row r="1709" spans="1:19" hidden="1" x14ac:dyDescent="0.25">
      <c r="A1709" s="71">
        <v>69549034</v>
      </c>
      <c r="B1709" s="71">
        <v>1439</v>
      </c>
      <c r="C1709" s="71" t="s">
        <v>849</v>
      </c>
      <c r="D1709" s="71" t="s">
        <v>850</v>
      </c>
      <c r="E1709" s="71" t="s">
        <v>10403</v>
      </c>
      <c r="F1709" s="71" t="s">
        <v>851</v>
      </c>
      <c r="G1709" s="71" t="s">
        <v>852</v>
      </c>
      <c r="H1709" s="72">
        <v>139</v>
      </c>
      <c r="I1709" s="73">
        <v>1764.54</v>
      </c>
      <c r="J1709" s="73">
        <v>12694.53</v>
      </c>
      <c r="K1709" s="73">
        <v>13901.67</v>
      </c>
      <c r="L1709" s="74">
        <v>1000</v>
      </c>
      <c r="M1709" s="73">
        <v>1764.54</v>
      </c>
      <c r="N1709" s="73">
        <v>0</v>
      </c>
      <c r="O1709" s="16" t="str">
        <f>VLOOKUP($A1709,'Roll up tech'!$A:$C,3,0)</f>
        <v>TALENTI</v>
      </c>
      <c r="P1709" s="16" t="str">
        <f>VLOOKUP($A1709,'Roll up tech'!$A:$C,2,0)</f>
        <v>TAL ND LYR CHOC Fudge Brownie 8 323.1g</v>
      </c>
      <c r="Q1709" s="16" t="str">
        <f t="shared" si="91"/>
        <v>TA</v>
      </c>
      <c r="R1709" s="16">
        <f>VLOOKUP(A1709,'Per Pallet'!A:C,3,0)</f>
        <v>255</v>
      </c>
      <c r="S1709" s="16">
        <f t="shared" si="92"/>
        <v>1</v>
      </c>
    </row>
    <row r="1710" spans="1:19" hidden="1" x14ac:dyDescent="0.25">
      <c r="A1710" s="71">
        <v>69549034</v>
      </c>
      <c r="B1710" s="71">
        <v>2300</v>
      </c>
      <c r="C1710" s="71" t="s">
        <v>849</v>
      </c>
      <c r="D1710" s="71" t="s">
        <v>850</v>
      </c>
      <c r="E1710" s="71" t="s">
        <v>10403</v>
      </c>
      <c r="F1710" s="71" t="s">
        <v>851</v>
      </c>
      <c r="G1710" s="71" t="s">
        <v>852</v>
      </c>
      <c r="H1710" s="72">
        <v>138</v>
      </c>
      <c r="I1710" s="73">
        <v>1679.13</v>
      </c>
      <c r="J1710" s="73">
        <v>12167.61</v>
      </c>
      <c r="K1710" s="73">
        <v>13235.35</v>
      </c>
      <c r="L1710" s="74">
        <v>1000</v>
      </c>
      <c r="M1710" s="73">
        <v>1679.13</v>
      </c>
      <c r="N1710" s="73">
        <v>0</v>
      </c>
      <c r="O1710" s="16" t="str">
        <f>VLOOKUP($A1710,'Roll up tech'!$A:$C,3,0)</f>
        <v>TALENTI</v>
      </c>
      <c r="P1710" s="16" t="str">
        <f>VLOOKUP($A1710,'Roll up tech'!$A:$C,2,0)</f>
        <v>TAL ND LYR CHOC Fudge Brownie 8 323.1g</v>
      </c>
      <c r="Q1710" s="16" t="str">
        <f t="shared" si="91"/>
        <v>TA</v>
      </c>
      <c r="R1710" s="16">
        <f>VLOOKUP(A1710,'Per Pallet'!A:C,3,0)</f>
        <v>255</v>
      </c>
      <c r="S1710" s="16">
        <f t="shared" si="92"/>
        <v>1</v>
      </c>
    </row>
    <row r="1711" spans="1:19" hidden="1" x14ac:dyDescent="0.25">
      <c r="A1711" s="71">
        <v>69549034</v>
      </c>
      <c r="B1711" s="71">
        <v>2904</v>
      </c>
      <c r="C1711" s="71" t="s">
        <v>849</v>
      </c>
      <c r="D1711" s="71" t="s">
        <v>850</v>
      </c>
      <c r="E1711" s="71" t="s">
        <v>10403</v>
      </c>
      <c r="F1711" s="71" t="s">
        <v>851</v>
      </c>
      <c r="G1711" s="71" t="s">
        <v>852</v>
      </c>
      <c r="H1711" s="72">
        <v>259</v>
      </c>
      <c r="I1711" s="73">
        <v>3151.42</v>
      </c>
      <c r="J1711" s="73">
        <v>12167.64</v>
      </c>
      <c r="K1711" s="73">
        <v>13174.23</v>
      </c>
      <c r="L1711" s="74">
        <v>1000</v>
      </c>
      <c r="M1711" s="73">
        <v>3151.42</v>
      </c>
      <c r="N1711" s="73">
        <v>0</v>
      </c>
      <c r="O1711" s="16" t="str">
        <f>VLOOKUP($A1711,'Roll up tech'!$A:$C,3,0)</f>
        <v>TALENTI</v>
      </c>
      <c r="P1711" s="16" t="str">
        <f>VLOOKUP($A1711,'Roll up tech'!$A:$C,2,0)</f>
        <v>TAL ND LYR CHOC Fudge Brownie 8 323.1g</v>
      </c>
      <c r="Q1711" s="16" t="str">
        <f t="shared" si="91"/>
        <v>TA</v>
      </c>
      <c r="R1711" s="16">
        <f>VLOOKUP(A1711,'Per Pallet'!A:C,3,0)</f>
        <v>255</v>
      </c>
      <c r="S1711" s="16">
        <f t="shared" si="92"/>
        <v>2</v>
      </c>
    </row>
    <row r="1712" spans="1:19" hidden="1" x14ac:dyDescent="0.25">
      <c r="A1712" s="71">
        <v>69549035</v>
      </c>
      <c r="B1712" s="71">
        <v>2300</v>
      </c>
      <c r="C1712" s="71" t="s">
        <v>849</v>
      </c>
      <c r="D1712" s="71" t="s">
        <v>850</v>
      </c>
      <c r="E1712" s="71" t="s">
        <v>10403</v>
      </c>
      <c r="F1712" s="71" t="s">
        <v>851</v>
      </c>
      <c r="G1712" s="71" t="s">
        <v>852</v>
      </c>
      <c r="H1712" s="72">
        <v>64</v>
      </c>
      <c r="I1712" s="73">
        <v>714.5</v>
      </c>
      <c r="J1712" s="73">
        <v>11164.06</v>
      </c>
      <c r="K1712" s="73">
        <v>12540.55</v>
      </c>
      <c r="L1712" s="74">
        <v>1000</v>
      </c>
      <c r="M1712" s="73">
        <v>714.5</v>
      </c>
      <c r="N1712" s="73">
        <v>0</v>
      </c>
      <c r="O1712" s="16" t="str">
        <f>VLOOKUP($A1712,'Roll up tech'!$A:$C,3,0)</f>
        <v>TALENTI</v>
      </c>
      <c r="P1712" s="16" t="str">
        <f>VLOOKUP($A1712,'Roll up tech'!$A:$C,2,0)</f>
        <v>TAL ND Double Cookie Crunch 8 1PT</v>
      </c>
      <c r="Q1712" s="16" t="str">
        <f t="shared" si="91"/>
        <v>TA</v>
      </c>
      <c r="R1712" s="16">
        <f>VLOOKUP(A1712,'Per Pallet'!A:C,3,0)</f>
        <v>255</v>
      </c>
      <c r="S1712" s="16">
        <f t="shared" si="92"/>
        <v>1</v>
      </c>
    </row>
    <row r="1713" spans="1:19" hidden="1" x14ac:dyDescent="0.25">
      <c r="A1713" s="71">
        <v>69549036</v>
      </c>
      <c r="B1713" s="71">
        <v>2300</v>
      </c>
      <c r="C1713" s="71" t="s">
        <v>849</v>
      </c>
      <c r="D1713" s="71" t="s">
        <v>850</v>
      </c>
      <c r="E1713" s="71" t="s">
        <v>10403</v>
      </c>
      <c r="F1713" s="71" t="s">
        <v>851</v>
      </c>
      <c r="G1713" s="71" t="s">
        <v>852</v>
      </c>
      <c r="H1713" s="72">
        <v>15</v>
      </c>
      <c r="I1713" s="73">
        <v>179.61</v>
      </c>
      <c r="J1713" s="73">
        <v>11974</v>
      </c>
      <c r="K1713" s="73">
        <v>12813.84</v>
      </c>
      <c r="L1713" s="74">
        <v>1000</v>
      </c>
      <c r="M1713" s="73">
        <v>179.61</v>
      </c>
      <c r="N1713" s="73">
        <v>0</v>
      </c>
      <c r="O1713" s="16" t="str">
        <f>VLOOKUP($A1713,'Roll up tech'!$A:$C,3,0)</f>
        <v>TALENTI</v>
      </c>
      <c r="P1713" s="16" t="str">
        <f>VLOOKUP($A1713,'Roll up tech'!$A:$C,2,0)</f>
        <v>TAL ND Caramel Toffee Crunch 8 1PT</v>
      </c>
      <c r="Q1713" s="16" t="str">
        <f t="shared" si="91"/>
        <v>TA</v>
      </c>
      <c r="R1713" s="16">
        <f>VLOOKUP(A1713,'Per Pallet'!A:C,3,0)</f>
        <v>255</v>
      </c>
      <c r="S1713" s="16">
        <f t="shared" si="92"/>
        <v>1</v>
      </c>
    </row>
    <row r="1714" spans="1:19" hidden="1" x14ac:dyDescent="0.25">
      <c r="A1714" s="71">
        <v>69551489</v>
      </c>
      <c r="B1714" s="71">
        <v>1352</v>
      </c>
      <c r="C1714" s="71" t="s">
        <v>849</v>
      </c>
      <c r="D1714" s="71" t="s">
        <v>850</v>
      </c>
      <c r="E1714" s="71" t="s">
        <v>10403</v>
      </c>
      <c r="F1714" s="71" t="s">
        <v>851</v>
      </c>
      <c r="G1714" s="71" t="s">
        <v>852</v>
      </c>
      <c r="H1714" s="72">
        <v>0</v>
      </c>
      <c r="I1714" s="73">
        <v>0</v>
      </c>
      <c r="J1714" s="73">
        <v>15272.66</v>
      </c>
      <c r="K1714" s="73">
        <v>14964.9</v>
      </c>
      <c r="L1714" s="74">
        <v>1000</v>
      </c>
      <c r="M1714" s="73">
        <v>0</v>
      </c>
      <c r="N1714" s="73">
        <v>0</v>
      </c>
      <c r="O1714" s="16" t="str">
        <f>VLOOKUP($A1714,'Roll up tech'!$A:$C,3,0)</f>
        <v>MBG</v>
      </c>
      <c r="P1714" s="16" t="str">
        <f>VLOOKUP($A1714,'Roll up tech'!$A:$C,2,0)</f>
        <v>GOOD HUMOR REESE BAR 6CT</v>
      </c>
      <c r="Q1714" s="16" t="str">
        <f t="shared" si="91"/>
        <v>GO</v>
      </c>
      <c r="R1714" s="16">
        <f>VLOOKUP(A1714,'Per Pallet'!A:C,3,0)</f>
        <v>154</v>
      </c>
      <c r="S1714" s="16">
        <f t="shared" si="92"/>
        <v>0</v>
      </c>
    </row>
    <row r="1715" spans="1:19" hidden="1" x14ac:dyDescent="0.25">
      <c r="A1715" s="71">
        <v>69551489</v>
      </c>
      <c r="B1715" s="71">
        <v>1419</v>
      </c>
      <c r="C1715" s="71" t="s">
        <v>849</v>
      </c>
      <c r="D1715" s="71" t="s">
        <v>850</v>
      </c>
      <c r="E1715" s="71" t="s">
        <v>10403</v>
      </c>
      <c r="F1715" s="71" t="s">
        <v>851</v>
      </c>
      <c r="G1715" s="71" t="s">
        <v>852</v>
      </c>
      <c r="H1715" s="72">
        <v>3220</v>
      </c>
      <c r="I1715" s="73">
        <v>51403.77</v>
      </c>
      <c r="J1715" s="73">
        <v>15963.9</v>
      </c>
      <c r="K1715" s="73">
        <v>15762.8</v>
      </c>
      <c r="L1715" s="74">
        <v>1000</v>
      </c>
      <c r="M1715" s="73">
        <v>51403.77</v>
      </c>
      <c r="N1715" s="73">
        <v>0</v>
      </c>
      <c r="O1715" s="16" t="str">
        <f>VLOOKUP($A1715,'Roll up tech'!$A:$C,3,0)</f>
        <v>MBG</v>
      </c>
      <c r="P1715" s="16" t="str">
        <f>VLOOKUP($A1715,'Roll up tech'!$A:$C,2,0)</f>
        <v>GOOD HUMOR REESE BAR 6CT</v>
      </c>
      <c r="Q1715" s="16" t="str">
        <f t="shared" si="91"/>
        <v>GO</v>
      </c>
      <c r="R1715" s="16">
        <f>VLOOKUP(A1715,'Per Pallet'!A:C,3,0)</f>
        <v>154</v>
      </c>
      <c r="S1715" s="16">
        <f t="shared" si="92"/>
        <v>21</v>
      </c>
    </row>
    <row r="1716" spans="1:19" hidden="1" x14ac:dyDescent="0.25">
      <c r="A1716" s="71">
        <v>69551489</v>
      </c>
      <c r="B1716" s="71">
        <v>1439</v>
      </c>
      <c r="C1716" s="71" t="s">
        <v>849</v>
      </c>
      <c r="D1716" s="71" t="s">
        <v>850</v>
      </c>
      <c r="E1716" s="71" t="s">
        <v>10403</v>
      </c>
      <c r="F1716" s="71" t="s">
        <v>851</v>
      </c>
      <c r="G1716" s="71" t="s">
        <v>852</v>
      </c>
      <c r="H1716" s="72">
        <v>2366</v>
      </c>
      <c r="I1716" s="73">
        <v>38134.730000000003</v>
      </c>
      <c r="J1716" s="73">
        <v>16117.81</v>
      </c>
      <c r="K1716" s="73">
        <v>15762.8</v>
      </c>
      <c r="L1716" s="74">
        <v>1000</v>
      </c>
      <c r="M1716" s="73">
        <v>38134.730000000003</v>
      </c>
      <c r="N1716" s="73">
        <v>0</v>
      </c>
      <c r="O1716" s="16" t="str">
        <f>VLOOKUP($A1716,'Roll up tech'!$A:$C,3,0)</f>
        <v>MBG</v>
      </c>
      <c r="P1716" s="16" t="str">
        <f>VLOOKUP($A1716,'Roll up tech'!$A:$C,2,0)</f>
        <v>GOOD HUMOR REESE BAR 6CT</v>
      </c>
      <c r="Q1716" s="16" t="str">
        <f t="shared" si="91"/>
        <v>GO</v>
      </c>
      <c r="R1716" s="16">
        <f>VLOOKUP(A1716,'Per Pallet'!A:C,3,0)</f>
        <v>154</v>
      </c>
      <c r="S1716" s="16">
        <f t="shared" si="92"/>
        <v>16</v>
      </c>
    </row>
    <row r="1717" spans="1:19" hidden="1" x14ac:dyDescent="0.25">
      <c r="A1717" s="71">
        <v>69551489</v>
      </c>
      <c r="B1717" s="71">
        <v>2300</v>
      </c>
      <c r="C1717" s="71" t="s">
        <v>849</v>
      </c>
      <c r="D1717" s="71" t="s">
        <v>850</v>
      </c>
      <c r="E1717" s="71" t="s">
        <v>10403</v>
      </c>
      <c r="F1717" s="71" t="s">
        <v>851</v>
      </c>
      <c r="G1717" s="71" t="s">
        <v>852</v>
      </c>
      <c r="H1717" s="72">
        <v>1562</v>
      </c>
      <c r="I1717" s="73">
        <v>24108.22</v>
      </c>
      <c r="J1717" s="73">
        <v>15434.2</v>
      </c>
      <c r="K1717" s="73">
        <v>15120.33</v>
      </c>
      <c r="L1717" s="74">
        <v>1000</v>
      </c>
      <c r="M1717" s="73">
        <v>24108.22</v>
      </c>
      <c r="N1717" s="73">
        <v>0</v>
      </c>
      <c r="O1717" s="16" t="str">
        <f>VLOOKUP($A1717,'Roll up tech'!$A:$C,3,0)</f>
        <v>MBG</v>
      </c>
      <c r="P1717" s="16" t="str">
        <f>VLOOKUP($A1717,'Roll up tech'!$A:$C,2,0)</f>
        <v>GOOD HUMOR REESE BAR 6CT</v>
      </c>
      <c r="Q1717" s="16" t="str">
        <f t="shared" si="91"/>
        <v>GO</v>
      </c>
      <c r="R1717" s="16">
        <f>VLOOKUP(A1717,'Per Pallet'!A:C,3,0)</f>
        <v>154</v>
      </c>
      <c r="S1717" s="16">
        <f t="shared" si="92"/>
        <v>11</v>
      </c>
    </row>
    <row r="1718" spans="1:19" hidden="1" x14ac:dyDescent="0.25">
      <c r="A1718" s="71">
        <v>69551489</v>
      </c>
      <c r="B1718" s="71">
        <v>3989</v>
      </c>
      <c r="C1718" s="71" t="s">
        <v>849</v>
      </c>
      <c r="D1718" s="71" t="s">
        <v>850</v>
      </c>
      <c r="E1718" s="71" t="s">
        <v>10403</v>
      </c>
      <c r="F1718" s="71" t="s">
        <v>851</v>
      </c>
      <c r="G1718" s="71" t="s">
        <v>852</v>
      </c>
      <c r="H1718" s="72">
        <v>27299</v>
      </c>
      <c r="I1718" s="73">
        <v>416200.81</v>
      </c>
      <c r="J1718" s="73">
        <v>15246.01</v>
      </c>
      <c r="K1718" s="73">
        <v>14964.97</v>
      </c>
      <c r="L1718" s="74">
        <v>1000</v>
      </c>
      <c r="M1718" s="73">
        <v>416200.81</v>
      </c>
      <c r="N1718" s="73">
        <v>0</v>
      </c>
      <c r="O1718" s="16" t="str">
        <f>VLOOKUP($A1718,'Roll up tech'!$A:$C,3,0)</f>
        <v>MBG</v>
      </c>
      <c r="P1718" s="16" t="str">
        <f>VLOOKUP($A1718,'Roll up tech'!$A:$C,2,0)</f>
        <v>GOOD HUMOR REESE BAR 6CT</v>
      </c>
      <c r="Q1718" s="16" t="str">
        <f t="shared" si="91"/>
        <v>GO</v>
      </c>
      <c r="R1718" s="16">
        <f>VLOOKUP(A1718,'Per Pallet'!A:C,3,0)</f>
        <v>154</v>
      </c>
      <c r="S1718" s="16">
        <f t="shared" si="92"/>
        <v>178</v>
      </c>
    </row>
    <row r="1719" spans="1:19" hidden="1" x14ac:dyDescent="0.25">
      <c r="A1719" s="71">
        <v>69552657</v>
      </c>
      <c r="B1719" s="71">
        <v>1419</v>
      </c>
      <c r="C1719" s="71" t="s">
        <v>849</v>
      </c>
      <c r="D1719" s="71" t="s">
        <v>850</v>
      </c>
      <c r="E1719" s="71" t="s">
        <v>10403</v>
      </c>
      <c r="F1719" s="71" t="s">
        <v>851</v>
      </c>
      <c r="G1719" s="71" t="s">
        <v>852</v>
      </c>
      <c r="H1719" s="72">
        <v>2100</v>
      </c>
      <c r="I1719" s="73">
        <v>55645.24</v>
      </c>
      <c r="J1719" s="73">
        <v>26497.73</v>
      </c>
      <c r="K1719" s="73">
        <v>22138.32</v>
      </c>
      <c r="L1719" s="74">
        <v>1000</v>
      </c>
      <c r="M1719" s="73">
        <v>55645.24</v>
      </c>
      <c r="N1719" s="73">
        <v>0</v>
      </c>
      <c r="O1719" s="16" t="str">
        <f>VLOOKUP($A1719,'Roll up tech'!$A:$C,3,0)</f>
        <v>KL Mini Cones</v>
      </c>
      <c r="P1719" s="16" t="str">
        <f>VLOOKUP($A1719,'Roll up tech'!$A:$C,2,0)</f>
        <v>KL Cone Reeses PB Reeses Chocolate 6-8CT</v>
      </c>
      <c r="Q1719" s="16" t="str">
        <f t="shared" si="91"/>
        <v>KL</v>
      </c>
      <c r="R1719" s="16">
        <f>VLOOKUP(A1719,'Per Pallet'!A:C,3,0)</f>
        <v>108</v>
      </c>
      <c r="S1719" s="16">
        <f t="shared" si="92"/>
        <v>20</v>
      </c>
    </row>
    <row r="1720" spans="1:19" hidden="1" x14ac:dyDescent="0.25">
      <c r="A1720" s="71">
        <v>69552657</v>
      </c>
      <c r="B1720" s="71">
        <v>1439</v>
      </c>
      <c r="C1720" s="71" t="s">
        <v>849</v>
      </c>
      <c r="D1720" s="71" t="s">
        <v>850</v>
      </c>
      <c r="E1720" s="71" t="s">
        <v>10403</v>
      </c>
      <c r="F1720" s="71" t="s">
        <v>851</v>
      </c>
      <c r="G1720" s="71" t="s">
        <v>852</v>
      </c>
      <c r="H1720" s="72">
        <v>735</v>
      </c>
      <c r="I1720" s="73">
        <v>18722.310000000001</v>
      </c>
      <c r="J1720" s="73">
        <v>25472.53</v>
      </c>
      <c r="K1720" s="73">
        <v>22138.32</v>
      </c>
      <c r="L1720" s="74">
        <v>1000</v>
      </c>
      <c r="M1720" s="73">
        <v>18722.310000000001</v>
      </c>
      <c r="N1720" s="73">
        <v>0</v>
      </c>
      <c r="O1720" s="16" t="str">
        <f>VLOOKUP($A1720,'Roll up tech'!$A:$C,3,0)</f>
        <v>KL Mini Cones</v>
      </c>
      <c r="P1720" s="16" t="str">
        <f>VLOOKUP($A1720,'Roll up tech'!$A:$C,2,0)</f>
        <v>KL Cone Reeses PB Reeses Chocolate 6-8CT</v>
      </c>
      <c r="Q1720" s="16" t="str">
        <f t="shared" si="91"/>
        <v>KL</v>
      </c>
      <c r="R1720" s="16">
        <f>VLOOKUP(A1720,'Per Pallet'!A:C,3,0)</f>
        <v>108</v>
      </c>
      <c r="S1720" s="16">
        <f t="shared" si="92"/>
        <v>7</v>
      </c>
    </row>
    <row r="1721" spans="1:19" hidden="1" x14ac:dyDescent="0.25">
      <c r="A1721" s="71">
        <v>69552657</v>
      </c>
      <c r="B1721" s="71">
        <v>2300</v>
      </c>
      <c r="C1721" s="71" t="s">
        <v>849</v>
      </c>
      <c r="D1721" s="71" t="s">
        <v>850</v>
      </c>
      <c r="E1721" s="71" t="s">
        <v>10403</v>
      </c>
      <c r="F1721" s="71" t="s">
        <v>851</v>
      </c>
      <c r="G1721" s="71" t="s">
        <v>852</v>
      </c>
      <c r="H1721" s="72">
        <v>1459</v>
      </c>
      <c r="I1721" s="73">
        <v>36912.35</v>
      </c>
      <c r="J1721" s="73">
        <v>25299.759999999998</v>
      </c>
      <c r="K1721" s="73">
        <v>22138.32</v>
      </c>
      <c r="L1721" s="74">
        <v>1000</v>
      </c>
      <c r="M1721" s="73">
        <v>36912.35</v>
      </c>
      <c r="N1721" s="73">
        <v>0</v>
      </c>
      <c r="O1721" s="16" t="str">
        <f>VLOOKUP($A1721,'Roll up tech'!$A:$C,3,0)</f>
        <v>KL Mini Cones</v>
      </c>
      <c r="P1721" s="16" t="str">
        <f>VLOOKUP($A1721,'Roll up tech'!$A:$C,2,0)</f>
        <v>KL Cone Reeses PB Reeses Chocolate 6-8CT</v>
      </c>
      <c r="Q1721" s="16" t="str">
        <f t="shared" si="91"/>
        <v>KL</v>
      </c>
      <c r="R1721" s="16">
        <f>VLOOKUP(A1721,'Per Pallet'!A:C,3,0)</f>
        <v>108</v>
      </c>
      <c r="S1721" s="16">
        <f t="shared" si="92"/>
        <v>14</v>
      </c>
    </row>
    <row r="1722" spans="1:19" hidden="1" x14ac:dyDescent="0.25">
      <c r="A1722" s="71">
        <v>69552657</v>
      </c>
      <c r="B1722" s="71">
        <v>3989</v>
      </c>
      <c r="C1722" s="71" t="s">
        <v>849</v>
      </c>
      <c r="D1722" s="71" t="s">
        <v>850</v>
      </c>
      <c r="E1722" s="71" t="s">
        <v>10403</v>
      </c>
      <c r="F1722" s="71" t="s">
        <v>851</v>
      </c>
      <c r="G1722" s="71" t="s">
        <v>852</v>
      </c>
      <c r="H1722" s="72">
        <v>29410</v>
      </c>
      <c r="I1722" s="73">
        <v>758961.52</v>
      </c>
      <c r="J1722" s="73">
        <v>25806.240000000002</v>
      </c>
      <c r="K1722" s="73">
        <v>22138.32</v>
      </c>
      <c r="L1722" s="74">
        <v>1000</v>
      </c>
      <c r="M1722" s="73">
        <v>758961.52</v>
      </c>
      <c r="N1722" s="73">
        <v>0</v>
      </c>
      <c r="O1722" s="16" t="str">
        <f>VLOOKUP($A1722,'Roll up tech'!$A:$C,3,0)</f>
        <v>KL Mini Cones</v>
      </c>
      <c r="P1722" s="16" t="str">
        <f>VLOOKUP($A1722,'Roll up tech'!$A:$C,2,0)</f>
        <v>KL Cone Reeses PB Reeses Chocolate 6-8CT</v>
      </c>
      <c r="Q1722" s="16" t="str">
        <f t="shared" si="91"/>
        <v>KL</v>
      </c>
      <c r="R1722" s="16">
        <f>VLOOKUP(A1722,'Per Pallet'!A:C,3,0)</f>
        <v>108</v>
      </c>
      <c r="S1722" s="16">
        <f t="shared" si="92"/>
        <v>273</v>
      </c>
    </row>
    <row r="1723" spans="1:19" hidden="1" x14ac:dyDescent="0.25">
      <c r="A1723" s="71">
        <v>69552658</v>
      </c>
      <c r="B1723" s="71">
        <v>1419</v>
      </c>
      <c r="C1723" s="71" t="s">
        <v>849</v>
      </c>
      <c r="D1723" s="71" t="s">
        <v>850</v>
      </c>
      <c r="E1723" s="71" t="s">
        <v>10403</v>
      </c>
      <c r="F1723" s="71" t="s">
        <v>851</v>
      </c>
      <c r="G1723" s="71" t="s">
        <v>852</v>
      </c>
      <c r="H1723" s="72">
        <v>189</v>
      </c>
      <c r="I1723" s="73">
        <v>3071.77</v>
      </c>
      <c r="J1723" s="73">
        <v>16252.73</v>
      </c>
      <c r="K1723" s="73">
        <v>16252.73</v>
      </c>
      <c r="L1723" s="74">
        <v>1000</v>
      </c>
      <c r="M1723" s="73">
        <v>3071.77</v>
      </c>
      <c r="N1723" s="73">
        <v>0</v>
      </c>
      <c r="O1723" s="16" t="str">
        <f>VLOOKUP($A1723,'Roll up tech'!$A:$C,3,0)</f>
        <v>ESS</v>
      </c>
      <c r="P1723" s="16" t="str">
        <f>VLOOKUP($A1723,'Roll up tech'!$A:$C,2,0)</f>
        <v>KL Reeses SW 6-4PK</v>
      </c>
      <c r="Q1723" s="16" t="str">
        <f t="shared" si="91"/>
        <v>KL</v>
      </c>
      <c r="R1723" s="16">
        <f>VLOOKUP(A1723,'Per Pallet'!A:C,3,0)</f>
        <v>189</v>
      </c>
      <c r="S1723" s="16">
        <f t="shared" si="92"/>
        <v>1</v>
      </c>
    </row>
    <row r="1724" spans="1:19" hidden="1" x14ac:dyDescent="0.25">
      <c r="A1724" s="71">
        <v>69554197</v>
      </c>
      <c r="B1724" s="71">
        <v>1419</v>
      </c>
      <c r="C1724" s="71" t="s">
        <v>849</v>
      </c>
      <c r="D1724" s="71" t="s">
        <v>850</v>
      </c>
      <c r="E1724" s="71" t="s">
        <v>10403</v>
      </c>
      <c r="F1724" s="71" t="s">
        <v>851</v>
      </c>
      <c r="G1724" s="71" t="s">
        <v>852</v>
      </c>
      <c r="H1724" s="72">
        <v>6270</v>
      </c>
      <c r="I1724" s="73">
        <v>61167.75</v>
      </c>
      <c r="J1724" s="73">
        <v>9755.6200000000008</v>
      </c>
      <c r="K1724" s="73">
        <v>8052.16</v>
      </c>
      <c r="L1724" s="74">
        <v>1000</v>
      </c>
      <c r="M1724" s="73">
        <v>61167.75</v>
      </c>
      <c r="N1724" s="73">
        <v>0</v>
      </c>
      <c r="O1724" s="16" t="str">
        <f>VLOOKUP($A1724,'Roll up tech'!$A:$C,3,0)</f>
        <v>SP1</v>
      </c>
      <c r="P1724" s="16" t="str">
        <f>VLOOKUP($A1724,'Roll up tech'!$A:$C,2,0)</f>
        <v>BR Reese PB Cup 8 1PT</v>
      </c>
      <c r="Q1724" s="16" t="str">
        <f t="shared" si="91"/>
        <v>BR</v>
      </c>
      <c r="R1724" s="16">
        <f>VLOOKUP(A1724,'Per Pallet'!A:C,3,0)</f>
        <v>240</v>
      </c>
      <c r="S1724" s="16">
        <f t="shared" si="92"/>
        <v>27</v>
      </c>
    </row>
    <row r="1725" spans="1:19" hidden="1" x14ac:dyDescent="0.25">
      <c r="A1725" s="71">
        <v>69554197</v>
      </c>
      <c r="B1725" s="71">
        <v>1439</v>
      </c>
      <c r="C1725" s="71" t="s">
        <v>849</v>
      </c>
      <c r="D1725" s="71" t="s">
        <v>850</v>
      </c>
      <c r="E1725" s="71" t="s">
        <v>10403</v>
      </c>
      <c r="F1725" s="71" t="s">
        <v>851</v>
      </c>
      <c r="G1725" s="71" t="s">
        <v>852</v>
      </c>
      <c r="H1725" s="72">
        <v>3120</v>
      </c>
      <c r="I1725" s="73">
        <v>30203.919999999998</v>
      </c>
      <c r="J1725" s="73">
        <v>9680.74</v>
      </c>
      <c r="K1725" s="73">
        <v>8052.16</v>
      </c>
      <c r="L1725" s="74">
        <v>1000</v>
      </c>
      <c r="M1725" s="73">
        <v>30203.919999999998</v>
      </c>
      <c r="N1725" s="73">
        <v>0</v>
      </c>
      <c r="O1725" s="16" t="str">
        <f>VLOOKUP($A1725,'Roll up tech'!$A:$C,3,0)</f>
        <v>SP1</v>
      </c>
      <c r="P1725" s="16" t="str">
        <f>VLOOKUP($A1725,'Roll up tech'!$A:$C,2,0)</f>
        <v>BR Reese PB Cup 8 1PT</v>
      </c>
      <c r="Q1725" s="16" t="str">
        <f t="shared" si="91"/>
        <v>BR</v>
      </c>
      <c r="R1725" s="16">
        <f>VLOOKUP(A1725,'Per Pallet'!A:C,3,0)</f>
        <v>240</v>
      </c>
      <c r="S1725" s="16">
        <f t="shared" si="92"/>
        <v>13</v>
      </c>
    </row>
    <row r="1726" spans="1:19" hidden="1" x14ac:dyDescent="0.25">
      <c r="A1726" s="71">
        <v>69554197</v>
      </c>
      <c r="B1726" s="71">
        <v>2300</v>
      </c>
      <c r="C1726" s="71" t="s">
        <v>849</v>
      </c>
      <c r="D1726" s="71" t="s">
        <v>850</v>
      </c>
      <c r="E1726" s="71" t="s">
        <v>10403</v>
      </c>
      <c r="F1726" s="71" t="s">
        <v>851</v>
      </c>
      <c r="G1726" s="71" t="s">
        <v>852</v>
      </c>
      <c r="H1726" s="72">
        <v>7475</v>
      </c>
      <c r="I1726" s="73">
        <v>71379.100000000006</v>
      </c>
      <c r="J1726" s="73">
        <v>9549.0400000000009</v>
      </c>
      <c r="K1726" s="73">
        <v>7542.77</v>
      </c>
      <c r="L1726" s="74">
        <v>1000</v>
      </c>
      <c r="M1726" s="73">
        <v>71379.100000000006</v>
      </c>
      <c r="N1726" s="73">
        <v>0</v>
      </c>
      <c r="O1726" s="16" t="str">
        <f>VLOOKUP($A1726,'Roll up tech'!$A:$C,3,0)</f>
        <v>SP1</v>
      </c>
      <c r="P1726" s="16" t="str">
        <f>VLOOKUP($A1726,'Roll up tech'!$A:$C,2,0)</f>
        <v>BR Reese PB Cup 8 1PT</v>
      </c>
      <c r="Q1726" s="16" t="str">
        <f t="shared" si="91"/>
        <v>BR</v>
      </c>
      <c r="R1726" s="16">
        <f>VLOOKUP(A1726,'Per Pallet'!A:C,3,0)</f>
        <v>240</v>
      </c>
      <c r="S1726" s="16">
        <f t="shared" si="92"/>
        <v>32</v>
      </c>
    </row>
    <row r="1727" spans="1:19" hidden="1" x14ac:dyDescent="0.25">
      <c r="A1727" s="71">
        <v>69554197</v>
      </c>
      <c r="B1727" s="71">
        <v>3989</v>
      </c>
      <c r="C1727" s="71" t="s">
        <v>849</v>
      </c>
      <c r="D1727" s="71" t="s">
        <v>850</v>
      </c>
      <c r="E1727" s="71" t="s">
        <v>10403</v>
      </c>
      <c r="F1727" s="71" t="s">
        <v>851</v>
      </c>
      <c r="G1727" s="71" t="s">
        <v>852</v>
      </c>
      <c r="H1727" s="72">
        <v>4140</v>
      </c>
      <c r="I1727" s="73">
        <v>39084.120000000003</v>
      </c>
      <c r="J1727" s="73">
        <v>9440.61</v>
      </c>
      <c r="K1727" s="73">
        <v>7600.63</v>
      </c>
      <c r="L1727" s="74">
        <v>1000</v>
      </c>
      <c r="M1727" s="73">
        <v>39084.120000000003</v>
      </c>
      <c r="N1727" s="73">
        <v>0</v>
      </c>
      <c r="O1727" s="16" t="str">
        <f>VLOOKUP($A1727,'Roll up tech'!$A:$C,3,0)</f>
        <v>SP1</v>
      </c>
      <c r="P1727" s="16" t="str">
        <f>VLOOKUP($A1727,'Roll up tech'!$A:$C,2,0)</f>
        <v>BR Reese PB Cup 8 1PT</v>
      </c>
      <c r="Q1727" s="16" t="str">
        <f t="shared" si="91"/>
        <v>BR</v>
      </c>
      <c r="R1727" s="16">
        <f>VLOOKUP(A1727,'Per Pallet'!A:C,3,0)</f>
        <v>240</v>
      </c>
      <c r="S1727" s="16">
        <f t="shared" si="92"/>
        <v>18</v>
      </c>
    </row>
    <row r="1728" spans="1:19" hidden="1" x14ac:dyDescent="0.25">
      <c r="A1728" s="71">
        <v>69555093</v>
      </c>
      <c r="B1728" s="71">
        <v>1406</v>
      </c>
      <c r="C1728" s="71" t="s">
        <v>849</v>
      </c>
      <c r="D1728" s="71" t="s">
        <v>850</v>
      </c>
      <c r="E1728" s="71" t="s">
        <v>10403</v>
      </c>
      <c r="F1728" s="71" t="s">
        <v>851</v>
      </c>
      <c r="G1728" s="71" t="s">
        <v>852</v>
      </c>
      <c r="H1728" s="72">
        <v>176</v>
      </c>
      <c r="I1728" s="73">
        <v>1826.07</v>
      </c>
      <c r="J1728" s="73">
        <v>10375.4</v>
      </c>
      <c r="K1728" s="73">
        <v>9182.8799999999992</v>
      </c>
      <c r="L1728" s="74">
        <v>1000</v>
      </c>
      <c r="M1728" s="73">
        <v>1826.07</v>
      </c>
      <c r="N1728" s="73">
        <v>0</v>
      </c>
      <c r="O1728" s="16" t="str">
        <f>VLOOKUP($A1728,'Roll up tech'!$A:$C,3,0)</f>
        <v>MG Sticks</v>
      </c>
      <c r="P1728" s="16" t="str">
        <f>VLOOKUP($A1728,'Roll up tech'!$A:$C,2,0)</f>
        <v>TAL NV Dark Chocolate Gelato Bar 6-6PK</v>
      </c>
      <c r="Q1728" s="16" t="str">
        <f t="shared" si="91"/>
        <v>TA</v>
      </c>
      <c r="R1728" s="16">
        <f>VLOOKUP(A1728,'Per Pallet'!A:C,3,0)</f>
        <v>176</v>
      </c>
      <c r="S1728" s="16">
        <f t="shared" si="92"/>
        <v>1</v>
      </c>
    </row>
    <row r="1729" spans="1:19" hidden="1" x14ac:dyDescent="0.25">
      <c r="A1729" s="71">
        <v>69555093</v>
      </c>
      <c r="B1729" s="71">
        <v>1419</v>
      </c>
      <c r="C1729" s="71" t="s">
        <v>849</v>
      </c>
      <c r="D1729" s="71" t="s">
        <v>850</v>
      </c>
      <c r="E1729" s="71" t="s">
        <v>10403</v>
      </c>
      <c r="F1729" s="71" t="s">
        <v>851</v>
      </c>
      <c r="G1729" s="71" t="s">
        <v>852</v>
      </c>
      <c r="H1729" s="72">
        <v>1071</v>
      </c>
      <c r="I1729" s="73">
        <v>11618.99</v>
      </c>
      <c r="J1729" s="73">
        <v>10848.73</v>
      </c>
      <c r="K1729" s="73">
        <v>9439.41</v>
      </c>
      <c r="L1729" s="74">
        <v>1000</v>
      </c>
      <c r="M1729" s="73">
        <v>11618.99</v>
      </c>
      <c r="N1729" s="73">
        <v>0</v>
      </c>
      <c r="O1729" s="16" t="str">
        <f>VLOOKUP($A1729,'Roll up tech'!$A:$C,3,0)</f>
        <v>MG Sticks</v>
      </c>
      <c r="P1729" s="16" t="str">
        <f>VLOOKUP($A1729,'Roll up tech'!$A:$C,2,0)</f>
        <v>TAL NV Dark Chocolate Gelato Bar 6-6PK</v>
      </c>
      <c r="Q1729" s="16" t="str">
        <f t="shared" si="91"/>
        <v>TA</v>
      </c>
      <c r="R1729" s="16">
        <f>VLOOKUP(A1729,'Per Pallet'!A:C,3,0)</f>
        <v>176</v>
      </c>
      <c r="S1729" s="16">
        <f t="shared" si="92"/>
        <v>7</v>
      </c>
    </row>
    <row r="1730" spans="1:19" hidden="1" x14ac:dyDescent="0.25">
      <c r="A1730" s="71">
        <v>69555093</v>
      </c>
      <c r="B1730" s="71">
        <v>1439</v>
      </c>
      <c r="C1730" s="71" t="s">
        <v>849</v>
      </c>
      <c r="D1730" s="71" t="s">
        <v>850</v>
      </c>
      <c r="E1730" s="71" t="s">
        <v>10403</v>
      </c>
      <c r="F1730" s="71" t="s">
        <v>851</v>
      </c>
      <c r="G1730" s="71" t="s">
        <v>852</v>
      </c>
      <c r="H1730" s="72">
        <v>3714</v>
      </c>
      <c r="I1730" s="73">
        <v>40115.339999999997</v>
      </c>
      <c r="J1730" s="73">
        <v>10801.11</v>
      </c>
      <c r="K1730" s="73">
        <v>9439.41</v>
      </c>
      <c r="L1730" s="74">
        <v>1000</v>
      </c>
      <c r="M1730" s="73">
        <v>40115.339999999997</v>
      </c>
      <c r="N1730" s="73">
        <v>0</v>
      </c>
      <c r="O1730" s="16" t="str">
        <f>VLOOKUP($A1730,'Roll up tech'!$A:$C,3,0)</f>
        <v>MG Sticks</v>
      </c>
      <c r="P1730" s="16" t="str">
        <f>VLOOKUP($A1730,'Roll up tech'!$A:$C,2,0)</f>
        <v>TAL NV Dark Chocolate Gelato Bar 6-6PK</v>
      </c>
      <c r="Q1730" s="16" t="str">
        <f t="shared" si="91"/>
        <v>TA</v>
      </c>
      <c r="R1730" s="16">
        <f>VLOOKUP(A1730,'Per Pallet'!A:C,3,0)</f>
        <v>176</v>
      </c>
      <c r="S1730" s="16">
        <f t="shared" si="92"/>
        <v>22</v>
      </c>
    </row>
    <row r="1731" spans="1:19" hidden="1" x14ac:dyDescent="0.25">
      <c r="A1731" s="71">
        <v>69555093</v>
      </c>
      <c r="B1731" s="71">
        <v>1471</v>
      </c>
      <c r="C1731" s="71" t="s">
        <v>849</v>
      </c>
      <c r="D1731" s="71" t="s">
        <v>850</v>
      </c>
      <c r="E1731" s="71" t="s">
        <v>10403</v>
      </c>
      <c r="F1731" s="71" t="s">
        <v>851</v>
      </c>
      <c r="G1731" s="71" t="s">
        <v>852</v>
      </c>
      <c r="H1731" s="72">
        <v>880</v>
      </c>
      <c r="I1731" s="73">
        <v>9096.0400000000009</v>
      </c>
      <c r="J1731" s="73">
        <v>10336.41</v>
      </c>
      <c r="K1731" s="73">
        <v>9182.8799999999992</v>
      </c>
      <c r="L1731" s="74">
        <v>1000</v>
      </c>
      <c r="M1731" s="73">
        <v>9096.0400000000009</v>
      </c>
      <c r="N1731" s="73">
        <v>0</v>
      </c>
      <c r="O1731" s="16" t="str">
        <f>VLOOKUP($A1731,'Roll up tech'!$A:$C,3,0)</f>
        <v>MG Sticks</v>
      </c>
      <c r="P1731" s="16" t="str">
        <f>VLOOKUP($A1731,'Roll up tech'!$A:$C,2,0)</f>
        <v>TAL NV Dark Chocolate Gelato Bar 6-6PK</v>
      </c>
      <c r="Q1731" s="16" t="str">
        <f t="shared" si="91"/>
        <v>TA</v>
      </c>
      <c r="R1731" s="16">
        <f>VLOOKUP(A1731,'Per Pallet'!A:C,3,0)</f>
        <v>176</v>
      </c>
      <c r="S1731" s="16">
        <f t="shared" si="92"/>
        <v>5</v>
      </c>
    </row>
    <row r="1732" spans="1:19" hidden="1" x14ac:dyDescent="0.25">
      <c r="A1732" s="71">
        <v>69555093</v>
      </c>
      <c r="B1732" s="71">
        <v>2300</v>
      </c>
      <c r="C1732" s="71" t="s">
        <v>849</v>
      </c>
      <c r="D1732" s="71" t="s">
        <v>850</v>
      </c>
      <c r="E1732" s="71" t="s">
        <v>10403</v>
      </c>
      <c r="F1732" s="71" t="s">
        <v>851</v>
      </c>
      <c r="G1732" s="71" t="s">
        <v>852</v>
      </c>
      <c r="H1732" s="72">
        <v>452</v>
      </c>
      <c r="I1732" s="73">
        <v>4643.1099999999997</v>
      </c>
      <c r="J1732" s="73">
        <v>10272.370000000001</v>
      </c>
      <c r="K1732" s="73">
        <v>8745.4500000000007</v>
      </c>
      <c r="L1732" s="74">
        <v>1000</v>
      </c>
      <c r="M1732" s="73">
        <v>4643.1099999999997</v>
      </c>
      <c r="N1732" s="73">
        <v>0</v>
      </c>
      <c r="O1732" s="16" t="str">
        <f>VLOOKUP($A1732,'Roll up tech'!$A:$C,3,0)</f>
        <v>MG Sticks</v>
      </c>
      <c r="P1732" s="16" t="str">
        <f>VLOOKUP($A1732,'Roll up tech'!$A:$C,2,0)</f>
        <v>TAL NV Dark Chocolate Gelato Bar 6-6PK</v>
      </c>
      <c r="Q1732" s="16" t="str">
        <f t="shared" si="91"/>
        <v>TA</v>
      </c>
      <c r="R1732" s="16">
        <f>VLOOKUP(A1732,'Per Pallet'!A:C,3,0)</f>
        <v>176</v>
      </c>
      <c r="S1732" s="16">
        <f t="shared" si="92"/>
        <v>3</v>
      </c>
    </row>
    <row r="1733" spans="1:19" hidden="1" x14ac:dyDescent="0.25">
      <c r="A1733" s="71">
        <v>69555093</v>
      </c>
      <c r="B1733" s="71">
        <v>3989</v>
      </c>
      <c r="C1733" s="71" t="s">
        <v>849</v>
      </c>
      <c r="D1733" s="71" t="s">
        <v>850</v>
      </c>
      <c r="E1733" s="71" t="s">
        <v>10403</v>
      </c>
      <c r="F1733" s="71" t="s">
        <v>851</v>
      </c>
      <c r="G1733" s="71" t="s">
        <v>852</v>
      </c>
      <c r="H1733" s="72">
        <v>1359</v>
      </c>
      <c r="I1733" s="73">
        <v>14277.15</v>
      </c>
      <c r="J1733" s="73">
        <v>10505.63</v>
      </c>
      <c r="K1733" s="73">
        <v>8923.32</v>
      </c>
      <c r="L1733" s="74">
        <v>1000</v>
      </c>
      <c r="M1733" s="73">
        <v>14277.15</v>
      </c>
      <c r="N1733" s="73">
        <v>0</v>
      </c>
      <c r="O1733" s="16" t="str">
        <f>VLOOKUP($A1733,'Roll up tech'!$A:$C,3,0)</f>
        <v>MG Sticks</v>
      </c>
      <c r="P1733" s="16" t="str">
        <f>VLOOKUP($A1733,'Roll up tech'!$A:$C,2,0)</f>
        <v>TAL NV Dark Chocolate Gelato Bar 6-6PK</v>
      </c>
      <c r="Q1733" s="16" t="str">
        <f t="shared" si="91"/>
        <v>TA</v>
      </c>
      <c r="R1733" s="16">
        <f>VLOOKUP(A1733,'Per Pallet'!A:C,3,0)</f>
        <v>176</v>
      </c>
      <c r="S1733" s="16">
        <f t="shared" si="92"/>
        <v>8</v>
      </c>
    </row>
    <row r="1734" spans="1:19" hidden="1" x14ac:dyDescent="0.25">
      <c r="A1734" s="71">
        <v>69556602</v>
      </c>
      <c r="B1734" s="71">
        <v>1406</v>
      </c>
      <c r="C1734" s="71" t="s">
        <v>849</v>
      </c>
      <c r="D1734" s="71" t="s">
        <v>850</v>
      </c>
      <c r="E1734" s="71" t="s">
        <v>10403</v>
      </c>
      <c r="F1734" s="71" t="s">
        <v>851</v>
      </c>
      <c r="G1734" s="71" t="s">
        <v>852</v>
      </c>
      <c r="H1734" s="72">
        <v>480</v>
      </c>
      <c r="I1734" s="73">
        <v>7460.48</v>
      </c>
      <c r="J1734" s="73">
        <v>15542.67</v>
      </c>
      <c r="K1734" s="73">
        <v>16054.67</v>
      </c>
      <c r="L1734" s="74">
        <v>1000</v>
      </c>
      <c r="M1734" s="73">
        <v>7460.48</v>
      </c>
      <c r="N1734" s="73">
        <v>0</v>
      </c>
      <c r="O1734" s="16" t="str">
        <f>VLOOKUP($A1734,'Roll up tech'!$A:$C,3,0)</f>
        <v>KL Mini Cones</v>
      </c>
      <c r="P1734" s="16" t="str">
        <f>VLOOKUP($A1734,'Roll up tech'!$A:$C,2,0)</f>
        <v>KL Cone Caramel Vanilla Caramel 6-8CT</v>
      </c>
      <c r="Q1734" s="16" t="str">
        <f t="shared" si="91"/>
        <v>KL</v>
      </c>
      <c r="R1734" s="16">
        <f>VLOOKUP(A1734,'Per Pallet'!A:C,3,0)</f>
        <v>120</v>
      </c>
      <c r="S1734" s="16">
        <f t="shared" si="92"/>
        <v>4</v>
      </c>
    </row>
    <row r="1735" spans="1:19" hidden="1" x14ac:dyDescent="0.25">
      <c r="A1735" s="71">
        <v>69556602</v>
      </c>
      <c r="B1735" s="71">
        <v>1419</v>
      </c>
      <c r="C1735" s="71" t="s">
        <v>849</v>
      </c>
      <c r="D1735" s="71" t="s">
        <v>850</v>
      </c>
      <c r="E1735" s="71" t="s">
        <v>10403</v>
      </c>
      <c r="F1735" s="71" t="s">
        <v>851</v>
      </c>
      <c r="G1735" s="71" t="s">
        <v>852</v>
      </c>
      <c r="H1735" s="72">
        <v>421</v>
      </c>
      <c r="I1735" s="73">
        <v>7084.89</v>
      </c>
      <c r="J1735" s="73">
        <v>16828.72</v>
      </c>
      <c r="K1735" s="73">
        <v>16040.02</v>
      </c>
      <c r="L1735" s="74">
        <v>1000</v>
      </c>
      <c r="M1735" s="73">
        <v>7084.89</v>
      </c>
      <c r="N1735" s="73">
        <v>0</v>
      </c>
      <c r="O1735" s="16" t="str">
        <f>VLOOKUP($A1735,'Roll up tech'!$A:$C,3,0)</f>
        <v>KL Mini Cones</v>
      </c>
      <c r="P1735" s="16" t="str">
        <f>VLOOKUP($A1735,'Roll up tech'!$A:$C,2,0)</f>
        <v>KL Cone Caramel Vanilla Caramel 6-8CT</v>
      </c>
      <c r="Q1735" s="16" t="str">
        <f t="shared" si="91"/>
        <v>KL</v>
      </c>
      <c r="R1735" s="16">
        <f>VLOOKUP(A1735,'Per Pallet'!A:C,3,0)</f>
        <v>120</v>
      </c>
      <c r="S1735" s="16">
        <f t="shared" si="92"/>
        <v>4</v>
      </c>
    </row>
    <row r="1736" spans="1:19" hidden="1" x14ac:dyDescent="0.25">
      <c r="A1736" s="71">
        <v>69556602</v>
      </c>
      <c r="B1736" s="71">
        <v>1439</v>
      </c>
      <c r="C1736" s="71" t="s">
        <v>849</v>
      </c>
      <c r="D1736" s="71" t="s">
        <v>850</v>
      </c>
      <c r="E1736" s="71" t="s">
        <v>10403</v>
      </c>
      <c r="F1736" s="71" t="s">
        <v>851</v>
      </c>
      <c r="G1736" s="71" t="s">
        <v>852</v>
      </c>
      <c r="H1736" s="72">
        <v>1044</v>
      </c>
      <c r="I1736" s="73">
        <v>18179.419999999998</v>
      </c>
      <c r="J1736" s="73">
        <v>17413.240000000002</v>
      </c>
      <c r="K1736" s="73">
        <v>16040.02</v>
      </c>
      <c r="L1736" s="74">
        <v>1000</v>
      </c>
      <c r="M1736" s="73">
        <v>18179.419999999998</v>
      </c>
      <c r="N1736" s="73">
        <v>0</v>
      </c>
      <c r="O1736" s="16" t="str">
        <f>VLOOKUP($A1736,'Roll up tech'!$A:$C,3,0)</f>
        <v>KL Mini Cones</v>
      </c>
      <c r="P1736" s="16" t="str">
        <f>VLOOKUP($A1736,'Roll up tech'!$A:$C,2,0)</f>
        <v>KL Cone Caramel Vanilla Caramel 6-8CT</v>
      </c>
      <c r="Q1736" s="16" t="str">
        <f t="shared" si="91"/>
        <v>KL</v>
      </c>
      <c r="R1736" s="16">
        <f>VLOOKUP(A1736,'Per Pallet'!A:C,3,0)</f>
        <v>120</v>
      </c>
      <c r="S1736" s="16">
        <f t="shared" si="92"/>
        <v>9</v>
      </c>
    </row>
    <row r="1737" spans="1:19" hidden="1" x14ac:dyDescent="0.25">
      <c r="A1737" s="71">
        <v>69556602</v>
      </c>
      <c r="B1737" s="71">
        <v>2300</v>
      </c>
      <c r="C1737" s="71" t="s">
        <v>849</v>
      </c>
      <c r="D1737" s="71" t="s">
        <v>850</v>
      </c>
      <c r="E1737" s="71" t="s">
        <v>10403</v>
      </c>
      <c r="F1737" s="71" t="s">
        <v>851</v>
      </c>
      <c r="G1737" s="71" t="s">
        <v>852</v>
      </c>
      <c r="H1737" s="72">
        <v>2248</v>
      </c>
      <c r="I1737" s="73">
        <v>36190.370000000003</v>
      </c>
      <c r="J1737" s="73">
        <v>16098.92</v>
      </c>
      <c r="K1737" s="73">
        <v>16040.02</v>
      </c>
      <c r="L1737" s="74">
        <v>1000</v>
      </c>
      <c r="M1737" s="73">
        <v>36190.370000000003</v>
      </c>
      <c r="N1737" s="73">
        <v>0</v>
      </c>
      <c r="O1737" s="16" t="str">
        <f>VLOOKUP($A1737,'Roll up tech'!$A:$C,3,0)</f>
        <v>KL Mini Cones</v>
      </c>
      <c r="P1737" s="16" t="str">
        <f>VLOOKUP($A1737,'Roll up tech'!$A:$C,2,0)</f>
        <v>KL Cone Caramel Vanilla Caramel 6-8CT</v>
      </c>
      <c r="Q1737" s="16" t="str">
        <f t="shared" si="91"/>
        <v>KL</v>
      </c>
      <c r="R1737" s="16">
        <f>VLOOKUP(A1737,'Per Pallet'!A:C,3,0)</f>
        <v>120</v>
      </c>
      <c r="S1737" s="16">
        <f t="shared" si="92"/>
        <v>19</v>
      </c>
    </row>
    <row r="1738" spans="1:19" hidden="1" x14ac:dyDescent="0.25">
      <c r="A1738" s="71">
        <v>69556602</v>
      </c>
      <c r="B1738" s="71">
        <v>3989</v>
      </c>
      <c r="C1738" s="71" t="s">
        <v>849</v>
      </c>
      <c r="D1738" s="71" t="s">
        <v>850</v>
      </c>
      <c r="E1738" s="71" t="s">
        <v>10403</v>
      </c>
      <c r="F1738" s="71" t="s">
        <v>851</v>
      </c>
      <c r="G1738" s="71" t="s">
        <v>852</v>
      </c>
      <c r="H1738" s="72">
        <v>424</v>
      </c>
      <c r="I1738" s="73">
        <v>6736.86</v>
      </c>
      <c r="J1738" s="73">
        <v>15888.82</v>
      </c>
      <c r="K1738" s="73">
        <v>16040.02</v>
      </c>
      <c r="L1738" s="74">
        <v>1000</v>
      </c>
      <c r="M1738" s="73">
        <v>6736.86</v>
      </c>
      <c r="N1738" s="73">
        <v>0</v>
      </c>
      <c r="O1738" s="16" t="str">
        <f>VLOOKUP($A1738,'Roll up tech'!$A:$C,3,0)</f>
        <v>KL Mini Cones</v>
      </c>
      <c r="P1738" s="16" t="str">
        <f>VLOOKUP($A1738,'Roll up tech'!$A:$C,2,0)</f>
        <v>KL Cone Caramel Vanilla Caramel 6-8CT</v>
      </c>
      <c r="Q1738" s="16" t="str">
        <f t="shared" si="91"/>
        <v>KL</v>
      </c>
      <c r="R1738" s="16">
        <f>VLOOKUP(A1738,'Per Pallet'!A:C,3,0)</f>
        <v>120</v>
      </c>
      <c r="S1738" s="16">
        <f t="shared" si="92"/>
        <v>4</v>
      </c>
    </row>
    <row r="1739" spans="1:19" hidden="1" x14ac:dyDescent="0.25">
      <c r="A1739" s="71">
        <v>69557443</v>
      </c>
      <c r="B1739" s="71">
        <v>1406</v>
      </c>
      <c r="C1739" s="71" t="s">
        <v>849</v>
      </c>
      <c r="D1739" s="71" t="s">
        <v>850</v>
      </c>
      <c r="E1739" s="71" t="s">
        <v>10403</v>
      </c>
      <c r="F1739" s="71" t="s">
        <v>851</v>
      </c>
      <c r="G1739" s="71" t="s">
        <v>852</v>
      </c>
      <c r="H1739" s="72">
        <v>840</v>
      </c>
      <c r="I1739" s="73">
        <v>13005.48</v>
      </c>
      <c r="J1739" s="73">
        <v>15482.71</v>
      </c>
      <c r="K1739" s="73">
        <v>14612.12</v>
      </c>
      <c r="L1739" s="74">
        <v>1000</v>
      </c>
      <c r="M1739" s="73">
        <v>13005.48</v>
      </c>
      <c r="N1739" s="73">
        <v>0</v>
      </c>
      <c r="O1739" s="16" t="str">
        <f>VLOOKUP($A1739,'Roll up tech'!$A:$C,3,0)</f>
        <v>KL Mini Cones</v>
      </c>
      <c r="P1739" s="16" t="str">
        <f>VLOOKUP($A1739,'Roll up tech'!$A:$C,2,0)</f>
        <v>KL Cone Cookies n Cream Vanilla 6-8CT</v>
      </c>
      <c r="Q1739" s="16" t="str">
        <f t="shared" si="91"/>
        <v>KL</v>
      </c>
      <c r="R1739" s="16">
        <f>VLOOKUP(A1739,'Per Pallet'!A:C,3,0)</f>
        <v>120</v>
      </c>
      <c r="S1739" s="16">
        <f t="shared" si="92"/>
        <v>7</v>
      </c>
    </row>
    <row r="1740" spans="1:19" hidden="1" x14ac:dyDescent="0.25">
      <c r="A1740" s="71">
        <v>69557443</v>
      </c>
      <c r="B1740" s="71">
        <v>1419</v>
      </c>
      <c r="C1740" s="71" t="s">
        <v>849</v>
      </c>
      <c r="D1740" s="71" t="s">
        <v>850</v>
      </c>
      <c r="E1740" s="71" t="s">
        <v>10403</v>
      </c>
      <c r="F1740" s="71" t="s">
        <v>851</v>
      </c>
      <c r="G1740" s="71" t="s">
        <v>852</v>
      </c>
      <c r="H1740" s="72">
        <v>14153</v>
      </c>
      <c r="I1740" s="73">
        <v>278800.78000000003</v>
      </c>
      <c r="J1740" s="73">
        <v>19699.060000000001</v>
      </c>
      <c r="K1740" s="73">
        <v>14612.12</v>
      </c>
      <c r="L1740" s="74">
        <v>1000</v>
      </c>
      <c r="M1740" s="73">
        <v>278800.78000000003</v>
      </c>
      <c r="N1740" s="73">
        <v>0</v>
      </c>
      <c r="O1740" s="16" t="str">
        <f>VLOOKUP($A1740,'Roll up tech'!$A:$C,3,0)</f>
        <v>KL Mini Cones</v>
      </c>
      <c r="P1740" s="16" t="str">
        <f>VLOOKUP($A1740,'Roll up tech'!$A:$C,2,0)</f>
        <v>KL Cone Cookies n Cream Vanilla 6-8CT</v>
      </c>
      <c r="Q1740" s="16" t="str">
        <f t="shared" si="91"/>
        <v>KL</v>
      </c>
      <c r="R1740" s="16">
        <f>VLOOKUP(A1740,'Per Pallet'!A:C,3,0)</f>
        <v>120</v>
      </c>
      <c r="S1740" s="16">
        <f t="shared" si="92"/>
        <v>118</v>
      </c>
    </row>
    <row r="1741" spans="1:19" hidden="1" x14ac:dyDescent="0.25">
      <c r="A1741" s="71">
        <v>69557443</v>
      </c>
      <c r="B1741" s="71">
        <v>1439</v>
      </c>
      <c r="C1741" s="71" t="s">
        <v>849</v>
      </c>
      <c r="D1741" s="71" t="s">
        <v>850</v>
      </c>
      <c r="E1741" s="71" t="s">
        <v>10403</v>
      </c>
      <c r="F1741" s="71" t="s">
        <v>851</v>
      </c>
      <c r="G1741" s="71" t="s">
        <v>852</v>
      </c>
      <c r="H1741" s="72">
        <v>6337</v>
      </c>
      <c r="I1741" s="73">
        <v>97008.84</v>
      </c>
      <c r="J1741" s="73">
        <v>15308.32</v>
      </c>
      <c r="K1741" s="73">
        <v>14612.12</v>
      </c>
      <c r="L1741" s="74">
        <v>1000</v>
      </c>
      <c r="M1741" s="73">
        <v>97008.84</v>
      </c>
      <c r="N1741" s="73">
        <v>0</v>
      </c>
      <c r="O1741" s="16" t="str">
        <f>VLOOKUP($A1741,'Roll up tech'!$A:$C,3,0)</f>
        <v>KL Mini Cones</v>
      </c>
      <c r="P1741" s="16" t="str">
        <f>VLOOKUP($A1741,'Roll up tech'!$A:$C,2,0)</f>
        <v>KL Cone Cookies n Cream Vanilla 6-8CT</v>
      </c>
      <c r="Q1741" s="16" t="str">
        <f t="shared" si="91"/>
        <v>KL</v>
      </c>
      <c r="R1741" s="16">
        <f>VLOOKUP(A1741,'Per Pallet'!A:C,3,0)</f>
        <v>120</v>
      </c>
      <c r="S1741" s="16">
        <f t="shared" si="92"/>
        <v>53</v>
      </c>
    </row>
    <row r="1742" spans="1:19" hidden="1" x14ac:dyDescent="0.25">
      <c r="A1742" s="71">
        <v>69557443</v>
      </c>
      <c r="B1742" s="71">
        <v>1471</v>
      </c>
      <c r="C1742" s="71" t="s">
        <v>849</v>
      </c>
      <c r="D1742" s="71" t="s">
        <v>850</v>
      </c>
      <c r="E1742" s="71" t="s">
        <v>10403</v>
      </c>
      <c r="F1742" s="71" t="s">
        <v>851</v>
      </c>
      <c r="G1742" s="71" t="s">
        <v>852</v>
      </c>
      <c r="H1742" s="72">
        <v>17040</v>
      </c>
      <c r="I1742" s="73">
        <v>244356.16</v>
      </c>
      <c r="J1742" s="73">
        <v>14340.15</v>
      </c>
      <c r="K1742" s="73">
        <v>14260.94</v>
      </c>
      <c r="L1742" s="74">
        <v>1000</v>
      </c>
      <c r="M1742" s="73">
        <v>244356.16</v>
      </c>
      <c r="N1742" s="73">
        <v>0</v>
      </c>
      <c r="O1742" s="16" t="str">
        <f>VLOOKUP($A1742,'Roll up tech'!$A:$C,3,0)</f>
        <v>KL Mini Cones</v>
      </c>
      <c r="P1742" s="16" t="str">
        <f>VLOOKUP($A1742,'Roll up tech'!$A:$C,2,0)</f>
        <v>KL Cone Cookies n Cream Vanilla 6-8CT</v>
      </c>
      <c r="Q1742" s="16" t="str">
        <f t="shared" si="91"/>
        <v>KL</v>
      </c>
      <c r="R1742" s="16">
        <f>VLOOKUP(A1742,'Per Pallet'!A:C,3,0)</f>
        <v>120</v>
      </c>
      <c r="S1742" s="16">
        <f t="shared" si="92"/>
        <v>142</v>
      </c>
    </row>
    <row r="1743" spans="1:19" hidden="1" x14ac:dyDescent="0.25">
      <c r="A1743" s="71">
        <v>69557443</v>
      </c>
      <c r="B1743" s="71">
        <v>2300</v>
      </c>
      <c r="C1743" s="71" t="s">
        <v>849</v>
      </c>
      <c r="D1743" s="71" t="s">
        <v>850</v>
      </c>
      <c r="E1743" s="71" t="s">
        <v>10403</v>
      </c>
      <c r="F1743" s="71" t="s">
        <v>851</v>
      </c>
      <c r="G1743" s="71" t="s">
        <v>852</v>
      </c>
      <c r="H1743" s="72">
        <v>416</v>
      </c>
      <c r="I1743" s="73">
        <v>6135.32</v>
      </c>
      <c r="J1743" s="73">
        <v>14748.37</v>
      </c>
      <c r="K1743" s="73">
        <v>14612.12</v>
      </c>
      <c r="L1743" s="74">
        <v>1000</v>
      </c>
      <c r="M1743" s="73">
        <v>6135.32</v>
      </c>
      <c r="N1743" s="73">
        <v>0</v>
      </c>
      <c r="O1743" s="16" t="str">
        <f>VLOOKUP($A1743,'Roll up tech'!$A:$C,3,0)</f>
        <v>KL Mini Cones</v>
      </c>
      <c r="P1743" s="16" t="str">
        <f>VLOOKUP($A1743,'Roll up tech'!$A:$C,2,0)</f>
        <v>KL Cone Cookies n Cream Vanilla 6-8CT</v>
      </c>
      <c r="Q1743" s="16" t="str">
        <f t="shared" si="91"/>
        <v>KL</v>
      </c>
      <c r="R1743" s="16">
        <f>VLOOKUP(A1743,'Per Pallet'!A:C,3,0)</f>
        <v>120</v>
      </c>
      <c r="S1743" s="16">
        <f t="shared" si="92"/>
        <v>4</v>
      </c>
    </row>
    <row r="1744" spans="1:19" hidden="1" x14ac:dyDescent="0.25">
      <c r="A1744" s="71">
        <v>69557443</v>
      </c>
      <c r="B1744" s="71">
        <v>3989</v>
      </c>
      <c r="C1744" s="71" t="s">
        <v>849</v>
      </c>
      <c r="D1744" s="71" t="s">
        <v>850</v>
      </c>
      <c r="E1744" s="71" t="s">
        <v>10403</v>
      </c>
      <c r="F1744" s="71" t="s">
        <v>851</v>
      </c>
      <c r="G1744" s="71" t="s">
        <v>852</v>
      </c>
      <c r="H1744" s="72">
        <v>9682</v>
      </c>
      <c r="I1744" s="73">
        <v>178496.97</v>
      </c>
      <c r="J1744" s="73">
        <v>18435.96</v>
      </c>
      <c r="K1744" s="73">
        <v>14612.12</v>
      </c>
      <c r="L1744" s="74">
        <v>1000</v>
      </c>
      <c r="M1744" s="73">
        <v>178496.97</v>
      </c>
      <c r="N1744" s="73">
        <v>0</v>
      </c>
      <c r="O1744" s="16" t="str">
        <f>VLOOKUP($A1744,'Roll up tech'!$A:$C,3,0)</f>
        <v>KL Mini Cones</v>
      </c>
      <c r="P1744" s="16" t="str">
        <f>VLOOKUP($A1744,'Roll up tech'!$A:$C,2,0)</f>
        <v>KL Cone Cookies n Cream Vanilla 6-8CT</v>
      </c>
      <c r="Q1744" s="16" t="str">
        <f t="shared" si="91"/>
        <v>KL</v>
      </c>
      <c r="R1744" s="16">
        <f>VLOOKUP(A1744,'Per Pallet'!A:C,3,0)</f>
        <v>120</v>
      </c>
      <c r="S1744" s="16">
        <f t="shared" si="92"/>
        <v>81</v>
      </c>
    </row>
    <row r="1745" spans="1:19" hidden="1" x14ac:dyDescent="0.25">
      <c r="A1745" s="71">
        <v>69564623</v>
      </c>
      <c r="B1745" s="71">
        <v>1419</v>
      </c>
      <c r="C1745" s="71" t="s">
        <v>849</v>
      </c>
      <c r="D1745" s="71" t="s">
        <v>850</v>
      </c>
      <c r="E1745" s="71" t="s">
        <v>10403</v>
      </c>
      <c r="F1745" s="71" t="s">
        <v>851</v>
      </c>
      <c r="G1745" s="71" t="s">
        <v>852</v>
      </c>
      <c r="H1745" s="72">
        <v>10824</v>
      </c>
      <c r="I1745" s="73">
        <v>125932.43</v>
      </c>
      <c r="J1745" s="73">
        <v>11634.56</v>
      </c>
      <c r="K1745" s="73">
        <v>10709.85</v>
      </c>
      <c r="L1745" s="74">
        <v>1000</v>
      </c>
      <c r="M1745" s="73">
        <v>125932.43</v>
      </c>
      <c r="N1745" s="73">
        <v>0</v>
      </c>
      <c r="O1745" s="16" t="str">
        <f>VLOOKUP($A1745,'Roll up tech'!$A:$C,3,0)</f>
        <v>48oz</v>
      </c>
      <c r="P1745" s="16" t="str">
        <f>VLOOKUP($A1745,'Roll up tech'!$A:$C,2,0)</f>
        <v>BR ND Vanilla 6 1.5QT</v>
      </c>
      <c r="Q1745" s="16" t="str">
        <f t="shared" si="91"/>
        <v>BR</v>
      </c>
      <c r="R1745" s="16">
        <f>VLOOKUP(A1745,'Per Pallet'!A:C,3,0)</f>
        <v>176</v>
      </c>
      <c r="S1745" s="16">
        <f t="shared" si="92"/>
        <v>62</v>
      </c>
    </row>
    <row r="1746" spans="1:19" hidden="1" x14ac:dyDescent="0.25">
      <c r="A1746" s="71">
        <v>69564623</v>
      </c>
      <c r="B1746" s="71">
        <v>1439</v>
      </c>
      <c r="C1746" s="71" t="s">
        <v>849</v>
      </c>
      <c r="D1746" s="71" t="s">
        <v>850</v>
      </c>
      <c r="E1746" s="71" t="s">
        <v>10403</v>
      </c>
      <c r="F1746" s="71" t="s">
        <v>851</v>
      </c>
      <c r="G1746" s="71" t="s">
        <v>852</v>
      </c>
      <c r="H1746" s="72">
        <v>2450</v>
      </c>
      <c r="I1746" s="73">
        <v>30220.52</v>
      </c>
      <c r="J1746" s="73">
        <v>12334.91</v>
      </c>
      <c r="K1746" s="73">
        <v>10709.85</v>
      </c>
      <c r="L1746" s="74">
        <v>1000</v>
      </c>
      <c r="M1746" s="73">
        <v>30220.52</v>
      </c>
      <c r="N1746" s="73">
        <v>0</v>
      </c>
      <c r="O1746" s="16" t="str">
        <f>VLOOKUP($A1746,'Roll up tech'!$A:$C,3,0)</f>
        <v>48oz</v>
      </c>
      <c r="P1746" s="16" t="str">
        <f>VLOOKUP($A1746,'Roll up tech'!$A:$C,2,0)</f>
        <v>BR ND Vanilla 6 1.5QT</v>
      </c>
      <c r="Q1746" s="16" t="str">
        <f t="shared" si="91"/>
        <v>BR</v>
      </c>
      <c r="R1746" s="16">
        <f>VLOOKUP(A1746,'Per Pallet'!A:C,3,0)</f>
        <v>176</v>
      </c>
      <c r="S1746" s="16">
        <f t="shared" si="92"/>
        <v>14</v>
      </c>
    </row>
    <row r="1747" spans="1:19" hidden="1" x14ac:dyDescent="0.25">
      <c r="A1747" s="71">
        <v>69564623</v>
      </c>
      <c r="B1747" s="71">
        <v>2300</v>
      </c>
      <c r="C1747" s="71" t="s">
        <v>849</v>
      </c>
      <c r="D1747" s="71" t="s">
        <v>850</v>
      </c>
      <c r="E1747" s="71" t="s">
        <v>10403</v>
      </c>
      <c r="F1747" s="71" t="s">
        <v>851</v>
      </c>
      <c r="G1747" s="71" t="s">
        <v>852</v>
      </c>
      <c r="H1747" s="72">
        <v>9890</v>
      </c>
      <c r="I1747" s="73">
        <v>107194.31</v>
      </c>
      <c r="J1747" s="73">
        <v>10838.66</v>
      </c>
      <c r="K1747" s="73">
        <v>9969.09</v>
      </c>
      <c r="L1747" s="74">
        <v>1000</v>
      </c>
      <c r="M1747" s="73">
        <v>107194.31</v>
      </c>
      <c r="N1747" s="73">
        <v>0</v>
      </c>
      <c r="O1747" s="16" t="str">
        <f>VLOOKUP($A1747,'Roll up tech'!$A:$C,3,0)</f>
        <v>48oz</v>
      </c>
      <c r="P1747" s="16" t="str">
        <f>VLOOKUP($A1747,'Roll up tech'!$A:$C,2,0)</f>
        <v>BR ND Vanilla 6 1.5QT</v>
      </c>
      <c r="Q1747" s="16" t="str">
        <f t="shared" si="91"/>
        <v>BR</v>
      </c>
      <c r="R1747" s="16">
        <f>VLOOKUP(A1747,'Per Pallet'!A:C,3,0)</f>
        <v>176</v>
      </c>
      <c r="S1747" s="16">
        <f t="shared" si="92"/>
        <v>57</v>
      </c>
    </row>
    <row r="1748" spans="1:19" hidden="1" x14ac:dyDescent="0.25">
      <c r="A1748" s="71">
        <v>69564623</v>
      </c>
      <c r="B1748" s="71">
        <v>2904</v>
      </c>
      <c r="C1748" s="71" t="s">
        <v>849</v>
      </c>
      <c r="D1748" s="71" t="s">
        <v>850</v>
      </c>
      <c r="E1748" s="71" t="s">
        <v>10403</v>
      </c>
      <c r="F1748" s="71" t="s">
        <v>851</v>
      </c>
      <c r="G1748" s="71" t="s">
        <v>852</v>
      </c>
      <c r="H1748" s="72">
        <v>1</v>
      </c>
      <c r="I1748" s="73">
        <v>9.75</v>
      </c>
      <c r="J1748" s="73">
        <v>9750</v>
      </c>
      <c r="K1748" s="73">
        <v>9856.2999999999993</v>
      </c>
      <c r="L1748" s="74">
        <v>1000</v>
      </c>
      <c r="M1748" s="73">
        <v>9.75</v>
      </c>
      <c r="N1748" s="73">
        <v>0</v>
      </c>
      <c r="O1748" s="16" t="str">
        <f>VLOOKUP($A1748,'Roll up tech'!$A:$C,3,0)</f>
        <v>48oz</v>
      </c>
      <c r="P1748" s="16" t="str">
        <f>VLOOKUP($A1748,'Roll up tech'!$A:$C,2,0)</f>
        <v>BR ND Vanilla 6 1.5QT</v>
      </c>
      <c r="Q1748" s="16" t="str">
        <f t="shared" si="91"/>
        <v>BR</v>
      </c>
      <c r="R1748" s="16">
        <f>VLOOKUP(A1748,'Per Pallet'!A:C,3,0)</f>
        <v>176</v>
      </c>
      <c r="S1748" s="16">
        <f t="shared" si="92"/>
        <v>1</v>
      </c>
    </row>
    <row r="1749" spans="1:19" hidden="1" x14ac:dyDescent="0.25">
      <c r="A1749" s="71">
        <v>69564623</v>
      </c>
      <c r="B1749" s="71">
        <v>3989</v>
      </c>
      <c r="C1749" s="71" t="s">
        <v>849</v>
      </c>
      <c r="D1749" s="71" t="s">
        <v>850</v>
      </c>
      <c r="E1749" s="71" t="s">
        <v>10403</v>
      </c>
      <c r="F1749" s="71" t="s">
        <v>851</v>
      </c>
      <c r="G1749" s="71" t="s">
        <v>852</v>
      </c>
      <c r="H1749" s="72">
        <v>12848</v>
      </c>
      <c r="I1749" s="73">
        <v>143076.87</v>
      </c>
      <c r="J1749" s="73">
        <v>11136.12</v>
      </c>
      <c r="K1749" s="73">
        <v>10180.549999999999</v>
      </c>
      <c r="L1749" s="74">
        <v>1000</v>
      </c>
      <c r="M1749" s="73">
        <v>143076.87</v>
      </c>
      <c r="N1749" s="73">
        <v>0</v>
      </c>
      <c r="O1749" s="16" t="str">
        <f>VLOOKUP($A1749,'Roll up tech'!$A:$C,3,0)</f>
        <v>48oz</v>
      </c>
      <c r="P1749" s="16" t="str">
        <f>VLOOKUP($A1749,'Roll up tech'!$A:$C,2,0)</f>
        <v>BR ND Vanilla 6 1.5QT</v>
      </c>
      <c r="Q1749" s="16" t="str">
        <f t="shared" si="91"/>
        <v>BR</v>
      </c>
      <c r="R1749" s="16">
        <f>VLOOKUP(A1749,'Per Pallet'!A:C,3,0)</f>
        <v>176</v>
      </c>
      <c r="S1749" s="16">
        <f t="shared" si="92"/>
        <v>73</v>
      </c>
    </row>
    <row r="1750" spans="1:19" hidden="1" x14ac:dyDescent="0.25">
      <c r="A1750" s="71">
        <v>69568828</v>
      </c>
      <c r="B1750" s="71">
        <v>1352</v>
      </c>
      <c r="C1750" s="71" t="s">
        <v>849</v>
      </c>
      <c r="D1750" s="71" t="s">
        <v>850</v>
      </c>
      <c r="E1750" s="71" t="s">
        <v>10403</v>
      </c>
      <c r="F1750" s="71" t="s">
        <v>851</v>
      </c>
      <c r="G1750" s="71" t="s">
        <v>852</v>
      </c>
      <c r="H1750" s="72">
        <v>398</v>
      </c>
      <c r="I1750" s="73">
        <v>3290.99</v>
      </c>
      <c r="J1750" s="73">
        <v>8268.82</v>
      </c>
      <c r="K1750" s="73">
        <v>9085.18</v>
      </c>
      <c r="L1750" s="74">
        <v>1000</v>
      </c>
      <c r="M1750" s="73">
        <v>3290.99</v>
      </c>
      <c r="N1750" s="73">
        <v>0</v>
      </c>
      <c r="O1750" s="16" t="str">
        <f>VLOOKUP($A1750,'Roll up tech'!$A:$C,3,0)</f>
        <v>48oz</v>
      </c>
      <c r="P1750" s="16" t="str">
        <f>VLOOKUP($A1750,'Roll up tech'!$A:$C,2,0)</f>
        <v>BR CS Vanilla 6 1.5QT</v>
      </c>
      <c r="Q1750" s="16" t="str">
        <f t="shared" si="91"/>
        <v>BR</v>
      </c>
      <c r="R1750" s="16">
        <f>VLOOKUP(A1750,'Per Pallet'!A:C,3,0)</f>
        <v>176</v>
      </c>
      <c r="S1750" s="16">
        <f t="shared" si="92"/>
        <v>3</v>
      </c>
    </row>
    <row r="1751" spans="1:19" hidden="1" x14ac:dyDescent="0.25">
      <c r="A1751" s="71">
        <v>69568828</v>
      </c>
      <c r="B1751" s="71">
        <v>1406</v>
      </c>
      <c r="C1751" s="71" t="s">
        <v>849</v>
      </c>
      <c r="D1751" s="71" t="s">
        <v>850</v>
      </c>
      <c r="E1751" s="71" t="s">
        <v>10403</v>
      </c>
      <c r="F1751" s="71" t="s">
        <v>851</v>
      </c>
      <c r="G1751" s="71" t="s">
        <v>852</v>
      </c>
      <c r="H1751" s="72">
        <v>12672</v>
      </c>
      <c r="I1751" s="73">
        <v>110054.36</v>
      </c>
      <c r="J1751" s="73">
        <v>8684.85</v>
      </c>
      <c r="K1751" s="73">
        <v>10313.58</v>
      </c>
      <c r="L1751" s="74">
        <v>1000</v>
      </c>
      <c r="M1751" s="73">
        <v>110054.36</v>
      </c>
      <c r="N1751" s="73">
        <v>0</v>
      </c>
      <c r="O1751" s="16" t="str">
        <f>VLOOKUP($A1751,'Roll up tech'!$A:$C,3,0)</f>
        <v>48oz</v>
      </c>
      <c r="P1751" s="16" t="str">
        <f>VLOOKUP($A1751,'Roll up tech'!$A:$C,2,0)</f>
        <v>BR CS Vanilla 6 1.5QT</v>
      </c>
      <c r="Q1751" s="16" t="str">
        <f t="shared" si="91"/>
        <v>BR</v>
      </c>
      <c r="R1751" s="16">
        <f>VLOOKUP(A1751,'Per Pallet'!A:C,3,0)</f>
        <v>176</v>
      </c>
      <c r="S1751" s="16">
        <f t="shared" si="92"/>
        <v>72</v>
      </c>
    </row>
    <row r="1752" spans="1:19" hidden="1" x14ac:dyDescent="0.25">
      <c r="A1752" s="71">
        <v>69568828</v>
      </c>
      <c r="B1752" s="71">
        <v>1419</v>
      </c>
      <c r="C1752" s="71" t="s">
        <v>849</v>
      </c>
      <c r="D1752" s="71" t="s">
        <v>850</v>
      </c>
      <c r="E1752" s="71" t="s">
        <v>10403</v>
      </c>
      <c r="F1752" s="71" t="s">
        <v>851</v>
      </c>
      <c r="G1752" s="71" t="s">
        <v>852</v>
      </c>
      <c r="H1752" s="72">
        <v>17427</v>
      </c>
      <c r="I1752" s="73">
        <v>162597.72</v>
      </c>
      <c r="J1752" s="73">
        <v>9330.2199999999993</v>
      </c>
      <c r="K1752" s="73">
        <v>9877.19</v>
      </c>
      <c r="L1752" s="74">
        <v>1000</v>
      </c>
      <c r="M1752" s="73">
        <v>162597.72</v>
      </c>
      <c r="N1752" s="73">
        <v>0</v>
      </c>
      <c r="O1752" s="16" t="str">
        <f>VLOOKUP($A1752,'Roll up tech'!$A:$C,3,0)</f>
        <v>48oz</v>
      </c>
      <c r="P1752" s="16" t="str">
        <f>VLOOKUP($A1752,'Roll up tech'!$A:$C,2,0)</f>
        <v>BR CS Vanilla 6 1.5QT</v>
      </c>
      <c r="Q1752" s="16" t="str">
        <f t="shared" si="91"/>
        <v>BR</v>
      </c>
      <c r="R1752" s="16">
        <f>VLOOKUP(A1752,'Per Pallet'!A:C,3,0)</f>
        <v>176</v>
      </c>
      <c r="S1752" s="16">
        <f t="shared" si="92"/>
        <v>100</v>
      </c>
    </row>
    <row r="1753" spans="1:19" hidden="1" x14ac:dyDescent="0.25">
      <c r="A1753" s="71">
        <v>69568828</v>
      </c>
      <c r="B1753" s="71">
        <v>1439</v>
      </c>
      <c r="C1753" s="71" t="s">
        <v>849</v>
      </c>
      <c r="D1753" s="71" t="s">
        <v>850</v>
      </c>
      <c r="E1753" s="71" t="s">
        <v>10403</v>
      </c>
      <c r="F1753" s="71" t="s">
        <v>851</v>
      </c>
      <c r="G1753" s="71" t="s">
        <v>852</v>
      </c>
      <c r="H1753" s="72">
        <v>5764</v>
      </c>
      <c r="I1753" s="73">
        <v>55727.91</v>
      </c>
      <c r="J1753" s="73">
        <v>9668.27</v>
      </c>
      <c r="K1753" s="73">
        <v>9877.19</v>
      </c>
      <c r="L1753" s="74">
        <v>1000</v>
      </c>
      <c r="M1753" s="73">
        <v>55727.91</v>
      </c>
      <c r="N1753" s="73">
        <v>0</v>
      </c>
      <c r="O1753" s="16" t="str">
        <f>VLOOKUP($A1753,'Roll up tech'!$A:$C,3,0)</f>
        <v>48oz</v>
      </c>
      <c r="P1753" s="16" t="str">
        <f>VLOOKUP($A1753,'Roll up tech'!$A:$C,2,0)</f>
        <v>BR CS Vanilla 6 1.5QT</v>
      </c>
      <c r="Q1753" s="16" t="str">
        <f t="shared" si="91"/>
        <v>BR</v>
      </c>
      <c r="R1753" s="16">
        <f>VLOOKUP(A1753,'Per Pallet'!A:C,3,0)</f>
        <v>176</v>
      </c>
      <c r="S1753" s="16">
        <f t="shared" si="92"/>
        <v>33</v>
      </c>
    </row>
    <row r="1754" spans="1:19" hidden="1" x14ac:dyDescent="0.25">
      <c r="A1754" s="71">
        <v>69568828</v>
      </c>
      <c r="B1754" s="71">
        <v>1471</v>
      </c>
      <c r="C1754" s="71" t="s">
        <v>849</v>
      </c>
      <c r="D1754" s="71" t="s">
        <v>850</v>
      </c>
      <c r="E1754" s="71" t="s">
        <v>10403</v>
      </c>
      <c r="F1754" s="71" t="s">
        <v>851</v>
      </c>
      <c r="G1754" s="71" t="s">
        <v>852</v>
      </c>
      <c r="H1754" s="72">
        <v>8448</v>
      </c>
      <c r="I1754" s="73">
        <v>73646.2</v>
      </c>
      <c r="J1754" s="73">
        <v>8717.59</v>
      </c>
      <c r="K1754" s="73">
        <v>10313.58</v>
      </c>
      <c r="L1754" s="74">
        <v>1000</v>
      </c>
      <c r="M1754" s="73">
        <v>73646.2</v>
      </c>
      <c r="N1754" s="73">
        <v>0</v>
      </c>
      <c r="O1754" s="16" t="str">
        <f>VLOOKUP($A1754,'Roll up tech'!$A:$C,3,0)</f>
        <v>48oz</v>
      </c>
      <c r="P1754" s="16" t="str">
        <f>VLOOKUP($A1754,'Roll up tech'!$A:$C,2,0)</f>
        <v>BR CS Vanilla 6 1.5QT</v>
      </c>
      <c r="Q1754" s="16" t="str">
        <f t="shared" si="91"/>
        <v>BR</v>
      </c>
      <c r="R1754" s="16">
        <f>VLOOKUP(A1754,'Per Pallet'!A:C,3,0)</f>
        <v>176</v>
      </c>
      <c r="S1754" s="16">
        <f t="shared" si="92"/>
        <v>48</v>
      </c>
    </row>
    <row r="1755" spans="1:19" hidden="1" x14ac:dyDescent="0.25">
      <c r="A1755" s="71">
        <v>69568828</v>
      </c>
      <c r="B1755" s="71">
        <v>2300</v>
      </c>
      <c r="C1755" s="71" t="s">
        <v>849</v>
      </c>
      <c r="D1755" s="71" t="s">
        <v>850</v>
      </c>
      <c r="E1755" s="71" t="s">
        <v>10403</v>
      </c>
      <c r="F1755" s="71" t="s">
        <v>851</v>
      </c>
      <c r="G1755" s="71" t="s">
        <v>852</v>
      </c>
      <c r="H1755" s="72">
        <v>65859</v>
      </c>
      <c r="I1755" s="73">
        <v>561432.96</v>
      </c>
      <c r="J1755" s="73">
        <v>8524.77</v>
      </c>
      <c r="K1755" s="73">
        <v>9074.7800000000007</v>
      </c>
      <c r="L1755" s="74">
        <v>1000</v>
      </c>
      <c r="M1755" s="73">
        <v>561432.96</v>
      </c>
      <c r="N1755" s="73">
        <v>0</v>
      </c>
      <c r="O1755" s="16" t="str">
        <f>VLOOKUP($A1755,'Roll up tech'!$A:$C,3,0)</f>
        <v>48oz</v>
      </c>
      <c r="P1755" s="16" t="str">
        <f>VLOOKUP($A1755,'Roll up tech'!$A:$C,2,0)</f>
        <v>BR CS Vanilla 6 1.5QT</v>
      </c>
      <c r="Q1755" s="16" t="str">
        <f t="shared" si="91"/>
        <v>BR</v>
      </c>
      <c r="R1755" s="16">
        <f>VLOOKUP(A1755,'Per Pallet'!A:C,3,0)</f>
        <v>176</v>
      </c>
      <c r="S1755" s="16">
        <f t="shared" si="92"/>
        <v>375</v>
      </c>
    </row>
    <row r="1756" spans="1:19" hidden="1" x14ac:dyDescent="0.25">
      <c r="A1756" s="71">
        <v>69568828</v>
      </c>
      <c r="B1756" s="71">
        <v>2904</v>
      </c>
      <c r="C1756" s="71" t="s">
        <v>849</v>
      </c>
      <c r="D1756" s="71" t="s">
        <v>850</v>
      </c>
      <c r="E1756" s="71" t="s">
        <v>10403</v>
      </c>
      <c r="F1756" s="71" t="s">
        <v>851</v>
      </c>
      <c r="G1756" s="71" t="s">
        <v>852</v>
      </c>
      <c r="H1756" s="72">
        <v>539</v>
      </c>
      <c r="I1756" s="73">
        <v>4514.12</v>
      </c>
      <c r="J1756" s="73">
        <v>8374.99</v>
      </c>
      <c r="K1756" s="73">
        <v>8982.56</v>
      </c>
      <c r="L1756" s="74">
        <v>1000</v>
      </c>
      <c r="M1756" s="73">
        <v>4514.12</v>
      </c>
      <c r="N1756" s="73">
        <v>0</v>
      </c>
      <c r="O1756" s="16" t="str">
        <f>VLOOKUP($A1756,'Roll up tech'!$A:$C,3,0)</f>
        <v>48oz</v>
      </c>
      <c r="P1756" s="16" t="str">
        <f>VLOOKUP($A1756,'Roll up tech'!$A:$C,2,0)</f>
        <v>BR CS Vanilla 6 1.5QT</v>
      </c>
      <c r="Q1756" s="16" t="str">
        <f t="shared" si="91"/>
        <v>BR</v>
      </c>
      <c r="R1756" s="16">
        <f>VLOOKUP(A1756,'Per Pallet'!A:C,3,0)</f>
        <v>176</v>
      </c>
      <c r="S1756" s="16">
        <f t="shared" si="92"/>
        <v>4</v>
      </c>
    </row>
    <row r="1757" spans="1:19" hidden="1" x14ac:dyDescent="0.25">
      <c r="A1757" s="71">
        <v>69568828</v>
      </c>
      <c r="B1757" s="71">
        <v>3989</v>
      </c>
      <c r="C1757" s="71" t="s">
        <v>849</v>
      </c>
      <c r="D1757" s="71" t="s">
        <v>850</v>
      </c>
      <c r="E1757" s="71" t="s">
        <v>10403</v>
      </c>
      <c r="F1757" s="71" t="s">
        <v>851</v>
      </c>
      <c r="G1757" s="71" t="s">
        <v>852</v>
      </c>
      <c r="H1757" s="72">
        <v>32968</v>
      </c>
      <c r="I1757" s="73">
        <v>279365.12</v>
      </c>
      <c r="J1757" s="73">
        <v>8473.83</v>
      </c>
      <c r="K1757" s="73">
        <v>9084.8799999999992</v>
      </c>
      <c r="L1757" s="74">
        <v>1000</v>
      </c>
      <c r="M1757" s="73">
        <v>279365.12</v>
      </c>
      <c r="N1757" s="73">
        <v>0</v>
      </c>
      <c r="O1757" s="16" t="str">
        <f>VLOOKUP($A1757,'Roll up tech'!$A:$C,3,0)</f>
        <v>48oz</v>
      </c>
      <c r="P1757" s="16" t="str">
        <f>VLOOKUP($A1757,'Roll up tech'!$A:$C,2,0)</f>
        <v>BR CS Vanilla 6 1.5QT</v>
      </c>
      <c r="Q1757" s="16" t="str">
        <f t="shared" si="91"/>
        <v>BR</v>
      </c>
      <c r="R1757" s="16">
        <f>VLOOKUP(A1757,'Per Pallet'!A:C,3,0)</f>
        <v>176</v>
      </c>
      <c r="S1757" s="16">
        <f t="shared" si="92"/>
        <v>188</v>
      </c>
    </row>
    <row r="1758" spans="1:19" hidden="1" x14ac:dyDescent="0.25">
      <c r="A1758" s="71">
        <v>69568829</v>
      </c>
      <c r="B1758" s="71">
        <v>1352</v>
      </c>
      <c r="C1758" s="71" t="s">
        <v>849</v>
      </c>
      <c r="D1758" s="71" t="s">
        <v>850</v>
      </c>
      <c r="E1758" s="71" t="s">
        <v>10403</v>
      </c>
      <c r="F1758" s="71" t="s">
        <v>851</v>
      </c>
      <c r="G1758" s="71" t="s">
        <v>852</v>
      </c>
      <c r="H1758" s="72">
        <v>176</v>
      </c>
      <c r="I1758" s="73">
        <v>1724.69</v>
      </c>
      <c r="J1758" s="73">
        <v>9799.3799999999992</v>
      </c>
      <c r="K1758" s="73">
        <v>10120.58</v>
      </c>
      <c r="L1758" s="74">
        <v>1000</v>
      </c>
      <c r="M1758" s="73">
        <v>1724.69</v>
      </c>
      <c r="N1758" s="73">
        <v>0</v>
      </c>
      <c r="O1758" s="16" t="str">
        <f>VLOOKUP($A1758,'Roll up tech'!$A:$C,3,0)</f>
        <v>48oz</v>
      </c>
      <c r="P1758" s="16" t="str">
        <f>VLOOKUP($A1758,'Roll up tech'!$A:$C,2,0)</f>
        <v>BR CS CHOC 6 1.5QT</v>
      </c>
      <c r="Q1758" s="16" t="str">
        <f t="shared" si="91"/>
        <v>BR</v>
      </c>
      <c r="R1758" s="16">
        <f>VLOOKUP(A1758,'Per Pallet'!A:C,3,0)</f>
        <v>176</v>
      </c>
      <c r="S1758" s="16">
        <f t="shared" si="92"/>
        <v>1</v>
      </c>
    </row>
    <row r="1759" spans="1:19" hidden="1" x14ac:dyDescent="0.25">
      <c r="A1759" s="71">
        <v>69568829</v>
      </c>
      <c r="B1759" s="71">
        <v>1419</v>
      </c>
      <c r="C1759" s="71" t="s">
        <v>849</v>
      </c>
      <c r="D1759" s="71" t="s">
        <v>850</v>
      </c>
      <c r="E1759" s="71" t="s">
        <v>10403</v>
      </c>
      <c r="F1759" s="71" t="s">
        <v>851</v>
      </c>
      <c r="G1759" s="71" t="s">
        <v>852</v>
      </c>
      <c r="H1759" s="72">
        <v>4055</v>
      </c>
      <c r="I1759" s="73">
        <v>42263.06</v>
      </c>
      <c r="J1759" s="73">
        <v>10422.459999999999</v>
      </c>
      <c r="K1759" s="73">
        <v>10595.85</v>
      </c>
      <c r="L1759" s="74">
        <v>1000</v>
      </c>
      <c r="M1759" s="73">
        <v>42263.06</v>
      </c>
      <c r="N1759" s="73">
        <v>0</v>
      </c>
      <c r="O1759" s="16" t="str">
        <f>VLOOKUP($A1759,'Roll up tech'!$A:$C,3,0)</f>
        <v>48oz</v>
      </c>
      <c r="P1759" s="16" t="str">
        <f>VLOOKUP($A1759,'Roll up tech'!$A:$C,2,0)</f>
        <v>BR CS CHOC 6 1.5QT</v>
      </c>
      <c r="Q1759" s="16" t="str">
        <f t="shared" si="91"/>
        <v>BR</v>
      </c>
      <c r="R1759" s="16">
        <f>VLOOKUP(A1759,'Per Pallet'!A:C,3,0)</f>
        <v>176</v>
      </c>
      <c r="S1759" s="16">
        <f t="shared" si="92"/>
        <v>24</v>
      </c>
    </row>
    <row r="1760" spans="1:19" hidden="1" x14ac:dyDescent="0.25">
      <c r="A1760" s="71">
        <v>69568829</v>
      </c>
      <c r="B1760" s="71">
        <v>1439</v>
      </c>
      <c r="C1760" s="71" t="s">
        <v>849</v>
      </c>
      <c r="D1760" s="71" t="s">
        <v>850</v>
      </c>
      <c r="E1760" s="71" t="s">
        <v>10403</v>
      </c>
      <c r="F1760" s="71" t="s">
        <v>851</v>
      </c>
      <c r="G1760" s="71" t="s">
        <v>852</v>
      </c>
      <c r="H1760" s="72">
        <v>2337</v>
      </c>
      <c r="I1760" s="73">
        <v>24717.62</v>
      </c>
      <c r="J1760" s="73">
        <v>10576.65</v>
      </c>
      <c r="K1760" s="73">
        <v>10595.85</v>
      </c>
      <c r="L1760" s="74">
        <v>1000</v>
      </c>
      <c r="M1760" s="73">
        <v>24717.62</v>
      </c>
      <c r="N1760" s="73">
        <v>0</v>
      </c>
      <c r="O1760" s="16" t="str">
        <f>VLOOKUP($A1760,'Roll up tech'!$A:$C,3,0)</f>
        <v>48oz</v>
      </c>
      <c r="P1760" s="16" t="str">
        <f>VLOOKUP($A1760,'Roll up tech'!$A:$C,2,0)</f>
        <v>BR CS CHOC 6 1.5QT</v>
      </c>
      <c r="Q1760" s="16" t="str">
        <f t="shared" si="91"/>
        <v>BR</v>
      </c>
      <c r="R1760" s="16">
        <f>VLOOKUP(A1760,'Per Pallet'!A:C,3,0)</f>
        <v>176</v>
      </c>
      <c r="S1760" s="16">
        <f t="shared" si="92"/>
        <v>14</v>
      </c>
    </row>
    <row r="1761" spans="1:19" hidden="1" x14ac:dyDescent="0.25">
      <c r="A1761" s="71">
        <v>69568829</v>
      </c>
      <c r="B1761" s="71">
        <v>2300</v>
      </c>
      <c r="C1761" s="71" t="s">
        <v>849</v>
      </c>
      <c r="D1761" s="71" t="s">
        <v>850</v>
      </c>
      <c r="E1761" s="71" t="s">
        <v>10403</v>
      </c>
      <c r="F1761" s="71" t="s">
        <v>851</v>
      </c>
      <c r="G1761" s="71" t="s">
        <v>852</v>
      </c>
      <c r="H1761" s="72">
        <v>35126</v>
      </c>
      <c r="I1761" s="73">
        <v>326551.84999999998</v>
      </c>
      <c r="J1761" s="73">
        <v>9296.59</v>
      </c>
      <c r="K1761" s="73">
        <v>9781.8700000000008</v>
      </c>
      <c r="L1761" s="74">
        <v>1000</v>
      </c>
      <c r="M1761" s="73">
        <v>326551.84999999998</v>
      </c>
      <c r="N1761" s="73">
        <v>0</v>
      </c>
      <c r="O1761" s="16" t="str">
        <f>VLOOKUP($A1761,'Roll up tech'!$A:$C,3,0)</f>
        <v>48oz</v>
      </c>
      <c r="P1761" s="16" t="str">
        <f>VLOOKUP($A1761,'Roll up tech'!$A:$C,2,0)</f>
        <v>BR CS CHOC 6 1.5QT</v>
      </c>
      <c r="Q1761" s="16" t="str">
        <f t="shared" ref="Q1761:Q1824" si="93">LEFT(P1761,2)</f>
        <v>BR</v>
      </c>
      <c r="R1761" s="16">
        <f>VLOOKUP(A1761,'Per Pallet'!A:C,3,0)</f>
        <v>176</v>
      </c>
      <c r="S1761" s="16">
        <f t="shared" ref="S1761:S1824" si="94">ROUNDUP(H1761/R1761,0)</f>
        <v>200</v>
      </c>
    </row>
    <row r="1762" spans="1:19" hidden="1" x14ac:dyDescent="0.25">
      <c r="A1762" s="71">
        <v>69568829</v>
      </c>
      <c r="B1762" s="71">
        <v>2904</v>
      </c>
      <c r="C1762" s="71" t="s">
        <v>849</v>
      </c>
      <c r="D1762" s="71" t="s">
        <v>850</v>
      </c>
      <c r="E1762" s="71" t="s">
        <v>10403</v>
      </c>
      <c r="F1762" s="71" t="s">
        <v>851</v>
      </c>
      <c r="G1762" s="71" t="s">
        <v>852</v>
      </c>
      <c r="H1762" s="72">
        <v>3611</v>
      </c>
      <c r="I1762" s="73">
        <v>33085.14</v>
      </c>
      <c r="J1762" s="73">
        <v>9162.32</v>
      </c>
      <c r="K1762" s="73">
        <v>9716.93</v>
      </c>
      <c r="L1762" s="74">
        <v>1000</v>
      </c>
      <c r="M1762" s="73">
        <v>33085.14</v>
      </c>
      <c r="N1762" s="73">
        <v>0</v>
      </c>
      <c r="O1762" s="16" t="str">
        <f>VLOOKUP($A1762,'Roll up tech'!$A:$C,3,0)</f>
        <v>48oz</v>
      </c>
      <c r="P1762" s="16" t="str">
        <f>VLOOKUP($A1762,'Roll up tech'!$A:$C,2,0)</f>
        <v>BR CS CHOC 6 1.5QT</v>
      </c>
      <c r="Q1762" s="16" t="str">
        <f t="shared" si="93"/>
        <v>BR</v>
      </c>
      <c r="R1762" s="16">
        <f>VLOOKUP(A1762,'Per Pallet'!A:C,3,0)</f>
        <v>176</v>
      </c>
      <c r="S1762" s="16">
        <f t="shared" si="94"/>
        <v>21</v>
      </c>
    </row>
    <row r="1763" spans="1:19" hidden="1" x14ac:dyDescent="0.25">
      <c r="A1763" s="71">
        <v>69568829</v>
      </c>
      <c r="B1763" s="71">
        <v>3989</v>
      </c>
      <c r="C1763" s="71" t="s">
        <v>849</v>
      </c>
      <c r="D1763" s="71" t="s">
        <v>850</v>
      </c>
      <c r="E1763" s="71" t="s">
        <v>10403</v>
      </c>
      <c r="F1763" s="71" t="s">
        <v>851</v>
      </c>
      <c r="G1763" s="71" t="s">
        <v>852</v>
      </c>
      <c r="H1763" s="72">
        <v>24881</v>
      </c>
      <c r="I1763" s="73">
        <v>241357.8</v>
      </c>
      <c r="J1763" s="73">
        <v>9700.49</v>
      </c>
      <c r="K1763" s="73">
        <v>9837.1</v>
      </c>
      <c r="L1763" s="74">
        <v>1000</v>
      </c>
      <c r="M1763" s="73">
        <v>241357.8</v>
      </c>
      <c r="N1763" s="73">
        <v>0</v>
      </c>
      <c r="O1763" s="16" t="str">
        <f>VLOOKUP($A1763,'Roll up tech'!$A:$C,3,0)</f>
        <v>48oz</v>
      </c>
      <c r="P1763" s="16" t="str">
        <f>VLOOKUP($A1763,'Roll up tech'!$A:$C,2,0)</f>
        <v>BR CS CHOC 6 1.5QT</v>
      </c>
      <c r="Q1763" s="16" t="str">
        <f t="shared" si="93"/>
        <v>BR</v>
      </c>
      <c r="R1763" s="16">
        <f>VLOOKUP(A1763,'Per Pallet'!A:C,3,0)</f>
        <v>176</v>
      </c>
      <c r="S1763" s="16">
        <f t="shared" si="94"/>
        <v>142</v>
      </c>
    </row>
    <row r="1764" spans="1:19" hidden="1" x14ac:dyDescent="0.25">
      <c r="A1764" s="71">
        <v>69568962</v>
      </c>
      <c r="B1764" s="71">
        <v>1419</v>
      </c>
      <c r="C1764" s="71" t="s">
        <v>849</v>
      </c>
      <c r="D1764" s="71" t="s">
        <v>850</v>
      </c>
      <c r="E1764" s="71" t="s">
        <v>10403</v>
      </c>
      <c r="F1764" s="71" t="s">
        <v>851</v>
      </c>
      <c r="G1764" s="71" t="s">
        <v>852</v>
      </c>
      <c r="H1764" s="72">
        <v>176</v>
      </c>
      <c r="I1764" s="73">
        <v>1815.14</v>
      </c>
      <c r="J1764" s="73">
        <v>10313.299999999999</v>
      </c>
      <c r="K1764" s="73">
        <v>7870.94</v>
      </c>
      <c r="L1764" s="74">
        <v>1000</v>
      </c>
      <c r="M1764" s="73">
        <v>1815.14</v>
      </c>
      <c r="N1764" s="73">
        <v>0</v>
      </c>
      <c r="O1764" s="16" t="str">
        <f>VLOOKUP($A1764,'Roll up tech'!$A:$C,3,0)</f>
        <v>48oz</v>
      </c>
      <c r="P1764" s="16" t="str">
        <f>VLOOKUP($A1764,'Roll up tech'!$A:$C,2,0)</f>
        <v>BR NSA VCS 6 1.5QT</v>
      </c>
      <c r="Q1764" s="16" t="str">
        <f t="shared" si="93"/>
        <v>BR</v>
      </c>
      <c r="R1764" s="16">
        <f>VLOOKUP(A1764,'Per Pallet'!A:C,3,0)</f>
        <v>176</v>
      </c>
      <c r="S1764" s="16">
        <f t="shared" si="94"/>
        <v>1</v>
      </c>
    </row>
    <row r="1765" spans="1:19" hidden="1" x14ac:dyDescent="0.25">
      <c r="A1765" s="71">
        <v>69568962</v>
      </c>
      <c r="B1765" s="71">
        <v>1439</v>
      </c>
      <c r="C1765" s="71" t="s">
        <v>849</v>
      </c>
      <c r="D1765" s="71" t="s">
        <v>850</v>
      </c>
      <c r="E1765" s="71" t="s">
        <v>10403</v>
      </c>
      <c r="F1765" s="71" t="s">
        <v>851</v>
      </c>
      <c r="G1765" s="71" t="s">
        <v>852</v>
      </c>
      <c r="H1765" s="72">
        <v>3222</v>
      </c>
      <c r="I1765" s="73">
        <v>31921.279999999999</v>
      </c>
      <c r="J1765" s="73">
        <v>9907.2900000000009</v>
      </c>
      <c r="K1765" s="73">
        <v>7870.94</v>
      </c>
      <c r="L1765" s="74">
        <v>1000</v>
      </c>
      <c r="M1765" s="73">
        <v>31921.279999999999</v>
      </c>
      <c r="N1765" s="73">
        <v>0</v>
      </c>
      <c r="O1765" s="16" t="str">
        <f>VLOOKUP($A1765,'Roll up tech'!$A:$C,3,0)</f>
        <v>48oz</v>
      </c>
      <c r="P1765" s="16" t="str">
        <f>VLOOKUP($A1765,'Roll up tech'!$A:$C,2,0)</f>
        <v>BR NSA VCS 6 1.5QT</v>
      </c>
      <c r="Q1765" s="16" t="str">
        <f t="shared" si="93"/>
        <v>BR</v>
      </c>
      <c r="R1765" s="16">
        <f>VLOOKUP(A1765,'Per Pallet'!A:C,3,0)</f>
        <v>176</v>
      </c>
      <c r="S1765" s="16">
        <f t="shared" si="94"/>
        <v>19</v>
      </c>
    </row>
    <row r="1766" spans="1:19" hidden="1" x14ac:dyDescent="0.25">
      <c r="A1766" s="71">
        <v>69568962</v>
      </c>
      <c r="B1766" s="71">
        <v>2300</v>
      </c>
      <c r="C1766" s="71" t="s">
        <v>849</v>
      </c>
      <c r="D1766" s="71" t="s">
        <v>850</v>
      </c>
      <c r="E1766" s="71" t="s">
        <v>10403</v>
      </c>
      <c r="F1766" s="71" t="s">
        <v>851</v>
      </c>
      <c r="G1766" s="71" t="s">
        <v>852</v>
      </c>
      <c r="H1766" s="72">
        <v>21646</v>
      </c>
      <c r="I1766" s="73">
        <v>201300.51</v>
      </c>
      <c r="J1766" s="73">
        <v>9299.66</v>
      </c>
      <c r="K1766" s="73">
        <v>7083.22</v>
      </c>
      <c r="L1766" s="74">
        <v>1000</v>
      </c>
      <c r="M1766" s="73">
        <v>201300.51</v>
      </c>
      <c r="N1766" s="73">
        <v>0</v>
      </c>
      <c r="O1766" s="16" t="str">
        <f>VLOOKUP($A1766,'Roll up tech'!$A:$C,3,0)</f>
        <v>48oz</v>
      </c>
      <c r="P1766" s="16" t="str">
        <f>VLOOKUP($A1766,'Roll up tech'!$A:$C,2,0)</f>
        <v>BR NSA VCS 6 1.5QT</v>
      </c>
      <c r="Q1766" s="16" t="str">
        <f t="shared" si="93"/>
        <v>BR</v>
      </c>
      <c r="R1766" s="16">
        <f>VLOOKUP(A1766,'Per Pallet'!A:C,3,0)</f>
        <v>176</v>
      </c>
      <c r="S1766" s="16">
        <f t="shared" si="94"/>
        <v>123</v>
      </c>
    </row>
    <row r="1767" spans="1:19" hidden="1" x14ac:dyDescent="0.25">
      <c r="A1767" s="71">
        <v>69568962</v>
      </c>
      <c r="B1767" s="71">
        <v>2904</v>
      </c>
      <c r="C1767" s="71" t="s">
        <v>849</v>
      </c>
      <c r="D1767" s="71" t="s">
        <v>850</v>
      </c>
      <c r="E1767" s="71" t="s">
        <v>10403</v>
      </c>
      <c r="F1767" s="71" t="s">
        <v>851</v>
      </c>
      <c r="G1767" s="71" t="s">
        <v>852</v>
      </c>
      <c r="H1767" s="72">
        <v>28</v>
      </c>
      <c r="I1767" s="73">
        <v>260.39</v>
      </c>
      <c r="J1767" s="73">
        <v>9299.64</v>
      </c>
      <c r="K1767" s="73">
        <v>7060.33</v>
      </c>
      <c r="L1767" s="74">
        <v>1000</v>
      </c>
      <c r="M1767" s="73">
        <v>260.39</v>
      </c>
      <c r="N1767" s="73">
        <v>0</v>
      </c>
      <c r="O1767" s="16" t="str">
        <f>VLOOKUP($A1767,'Roll up tech'!$A:$C,3,0)</f>
        <v>48oz</v>
      </c>
      <c r="P1767" s="16" t="str">
        <f>VLOOKUP($A1767,'Roll up tech'!$A:$C,2,0)</f>
        <v>BR NSA VCS 6 1.5QT</v>
      </c>
      <c r="Q1767" s="16" t="str">
        <f t="shared" si="93"/>
        <v>BR</v>
      </c>
      <c r="R1767" s="16">
        <f>VLOOKUP(A1767,'Per Pallet'!A:C,3,0)</f>
        <v>176</v>
      </c>
      <c r="S1767" s="16">
        <f t="shared" si="94"/>
        <v>1</v>
      </c>
    </row>
    <row r="1768" spans="1:19" hidden="1" x14ac:dyDescent="0.25">
      <c r="A1768" s="71">
        <v>69568962</v>
      </c>
      <c r="B1768" s="71">
        <v>3989</v>
      </c>
      <c r="C1768" s="71" t="s">
        <v>849</v>
      </c>
      <c r="D1768" s="71" t="s">
        <v>850</v>
      </c>
      <c r="E1768" s="71" t="s">
        <v>10403</v>
      </c>
      <c r="F1768" s="71" t="s">
        <v>851</v>
      </c>
      <c r="G1768" s="71" t="s">
        <v>852</v>
      </c>
      <c r="H1768" s="72">
        <v>9253</v>
      </c>
      <c r="I1768" s="73">
        <v>86693.46</v>
      </c>
      <c r="J1768" s="73">
        <v>9369.23</v>
      </c>
      <c r="K1768" s="73">
        <v>7309.64</v>
      </c>
      <c r="L1768" s="74">
        <v>1000</v>
      </c>
      <c r="M1768" s="73">
        <v>86693.46</v>
      </c>
      <c r="N1768" s="73">
        <v>0</v>
      </c>
      <c r="O1768" s="16" t="str">
        <f>VLOOKUP($A1768,'Roll up tech'!$A:$C,3,0)</f>
        <v>48oz</v>
      </c>
      <c r="P1768" s="16" t="str">
        <f>VLOOKUP($A1768,'Roll up tech'!$A:$C,2,0)</f>
        <v>BR NSA VCS 6 1.5QT</v>
      </c>
      <c r="Q1768" s="16" t="str">
        <f t="shared" si="93"/>
        <v>BR</v>
      </c>
      <c r="R1768" s="16">
        <f>VLOOKUP(A1768,'Per Pallet'!A:C,3,0)</f>
        <v>176</v>
      </c>
      <c r="S1768" s="16">
        <f t="shared" si="94"/>
        <v>53</v>
      </c>
    </row>
    <row r="1769" spans="1:19" hidden="1" x14ac:dyDescent="0.25">
      <c r="A1769" s="71">
        <v>69568963</v>
      </c>
      <c r="B1769" s="71">
        <v>1406</v>
      </c>
      <c r="C1769" s="71" t="s">
        <v>849</v>
      </c>
      <c r="D1769" s="71" t="s">
        <v>850</v>
      </c>
      <c r="E1769" s="71" t="s">
        <v>10403</v>
      </c>
      <c r="F1769" s="71" t="s">
        <v>851</v>
      </c>
      <c r="G1769" s="71" t="s">
        <v>852</v>
      </c>
      <c r="H1769" s="72">
        <v>176</v>
      </c>
      <c r="I1769" s="73">
        <v>1993.75</v>
      </c>
      <c r="J1769" s="73">
        <v>11328.13</v>
      </c>
      <c r="K1769" s="73">
        <v>12939.93</v>
      </c>
      <c r="L1769" s="74">
        <v>1000</v>
      </c>
      <c r="M1769" s="73">
        <v>1993.75</v>
      </c>
      <c r="N1769" s="73">
        <v>0</v>
      </c>
      <c r="O1769" s="16" t="str">
        <f>VLOOKUP($A1769,'Roll up tech'!$A:$C,3,0)</f>
        <v>48oz</v>
      </c>
      <c r="P1769" s="16" t="str">
        <f>VLOOKUP($A1769,'Roll up tech'!$A:$C,2,0)</f>
        <v>BR Butter Pecan 6 1.5QT</v>
      </c>
      <c r="Q1769" s="16" t="str">
        <f t="shared" si="93"/>
        <v>BR</v>
      </c>
      <c r="R1769" s="16">
        <f>VLOOKUP(A1769,'Per Pallet'!A:C,3,0)</f>
        <v>176</v>
      </c>
      <c r="S1769" s="16">
        <f t="shared" si="94"/>
        <v>1</v>
      </c>
    </row>
    <row r="1770" spans="1:19" hidden="1" x14ac:dyDescent="0.25">
      <c r="A1770" s="71">
        <v>69568963</v>
      </c>
      <c r="B1770" s="71">
        <v>1419</v>
      </c>
      <c r="C1770" s="71" t="s">
        <v>849</v>
      </c>
      <c r="D1770" s="71" t="s">
        <v>850</v>
      </c>
      <c r="E1770" s="71" t="s">
        <v>10403</v>
      </c>
      <c r="F1770" s="71" t="s">
        <v>851</v>
      </c>
      <c r="G1770" s="71" t="s">
        <v>852</v>
      </c>
      <c r="H1770" s="72">
        <v>0</v>
      </c>
      <c r="I1770" s="73">
        <v>0</v>
      </c>
      <c r="J1770" s="73">
        <v>12796.52</v>
      </c>
      <c r="K1770" s="73">
        <v>12796.52</v>
      </c>
      <c r="L1770" s="74">
        <v>1000</v>
      </c>
      <c r="M1770" s="73">
        <v>0</v>
      </c>
      <c r="N1770" s="73">
        <v>0</v>
      </c>
      <c r="O1770" s="16" t="str">
        <f>VLOOKUP($A1770,'Roll up tech'!$A:$C,3,0)</f>
        <v>48oz</v>
      </c>
      <c r="P1770" s="16" t="str">
        <f>VLOOKUP($A1770,'Roll up tech'!$A:$C,2,0)</f>
        <v>BR Butter Pecan 6 1.5QT</v>
      </c>
      <c r="Q1770" s="16" t="str">
        <f t="shared" si="93"/>
        <v>BR</v>
      </c>
      <c r="R1770" s="16">
        <f>VLOOKUP(A1770,'Per Pallet'!A:C,3,0)</f>
        <v>176</v>
      </c>
      <c r="S1770" s="16">
        <f t="shared" si="94"/>
        <v>0</v>
      </c>
    </row>
    <row r="1771" spans="1:19" hidden="1" x14ac:dyDescent="0.25">
      <c r="A1771" s="71">
        <v>69568963</v>
      </c>
      <c r="B1771" s="71">
        <v>2904</v>
      </c>
      <c r="C1771" s="71" t="s">
        <v>849</v>
      </c>
      <c r="D1771" s="71" t="s">
        <v>850</v>
      </c>
      <c r="E1771" s="71" t="s">
        <v>10403</v>
      </c>
      <c r="F1771" s="71" t="s">
        <v>851</v>
      </c>
      <c r="G1771" s="71" t="s">
        <v>852</v>
      </c>
      <c r="H1771" s="72">
        <v>1875</v>
      </c>
      <c r="I1771" s="73">
        <v>22281.79</v>
      </c>
      <c r="J1771" s="73">
        <v>11883.62</v>
      </c>
      <c r="K1771" s="73">
        <v>11885.08</v>
      </c>
      <c r="L1771" s="74">
        <v>1000</v>
      </c>
      <c r="M1771" s="73">
        <v>22281.79</v>
      </c>
      <c r="N1771" s="73">
        <v>0</v>
      </c>
      <c r="O1771" s="16" t="str">
        <f>VLOOKUP($A1771,'Roll up tech'!$A:$C,3,0)</f>
        <v>48oz</v>
      </c>
      <c r="P1771" s="16" t="str">
        <f>VLOOKUP($A1771,'Roll up tech'!$A:$C,2,0)</f>
        <v>BR Butter Pecan 6 1.5QT</v>
      </c>
      <c r="Q1771" s="16" t="str">
        <f t="shared" si="93"/>
        <v>BR</v>
      </c>
      <c r="R1771" s="16">
        <f>VLOOKUP(A1771,'Per Pallet'!A:C,3,0)</f>
        <v>176</v>
      </c>
      <c r="S1771" s="16">
        <f t="shared" si="94"/>
        <v>11</v>
      </c>
    </row>
    <row r="1772" spans="1:19" hidden="1" x14ac:dyDescent="0.25">
      <c r="A1772" s="71">
        <v>69568964</v>
      </c>
      <c r="B1772" s="71">
        <v>1406</v>
      </c>
      <c r="C1772" s="71" t="s">
        <v>849</v>
      </c>
      <c r="D1772" s="71" t="s">
        <v>850</v>
      </c>
      <c r="E1772" s="71" t="s">
        <v>10403</v>
      </c>
      <c r="F1772" s="71" t="s">
        <v>851</v>
      </c>
      <c r="G1772" s="71" t="s">
        <v>852</v>
      </c>
      <c r="H1772" s="72">
        <v>0</v>
      </c>
      <c r="I1772" s="73">
        <v>0</v>
      </c>
      <c r="J1772" s="73">
        <v>7078.5</v>
      </c>
      <c r="K1772" s="73">
        <v>8919.76</v>
      </c>
      <c r="L1772" s="74">
        <v>1000</v>
      </c>
      <c r="M1772" s="73">
        <v>0</v>
      </c>
      <c r="N1772" s="73">
        <v>0</v>
      </c>
      <c r="O1772" s="16" t="str">
        <f>VLOOKUP($A1772,'Roll up tech'!$A:$C,3,0)</f>
        <v>48oz</v>
      </c>
      <c r="P1772" s="16" t="str">
        <f>VLOOKUP($A1772,'Roll up tech'!$A:$C,2,0)</f>
        <v>BR NSA Vanilla 6 1.5QT</v>
      </c>
      <c r="Q1772" s="16" t="str">
        <f t="shared" si="93"/>
        <v>BR</v>
      </c>
      <c r="R1772" s="16">
        <f>VLOOKUP(A1772,'Per Pallet'!A:C,3,0)</f>
        <v>176</v>
      </c>
      <c r="S1772" s="16">
        <f t="shared" si="94"/>
        <v>0</v>
      </c>
    </row>
    <row r="1773" spans="1:19" hidden="1" x14ac:dyDescent="0.25">
      <c r="A1773" s="71">
        <v>69568964</v>
      </c>
      <c r="B1773" s="71">
        <v>1419</v>
      </c>
      <c r="C1773" s="71" t="s">
        <v>849</v>
      </c>
      <c r="D1773" s="71" t="s">
        <v>850</v>
      </c>
      <c r="E1773" s="71" t="s">
        <v>10403</v>
      </c>
      <c r="F1773" s="71" t="s">
        <v>851</v>
      </c>
      <c r="G1773" s="71" t="s">
        <v>852</v>
      </c>
      <c r="H1773" s="72">
        <v>14454</v>
      </c>
      <c r="I1773" s="73">
        <v>139397.43</v>
      </c>
      <c r="J1773" s="73">
        <v>9644.2099999999991</v>
      </c>
      <c r="K1773" s="73">
        <v>8938.9699999999993</v>
      </c>
      <c r="L1773" s="74">
        <v>1000</v>
      </c>
      <c r="M1773" s="73">
        <v>139397.43</v>
      </c>
      <c r="N1773" s="73">
        <v>0</v>
      </c>
      <c r="O1773" s="16" t="str">
        <f>VLOOKUP($A1773,'Roll up tech'!$A:$C,3,0)</f>
        <v>48oz</v>
      </c>
      <c r="P1773" s="16" t="str">
        <f>VLOOKUP($A1773,'Roll up tech'!$A:$C,2,0)</f>
        <v>BR NSA Vanilla 6 1.5QT</v>
      </c>
      <c r="Q1773" s="16" t="str">
        <f t="shared" si="93"/>
        <v>BR</v>
      </c>
      <c r="R1773" s="16">
        <f>VLOOKUP(A1773,'Per Pallet'!A:C,3,0)</f>
        <v>176</v>
      </c>
      <c r="S1773" s="16">
        <f t="shared" si="94"/>
        <v>83</v>
      </c>
    </row>
    <row r="1774" spans="1:19" hidden="1" x14ac:dyDescent="0.25">
      <c r="A1774" s="71">
        <v>69568964</v>
      </c>
      <c r="B1774" s="71">
        <v>1439</v>
      </c>
      <c r="C1774" s="71" t="s">
        <v>849</v>
      </c>
      <c r="D1774" s="71" t="s">
        <v>850</v>
      </c>
      <c r="E1774" s="71" t="s">
        <v>10403</v>
      </c>
      <c r="F1774" s="71" t="s">
        <v>851</v>
      </c>
      <c r="G1774" s="71" t="s">
        <v>852</v>
      </c>
      <c r="H1774" s="72">
        <v>20905</v>
      </c>
      <c r="I1774" s="73">
        <v>170328.09</v>
      </c>
      <c r="J1774" s="73">
        <v>8147.72</v>
      </c>
      <c r="K1774" s="73">
        <v>8938.9699999999993</v>
      </c>
      <c r="L1774" s="74">
        <v>1000</v>
      </c>
      <c r="M1774" s="73">
        <v>170328.09</v>
      </c>
      <c r="N1774" s="73">
        <v>0</v>
      </c>
      <c r="O1774" s="16" t="str">
        <f>VLOOKUP($A1774,'Roll up tech'!$A:$C,3,0)</f>
        <v>48oz</v>
      </c>
      <c r="P1774" s="16" t="str">
        <f>VLOOKUP($A1774,'Roll up tech'!$A:$C,2,0)</f>
        <v>BR NSA Vanilla 6 1.5QT</v>
      </c>
      <c r="Q1774" s="16" t="str">
        <f t="shared" si="93"/>
        <v>BR</v>
      </c>
      <c r="R1774" s="16">
        <f>VLOOKUP(A1774,'Per Pallet'!A:C,3,0)</f>
        <v>176</v>
      </c>
      <c r="S1774" s="16">
        <f t="shared" si="94"/>
        <v>119</v>
      </c>
    </row>
    <row r="1775" spans="1:19" hidden="1" x14ac:dyDescent="0.25">
      <c r="A1775" s="71">
        <v>69568964</v>
      </c>
      <c r="B1775" s="71">
        <v>2300</v>
      </c>
      <c r="C1775" s="71" t="s">
        <v>849</v>
      </c>
      <c r="D1775" s="71" t="s">
        <v>850</v>
      </c>
      <c r="E1775" s="71" t="s">
        <v>10403</v>
      </c>
      <c r="F1775" s="71" t="s">
        <v>851</v>
      </c>
      <c r="G1775" s="71" t="s">
        <v>852</v>
      </c>
      <c r="H1775" s="72">
        <v>34315</v>
      </c>
      <c r="I1775" s="73">
        <v>282536.71999999997</v>
      </c>
      <c r="J1775" s="73">
        <v>8233.6200000000008</v>
      </c>
      <c r="K1775" s="73">
        <v>8096.01</v>
      </c>
      <c r="L1775" s="74">
        <v>1000</v>
      </c>
      <c r="M1775" s="73">
        <v>282536.71999999997</v>
      </c>
      <c r="N1775" s="73">
        <v>0</v>
      </c>
      <c r="O1775" s="16" t="str">
        <f>VLOOKUP($A1775,'Roll up tech'!$A:$C,3,0)</f>
        <v>48oz</v>
      </c>
      <c r="P1775" s="16" t="str">
        <f>VLOOKUP($A1775,'Roll up tech'!$A:$C,2,0)</f>
        <v>BR NSA Vanilla 6 1.5QT</v>
      </c>
      <c r="Q1775" s="16" t="str">
        <f t="shared" si="93"/>
        <v>BR</v>
      </c>
      <c r="R1775" s="16">
        <f>VLOOKUP(A1775,'Per Pallet'!A:C,3,0)</f>
        <v>176</v>
      </c>
      <c r="S1775" s="16">
        <f t="shared" si="94"/>
        <v>195</v>
      </c>
    </row>
    <row r="1776" spans="1:19" hidden="1" x14ac:dyDescent="0.25">
      <c r="A1776" s="71">
        <v>69568964</v>
      </c>
      <c r="B1776" s="71">
        <v>2904</v>
      </c>
      <c r="C1776" s="71" t="s">
        <v>849</v>
      </c>
      <c r="D1776" s="71" t="s">
        <v>850</v>
      </c>
      <c r="E1776" s="71" t="s">
        <v>10403</v>
      </c>
      <c r="F1776" s="71" t="s">
        <v>851</v>
      </c>
      <c r="G1776" s="71" t="s">
        <v>852</v>
      </c>
      <c r="H1776" s="72">
        <v>2</v>
      </c>
      <c r="I1776" s="73">
        <v>16</v>
      </c>
      <c r="J1776" s="73">
        <v>8000</v>
      </c>
      <c r="K1776" s="73">
        <v>8089.42</v>
      </c>
      <c r="L1776" s="74">
        <v>1000</v>
      </c>
      <c r="M1776" s="73">
        <v>16</v>
      </c>
      <c r="N1776" s="73">
        <v>0</v>
      </c>
      <c r="O1776" s="16" t="str">
        <f>VLOOKUP($A1776,'Roll up tech'!$A:$C,3,0)</f>
        <v>48oz</v>
      </c>
      <c r="P1776" s="16" t="str">
        <f>VLOOKUP($A1776,'Roll up tech'!$A:$C,2,0)</f>
        <v>BR NSA Vanilla 6 1.5QT</v>
      </c>
      <c r="Q1776" s="16" t="str">
        <f t="shared" si="93"/>
        <v>BR</v>
      </c>
      <c r="R1776" s="16">
        <f>VLOOKUP(A1776,'Per Pallet'!A:C,3,0)</f>
        <v>176</v>
      </c>
      <c r="S1776" s="16">
        <f t="shared" si="94"/>
        <v>1</v>
      </c>
    </row>
    <row r="1777" spans="1:19" hidden="1" x14ac:dyDescent="0.25">
      <c r="A1777" s="71">
        <v>69568964</v>
      </c>
      <c r="B1777" s="71">
        <v>3989</v>
      </c>
      <c r="C1777" s="71" t="s">
        <v>849</v>
      </c>
      <c r="D1777" s="71" t="s">
        <v>850</v>
      </c>
      <c r="E1777" s="71" t="s">
        <v>10403</v>
      </c>
      <c r="F1777" s="71" t="s">
        <v>851</v>
      </c>
      <c r="G1777" s="71" t="s">
        <v>852</v>
      </c>
      <c r="H1777" s="72">
        <v>26167</v>
      </c>
      <c r="I1777" s="73">
        <v>220308.5</v>
      </c>
      <c r="J1777" s="73">
        <v>8419.33</v>
      </c>
      <c r="K1777" s="73">
        <v>8223.17</v>
      </c>
      <c r="L1777" s="74">
        <v>1000</v>
      </c>
      <c r="M1777" s="73">
        <v>220308.5</v>
      </c>
      <c r="N1777" s="73">
        <v>0</v>
      </c>
      <c r="O1777" s="16" t="str">
        <f>VLOOKUP($A1777,'Roll up tech'!$A:$C,3,0)</f>
        <v>48oz</v>
      </c>
      <c r="P1777" s="16" t="str">
        <f>VLOOKUP($A1777,'Roll up tech'!$A:$C,2,0)</f>
        <v>BR NSA Vanilla 6 1.5QT</v>
      </c>
      <c r="Q1777" s="16" t="str">
        <f t="shared" si="93"/>
        <v>BR</v>
      </c>
      <c r="R1777" s="16">
        <f>VLOOKUP(A1777,'Per Pallet'!A:C,3,0)</f>
        <v>176</v>
      </c>
      <c r="S1777" s="16">
        <f t="shared" si="94"/>
        <v>149</v>
      </c>
    </row>
    <row r="1778" spans="1:19" x14ac:dyDescent="0.25">
      <c r="A1778" s="71">
        <v>69571484</v>
      </c>
      <c r="B1778" s="71">
        <v>2300</v>
      </c>
      <c r="C1778" s="71" t="s">
        <v>849</v>
      </c>
      <c r="D1778" s="71" t="s">
        <v>850</v>
      </c>
      <c r="E1778" s="71" t="s">
        <v>10403</v>
      </c>
      <c r="F1778" s="71" t="s">
        <v>851</v>
      </c>
      <c r="G1778" s="71" t="s">
        <v>852</v>
      </c>
      <c r="H1778" s="72">
        <v>1358</v>
      </c>
      <c r="I1778" s="73">
        <v>8507.7199999999993</v>
      </c>
      <c r="J1778" s="73">
        <v>6264.89</v>
      </c>
      <c r="K1778" s="73">
        <v>6666.13</v>
      </c>
      <c r="L1778" s="74">
        <v>1000</v>
      </c>
      <c r="M1778" s="73">
        <v>8507.7199999999993</v>
      </c>
      <c r="N1778" s="73">
        <v>0</v>
      </c>
      <c r="O1778" s="16" t="str">
        <f>VLOOKUP($A1778,'Roll up tech'!$A:$C,3,0)</f>
        <v>MG Sticks</v>
      </c>
      <c r="P1778" s="16" t="str">
        <f>VLOOKUP($A1778,'Roll up tech'!$A:$C,2,0)</f>
        <v>MG Double Caramel OOH 1-12PK</v>
      </c>
      <c r="Q1778" s="16" t="str">
        <f t="shared" si="93"/>
        <v>MG</v>
      </c>
      <c r="R1778" s="16">
        <f>VLOOKUP(A1778,'Per Pallet'!A:C,3,0)</f>
        <v>493</v>
      </c>
      <c r="S1778" s="16">
        <f t="shared" si="94"/>
        <v>3</v>
      </c>
    </row>
    <row r="1779" spans="1:19" x14ac:dyDescent="0.25">
      <c r="A1779" s="71">
        <v>69572657</v>
      </c>
      <c r="B1779" s="71">
        <v>1419</v>
      </c>
      <c r="C1779" s="71" t="s">
        <v>849</v>
      </c>
      <c r="D1779" s="71" t="s">
        <v>850</v>
      </c>
      <c r="E1779" s="71" t="s">
        <v>10403</v>
      </c>
      <c r="F1779" s="71" t="s">
        <v>851</v>
      </c>
      <c r="G1779" s="71" t="s">
        <v>852</v>
      </c>
      <c r="H1779" s="72">
        <v>3150</v>
      </c>
      <c r="I1779" s="73">
        <v>42615.33</v>
      </c>
      <c r="J1779" s="73">
        <v>13528.68</v>
      </c>
      <c r="K1779" s="73">
        <v>13701.7</v>
      </c>
      <c r="L1779" s="74">
        <v>1000</v>
      </c>
      <c r="M1779" s="73">
        <v>42615.33</v>
      </c>
      <c r="N1779" s="73">
        <v>0</v>
      </c>
      <c r="O1779" s="16" t="str">
        <f>VLOOKUP($A1779,'Roll up tech'!$A:$C,3,0)</f>
        <v>MG Sticks</v>
      </c>
      <c r="P1779" s="16" t="str">
        <f>VLOOKUP($A1779,'Roll up tech'!$A:$C,2,0)</f>
        <v>MG Double Caramel 8-3PK</v>
      </c>
      <c r="Q1779" s="16" t="str">
        <f t="shared" si="93"/>
        <v>MG</v>
      </c>
      <c r="R1779" s="16">
        <f>VLOOKUP(A1779,'Per Pallet'!A:C,3,0)</f>
        <v>210</v>
      </c>
      <c r="S1779" s="16">
        <f t="shared" si="94"/>
        <v>15</v>
      </c>
    </row>
    <row r="1780" spans="1:19" x14ac:dyDescent="0.25">
      <c r="A1780" s="71">
        <v>69572657</v>
      </c>
      <c r="B1780" s="71">
        <v>1439</v>
      </c>
      <c r="C1780" s="71" t="s">
        <v>849</v>
      </c>
      <c r="D1780" s="71" t="s">
        <v>850</v>
      </c>
      <c r="E1780" s="71" t="s">
        <v>10403</v>
      </c>
      <c r="F1780" s="71" t="s">
        <v>851</v>
      </c>
      <c r="G1780" s="71" t="s">
        <v>852</v>
      </c>
      <c r="H1780" s="72">
        <v>3150</v>
      </c>
      <c r="I1780" s="73">
        <v>42167.99</v>
      </c>
      <c r="J1780" s="73">
        <v>13386.66</v>
      </c>
      <c r="K1780" s="73">
        <v>13701.7</v>
      </c>
      <c r="L1780" s="74">
        <v>1000</v>
      </c>
      <c r="M1780" s="73">
        <v>42167.99</v>
      </c>
      <c r="N1780" s="73">
        <v>0</v>
      </c>
      <c r="O1780" s="16" t="str">
        <f>VLOOKUP($A1780,'Roll up tech'!$A:$C,3,0)</f>
        <v>MG Sticks</v>
      </c>
      <c r="P1780" s="16" t="str">
        <f>VLOOKUP($A1780,'Roll up tech'!$A:$C,2,0)</f>
        <v>MG Double Caramel 8-3PK</v>
      </c>
      <c r="Q1780" s="16" t="str">
        <f t="shared" si="93"/>
        <v>MG</v>
      </c>
      <c r="R1780" s="16">
        <f>VLOOKUP(A1780,'Per Pallet'!A:C,3,0)</f>
        <v>210</v>
      </c>
      <c r="S1780" s="16">
        <f t="shared" si="94"/>
        <v>15</v>
      </c>
    </row>
    <row r="1781" spans="1:19" x14ac:dyDescent="0.25">
      <c r="A1781" s="71">
        <v>69572657</v>
      </c>
      <c r="B1781" s="71">
        <v>2300</v>
      </c>
      <c r="C1781" s="71" t="s">
        <v>849</v>
      </c>
      <c r="D1781" s="71" t="s">
        <v>850</v>
      </c>
      <c r="E1781" s="71" t="s">
        <v>10403</v>
      </c>
      <c r="F1781" s="71" t="s">
        <v>851</v>
      </c>
      <c r="G1781" s="71" t="s">
        <v>852</v>
      </c>
      <c r="H1781" s="72">
        <v>5310</v>
      </c>
      <c r="I1781" s="73">
        <v>67762.8</v>
      </c>
      <c r="J1781" s="73">
        <v>12761.36</v>
      </c>
      <c r="K1781" s="73">
        <v>13701.7</v>
      </c>
      <c r="L1781" s="74">
        <v>1000</v>
      </c>
      <c r="M1781" s="73">
        <v>67762.8</v>
      </c>
      <c r="N1781" s="73">
        <v>0</v>
      </c>
      <c r="O1781" s="16" t="str">
        <f>VLOOKUP($A1781,'Roll up tech'!$A:$C,3,0)</f>
        <v>MG Sticks</v>
      </c>
      <c r="P1781" s="16" t="str">
        <f>VLOOKUP($A1781,'Roll up tech'!$A:$C,2,0)</f>
        <v>MG Double Caramel 8-3PK</v>
      </c>
      <c r="Q1781" s="16" t="str">
        <f t="shared" si="93"/>
        <v>MG</v>
      </c>
      <c r="R1781" s="16">
        <f>VLOOKUP(A1781,'Per Pallet'!A:C,3,0)</f>
        <v>210</v>
      </c>
      <c r="S1781" s="16">
        <f t="shared" si="94"/>
        <v>26</v>
      </c>
    </row>
    <row r="1782" spans="1:19" x14ac:dyDescent="0.25">
      <c r="A1782" s="71">
        <v>69572657</v>
      </c>
      <c r="B1782" s="71">
        <v>3989</v>
      </c>
      <c r="C1782" s="71" t="s">
        <v>849</v>
      </c>
      <c r="D1782" s="71" t="s">
        <v>850</v>
      </c>
      <c r="E1782" s="71" t="s">
        <v>10403</v>
      </c>
      <c r="F1782" s="71" t="s">
        <v>851</v>
      </c>
      <c r="G1782" s="71" t="s">
        <v>852</v>
      </c>
      <c r="H1782" s="72">
        <v>6300</v>
      </c>
      <c r="I1782" s="73">
        <v>80962.12</v>
      </c>
      <c r="J1782" s="73">
        <v>12851.13</v>
      </c>
      <c r="K1782" s="73">
        <v>13701.7</v>
      </c>
      <c r="L1782" s="74">
        <v>1000</v>
      </c>
      <c r="M1782" s="73">
        <v>80962.12</v>
      </c>
      <c r="N1782" s="73">
        <v>0</v>
      </c>
      <c r="O1782" s="16" t="str">
        <f>VLOOKUP($A1782,'Roll up tech'!$A:$C,3,0)</f>
        <v>MG Sticks</v>
      </c>
      <c r="P1782" s="16" t="str">
        <f>VLOOKUP($A1782,'Roll up tech'!$A:$C,2,0)</f>
        <v>MG Double Caramel 8-3PK</v>
      </c>
      <c r="Q1782" s="16" t="str">
        <f t="shared" si="93"/>
        <v>MG</v>
      </c>
      <c r="R1782" s="16">
        <f>VLOOKUP(A1782,'Per Pallet'!A:C,3,0)</f>
        <v>210</v>
      </c>
      <c r="S1782" s="16">
        <f t="shared" si="94"/>
        <v>30</v>
      </c>
    </row>
    <row r="1783" spans="1:19" x14ac:dyDescent="0.25">
      <c r="A1783" s="71">
        <v>69572659</v>
      </c>
      <c r="B1783" s="71">
        <v>2904</v>
      </c>
      <c r="C1783" s="71" t="s">
        <v>849</v>
      </c>
      <c r="D1783" s="71" t="s">
        <v>850</v>
      </c>
      <c r="E1783" s="71" t="s">
        <v>10403</v>
      </c>
      <c r="F1783" s="71" t="s">
        <v>851</v>
      </c>
      <c r="G1783" s="71" t="s">
        <v>852</v>
      </c>
      <c r="H1783" s="72">
        <v>126</v>
      </c>
      <c r="I1783" s="73">
        <v>2219.66</v>
      </c>
      <c r="J1783" s="73">
        <v>17616.349999999999</v>
      </c>
      <c r="K1783" s="73">
        <v>15845.8</v>
      </c>
      <c r="L1783" s="74">
        <v>1000</v>
      </c>
      <c r="M1783" s="73">
        <v>2219.66</v>
      </c>
      <c r="N1783" s="73">
        <v>0</v>
      </c>
      <c r="O1783" s="16" t="str">
        <f>VLOOKUP($A1783,'Roll up tech'!$A:$C,3,0)</f>
        <v>MG Sticks</v>
      </c>
      <c r="P1783" s="16" t="str">
        <f>VLOOKUP($A1783,'Roll up tech'!$A:$C,2,0)</f>
        <v>MG Double Raspberry 8-3PK</v>
      </c>
      <c r="Q1783" s="16" t="str">
        <f t="shared" si="93"/>
        <v>MG</v>
      </c>
      <c r="R1783" s="16">
        <f>VLOOKUP(A1783,'Per Pallet'!A:C,3,0)</f>
        <v>210</v>
      </c>
      <c r="S1783" s="16">
        <f t="shared" si="94"/>
        <v>1</v>
      </c>
    </row>
    <row r="1784" spans="1:19" hidden="1" x14ac:dyDescent="0.25">
      <c r="A1784" s="71">
        <v>69577493</v>
      </c>
      <c r="B1784" s="71">
        <v>2300</v>
      </c>
      <c r="C1784" s="71" t="s">
        <v>849</v>
      </c>
      <c r="D1784" s="71" t="s">
        <v>850</v>
      </c>
      <c r="E1784" s="71" t="s">
        <v>10403</v>
      </c>
      <c r="F1784" s="71" t="s">
        <v>851</v>
      </c>
      <c r="G1784" s="71" t="s">
        <v>852</v>
      </c>
      <c r="H1784" s="72">
        <v>624</v>
      </c>
      <c r="I1784" s="73">
        <v>10087.290000000001</v>
      </c>
      <c r="J1784" s="73">
        <v>16165.53</v>
      </c>
      <c r="K1784" s="73">
        <v>17200.7</v>
      </c>
      <c r="L1784" s="74">
        <v>1000</v>
      </c>
      <c r="M1784" s="73">
        <v>10087.290000000001</v>
      </c>
      <c r="N1784" s="73">
        <v>0</v>
      </c>
      <c r="O1784" s="16" t="str">
        <f>VLOOKUP($A1784,'Roll up tech'!$A:$C,3,0)</f>
        <v>MG Sticks</v>
      </c>
      <c r="P1784" s="16" t="str">
        <f>VLOOKUP($A1784,'Roll up tech'!$A:$C,2,0)</f>
        <v>MG Cookie Duet 8-3PK</v>
      </c>
      <c r="Q1784" s="16" t="str">
        <f t="shared" si="93"/>
        <v>MG</v>
      </c>
      <c r="R1784" s="16">
        <f>VLOOKUP(A1784,'Per Pallet'!A:C,3,0)</f>
        <v>210</v>
      </c>
      <c r="S1784" s="16">
        <f t="shared" si="94"/>
        <v>3</v>
      </c>
    </row>
    <row r="1785" spans="1:19" hidden="1" x14ac:dyDescent="0.25">
      <c r="A1785" s="71">
        <v>69586720</v>
      </c>
      <c r="B1785" s="71">
        <v>1406</v>
      </c>
      <c r="C1785" s="71" t="s">
        <v>849</v>
      </c>
      <c r="D1785" s="71" t="s">
        <v>850</v>
      </c>
      <c r="E1785" s="71" t="s">
        <v>10403</v>
      </c>
      <c r="F1785" s="71" t="s">
        <v>851</v>
      </c>
      <c r="G1785" s="71" t="s">
        <v>852</v>
      </c>
      <c r="H1785" s="72">
        <v>4400</v>
      </c>
      <c r="I1785" s="73">
        <v>43162.34</v>
      </c>
      <c r="J1785" s="73">
        <v>9809.6200000000008</v>
      </c>
      <c r="K1785" s="73">
        <v>9508.7800000000007</v>
      </c>
      <c r="L1785" s="74">
        <v>1000</v>
      </c>
      <c r="M1785" s="73">
        <v>43162.34</v>
      </c>
      <c r="N1785" s="73">
        <v>0</v>
      </c>
      <c r="O1785" s="16" t="str">
        <f>VLOOKUP($A1785,'Roll up tech'!$A:$C,3,0)</f>
        <v>KL Mini Cones</v>
      </c>
      <c r="P1785" s="16" t="str">
        <f>VLOOKUP($A1785,'Roll up tech'!$A:$C,2,0)</f>
        <v>KL Cones Cookies n Cream 6-4CT</v>
      </c>
      <c r="Q1785" s="16" t="str">
        <f t="shared" si="93"/>
        <v>KL</v>
      </c>
      <c r="R1785" s="16">
        <f>VLOOKUP(A1785,'Per Pallet'!A:C,3,0)</f>
        <v>220</v>
      </c>
      <c r="S1785" s="16">
        <f t="shared" si="94"/>
        <v>20</v>
      </c>
    </row>
    <row r="1786" spans="1:19" hidden="1" x14ac:dyDescent="0.25">
      <c r="A1786" s="71">
        <v>69586720</v>
      </c>
      <c r="B1786" s="71">
        <v>1419</v>
      </c>
      <c r="C1786" s="71" t="s">
        <v>849</v>
      </c>
      <c r="D1786" s="71" t="s">
        <v>850</v>
      </c>
      <c r="E1786" s="71" t="s">
        <v>10403</v>
      </c>
      <c r="F1786" s="71" t="s">
        <v>851</v>
      </c>
      <c r="G1786" s="71" t="s">
        <v>852</v>
      </c>
      <c r="H1786" s="72">
        <v>3189</v>
      </c>
      <c r="I1786" s="73">
        <v>31103.69</v>
      </c>
      <c r="J1786" s="73">
        <v>9753.43</v>
      </c>
      <c r="K1786" s="73">
        <v>9508.7800000000007</v>
      </c>
      <c r="L1786" s="74">
        <v>1000</v>
      </c>
      <c r="M1786" s="73">
        <v>31103.69</v>
      </c>
      <c r="N1786" s="73">
        <v>0</v>
      </c>
      <c r="O1786" s="16" t="str">
        <f>VLOOKUP($A1786,'Roll up tech'!$A:$C,3,0)</f>
        <v>KL Mini Cones</v>
      </c>
      <c r="P1786" s="16" t="str">
        <f>VLOOKUP($A1786,'Roll up tech'!$A:$C,2,0)</f>
        <v>KL Cones Cookies n Cream 6-4CT</v>
      </c>
      <c r="Q1786" s="16" t="str">
        <f t="shared" si="93"/>
        <v>KL</v>
      </c>
      <c r="R1786" s="16">
        <f>VLOOKUP(A1786,'Per Pallet'!A:C,3,0)</f>
        <v>220</v>
      </c>
      <c r="S1786" s="16">
        <f t="shared" si="94"/>
        <v>15</v>
      </c>
    </row>
    <row r="1787" spans="1:19" hidden="1" x14ac:dyDescent="0.25">
      <c r="A1787" s="71">
        <v>69586720</v>
      </c>
      <c r="B1787" s="71">
        <v>1439</v>
      </c>
      <c r="C1787" s="71" t="s">
        <v>849</v>
      </c>
      <c r="D1787" s="71" t="s">
        <v>850</v>
      </c>
      <c r="E1787" s="71" t="s">
        <v>10403</v>
      </c>
      <c r="F1787" s="71" t="s">
        <v>851</v>
      </c>
      <c r="G1787" s="71" t="s">
        <v>852</v>
      </c>
      <c r="H1787" s="72">
        <v>3100</v>
      </c>
      <c r="I1787" s="73">
        <v>33233.01</v>
      </c>
      <c r="J1787" s="73">
        <v>10720.33</v>
      </c>
      <c r="K1787" s="73">
        <v>9508.7800000000007</v>
      </c>
      <c r="L1787" s="74">
        <v>1000</v>
      </c>
      <c r="M1787" s="73">
        <v>33233.01</v>
      </c>
      <c r="N1787" s="73">
        <v>0</v>
      </c>
      <c r="O1787" s="16" t="str">
        <f>VLOOKUP($A1787,'Roll up tech'!$A:$C,3,0)</f>
        <v>KL Mini Cones</v>
      </c>
      <c r="P1787" s="16" t="str">
        <f>VLOOKUP($A1787,'Roll up tech'!$A:$C,2,0)</f>
        <v>KL Cones Cookies n Cream 6-4CT</v>
      </c>
      <c r="Q1787" s="16" t="str">
        <f t="shared" si="93"/>
        <v>KL</v>
      </c>
      <c r="R1787" s="16">
        <f>VLOOKUP(A1787,'Per Pallet'!A:C,3,0)</f>
        <v>220</v>
      </c>
      <c r="S1787" s="16">
        <f t="shared" si="94"/>
        <v>15</v>
      </c>
    </row>
    <row r="1788" spans="1:19" hidden="1" x14ac:dyDescent="0.25">
      <c r="A1788" s="71">
        <v>69586720</v>
      </c>
      <c r="B1788" s="71">
        <v>1471</v>
      </c>
      <c r="C1788" s="71" t="s">
        <v>849</v>
      </c>
      <c r="D1788" s="71" t="s">
        <v>850</v>
      </c>
      <c r="E1788" s="71" t="s">
        <v>10403</v>
      </c>
      <c r="F1788" s="71" t="s">
        <v>851</v>
      </c>
      <c r="G1788" s="71" t="s">
        <v>852</v>
      </c>
      <c r="H1788" s="72">
        <v>2200</v>
      </c>
      <c r="I1788" s="73">
        <v>21601.23</v>
      </c>
      <c r="J1788" s="73">
        <v>9818.74</v>
      </c>
      <c r="K1788" s="73">
        <v>7661.14</v>
      </c>
      <c r="L1788" s="74">
        <v>1000</v>
      </c>
      <c r="M1788" s="73">
        <v>21601.23</v>
      </c>
      <c r="N1788" s="73">
        <v>0</v>
      </c>
      <c r="O1788" s="16" t="str">
        <f>VLOOKUP($A1788,'Roll up tech'!$A:$C,3,0)</f>
        <v>KL Mini Cones</v>
      </c>
      <c r="P1788" s="16" t="str">
        <f>VLOOKUP($A1788,'Roll up tech'!$A:$C,2,0)</f>
        <v>KL Cones Cookies n Cream 6-4CT</v>
      </c>
      <c r="Q1788" s="16" t="str">
        <f t="shared" si="93"/>
        <v>KL</v>
      </c>
      <c r="R1788" s="16">
        <f>VLOOKUP(A1788,'Per Pallet'!A:C,3,0)</f>
        <v>220</v>
      </c>
      <c r="S1788" s="16">
        <f t="shared" si="94"/>
        <v>10</v>
      </c>
    </row>
    <row r="1789" spans="1:19" hidden="1" x14ac:dyDescent="0.25">
      <c r="A1789" s="71">
        <v>69586720</v>
      </c>
      <c r="B1789" s="71">
        <v>2300</v>
      </c>
      <c r="C1789" s="71" t="s">
        <v>849</v>
      </c>
      <c r="D1789" s="71" t="s">
        <v>850</v>
      </c>
      <c r="E1789" s="71" t="s">
        <v>10403</v>
      </c>
      <c r="F1789" s="71" t="s">
        <v>851</v>
      </c>
      <c r="G1789" s="71" t="s">
        <v>852</v>
      </c>
      <c r="H1789" s="72">
        <v>781</v>
      </c>
      <c r="I1789" s="73">
        <v>7464.48</v>
      </c>
      <c r="J1789" s="73">
        <v>9557.59</v>
      </c>
      <c r="K1789" s="73">
        <v>9508.7800000000007</v>
      </c>
      <c r="L1789" s="74">
        <v>1000</v>
      </c>
      <c r="M1789" s="73">
        <v>7464.48</v>
      </c>
      <c r="N1789" s="73">
        <v>0</v>
      </c>
      <c r="O1789" s="16" t="str">
        <f>VLOOKUP($A1789,'Roll up tech'!$A:$C,3,0)</f>
        <v>KL Mini Cones</v>
      </c>
      <c r="P1789" s="16" t="str">
        <f>VLOOKUP($A1789,'Roll up tech'!$A:$C,2,0)</f>
        <v>KL Cones Cookies n Cream 6-4CT</v>
      </c>
      <c r="Q1789" s="16" t="str">
        <f t="shared" si="93"/>
        <v>KL</v>
      </c>
      <c r="R1789" s="16">
        <f>VLOOKUP(A1789,'Per Pallet'!A:C,3,0)</f>
        <v>220</v>
      </c>
      <c r="S1789" s="16">
        <f t="shared" si="94"/>
        <v>4</v>
      </c>
    </row>
    <row r="1790" spans="1:19" hidden="1" x14ac:dyDescent="0.25">
      <c r="A1790" s="71">
        <v>69586720</v>
      </c>
      <c r="B1790" s="71">
        <v>3989</v>
      </c>
      <c r="C1790" s="71" t="s">
        <v>849</v>
      </c>
      <c r="D1790" s="71" t="s">
        <v>850</v>
      </c>
      <c r="E1790" s="71" t="s">
        <v>10403</v>
      </c>
      <c r="F1790" s="71" t="s">
        <v>851</v>
      </c>
      <c r="G1790" s="71" t="s">
        <v>852</v>
      </c>
      <c r="H1790" s="72">
        <v>3471</v>
      </c>
      <c r="I1790" s="73">
        <v>37640.699999999997</v>
      </c>
      <c r="J1790" s="73">
        <v>10844.34</v>
      </c>
      <c r="K1790" s="73">
        <v>9508.7800000000007</v>
      </c>
      <c r="L1790" s="74">
        <v>1000</v>
      </c>
      <c r="M1790" s="73">
        <v>37640.699999999997</v>
      </c>
      <c r="N1790" s="73">
        <v>0</v>
      </c>
      <c r="O1790" s="16" t="str">
        <f>VLOOKUP($A1790,'Roll up tech'!$A:$C,3,0)</f>
        <v>KL Mini Cones</v>
      </c>
      <c r="P1790" s="16" t="str">
        <f>VLOOKUP($A1790,'Roll up tech'!$A:$C,2,0)</f>
        <v>KL Cones Cookies n Cream 6-4CT</v>
      </c>
      <c r="Q1790" s="16" t="str">
        <f t="shared" si="93"/>
        <v>KL</v>
      </c>
      <c r="R1790" s="16">
        <f>VLOOKUP(A1790,'Per Pallet'!A:C,3,0)</f>
        <v>220</v>
      </c>
      <c r="S1790" s="16">
        <f t="shared" si="94"/>
        <v>16</v>
      </c>
    </row>
    <row r="1791" spans="1:19" hidden="1" x14ac:dyDescent="0.25">
      <c r="A1791" s="71">
        <v>69587862</v>
      </c>
      <c r="B1791" s="71">
        <v>1439</v>
      </c>
      <c r="C1791" s="71" t="s">
        <v>849</v>
      </c>
      <c r="D1791" s="71" t="s">
        <v>850</v>
      </c>
      <c r="E1791" s="71" t="s">
        <v>10403</v>
      </c>
      <c r="F1791" s="71" t="s">
        <v>851</v>
      </c>
      <c r="G1791" s="71" t="s">
        <v>852</v>
      </c>
      <c r="H1791" s="72">
        <v>2</v>
      </c>
      <c r="I1791" s="73">
        <v>20.57</v>
      </c>
      <c r="J1791" s="73">
        <v>10285</v>
      </c>
      <c r="K1791" s="73">
        <v>8818.66</v>
      </c>
      <c r="L1791" s="74">
        <v>1000</v>
      </c>
      <c r="M1791" s="73">
        <v>20.57</v>
      </c>
      <c r="N1791" s="73">
        <v>0</v>
      </c>
      <c r="O1791" s="16" t="str">
        <f>VLOOKUP($A1791,'Roll up tech'!$A:$C,3,0)</f>
        <v>48oz</v>
      </c>
      <c r="P1791" s="16" t="str">
        <f>VLOOKUP($A1791,'Roll up tech'!$A:$C,2,0)</f>
        <v>BR ND Mint CHOC Chip 6 1.5QT</v>
      </c>
      <c r="Q1791" s="16" t="str">
        <f t="shared" si="93"/>
        <v>BR</v>
      </c>
      <c r="R1791" s="16">
        <f>VLOOKUP(A1791,'Per Pallet'!A:C,3,0)</f>
        <v>176</v>
      </c>
      <c r="S1791" s="16">
        <f t="shared" si="94"/>
        <v>1</v>
      </c>
    </row>
    <row r="1792" spans="1:19" hidden="1" x14ac:dyDescent="0.25">
      <c r="A1792" s="71">
        <v>69587863</v>
      </c>
      <c r="B1792" s="71">
        <v>1406</v>
      </c>
      <c r="C1792" s="71" t="s">
        <v>849</v>
      </c>
      <c r="D1792" s="71" t="s">
        <v>850</v>
      </c>
      <c r="E1792" s="71" t="s">
        <v>10403</v>
      </c>
      <c r="F1792" s="71" t="s">
        <v>851</v>
      </c>
      <c r="G1792" s="71" t="s">
        <v>852</v>
      </c>
      <c r="H1792" s="72">
        <v>15502</v>
      </c>
      <c r="I1792" s="73">
        <v>185034.05</v>
      </c>
      <c r="J1792" s="73">
        <v>11936.14</v>
      </c>
      <c r="K1792" s="73">
        <v>12437.47</v>
      </c>
      <c r="L1792" s="74">
        <v>1000</v>
      </c>
      <c r="M1792" s="73">
        <v>185034.05</v>
      </c>
      <c r="N1792" s="73">
        <v>0</v>
      </c>
      <c r="O1792" s="16" t="str">
        <f>VLOOKUP($A1792,'Roll up tech'!$A:$C,3,0)</f>
        <v>48oz</v>
      </c>
      <c r="P1792" s="16" t="str">
        <f>VLOOKUP($A1792,'Roll up tech'!$A:$C,2,0)</f>
        <v>BR ND Cookies and Cream 6 1.5QT</v>
      </c>
      <c r="Q1792" s="16" t="str">
        <f t="shared" si="93"/>
        <v>BR</v>
      </c>
      <c r="R1792" s="16">
        <f>VLOOKUP(A1792,'Per Pallet'!A:C,3,0)</f>
        <v>176</v>
      </c>
      <c r="S1792" s="16">
        <f t="shared" si="94"/>
        <v>89</v>
      </c>
    </row>
    <row r="1793" spans="1:19" hidden="1" x14ac:dyDescent="0.25">
      <c r="A1793" s="71">
        <v>69587863</v>
      </c>
      <c r="B1793" s="71">
        <v>1419</v>
      </c>
      <c r="C1793" s="71" t="s">
        <v>849</v>
      </c>
      <c r="D1793" s="71" t="s">
        <v>850</v>
      </c>
      <c r="E1793" s="71" t="s">
        <v>10403</v>
      </c>
      <c r="F1793" s="71" t="s">
        <v>851</v>
      </c>
      <c r="G1793" s="71" t="s">
        <v>852</v>
      </c>
      <c r="H1793" s="72">
        <v>1943</v>
      </c>
      <c r="I1793" s="73">
        <v>28657.37</v>
      </c>
      <c r="J1793" s="73">
        <v>14749.03</v>
      </c>
      <c r="K1793" s="73">
        <v>12737.5</v>
      </c>
      <c r="L1793" s="74">
        <v>1000</v>
      </c>
      <c r="M1793" s="73">
        <v>28657.37</v>
      </c>
      <c r="N1793" s="73">
        <v>0</v>
      </c>
      <c r="O1793" s="16" t="str">
        <f>VLOOKUP($A1793,'Roll up tech'!$A:$C,3,0)</f>
        <v>48oz</v>
      </c>
      <c r="P1793" s="16" t="str">
        <f>VLOOKUP($A1793,'Roll up tech'!$A:$C,2,0)</f>
        <v>BR ND Cookies and Cream 6 1.5QT</v>
      </c>
      <c r="Q1793" s="16" t="str">
        <f t="shared" si="93"/>
        <v>BR</v>
      </c>
      <c r="R1793" s="16">
        <f>VLOOKUP(A1793,'Per Pallet'!A:C,3,0)</f>
        <v>176</v>
      </c>
      <c r="S1793" s="16">
        <f t="shared" si="94"/>
        <v>12</v>
      </c>
    </row>
    <row r="1794" spans="1:19" hidden="1" x14ac:dyDescent="0.25">
      <c r="A1794" s="71">
        <v>69587863</v>
      </c>
      <c r="B1794" s="71">
        <v>1439</v>
      </c>
      <c r="C1794" s="71" t="s">
        <v>849</v>
      </c>
      <c r="D1794" s="71" t="s">
        <v>850</v>
      </c>
      <c r="E1794" s="71" t="s">
        <v>10403</v>
      </c>
      <c r="F1794" s="71" t="s">
        <v>851</v>
      </c>
      <c r="G1794" s="71" t="s">
        <v>852</v>
      </c>
      <c r="H1794" s="72">
        <v>3715</v>
      </c>
      <c r="I1794" s="73">
        <v>57146.080000000002</v>
      </c>
      <c r="J1794" s="73">
        <v>15382.52</v>
      </c>
      <c r="K1794" s="73">
        <v>12737.5</v>
      </c>
      <c r="L1794" s="74">
        <v>1000</v>
      </c>
      <c r="M1794" s="73">
        <v>57146.080000000002</v>
      </c>
      <c r="N1794" s="73">
        <v>0</v>
      </c>
      <c r="O1794" s="16" t="str">
        <f>VLOOKUP($A1794,'Roll up tech'!$A:$C,3,0)</f>
        <v>48oz</v>
      </c>
      <c r="P1794" s="16" t="str">
        <f>VLOOKUP($A1794,'Roll up tech'!$A:$C,2,0)</f>
        <v>BR ND Cookies and Cream 6 1.5QT</v>
      </c>
      <c r="Q1794" s="16" t="str">
        <f t="shared" si="93"/>
        <v>BR</v>
      </c>
      <c r="R1794" s="16">
        <f>VLOOKUP(A1794,'Per Pallet'!A:C,3,0)</f>
        <v>176</v>
      </c>
      <c r="S1794" s="16">
        <f t="shared" si="94"/>
        <v>22</v>
      </c>
    </row>
    <row r="1795" spans="1:19" hidden="1" x14ac:dyDescent="0.25">
      <c r="A1795" s="71">
        <v>69587863</v>
      </c>
      <c r="B1795" s="71">
        <v>2300</v>
      </c>
      <c r="C1795" s="71" t="s">
        <v>849</v>
      </c>
      <c r="D1795" s="71" t="s">
        <v>850</v>
      </c>
      <c r="E1795" s="71" t="s">
        <v>10403</v>
      </c>
      <c r="F1795" s="71" t="s">
        <v>851</v>
      </c>
      <c r="G1795" s="71" t="s">
        <v>852</v>
      </c>
      <c r="H1795" s="72">
        <v>445</v>
      </c>
      <c r="I1795" s="73">
        <v>6723.47</v>
      </c>
      <c r="J1795" s="73">
        <v>15108.92</v>
      </c>
      <c r="K1795" s="73">
        <v>12056.36</v>
      </c>
      <c r="L1795" s="74">
        <v>1000</v>
      </c>
      <c r="M1795" s="73">
        <v>6723.47</v>
      </c>
      <c r="N1795" s="73">
        <v>0</v>
      </c>
      <c r="O1795" s="16" t="str">
        <f>VLOOKUP($A1795,'Roll up tech'!$A:$C,3,0)</f>
        <v>48oz</v>
      </c>
      <c r="P1795" s="16" t="str">
        <f>VLOOKUP($A1795,'Roll up tech'!$A:$C,2,0)</f>
        <v>BR ND Cookies and Cream 6 1.5QT</v>
      </c>
      <c r="Q1795" s="16" t="str">
        <f t="shared" si="93"/>
        <v>BR</v>
      </c>
      <c r="R1795" s="16">
        <f>VLOOKUP(A1795,'Per Pallet'!A:C,3,0)</f>
        <v>176</v>
      </c>
      <c r="S1795" s="16">
        <f t="shared" si="94"/>
        <v>3</v>
      </c>
    </row>
    <row r="1796" spans="1:19" hidden="1" x14ac:dyDescent="0.25">
      <c r="A1796" s="71">
        <v>69587863</v>
      </c>
      <c r="B1796" s="71">
        <v>2904</v>
      </c>
      <c r="C1796" s="71" t="s">
        <v>849</v>
      </c>
      <c r="D1796" s="71" t="s">
        <v>850</v>
      </c>
      <c r="E1796" s="71" t="s">
        <v>10403</v>
      </c>
      <c r="F1796" s="71" t="s">
        <v>851</v>
      </c>
      <c r="G1796" s="71" t="s">
        <v>852</v>
      </c>
      <c r="H1796" s="72">
        <v>0</v>
      </c>
      <c r="I1796" s="73">
        <v>0</v>
      </c>
      <c r="J1796" s="73">
        <v>15100</v>
      </c>
      <c r="K1796" s="73">
        <v>12056.36</v>
      </c>
      <c r="L1796" s="74">
        <v>1000</v>
      </c>
      <c r="M1796" s="73">
        <v>0</v>
      </c>
      <c r="N1796" s="73">
        <v>0</v>
      </c>
      <c r="O1796" s="16" t="str">
        <f>VLOOKUP($A1796,'Roll up tech'!$A:$C,3,0)</f>
        <v>48oz</v>
      </c>
      <c r="P1796" s="16" t="str">
        <f>VLOOKUP($A1796,'Roll up tech'!$A:$C,2,0)</f>
        <v>BR ND Cookies and Cream 6 1.5QT</v>
      </c>
      <c r="Q1796" s="16" t="str">
        <f t="shared" si="93"/>
        <v>BR</v>
      </c>
      <c r="R1796" s="16">
        <f>VLOOKUP(A1796,'Per Pallet'!A:C,3,0)</f>
        <v>176</v>
      </c>
      <c r="S1796" s="16">
        <f t="shared" si="94"/>
        <v>0</v>
      </c>
    </row>
    <row r="1797" spans="1:19" hidden="1" x14ac:dyDescent="0.25">
      <c r="A1797" s="71">
        <v>69587863</v>
      </c>
      <c r="B1797" s="71">
        <v>3989</v>
      </c>
      <c r="C1797" s="71" t="s">
        <v>849</v>
      </c>
      <c r="D1797" s="71" t="s">
        <v>850</v>
      </c>
      <c r="E1797" s="71" t="s">
        <v>10403</v>
      </c>
      <c r="F1797" s="71" t="s">
        <v>851</v>
      </c>
      <c r="G1797" s="71" t="s">
        <v>852</v>
      </c>
      <c r="H1797" s="72">
        <v>12548</v>
      </c>
      <c r="I1797" s="73">
        <v>189816.46</v>
      </c>
      <c r="J1797" s="73">
        <v>15127.23</v>
      </c>
      <c r="K1797" s="73">
        <v>12437.47</v>
      </c>
      <c r="L1797" s="74">
        <v>1000</v>
      </c>
      <c r="M1797" s="73">
        <v>189816.46</v>
      </c>
      <c r="N1797" s="73">
        <v>0</v>
      </c>
      <c r="O1797" s="16" t="str">
        <f>VLOOKUP($A1797,'Roll up tech'!$A:$C,3,0)</f>
        <v>48oz</v>
      </c>
      <c r="P1797" s="16" t="str">
        <f>VLOOKUP($A1797,'Roll up tech'!$A:$C,2,0)</f>
        <v>BR ND Cookies and Cream 6 1.5QT</v>
      </c>
      <c r="Q1797" s="16" t="str">
        <f t="shared" si="93"/>
        <v>BR</v>
      </c>
      <c r="R1797" s="16">
        <f>VLOOKUP(A1797,'Per Pallet'!A:C,3,0)</f>
        <v>176</v>
      </c>
      <c r="S1797" s="16">
        <f t="shared" si="94"/>
        <v>72</v>
      </c>
    </row>
    <row r="1798" spans="1:19" hidden="1" x14ac:dyDescent="0.25">
      <c r="A1798" s="71">
        <v>69591655</v>
      </c>
      <c r="B1798" s="71">
        <v>1419</v>
      </c>
      <c r="C1798" s="71" t="s">
        <v>849</v>
      </c>
      <c r="D1798" s="71" t="s">
        <v>850</v>
      </c>
      <c r="E1798" s="71" t="s">
        <v>10403</v>
      </c>
      <c r="F1798" s="71" t="s">
        <v>851</v>
      </c>
      <c r="G1798" s="71" t="s">
        <v>852</v>
      </c>
      <c r="H1798" s="72">
        <v>5</v>
      </c>
      <c r="I1798" s="73">
        <v>70.2</v>
      </c>
      <c r="J1798" s="73">
        <v>14040</v>
      </c>
      <c r="K1798" s="73">
        <v>13844.24</v>
      </c>
      <c r="L1798" s="74">
        <v>1000</v>
      </c>
      <c r="M1798" s="73">
        <v>70.2</v>
      </c>
      <c r="N1798" s="73">
        <v>0</v>
      </c>
      <c r="O1798" s="16" t="str">
        <f>VLOOKUP($A1798,'Roll up tech'!$A:$C,3,0)</f>
        <v>MG Sticks</v>
      </c>
      <c r="P1798" s="16" t="str">
        <f>VLOOKUP($A1798,'Roll up tech'!$A:$C,2,0)</f>
        <v>BR Carbsmart Almond Bar 8-6PK</v>
      </c>
      <c r="Q1798" s="16" t="str">
        <f t="shared" si="93"/>
        <v>BR</v>
      </c>
      <c r="R1798" s="16">
        <f>VLOOKUP(A1798,'Per Pallet'!A:C,3,0)</f>
        <v>143</v>
      </c>
      <c r="S1798" s="16">
        <f t="shared" si="94"/>
        <v>1</v>
      </c>
    </row>
    <row r="1799" spans="1:19" hidden="1" x14ac:dyDescent="0.25">
      <c r="A1799" s="71">
        <v>69591655</v>
      </c>
      <c r="B1799" s="71">
        <v>3989</v>
      </c>
      <c r="C1799" s="71" t="s">
        <v>849</v>
      </c>
      <c r="D1799" s="71" t="s">
        <v>850</v>
      </c>
      <c r="E1799" s="71" t="s">
        <v>10403</v>
      </c>
      <c r="F1799" s="71" t="s">
        <v>851</v>
      </c>
      <c r="G1799" s="71" t="s">
        <v>852</v>
      </c>
      <c r="H1799" s="72">
        <v>2389</v>
      </c>
      <c r="I1799" s="73">
        <v>32756.42</v>
      </c>
      <c r="J1799" s="73">
        <v>13711.35</v>
      </c>
      <c r="K1799" s="73">
        <v>13164.06</v>
      </c>
      <c r="L1799" s="74">
        <v>1000</v>
      </c>
      <c r="M1799" s="73">
        <v>32756.42</v>
      </c>
      <c r="N1799" s="73">
        <v>0</v>
      </c>
      <c r="O1799" s="16" t="str">
        <f>VLOOKUP($A1799,'Roll up tech'!$A:$C,3,0)</f>
        <v>MG Sticks</v>
      </c>
      <c r="P1799" s="16" t="str">
        <f>VLOOKUP($A1799,'Roll up tech'!$A:$C,2,0)</f>
        <v>BR Carbsmart Almond Bar 8-6PK</v>
      </c>
      <c r="Q1799" s="16" t="str">
        <f t="shared" si="93"/>
        <v>BR</v>
      </c>
      <c r="R1799" s="16">
        <f>VLOOKUP(A1799,'Per Pallet'!A:C,3,0)</f>
        <v>143</v>
      </c>
      <c r="S1799" s="16">
        <f t="shared" si="94"/>
        <v>17</v>
      </c>
    </row>
    <row r="1800" spans="1:19" hidden="1" x14ac:dyDescent="0.25">
      <c r="A1800" s="71">
        <v>69591665</v>
      </c>
      <c r="B1800" s="71">
        <v>1471</v>
      </c>
      <c r="C1800" s="71" t="s">
        <v>849</v>
      </c>
      <c r="D1800" s="71" t="s">
        <v>850</v>
      </c>
      <c r="E1800" s="71" t="s">
        <v>10403</v>
      </c>
      <c r="F1800" s="71" t="s">
        <v>851</v>
      </c>
      <c r="G1800" s="71" t="s">
        <v>852</v>
      </c>
      <c r="H1800" s="72">
        <v>141</v>
      </c>
      <c r="I1800" s="73">
        <v>1769.08</v>
      </c>
      <c r="J1800" s="73">
        <v>12546.67</v>
      </c>
      <c r="K1800" s="73">
        <v>12750.81</v>
      </c>
      <c r="L1800" s="74">
        <v>1000</v>
      </c>
      <c r="M1800" s="73">
        <v>1769.08</v>
      </c>
      <c r="N1800" s="73">
        <v>0</v>
      </c>
      <c r="O1800" s="16" t="str">
        <f>VLOOKUP($A1800,'Roll up tech'!$A:$C,3,0)</f>
        <v>MG Sticks</v>
      </c>
      <c r="P1800" s="16" t="str">
        <f>VLOOKUP($A1800,'Roll up tech'!$A:$C,2,0)</f>
        <v>BR Carbsmart IC Bars 8-6PK</v>
      </c>
      <c r="Q1800" s="16" t="str">
        <f t="shared" si="93"/>
        <v>BR</v>
      </c>
      <c r="R1800" s="16">
        <f>VLOOKUP(A1800,'Per Pallet'!A:C,3,0)</f>
        <v>143</v>
      </c>
      <c r="S1800" s="16">
        <f t="shared" si="94"/>
        <v>1</v>
      </c>
    </row>
    <row r="1801" spans="1:19" hidden="1" x14ac:dyDescent="0.25">
      <c r="A1801" s="71">
        <v>69591667</v>
      </c>
      <c r="B1801" s="71">
        <v>3989</v>
      </c>
      <c r="C1801" s="71" t="s">
        <v>849</v>
      </c>
      <c r="D1801" s="71" t="s">
        <v>850</v>
      </c>
      <c r="E1801" s="71" t="s">
        <v>10403</v>
      </c>
      <c r="F1801" s="71" t="s">
        <v>851</v>
      </c>
      <c r="G1801" s="71" t="s">
        <v>852</v>
      </c>
      <c r="H1801" s="72">
        <v>111</v>
      </c>
      <c r="I1801" s="73">
        <v>1132.17</v>
      </c>
      <c r="J1801" s="73">
        <v>10199.73</v>
      </c>
      <c r="K1801" s="73">
        <v>9225.2099999999991</v>
      </c>
      <c r="L1801" s="74">
        <v>1000</v>
      </c>
      <c r="M1801" s="73">
        <v>1132.17</v>
      </c>
      <c r="N1801" s="73">
        <v>0</v>
      </c>
      <c r="O1801" s="16" t="str">
        <f>VLOOKUP($A1801,'Roll up tech'!$A:$C,3,0)</f>
        <v>MG Sticks</v>
      </c>
      <c r="P1801" s="16" t="str">
        <f>VLOOKUP($A1801,'Roll up tech'!$A:$C,2,0)</f>
        <v>BR Carbsmart Fudge Bar 8-6PK</v>
      </c>
      <c r="Q1801" s="16" t="str">
        <f t="shared" si="93"/>
        <v>BR</v>
      </c>
      <c r="R1801" s="16">
        <f>VLOOKUP(A1801,'Per Pallet'!A:C,3,0)</f>
        <v>143</v>
      </c>
      <c r="S1801" s="16">
        <f t="shared" si="94"/>
        <v>1</v>
      </c>
    </row>
    <row r="1802" spans="1:19" hidden="1" x14ac:dyDescent="0.25">
      <c r="A1802" s="71">
        <v>69600846</v>
      </c>
      <c r="B1802" s="71">
        <v>1352</v>
      </c>
      <c r="C1802" s="71" t="s">
        <v>849</v>
      </c>
      <c r="D1802" s="71" t="s">
        <v>850</v>
      </c>
      <c r="E1802" s="71" t="s">
        <v>10403</v>
      </c>
      <c r="F1802" s="71" t="s">
        <v>851</v>
      </c>
      <c r="G1802" s="71" t="s">
        <v>852</v>
      </c>
      <c r="H1802" s="72">
        <v>0</v>
      </c>
      <c r="I1802" s="73">
        <v>0</v>
      </c>
      <c r="J1802" s="73">
        <v>15247.18</v>
      </c>
      <c r="K1802" s="73">
        <v>14096.35</v>
      </c>
      <c r="L1802" s="74">
        <v>1000</v>
      </c>
      <c r="M1802" s="73">
        <v>0</v>
      </c>
      <c r="N1802" s="73">
        <v>0</v>
      </c>
      <c r="O1802" s="16" t="str">
        <f>VLOOKUP($A1802,'Roll up tech'!$A:$C,3,0)</f>
        <v>48oz</v>
      </c>
      <c r="P1802" s="16" t="str">
        <f>VLOOKUP($A1802,'Roll up tech'!$A:$C,2,0)</f>
        <v>BR CO-B HA Reeses 6 1.5QT</v>
      </c>
      <c r="Q1802" s="16" t="str">
        <f t="shared" si="93"/>
        <v>BR</v>
      </c>
      <c r="R1802" s="16">
        <f>VLOOKUP(A1802,'Per Pallet'!A:C,3,0)</f>
        <v>154</v>
      </c>
      <c r="S1802" s="16">
        <f t="shared" si="94"/>
        <v>0</v>
      </c>
    </row>
    <row r="1803" spans="1:19" hidden="1" x14ac:dyDescent="0.25">
      <c r="A1803" s="71">
        <v>69600846</v>
      </c>
      <c r="B1803" s="71">
        <v>1439</v>
      </c>
      <c r="C1803" s="71" t="s">
        <v>849</v>
      </c>
      <c r="D1803" s="71" t="s">
        <v>850</v>
      </c>
      <c r="E1803" s="71" t="s">
        <v>10403</v>
      </c>
      <c r="F1803" s="71" t="s">
        <v>851</v>
      </c>
      <c r="G1803" s="71" t="s">
        <v>852</v>
      </c>
      <c r="H1803" s="72">
        <v>440</v>
      </c>
      <c r="I1803" s="73">
        <v>6770.07</v>
      </c>
      <c r="J1803" s="73">
        <v>15386.52</v>
      </c>
      <c r="K1803" s="73">
        <v>14616.74</v>
      </c>
      <c r="L1803" s="74">
        <v>1000</v>
      </c>
      <c r="M1803" s="73">
        <v>6770.07</v>
      </c>
      <c r="N1803" s="73">
        <v>0</v>
      </c>
      <c r="O1803" s="16" t="str">
        <f>VLOOKUP($A1803,'Roll up tech'!$A:$C,3,0)</f>
        <v>48oz</v>
      </c>
      <c r="P1803" s="16" t="str">
        <f>VLOOKUP($A1803,'Roll up tech'!$A:$C,2,0)</f>
        <v>BR CO-B HA Reeses 6 1.5QT</v>
      </c>
      <c r="Q1803" s="16" t="str">
        <f t="shared" si="93"/>
        <v>BR</v>
      </c>
      <c r="R1803" s="16">
        <f>VLOOKUP(A1803,'Per Pallet'!A:C,3,0)</f>
        <v>154</v>
      </c>
      <c r="S1803" s="16">
        <f t="shared" si="94"/>
        <v>3</v>
      </c>
    </row>
    <row r="1804" spans="1:19" hidden="1" x14ac:dyDescent="0.25">
      <c r="A1804" s="71">
        <v>69600846</v>
      </c>
      <c r="B1804" s="71">
        <v>3989</v>
      </c>
      <c r="C1804" s="71" t="s">
        <v>849</v>
      </c>
      <c r="D1804" s="71" t="s">
        <v>850</v>
      </c>
      <c r="E1804" s="71" t="s">
        <v>10403</v>
      </c>
      <c r="F1804" s="71" t="s">
        <v>851</v>
      </c>
      <c r="G1804" s="71" t="s">
        <v>852</v>
      </c>
      <c r="H1804" s="72">
        <v>10442</v>
      </c>
      <c r="I1804" s="73">
        <v>154900.68</v>
      </c>
      <c r="J1804" s="73">
        <v>14834.39</v>
      </c>
      <c r="K1804" s="73">
        <v>14096.35</v>
      </c>
      <c r="L1804" s="74">
        <v>1000</v>
      </c>
      <c r="M1804" s="73">
        <v>154900.68</v>
      </c>
      <c r="N1804" s="73">
        <v>0</v>
      </c>
      <c r="O1804" s="16" t="str">
        <f>VLOOKUP($A1804,'Roll up tech'!$A:$C,3,0)</f>
        <v>48oz</v>
      </c>
      <c r="P1804" s="16" t="str">
        <f>VLOOKUP($A1804,'Roll up tech'!$A:$C,2,0)</f>
        <v>BR CO-B HA Reeses 6 1.5QT</v>
      </c>
      <c r="Q1804" s="16" t="str">
        <f t="shared" si="93"/>
        <v>BR</v>
      </c>
      <c r="R1804" s="16">
        <f>VLOOKUP(A1804,'Per Pallet'!A:C,3,0)</f>
        <v>154</v>
      </c>
      <c r="S1804" s="16">
        <f t="shared" si="94"/>
        <v>68</v>
      </c>
    </row>
    <row r="1805" spans="1:19" hidden="1" x14ac:dyDescent="0.25">
      <c r="A1805" s="71">
        <v>69600859</v>
      </c>
      <c r="B1805" s="71">
        <v>1419</v>
      </c>
      <c r="C1805" s="71" t="s">
        <v>849</v>
      </c>
      <c r="D1805" s="71" t="s">
        <v>850</v>
      </c>
      <c r="E1805" s="71" t="s">
        <v>10403</v>
      </c>
      <c r="F1805" s="71" t="s">
        <v>851</v>
      </c>
      <c r="G1805" s="71" t="s">
        <v>852</v>
      </c>
      <c r="H1805" s="72">
        <v>1812</v>
      </c>
      <c r="I1805" s="73">
        <v>49006.95</v>
      </c>
      <c r="J1805" s="73">
        <v>27045.78</v>
      </c>
      <c r="K1805" s="73">
        <v>29609.26</v>
      </c>
      <c r="L1805" s="74">
        <v>1000</v>
      </c>
      <c r="M1805" s="73">
        <v>49006.95</v>
      </c>
      <c r="N1805" s="73">
        <v>0</v>
      </c>
      <c r="O1805" s="16" t="str">
        <f>VLOOKUP($A1805,'Roll up tech'!$A:$C,3,0)</f>
        <v>2.4 Gal</v>
      </c>
      <c r="P1805" s="16" t="str">
        <f>VLOOKUP($A1805,'Roll up tech'!$A:$C,2,0)</f>
        <v>BJ US-IC-ChocolatePBChunk-1 2.4G</v>
      </c>
      <c r="Q1805" s="16" t="str">
        <f t="shared" si="93"/>
        <v>BJ</v>
      </c>
      <c r="R1805" s="16">
        <f>VLOOKUP(A1805,'Per Pallet'!A:C,3,0)</f>
        <v>125</v>
      </c>
      <c r="S1805" s="16">
        <f t="shared" si="94"/>
        <v>15</v>
      </c>
    </row>
    <row r="1806" spans="1:19" hidden="1" x14ac:dyDescent="0.25">
      <c r="A1806" s="71">
        <v>69600859</v>
      </c>
      <c r="B1806" s="71">
        <v>1439</v>
      </c>
      <c r="C1806" s="71" t="s">
        <v>849</v>
      </c>
      <c r="D1806" s="71" t="s">
        <v>850</v>
      </c>
      <c r="E1806" s="71" t="s">
        <v>10403</v>
      </c>
      <c r="F1806" s="71" t="s">
        <v>851</v>
      </c>
      <c r="G1806" s="71" t="s">
        <v>852</v>
      </c>
      <c r="H1806" s="72">
        <v>765</v>
      </c>
      <c r="I1806" s="73">
        <v>22309.87</v>
      </c>
      <c r="J1806" s="73">
        <v>29163.23</v>
      </c>
      <c r="K1806" s="73">
        <v>29609.26</v>
      </c>
      <c r="L1806" s="74">
        <v>1000</v>
      </c>
      <c r="M1806" s="73">
        <v>22309.87</v>
      </c>
      <c r="N1806" s="73">
        <v>0</v>
      </c>
      <c r="O1806" s="16" t="str">
        <f>VLOOKUP($A1806,'Roll up tech'!$A:$C,3,0)</f>
        <v>2.4 Gal</v>
      </c>
      <c r="P1806" s="16" t="str">
        <f>VLOOKUP($A1806,'Roll up tech'!$A:$C,2,0)</f>
        <v>BJ US-IC-ChocolatePBChunk-1 2.4G</v>
      </c>
      <c r="Q1806" s="16" t="str">
        <f t="shared" si="93"/>
        <v>BJ</v>
      </c>
      <c r="R1806" s="16">
        <f>VLOOKUP(A1806,'Per Pallet'!A:C,3,0)</f>
        <v>125</v>
      </c>
      <c r="S1806" s="16">
        <f t="shared" si="94"/>
        <v>7</v>
      </c>
    </row>
    <row r="1807" spans="1:19" hidden="1" x14ac:dyDescent="0.25">
      <c r="A1807" s="71">
        <v>69600859</v>
      </c>
      <c r="B1807" s="71">
        <v>2300</v>
      </c>
      <c r="C1807" s="71" t="s">
        <v>849</v>
      </c>
      <c r="D1807" s="71" t="s">
        <v>850</v>
      </c>
      <c r="E1807" s="71" t="s">
        <v>10403</v>
      </c>
      <c r="F1807" s="71" t="s">
        <v>851</v>
      </c>
      <c r="G1807" s="71" t="s">
        <v>852</v>
      </c>
      <c r="H1807" s="72">
        <v>550</v>
      </c>
      <c r="I1807" s="73">
        <v>15401.94</v>
      </c>
      <c r="J1807" s="73">
        <v>28003.53</v>
      </c>
      <c r="K1807" s="73">
        <v>29050.35</v>
      </c>
      <c r="L1807" s="74">
        <v>1000</v>
      </c>
      <c r="M1807" s="73">
        <v>15401.94</v>
      </c>
      <c r="N1807" s="73">
        <v>0</v>
      </c>
      <c r="O1807" s="16" t="str">
        <f>VLOOKUP($A1807,'Roll up tech'!$A:$C,3,0)</f>
        <v>2.4 Gal</v>
      </c>
      <c r="P1807" s="16" t="str">
        <f>VLOOKUP($A1807,'Roll up tech'!$A:$C,2,0)</f>
        <v>BJ US-IC-ChocolatePBChunk-1 2.4G</v>
      </c>
      <c r="Q1807" s="16" t="str">
        <f t="shared" si="93"/>
        <v>BJ</v>
      </c>
      <c r="R1807" s="16">
        <f>VLOOKUP(A1807,'Per Pallet'!A:C,3,0)</f>
        <v>125</v>
      </c>
      <c r="S1807" s="16">
        <f t="shared" si="94"/>
        <v>5</v>
      </c>
    </row>
    <row r="1808" spans="1:19" hidden="1" x14ac:dyDescent="0.25">
      <c r="A1808" s="71">
        <v>69600859</v>
      </c>
      <c r="B1808" s="71">
        <v>3989</v>
      </c>
      <c r="C1808" s="71" t="s">
        <v>849</v>
      </c>
      <c r="D1808" s="71" t="s">
        <v>850</v>
      </c>
      <c r="E1808" s="71" t="s">
        <v>10403</v>
      </c>
      <c r="F1808" s="71" t="s">
        <v>851</v>
      </c>
      <c r="G1808" s="71" t="s">
        <v>852</v>
      </c>
      <c r="H1808" s="72">
        <v>2301</v>
      </c>
      <c r="I1808" s="73">
        <v>63933.77</v>
      </c>
      <c r="J1808" s="73">
        <v>27785.21</v>
      </c>
      <c r="K1808" s="73">
        <v>29311.02</v>
      </c>
      <c r="L1808" s="74">
        <v>1000</v>
      </c>
      <c r="M1808" s="73">
        <v>63933.77</v>
      </c>
      <c r="N1808" s="73">
        <v>0</v>
      </c>
      <c r="O1808" s="16" t="str">
        <f>VLOOKUP($A1808,'Roll up tech'!$A:$C,3,0)</f>
        <v>2.4 Gal</v>
      </c>
      <c r="P1808" s="16" t="str">
        <f>VLOOKUP($A1808,'Roll up tech'!$A:$C,2,0)</f>
        <v>BJ US-IC-ChocolatePBChunk-1 2.4G</v>
      </c>
      <c r="Q1808" s="16" t="str">
        <f t="shared" si="93"/>
        <v>BJ</v>
      </c>
      <c r="R1808" s="16">
        <f>VLOOKUP(A1808,'Per Pallet'!A:C,3,0)</f>
        <v>125</v>
      </c>
      <c r="S1808" s="16">
        <f t="shared" si="94"/>
        <v>19</v>
      </c>
    </row>
    <row r="1809" spans="1:19" hidden="1" x14ac:dyDescent="0.25">
      <c r="A1809" s="71">
        <v>69600859</v>
      </c>
      <c r="B1809" s="71">
        <v>5914</v>
      </c>
      <c r="C1809" s="71" t="s">
        <v>849</v>
      </c>
      <c r="D1809" s="71" t="s">
        <v>850</v>
      </c>
      <c r="E1809" s="71" t="s">
        <v>10403</v>
      </c>
      <c r="F1809" s="71" t="s">
        <v>851</v>
      </c>
      <c r="G1809" s="71" t="s">
        <v>852</v>
      </c>
      <c r="H1809" s="72">
        <v>0</v>
      </c>
      <c r="I1809" s="73">
        <v>0</v>
      </c>
      <c r="J1809" s="73">
        <v>25414.75</v>
      </c>
      <c r="K1809" s="73">
        <v>28080.28</v>
      </c>
      <c r="L1809" s="74">
        <v>1000</v>
      </c>
      <c r="M1809" s="73">
        <v>0</v>
      </c>
      <c r="N1809" s="73">
        <v>0</v>
      </c>
      <c r="O1809" s="16" t="str">
        <f>VLOOKUP($A1809,'Roll up tech'!$A:$C,3,0)</f>
        <v>2.4 Gal</v>
      </c>
      <c r="P1809" s="16" t="str">
        <f>VLOOKUP($A1809,'Roll up tech'!$A:$C,2,0)</f>
        <v>BJ US-IC-ChocolatePBChunk-1 2.4G</v>
      </c>
      <c r="Q1809" s="16" t="str">
        <f t="shared" si="93"/>
        <v>BJ</v>
      </c>
      <c r="R1809" s="16">
        <f>VLOOKUP(A1809,'Per Pallet'!A:C,3,0)</f>
        <v>125</v>
      </c>
      <c r="S1809" s="16">
        <f t="shared" si="94"/>
        <v>0</v>
      </c>
    </row>
    <row r="1810" spans="1:19" hidden="1" x14ac:dyDescent="0.25">
      <c r="A1810" s="71">
        <v>69610112</v>
      </c>
      <c r="B1810" s="71">
        <v>1419</v>
      </c>
      <c r="C1810" s="71" t="s">
        <v>849</v>
      </c>
      <c r="D1810" s="71" t="s">
        <v>850</v>
      </c>
      <c r="E1810" s="71" t="s">
        <v>10403</v>
      </c>
      <c r="F1810" s="71" t="s">
        <v>851</v>
      </c>
      <c r="G1810" s="71" t="s">
        <v>852</v>
      </c>
      <c r="H1810" s="72">
        <v>250</v>
      </c>
      <c r="I1810" s="73">
        <v>7102.29</v>
      </c>
      <c r="J1810" s="73">
        <v>28409.16</v>
      </c>
      <c r="K1810" s="73">
        <v>32077.18</v>
      </c>
      <c r="L1810" s="74">
        <v>1000</v>
      </c>
      <c r="M1810" s="73">
        <v>7102.29</v>
      </c>
      <c r="N1810" s="73">
        <v>0</v>
      </c>
      <c r="O1810" s="16" t="str">
        <f>VLOOKUP($A1810,'Roll up tech'!$A:$C,3,0)</f>
        <v>2.4 Gal</v>
      </c>
      <c r="P1810" s="16" t="str">
        <f>VLOOKUP($A1810,'Roll up tech'!$A:$C,2,0)</f>
        <v>BJ SORV-IC-ChocolatePBChunk-1 8.95L</v>
      </c>
      <c r="Q1810" s="16" t="str">
        <f t="shared" si="93"/>
        <v>BJ</v>
      </c>
      <c r="R1810" s="16">
        <f>VLOOKUP(A1810,'Per Pallet'!A:C,3,0)</f>
        <v>125</v>
      </c>
      <c r="S1810" s="16">
        <f t="shared" si="94"/>
        <v>2</v>
      </c>
    </row>
    <row r="1811" spans="1:19" hidden="1" x14ac:dyDescent="0.25">
      <c r="A1811" s="71">
        <v>69617285</v>
      </c>
      <c r="B1811" s="71">
        <v>1406</v>
      </c>
      <c r="C1811" s="71" t="s">
        <v>849</v>
      </c>
      <c r="D1811" s="71" t="s">
        <v>850</v>
      </c>
      <c r="E1811" s="71" t="s">
        <v>10403</v>
      </c>
      <c r="F1811" s="71" t="s">
        <v>851</v>
      </c>
      <c r="G1811" s="71" t="s">
        <v>852</v>
      </c>
      <c r="H1811" s="72">
        <v>8</v>
      </c>
      <c r="I1811" s="73">
        <v>85.92</v>
      </c>
      <c r="J1811" s="73">
        <v>10740</v>
      </c>
      <c r="K1811" s="73">
        <v>10308.35</v>
      </c>
      <c r="L1811" s="74">
        <v>1000</v>
      </c>
      <c r="M1811" s="73">
        <v>85.92</v>
      </c>
      <c r="N1811" s="73">
        <v>0</v>
      </c>
      <c r="O1811" s="16" t="str">
        <f>VLOOKUP($A1811,'Roll up tech'!$A:$C,3,0)</f>
        <v>Other</v>
      </c>
      <c r="P1811" s="16" t="str">
        <f>VLOOKUP($A1811,'Roll up tech'!$A:$C,2,0)</f>
        <v>Popsicle Spongebob Squeeze 1-24PK</v>
      </c>
      <c r="Q1811" s="16" t="str">
        <f t="shared" si="93"/>
        <v>Po</v>
      </c>
      <c r="R1811" s="16">
        <f>VLOOKUP(A1811,'Per Pallet'!A:C,3,0)</f>
        <v>180</v>
      </c>
      <c r="S1811" s="16">
        <f t="shared" si="94"/>
        <v>1</v>
      </c>
    </row>
    <row r="1812" spans="1:19" hidden="1" x14ac:dyDescent="0.25">
      <c r="A1812" s="71">
        <v>69617285</v>
      </c>
      <c r="B1812" s="71">
        <v>1419</v>
      </c>
      <c r="C1812" s="71" t="s">
        <v>849</v>
      </c>
      <c r="D1812" s="71" t="s">
        <v>850</v>
      </c>
      <c r="E1812" s="71" t="s">
        <v>10403</v>
      </c>
      <c r="F1812" s="71" t="s">
        <v>851</v>
      </c>
      <c r="G1812" s="71" t="s">
        <v>852</v>
      </c>
      <c r="H1812" s="72">
        <v>340</v>
      </c>
      <c r="I1812" s="73">
        <v>3595.06</v>
      </c>
      <c r="J1812" s="73">
        <v>10573.71</v>
      </c>
      <c r="K1812" s="73">
        <v>10601.33</v>
      </c>
      <c r="L1812" s="74">
        <v>1000</v>
      </c>
      <c r="M1812" s="73">
        <v>3595.06</v>
      </c>
      <c r="N1812" s="73">
        <v>0</v>
      </c>
      <c r="O1812" s="16" t="str">
        <f>VLOOKUP($A1812,'Roll up tech'!$A:$C,3,0)</f>
        <v>Other</v>
      </c>
      <c r="P1812" s="16" t="str">
        <f>VLOOKUP($A1812,'Roll up tech'!$A:$C,2,0)</f>
        <v>Popsicle Spongebob Squeeze 1-24PK</v>
      </c>
      <c r="Q1812" s="16" t="str">
        <f t="shared" si="93"/>
        <v>Po</v>
      </c>
      <c r="R1812" s="16">
        <f>VLOOKUP(A1812,'Per Pallet'!A:C,3,0)</f>
        <v>180</v>
      </c>
      <c r="S1812" s="16">
        <f t="shared" si="94"/>
        <v>2</v>
      </c>
    </row>
    <row r="1813" spans="1:19" hidden="1" x14ac:dyDescent="0.25">
      <c r="A1813" s="71">
        <v>69629468</v>
      </c>
      <c r="B1813" s="71">
        <v>1352</v>
      </c>
      <c r="C1813" s="71" t="s">
        <v>849</v>
      </c>
      <c r="D1813" s="71" t="s">
        <v>850</v>
      </c>
      <c r="E1813" s="71" t="s">
        <v>10403</v>
      </c>
      <c r="F1813" s="71" t="s">
        <v>851</v>
      </c>
      <c r="G1813" s="71" t="s">
        <v>852</v>
      </c>
      <c r="H1813" s="72">
        <v>905</v>
      </c>
      <c r="I1813" s="73">
        <v>15532.19</v>
      </c>
      <c r="J1813" s="73">
        <v>17162.64</v>
      </c>
      <c r="K1813" s="73">
        <v>17659.04</v>
      </c>
      <c r="L1813" s="74">
        <v>1000</v>
      </c>
      <c r="M1813" s="73">
        <v>15532.19</v>
      </c>
      <c r="N1813" s="73">
        <v>0</v>
      </c>
      <c r="O1813" s="16" t="str">
        <f>VLOOKUP($A1813,'Roll up tech'!$A:$C,3,0)</f>
        <v>PG</v>
      </c>
      <c r="P1813" s="16" t="str">
        <f>VLOOKUP($A1813,'Roll up tech'!$A:$C,2,0)</f>
        <v>PS Fudgesicle NSA 6-18PK</v>
      </c>
      <c r="Q1813" s="16" t="str">
        <f t="shared" si="93"/>
        <v>PS</v>
      </c>
      <c r="R1813" s="16">
        <f>VLOOKUP(A1813,'Per Pallet'!A:C,3,0)</f>
        <v>130</v>
      </c>
      <c r="S1813" s="16">
        <f t="shared" si="94"/>
        <v>7</v>
      </c>
    </row>
    <row r="1814" spans="1:19" hidden="1" x14ac:dyDescent="0.25">
      <c r="A1814" s="71">
        <v>69629468</v>
      </c>
      <c r="B1814" s="71">
        <v>1406</v>
      </c>
      <c r="C1814" s="71" t="s">
        <v>849</v>
      </c>
      <c r="D1814" s="71" t="s">
        <v>850</v>
      </c>
      <c r="E1814" s="71" t="s">
        <v>10403</v>
      </c>
      <c r="F1814" s="71" t="s">
        <v>853</v>
      </c>
      <c r="G1814" s="71" t="s">
        <v>852</v>
      </c>
      <c r="H1814" s="72">
        <v>0</v>
      </c>
      <c r="I1814" s="73">
        <v>0</v>
      </c>
      <c r="J1814" s="73">
        <v>15041.83</v>
      </c>
      <c r="K1814" s="73">
        <v>17659.04</v>
      </c>
      <c r="L1814" s="74">
        <v>1000</v>
      </c>
      <c r="M1814" s="73">
        <v>0</v>
      </c>
      <c r="N1814" s="73">
        <v>0</v>
      </c>
      <c r="O1814" s="16" t="str">
        <f>VLOOKUP($A1814,'Roll up tech'!$A:$C,3,0)</f>
        <v>PG</v>
      </c>
      <c r="P1814" s="16" t="str">
        <f>VLOOKUP($A1814,'Roll up tech'!$A:$C,2,0)</f>
        <v>PS Fudgesicle NSA 6-18PK</v>
      </c>
      <c r="Q1814" s="16" t="str">
        <f t="shared" si="93"/>
        <v>PS</v>
      </c>
      <c r="R1814" s="16">
        <f>VLOOKUP(A1814,'Per Pallet'!A:C,3,0)</f>
        <v>130</v>
      </c>
      <c r="S1814" s="16">
        <f t="shared" si="94"/>
        <v>0</v>
      </c>
    </row>
    <row r="1815" spans="1:19" hidden="1" x14ac:dyDescent="0.25">
      <c r="A1815" s="71">
        <v>69629468</v>
      </c>
      <c r="B1815" s="71">
        <v>1419</v>
      </c>
      <c r="C1815" s="71" t="s">
        <v>849</v>
      </c>
      <c r="D1815" s="71" t="s">
        <v>850</v>
      </c>
      <c r="E1815" s="71" t="s">
        <v>10403</v>
      </c>
      <c r="F1815" s="71" t="s">
        <v>851</v>
      </c>
      <c r="G1815" s="71" t="s">
        <v>852</v>
      </c>
      <c r="H1815" s="72">
        <v>24209</v>
      </c>
      <c r="I1815" s="73">
        <v>427799.87</v>
      </c>
      <c r="J1815" s="73">
        <v>17671.11</v>
      </c>
      <c r="K1815" s="73">
        <v>18841.7</v>
      </c>
      <c r="L1815" s="74">
        <v>1000</v>
      </c>
      <c r="M1815" s="73">
        <v>427799.87</v>
      </c>
      <c r="N1815" s="73">
        <v>0</v>
      </c>
      <c r="O1815" s="16" t="str">
        <f>VLOOKUP($A1815,'Roll up tech'!$A:$C,3,0)</f>
        <v>PG</v>
      </c>
      <c r="P1815" s="16" t="str">
        <f>VLOOKUP($A1815,'Roll up tech'!$A:$C,2,0)</f>
        <v>PS Fudgesicle NSA 6-18PK</v>
      </c>
      <c r="Q1815" s="16" t="str">
        <f t="shared" si="93"/>
        <v>PS</v>
      </c>
      <c r="R1815" s="16">
        <f>VLOOKUP(A1815,'Per Pallet'!A:C,3,0)</f>
        <v>130</v>
      </c>
      <c r="S1815" s="16">
        <f t="shared" si="94"/>
        <v>187</v>
      </c>
    </row>
    <row r="1816" spans="1:19" hidden="1" x14ac:dyDescent="0.25">
      <c r="A1816" s="71">
        <v>69629468</v>
      </c>
      <c r="B1816" s="71">
        <v>1439</v>
      </c>
      <c r="C1816" s="71" t="s">
        <v>849</v>
      </c>
      <c r="D1816" s="71" t="s">
        <v>850</v>
      </c>
      <c r="E1816" s="71" t="s">
        <v>10403</v>
      </c>
      <c r="F1816" s="71" t="s">
        <v>851</v>
      </c>
      <c r="G1816" s="71" t="s">
        <v>852</v>
      </c>
      <c r="H1816" s="72">
        <v>12147</v>
      </c>
      <c r="I1816" s="73">
        <v>198053.64</v>
      </c>
      <c r="J1816" s="73">
        <v>16304.74</v>
      </c>
      <c r="K1816" s="73">
        <v>18841.7</v>
      </c>
      <c r="L1816" s="74">
        <v>1000</v>
      </c>
      <c r="M1816" s="73">
        <v>198053.64</v>
      </c>
      <c r="N1816" s="73">
        <v>0</v>
      </c>
      <c r="O1816" s="16" t="str">
        <f>VLOOKUP($A1816,'Roll up tech'!$A:$C,3,0)</f>
        <v>PG</v>
      </c>
      <c r="P1816" s="16" t="str">
        <f>VLOOKUP($A1816,'Roll up tech'!$A:$C,2,0)</f>
        <v>PS Fudgesicle NSA 6-18PK</v>
      </c>
      <c r="Q1816" s="16" t="str">
        <f t="shared" si="93"/>
        <v>PS</v>
      </c>
      <c r="R1816" s="16">
        <f>VLOOKUP(A1816,'Per Pallet'!A:C,3,0)</f>
        <v>130</v>
      </c>
      <c r="S1816" s="16">
        <f t="shared" si="94"/>
        <v>94</v>
      </c>
    </row>
    <row r="1817" spans="1:19" hidden="1" x14ac:dyDescent="0.25">
      <c r="A1817" s="71">
        <v>69629468</v>
      </c>
      <c r="B1817" s="71">
        <v>2300</v>
      </c>
      <c r="C1817" s="71" t="s">
        <v>849</v>
      </c>
      <c r="D1817" s="71" t="s">
        <v>850</v>
      </c>
      <c r="E1817" s="71" t="s">
        <v>10403</v>
      </c>
      <c r="F1817" s="71" t="s">
        <v>851</v>
      </c>
      <c r="G1817" s="71" t="s">
        <v>852</v>
      </c>
      <c r="H1817" s="72">
        <v>50075</v>
      </c>
      <c r="I1817" s="73">
        <v>829833.54</v>
      </c>
      <c r="J1817" s="73">
        <v>16571.810000000001</v>
      </c>
      <c r="K1817" s="73">
        <v>17659.04</v>
      </c>
      <c r="L1817" s="74">
        <v>1000</v>
      </c>
      <c r="M1817" s="73">
        <v>829833.54</v>
      </c>
      <c r="N1817" s="73">
        <v>0</v>
      </c>
      <c r="O1817" s="16" t="str">
        <f>VLOOKUP($A1817,'Roll up tech'!$A:$C,3,0)</f>
        <v>PG</v>
      </c>
      <c r="P1817" s="16" t="str">
        <f>VLOOKUP($A1817,'Roll up tech'!$A:$C,2,0)</f>
        <v>PS Fudgesicle NSA 6-18PK</v>
      </c>
      <c r="Q1817" s="16" t="str">
        <f t="shared" si="93"/>
        <v>PS</v>
      </c>
      <c r="R1817" s="16">
        <f>VLOOKUP(A1817,'Per Pallet'!A:C,3,0)</f>
        <v>130</v>
      </c>
      <c r="S1817" s="16">
        <f t="shared" si="94"/>
        <v>386</v>
      </c>
    </row>
    <row r="1818" spans="1:19" hidden="1" x14ac:dyDescent="0.25">
      <c r="A1818" s="71">
        <v>69629468</v>
      </c>
      <c r="B1818" s="71">
        <v>2904</v>
      </c>
      <c r="C1818" s="71" t="s">
        <v>849</v>
      </c>
      <c r="D1818" s="71" t="s">
        <v>850</v>
      </c>
      <c r="E1818" s="71" t="s">
        <v>10403</v>
      </c>
      <c r="F1818" s="71" t="s">
        <v>851</v>
      </c>
      <c r="G1818" s="71" t="s">
        <v>852</v>
      </c>
      <c r="H1818" s="72">
        <v>32</v>
      </c>
      <c r="I1818" s="73">
        <v>495.41</v>
      </c>
      <c r="J1818" s="73">
        <v>15481.56</v>
      </c>
      <c r="K1818" s="73">
        <v>14468.32</v>
      </c>
      <c r="L1818" s="74">
        <v>1000</v>
      </c>
      <c r="M1818" s="73">
        <v>495.41</v>
      </c>
      <c r="N1818" s="73">
        <v>0</v>
      </c>
      <c r="O1818" s="16" t="str">
        <f>VLOOKUP($A1818,'Roll up tech'!$A:$C,3,0)</f>
        <v>PG</v>
      </c>
      <c r="P1818" s="16" t="str">
        <f>VLOOKUP($A1818,'Roll up tech'!$A:$C,2,0)</f>
        <v>PS Fudgesicle NSA 6-18PK</v>
      </c>
      <c r="Q1818" s="16" t="str">
        <f t="shared" si="93"/>
        <v>PS</v>
      </c>
      <c r="R1818" s="16">
        <f>VLOOKUP(A1818,'Per Pallet'!A:C,3,0)</f>
        <v>130</v>
      </c>
      <c r="S1818" s="16">
        <f t="shared" si="94"/>
        <v>1</v>
      </c>
    </row>
    <row r="1819" spans="1:19" hidden="1" x14ac:dyDescent="0.25">
      <c r="A1819" s="71">
        <v>69629468</v>
      </c>
      <c r="B1819" s="71">
        <v>3989</v>
      </c>
      <c r="C1819" s="71" t="s">
        <v>849</v>
      </c>
      <c r="D1819" s="71" t="s">
        <v>850</v>
      </c>
      <c r="E1819" s="71" t="s">
        <v>10403</v>
      </c>
      <c r="F1819" s="71" t="s">
        <v>851</v>
      </c>
      <c r="G1819" s="71" t="s">
        <v>852</v>
      </c>
      <c r="H1819" s="72">
        <v>146650</v>
      </c>
      <c r="I1819" s="73">
        <v>2529362.73</v>
      </c>
      <c r="J1819" s="73">
        <v>17247.61</v>
      </c>
      <c r="K1819" s="73">
        <v>17735.16</v>
      </c>
      <c r="L1819" s="74">
        <v>1000</v>
      </c>
      <c r="M1819" s="73">
        <v>2529362.73</v>
      </c>
      <c r="N1819" s="73">
        <v>0</v>
      </c>
      <c r="O1819" s="16" t="str">
        <f>VLOOKUP($A1819,'Roll up tech'!$A:$C,3,0)</f>
        <v>PG</v>
      </c>
      <c r="P1819" s="16" t="str">
        <f>VLOOKUP($A1819,'Roll up tech'!$A:$C,2,0)</f>
        <v>PS Fudgesicle NSA 6-18PK</v>
      </c>
      <c r="Q1819" s="16" t="str">
        <f t="shared" si="93"/>
        <v>PS</v>
      </c>
      <c r="R1819" s="16">
        <f>VLOOKUP(A1819,'Per Pallet'!A:C,3,0)</f>
        <v>130</v>
      </c>
      <c r="S1819" s="16">
        <f t="shared" si="94"/>
        <v>1129</v>
      </c>
    </row>
    <row r="1820" spans="1:19" hidden="1" x14ac:dyDescent="0.25">
      <c r="A1820" s="71">
        <v>69629469</v>
      </c>
      <c r="B1820" s="71">
        <v>1406</v>
      </c>
      <c r="C1820" s="71" t="s">
        <v>849</v>
      </c>
      <c r="D1820" s="71" t="s">
        <v>850</v>
      </c>
      <c r="E1820" s="71" t="s">
        <v>10403</v>
      </c>
      <c r="F1820" s="71" t="s">
        <v>851</v>
      </c>
      <c r="G1820" s="71" t="s">
        <v>852</v>
      </c>
      <c r="H1820" s="72">
        <v>5713</v>
      </c>
      <c r="I1820" s="73">
        <v>87659.8</v>
      </c>
      <c r="J1820" s="73">
        <v>15343.92</v>
      </c>
      <c r="K1820" s="73">
        <v>15148.54</v>
      </c>
      <c r="L1820" s="74">
        <v>1000</v>
      </c>
      <c r="M1820" s="73">
        <v>87659.8</v>
      </c>
      <c r="N1820" s="73">
        <v>0</v>
      </c>
      <c r="O1820" s="16" t="str">
        <f>VLOOKUP($A1820,'Roll up tech'!$A:$C,3,0)</f>
        <v>KL Mini Cones</v>
      </c>
      <c r="P1820" s="16" t="str">
        <f>VLOOKUP($A1820,'Roll up tech'!$A:$C,2,0)</f>
        <v>KL Cone Classic Vanilla Chocolate 6-8CT</v>
      </c>
      <c r="Q1820" s="16" t="str">
        <f t="shared" si="93"/>
        <v>KL</v>
      </c>
      <c r="R1820" s="16">
        <f>VLOOKUP(A1820,'Per Pallet'!A:C,3,0)</f>
        <v>120</v>
      </c>
      <c r="S1820" s="16">
        <f t="shared" si="94"/>
        <v>48</v>
      </c>
    </row>
    <row r="1821" spans="1:19" hidden="1" x14ac:dyDescent="0.25">
      <c r="A1821" s="71">
        <v>69629469</v>
      </c>
      <c r="B1821" s="71">
        <v>1419</v>
      </c>
      <c r="C1821" s="71" t="s">
        <v>849</v>
      </c>
      <c r="D1821" s="71" t="s">
        <v>850</v>
      </c>
      <c r="E1821" s="71" t="s">
        <v>10403</v>
      </c>
      <c r="F1821" s="71" t="s">
        <v>851</v>
      </c>
      <c r="G1821" s="71" t="s">
        <v>852</v>
      </c>
      <c r="H1821" s="72">
        <v>6514</v>
      </c>
      <c r="I1821" s="73">
        <v>111182.82</v>
      </c>
      <c r="J1821" s="73">
        <v>17068.29</v>
      </c>
      <c r="K1821" s="73">
        <v>15603.38</v>
      </c>
      <c r="L1821" s="74">
        <v>1000</v>
      </c>
      <c r="M1821" s="73">
        <v>111182.82</v>
      </c>
      <c r="N1821" s="73">
        <v>0</v>
      </c>
      <c r="O1821" s="16" t="str">
        <f>VLOOKUP($A1821,'Roll up tech'!$A:$C,3,0)</f>
        <v>KL Mini Cones</v>
      </c>
      <c r="P1821" s="16" t="str">
        <f>VLOOKUP($A1821,'Roll up tech'!$A:$C,2,0)</f>
        <v>KL Cone Classic Vanilla Chocolate 6-8CT</v>
      </c>
      <c r="Q1821" s="16" t="str">
        <f t="shared" si="93"/>
        <v>KL</v>
      </c>
      <c r="R1821" s="16">
        <f>VLOOKUP(A1821,'Per Pallet'!A:C,3,0)</f>
        <v>120</v>
      </c>
      <c r="S1821" s="16">
        <f t="shared" si="94"/>
        <v>55</v>
      </c>
    </row>
    <row r="1822" spans="1:19" hidden="1" x14ac:dyDescent="0.25">
      <c r="A1822" s="71">
        <v>69629469</v>
      </c>
      <c r="B1822" s="71">
        <v>1439</v>
      </c>
      <c r="C1822" s="71" t="s">
        <v>849</v>
      </c>
      <c r="D1822" s="71" t="s">
        <v>850</v>
      </c>
      <c r="E1822" s="71" t="s">
        <v>10403</v>
      </c>
      <c r="F1822" s="71" t="s">
        <v>851</v>
      </c>
      <c r="G1822" s="71" t="s">
        <v>852</v>
      </c>
      <c r="H1822" s="72">
        <v>12970</v>
      </c>
      <c r="I1822" s="73">
        <v>219871.46</v>
      </c>
      <c r="J1822" s="73">
        <v>16952.310000000001</v>
      </c>
      <c r="K1822" s="73">
        <v>15603.38</v>
      </c>
      <c r="L1822" s="74">
        <v>1000</v>
      </c>
      <c r="M1822" s="73">
        <v>219871.46</v>
      </c>
      <c r="N1822" s="73">
        <v>0</v>
      </c>
      <c r="O1822" s="16" t="str">
        <f>VLOOKUP($A1822,'Roll up tech'!$A:$C,3,0)</f>
        <v>KL Mini Cones</v>
      </c>
      <c r="P1822" s="16" t="str">
        <f>VLOOKUP($A1822,'Roll up tech'!$A:$C,2,0)</f>
        <v>KL Cone Classic Vanilla Chocolate 6-8CT</v>
      </c>
      <c r="Q1822" s="16" t="str">
        <f t="shared" si="93"/>
        <v>KL</v>
      </c>
      <c r="R1822" s="16">
        <f>VLOOKUP(A1822,'Per Pallet'!A:C,3,0)</f>
        <v>120</v>
      </c>
      <c r="S1822" s="16">
        <f t="shared" si="94"/>
        <v>109</v>
      </c>
    </row>
    <row r="1823" spans="1:19" hidden="1" x14ac:dyDescent="0.25">
      <c r="A1823" s="71">
        <v>69629469</v>
      </c>
      <c r="B1823" s="71">
        <v>1471</v>
      </c>
      <c r="C1823" s="71" t="s">
        <v>849</v>
      </c>
      <c r="D1823" s="71" t="s">
        <v>850</v>
      </c>
      <c r="E1823" s="71" t="s">
        <v>10403</v>
      </c>
      <c r="F1823" s="71" t="s">
        <v>851</v>
      </c>
      <c r="G1823" s="71" t="s">
        <v>852</v>
      </c>
      <c r="H1823" s="72">
        <v>24120</v>
      </c>
      <c r="I1823" s="73">
        <v>380762.29</v>
      </c>
      <c r="J1823" s="73">
        <v>15786.16</v>
      </c>
      <c r="K1823" s="73">
        <v>15148.54</v>
      </c>
      <c r="L1823" s="74">
        <v>1000</v>
      </c>
      <c r="M1823" s="73">
        <v>380762.29</v>
      </c>
      <c r="N1823" s="73">
        <v>0</v>
      </c>
      <c r="O1823" s="16" t="str">
        <f>VLOOKUP($A1823,'Roll up tech'!$A:$C,3,0)</f>
        <v>KL Mini Cones</v>
      </c>
      <c r="P1823" s="16" t="str">
        <f>VLOOKUP($A1823,'Roll up tech'!$A:$C,2,0)</f>
        <v>KL Cone Classic Vanilla Chocolate 6-8CT</v>
      </c>
      <c r="Q1823" s="16" t="str">
        <f t="shared" si="93"/>
        <v>KL</v>
      </c>
      <c r="R1823" s="16">
        <f>VLOOKUP(A1823,'Per Pallet'!A:C,3,0)</f>
        <v>120</v>
      </c>
      <c r="S1823" s="16">
        <f t="shared" si="94"/>
        <v>201</v>
      </c>
    </row>
    <row r="1824" spans="1:19" hidden="1" x14ac:dyDescent="0.25">
      <c r="A1824" s="71">
        <v>69629469</v>
      </c>
      <c r="B1824" s="71">
        <v>2300</v>
      </c>
      <c r="C1824" s="71" t="s">
        <v>849</v>
      </c>
      <c r="D1824" s="71" t="s">
        <v>850</v>
      </c>
      <c r="E1824" s="71" t="s">
        <v>10403</v>
      </c>
      <c r="F1824" s="71" t="s">
        <v>851</v>
      </c>
      <c r="G1824" s="71" t="s">
        <v>852</v>
      </c>
      <c r="H1824" s="72">
        <v>745</v>
      </c>
      <c r="I1824" s="73">
        <v>12190.76</v>
      </c>
      <c r="J1824" s="73">
        <v>16363.44</v>
      </c>
      <c r="K1824" s="73">
        <v>15603.38</v>
      </c>
      <c r="L1824" s="74">
        <v>1000</v>
      </c>
      <c r="M1824" s="73">
        <v>12190.76</v>
      </c>
      <c r="N1824" s="73">
        <v>0</v>
      </c>
      <c r="O1824" s="16" t="str">
        <f>VLOOKUP($A1824,'Roll up tech'!$A:$C,3,0)</f>
        <v>KL Mini Cones</v>
      </c>
      <c r="P1824" s="16" t="str">
        <f>VLOOKUP($A1824,'Roll up tech'!$A:$C,2,0)</f>
        <v>KL Cone Classic Vanilla Chocolate 6-8CT</v>
      </c>
      <c r="Q1824" s="16" t="str">
        <f t="shared" si="93"/>
        <v>KL</v>
      </c>
      <c r="R1824" s="16">
        <f>VLOOKUP(A1824,'Per Pallet'!A:C,3,0)</f>
        <v>120</v>
      </c>
      <c r="S1824" s="16">
        <f t="shared" si="94"/>
        <v>7</v>
      </c>
    </row>
    <row r="1825" spans="1:19" hidden="1" x14ac:dyDescent="0.25">
      <c r="A1825" s="71">
        <v>69629469</v>
      </c>
      <c r="B1825" s="71">
        <v>3989</v>
      </c>
      <c r="C1825" s="71" t="s">
        <v>849</v>
      </c>
      <c r="D1825" s="71" t="s">
        <v>850</v>
      </c>
      <c r="E1825" s="71" t="s">
        <v>10403</v>
      </c>
      <c r="F1825" s="71" t="s">
        <v>851</v>
      </c>
      <c r="G1825" s="71" t="s">
        <v>852</v>
      </c>
      <c r="H1825" s="72">
        <v>25448</v>
      </c>
      <c r="I1825" s="73">
        <v>428386.44</v>
      </c>
      <c r="J1825" s="73">
        <v>16833.8</v>
      </c>
      <c r="K1825" s="73">
        <v>15638.24</v>
      </c>
      <c r="L1825" s="74">
        <v>1000</v>
      </c>
      <c r="M1825" s="73">
        <v>428386.44</v>
      </c>
      <c r="N1825" s="73">
        <v>0</v>
      </c>
      <c r="O1825" s="16" t="str">
        <f>VLOOKUP($A1825,'Roll up tech'!$A:$C,3,0)</f>
        <v>KL Mini Cones</v>
      </c>
      <c r="P1825" s="16" t="str">
        <f>VLOOKUP($A1825,'Roll up tech'!$A:$C,2,0)</f>
        <v>KL Cone Classic Vanilla Chocolate 6-8CT</v>
      </c>
      <c r="Q1825" s="16" t="str">
        <f t="shared" ref="Q1825:Q1862" si="95">LEFT(P1825,2)</f>
        <v>KL</v>
      </c>
      <c r="R1825" s="16">
        <f>VLOOKUP(A1825,'Per Pallet'!A:C,3,0)</f>
        <v>120</v>
      </c>
      <c r="S1825" s="16">
        <f t="shared" ref="S1825:S1862" si="96">ROUNDUP(H1825/R1825,0)</f>
        <v>213</v>
      </c>
    </row>
    <row r="1826" spans="1:19" hidden="1" x14ac:dyDescent="0.25">
      <c r="A1826" s="71">
        <v>69629470</v>
      </c>
      <c r="B1826" s="71">
        <v>1439</v>
      </c>
      <c r="C1826" s="71" t="s">
        <v>849</v>
      </c>
      <c r="D1826" s="71" t="s">
        <v>850</v>
      </c>
      <c r="E1826" s="71" t="s">
        <v>10403</v>
      </c>
      <c r="F1826" s="71" t="s">
        <v>851</v>
      </c>
      <c r="G1826" s="71" t="s">
        <v>852</v>
      </c>
      <c r="H1826" s="72">
        <v>0</v>
      </c>
      <c r="I1826" s="73">
        <v>0</v>
      </c>
      <c r="J1826" s="73">
        <v>21219.07</v>
      </c>
      <c r="K1826" s="73">
        <v>19743.91</v>
      </c>
      <c r="L1826" s="74">
        <v>1000</v>
      </c>
      <c r="M1826" s="73">
        <v>0</v>
      </c>
      <c r="N1826" s="73">
        <v>0</v>
      </c>
      <c r="O1826" s="16" t="str">
        <f>VLOOKUP($A1826,'Roll up tech'!$A:$C,3,0)</f>
        <v>KL Mini Cones</v>
      </c>
      <c r="P1826" s="16" t="str">
        <f>VLOOKUP($A1826,'Roll up tech'!$A:$C,2,0)</f>
        <v>KL Cone Vanilla Unicorn 6-8CT</v>
      </c>
      <c r="Q1826" s="16" t="str">
        <f t="shared" si="95"/>
        <v>KL</v>
      </c>
      <c r="R1826" s="16">
        <f>VLOOKUP(A1826,'Per Pallet'!A:C,3,0)</f>
        <v>120</v>
      </c>
      <c r="S1826" s="16">
        <f t="shared" si="96"/>
        <v>0</v>
      </c>
    </row>
    <row r="1827" spans="1:19" hidden="1" x14ac:dyDescent="0.25">
      <c r="A1827" s="71">
        <v>69629470</v>
      </c>
      <c r="B1827" s="71">
        <v>2300</v>
      </c>
      <c r="C1827" s="71" t="s">
        <v>849</v>
      </c>
      <c r="D1827" s="71" t="s">
        <v>850</v>
      </c>
      <c r="E1827" s="71" t="s">
        <v>10403</v>
      </c>
      <c r="F1827" s="71" t="s">
        <v>851</v>
      </c>
      <c r="G1827" s="71" t="s">
        <v>852</v>
      </c>
      <c r="H1827" s="72">
        <v>416</v>
      </c>
      <c r="I1827" s="73">
        <v>8494.4699999999993</v>
      </c>
      <c r="J1827" s="73">
        <v>20419.400000000001</v>
      </c>
      <c r="K1827" s="73">
        <v>19743.91</v>
      </c>
      <c r="L1827" s="74">
        <v>1000</v>
      </c>
      <c r="M1827" s="73">
        <v>8494.4699999999993</v>
      </c>
      <c r="N1827" s="73">
        <v>0</v>
      </c>
      <c r="O1827" s="16" t="str">
        <f>VLOOKUP($A1827,'Roll up tech'!$A:$C,3,0)</f>
        <v>KL Mini Cones</v>
      </c>
      <c r="P1827" s="16" t="str">
        <f>VLOOKUP($A1827,'Roll up tech'!$A:$C,2,0)</f>
        <v>KL Cone Vanilla Unicorn 6-8CT</v>
      </c>
      <c r="Q1827" s="16" t="str">
        <f t="shared" si="95"/>
        <v>KL</v>
      </c>
      <c r="R1827" s="16">
        <f>VLOOKUP(A1827,'Per Pallet'!A:C,3,0)</f>
        <v>120</v>
      </c>
      <c r="S1827" s="16">
        <f t="shared" si="96"/>
        <v>4</v>
      </c>
    </row>
    <row r="1828" spans="1:19" hidden="1" x14ac:dyDescent="0.25">
      <c r="A1828" s="71">
        <v>69629477</v>
      </c>
      <c r="B1828" s="71">
        <v>3989</v>
      </c>
      <c r="C1828" s="71" t="s">
        <v>849</v>
      </c>
      <c r="D1828" s="71" t="s">
        <v>850</v>
      </c>
      <c r="E1828" s="71" t="s">
        <v>10403</v>
      </c>
      <c r="F1828" s="71" t="s">
        <v>851</v>
      </c>
      <c r="G1828" s="71" t="s">
        <v>852</v>
      </c>
      <c r="H1828" s="72">
        <v>0</v>
      </c>
      <c r="I1828" s="73">
        <v>0</v>
      </c>
      <c r="J1828" s="73">
        <v>26378.400000000001</v>
      </c>
      <c r="K1828" s="73">
        <v>24815.43</v>
      </c>
      <c r="L1828" s="74">
        <v>1000</v>
      </c>
      <c r="M1828" s="73">
        <v>0</v>
      </c>
      <c r="N1828" s="73">
        <v>0</v>
      </c>
      <c r="O1828" s="16" t="str">
        <f>VLOOKUP($A1828,'Roll up tech'!$A:$C,3,0)</f>
        <v>KL Mini Cones</v>
      </c>
      <c r="P1828" s="16" t="str">
        <f>VLOOKUP($A1828,'Roll up tech'!$A:$C,2,0)</f>
        <v>KLONDIKE REESES CONE MPK 6X8X111ML</v>
      </c>
      <c r="Q1828" s="16" t="str">
        <f t="shared" si="95"/>
        <v>KL</v>
      </c>
      <c r="R1828" s="16">
        <f>VLOOKUP(A1828,'Per Pallet'!A:C,3,0)</f>
        <v>108</v>
      </c>
      <c r="S1828" s="16">
        <f t="shared" si="96"/>
        <v>0</v>
      </c>
    </row>
    <row r="1829" spans="1:19" hidden="1" x14ac:dyDescent="0.25">
      <c r="A1829" s="71">
        <v>69653125</v>
      </c>
      <c r="B1829" s="71">
        <v>1419</v>
      </c>
      <c r="C1829" s="71" t="s">
        <v>849</v>
      </c>
      <c r="D1829" s="71" t="s">
        <v>850</v>
      </c>
      <c r="E1829" s="71" t="s">
        <v>10403</v>
      </c>
      <c r="F1829" s="71" t="s">
        <v>851</v>
      </c>
      <c r="G1829" s="71" t="s">
        <v>852</v>
      </c>
      <c r="H1829" s="72">
        <v>1440</v>
      </c>
      <c r="I1829" s="73">
        <v>36390.74</v>
      </c>
      <c r="J1829" s="73">
        <v>25271.35</v>
      </c>
      <c r="K1829" s="73">
        <v>19850.560000000001</v>
      </c>
      <c r="L1829" s="74">
        <v>1000</v>
      </c>
      <c r="M1829" s="73">
        <v>36390.74</v>
      </c>
      <c r="N1829" s="73">
        <v>0</v>
      </c>
      <c r="O1829" s="16" t="str">
        <f>VLOOKUP($A1829,'Roll up tech'!$A:$C,3,0)</f>
        <v>BR Minicups</v>
      </c>
      <c r="P1829" s="16" t="str">
        <f>VLOOKUP($A1829,'Roll up tech'!$A:$C,2,0)</f>
        <v>BR Chocolate 6 10CT 3z</v>
      </c>
      <c r="Q1829" s="16" t="str">
        <f t="shared" si="95"/>
        <v>BR</v>
      </c>
      <c r="R1829" s="16">
        <f>VLOOKUP(A1829,'Per Pallet'!A:C,3,0)</f>
        <v>120</v>
      </c>
      <c r="S1829" s="16">
        <f t="shared" si="96"/>
        <v>12</v>
      </c>
    </row>
    <row r="1830" spans="1:19" hidden="1" x14ac:dyDescent="0.25">
      <c r="A1830" s="71">
        <v>69653125</v>
      </c>
      <c r="B1830" s="71">
        <v>1439</v>
      </c>
      <c r="C1830" s="71" t="s">
        <v>849</v>
      </c>
      <c r="D1830" s="71" t="s">
        <v>850</v>
      </c>
      <c r="E1830" s="71" t="s">
        <v>10403</v>
      </c>
      <c r="F1830" s="71" t="s">
        <v>851</v>
      </c>
      <c r="G1830" s="71" t="s">
        <v>852</v>
      </c>
      <c r="H1830" s="72">
        <v>1200</v>
      </c>
      <c r="I1830" s="73">
        <v>30883.75</v>
      </c>
      <c r="J1830" s="73">
        <v>25736.46</v>
      </c>
      <c r="K1830" s="73">
        <v>19850.560000000001</v>
      </c>
      <c r="L1830" s="74">
        <v>1000</v>
      </c>
      <c r="M1830" s="73">
        <v>30883.75</v>
      </c>
      <c r="N1830" s="73">
        <v>0</v>
      </c>
      <c r="O1830" s="16" t="str">
        <f>VLOOKUP($A1830,'Roll up tech'!$A:$C,3,0)</f>
        <v>BR Minicups</v>
      </c>
      <c r="P1830" s="16" t="str">
        <f>VLOOKUP($A1830,'Roll up tech'!$A:$C,2,0)</f>
        <v>BR Chocolate 6 10CT 3z</v>
      </c>
      <c r="Q1830" s="16" t="str">
        <f t="shared" si="95"/>
        <v>BR</v>
      </c>
      <c r="R1830" s="16">
        <f>VLOOKUP(A1830,'Per Pallet'!A:C,3,0)</f>
        <v>120</v>
      </c>
      <c r="S1830" s="16">
        <f t="shared" si="96"/>
        <v>10</v>
      </c>
    </row>
    <row r="1831" spans="1:19" hidden="1" x14ac:dyDescent="0.25">
      <c r="A1831" s="71">
        <v>69653125</v>
      </c>
      <c r="B1831" s="71">
        <v>2300</v>
      </c>
      <c r="C1831" s="71" t="s">
        <v>849</v>
      </c>
      <c r="D1831" s="71" t="s">
        <v>850</v>
      </c>
      <c r="E1831" s="71" t="s">
        <v>10403</v>
      </c>
      <c r="F1831" s="71" t="s">
        <v>851</v>
      </c>
      <c r="G1831" s="71" t="s">
        <v>852</v>
      </c>
      <c r="H1831" s="72">
        <v>1315</v>
      </c>
      <c r="I1831" s="73">
        <v>31459.42</v>
      </c>
      <c r="J1831" s="73">
        <v>23923.51</v>
      </c>
      <c r="K1831" s="73">
        <v>19260.73</v>
      </c>
      <c r="L1831" s="74">
        <v>1000</v>
      </c>
      <c r="M1831" s="73">
        <v>31459.42</v>
      </c>
      <c r="N1831" s="73">
        <v>0</v>
      </c>
      <c r="O1831" s="16" t="str">
        <f>VLOOKUP($A1831,'Roll up tech'!$A:$C,3,0)</f>
        <v>BR Minicups</v>
      </c>
      <c r="P1831" s="16" t="str">
        <f>VLOOKUP($A1831,'Roll up tech'!$A:$C,2,0)</f>
        <v>BR Chocolate 6 10CT 3z</v>
      </c>
      <c r="Q1831" s="16" t="str">
        <f t="shared" si="95"/>
        <v>BR</v>
      </c>
      <c r="R1831" s="16">
        <f>VLOOKUP(A1831,'Per Pallet'!A:C,3,0)</f>
        <v>120</v>
      </c>
      <c r="S1831" s="16">
        <f t="shared" si="96"/>
        <v>11</v>
      </c>
    </row>
    <row r="1832" spans="1:19" hidden="1" x14ac:dyDescent="0.25">
      <c r="A1832" s="71">
        <v>69653125</v>
      </c>
      <c r="B1832" s="71">
        <v>3989</v>
      </c>
      <c r="C1832" s="71" t="s">
        <v>849</v>
      </c>
      <c r="D1832" s="71" t="s">
        <v>850</v>
      </c>
      <c r="E1832" s="71" t="s">
        <v>10403</v>
      </c>
      <c r="F1832" s="71" t="s">
        <v>851</v>
      </c>
      <c r="G1832" s="71" t="s">
        <v>852</v>
      </c>
      <c r="H1832" s="72">
        <v>4610</v>
      </c>
      <c r="I1832" s="73">
        <v>112848.34</v>
      </c>
      <c r="J1832" s="73">
        <v>24479.03</v>
      </c>
      <c r="K1832" s="73">
        <v>19089.52</v>
      </c>
      <c r="L1832" s="74">
        <v>1000</v>
      </c>
      <c r="M1832" s="73">
        <v>112848.34</v>
      </c>
      <c r="N1832" s="73">
        <v>0</v>
      </c>
      <c r="O1832" s="16" t="str">
        <f>VLOOKUP($A1832,'Roll up tech'!$A:$C,3,0)</f>
        <v>BR Minicups</v>
      </c>
      <c r="P1832" s="16" t="str">
        <f>VLOOKUP($A1832,'Roll up tech'!$A:$C,2,0)</f>
        <v>BR Chocolate 6 10CT 3z</v>
      </c>
      <c r="Q1832" s="16" t="str">
        <f t="shared" si="95"/>
        <v>BR</v>
      </c>
      <c r="R1832" s="16">
        <f>VLOOKUP(A1832,'Per Pallet'!A:C,3,0)</f>
        <v>120</v>
      </c>
      <c r="S1832" s="16">
        <f t="shared" si="96"/>
        <v>39</v>
      </c>
    </row>
    <row r="1833" spans="1:19" hidden="1" x14ac:dyDescent="0.25">
      <c r="A1833" s="71">
        <v>69653125</v>
      </c>
      <c r="B1833" s="71">
        <v>6706</v>
      </c>
      <c r="C1833" s="71" t="s">
        <v>849</v>
      </c>
      <c r="D1833" s="71" t="s">
        <v>850</v>
      </c>
      <c r="E1833" s="71" t="s">
        <v>10403</v>
      </c>
      <c r="F1833" s="71" t="s">
        <v>851</v>
      </c>
      <c r="G1833" s="71" t="s">
        <v>852</v>
      </c>
      <c r="H1833" s="72">
        <v>0</v>
      </c>
      <c r="I1833" s="73">
        <v>0</v>
      </c>
      <c r="J1833" s="73">
        <v>24000</v>
      </c>
      <c r="K1833" s="73">
        <v>18426.27</v>
      </c>
      <c r="L1833" s="74">
        <v>1000</v>
      </c>
      <c r="M1833" s="73">
        <v>0</v>
      </c>
      <c r="N1833" s="73">
        <v>0</v>
      </c>
      <c r="O1833" s="16" t="str">
        <f>VLOOKUP($A1833,'Roll up tech'!$A:$C,3,0)</f>
        <v>BR Minicups</v>
      </c>
      <c r="P1833" s="16" t="str">
        <f>VLOOKUP($A1833,'Roll up tech'!$A:$C,2,0)</f>
        <v>BR Chocolate 6 10CT 3z</v>
      </c>
      <c r="Q1833" s="16" t="str">
        <f t="shared" si="95"/>
        <v>BR</v>
      </c>
      <c r="R1833" s="16">
        <f>VLOOKUP(A1833,'Per Pallet'!A:C,3,0)</f>
        <v>120</v>
      </c>
      <c r="S1833" s="16">
        <f t="shared" si="96"/>
        <v>0</v>
      </c>
    </row>
    <row r="1834" spans="1:19" hidden="1" x14ac:dyDescent="0.25">
      <c r="A1834" s="71">
        <v>69653140</v>
      </c>
      <c r="B1834" s="71">
        <v>1419</v>
      </c>
      <c r="C1834" s="71" t="s">
        <v>849</v>
      </c>
      <c r="D1834" s="71" t="s">
        <v>850</v>
      </c>
      <c r="E1834" s="71" t="s">
        <v>10403</v>
      </c>
      <c r="F1834" s="71" t="s">
        <v>851</v>
      </c>
      <c r="G1834" s="71" t="s">
        <v>852</v>
      </c>
      <c r="H1834" s="72">
        <v>14355</v>
      </c>
      <c r="I1834" s="73">
        <v>361545.26</v>
      </c>
      <c r="J1834" s="73">
        <v>25186.02</v>
      </c>
      <c r="K1834" s="73">
        <v>20151.060000000001</v>
      </c>
      <c r="L1834" s="74">
        <v>1000</v>
      </c>
      <c r="M1834" s="73">
        <v>361545.26</v>
      </c>
      <c r="N1834" s="73">
        <v>0</v>
      </c>
      <c r="O1834" s="16" t="str">
        <f>VLOOKUP($A1834,'Roll up tech'!$A:$C,3,0)</f>
        <v>BR Minicups</v>
      </c>
      <c r="P1834" s="16" t="str">
        <f>VLOOKUP($A1834,'Roll up tech'!$A:$C,2,0)</f>
        <v>BR Natural Vanilla 6 10CT 3z</v>
      </c>
      <c r="Q1834" s="16" t="str">
        <f t="shared" si="95"/>
        <v>BR</v>
      </c>
      <c r="R1834" s="16">
        <f>VLOOKUP(A1834,'Per Pallet'!A:C,3,0)</f>
        <v>120</v>
      </c>
      <c r="S1834" s="16">
        <f t="shared" si="96"/>
        <v>120</v>
      </c>
    </row>
    <row r="1835" spans="1:19" hidden="1" x14ac:dyDescent="0.25">
      <c r="A1835" s="71">
        <v>69653140</v>
      </c>
      <c r="B1835" s="71">
        <v>1439</v>
      </c>
      <c r="C1835" s="71" t="s">
        <v>849</v>
      </c>
      <c r="D1835" s="71" t="s">
        <v>850</v>
      </c>
      <c r="E1835" s="71" t="s">
        <v>10403</v>
      </c>
      <c r="F1835" s="71" t="s">
        <v>851</v>
      </c>
      <c r="G1835" s="71" t="s">
        <v>852</v>
      </c>
      <c r="H1835" s="72">
        <v>6071</v>
      </c>
      <c r="I1835" s="73">
        <v>149677.04</v>
      </c>
      <c r="J1835" s="73">
        <v>24654.43</v>
      </c>
      <c r="K1835" s="73">
        <v>20151.060000000001</v>
      </c>
      <c r="L1835" s="74">
        <v>1000</v>
      </c>
      <c r="M1835" s="73">
        <v>149677.04</v>
      </c>
      <c r="N1835" s="73">
        <v>0</v>
      </c>
      <c r="O1835" s="16" t="str">
        <f>VLOOKUP($A1835,'Roll up tech'!$A:$C,3,0)</f>
        <v>BR Minicups</v>
      </c>
      <c r="P1835" s="16" t="str">
        <f>VLOOKUP($A1835,'Roll up tech'!$A:$C,2,0)</f>
        <v>BR Natural Vanilla 6 10CT 3z</v>
      </c>
      <c r="Q1835" s="16" t="str">
        <f t="shared" si="95"/>
        <v>BR</v>
      </c>
      <c r="R1835" s="16">
        <f>VLOOKUP(A1835,'Per Pallet'!A:C,3,0)</f>
        <v>120</v>
      </c>
      <c r="S1835" s="16">
        <f t="shared" si="96"/>
        <v>51</v>
      </c>
    </row>
    <row r="1836" spans="1:19" hidden="1" x14ac:dyDescent="0.25">
      <c r="A1836" s="71">
        <v>69653140</v>
      </c>
      <c r="B1836" s="71">
        <v>2300</v>
      </c>
      <c r="C1836" s="71" t="s">
        <v>849</v>
      </c>
      <c r="D1836" s="71" t="s">
        <v>850</v>
      </c>
      <c r="E1836" s="71" t="s">
        <v>10403</v>
      </c>
      <c r="F1836" s="71" t="s">
        <v>851</v>
      </c>
      <c r="G1836" s="71" t="s">
        <v>852</v>
      </c>
      <c r="H1836" s="72">
        <v>2400</v>
      </c>
      <c r="I1836" s="73">
        <v>58529.29</v>
      </c>
      <c r="J1836" s="73">
        <v>24387.200000000001</v>
      </c>
      <c r="K1836" s="73">
        <v>19597.05</v>
      </c>
      <c r="L1836" s="74">
        <v>1000</v>
      </c>
      <c r="M1836" s="73">
        <v>58529.29</v>
      </c>
      <c r="N1836" s="73">
        <v>0</v>
      </c>
      <c r="O1836" s="16" t="str">
        <f>VLOOKUP($A1836,'Roll up tech'!$A:$C,3,0)</f>
        <v>BR Minicups</v>
      </c>
      <c r="P1836" s="16" t="str">
        <f>VLOOKUP($A1836,'Roll up tech'!$A:$C,2,0)</f>
        <v>BR Natural Vanilla 6 10CT 3z</v>
      </c>
      <c r="Q1836" s="16" t="str">
        <f t="shared" si="95"/>
        <v>BR</v>
      </c>
      <c r="R1836" s="16">
        <f>VLOOKUP(A1836,'Per Pallet'!A:C,3,0)</f>
        <v>120</v>
      </c>
      <c r="S1836" s="16">
        <f t="shared" si="96"/>
        <v>20</v>
      </c>
    </row>
    <row r="1837" spans="1:19" hidden="1" x14ac:dyDescent="0.25">
      <c r="A1837" s="71">
        <v>69653140</v>
      </c>
      <c r="B1837" s="71">
        <v>3989</v>
      </c>
      <c r="C1837" s="71" t="s">
        <v>849</v>
      </c>
      <c r="D1837" s="71" t="s">
        <v>850</v>
      </c>
      <c r="E1837" s="71" t="s">
        <v>10403</v>
      </c>
      <c r="F1837" s="71" t="s">
        <v>851</v>
      </c>
      <c r="G1837" s="71" t="s">
        <v>852</v>
      </c>
      <c r="H1837" s="72">
        <v>12321</v>
      </c>
      <c r="I1837" s="73">
        <v>303755.69</v>
      </c>
      <c r="J1837" s="73">
        <v>24653.49</v>
      </c>
      <c r="K1837" s="73">
        <v>19756.97</v>
      </c>
      <c r="L1837" s="74">
        <v>1000</v>
      </c>
      <c r="M1837" s="73">
        <v>303755.69</v>
      </c>
      <c r="N1837" s="73">
        <v>0</v>
      </c>
      <c r="O1837" s="16" t="str">
        <f>VLOOKUP($A1837,'Roll up tech'!$A:$C,3,0)</f>
        <v>BR Minicups</v>
      </c>
      <c r="P1837" s="16" t="str">
        <f>VLOOKUP($A1837,'Roll up tech'!$A:$C,2,0)</f>
        <v>BR Natural Vanilla 6 10CT 3z</v>
      </c>
      <c r="Q1837" s="16" t="str">
        <f t="shared" si="95"/>
        <v>BR</v>
      </c>
      <c r="R1837" s="16">
        <f>VLOOKUP(A1837,'Per Pallet'!A:C,3,0)</f>
        <v>120</v>
      </c>
      <c r="S1837" s="16">
        <f t="shared" si="96"/>
        <v>103</v>
      </c>
    </row>
    <row r="1838" spans="1:19" hidden="1" x14ac:dyDescent="0.25">
      <c r="A1838" s="71">
        <v>69653140</v>
      </c>
      <c r="B1838" s="71">
        <v>6706</v>
      </c>
      <c r="C1838" s="71" t="s">
        <v>849</v>
      </c>
      <c r="D1838" s="71" t="s">
        <v>850</v>
      </c>
      <c r="E1838" s="71" t="s">
        <v>10403</v>
      </c>
      <c r="F1838" s="71" t="s">
        <v>851</v>
      </c>
      <c r="G1838" s="71" t="s">
        <v>852</v>
      </c>
      <c r="H1838" s="72">
        <v>3092</v>
      </c>
      <c r="I1838" s="73">
        <v>74208</v>
      </c>
      <c r="J1838" s="73">
        <v>24000</v>
      </c>
      <c r="K1838" s="73">
        <v>18922.75</v>
      </c>
      <c r="L1838" s="74">
        <v>1000</v>
      </c>
      <c r="M1838" s="73">
        <v>74208</v>
      </c>
      <c r="N1838" s="73">
        <v>0</v>
      </c>
      <c r="O1838" s="16" t="str">
        <f>VLOOKUP($A1838,'Roll up tech'!$A:$C,3,0)</f>
        <v>BR Minicups</v>
      </c>
      <c r="P1838" s="16" t="str">
        <f>VLOOKUP($A1838,'Roll up tech'!$A:$C,2,0)</f>
        <v>BR Natural Vanilla 6 10CT 3z</v>
      </c>
      <c r="Q1838" s="16" t="str">
        <f t="shared" si="95"/>
        <v>BR</v>
      </c>
      <c r="R1838" s="16">
        <f>VLOOKUP(A1838,'Per Pallet'!A:C,3,0)</f>
        <v>120</v>
      </c>
      <c r="S1838" s="16">
        <f t="shared" si="96"/>
        <v>26</v>
      </c>
    </row>
    <row r="1839" spans="1:19" hidden="1" x14ac:dyDescent="0.25">
      <c r="A1839" s="71">
        <v>69665113</v>
      </c>
      <c r="B1839" s="71">
        <v>1419</v>
      </c>
      <c r="C1839" s="71" t="s">
        <v>849</v>
      </c>
      <c r="D1839" s="71" t="s">
        <v>850</v>
      </c>
      <c r="E1839" s="71" t="s">
        <v>10403</v>
      </c>
      <c r="F1839" s="71" t="s">
        <v>851</v>
      </c>
      <c r="G1839" s="71" t="s">
        <v>852</v>
      </c>
      <c r="H1839" s="72">
        <v>39792</v>
      </c>
      <c r="I1839" s="73">
        <v>523526.99</v>
      </c>
      <c r="J1839" s="73">
        <v>13156.59</v>
      </c>
      <c r="K1839" s="73">
        <v>14043.27</v>
      </c>
      <c r="L1839" s="74">
        <v>1000</v>
      </c>
      <c r="M1839" s="73">
        <v>523526.99</v>
      </c>
      <c r="N1839" s="73">
        <v>0</v>
      </c>
      <c r="O1839" s="16" t="str">
        <f>VLOOKUP($A1839,'Roll up tech'!$A:$C,3,0)</f>
        <v>Dough Bites</v>
      </c>
      <c r="P1839" s="16" t="str">
        <f>VLOOKUP($A1839,'Roll up tech'!$A:$C,2,0)</f>
        <v>BJ US-CD-CCCD-FTNG-8 8z</v>
      </c>
      <c r="Q1839" s="16" t="str">
        <f t="shared" si="95"/>
        <v>BJ</v>
      </c>
      <c r="R1839" s="16">
        <f>VLOOKUP(A1839,'Per Pallet'!A:C,3,0)</f>
        <v>256</v>
      </c>
      <c r="S1839" s="16">
        <f t="shared" si="96"/>
        <v>156</v>
      </c>
    </row>
    <row r="1840" spans="1:19" hidden="1" x14ac:dyDescent="0.25">
      <c r="A1840" s="71">
        <v>69665113</v>
      </c>
      <c r="B1840" s="71">
        <v>1439</v>
      </c>
      <c r="C1840" s="71" t="s">
        <v>849</v>
      </c>
      <c r="D1840" s="71" t="s">
        <v>850</v>
      </c>
      <c r="E1840" s="71" t="s">
        <v>10403</v>
      </c>
      <c r="F1840" s="71" t="s">
        <v>851</v>
      </c>
      <c r="G1840" s="71" t="s">
        <v>852</v>
      </c>
      <c r="H1840" s="72">
        <v>4325</v>
      </c>
      <c r="I1840" s="73">
        <v>60112.66</v>
      </c>
      <c r="J1840" s="73">
        <v>13898.88</v>
      </c>
      <c r="K1840" s="73">
        <v>14043.27</v>
      </c>
      <c r="L1840" s="74">
        <v>1000</v>
      </c>
      <c r="M1840" s="73">
        <v>60112.66</v>
      </c>
      <c r="N1840" s="73">
        <v>0</v>
      </c>
      <c r="O1840" s="16" t="str">
        <f>VLOOKUP($A1840,'Roll up tech'!$A:$C,3,0)</f>
        <v>Dough Bites</v>
      </c>
      <c r="P1840" s="16" t="str">
        <f>VLOOKUP($A1840,'Roll up tech'!$A:$C,2,0)</f>
        <v>BJ US-CD-CCCD-FTNG-8 8z</v>
      </c>
      <c r="Q1840" s="16" t="str">
        <f t="shared" si="95"/>
        <v>BJ</v>
      </c>
      <c r="R1840" s="16">
        <f>VLOOKUP(A1840,'Per Pallet'!A:C,3,0)</f>
        <v>256</v>
      </c>
      <c r="S1840" s="16">
        <f t="shared" si="96"/>
        <v>17</v>
      </c>
    </row>
    <row r="1841" spans="1:19" hidden="1" x14ac:dyDescent="0.25">
      <c r="A1841" s="71">
        <v>69665113</v>
      </c>
      <c r="B1841" s="71">
        <v>2300</v>
      </c>
      <c r="C1841" s="71" t="s">
        <v>849</v>
      </c>
      <c r="D1841" s="71" t="s">
        <v>850</v>
      </c>
      <c r="E1841" s="71" t="s">
        <v>10403</v>
      </c>
      <c r="F1841" s="71" t="s">
        <v>851</v>
      </c>
      <c r="G1841" s="71" t="s">
        <v>852</v>
      </c>
      <c r="H1841" s="72">
        <v>2428</v>
      </c>
      <c r="I1841" s="73">
        <v>32677.43</v>
      </c>
      <c r="J1841" s="73">
        <v>13458.58</v>
      </c>
      <c r="K1841" s="73">
        <v>14043.27</v>
      </c>
      <c r="L1841" s="74">
        <v>1000</v>
      </c>
      <c r="M1841" s="73">
        <v>32677.43</v>
      </c>
      <c r="N1841" s="73">
        <v>0</v>
      </c>
      <c r="O1841" s="16" t="str">
        <f>VLOOKUP($A1841,'Roll up tech'!$A:$C,3,0)</f>
        <v>Dough Bites</v>
      </c>
      <c r="P1841" s="16" t="str">
        <f>VLOOKUP($A1841,'Roll up tech'!$A:$C,2,0)</f>
        <v>BJ US-CD-CCCD-FTNG-8 8z</v>
      </c>
      <c r="Q1841" s="16" t="str">
        <f t="shared" si="95"/>
        <v>BJ</v>
      </c>
      <c r="R1841" s="16">
        <f>VLOOKUP(A1841,'Per Pallet'!A:C,3,0)</f>
        <v>256</v>
      </c>
      <c r="S1841" s="16">
        <f t="shared" si="96"/>
        <v>10</v>
      </c>
    </row>
    <row r="1842" spans="1:19" hidden="1" x14ac:dyDescent="0.25">
      <c r="A1842" s="71">
        <v>69665113</v>
      </c>
      <c r="B1842" s="71">
        <v>3989</v>
      </c>
      <c r="C1842" s="71" t="s">
        <v>849</v>
      </c>
      <c r="D1842" s="71" t="s">
        <v>850</v>
      </c>
      <c r="E1842" s="71" t="s">
        <v>10403</v>
      </c>
      <c r="F1842" s="71" t="s">
        <v>851</v>
      </c>
      <c r="G1842" s="71" t="s">
        <v>852</v>
      </c>
      <c r="H1842" s="72">
        <v>8913</v>
      </c>
      <c r="I1842" s="73">
        <v>120048.25</v>
      </c>
      <c r="J1842" s="73">
        <v>13468.89</v>
      </c>
      <c r="K1842" s="73">
        <v>14043.27</v>
      </c>
      <c r="L1842" s="74">
        <v>1000</v>
      </c>
      <c r="M1842" s="73">
        <v>120048.25</v>
      </c>
      <c r="N1842" s="73">
        <v>0</v>
      </c>
      <c r="O1842" s="16" t="str">
        <f>VLOOKUP($A1842,'Roll up tech'!$A:$C,3,0)</f>
        <v>Dough Bites</v>
      </c>
      <c r="P1842" s="16" t="str">
        <f>VLOOKUP($A1842,'Roll up tech'!$A:$C,2,0)</f>
        <v>BJ US-CD-CCCD-FTNG-8 8z</v>
      </c>
      <c r="Q1842" s="16" t="str">
        <f t="shared" si="95"/>
        <v>BJ</v>
      </c>
      <c r="R1842" s="16">
        <f>VLOOKUP(A1842,'Per Pallet'!A:C,3,0)</f>
        <v>256</v>
      </c>
      <c r="S1842" s="16">
        <f t="shared" si="96"/>
        <v>35</v>
      </c>
    </row>
    <row r="1843" spans="1:19" hidden="1" x14ac:dyDescent="0.25">
      <c r="A1843" s="71">
        <v>69665114</v>
      </c>
      <c r="B1843" s="71">
        <v>1419</v>
      </c>
      <c r="C1843" s="71" t="s">
        <v>849</v>
      </c>
      <c r="D1843" s="71" t="s">
        <v>850</v>
      </c>
      <c r="E1843" s="71" t="s">
        <v>10403</v>
      </c>
      <c r="F1843" s="71" t="s">
        <v>851</v>
      </c>
      <c r="G1843" s="71" t="s">
        <v>852</v>
      </c>
      <c r="H1843" s="72">
        <v>2239</v>
      </c>
      <c r="I1843" s="73">
        <v>31886.22</v>
      </c>
      <c r="J1843" s="73">
        <v>14241.28</v>
      </c>
      <c r="K1843" s="73">
        <v>14336.65</v>
      </c>
      <c r="L1843" s="74">
        <v>1000</v>
      </c>
      <c r="M1843" s="73">
        <v>31886.22</v>
      </c>
      <c r="N1843" s="73">
        <v>0</v>
      </c>
      <c r="O1843" s="16" t="str">
        <f>VLOOKUP($A1843,'Roll up tech'!$A:$C,3,0)</f>
        <v>Dough Bites</v>
      </c>
      <c r="P1843" s="16" t="str">
        <f>VLOOKUP($A1843,'Roll up tech'!$A:$C,2,0)</f>
        <v>BJ US-CD-SugarCookieDough-8 8z</v>
      </c>
      <c r="Q1843" s="16" t="str">
        <f t="shared" si="95"/>
        <v>BJ</v>
      </c>
      <c r="R1843" s="16">
        <f>VLOOKUP(A1843,'Per Pallet'!A:C,3,0)</f>
        <v>256</v>
      </c>
      <c r="S1843" s="16">
        <f t="shared" si="96"/>
        <v>9</v>
      </c>
    </row>
    <row r="1844" spans="1:19" hidden="1" x14ac:dyDescent="0.25">
      <c r="A1844" s="71">
        <v>69665114</v>
      </c>
      <c r="B1844" s="71">
        <v>1439</v>
      </c>
      <c r="C1844" s="71" t="s">
        <v>849</v>
      </c>
      <c r="D1844" s="71" t="s">
        <v>850</v>
      </c>
      <c r="E1844" s="71" t="s">
        <v>10403</v>
      </c>
      <c r="F1844" s="71" t="s">
        <v>851</v>
      </c>
      <c r="G1844" s="71" t="s">
        <v>852</v>
      </c>
      <c r="H1844" s="72">
        <v>3826</v>
      </c>
      <c r="I1844" s="73">
        <v>56935.61</v>
      </c>
      <c r="J1844" s="73">
        <v>14881.24</v>
      </c>
      <c r="K1844" s="73">
        <v>14336.65</v>
      </c>
      <c r="L1844" s="74">
        <v>1000</v>
      </c>
      <c r="M1844" s="73">
        <v>56935.61</v>
      </c>
      <c r="N1844" s="73">
        <v>0</v>
      </c>
      <c r="O1844" s="16" t="str">
        <f>VLOOKUP($A1844,'Roll up tech'!$A:$C,3,0)</f>
        <v>Dough Bites</v>
      </c>
      <c r="P1844" s="16" t="str">
        <f>VLOOKUP($A1844,'Roll up tech'!$A:$C,2,0)</f>
        <v>BJ US-CD-SugarCookieDough-8 8z</v>
      </c>
      <c r="Q1844" s="16" t="str">
        <f t="shared" si="95"/>
        <v>BJ</v>
      </c>
      <c r="R1844" s="16">
        <f>VLOOKUP(A1844,'Per Pallet'!A:C,3,0)</f>
        <v>256</v>
      </c>
      <c r="S1844" s="16">
        <f t="shared" si="96"/>
        <v>15</v>
      </c>
    </row>
    <row r="1845" spans="1:19" hidden="1" x14ac:dyDescent="0.25">
      <c r="A1845" s="71">
        <v>69665114</v>
      </c>
      <c r="B1845" s="71">
        <v>2300</v>
      </c>
      <c r="C1845" s="71" t="s">
        <v>849</v>
      </c>
      <c r="D1845" s="71" t="s">
        <v>850</v>
      </c>
      <c r="E1845" s="71" t="s">
        <v>10403</v>
      </c>
      <c r="F1845" s="71" t="s">
        <v>851</v>
      </c>
      <c r="G1845" s="71" t="s">
        <v>852</v>
      </c>
      <c r="H1845" s="72">
        <v>260</v>
      </c>
      <c r="I1845" s="73">
        <v>3755.71</v>
      </c>
      <c r="J1845" s="73">
        <v>14445.04</v>
      </c>
      <c r="K1845" s="73">
        <v>14336.65</v>
      </c>
      <c r="L1845" s="74">
        <v>1000</v>
      </c>
      <c r="M1845" s="73">
        <v>3755.71</v>
      </c>
      <c r="N1845" s="73">
        <v>0</v>
      </c>
      <c r="O1845" s="16" t="str">
        <f>VLOOKUP($A1845,'Roll up tech'!$A:$C,3,0)</f>
        <v>Dough Bites</v>
      </c>
      <c r="P1845" s="16" t="str">
        <f>VLOOKUP($A1845,'Roll up tech'!$A:$C,2,0)</f>
        <v>BJ US-CD-SugarCookieDough-8 8z</v>
      </c>
      <c r="Q1845" s="16" t="str">
        <f t="shared" si="95"/>
        <v>BJ</v>
      </c>
      <c r="R1845" s="16">
        <f>VLOOKUP(A1845,'Per Pallet'!A:C,3,0)</f>
        <v>256</v>
      </c>
      <c r="S1845" s="16">
        <f t="shared" si="96"/>
        <v>2</v>
      </c>
    </row>
    <row r="1846" spans="1:19" hidden="1" x14ac:dyDescent="0.25">
      <c r="A1846" s="71">
        <v>69665114</v>
      </c>
      <c r="B1846" s="71">
        <v>3989</v>
      </c>
      <c r="C1846" s="71" t="s">
        <v>849</v>
      </c>
      <c r="D1846" s="71" t="s">
        <v>850</v>
      </c>
      <c r="E1846" s="71" t="s">
        <v>10403</v>
      </c>
      <c r="F1846" s="71" t="s">
        <v>851</v>
      </c>
      <c r="G1846" s="71" t="s">
        <v>852</v>
      </c>
      <c r="H1846" s="72">
        <v>768</v>
      </c>
      <c r="I1846" s="73">
        <v>11135.16</v>
      </c>
      <c r="J1846" s="73">
        <v>14498.91</v>
      </c>
      <c r="K1846" s="73">
        <v>14336.65</v>
      </c>
      <c r="L1846" s="74">
        <v>1000</v>
      </c>
      <c r="M1846" s="73">
        <v>11135.16</v>
      </c>
      <c r="N1846" s="73">
        <v>0</v>
      </c>
      <c r="O1846" s="16" t="str">
        <f>VLOOKUP($A1846,'Roll up tech'!$A:$C,3,0)</f>
        <v>Dough Bites</v>
      </c>
      <c r="P1846" s="16" t="str">
        <f>VLOOKUP($A1846,'Roll up tech'!$A:$C,2,0)</f>
        <v>BJ US-CD-SugarCookieDough-8 8z</v>
      </c>
      <c r="Q1846" s="16" t="str">
        <f t="shared" si="95"/>
        <v>BJ</v>
      </c>
      <c r="R1846" s="16">
        <f>VLOOKUP(A1846,'Per Pallet'!A:C,3,0)</f>
        <v>256</v>
      </c>
      <c r="S1846" s="16">
        <f t="shared" si="96"/>
        <v>3</v>
      </c>
    </row>
    <row r="1847" spans="1:19" x14ac:dyDescent="0.25">
      <c r="A1847" s="71">
        <v>69673010</v>
      </c>
      <c r="B1847" s="71">
        <v>2300</v>
      </c>
      <c r="C1847" s="71" t="s">
        <v>849</v>
      </c>
      <c r="D1847" s="71" t="s">
        <v>850</v>
      </c>
      <c r="E1847" s="71" t="s">
        <v>10403</v>
      </c>
      <c r="F1847" s="71" t="s">
        <v>851</v>
      </c>
      <c r="G1847" s="71" t="s">
        <v>852</v>
      </c>
      <c r="H1847" s="72">
        <v>26</v>
      </c>
      <c r="I1847" s="73">
        <v>527.22</v>
      </c>
      <c r="J1847" s="73">
        <v>20277.689999999999</v>
      </c>
      <c r="K1847" s="73">
        <v>18497.740000000002</v>
      </c>
      <c r="L1847" s="74">
        <v>1000</v>
      </c>
      <c r="M1847" s="73">
        <v>527.22</v>
      </c>
      <c r="N1847" s="73">
        <v>0</v>
      </c>
      <c r="O1847" s="16" t="str">
        <f>VLOOKUP($A1847,'Roll up tech'!$A:$C,3,0)</f>
        <v>MG Sticks</v>
      </c>
      <c r="P1847" s="16" t="str">
        <f>VLOOKUP($A1847,'Roll up tech'!$A:$C,2,0)</f>
        <v>MG Double Caramel 6-6PK</v>
      </c>
      <c r="Q1847" s="16" t="str">
        <f t="shared" si="95"/>
        <v>MG</v>
      </c>
      <c r="R1847" s="16">
        <f>VLOOKUP(A1847,'Per Pallet'!A:C,3,0)</f>
        <v>143</v>
      </c>
      <c r="S1847" s="16">
        <f t="shared" si="96"/>
        <v>1</v>
      </c>
    </row>
    <row r="1848" spans="1:19" hidden="1" x14ac:dyDescent="0.25">
      <c r="A1848" s="71">
        <v>69690941</v>
      </c>
      <c r="B1848" s="71">
        <v>1419</v>
      </c>
      <c r="C1848" s="71" t="s">
        <v>849</v>
      </c>
      <c r="D1848" s="71" t="s">
        <v>850</v>
      </c>
      <c r="E1848" s="71" t="s">
        <v>10403</v>
      </c>
      <c r="F1848" s="71" t="s">
        <v>851</v>
      </c>
      <c r="G1848" s="71" t="s">
        <v>852</v>
      </c>
      <c r="H1848" s="72">
        <v>6813</v>
      </c>
      <c r="I1848" s="73">
        <v>95820.01</v>
      </c>
      <c r="J1848" s="73">
        <v>14064.29</v>
      </c>
      <c r="K1848" s="73">
        <v>13744.47</v>
      </c>
      <c r="L1848" s="74">
        <v>1000</v>
      </c>
      <c r="M1848" s="73">
        <v>95820.01</v>
      </c>
      <c r="N1848" s="73">
        <v>0</v>
      </c>
      <c r="O1848" s="16" t="str">
        <f>VLOOKUP($A1848,'Roll up tech'!$A:$C,3,0)</f>
        <v>MG Sticks</v>
      </c>
      <c r="P1848" s="16" t="str">
        <f>VLOOKUP($A1848,'Roll up tech'!$A:$C,2,0)</f>
        <v>MG Mini Classic 6-6PK</v>
      </c>
      <c r="Q1848" s="16" t="str">
        <f t="shared" si="95"/>
        <v>MG</v>
      </c>
      <c r="R1848" s="16">
        <f>VLOOKUP(A1848,'Per Pallet'!A:C,3,0)</f>
        <v>176</v>
      </c>
      <c r="S1848" s="16">
        <f t="shared" si="96"/>
        <v>39</v>
      </c>
    </row>
    <row r="1849" spans="1:19" hidden="1" x14ac:dyDescent="0.25">
      <c r="A1849" s="71">
        <v>69690941</v>
      </c>
      <c r="B1849" s="71">
        <v>1439</v>
      </c>
      <c r="C1849" s="71" t="s">
        <v>849</v>
      </c>
      <c r="D1849" s="71" t="s">
        <v>850</v>
      </c>
      <c r="E1849" s="71" t="s">
        <v>10403</v>
      </c>
      <c r="F1849" s="71" t="s">
        <v>851</v>
      </c>
      <c r="G1849" s="71" t="s">
        <v>852</v>
      </c>
      <c r="H1849" s="72">
        <v>906</v>
      </c>
      <c r="I1849" s="73">
        <v>12930.14</v>
      </c>
      <c r="J1849" s="73">
        <v>14271.68</v>
      </c>
      <c r="K1849" s="73">
        <v>13010.66</v>
      </c>
      <c r="L1849" s="74">
        <v>1000</v>
      </c>
      <c r="M1849" s="73">
        <v>12930.14</v>
      </c>
      <c r="N1849" s="73">
        <v>0</v>
      </c>
      <c r="O1849" s="16" t="str">
        <f>VLOOKUP($A1849,'Roll up tech'!$A:$C,3,0)</f>
        <v>MG Sticks</v>
      </c>
      <c r="P1849" s="16" t="str">
        <f>VLOOKUP($A1849,'Roll up tech'!$A:$C,2,0)</f>
        <v>MG Mini Classic 6-6PK</v>
      </c>
      <c r="Q1849" s="16" t="str">
        <f t="shared" si="95"/>
        <v>MG</v>
      </c>
      <c r="R1849" s="16">
        <f>VLOOKUP(A1849,'Per Pallet'!A:C,3,0)</f>
        <v>176</v>
      </c>
      <c r="S1849" s="16">
        <f t="shared" si="96"/>
        <v>6</v>
      </c>
    </row>
    <row r="1850" spans="1:19" hidden="1" x14ac:dyDescent="0.25">
      <c r="A1850" s="71">
        <v>69690941</v>
      </c>
      <c r="B1850" s="71">
        <v>2300</v>
      </c>
      <c r="C1850" s="71" t="s">
        <v>849</v>
      </c>
      <c r="D1850" s="71" t="s">
        <v>850</v>
      </c>
      <c r="E1850" s="71" t="s">
        <v>10403</v>
      </c>
      <c r="F1850" s="71" t="s">
        <v>851</v>
      </c>
      <c r="G1850" s="71" t="s">
        <v>852</v>
      </c>
      <c r="H1850" s="72">
        <v>5776</v>
      </c>
      <c r="I1850" s="73">
        <v>77398.14</v>
      </c>
      <c r="J1850" s="73">
        <v>13399.95</v>
      </c>
      <c r="K1850" s="73">
        <v>12828.28</v>
      </c>
      <c r="L1850" s="74">
        <v>1000</v>
      </c>
      <c r="M1850" s="73">
        <v>77398.14</v>
      </c>
      <c r="N1850" s="73">
        <v>0</v>
      </c>
      <c r="O1850" s="16" t="str">
        <f>VLOOKUP($A1850,'Roll up tech'!$A:$C,3,0)</f>
        <v>MG Sticks</v>
      </c>
      <c r="P1850" s="16" t="str">
        <f>VLOOKUP($A1850,'Roll up tech'!$A:$C,2,0)</f>
        <v>MG Mini Classic 6-6PK</v>
      </c>
      <c r="Q1850" s="16" t="str">
        <f t="shared" si="95"/>
        <v>MG</v>
      </c>
      <c r="R1850" s="16">
        <f>VLOOKUP(A1850,'Per Pallet'!A:C,3,0)</f>
        <v>176</v>
      </c>
      <c r="S1850" s="16">
        <f t="shared" si="96"/>
        <v>33</v>
      </c>
    </row>
    <row r="1851" spans="1:19" hidden="1" x14ac:dyDescent="0.25">
      <c r="A1851" s="71">
        <v>69690941</v>
      </c>
      <c r="B1851" s="71">
        <v>2904</v>
      </c>
      <c r="C1851" s="71" t="s">
        <v>849</v>
      </c>
      <c r="D1851" s="71" t="s">
        <v>850</v>
      </c>
      <c r="E1851" s="71" t="s">
        <v>10403</v>
      </c>
      <c r="F1851" s="71" t="s">
        <v>853</v>
      </c>
      <c r="G1851" s="71" t="s">
        <v>852</v>
      </c>
      <c r="H1851" s="72">
        <v>0</v>
      </c>
      <c r="I1851" s="73">
        <v>0</v>
      </c>
      <c r="J1851" s="73">
        <v>13421.72</v>
      </c>
      <c r="K1851" s="73">
        <v>12828.28</v>
      </c>
      <c r="L1851" s="74">
        <v>1000</v>
      </c>
      <c r="M1851" s="73">
        <v>0</v>
      </c>
      <c r="N1851" s="73">
        <v>0</v>
      </c>
      <c r="O1851" s="16" t="str">
        <f>VLOOKUP($A1851,'Roll up tech'!$A:$C,3,0)</f>
        <v>MG Sticks</v>
      </c>
      <c r="P1851" s="16" t="str">
        <f>VLOOKUP($A1851,'Roll up tech'!$A:$C,2,0)</f>
        <v>MG Mini Classic 6-6PK</v>
      </c>
      <c r="Q1851" s="16" t="str">
        <f t="shared" si="95"/>
        <v>MG</v>
      </c>
      <c r="R1851" s="16">
        <f>VLOOKUP(A1851,'Per Pallet'!A:C,3,0)</f>
        <v>176</v>
      </c>
      <c r="S1851" s="16">
        <f t="shared" si="96"/>
        <v>0</v>
      </c>
    </row>
    <row r="1852" spans="1:19" hidden="1" x14ac:dyDescent="0.25">
      <c r="A1852" s="71">
        <v>69690941</v>
      </c>
      <c r="B1852" s="71">
        <v>3989</v>
      </c>
      <c r="C1852" s="71" t="s">
        <v>849</v>
      </c>
      <c r="D1852" s="71" t="s">
        <v>850</v>
      </c>
      <c r="E1852" s="71" t="s">
        <v>10403</v>
      </c>
      <c r="F1852" s="71" t="s">
        <v>851</v>
      </c>
      <c r="G1852" s="71" t="s">
        <v>852</v>
      </c>
      <c r="H1852" s="72">
        <v>6743</v>
      </c>
      <c r="I1852" s="73">
        <v>90048.31</v>
      </c>
      <c r="J1852" s="73">
        <v>13354.34</v>
      </c>
      <c r="K1852" s="73">
        <v>13010.66</v>
      </c>
      <c r="L1852" s="74">
        <v>1000</v>
      </c>
      <c r="M1852" s="73">
        <v>90048.31</v>
      </c>
      <c r="N1852" s="73">
        <v>0</v>
      </c>
      <c r="O1852" s="16" t="str">
        <f>VLOOKUP($A1852,'Roll up tech'!$A:$C,3,0)</f>
        <v>MG Sticks</v>
      </c>
      <c r="P1852" s="16" t="str">
        <f>VLOOKUP($A1852,'Roll up tech'!$A:$C,2,0)</f>
        <v>MG Mini Classic 6-6PK</v>
      </c>
      <c r="Q1852" s="16" t="str">
        <f t="shared" si="95"/>
        <v>MG</v>
      </c>
      <c r="R1852" s="16">
        <f>VLOOKUP(A1852,'Per Pallet'!A:C,3,0)</f>
        <v>176</v>
      </c>
      <c r="S1852" s="16">
        <f t="shared" si="96"/>
        <v>39</v>
      </c>
    </row>
    <row r="1853" spans="1:19" hidden="1" x14ac:dyDescent="0.25">
      <c r="A1853" s="71">
        <v>69691774</v>
      </c>
      <c r="B1853" s="71">
        <v>1439</v>
      </c>
      <c r="C1853" s="71" t="s">
        <v>849</v>
      </c>
      <c r="D1853" s="71" t="s">
        <v>850</v>
      </c>
      <c r="E1853" s="71" t="s">
        <v>10403</v>
      </c>
      <c r="F1853" s="71" t="s">
        <v>851</v>
      </c>
      <c r="G1853" s="71" t="s">
        <v>852</v>
      </c>
      <c r="H1853" s="72">
        <v>3628</v>
      </c>
      <c r="I1853" s="73">
        <v>55047.19</v>
      </c>
      <c r="J1853" s="73">
        <v>15172.87</v>
      </c>
      <c r="K1853" s="73">
        <v>14900.44</v>
      </c>
      <c r="L1853" s="74">
        <v>1000</v>
      </c>
      <c r="M1853" s="73">
        <v>55047.19</v>
      </c>
      <c r="N1853" s="73">
        <v>0</v>
      </c>
      <c r="O1853" s="16" t="str">
        <f>VLOOKUP($A1853,'Roll up tech'!$A:$C,3,0)</f>
        <v>TALENTI</v>
      </c>
      <c r="P1853" s="16" t="str">
        <f>VLOOKUP($A1853,'Roll up tech'!$A:$C,2,0)</f>
        <v>Talenti LYR Coffee Cookie CRMBL 8 300.5g</v>
      </c>
      <c r="Q1853" s="16" t="str">
        <f t="shared" si="95"/>
        <v>Ta</v>
      </c>
      <c r="R1853" s="16">
        <f>VLOOKUP(A1853,'Per Pallet'!A:C,3,0)</f>
        <v>255</v>
      </c>
      <c r="S1853" s="16">
        <f t="shared" si="96"/>
        <v>15</v>
      </c>
    </row>
    <row r="1854" spans="1:19" hidden="1" x14ac:dyDescent="0.25">
      <c r="A1854" s="71">
        <v>69691774</v>
      </c>
      <c r="B1854" s="71">
        <v>2300</v>
      </c>
      <c r="C1854" s="71" t="s">
        <v>849</v>
      </c>
      <c r="D1854" s="71" t="s">
        <v>850</v>
      </c>
      <c r="E1854" s="71" t="s">
        <v>10403</v>
      </c>
      <c r="F1854" s="71" t="s">
        <v>851</v>
      </c>
      <c r="G1854" s="71" t="s">
        <v>852</v>
      </c>
      <c r="H1854" s="72">
        <v>821</v>
      </c>
      <c r="I1854" s="73">
        <v>12339.03</v>
      </c>
      <c r="J1854" s="73">
        <v>15029.27</v>
      </c>
      <c r="K1854" s="73">
        <v>14524.48</v>
      </c>
      <c r="L1854" s="74">
        <v>1000</v>
      </c>
      <c r="M1854" s="73">
        <v>12339.03</v>
      </c>
      <c r="N1854" s="73">
        <v>0</v>
      </c>
      <c r="O1854" s="16" t="str">
        <f>VLOOKUP($A1854,'Roll up tech'!$A:$C,3,0)</f>
        <v>TALENTI</v>
      </c>
      <c r="P1854" s="16" t="str">
        <f>VLOOKUP($A1854,'Roll up tech'!$A:$C,2,0)</f>
        <v>Talenti LYR Coffee Cookie CRMBL 8 300.5g</v>
      </c>
      <c r="Q1854" s="16" t="str">
        <f t="shared" si="95"/>
        <v>Ta</v>
      </c>
      <c r="R1854" s="16">
        <f>VLOOKUP(A1854,'Per Pallet'!A:C,3,0)</f>
        <v>255</v>
      </c>
      <c r="S1854" s="16">
        <f t="shared" si="96"/>
        <v>4</v>
      </c>
    </row>
    <row r="1855" spans="1:19" hidden="1" x14ac:dyDescent="0.25">
      <c r="A1855" s="71">
        <v>69691774</v>
      </c>
      <c r="B1855" s="71">
        <v>3989</v>
      </c>
      <c r="C1855" s="71" t="s">
        <v>849</v>
      </c>
      <c r="D1855" s="71" t="s">
        <v>850</v>
      </c>
      <c r="E1855" s="71" t="s">
        <v>10403</v>
      </c>
      <c r="F1855" s="71" t="s">
        <v>851</v>
      </c>
      <c r="G1855" s="71" t="s">
        <v>852</v>
      </c>
      <c r="H1855" s="72">
        <v>135</v>
      </c>
      <c r="I1855" s="73">
        <v>2057.0700000000002</v>
      </c>
      <c r="J1855" s="73">
        <v>15237.56</v>
      </c>
      <c r="K1855" s="73">
        <v>14561.87</v>
      </c>
      <c r="L1855" s="74">
        <v>1000</v>
      </c>
      <c r="M1855" s="73">
        <v>2057.0700000000002</v>
      </c>
      <c r="N1855" s="73">
        <v>0</v>
      </c>
      <c r="O1855" s="16" t="str">
        <f>VLOOKUP($A1855,'Roll up tech'!$A:$C,3,0)</f>
        <v>TALENTI</v>
      </c>
      <c r="P1855" s="16" t="str">
        <f>VLOOKUP($A1855,'Roll up tech'!$A:$C,2,0)</f>
        <v>Talenti LYR Coffee Cookie CRMBL 8 300.5g</v>
      </c>
      <c r="Q1855" s="16" t="str">
        <f t="shared" si="95"/>
        <v>Ta</v>
      </c>
      <c r="R1855" s="16">
        <f>VLOOKUP(A1855,'Per Pallet'!A:C,3,0)</f>
        <v>255</v>
      </c>
      <c r="S1855" s="16">
        <f t="shared" si="96"/>
        <v>1</v>
      </c>
    </row>
    <row r="1856" spans="1:19" hidden="1" x14ac:dyDescent="0.25">
      <c r="A1856" s="71">
        <v>69691790</v>
      </c>
      <c r="B1856" s="71">
        <v>2300</v>
      </c>
      <c r="C1856" s="71" t="s">
        <v>849</v>
      </c>
      <c r="D1856" s="71" t="s">
        <v>850</v>
      </c>
      <c r="E1856" s="71" t="s">
        <v>10403</v>
      </c>
      <c r="F1856" s="71" t="s">
        <v>851</v>
      </c>
      <c r="G1856" s="71" t="s">
        <v>852</v>
      </c>
      <c r="H1856" s="72">
        <v>255</v>
      </c>
      <c r="I1856" s="73">
        <v>2886.44</v>
      </c>
      <c r="J1856" s="73">
        <v>11319.37</v>
      </c>
      <c r="K1856" s="73">
        <v>8814.1200000000008</v>
      </c>
      <c r="L1856" s="74">
        <v>1000</v>
      </c>
      <c r="M1856" s="73">
        <v>2886.44</v>
      </c>
      <c r="N1856" s="73">
        <v>0</v>
      </c>
      <c r="O1856" s="16" t="str">
        <f>VLOOKUP($A1856,'Roll up tech'!$A:$C,3,0)</f>
        <v>TALENTI</v>
      </c>
      <c r="P1856" s="16" t="str">
        <f>VLOOKUP($A1856,'Roll up tech'!$A:$C,2,0)</f>
        <v>Talenti Vanilla Caramel Swirl 8 1PT</v>
      </c>
      <c r="Q1856" s="16" t="str">
        <f t="shared" si="95"/>
        <v>Ta</v>
      </c>
      <c r="R1856" s="16">
        <f>VLOOKUP(A1856,'Per Pallet'!A:C,3,0)</f>
        <v>255</v>
      </c>
      <c r="S1856" s="16">
        <f t="shared" si="96"/>
        <v>1</v>
      </c>
    </row>
    <row r="1857" spans="1:19" hidden="1" x14ac:dyDescent="0.25">
      <c r="A1857" s="71">
        <v>69691809</v>
      </c>
      <c r="B1857" s="71">
        <v>1406</v>
      </c>
      <c r="C1857" s="71" t="s">
        <v>849</v>
      </c>
      <c r="D1857" s="71" t="s">
        <v>850</v>
      </c>
      <c r="E1857" s="71" t="s">
        <v>10403</v>
      </c>
      <c r="F1857" s="71" t="s">
        <v>851</v>
      </c>
      <c r="G1857" s="71" t="s">
        <v>852</v>
      </c>
      <c r="H1857" s="72">
        <v>1</v>
      </c>
      <c r="I1857" s="73">
        <v>11.59</v>
      </c>
      <c r="J1857" s="73">
        <v>11590</v>
      </c>
      <c r="K1857" s="73">
        <v>11638.46</v>
      </c>
      <c r="L1857" s="74">
        <v>1000</v>
      </c>
      <c r="M1857" s="73">
        <v>11.59</v>
      </c>
      <c r="N1857" s="73">
        <v>0</v>
      </c>
      <c r="O1857" s="16" t="str">
        <f>VLOOKUP($A1857,'Roll up tech'!$A:$C,3,0)</f>
        <v>TALENTI</v>
      </c>
      <c r="P1857" s="16" t="str">
        <f>VLOOKUP($A1857,'Roll up tech'!$A:$C,2,0)</f>
        <v>Talenti CHOC Chip Cookie Dough 8 1PT</v>
      </c>
      <c r="Q1857" s="16" t="str">
        <f t="shared" si="95"/>
        <v>Ta</v>
      </c>
      <c r="R1857" s="16">
        <f>VLOOKUP(A1857,'Per Pallet'!A:C,3,0)</f>
        <v>255</v>
      </c>
      <c r="S1857" s="16">
        <f t="shared" si="96"/>
        <v>1</v>
      </c>
    </row>
    <row r="1858" spans="1:19" hidden="1" x14ac:dyDescent="0.25">
      <c r="A1858" s="71">
        <v>69691809</v>
      </c>
      <c r="B1858" s="71">
        <v>2300</v>
      </c>
      <c r="C1858" s="71" t="s">
        <v>849</v>
      </c>
      <c r="D1858" s="71" t="s">
        <v>850</v>
      </c>
      <c r="E1858" s="71" t="s">
        <v>10403</v>
      </c>
      <c r="F1858" s="71" t="s">
        <v>851</v>
      </c>
      <c r="G1858" s="71" t="s">
        <v>852</v>
      </c>
      <c r="H1858" s="72">
        <v>90</v>
      </c>
      <c r="I1858" s="73">
        <v>1268.56</v>
      </c>
      <c r="J1858" s="73">
        <v>14095.11</v>
      </c>
      <c r="K1858" s="73">
        <v>10310.67</v>
      </c>
      <c r="L1858" s="74">
        <v>1000</v>
      </c>
      <c r="M1858" s="73">
        <v>1268.56</v>
      </c>
      <c r="N1858" s="73">
        <v>0</v>
      </c>
      <c r="O1858" s="16" t="str">
        <f>VLOOKUP($A1858,'Roll up tech'!$A:$C,3,0)</f>
        <v>TALENTI</v>
      </c>
      <c r="P1858" s="16" t="str">
        <f>VLOOKUP($A1858,'Roll up tech'!$A:$C,2,0)</f>
        <v>Talenti CHOC Chip Cookie Dough 8 1PT</v>
      </c>
      <c r="Q1858" s="16" t="str">
        <f t="shared" si="95"/>
        <v>Ta</v>
      </c>
      <c r="R1858" s="16">
        <f>VLOOKUP(A1858,'Per Pallet'!A:C,3,0)</f>
        <v>255</v>
      </c>
      <c r="S1858" s="16">
        <f t="shared" si="96"/>
        <v>1</v>
      </c>
    </row>
    <row r="1859" spans="1:19" hidden="1" x14ac:dyDescent="0.25">
      <c r="A1859" s="71">
        <v>69700048</v>
      </c>
      <c r="B1859" s="71">
        <v>1352</v>
      </c>
      <c r="C1859" s="71" t="s">
        <v>849</v>
      </c>
      <c r="D1859" s="71" t="s">
        <v>850</v>
      </c>
      <c r="E1859" s="71" t="s">
        <v>10403</v>
      </c>
      <c r="F1859" s="71" t="s">
        <v>853</v>
      </c>
      <c r="G1859" s="71" t="s">
        <v>852</v>
      </c>
      <c r="H1859" s="72">
        <v>0</v>
      </c>
      <c r="I1859" s="73">
        <v>0</v>
      </c>
      <c r="J1859" s="73">
        <v>11665.2</v>
      </c>
      <c r="K1859" s="73">
        <v>10509.51</v>
      </c>
      <c r="L1859" s="74">
        <v>1000</v>
      </c>
      <c r="M1859" s="73">
        <v>0</v>
      </c>
      <c r="N1859" s="73">
        <v>0</v>
      </c>
      <c r="O1859" s="16" t="str">
        <f>VLOOKUP($A1859,'Roll up tech'!$A:$C,3,0)</f>
        <v>MBG</v>
      </c>
      <c r="P1859" s="16" t="str">
        <f>VLOOKUP($A1859,'Roll up tech'!$A:$C,2,0)</f>
        <v>GH Reeses Bar 1-24BK</v>
      </c>
      <c r="Q1859" s="16" t="str">
        <f t="shared" si="95"/>
        <v>GH</v>
      </c>
      <c r="R1859" s="16">
        <f>VLOOKUP(A1859,'Per Pallet'!A:C,3,0)</f>
        <v>225</v>
      </c>
      <c r="S1859" s="16">
        <f t="shared" si="96"/>
        <v>0</v>
      </c>
    </row>
    <row r="1860" spans="1:19" hidden="1" x14ac:dyDescent="0.25">
      <c r="A1860" s="71">
        <v>69700048</v>
      </c>
      <c r="B1860" s="71">
        <v>1419</v>
      </c>
      <c r="C1860" s="71" t="s">
        <v>849</v>
      </c>
      <c r="D1860" s="71" t="s">
        <v>850</v>
      </c>
      <c r="E1860" s="71" t="s">
        <v>10403</v>
      </c>
      <c r="F1860" s="71" t="s">
        <v>851</v>
      </c>
      <c r="G1860" s="71" t="s">
        <v>852</v>
      </c>
      <c r="H1860" s="72">
        <v>1985</v>
      </c>
      <c r="I1860" s="73">
        <v>23294.69</v>
      </c>
      <c r="J1860" s="73">
        <v>11735.36</v>
      </c>
      <c r="K1860" s="73">
        <v>11141.47</v>
      </c>
      <c r="L1860" s="74">
        <v>1000</v>
      </c>
      <c r="M1860" s="73">
        <v>23294.69</v>
      </c>
      <c r="N1860" s="73">
        <v>0</v>
      </c>
      <c r="O1860" s="16" t="str">
        <f>VLOOKUP($A1860,'Roll up tech'!$A:$C,3,0)</f>
        <v>MBG</v>
      </c>
      <c r="P1860" s="16" t="str">
        <f>VLOOKUP($A1860,'Roll up tech'!$A:$C,2,0)</f>
        <v>GH Reeses Bar 1-24BK</v>
      </c>
      <c r="Q1860" s="16" t="str">
        <f t="shared" si="95"/>
        <v>GH</v>
      </c>
      <c r="R1860" s="16">
        <f>VLOOKUP(A1860,'Per Pallet'!A:C,3,0)</f>
        <v>225</v>
      </c>
      <c r="S1860" s="16">
        <f t="shared" si="96"/>
        <v>9</v>
      </c>
    </row>
    <row r="1861" spans="1:19" hidden="1" x14ac:dyDescent="0.25">
      <c r="A1861" s="71">
        <v>69700048</v>
      </c>
      <c r="B1861" s="71">
        <v>1439</v>
      </c>
      <c r="C1861" s="71" t="s">
        <v>849</v>
      </c>
      <c r="D1861" s="71" t="s">
        <v>850</v>
      </c>
      <c r="E1861" s="71" t="s">
        <v>10403</v>
      </c>
      <c r="F1861" s="71" t="s">
        <v>851</v>
      </c>
      <c r="G1861" s="71" t="s">
        <v>852</v>
      </c>
      <c r="H1861" s="72">
        <v>1830</v>
      </c>
      <c r="I1861" s="73">
        <v>21985.52</v>
      </c>
      <c r="J1861" s="73">
        <v>12013.95</v>
      </c>
      <c r="K1861" s="73">
        <v>11141.47</v>
      </c>
      <c r="L1861" s="74">
        <v>1000</v>
      </c>
      <c r="M1861" s="73">
        <v>21985.52</v>
      </c>
      <c r="N1861" s="73">
        <v>0</v>
      </c>
      <c r="O1861" s="16" t="str">
        <f>VLOOKUP($A1861,'Roll up tech'!$A:$C,3,0)</f>
        <v>MBG</v>
      </c>
      <c r="P1861" s="16" t="str">
        <f>VLOOKUP($A1861,'Roll up tech'!$A:$C,2,0)</f>
        <v>GH Reeses Bar 1-24BK</v>
      </c>
      <c r="Q1861" s="16" t="str">
        <f t="shared" si="95"/>
        <v>GH</v>
      </c>
      <c r="R1861" s="16">
        <f>VLOOKUP(A1861,'Per Pallet'!A:C,3,0)</f>
        <v>225</v>
      </c>
      <c r="S1861" s="16">
        <f t="shared" si="96"/>
        <v>9</v>
      </c>
    </row>
    <row r="1862" spans="1:19" hidden="1" x14ac:dyDescent="0.25">
      <c r="A1862" s="71">
        <v>69700048</v>
      </c>
      <c r="B1862" s="71">
        <v>2300</v>
      </c>
      <c r="C1862" s="71" t="s">
        <v>849</v>
      </c>
      <c r="D1862" s="71" t="s">
        <v>850</v>
      </c>
      <c r="E1862" s="71" t="s">
        <v>10403</v>
      </c>
      <c r="F1862" s="71" t="s">
        <v>851</v>
      </c>
      <c r="G1862" s="71" t="s">
        <v>852</v>
      </c>
      <c r="H1862" s="72">
        <v>1413</v>
      </c>
      <c r="I1862" s="73">
        <v>16054.21</v>
      </c>
      <c r="J1862" s="73">
        <v>11361.79</v>
      </c>
      <c r="K1862" s="73">
        <v>10634.51</v>
      </c>
      <c r="L1862" s="74">
        <v>1000</v>
      </c>
      <c r="M1862" s="73">
        <v>16054.21</v>
      </c>
      <c r="N1862" s="73">
        <v>0</v>
      </c>
      <c r="O1862" s="16" t="str">
        <f>VLOOKUP($A1862,'Roll up tech'!$A:$C,3,0)</f>
        <v>MBG</v>
      </c>
      <c r="P1862" s="16" t="str">
        <f>VLOOKUP($A1862,'Roll up tech'!$A:$C,2,0)</f>
        <v>GH Reeses Bar 1-24BK</v>
      </c>
      <c r="Q1862" s="16" t="str">
        <f t="shared" si="95"/>
        <v>GH</v>
      </c>
      <c r="R1862" s="16">
        <f>VLOOKUP(A1862,'Per Pallet'!A:C,3,0)</f>
        <v>225</v>
      </c>
      <c r="S1862" s="16">
        <f t="shared" si="96"/>
        <v>7</v>
      </c>
    </row>
    <row r="1863" spans="1:19" hidden="1" x14ac:dyDescent="0.25">
      <c r="A1863" s="71">
        <v>69700048</v>
      </c>
      <c r="B1863" s="71">
        <v>3989</v>
      </c>
      <c r="C1863" s="71" t="s">
        <v>849</v>
      </c>
      <c r="D1863" s="71" t="s">
        <v>850</v>
      </c>
      <c r="E1863" s="71" t="s">
        <v>10403</v>
      </c>
      <c r="F1863" s="71" t="s">
        <v>851</v>
      </c>
      <c r="G1863" s="71" t="s">
        <v>852</v>
      </c>
      <c r="H1863" s="72">
        <v>16257</v>
      </c>
      <c r="I1863" s="73">
        <v>186113.85</v>
      </c>
      <c r="J1863" s="73">
        <v>11448.23</v>
      </c>
      <c r="K1863" s="73">
        <v>10529.62</v>
      </c>
      <c r="L1863" s="74">
        <v>1000</v>
      </c>
      <c r="M1863" s="73">
        <v>186113.85</v>
      </c>
      <c r="N1863" s="73">
        <v>0</v>
      </c>
      <c r="O1863" s="16" t="str">
        <f>VLOOKUP($A1863,'Roll up tech'!$A:$C,3,0)</f>
        <v>MBG</v>
      </c>
      <c r="P1863" s="16" t="str">
        <f>VLOOKUP($A1863,'Roll up tech'!$A:$C,2,0)</f>
        <v>GH Reeses Bar 1-24BK</v>
      </c>
      <c r="Q1863" s="16" t="str">
        <f t="shared" ref="Q1863:Q1923" si="97">LEFT(P1863,2)</f>
        <v>GH</v>
      </c>
      <c r="R1863" s="16">
        <f>VLOOKUP(A1863,'Per Pallet'!A:C,3,0)</f>
        <v>225</v>
      </c>
      <c r="S1863" s="16">
        <f t="shared" ref="S1863:S1923" si="98">ROUNDUP(H1863/R1863,0)</f>
        <v>73</v>
      </c>
    </row>
    <row r="1864" spans="1:19" hidden="1" x14ac:dyDescent="0.25">
      <c r="A1864" s="71">
        <v>69704150</v>
      </c>
      <c r="B1864" s="71">
        <v>1406</v>
      </c>
      <c r="C1864" s="71" t="s">
        <v>849</v>
      </c>
      <c r="D1864" s="71" t="s">
        <v>850</v>
      </c>
      <c r="E1864" s="71" t="s">
        <v>10403</v>
      </c>
      <c r="F1864" s="71" t="s">
        <v>851</v>
      </c>
      <c r="G1864" s="71" t="s">
        <v>852</v>
      </c>
      <c r="H1864" s="72">
        <v>1</v>
      </c>
      <c r="I1864" s="73">
        <v>8.68</v>
      </c>
      <c r="J1864" s="73">
        <v>8680</v>
      </c>
      <c r="K1864" s="73">
        <v>5720.74</v>
      </c>
      <c r="L1864" s="74">
        <v>1000</v>
      </c>
      <c r="M1864" s="73">
        <v>8.68</v>
      </c>
      <c r="N1864" s="73">
        <v>0</v>
      </c>
      <c r="O1864" s="16" t="str">
        <f>VLOOKUP($A1864,'Roll up tech'!$A:$C,3,0)</f>
        <v>Facepieces</v>
      </c>
      <c r="P1864" s="16" t="str">
        <f>VLOOKUP($A1864,'Roll up tech'!$A:$C,2,0)</f>
        <v>PS SpongeBob Facepiece 1-20PK</v>
      </c>
      <c r="Q1864" s="16" t="str">
        <f t="shared" si="97"/>
        <v>PS</v>
      </c>
      <c r="R1864" s="16">
        <f>VLOOKUP(A1864,'Per Pallet'!A:C,3,0)</f>
        <v>210</v>
      </c>
      <c r="S1864" s="16">
        <f t="shared" si="98"/>
        <v>1</v>
      </c>
    </row>
    <row r="1865" spans="1:19" hidden="1" x14ac:dyDescent="0.25">
      <c r="A1865" s="71">
        <v>69704150</v>
      </c>
      <c r="B1865" s="71">
        <v>1439</v>
      </c>
      <c r="C1865" s="71" t="s">
        <v>849</v>
      </c>
      <c r="D1865" s="71" t="s">
        <v>850</v>
      </c>
      <c r="E1865" s="71" t="s">
        <v>10403</v>
      </c>
      <c r="F1865" s="71" t="s">
        <v>851</v>
      </c>
      <c r="G1865" s="71" t="s">
        <v>852</v>
      </c>
      <c r="H1865" s="72">
        <v>0</v>
      </c>
      <c r="I1865" s="73">
        <v>0</v>
      </c>
      <c r="J1865" s="73">
        <v>5720.74</v>
      </c>
      <c r="K1865" s="73">
        <v>5720.74</v>
      </c>
      <c r="L1865" s="74">
        <v>1000</v>
      </c>
      <c r="M1865" s="73">
        <v>0</v>
      </c>
      <c r="N1865" s="73">
        <v>0</v>
      </c>
      <c r="O1865" s="16" t="str">
        <f>VLOOKUP($A1865,'Roll up tech'!$A:$C,3,0)</f>
        <v>Facepieces</v>
      </c>
      <c r="P1865" s="16" t="str">
        <f>VLOOKUP($A1865,'Roll up tech'!$A:$C,2,0)</f>
        <v>PS SpongeBob Facepiece 1-20PK</v>
      </c>
      <c r="Q1865" s="16" t="str">
        <f t="shared" si="97"/>
        <v>PS</v>
      </c>
      <c r="R1865" s="16">
        <f>VLOOKUP(A1865,'Per Pallet'!A:C,3,0)</f>
        <v>210</v>
      </c>
      <c r="S1865" s="16">
        <f t="shared" si="98"/>
        <v>0</v>
      </c>
    </row>
    <row r="1866" spans="1:19" hidden="1" x14ac:dyDescent="0.25">
      <c r="A1866" s="71">
        <v>69704150</v>
      </c>
      <c r="B1866" s="71">
        <v>1471</v>
      </c>
      <c r="C1866" s="71" t="s">
        <v>849</v>
      </c>
      <c r="D1866" s="71" t="s">
        <v>850</v>
      </c>
      <c r="E1866" s="71" t="s">
        <v>10403</v>
      </c>
      <c r="F1866" s="71" t="s">
        <v>851</v>
      </c>
      <c r="G1866" s="71" t="s">
        <v>852</v>
      </c>
      <c r="H1866" s="72">
        <v>389</v>
      </c>
      <c r="I1866" s="73">
        <v>1964.64</v>
      </c>
      <c r="J1866" s="73">
        <v>5050.49</v>
      </c>
      <c r="K1866" s="73">
        <v>5720.74</v>
      </c>
      <c r="L1866" s="74">
        <v>1000</v>
      </c>
      <c r="M1866" s="73">
        <v>1964.64</v>
      </c>
      <c r="N1866" s="73">
        <v>0</v>
      </c>
      <c r="O1866" s="16" t="str">
        <f>VLOOKUP($A1866,'Roll up tech'!$A:$C,3,0)</f>
        <v>Facepieces</v>
      </c>
      <c r="P1866" s="16" t="str">
        <f>VLOOKUP($A1866,'Roll up tech'!$A:$C,2,0)</f>
        <v>PS SpongeBob Facepiece 1-20PK</v>
      </c>
      <c r="Q1866" s="16" t="str">
        <f t="shared" si="97"/>
        <v>PS</v>
      </c>
      <c r="R1866" s="16">
        <f>VLOOKUP(A1866,'Per Pallet'!A:C,3,0)</f>
        <v>210</v>
      </c>
      <c r="S1866" s="16">
        <f t="shared" si="98"/>
        <v>2</v>
      </c>
    </row>
    <row r="1867" spans="1:19" hidden="1" x14ac:dyDescent="0.25">
      <c r="A1867" s="71">
        <v>69706138</v>
      </c>
      <c r="B1867" s="71">
        <v>2300</v>
      </c>
      <c r="C1867" s="71" t="s">
        <v>849</v>
      </c>
      <c r="D1867" s="71" t="s">
        <v>850</v>
      </c>
      <c r="E1867" s="71" t="s">
        <v>10403</v>
      </c>
      <c r="F1867" s="71" t="s">
        <v>851</v>
      </c>
      <c r="G1867" s="71" t="s">
        <v>852</v>
      </c>
      <c r="H1867" s="72">
        <v>176</v>
      </c>
      <c r="I1867" s="73">
        <v>1580.92</v>
      </c>
      <c r="J1867" s="73">
        <v>8982.5</v>
      </c>
      <c r="K1867" s="73">
        <v>8748.51</v>
      </c>
      <c r="L1867" s="74">
        <v>1000</v>
      </c>
      <c r="M1867" s="73">
        <v>1580.92</v>
      </c>
      <c r="N1867" s="73">
        <v>0</v>
      </c>
      <c r="O1867" s="16" t="str">
        <f>VLOOKUP($A1867,'Roll up tech'!$A:$C,3,0)</f>
        <v>MG Sticks</v>
      </c>
      <c r="P1867" s="16" t="str">
        <f>VLOOKUP($A1867,'Roll up tech'!$A:$C,2,0)</f>
        <v>TAL NV Alphonso Mango Sorbetto Bar 6-6PK</v>
      </c>
      <c r="Q1867" s="16" t="str">
        <f t="shared" si="97"/>
        <v>TA</v>
      </c>
      <c r="R1867" s="16">
        <f>VLOOKUP(A1867,'Per Pallet'!A:C,3,0)</f>
        <v>176</v>
      </c>
      <c r="S1867" s="16">
        <f t="shared" si="98"/>
        <v>1</v>
      </c>
    </row>
    <row r="1868" spans="1:19" hidden="1" x14ac:dyDescent="0.25">
      <c r="A1868" s="71">
        <v>69706147</v>
      </c>
      <c r="B1868" s="71">
        <v>1419</v>
      </c>
      <c r="C1868" s="71" t="s">
        <v>849</v>
      </c>
      <c r="D1868" s="71" t="s">
        <v>850</v>
      </c>
      <c r="E1868" s="71" t="s">
        <v>10403</v>
      </c>
      <c r="F1868" s="71" t="s">
        <v>851</v>
      </c>
      <c r="G1868" s="71" t="s">
        <v>852</v>
      </c>
      <c r="H1868" s="72">
        <v>560</v>
      </c>
      <c r="I1868" s="73">
        <v>6029.98</v>
      </c>
      <c r="J1868" s="73">
        <v>10767.82</v>
      </c>
      <c r="K1868" s="73">
        <v>9663.35</v>
      </c>
      <c r="L1868" s="74">
        <v>1000</v>
      </c>
      <c r="M1868" s="73">
        <v>6029.98</v>
      </c>
      <c r="N1868" s="73">
        <v>0</v>
      </c>
      <c r="O1868" s="16" t="str">
        <f>VLOOKUP($A1868,'Roll up tech'!$A:$C,3,0)</f>
        <v>MG Sticks</v>
      </c>
      <c r="P1868" s="16" t="str">
        <f>VLOOKUP($A1868,'Roll up tech'!$A:$C,2,0)</f>
        <v>TAL NV Roman RASPBRRY Sorbetto Bar 6-6PK</v>
      </c>
      <c r="Q1868" s="16" t="str">
        <f t="shared" si="97"/>
        <v>TA</v>
      </c>
      <c r="R1868" s="16">
        <f>VLOOKUP(A1868,'Per Pallet'!A:C,3,0)</f>
        <v>176</v>
      </c>
      <c r="S1868" s="16">
        <f t="shared" si="98"/>
        <v>4</v>
      </c>
    </row>
    <row r="1869" spans="1:19" hidden="1" x14ac:dyDescent="0.25">
      <c r="A1869" s="71">
        <v>69706147</v>
      </c>
      <c r="B1869" s="71">
        <v>1439</v>
      </c>
      <c r="C1869" s="71" t="s">
        <v>849</v>
      </c>
      <c r="D1869" s="71" t="s">
        <v>850</v>
      </c>
      <c r="E1869" s="71" t="s">
        <v>10403</v>
      </c>
      <c r="F1869" s="71" t="s">
        <v>851</v>
      </c>
      <c r="G1869" s="71" t="s">
        <v>852</v>
      </c>
      <c r="H1869" s="72">
        <v>560</v>
      </c>
      <c r="I1869" s="73">
        <v>6124.79</v>
      </c>
      <c r="J1869" s="73">
        <v>10937.13</v>
      </c>
      <c r="K1869" s="73">
        <v>9663.35</v>
      </c>
      <c r="L1869" s="74">
        <v>1000</v>
      </c>
      <c r="M1869" s="73">
        <v>6124.79</v>
      </c>
      <c r="N1869" s="73">
        <v>0</v>
      </c>
      <c r="O1869" s="16" t="str">
        <f>VLOOKUP($A1869,'Roll up tech'!$A:$C,3,0)</f>
        <v>MG Sticks</v>
      </c>
      <c r="P1869" s="16" t="str">
        <f>VLOOKUP($A1869,'Roll up tech'!$A:$C,2,0)</f>
        <v>TAL NV Roman RASPBRRY Sorbetto Bar 6-6PK</v>
      </c>
      <c r="Q1869" s="16" t="str">
        <f t="shared" si="97"/>
        <v>TA</v>
      </c>
      <c r="R1869" s="16">
        <f>VLOOKUP(A1869,'Per Pallet'!A:C,3,0)</f>
        <v>176</v>
      </c>
      <c r="S1869" s="16">
        <f t="shared" si="98"/>
        <v>4</v>
      </c>
    </row>
    <row r="1870" spans="1:19" hidden="1" x14ac:dyDescent="0.25">
      <c r="A1870" s="71">
        <v>69706147</v>
      </c>
      <c r="B1870" s="71">
        <v>1471</v>
      </c>
      <c r="C1870" s="71" t="s">
        <v>849</v>
      </c>
      <c r="D1870" s="71" t="s">
        <v>850</v>
      </c>
      <c r="E1870" s="71" t="s">
        <v>10403</v>
      </c>
      <c r="F1870" s="71" t="s">
        <v>851</v>
      </c>
      <c r="G1870" s="71" t="s">
        <v>852</v>
      </c>
      <c r="H1870" s="72">
        <v>6159</v>
      </c>
      <c r="I1870" s="73">
        <v>60243.5</v>
      </c>
      <c r="J1870" s="73">
        <v>9781.3799999999992</v>
      </c>
      <c r="K1870" s="73">
        <v>10176.09</v>
      </c>
      <c r="L1870" s="74">
        <v>1000</v>
      </c>
      <c r="M1870" s="73">
        <v>60243.5</v>
      </c>
      <c r="N1870" s="73">
        <v>0</v>
      </c>
      <c r="O1870" s="16" t="str">
        <f>VLOOKUP($A1870,'Roll up tech'!$A:$C,3,0)</f>
        <v>MG Sticks</v>
      </c>
      <c r="P1870" s="16" t="str">
        <f>VLOOKUP($A1870,'Roll up tech'!$A:$C,2,0)</f>
        <v>TAL NV Roman RASPBRRY Sorbetto Bar 6-6PK</v>
      </c>
      <c r="Q1870" s="16" t="str">
        <f t="shared" si="97"/>
        <v>TA</v>
      </c>
      <c r="R1870" s="16">
        <f>VLOOKUP(A1870,'Per Pallet'!A:C,3,0)</f>
        <v>176</v>
      </c>
      <c r="S1870" s="16">
        <f t="shared" si="98"/>
        <v>35</v>
      </c>
    </row>
    <row r="1871" spans="1:19" hidden="1" x14ac:dyDescent="0.25">
      <c r="A1871" s="71">
        <v>69706147</v>
      </c>
      <c r="B1871" s="71">
        <v>2300</v>
      </c>
      <c r="C1871" s="71" t="s">
        <v>849</v>
      </c>
      <c r="D1871" s="71" t="s">
        <v>850</v>
      </c>
      <c r="E1871" s="71" t="s">
        <v>10403</v>
      </c>
      <c r="F1871" s="71" t="s">
        <v>851</v>
      </c>
      <c r="G1871" s="71" t="s">
        <v>852</v>
      </c>
      <c r="H1871" s="72">
        <v>0</v>
      </c>
      <c r="I1871" s="73">
        <v>0</v>
      </c>
      <c r="J1871" s="73">
        <v>9990.16</v>
      </c>
      <c r="K1871" s="73">
        <v>9262.06</v>
      </c>
      <c r="L1871" s="74">
        <v>1000</v>
      </c>
      <c r="M1871" s="73">
        <v>0</v>
      </c>
      <c r="N1871" s="73">
        <v>0</v>
      </c>
      <c r="O1871" s="16" t="str">
        <f>VLOOKUP($A1871,'Roll up tech'!$A:$C,3,0)</f>
        <v>MG Sticks</v>
      </c>
      <c r="P1871" s="16" t="str">
        <f>VLOOKUP($A1871,'Roll up tech'!$A:$C,2,0)</f>
        <v>TAL NV Roman RASPBRRY Sorbetto Bar 6-6PK</v>
      </c>
      <c r="Q1871" s="16" t="str">
        <f t="shared" si="97"/>
        <v>TA</v>
      </c>
      <c r="R1871" s="16">
        <f>VLOOKUP(A1871,'Per Pallet'!A:C,3,0)</f>
        <v>176</v>
      </c>
      <c r="S1871" s="16">
        <f t="shared" si="98"/>
        <v>0</v>
      </c>
    </row>
    <row r="1872" spans="1:19" hidden="1" x14ac:dyDescent="0.25">
      <c r="A1872" s="71">
        <v>69706147</v>
      </c>
      <c r="B1872" s="71">
        <v>3989</v>
      </c>
      <c r="C1872" s="71" t="s">
        <v>849</v>
      </c>
      <c r="D1872" s="71" t="s">
        <v>850</v>
      </c>
      <c r="E1872" s="71" t="s">
        <v>10403</v>
      </c>
      <c r="F1872" s="71" t="s">
        <v>851</v>
      </c>
      <c r="G1872" s="71" t="s">
        <v>852</v>
      </c>
      <c r="H1872" s="72">
        <v>1180</v>
      </c>
      <c r="I1872" s="73">
        <v>11778.8</v>
      </c>
      <c r="J1872" s="73">
        <v>9982.0300000000007</v>
      </c>
      <c r="K1872" s="73">
        <v>9155.7099999999991</v>
      </c>
      <c r="L1872" s="74">
        <v>1000</v>
      </c>
      <c r="M1872" s="73">
        <v>11778.8</v>
      </c>
      <c r="N1872" s="73">
        <v>0</v>
      </c>
      <c r="O1872" s="16" t="str">
        <f>VLOOKUP($A1872,'Roll up tech'!$A:$C,3,0)</f>
        <v>MG Sticks</v>
      </c>
      <c r="P1872" s="16" t="str">
        <f>VLOOKUP($A1872,'Roll up tech'!$A:$C,2,0)</f>
        <v>TAL NV Roman RASPBRRY Sorbetto Bar 6-6PK</v>
      </c>
      <c r="Q1872" s="16" t="str">
        <f t="shared" si="97"/>
        <v>TA</v>
      </c>
      <c r="R1872" s="16">
        <f>VLOOKUP(A1872,'Per Pallet'!A:C,3,0)</f>
        <v>176</v>
      </c>
      <c r="S1872" s="16">
        <f t="shared" si="98"/>
        <v>7</v>
      </c>
    </row>
    <row r="1873" spans="1:19" hidden="1" x14ac:dyDescent="0.25">
      <c r="A1873" s="71">
        <v>69716745</v>
      </c>
      <c r="B1873" s="71">
        <v>3989</v>
      </c>
      <c r="C1873" s="71" t="s">
        <v>849</v>
      </c>
      <c r="D1873" s="71" t="s">
        <v>850</v>
      </c>
      <c r="E1873" s="71" t="s">
        <v>10403</v>
      </c>
      <c r="F1873" s="71" t="s">
        <v>851</v>
      </c>
      <c r="G1873" s="71" t="s">
        <v>852</v>
      </c>
      <c r="H1873" s="72">
        <v>240</v>
      </c>
      <c r="I1873" s="73">
        <v>3283.93</v>
      </c>
      <c r="J1873" s="73">
        <v>13683.04</v>
      </c>
      <c r="K1873" s="73">
        <v>13255.6</v>
      </c>
      <c r="L1873" s="74">
        <v>1000</v>
      </c>
      <c r="M1873" s="73">
        <v>3283.93</v>
      </c>
      <c r="N1873" s="73">
        <v>0</v>
      </c>
      <c r="O1873" s="16" t="str">
        <f>VLOOKUP($A1873,'Roll up tech'!$A:$C,3,0)</f>
        <v>BJ PTS</v>
      </c>
      <c r="P1873" s="16" t="str">
        <f>VLOOKUP($A1873,'Roll up tech'!$A:$C,2,0)</f>
        <v>BJ US-IC-PBHalfBaked-8 1 PT</v>
      </c>
      <c r="Q1873" s="16" t="str">
        <f t="shared" si="97"/>
        <v>BJ</v>
      </c>
      <c r="R1873" s="16">
        <f>VLOOKUP(A1873,'Per Pallet'!A:C,3,0)</f>
        <v>240</v>
      </c>
      <c r="S1873" s="16">
        <f t="shared" si="98"/>
        <v>1</v>
      </c>
    </row>
    <row r="1874" spans="1:19" hidden="1" x14ac:dyDescent="0.25">
      <c r="A1874" s="71">
        <v>69716748</v>
      </c>
      <c r="B1874" s="71">
        <v>3989</v>
      </c>
      <c r="C1874" s="71" t="s">
        <v>849</v>
      </c>
      <c r="D1874" s="71" t="s">
        <v>850</v>
      </c>
      <c r="E1874" s="71" t="s">
        <v>10403</v>
      </c>
      <c r="F1874" s="71" t="s">
        <v>851</v>
      </c>
      <c r="G1874" s="71" t="s">
        <v>852</v>
      </c>
      <c r="H1874" s="72">
        <v>420</v>
      </c>
      <c r="I1874" s="73">
        <v>5615.57</v>
      </c>
      <c r="J1874" s="73">
        <v>13370.4</v>
      </c>
      <c r="K1874" s="73">
        <v>13868.93</v>
      </c>
      <c r="L1874" s="74">
        <v>1000</v>
      </c>
      <c r="M1874" s="73">
        <v>5615.57</v>
      </c>
      <c r="N1874" s="73">
        <v>0</v>
      </c>
      <c r="O1874" s="16" t="str">
        <f>VLOOKUP($A1874,'Roll up tech'!$A:$C,3,0)</f>
        <v>BJ PTS</v>
      </c>
      <c r="P1874" s="16" t="str">
        <f>VLOOKUP($A1874,'Roll up tech'!$A:$C,2,0)</f>
        <v>BJ US-IC-ChocFudgBrownie-FTNG-8 1PT</v>
      </c>
      <c r="Q1874" s="16" t="str">
        <f t="shared" si="97"/>
        <v>BJ</v>
      </c>
      <c r="R1874" s="16">
        <f>VLOOKUP(A1874,'Per Pallet'!A:C,3,0)</f>
        <v>240</v>
      </c>
      <c r="S1874" s="16">
        <f t="shared" si="98"/>
        <v>2</v>
      </c>
    </row>
    <row r="1875" spans="1:19" hidden="1" x14ac:dyDescent="0.25">
      <c r="A1875" s="71">
        <v>69716749</v>
      </c>
      <c r="B1875" s="71">
        <v>1419</v>
      </c>
      <c r="C1875" s="71" t="s">
        <v>849</v>
      </c>
      <c r="D1875" s="71" t="s">
        <v>850</v>
      </c>
      <c r="E1875" s="71" t="s">
        <v>10403</v>
      </c>
      <c r="F1875" s="71" t="s">
        <v>851</v>
      </c>
      <c r="G1875" s="71" t="s">
        <v>852</v>
      </c>
      <c r="H1875" s="72">
        <v>8</v>
      </c>
      <c r="I1875" s="73">
        <v>105.61</v>
      </c>
      <c r="J1875" s="73">
        <v>13201.25</v>
      </c>
      <c r="K1875" s="73">
        <v>14571.85</v>
      </c>
      <c r="L1875" s="74">
        <v>1000</v>
      </c>
      <c r="M1875" s="73">
        <v>105.61</v>
      </c>
      <c r="N1875" s="73">
        <v>0</v>
      </c>
      <c r="O1875" s="16" t="str">
        <f>VLOOKUP($A1875,'Roll up tech'!$A:$C,3,0)</f>
        <v>BJ PTS</v>
      </c>
      <c r="P1875" s="16" t="str">
        <f>VLOOKUP($A1875,'Roll up tech'!$A:$C,2,0)</f>
        <v>BJ US-IC-ChocTherapy-FTNG-8 1PT</v>
      </c>
      <c r="Q1875" s="16" t="str">
        <f t="shared" si="97"/>
        <v>BJ</v>
      </c>
      <c r="R1875" s="16">
        <f>VLOOKUP(A1875,'Per Pallet'!A:C,3,0)</f>
        <v>240</v>
      </c>
      <c r="S1875" s="16">
        <f t="shared" si="98"/>
        <v>1</v>
      </c>
    </row>
    <row r="1876" spans="1:19" hidden="1" x14ac:dyDescent="0.25">
      <c r="A1876" s="71">
        <v>69717801</v>
      </c>
      <c r="B1876" s="71">
        <v>1419</v>
      </c>
      <c r="C1876" s="71" t="s">
        <v>849</v>
      </c>
      <c r="D1876" s="71" t="s">
        <v>850</v>
      </c>
      <c r="E1876" s="71" t="s">
        <v>10403</v>
      </c>
      <c r="F1876" s="71" t="s">
        <v>851</v>
      </c>
      <c r="G1876" s="71" t="s">
        <v>852</v>
      </c>
      <c r="H1876" s="72">
        <v>13644</v>
      </c>
      <c r="I1876" s="73">
        <v>178541.57</v>
      </c>
      <c r="J1876" s="73">
        <v>13085.72</v>
      </c>
      <c r="K1876" s="73">
        <v>9965.65</v>
      </c>
      <c r="L1876" s="74">
        <v>1000</v>
      </c>
      <c r="M1876" s="73">
        <v>178541.57</v>
      </c>
      <c r="N1876" s="73">
        <v>0</v>
      </c>
      <c r="O1876" s="16" t="str">
        <f>VLOOKUP($A1876,'Roll up tech'!$A:$C,3,0)</f>
        <v>MG Sticks</v>
      </c>
      <c r="P1876" s="16" t="str">
        <f>VLOOKUP($A1876,'Roll up tech'!$A:$C,2,0)</f>
        <v>BR Carbsmart Fudge Bar 8-6PK</v>
      </c>
      <c r="Q1876" s="16" t="str">
        <f t="shared" si="97"/>
        <v>BR</v>
      </c>
      <c r="R1876" s="16">
        <f>VLOOKUP(A1876,'Per Pallet'!A:C,3,0)</f>
        <v>143</v>
      </c>
      <c r="S1876" s="16">
        <f t="shared" si="98"/>
        <v>96</v>
      </c>
    </row>
    <row r="1877" spans="1:19" hidden="1" x14ac:dyDescent="0.25">
      <c r="A1877" s="71">
        <v>69717801</v>
      </c>
      <c r="B1877" s="71">
        <v>1439</v>
      </c>
      <c r="C1877" s="71" t="s">
        <v>849</v>
      </c>
      <c r="D1877" s="71" t="s">
        <v>850</v>
      </c>
      <c r="E1877" s="71" t="s">
        <v>10403</v>
      </c>
      <c r="F1877" s="71" t="s">
        <v>851</v>
      </c>
      <c r="G1877" s="71" t="s">
        <v>852</v>
      </c>
      <c r="H1877" s="72">
        <v>15810</v>
      </c>
      <c r="I1877" s="73">
        <v>194754.01</v>
      </c>
      <c r="J1877" s="73">
        <v>12318.41</v>
      </c>
      <c r="K1877" s="73">
        <v>9965.65</v>
      </c>
      <c r="L1877" s="74">
        <v>1000</v>
      </c>
      <c r="M1877" s="73">
        <v>194754.01</v>
      </c>
      <c r="N1877" s="73">
        <v>0</v>
      </c>
      <c r="O1877" s="16" t="str">
        <f>VLOOKUP($A1877,'Roll up tech'!$A:$C,3,0)</f>
        <v>MG Sticks</v>
      </c>
      <c r="P1877" s="16" t="str">
        <f>VLOOKUP($A1877,'Roll up tech'!$A:$C,2,0)</f>
        <v>BR Carbsmart Fudge Bar 8-6PK</v>
      </c>
      <c r="Q1877" s="16" t="str">
        <f t="shared" si="97"/>
        <v>BR</v>
      </c>
      <c r="R1877" s="16">
        <f>VLOOKUP(A1877,'Per Pallet'!A:C,3,0)</f>
        <v>143</v>
      </c>
      <c r="S1877" s="16">
        <f t="shared" si="98"/>
        <v>111</v>
      </c>
    </row>
    <row r="1878" spans="1:19" hidden="1" x14ac:dyDescent="0.25">
      <c r="A1878" s="71">
        <v>69717801</v>
      </c>
      <c r="B1878" s="71">
        <v>2300</v>
      </c>
      <c r="C1878" s="71" t="s">
        <v>849</v>
      </c>
      <c r="D1878" s="71" t="s">
        <v>850</v>
      </c>
      <c r="E1878" s="71" t="s">
        <v>10403</v>
      </c>
      <c r="F1878" s="71" t="s">
        <v>851</v>
      </c>
      <c r="G1878" s="71" t="s">
        <v>852</v>
      </c>
      <c r="H1878" s="72">
        <v>39824</v>
      </c>
      <c r="I1878" s="73">
        <v>481366.08</v>
      </c>
      <c r="J1878" s="73">
        <v>12087.34</v>
      </c>
      <c r="K1878" s="73">
        <v>9176.4</v>
      </c>
      <c r="L1878" s="74">
        <v>1000</v>
      </c>
      <c r="M1878" s="73">
        <v>481366.08</v>
      </c>
      <c r="N1878" s="73">
        <v>0</v>
      </c>
      <c r="O1878" s="16" t="str">
        <f>VLOOKUP($A1878,'Roll up tech'!$A:$C,3,0)</f>
        <v>MG Sticks</v>
      </c>
      <c r="P1878" s="16" t="str">
        <f>VLOOKUP($A1878,'Roll up tech'!$A:$C,2,0)</f>
        <v>BR Carbsmart Fudge Bar 8-6PK</v>
      </c>
      <c r="Q1878" s="16" t="str">
        <f t="shared" si="97"/>
        <v>BR</v>
      </c>
      <c r="R1878" s="16">
        <f>VLOOKUP(A1878,'Per Pallet'!A:C,3,0)</f>
        <v>143</v>
      </c>
      <c r="S1878" s="16">
        <f t="shared" si="98"/>
        <v>279</v>
      </c>
    </row>
    <row r="1879" spans="1:19" hidden="1" x14ac:dyDescent="0.25">
      <c r="A1879" s="71">
        <v>69717801</v>
      </c>
      <c r="B1879" s="71">
        <v>2904</v>
      </c>
      <c r="C1879" s="71" t="s">
        <v>849</v>
      </c>
      <c r="D1879" s="71" t="s">
        <v>850</v>
      </c>
      <c r="E1879" s="71" t="s">
        <v>10403</v>
      </c>
      <c r="F1879" s="71" t="s">
        <v>851</v>
      </c>
      <c r="G1879" s="71" t="s">
        <v>852</v>
      </c>
      <c r="H1879" s="72">
        <v>3</v>
      </c>
      <c r="I1879" s="73">
        <v>30.4</v>
      </c>
      <c r="J1879" s="73">
        <v>10133.33</v>
      </c>
      <c r="K1879" s="73">
        <v>9122.89</v>
      </c>
      <c r="L1879" s="74">
        <v>1000</v>
      </c>
      <c r="M1879" s="73">
        <v>30.4</v>
      </c>
      <c r="N1879" s="73">
        <v>0</v>
      </c>
      <c r="O1879" s="16" t="str">
        <f>VLOOKUP($A1879,'Roll up tech'!$A:$C,3,0)</f>
        <v>MG Sticks</v>
      </c>
      <c r="P1879" s="16" t="str">
        <f>VLOOKUP($A1879,'Roll up tech'!$A:$C,2,0)</f>
        <v>BR Carbsmart Fudge Bar 8-6PK</v>
      </c>
      <c r="Q1879" s="16" t="str">
        <f t="shared" si="97"/>
        <v>BR</v>
      </c>
      <c r="R1879" s="16">
        <f>VLOOKUP(A1879,'Per Pallet'!A:C,3,0)</f>
        <v>143</v>
      </c>
      <c r="S1879" s="16">
        <f t="shared" si="98"/>
        <v>1</v>
      </c>
    </row>
    <row r="1880" spans="1:19" hidden="1" x14ac:dyDescent="0.25">
      <c r="A1880" s="71">
        <v>69717801</v>
      </c>
      <c r="B1880" s="71">
        <v>3989</v>
      </c>
      <c r="C1880" s="71" t="s">
        <v>849</v>
      </c>
      <c r="D1880" s="71" t="s">
        <v>850</v>
      </c>
      <c r="E1880" s="71" t="s">
        <v>10403</v>
      </c>
      <c r="F1880" s="71" t="s">
        <v>851</v>
      </c>
      <c r="G1880" s="71" t="s">
        <v>852</v>
      </c>
      <c r="H1880" s="72">
        <v>13473</v>
      </c>
      <c r="I1880" s="73">
        <v>165346.35999999999</v>
      </c>
      <c r="J1880" s="73">
        <v>12272.42</v>
      </c>
      <c r="K1880" s="73">
        <v>9305.2000000000007</v>
      </c>
      <c r="L1880" s="74">
        <v>1000</v>
      </c>
      <c r="M1880" s="73">
        <v>165346.35999999999</v>
      </c>
      <c r="N1880" s="73">
        <v>0</v>
      </c>
      <c r="O1880" s="16" t="str">
        <f>VLOOKUP($A1880,'Roll up tech'!$A:$C,3,0)</f>
        <v>MG Sticks</v>
      </c>
      <c r="P1880" s="16" t="str">
        <f>VLOOKUP($A1880,'Roll up tech'!$A:$C,2,0)</f>
        <v>BR Carbsmart Fudge Bar 8-6PK</v>
      </c>
      <c r="Q1880" s="16" t="str">
        <f t="shared" si="97"/>
        <v>BR</v>
      </c>
      <c r="R1880" s="16">
        <f>VLOOKUP(A1880,'Per Pallet'!A:C,3,0)</f>
        <v>143</v>
      </c>
      <c r="S1880" s="16">
        <f t="shared" si="98"/>
        <v>95</v>
      </c>
    </row>
    <row r="1881" spans="1:19" hidden="1" x14ac:dyDescent="0.25">
      <c r="A1881" s="71">
        <v>69717802</v>
      </c>
      <c r="B1881" s="71">
        <v>1406</v>
      </c>
      <c r="C1881" s="71" t="s">
        <v>849</v>
      </c>
      <c r="D1881" s="71" t="s">
        <v>850</v>
      </c>
      <c r="E1881" s="71" t="s">
        <v>10403</v>
      </c>
      <c r="F1881" s="71" t="s">
        <v>851</v>
      </c>
      <c r="G1881" s="71" t="s">
        <v>852</v>
      </c>
      <c r="H1881" s="72">
        <v>40765</v>
      </c>
      <c r="I1881" s="73">
        <v>536028.71</v>
      </c>
      <c r="J1881" s="73">
        <v>13149.24</v>
      </c>
      <c r="K1881" s="73">
        <v>13238.46</v>
      </c>
      <c r="L1881" s="74">
        <v>1000</v>
      </c>
      <c r="M1881" s="73">
        <v>536028.71</v>
      </c>
      <c r="N1881" s="73">
        <v>0</v>
      </c>
      <c r="O1881" s="16" t="str">
        <f>VLOOKUP($A1881,'Roll up tech'!$A:$C,3,0)</f>
        <v>MG Sticks</v>
      </c>
      <c r="P1881" s="16" t="str">
        <f>VLOOKUP($A1881,'Roll up tech'!$A:$C,2,0)</f>
        <v>BR Carbsmart IC Bars 8-6PK</v>
      </c>
      <c r="Q1881" s="16" t="str">
        <f t="shared" si="97"/>
        <v>BR</v>
      </c>
      <c r="R1881" s="16">
        <f>VLOOKUP(A1881,'Per Pallet'!A:C,3,0)</f>
        <v>143</v>
      </c>
      <c r="S1881" s="16">
        <f t="shared" si="98"/>
        <v>286</v>
      </c>
    </row>
    <row r="1882" spans="1:19" hidden="1" x14ac:dyDescent="0.25">
      <c r="A1882" s="71">
        <v>69717802</v>
      </c>
      <c r="B1882" s="71">
        <v>1419</v>
      </c>
      <c r="C1882" s="71" t="s">
        <v>849</v>
      </c>
      <c r="D1882" s="71" t="s">
        <v>850</v>
      </c>
      <c r="E1882" s="71" t="s">
        <v>10403</v>
      </c>
      <c r="F1882" s="71" t="s">
        <v>851</v>
      </c>
      <c r="G1882" s="71" t="s">
        <v>852</v>
      </c>
      <c r="H1882" s="72">
        <v>12582</v>
      </c>
      <c r="I1882" s="73">
        <v>193240.74</v>
      </c>
      <c r="J1882" s="73">
        <v>15358.51</v>
      </c>
      <c r="K1882" s="73">
        <v>12784.55</v>
      </c>
      <c r="L1882" s="74">
        <v>1000</v>
      </c>
      <c r="M1882" s="73">
        <v>193240.74</v>
      </c>
      <c r="N1882" s="73">
        <v>0</v>
      </c>
      <c r="O1882" s="16" t="str">
        <f>VLOOKUP($A1882,'Roll up tech'!$A:$C,3,0)</f>
        <v>MG Sticks</v>
      </c>
      <c r="P1882" s="16" t="str">
        <f>VLOOKUP($A1882,'Roll up tech'!$A:$C,2,0)</f>
        <v>BR Carbsmart IC Bars 8-6PK</v>
      </c>
      <c r="Q1882" s="16" t="str">
        <f t="shared" si="97"/>
        <v>BR</v>
      </c>
      <c r="R1882" s="16">
        <f>VLOOKUP(A1882,'Per Pallet'!A:C,3,0)</f>
        <v>143</v>
      </c>
      <c r="S1882" s="16">
        <f t="shared" si="98"/>
        <v>88</v>
      </c>
    </row>
    <row r="1883" spans="1:19" hidden="1" x14ac:dyDescent="0.25">
      <c r="A1883" s="71">
        <v>69717802</v>
      </c>
      <c r="B1883" s="71">
        <v>1439</v>
      </c>
      <c r="C1883" s="71" t="s">
        <v>849</v>
      </c>
      <c r="D1883" s="71" t="s">
        <v>850</v>
      </c>
      <c r="E1883" s="71" t="s">
        <v>10403</v>
      </c>
      <c r="F1883" s="71" t="s">
        <v>851</v>
      </c>
      <c r="G1883" s="71" t="s">
        <v>852</v>
      </c>
      <c r="H1883" s="72">
        <v>6311</v>
      </c>
      <c r="I1883" s="73">
        <v>90853.55</v>
      </c>
      <c r="J1883" s="73">
        <v>14396.06</v>
      </c>
      <c r="K1883" s="73">
        <v>12784.55</v>
      </c>
      <c r="L1883" s="74">
        <v>1000</v>
      </c>
      <c r="M1883" s="73">
        <v>90853.55</v>
      </c>
      <c r="N1883" s="73">
        <v>0</v>
      </c>
      <c r="O1883" s="16" t="str">
        <f>VLOOKUP($A1883,'Roll up tech'!$A:$C,3,0)</f>
        <v>MG Sticks</v>
      </c>
      <c r="P1883" s="16" t="str">
        <f>VLOOKUP($A1883,'Roll up tech'!$A:$C,2,0)</f>
        <v>BR Carbsmart IC Bars 8-6PK</v>
      </c>
      <c r="Q1883" s="16" t="str">
        <f t="shared" si="97"/>
        <v>BR</v>
      </c>
      <c r="R1883" s="16">
        <f>VLOOKUP(A1883,'Per Pallet'!A:C,3,0)</f>
        <v>143</v>
      </c>
      <c r="S1883" s="16">
        <f t="shared" si="98"/>
        <v>45</v>
      </c>
    </row>
    <row r="1884" spans="1:19" hidden="1" x14ac:dyDescent="0.25">
      <c r="A1884" s="71">
        <v>69717802</v>
      </c>
      <c r="B1884" s="71">
        <v>2300</v>
      </c>
      <c r="C1884" s="71" t="s">
        <v>849</v>
      </c>
      <c r="D1884" s="71" t="s">
        <v>850</v>
      </c>
      <c r="E1884" s="71" t="s">
        <v>10403</v>
      </c>
      <c r="F1884" s="71" t="s">
        <v>851</v>
      </c>
      <c r="G1884" s="71" t="s">
        <v>852</v>
      </c>
      <c r="H1884" s="72">
        <v>39957</v>
      </c>
      <c r="I1884" s="73">
        <v>538856.93999999994</v>
      </c>
      <c r="J1884" s="73">
        <v>13485.92</v>
      </c>
      <c r="K1884" s="73">
        <v>11908.65</v>
      </c>
      <c r="L1884" s="74">
        <v>1000</v>
      </c>
      <c r="M1884" s="73">
        <v>538856.93999999994</v>
      </c>
      <c r="N1884" s="73">
        <v>0</v>
      </c>
      <c r="O1884" s="16" t="str">
        <f>VLOOKUP($A1884,'Roll up tech'!$A:$C,3,0)</f>
        <v>MG Sticks</v>
      </c>
      <c r="P1884" s="16" t="str">
        <f>VLOOKUP($A1884,'Roll up tech'!$A:$C,2,0)</f>
        <v>BR Carbsmart IC Bars 8-6PK</v>
      </c>
      <c r="Q1884" s="16" t="str">
        <f t="shared" si="97"/>
        <v>BR</v>
      </c>
      <c r="R1884" s="16">
        <f>VLOOKUP(A1884,'Per Pallet'!A:C,3,0)</f>
        <v>143</v>
      </c>
      <c r="S1884" s="16">
        <f t="shared" si="98"/>
        <v>280</v>
      </c>
    </row>
    <row r="1885" spans="1:19" hidden="1" x14ac:dyDescent="0.25">
      <c r="A1885" s="71">
        <v>69717802</v>
      </c>
      <c r="B1885" s="71">
        <v>2904</v>
      </c>
      <c r="C1885" s="71" t="s">
        <v>849</v>
      </c>
      <c r="D1885" s="71" t="s">
        <v>850</v>
      </c>
      <c r="E1885" s="71" t="s">
        <v>10403</v>
      </c>
      <c r="F1885" s="71" t="s">
        <v>851</v>
      </c>
      <c r="G1885" s="71" t="s">
        <v>852</v>
      </c>
      <c r="H1885" s="72">
        <v>222</v>
      </c>
      <c r="I1885" s="73">
        <v>2768.06</v>
      </c>
      <c r="J1885" s="73">
        <v>12468.74</v>
      </c>
      <c r="K1885" s="73">
        <v>11908.65</v>
      </c>
      <c r="L1885" s="74">
        <v>1000</v>
      </c>
      <c r="M1885" s="73">
        <v>2768.06</v>
      </c>
      <c r="N1885" s="73">
        <v>0</v>
      </c>
      <c r="O1885" s="16" t="str">
        <f>VLOOKUP($A1885,'Roll up tech'!$A:$C,3,0)</f>
        <v>MG Sticks</v>
      </c>
      <c r="P1885" s="16" t="str">
        <f>VLOOKUP($A1885,'Roll up tech'!$A:$C,2,0)</f>
        <v>BR Carbsmart IC Bars 8-6PK</v>
      </c>
      <c r="Q1885" s="16" t="str">
        <f t="shared" si="97"/>
        <v>BR</v>
      </c>
      <c r="R1885" s="16">
        <f>VLOOKUP(A1885,'Per Pallet'!A:C,3,0)</f>
        <v>143</v>
      </c>
      <c r="S1885" s="16">
        <f t="shared" si="98"/>
        <v>2</v>
      </c>
    </row>
    <row r="1886" spans="1:19" hidden="1" x14ac:dyDescent="0.25">
      <c r="A1886" s="71">
        <v>69717802</v>
      </c>
      <c r="B1886" s="71">
        <v>3985</v>
      </c>
      <c r="C1886" s="71" t="s">
        <v>849</v>
      </c>
      <c r="D1886" s="71" t="s">
        <v>850</v>
      </c>
      <c r="E1886" s="71" t="s">
        <v>10403</v>
      </c>
      <c r="F1886" s="71" t="s">
        <v>851</v>
      </c>
      <c r="G1886" s="71" t="s">
        <v>852</v>
      </c>
      <c r="H1886" s="72">
        <v>5971.7169999999996</v>
      </c>
      <c r="I1886" s="73">
        <v>88545.42</v>
      </c>
      <c r="J1886" s="73">
        <v>14827.46</v>
      </c>
      <c r="K1886" s="73">
        <v>12784.55</v>
      </c>
      <c r="L1886" s="74">
        <v>1000</v>
      </c>
      <c r="M1886" s="73">
        <v>88545.42</v>
      </c>
      <c r="N1886" s="73">
        <v>0</v>
      </c>
      <c r="O1886" s="16" t="str">
        <f>VLOOKUP($A1886,'Roll up tech'!$A:$C,3,0)</f>
        <v>MG Sticks</v>
      </c>
      <c r="P1886" s="16" t="str">
        <f>VLOOKUP($A1886,'Roll up tech'!$A:$C,2,0)</f>
        <v>BR Carbsmart IC Bars 8-6PK</v>
      </c>
      <c r="Q1886" s="16" t="str">
        <f t="shared" si="97"/>
        <v>BR</v>
      </c>
      <c r="R1886" s="16">
        <f>VLOOKUP(A1886,'Per Pallet'!A:C,3,0)</f>
        <v>143</v>
      </c>
      <c r="S1886" s="16">
        <f t="shared" si="98"/>
        <v>42</v>
      </c>
    </row>
    <row r="1887" spans="1:19" hidden="1" x14ac:dyDescent="0.25">
      <c r="A1887" s="71">
        <v>69717802</v>
      </c>
      <c r="B1887" s="71">
        <v>3989</v>
      </c>
      <c r="C1887" s="71" t="s">
        <v>849</v>
      </c>
      <c r="D1887" s="71" t="s">
        <v>850</v>
      </c>
      <c r="E1887" s="71" t="s">
        <v>10403</v>
      </c>
      <c r="F1887" s="71" t="s">
        <v>851</v>
      </c>
      <c r="G1887" s="71" t="s">
        <v>852</v>
      </c>
      <c r="H1887" s="72">
        <v>24324</v>
      </c>
      <c r="I1887" s="73">
        <v>349755.22</v>
      </c>
      <c r="J1887" s="73">
        <v>14379.02</v>
      </c>
      <c r="K1887" s="73">
        <v>12114.02</v>
      </c>
      <c r="L1887" s="74">
        <v>1000</v>
      </c>
      <c r="M1887" s="73">
        <v>349755.22</v>
      </c>
      <c r="N1887" s="73">
        <v>0</v>
      </c>
      <c r="O1887" s="16" t="str">
        <f>VLOOKUP($A1887,'Roll up tech'!$A:$C,3,0)</f>
        <v>MG Sticks</v>
      </c>
      <c r="P1887" s="16" t="str">
        <f>VLOOKUP($A1887,'Roll up tech'!$A:$C,2,0)</f>
        <v>BR Carbsmart IC Bars 8-6PK</v>
      </c>
      <c r="Q1887" s="16" t="str">
        <f t="shared" si="97"/>
        <v>BR</v>
      </c>
      <c r="R1887" s="16">
        <f>VLOOKUP(A1887,'Per Pallet'!A:C,3,0)</f>
        <v>143</v>
      </c>
      <c r="S1887" s="16">
        <f t="shared" si="98"/>
        <v>171</v>
      </c>
    </row>
    <row r="1888" spans="1:19" hidden="1" x14ac:dyDescent="0.25">
      <c r="A1888" s="71">
        <v>69717803</v>
      </c>
      <c r="B1888" s="71">
        <v>1406</v>
      </c>
      <c r="C1888" s="71" t="s">
        <v>849</v>
      </c>
      <c r="D1888" s="71" t="s">
        <v>850</v>
      </c>
      <c r="E1888" s="71" t="s">
        <v>10403</v>
      </c>
      <c r="F1888" s="71" t="s">
        <v>851</v>
      </c>
      <c r="G1888" s="71" t="s">
        <v>852</v>
      </c>
      <c r="H1888" s="72">
        <v>33462</v>
      </c>
      <c r="I1888" s="73">
        <v>454162.04</v>
      </c>
      <c r="J1888" s="73">
        <v>13572.47</v>
      </c>
      <c r="K1888" s="73">
        <v>13298.28</v>
      </c>
      <c r="L1888" s="74">
        <v>1000</v>
      </c>
      <c r="M1888" s="73">
        <v>454162.04</v>
      </c>
      <c r="N1888" s="73">
        <v>0</v>
      </c>
      <c r="O1888" s="16" t="str">
        <f>VLOOKUP($A1888,'Roll up tech'!$A:$C,3,0)</f>
        <v>MG Sticks</v>
      </c>
      <c r="P1888" s="16" t="str">
        <f>VLOOKUP($A1888,'Roll up tech'!$A:$C,2,0)</f>
        <v>BR Carbsmart Almond Bar 8-6PK</v>
      </c>
      <c r="Q1888" s="16" t="str">
        <f t="shared" si="97"/>
        <v>BR</v>
      </c>
      <c r="R1888" s="16">
        <f>VLOOKUP(A1888,'Per Pallet'!A:C,3,0)</f>
        <v>143</v>
      </c>
      <c r="S1888" s="16">
        <f t="shared" si="98"/>
        <v>234</v>
      </c>
    </row>
    <row r="1889" spans="1:19" hidden="1" x14ac:dyDescent="0.25">
      <c r="A1889" s="71">
        <v>69717803</v>
      </c>
      <c r="B1889" s="71">
        <v>1419</v>
      </c>
      <c r="C1889" s="71" t="s">
        <v>849</v>
      </c>
      <c r="D1889" s="71" t="s">
        <v>850</v>
      </c>
      <c r="E1889" s="71" t="s">
        <v>10403</v>
      </c>
      <c r="F1889" s="71" t="s">
        <v>851</v>
      </c>
      <c r="G1889" s="71" t="s">
        <v>852</v>
      </c>
      <c r="H1889" s="72">
        <v>3016</v>
      </c>
      <c r="I1889" s="73">
        <v>45417.23</v>
      </c>
      <c r="J1889" s="73">
        <v>15058.76</v>
      </c>
      <c r="K1889" s="73">
        <v>13298.28</v>
      </c>
      <c r="L1889" s="74">
        <v>1000</v>
      </c>
      <c r="M1889" s="73">
        <v>45417.23</v>
      </c>
      <c r="N1889" s="73">
        <v>0</v>
      </c>
      <c r="O1889" s="16" t="str">
        <f>VLOOKUP($A1889,'Roll up tech'!$A:$C,3,0)</f>
        <v>MG Sticks</v>
      </c>
      <c r="P1889" s="16" t="str">
        <f>VLOOKUP($A1889,'Roll up tech'!$A:$C,2,0)</f>
        <v>BR Carbsmart Almond Bar 8-6PK</v>
      </c>
      <c r="Q1889" s="16" t="str">
        <f t="shared" si="97"/>
        <v>BR</v>
      </c>
      <c r="R1889" s="16">
        <f>VLOOKUP(A1889,'Per Pallet'!A:C,3,0)</f>
        <v>143</v>
      </c>
      <c r="S1889" s="16">
        <f t="shared" si="98"/>
        <v>22</v>
      </c>
    </row>
    <row r="1890" spans="1:19" hidden="1" x14ac:dyDescent="0.25">
      <c r="A1890" s="71">
        <v>69717803</v>
      </c>
      <c r="B1890" s="71">
        <v>1439</v>
      </c>
      <c r="C1890" s="71" t="s">
        <v>849</v>
      </c>
      <c r="D1890" s="71" t="s">
        <v>850</v>
      </c>
      <c r="E1890" s="71" t="s">
        <v>10403</v>
      </c>
      <c r="F1890" s="71" t="s">
        <v>851</v>
      </c>
      <c r="G1890" s="71" t="s">
        <v>852</v>
      </c>
      <c r="H1890" s="72">
        <v>7594</v>
      </c>
      <c r="I1890" s="73">
        <v>104707.69</v>
      </c>
      <c r="J1890" s="73">
        <v>13788.21</v>
      </c>
      <c r="K1890" s="73">
        <v>13298.28</v>
      </c>
      <c r="L1890" s="74">
        <v>1000</v>
      </c>
      <c r="M1890" s="73">
        <v>104707.69</v>
      </c>
      <c r="N1890" s="73">
        <v>0</v>
      </c>
      <c r="O1890" s="16" t="str">
        <f>VLOOKUP($A1890,'Roll up tech'!$A:$C,3,0)</f>
        <v>MG Sticks</v>
      </c>
      <c r="P1890" s="16" t="str">
        <f>VLOOKUP($A1890,'Roll up tech'!$A:$C,2,0)</f>
        <v>BR Carbsmart Almond Bar 8-6PK</v>
      </c>
      <c r="Q1890" s="16" t="str">
        <f t="shared" si="97"/>
        <v>BR</v>
      </c>
      <c r="R1890" s="16">
        <f>VLOOKUP(A1890,'Per Pallet'!A:C,3,0)</f>
        <v>143</v>
      </c>
      <c r="S1890" s="16">
        <f t="shared" si="98"/>
        <v>54</v>
      </c>
    </row>
    <row r="1891" spans="1:19" hidden="1" x14ac:dyDescent="0.25">
      <c r="A1891" s="71">
        <v>69717803</v>
      </c>
      <c r="B1891" s="71">
        <v>2300</v>
      </c>
      <c r="C1891" s="71" t="s">
        <v>849</v>
      </c>
      <c r="D1891" s="71" t="s">
        <v>850</v>
      </c>
      <c r="E1891" s="71" t="s">
        <v>10403</v>
      </c>
      <c r="F1891" s="71" t="s">
        <v>851</v>
      </c>
      <c r="G1891" s="71" t="s">
        <v>852</v>
      </c>
      <c r="H1891" s="72">
        <v>6566</v>
      </c>
      <c r="I1891" s="73">
        <v>96536.08</v>
      </c>
      <c r="J1891" s="73">
        <v>14702.42</v>
      </c>
      <c r="K1891" s="73">
        <v>12459.51</v>
      </c>
      <c r="L1891" s="74">
        <v>1000</v>
      </c>
      <c r="M1891" s="73">
        <v>96536.08</v>
      </c>
      <c r="N1891" s="73">
        <v>0</v>
      </c>
      <c r="O1891" s="16" t="str">
        <f>VLOOKUP($A1891,'Roll up tech'!$A:$C,3,0)</f>
        <v>MG Sticks</v>
      </c>
      <c r="P1891" s="16" t="str">
        <f>VLOOKUP($A1891,'Roll up tech'!$A:$C,2,0)</f>
        <v>BR Carbsmart Almond Bar 8-6PK</v>
      </c>
      <c r="Q1891" s="16" t="str">
        <f t="shared" si="97"/>
        <v>BR</v>
      </c>
      <c r="R1891" s="16">
        <f>VLOOKUP(A1891,'Per Pallet'!A:C,3,0)</f>
        <v>143</v>
      </c>
      <c r="S1891" s="16">
        <f t="shared" si="98"/>
        <v>46</v>
      </c>
    </row>
    <row r="1892" spans="1:19" hidden="1" x14ac:dyDescent="0.25">
      <c r="A1892" s="71">
        <v>69717803</v>
      </c>
      <c r="B1892" s="71">
        <v>2904</v>
      </c>
      <c r="C1892" s="71" t="s">
        <v>849</v>
      </c>
      <c r="D1892" s="71" t="s">
        <v>850</v>
      </c>
      <c r="E1892" s="71" t="s">
        <v>10403</v>
      </c>
      <c r="F1892" s="71" t="s">
        <v>851</v>
      </c>
      <c r="G1892" s="71" t="s">
        <v>852</v>
      </c>
      <c r="H1892" s="72">
        <v>529</v>
      </c>
      <c r="I1892" s="73">
        <v>7571.47</v>
      </c>
      <c r="J1892" s="73">
        <v>14312.8</v>
      </c>
      <c r="K1892" s="73">
        <v>12459.49</v>
      </c>
      <c r="L1892" s="74">
        <v>1000</v>
      </c>
      <c r="M1892" s="73">
        <v>7571.47</v>
      </c>
      <c r="N1892" s="73">
        <v>0</v>
      </c>
      <c r="O1892" s="16" t="str">
        <f>VLOOKUP($A1892,'Roll up tech'!$A:$C,3,0)</f>
        <v>MG Sticks</v>
      </c>
      <c r="P1892" s="16" t="str">
        <f>VLOOKUP($A1892,'Roll up tech'!$A:$C,2,0)</f>
        <v>BR Carbsmart Almond Bar 8-6PK</v>
      </c>
      <c r="Q1892" s="16" t="str">
        <f t="shared" si="97"/>
        <v>BR</v>
      </c>
      <c r="R1892" s="16">
        <f>VLOOKUP(A1892,'Per Pallet'!A:C,3,0)</f>
        <v>143</v>
      </c>
      <c r="S1892" s="16">
        <f t="shared" si="98"/>
        <v>4</v>
      </c>
    </row>
    <row r="1893" spans="1:19" hidden="1" x14ac:dyDescent="0.25">
      <c r="A1893" s="71">
        <v>69717803</v>
      </c>
      <c r="B1893" s="71">
        <v>3989</v>
      </c>
      <c r="C1893" s="71" t="s">
        <v>849</v>
      </c>
      <c r="D1893" s="71" t="s">
        <v>850</v>
      </c>
      <c r="E1893" s="71" t="s">
        <v>10403</v>
      </c>
      <c r="F1893" s="71" t="s">
        <v>851</v>
      </c>
      <c r="G1893" s="71" t="s">
        <v>852</v>
      </c>
      <c r="H1893" s="72">
        <v>10113</v>
      </c>
      <c r="I1893" s="73">
        <v>148839.89000000001</v>
      </c>
      <c r="J1893" s="73">
        <v>14717.68</v>
      </c>
      <c r="K1893" s="73">
        <v>12611.06</v>
      </c>
      <c r="L1893" s="74">
        <v>1000</v>
      </c>
      <c r="M1893" s="73">
        <v>148839.89000000001</v>
      </c>
      <c r="N1893" s="73">
        <v>0</v>
      </c>
      <c r="O1893" s="16" t="str">
        <f>VLOOKUP($A1893,'Roll up tech'!$A:$C,3,0)</f>
        <v>MG Sticks</v>
      </c>
      <c r="P1893" s="16" t="str">
        <f>VLOOKUP($A1893,'Roll up tech'!$A:$C,2,0)</f>
        <v>BR Carbsmart Almond Bar 8-6PK</v>
      </c>
      <c r="Q1893" s="16" t="str">
        <f t="shared" si="97"/>
        <v>BR</v>
      </c>
      <c r="R1893" s="16">
        <f>VLOOKUP(A1893,'Per Pallet'!A:C,3,0)</f>
        <v>143</v>
      </c>
      <c r="S1893" s="16">
        <f t="shared" si="98"/>
        <v>71</v>
      </c>
    </row>
    <row r="1894" spans="1:19" hidden="1" x14ac:dyDescent="0.25">
      <c r="A1894" s="71">
        <v>69725079</v>
      </c>
      <c r="B1894" s="71">
        <v>3989</v>
      </c>
      <c r="C1894" s="71" t="s">
        <v>849</v>
      </c>
      <c r="D1894" s="71" t="s">
        <v>850</v>
      </c>
      <c r="E1894" s="71" t="s">
        <v>10403</v>
      </c>
      <c r="F1894" s="71" t="s">
        <v>851</v>
      </c>
      <c r="G1894" s="71" t="s">
        <v>852</v>
      </c>
      <c r="H1894" s="72">
        <v>1161</v>
      </c>
      <c r="I1894" s="73">
        <v>12116.01</v>
      </c>
      <c r="J1894" s="73">
        <v>10435.84</v>
      </c>
      <c r="K1894" s="73">
        <v>11087.61</v>
      </c>
      <c r="L1894" s="74">
        <v>1000</v>
      </c>
      <c r="M1894" s="73">
        <v>12116.01</v>
      </c>
      <c r="N1894" s="73">
        <v>0</v>
      </c>
      <c r="O1894" s="16" t="str">
        <f>VLOOKUP($A1894,'Roll up tech'!$A:$C,3,0)</f>
        <v>PG</v>
      </c>
      <c r="P1894" s="16" t="str">
        <f>VLOOKUP($A1894,'Roll up tech'!$A:$C,2,0)</f>
        <v>PS OCG 6-18PK</v>
      </c>
      <c r="Q1894" s="16" t="str">
        <f t="shared" si="97"/>
        <v>PS</v>
      </c>
      <c r="R1894" s="16">
        <f>VLOOKUP(A1894,'Per Pallet'!A:C,3,0)</f>
        <v>108</v>
      </c>
      <c r="S1894" s="16">
        <f t="shared" si="98"/>
        <v>11</v>
      </c>
    </row>
    <row r="1895" spans="1:19" hidden="1" x14ac:dyDescent="0.25">
      <c r="A1895" s="71">
        <v>69725082</v>
      </c>
      <c r="B1895" s="71">
        <v>1352</v>
      </c>
      <c r="C1895" s="71" t="s">
        <v>849</v>
      </c>
      <c r="D1895" s="71" t="s">
        <v>850</v>
      </c>
      <c r="E1895" s="71" t="s">
        <v>10403</v>
      </c>
      <c r="F1895" s="71" t="s">
        <v>851</v>
      </c>
      <c r="G1895" s="71" t="s">
        <v>852</v>
      </c>
      <c r="H1895" s="72">
        <v>2303</v>
      </c>
      <c r="I1895" s="73">
        <v>27228.82</v>
      </c>
      <c r="J1895" s="73">
        <v>11823.2</v>
      </c>
      <c r="K1895" s="73">
        <v>3035.86</v>
      </c>
      <c r="L1895" s="74">
        <v>1000</v>
      </c>
      <c r="M1895" s="73">
        <v>27228.82</v>
      </c>
      <c r="N1895" s="73">
        <v>0</v>
      </c>
      <c r="O1895" s="16" t="str">
        <f>VLOOKUP($A1895,'Roll up tech'!$A:$C,3,0)</f>
        <v>PG</v>
      </c>
      <c r="P1895" s="16" t="str">
        <f>VLOOKUP($A1895,'Roll up tech'!$A:$C,2,0)</f>
        <v>PS OCG 6-18PK</v>
      </c>
      <c r="Q1895" s="16" t="str">
        <f t="shared" si="97"/>
        <v>PS</v>
      </c>
      <c r="R1895" s="16">
        <f>VLOOKUP(A1895,'Per Pallet'!A:C,3,0)</f>
        <v>130</v>
      </c>
      <c r="S1895" s="16">
        <f t="shared" si="98"/>
        <v>18</v>
      </c>
    </row>
    <row r="1896" spans="1:19" hidden="1" x14ac:dyDescent="0.25">
      <c r="A1896" s="71">
        <v>69725082</v>
      </c>
      <c r="B1896" s="71">
        <v>1419</v>
      </c>
      <c r="C1896" s="71" t="s">
        <v>849</v>
      </c>
      <c r="D1896" s="71" t="s">
        <v>850</v>
      </c>
      <c r="E1896" s="71" t="s">
        <v>10403</v>
      </c>
      <c r="F1896" s="71" t="s">
        <v>851</v>
      </c>
      <c r="G1896" s="71" t="s">
        <v>852</v>
      </c>
      <c r="H1896" s="72">
        <v>5933</v>
      </c>
      <c r="I1896" s="73">
        <v>77646.33</v>
      </c>
      <c r="J1896" s="73">
        <v>13087.2</v>
      </c>
      <c r="K1896" s="73">
        <v>11614.19</v>
      </c>
      <c r="L1896" s="74">
        <v>1000</v>
      </c>
      <c r="M1896" s="73">
        <v>77646.33</v>
      </c>
      <c r="N1896" s="73">
        <v>0</v>
      </c>
      <c r="O1896" s="16" t="str">
        <f>VLOOKUP($A1896,'Roll up tech'!$A:$C,3,0)</f>
        <v>PG</v>
      </c>
      <c r="P1896" s="16" t="str">
        <f>VLOOKUP($A1896,'Roll up tech'!$A:$C,2,0)</f>
        <v>PS OCG 6-18PK</v>
      </c>
      <c r="Q1896" s="16" t="str">
        <f t="shared" si="97"/>
        <v>PS</v>
      </c>
      <c r="R1896" s="16">
        <f>VLOOKUP(A1896,'Per Pallet'!A:C,3,0)</f>
        <v>130</v>
      </c>
      <c r="S1896" s="16">
        <f t="shared" si="98"/>
        <v>46</v>
      </c>
    </row>
    <row r="1897" spans="1:19" hidden="1" x14ac:dyDescent="0.25">
      <c r="A1897" s="71">
        <v>69725082</v>
      </c>
      <c r="B1897" s="71">
        <v>1439</v>
      </c>
      <c r="C1897" s="71" t="s">
        <v>849</v>
      </c>
      <c r="D1897" s="71" t="s">
        <v>850</v>
      </c>
      <c r="E1897" s="71" t="s">
        <v>10403</v>
      </c>
      <c r="F1897" s="71" t="s">
        <v>851</v>
      </c>
      <c r="G1897" s="71" t="s">
        <v>852</v>
      </c>
      <c r="H1897" s="72">
        <v>7020</v>
      </c>
      <c r="I1897" s="73">
        <v>94380.94</v>
      </c>
      <c r="J1897" s="73">
        <v>13444.58</v>
      </c>
      <c r="K1897" s="73">
        <v>11614.19</v>
      </c>
      <c r="L1897" s="74">
        <v>1000</v>
      </c>
      <c r="M1897" s="73">
        <v>94380.94</v>
      </c>
      <c r="N1897" s="73">
        <v>0</v>
      </c>
      <c r="O1897" s="16" t="str">
        <f>VLOOKUP($A1897,'Roll up tech'!$A:$C,3,0)</f>
        <v>PG</v>
      </c>
      <c r="P1897" s="16" t="str">
        <f>VLOOKUP($A1897,'Roll up tech'!$A:$C,2,0)</f>
        <v>PS OCG 6-18PK</v>
      </c>
      <c r="Q1897" s="16" t="str">
        <f t="shared" si="97"/>
        <v>PS</v>
      </c>
      <c r="R1897" s="16">
        <f>VLOOKUP(A1897,'Per Pallet'!A:C,3,0)</f>
        <v>130</v>
      </c>
      <c r="S1897" s="16">
        <f t="shared" si="98"/>
        <v>54</v>
      </c>
    </row>
    <row r="1898" spans="1:19" hidden="1" x14ac:dyDescent="0.25">
      <c r="A1898" s="71">
        <v>69725082</v>
      </c>
      <c r="B1898" s="71">
        <v>2300</v>
      </c>
      <c r="C1898" s="71" t="s">
        <v>849</v>
      </c>
      <c r="D1898" s="71" t="s">
        <v>850</v>
      </c>
      <c r="E1898" s="71" t="s">
        <v>10403</v>
      </c>
      <c r="F1898" s="71" t="s">
        <v>851</v>
      </c>
      <c r="G1898" s="71" t="s">
        <v>852</v>
      </c>
      <c r="H1898" s="72">
        <v>5440</v>
      </c>
      <c r="I1898" s="73">
        <v>66134.740000000005</v>
      </c>
      <c r="J1898" s="73">
        <v>12157.12</v>
      </c>
      <c r="K1898" s="73">
        <v>10922.12</v>
      </c>
      <c r="L1898" s="74">
        <v>1000</v>
      </c>
      <c r="M1898" s="73">
        <v>66134.740000000005</v>
      </c>
      <c r="N1898" s="73">
        <v>0</v>
      </c>
      <c r="O1898" s="16" t="str">
        <f>VLOOKUP($A1898,'Roll up tech'!$A:$C,3,0)</f>
        <v>PG</v>
      </c>
      <c r="P1898" s="16" t="str">
        <f>VLOOKUP($A1898,'Roll up tech'!$A:$C,2,0)</f>
        <v>PS OCG 6-18PK</v>
      </c>
      <c r="Q1898" s="16" t="str">
        <f t="shared" si="97"/>
        <v>PS</v>
      </c>
      <c r="R1898" s="16">
        <f>VLOOKUP(A1898,'Per Pallet'!A:C,3,0)</f>
        <v>130</v>
      </c>
      <c r="S1898" s="16">
        <f t="shared" si="98"/>
        <v>42</v>
      </c>
    </row>
    <row r="1899" spans="1:19" hidden="1" x14ac:dyDescent="0.25">
      <c r="A1899" s="71">
        <v>69725082</v>
      </c>
      <c r="B1899" s="71">
        <v>3989</v>
      </c>
      <c r="C1899" s="71" t="s">
        <v>849</v>
      </c>
      <c r="D1899" s="71" t="s">
        <v>850</v>
      </c>
      <c r="E1899" s="71" t="s">
        <v>10403</v>
      </c>
      <c r="F1899" s="71" t="s">
        <v>851</v>
      </c>
      <c r="G1899" s="71" t="s">
        <v>852</v>
      </c>
      <c r="H1899" s="72">
        <v>259524</v>
      </c>
      <c r="I1899" s="73">
        <v>3115136.82</v>
      </c>
      <c r="J1899" s="73">
        <v>12003.27</v>
      </c>
      <c r="K1899" s="73">
        <v>10641.87</v>
      </c>
      <c r="L1899" s="74">
        <v>1000</v>
      </c>
      <c r="M1899" s="73">
        <v>3115136.82</v>
      </c>
      <c r="N1899" s="73">
        <v>0</v>
      </c>
      <c r="O1899" s="16" t="str">
        <f>VLOOKUP($A1899,'Roll up tech'!$A:$C,3,0)</f>
        <v>PG</v>
      </c>
      <c r="P1899" s="16" t="str">
        <f>VLOOKUP($A1899,'Roll up tech'!$A:$C,2,0)</f>
        <v>PS OCG 6-18PK</v>
      </c>
      <c r="Q1899" s="16" t="str">
        <f t="shared" si="97"/>
        <v>PS</v>
      </c>
      <c r="R1899" s="16">
        <f>VLOOKUP(A1899,'Per Pallet'!A:C,3,0)</f>
        <v>130</v>
      </c>
      <c r="S1899" s="16">
        <f t="shared" si="98"/>
        <v>1997</v>
      </c>
    </row>
    <row r="1900" spans="1:19" hidden="1" x14ac:dyDescent="0.25">
      <c r="A1900" s="71">
        <v>69725083</v>
      </c>
      <c r="B1900" s="71">
        <v>1352</v>
      </c>
      <c r="C1900" s="71" t="s">
        <v>849</v>
      </c>
      <c r="D1900" s="71" t="s">
        <v>850</v>
      </c>
      <c r="E1900" s="71" t="s">
        <v>10403</v>
      </c>
      <c r="F1900" s="71" t="s">
        <v>853</v>
      </c>
      <c r="G1900" s="71" t="s">
        <v>852</v>
      </c>
      <c r="H1900" s="72">
        <v>0</v>
      </c>
      <c r="I1900" s="73">
        <v>0</v>
      </c>
      <c r="J1900" s="73">
        <v>14717.16</v>
      </c>
      <c r="K1900" s="73">
        <v>13104.96</v>
      </c>
      <c r="L1900" s="74">
        <v>1000</v>
      </c>
      <c r="M1900" s="73">
        <v>0</v>
      </c>
      <c r="N1900" s="73">
        <v>0</v>
      </c>
      <c r="O1900" s="16" t="str">
        <f>VLOOKUP($A1900,'Roll up tech'!$A:$C,3,0)</f>
        <v>PG</v>
      </c>
      <c r="P1900" s="16" t="str">
        <f>VLOOKUP($A1900,'Roll up tech'!$A:$C,2,0)</f>
        <v>PS SF Tropical 6-18PK</v>
      </c>
      <c r="Q1900" s="16" t="str">
        <f t="shared" si="97"/>
        <v>PS</v>
      </c>
      <c r="R1900" s="16">
        <f>VLOOKUP(A1900,'Per Pallet'!A:C,3,0)</f>
        <v>130</v>
      </c>
      <c r="S1900" s="16">
        <f t="shared" si="98"/>
        <v>0</v>
      </c>
    </row>
    <row r="1901" spans="1:19" hidden="1" x14ac:dyDescent="0.25">
      <c r="A1901" s="71">
        <v>69725083</v>
      </c>
      <c r="B1901" s="71">
        <v>1406</v>
      </c>
      <c r="C1901" s="71" t="s">
        <v>849</v>
      </c>
      <c r="D1901" s="71" t="s">
        <v>850</v>
      </c>
      <c r="E1901" s="71" t="s">
        <v>10403</v>
      </c>
      <c r="F1901" s="71" t="s">
        <v>851</v>
      </c>
      <c r="G1901" s="71" t="s">
        <v>852</v>
      </c>
      <c r="H1901" s="72">
        <v>15880</v>
      </c>
      <c r="I1901" s="73">
        <v>187268.53</v>
      </c>
      <c r="J1901" s="73">
        <v>11792.73</v>
      </c>
      <c r="K1901" s="73">
        <v>12707.82</v>
      </c>
      <c r="L1901" s="74">
        <v>1000</v>
      </c>
      <c r="M1901" s="73">
        <v>187268.53</v>
      </c>
      <c r="N1901" s="73">
        <v>0</v>
      </c>
      <c r="O1901" s="16" t="str">
        <f>VLOOKUP($A1901,'Roll up tech'!$A:$C,3,0)</f>
        <v>PG</v>
      </c>
      <c r="P1901" s="16" t="str">
        <f>VLOOKUP($A1901,'Roll up tech'!$A:$C,2,0)</f>
        <v>PS SF Tropical 6-18PK</v>
      </c>
      <c r="Q1901" s="16" t="str">
        <f t="shared" si="97"/>
        <v>PS</v>
      </c>
      <c r="R1901" s="16">
        <f>VLOOKUP(A1901,'Per Pallet'!A:C,3,0)</f>
        <v>130</v>
      </c>
      <c r="S1901" s="16">
        <f t="shared" si="98"/>
        <v>123</v>
      </c>
    </row>
    <row r="1902" spans="1:19" hidden="1" x14ac:dyDescent="0.25">
      <c r="A1902" s="71">
        <v>69725083</v>
      </c>
      <c r="B1902" s="71">
        <v>1419</v>
      </c>
      <c r="C1902" s="71" t="s">
        <v>849</v>
      </c>
      <c r="D1902" s="71" t="s">
        <v>850</v>
      </c>
      <c r="E1902" s="71" t="s">
        <v>10403</v>
      </c>
      <c r="F1902" s="71" t="s">
        <v>851</v>
      </c>
      <c r="G1902" s="71" t="s">
        <v>852</v>
      </c>
      <c r="H1902" s="72">
        <v>0</v>
      </c>
      <c r="I1902" s="73">
        <v>0</v>
      </c>
      <c r="J1902" s="73">
        <v>12411.22</v>
      </c>
      <c r="K1902" s="73">
        <v>14261.12</v>
      </c>
      <c r="L1902" s="74">
        <v>1000</v>
      </c>
      <c r="M1902" s="73">
        <v>0</v>
      </c>
      <c r="N1902" s="73">
        <v>0</v>
      </c>
      <c r="O1902" s="16" t="str">
        <f>VLOOKUP($A1902,'Roll up tech'!$A:$C,3,0)</f>
        <v>PG</v>
      </c>
      <c r="P1902" s="16" t="str">
        <f>VLOOKUP($A1902,'Roll up tech'!$A:$C,2,0)</f>
        <v>PS SF Tropical 6-18PK</v>
      </c>
      <c r="Q1902" s="16" t="str">
        <f t="shared" si="97"/>
        <v>PS</v>
      </c>
      <c r="R1902" s="16">
        <f>VLOOKUP(A1902,'Per Pallet'!A:C,3,0)</f>
        <v>130</v>
      </c>
      <c r="S1902" s="16">
        <f t="shared" si="98"/>
        <v>0</v>
      </c>
    </row>
    <row r="1903" spans="1:19" hidden="1" x14ac:dyDescent="0.25">
      <c r="A1903" s="71">
        <v>69725083</v>
      </c>
      <c r="B1903" s="71">
        <v>1439</v>
      </c>
      <c r="C1903" s="71" t="s">
        <v>849</v>
      </c>
      <c r="D1903" s="71" t="s">
        <v>850</v>
      </c>
      <c r="E1903" s="71" t="s">
        <v>10403</v>
      </c>
      <c r="F1903" s="71" t="s">
        <v>851</v>
      </c>
      <c r="G1903" s="71" t="s">
        <v>852</v>
      </c>
      <c r="H1903" s="72">
        <v>0</v>
      </c>
      <c r="I1903" s="73">
        <v>0</v>
      </c>
      <c r="J1903" s="73">
        <v>12899.86</v>
      </c>
      <c r="K1903" s="73">
        <v>14261.12</v>
      </c>
      <c r="L1903" s="74">
        <v>1000</v>
      </c>
      <c r="M1903" s="73">
        <v>0</v>
      </c>
      <c r="N1903" s="73">
        <v>0</v>
      </c>
      <c r="O1903" s="16" t="str">
        <f>VLOOKUP($A1903,'Roll up tech'!$A:$C,3,0)</f>
        <v>PG</v>
      </c>
      <c r="P1903" s="16" t="str">
        <f>VLOOKUP($A1903,'Roll up tech'!$A:$C,2,0)</f>
        <v>PS SF Tropical 6-18PK</v>
      </c>
      <c r="Q1903" s="16" t="str">
        <f t="shared" si="97"/>
        <v>PS</v>
      </c>
      <c r="R1903" s="16">
        <f>VLOOKUP(A1903,'Per Pallet'!A:C,3,0)</f>
        <v>130</v>
      </c>
      <c r="S1903" s="16">
        <f t="shared" si="98"/>
        <v>0</v>
      </c>
    </row>
    <row r="1904" spans="1:19" hidden="1" x14ac:dyDescent="0.25">
      <c r="A1904" s="71">
        <v>69725083</v>
      </c>
      <c r="B1904" s="71">
        <v>1471</v>
      </c>
      <c r="C1904" s="71" t="s">
        <v>849</v>
      </c>
      <c r="D1904" s="71" t="s">
        <v>850</v>
      </c>
      <c r="E1904" s="71" t="s">
        <v>10403</v>
      </c>
      <c r="F1904" s="71" t="s">
        <v>851</v>
      </c>
      <c r="G1904" s="71" t="s">
        <v>852</v>
      </c>
      <c r="H1904" s="72">
        <v>33075</v>
      </c>
      <c r="I1904" s="73">
        <v>376782.33</v>
      </c>
      <c r="J1904" s="73">
        <v>11391.76</v>
      </c>
      <c r="K1904" s="73">
        <v>12707.82</v>
      </c>
      <c r="L1904" s="74">
        <v>1000</v>
      </c>
      <c r="M1904" s="73">
        <v>376782.33</v>
      </c>
      <c r="N1904" s="73">
        <v>0</v>
      </c>
      <c r="O1904" s="16" t="str">
        <f>VLOOKUP($A1904,'Roll up tech'!$A:$C,3,0)</f>
        <v>PG</v>
      </c>
      <c r="P1904" s="16" t="str">
        <f>VLOOKUP($A1904,'Roll up tech'!$A:$C,2,0)</f>
        <v>PS SF Tropical 6-18PK</v>
      </c>
      <c r="Q1904" s="16" t="str">
        <f t="shared" si="97"/>
        <v>PS</v>
      </c>
      <c r="R1904" s="16">
        <f>VLOOKUP(A1904,'Per Pallet'!A:C,3,0)</f>
        <v>130</v>
      </c>
      <c r="S1904" s="16">
        <f t="shared" si="98"/>
        <v>255</v>
      </c>
    </row>
    <row r="1905" spans="1:19" hidden="1" x14ac:dyDescent="0.25">
      <c r="A1905" s="71">
        <v>69725083</v>
      </c>
      <c r="B1905" s="71">
        <v>2300</v>
      </c>
      <c r="C1905" s="71" t="s">
        <v>849</v>
      </c>
      <c r="D1905" s="71" t="s">
        <v>850</v>
      </c>
      <c r="E1905" s="71" t="s">
        <v>10403</v>
      </c>
      <c r="F1905" s="71" t="s">
        <v>851</v>
      </c>
      <c r="G1905" s="71" t="s">
        <v>852</v>
      </c>
      <c r="H1905" s="72">
        <v>188</v>
      </c>
      <c r="I1905" s="73">
        <v>2250.16</v>
      </c>
      <c r="J1905" s="73">
        <v>11968.94</v>
      </c>
      <c r="K1905" s="73">
        <v>13425.92</v>
      </c>
      <c r="L1905" s="74">
        <v>1000</v>
      </c>
      <c r="M1905" s="73">
        <v>2250.16</v>
      </c>
      <c r="N1905" s="73">
        <v>0</v>
      </c>
      <c r="O1905" s="16" t="str">
        <f>VLOOKUP($A1905,'Roll up tech'!$A:$C,3,0)</f>
        <v>PG</v>
      </c>
      <c r="P1905" s="16" t="str">
        <f>VLOOKUP($A1905,'Roll up tech'!$A:$C,2,0)</f>
        <v>PS SF Tropical 6-18PK</v>
      </c>
      <c r="Q1905" s="16" t="str">
        <f t="shared" si="97"/>
        <v>PS</v>
      </c>
      <c r="R1905" s="16">
        <f>VLOOKUP(A1905,'Per Pallet'!A:C,3,0)</f>
        <v>130</v>
      </c>
      <c r="S1905" s="16">
        <f t="shared" si="98"/>
        <v>2</v>
      </c>
    </row>
    <row r="1906" spans="1:19" hidden="1" x14ac:dyDescent="0.25">
      <c r="A1906" s="71">
        <v>69725083</v>
      </c>
      <c r="B1906" s="71">
        <v>3989</v>
      </c>
      <c r="C1906" s="71" t="s">
        <v>849</v>
      </c>
      <c r="D1906" s="71" t="s">
        <v>850</v>
      </c>
      <c r="E1906" s="71" t="s">
        <v>10403</v>
      </c>
      <c r="F1906" s="71" t="s">
        <v>851</v>
      </c>
      <c r="G1906" s="71" t="s">
        <v>852</v>
      </c>
      <c r="H1906" s="72">
        <v>0</v>
      </c>
      <c r="I1906" s="73">
        <v>0</v>
      </c>
      <c r="J1906" s="73">
        <v>11880.44</v>
      </c>
      <c r="K1906" s="73">
        <v>13191.67</v>
      </c>
      <c r="L1906" s="74">
        <v>1000</v>
      </c>
      <c r="M1906" s="73">
        <v>0</v>
      </c>
      <c r="N1906" s="73">
        <v>0</v>
      </c>
      <c r="O1906" s="16" t="str">
        <f>VLOOKUP($A1906,'Roll up tech'!$A:$C,3,0)</f>
        <v>PG</v>
      </c>
      <c r="P1906" s="16" t="str">
        <f>VLOOKUP($A1906,'Roll up tech'!$A:$C,2,0)</f>
        <v>PS SF Tropical 6-18PK</v>
      </c>
      <c r="Q1906" s="16" t="str">
        <f t="shared" si="97"/>
        <v>PS</v>
      </c>
      <c r="R1906" s="16">
        <f>VLOOKUP(A1906,'Per Pallet'!A:C,3,0)</f>
        <v>130</v>
      </c>
      <c r="S1906" s="16">
        <f t="shared" si="98"/>
        <v>0</v>
      </c>
    </row>
    <row r="1907" spans="1:19" hidden="1" x14ac:dyDescent="0.25">
      <c r="A1907" s="71">
        <v>69727314</v>
      </c>
      <c r="B1907" s="71">
        <v>1352</v>
      </c>
      <c r="C1907" s="71" t="s">
        <v>849</v>
      </c>
      <c r="D1907" s="71" t="s">
        <v>850</v>
      </c>
      <c r="E1907" s="71" t="s">
        <v>10403</v>
      </c>
      <c r="F1907" s="71" t="s">
        <v>853</v>
      </c>
      <c r="G1907" s="71" t="s">
        <v>852</v>
      </c>
      <c r="H1907" s="72">
        <v>0</v>
      </c>
      <c r="I1907" s="73">
        <v>0</v>
      </c>
      <c r="J1907" s="73">
        <v>12487.73</v>
      </c>
      <c r="K1907" s="73">
        <v>10557.66</v>
      </c>
      <c r="L1907" s="74">
        <v>1000</v>
      </c>
      <c r="M1907" s="73">
        <v>0</v>
      </c>
      <c r="N1907" s="73">
        <v>0</v>
      </c>
      <c r="O1907" s="16" t="str">
        <f>VLOOKUP($A1907,'Roll up tech'!$A:$C,3,0)</f>
        <v>PG</v>
      </c>
      <c r="P1907" s="16" t="str">
        <f>VLOOKUP($A1907,'Roll up tech'!$A:$C,2,0)</f>
        <v>PS OCG SF 6-18PK</v>
      </c>
      <c r="Q1907" s="16" t="str">
        <f t="shared" si="97"/>
        <v>PS</v>
      </c>
      <c r="R1907" s="16">
        <f>VLOOKUP(A1907,'Per Pallet'!A:C,3,0)</f>
        <v>130</v>
      </c>
      <c r="S1907" s="16">
        <f t="shared" si="98"/>
        <v>0</v>
      </c>
    </row>
    <row r="1908" spans="1:19" hidden="1" x14ac:dyDescent="0.25">
      <c r="A1908" s="71">
        <v>69727314</v>
      </c>
      <c r="B1908" s="71">
        <v>1419</v>
      </c>
      <c r="C1908" s="71" t="s">
        <v>849</v>
      </c>
      <c r="D1908" s="71" t="s">
        <v>850</v>
      </c>
      <c r="E1908" s="71" t="s">
        <v>10403</v>
      </c>
      <c r="F1908" s="71" t="s">
        <v>851</v>
      </c>
      <c r="G1908" s="71" t="s">
        <v>852</v>
      </c>
      <c r="H1908" s="72">
        <v>5031</v>
      </c>
      <c r="I1908" s="73">
        <v>55498.36</v>
      </c>
      <c r="J1908" s="73">
        <v>11031.28</v>
      </c>
      <c r="K1908" s="73">
        <v>11672.49</v>
      </c>
      <c r="L1908" s="74">
        <v>1000</v>
      </c>
      <c r="M1908" s="73">
        <v>55498.36</v>
      </c>
      <c r="N1908" s="73">
        <v>0</v>
      </c>
      <c r="O1908" s="16" t="str">
        <f>VLOOKUP($A1908,'Roll up tech'!$A:$C,3,0)</f>
        <v>PG</v>
      </c>
      <c r="P1908" s="16" t="str">
        <f>VLOOKUP($A1908,'Roll up tech'!$A:$C,2,0)</f>
        <v>PS OCG SF 6-18PK</v>
      </c>
      <c r="Q1908" s="16" t="str">
        <f t="shared" si="97"/>
        <v>PS</v>
      </c>
      <c r="R1908" s="16">
        <f>VLOOKUP(A1908,'Per Pallet'!A:C,3,0)</f>
        <v>130</v>
      </c>
      <c r="S1908" s="16">
        <f t="shared" si="98"/>
        <v>39</v>
      </c>
    </row>
    <row r="1909" spans="1:19" hidden="1" x14ac:dyDescent="0.25">
      <c r="A1909" s="71">
        <v>69727314</v>
      </c>
      <c r="B1909" s="71">
        <v>1439</v>
      </c>
      <c r="C1909" s="71" t="s">
        <v>849</v>
      </c>
      <c r="D1909" s="71" t="s">
        <v>850</v>
      </c>
      <c r="E1909" s="71" t="s">
        <v>10403</v>
      </c>
      <c r="F1909" s="71" t="s">
        <v>851</v>
      </c>
      <c r="G1909" s="71" t="s">
        <v>852</v>
      </c>
      <c r="H1909" s="72">
        <v>7756</v>
      </c>
      <c r="I1909" s="73">
        <v>89446.07</v>
      </c>
      <c r="J1909" s="73">
        <v>11532.5</v>
      </c>
      <c r="K1909" s="73">
        <v>11672.49</v>
      </c>
      <c r="L1909" s="74">
        <v>1000</v>
      </c>
      <c r="M1909" s="73">
        <v>89446.07</v>
      </c>
      <c r="N1909" s="73">
        <v>0</v>
      </c>
      <c r="O1909" s="16" t="str">
        <f>VLOOKUP($A1909,'Roll up tech'!$A:$C,3,0)</f>
        <v>PG</v>
      </c>
      <c r="P1909" s="16" t="str">
        <f>VLOOKUP($A1909,'Roll up tech'!$A:$C,2,0)</f>
        <v>PS OCG SF 6-18PK</v>
      </c>
      <c r="Q1909" s="16" t="str">
        <f t="shared" si="97"/>
        <v>PS</v>
      </c>
      <c r="R1909" s="16">
        <f>VLOOKUP(A1909,'Per Pallet'!A:C,3,0)</f>
        <v>130</v>
      </c>
      <c r="S1909" s="16">
        <f t="shared" si="98"/>
        <v>60</v>
      </c>
    </row>
    <row r="1910" spans="1:19" hidden="1" x14ac:dyDescent="0.25">
      <c r="A1910" s="71">
        <v>69727314</v>
      </c>
      <c r="B1910" s="71">
        <v>2300</v>
      </c>
      <c r="C1910" s="71" t="s">
        <v>849</v>
      </c>
      <c r="D1910" s="71" t="s">
        <v>850</v>
      </c>
      <c r="E1910" s="71" t="s">
        <v>10403</v>
      </c>
      <c r="F1910" s="71" t="s">
        <v>851</v>
      </c>
      <c r="G1910" s="71" t="s">
        <v>852</v>
      </c>
      <c r="H1910" s="72">
        <v>3510</v>
      </c>
      <c r="I1910" s="73">
        <v>36679.47</v>
      </c>
      <c r="J1910" s="73">
        <v>10449.99</v>
      </c>
      <c r="K1910" s="73">
        <v>10982.34</v>
      </c>
      <c r="L1910" s="74">
        <v>1000</v>
      </c>
      <c r="M1910" s="73">
        <v>36679.47</v>
      </c>
      <c r="N1910" s="73">
        <v>0</v>
      </c>
      <c r="O1910" s="16" t="str">
        <f>VLOOKUP($A1910,'Roll up tech'!$A:$C,3,0)</f>
        <v>PG</v>
      </c>
      <c r="P1910" s="16" t="str">
        <f>VLOOKUP($A1910,'Roll up tech'!$A:$C,2,0)</f>
        <v>PS OCG SF 6-18PK</v>
      </c>
      <c r="Q1910" s="16" t="str">
        <f t="shared" si="97"/>
        <v>PS</v>
      </c>
      <c r="R1910" s="16">
        <f>VLOOKUP(A1910,'Per Pallet'!A:C,3,0)</f>
        <v>130</v>
      </c>
      <c r="S1910" s="16">
        <f t="shared" si="98"/>
        <v>27</v>
      </c>
    </row>
    <row r="1911" spans="1:19" hidden="1" x14ac:dyDescent="0.25">
      <c r="A1911" s="71">
        <v>69727314</v>
      </c>
      <c r="B1911" s="71">
        <v>3989</v>
      </c>
      <c r="C1911" s="71" t="s">
        <v>849</v>
      </c>
      <c r="D1911" s="71" t="s">
        <v>850</v>
      </c>
      <c r="E1911" s="71" t="s">
        <v>10403</v>
      </c>
      <c r="F1911" s="71" t="s">
        <v>851</v>
      </c>
      <c r="G1911" s="71" t="s">
        <v>852</v>
      </c>
      <c r="H1911" s="72">
        <v>23608</v>
      </c>
      <c r="I1911" s="73">
        <v>255700.08</v>
      </c>
      <c r="J1911" s="73">
        <v>10831.08</v>
      </c>
      <c r="K1911" s="73">
        <v>10557.66</v>
      </c>
      <c r="L1911" s="74">
        <v>1000</v>
      </c>
      <c r="M1911" s="73">
        <v>255700.08</v>
      </c>
      <c r="N1911" s="73">
        <v>0</v>
      </c>
      <c r="O1911" s="16" t="str">
        <f>VLOOKUP($A1911,'Roll up tech'!$A:$C,3,0)</f>
        <v>PG</v>
      </c>
      <c r="P1911" s="16" t="str">
        <f>VLOOKUP($A1911,'Roll up tech'!$A:$C,2,0)</f>
        <v>PS OCG SF 6-18PK</v>
      </c>
      <c r="Q1911" s="16" t="str">
        <f t="shared" si="97"/>
        <v>PS</v>
      </c>
      <c r="R1911" s="16">
        <f>VLOOKUP(A1911,'Per Pallet'!A:C,3,0)</f>
        <v>130</v>
      </c>
      <c r="S1911" s="16">
        <f t="shared" si="98"/>
        <v>182</v>
      </c>
    </row>
    <row r="1912" spans="1:19" hidden="1" x14ac:dyDescent="0.25">
      <c r="A1912" s="71">
        <v>69779478</v>
      </c>
      <c r="B1912" s="71">
        <v>1419</v>
      </c>
      <c r="C1912" s="71" t="s">
        <v>849</v>
      </c>
      <c r="D1912" s="71" t="s">
        <v>850</v>
      </c>
      <c r="E1912" s="71" t="s">
        <v>10403</v>
      </c>
      <c r="F1912" s="71" t="s">
        <v>851</v>
      </c>
      <c r="G1912" s="71" t="s">
        <v>852</v>
      </c>
      <c r="H1912" s="72">
        <v>2280</v>
      </c>
      <c r="I1912" s="73">
        <v>24111.51</v>
      </c>
      <c r="J1912" s="73">
        <v>10575.22</v>
      </c>
      <c r="K1912" s="73">
        <v>9696.56</v>
      </c>
      <c r="L1912" s="74">
        <v>1000</v>
      </c>
      <c r="M1912" s="73">
        <v>24111.51</v>
      </c>
      <c r="N1912" s="73">
        <v>0</v>
      </c>
      <c r="O1912" s="16" t="str">
        <f>VLOOKUP($A1912,'Roll up tech'!$A:$C,3,0)</f>
        <v>EFW</v>
      </c>
      <c r="P1912" s="16" t="str">
        <f>VLOOKUP($A1912,'Roll up tech'!$A:$C,2,0)</f>
        <v>GH Reeses Club IC Cup 1-24PK</v>
      </c>
      <c r="Q1912" s="16" t="str">
        <f t="shared" si="97"/>
        <v>GH</v>
      </c>
      <c r="R1912" s="16">
        <f>VLOOKUP(A1912,'Per Pallet'!A:C,3,0)</f>
        <v>184</v>
      </c>
      <c r="S1912" s="16">
        <f t="shared" si="98"/>
        <v>13</v>
      </c>
    </row>
    <row r="1913" spans="1:19" hidden="1" x14ac:dyDescent="0.25">
      <c r="A1913" s="71">
        <v>69779478</v>
      </c>
      <c r="B1913" s="71">
        <v>1439</v>
      </c>
      <c r="C1913" s="71" t="s">
        <v>849</v>
      </c>
      <c r="D1913" s="71" t="s">
        <v>850</v>
      </c>
      <c r="E1913" s="71" t="s">
        <v>10403</v>
      </c>
      <c r="F1913" s="71" t="s">
        <v>851</v>
      </c>
      <c r="G1913" s="71" t="s">
        <v>852</v>
      </c>
      <c r="H1913" s="72">
        <v>292</v>
      </c>
      <c r="I1913" s="73">
        <v>3210.55</v>
      </c>
      <c r="J1913" s="73">
        <v>10995.03</v>
      </c>
      <c r="K1913" s="73">
        <v>9696.56</v>
      </c>
      <c r="L1913" s="74">
        <v>1000</v>
      </c>
      <c r="M1913" s="73">
        <v>3210.55</v>
      </c>
      <c r="N1913" s="73">
        <v>0</v>
      </c>
      <c r="O1913" s="16" t="str">
        <f>VLOOKUP($A1913,'Roll up tech'!$A:$C,3,0)</f>
        <v>EFW</v>
      </c>
      <c r="P1913" s="16" t="str">
        <f>VLOOKUP($A1913,'Roll up tech'!$A:$C,2,0)</f>
        <v>GH Reeses Club IC Cup 1-24PK</v>
      </c>
      <c r="Q1913" s="16" t="str">
        <f t="shared" si="97"/>
        <v>GH</v>
      </c>
      <c r="R1913" s="16">
        <f>VLOOKUP(A1913,'Per Pallet'!A:C,3,0)</f>
        <v>184</v>
      </c>
      <c r="S1913" s="16">
        <f t="shared" si="98"/>
        <v>2</v>
      </c>
    </row>
    <row r="1914" spans="1:19" hidden="1" x14ac:dyDescent="0.25">
      <c r="A1914" s="71">
        <v>69779478</v>
      </c>
      <c r="B1914" s="71">
        <v>2300</v>
      </c>
      <c r="C1914" s="71" t="s">
        <v>849</v>
      </c>
      <c r="D1914" s="71" t="s">
        <v>850</v>
      </c>
      <c r="E1914" s="71" t="s">
        <v>10403</v>
      </c>
      <c r="F1914" s="71" t="s">
        <v>851</v>
      </c>
      <c r="G1914" s="71" t="s">
        <v>852</v>
      </c>
      <c r="H1914" s="72">
        <v>928</v>
      </c>
      <c r="I1914" s="73">
        <v>10080.200000000001</v>
      </c>
      <c r="J1914" s="73">
        <v>10862.28</v>
      </c>
      <c r="K1914" s="73">
        <v>9696.56</v>
      </c>
      <c r="L1914" s="74">
        <v>1000</v>
      </c>
      <c r="M1914" s="73">
        <v>10080.200000000001</v>
      </c>
      <c r="N1914" s="73">
        <v>0</v>
      </c>
      <c r="O1914" s="16" t="str">
        <f>VLOOKUP($A1914,'Roll up tech'!$A:$C,3,0)</f>
        <v>EFW</v>
      </c>
      <c r="P1914" s="16" t="str">
        <f>VLOOKUP($A1914,'Roll up tech'!$A:$C,2,0)</f>
        <v>GH Reeses Club IC Cup 1-24PK</v>
      </c>
      <c r="Q1914" s="16" t="str">
        <f t="shared" si="97"/>
        <v>GH</v>
      </c>
      <c r="R1914" s="16">
        <f>VLOOKUP(A1914,'Per Pallet'!A:C,3,0)</f>
        <v>184</v>
      </c>
      <c r="S1914" s="16">
        <f t="shared" si="98"/>
        <v>6</v>
      </c>
    </row>
    <row r="1915" spans="1:19" hidden="1" x14ac:dyDescent="0.25">
      <c r="A1915" s="71">
        <v>69779478</v>
      </c>
      <c r="B1915" s="71">
        <v>3989</v>
      </c>
      <c r="C1915" s="71" t="s">
        <v>849</v>
      </c>
      <c r="D1915" s="71" t="s">
        <v>850</v>
      </c>
      <c r="E1915" s="71" t="s">
        <v>10403</v>
      </c>
      <c r="F1915" s="71" t="s">
        <v>851</v>
      </c>
      <c r="G1915" s="71" t="s">
        <v>852</v>
      </c>
      <c r="H1915" s="72">
        <v>519</v>
      </c>
      <c r="I1915" s="73">
        <v>5585.66</v>
      </c>
      <c r="J1915" s="73">
        <v>10762.35</v>
      </c>
      <c r="K1915" s="73">
        <v>9696.56</v>
      </c>
      <c r="L1915" s="74">
        <v>1000</v>
      </c>
      <c r="M1915" s="73">
        <v>5585.66</v>
      </c>
      <c r="N1915" s="73">
        <v>0</v>
      </c>
      <c r="O1915" s="16" t="str">
        <f>VLOOKUP($A1915,'Roll up tech'!$A:$C,3,0)</f>
        <v>EFW</v>
      </c>
      <c r="P1915" s="16" t="str">
        <f>VLOOKUP($A1915,'Roll up tech'!$A:$C,2,0)</f>
        <v>GH Reeses Club IC Cup 1-24PK</v>
      </c>
      <c r="Q1915" s="16" t="str">
        <f t="shared" si="97"/>
        <v>GH</v>
      </c>
      <c r="R1915" s="16">
        <f>VLOOKUP(A1915,'Per Pallet'!A:C,3,0)</f>
        <v>184</v>
      </c>
      <c r="S1915" s="16">
        <f t="shared" si="98"/>
        <v>3</v>
      </c>
    </row>
    <row r="1916" spans="1:19" hidden="1" x14ac:dyDescent="0.25">
      <c r="A1916" s="71">
        <v>69792952</v>
      </c>
      <c r="B1916" s="71">
        <v>1406</v>
      </c>
      <c r="C1916" s="71" t="s">
        <v>849</v>
      </c>
      <c r="D1916" s="71" t="s">
        <v>850</v>
      </c>
      <c r="E1916" s="71" t="s">
        <v>10403</v>
      </c>
      <c r="F1916" s="71" t="s">
        <v>851</v>
      </c>
      <c r="G1916" s="71" t="s">
        <v>852</v>
      </c>
      <c r="H1916" s="72">
        <v>3570</v>
      </c>
      <c r="I1916" s="73">
        <v>26446.58</v>
      </c>
      <c r="J1916" s="73">
        <v>7408.01</v>
      </c>
      <c r="K1916" s="73">
        <v>7598.45</v>
      </c>
      <c r="L1916" s="74">
        <v>1000</v>
      </c>
      <c r="M1916" s="73">
        <v>26446.58</v>
      </c>
      <c r="N1916" s="73">
        <v>0</v>
      </c>
      <c r="O1916" s="16" t="str">
        <f>VLOOKUP($A1916,'Roll up tech'!$A:$C,3,0)</f>
        <v>TALENTI</v>
      </c>
      <c r="P1916" s="16" t="str">
        <f>VLOOKUP($A1916,'Roll up tech'!$A:$C,2,0)</f>
        <v>TAL Zesty Lemon Sorbetto 8 1PT</v>
      </c>
      <c r="Q1916" s="16" t="str">
        <f t="shared" si="97"/>
        <v>TA</v>
      </c>
      <c r="R1916" s="16">
        <f>VLOOKUP(A1916,'Per Pallet'!A:C,3,0)</f>
        <v>255</v>
      </c>
      <c r="S1916" s="16">
        <f t="shared" si="98"/>
        <v>14</v>
      </c>
    </row>
    <row r="1917" spans="1:19" hidden="1" x14ac:dyDescent="0.25">
      <c r="A1917" s="71">
        <v>69792956</v>
      </c>
      <c r="B1917" s="71">
        <v>1419</v>
      </c>
      <c r="C1917" s="71" t="s">
        <v>849</v>
      </c>
      <c r="D1917" s="71" t="s">
        <v>850</v>
      </c>
      <c r="E1917" s="71" t="s">
        <v>10403</v>
      </c>
      <c r="F1917" s="71" t="s">
        <v>851</v>
      </c>
      <c r="G1917" s="71" t="s">
        <v>852</v>
      </c>
      <c r="H1917" s="72">
        <v>66</v>
      </c>
      <c r="I1917" s="73">
        <v>777.55</v>
      </c>
      <c r="J1917" s="73">
        <v>11781.06</v>
      </c>
      <c r="K1917" s="73">
        <v>10530.09</v>
      </c>
      <c r="L1917" s="74">
        <v>1000</v>
      </c>
      <c r="M1917" s="73">
        <v>777.55</v>
      </c>
      <c r="N1917" s="73">
        <v>0</v>
      </c>
      <c r="O1917" s="16" t="str">
        <f>VLOOKUP($A1917,'Roll up tech'!$A:$C,3,0)</f>
        <v>48oz</v>
      </c>
      <c r="P1917" s="16" t="str">
        <f>VLOOKUP($A1917,'Roll up tech'!$A:$C,2,0)</f>
        <v>BR Star Spangled Scoops 6 1.5QT</v>
      </c>
      <c r="Q1917" s="16" t="str">
        <f t="shared" si="97"/>
        <v>BR</v>
      </c>
      <c r="R1917" s="16">
        <f>VLOOKUP(A1917,'Per Pallet'!A:C,3,0)</f>
        <v>176</v>
      </c>
      <c r="S1917" s="16">
        <f t="shared" si="98"/>
        <v>1</v>
      </c>
    </row>
    <row r="1918" spans="1:19" hidden="1" x14ac:dyDescent="0.25">
      <c r="A1918" s="71">
        <v>69796888</v>
      </c>
      <c r="B1918" s="71">
        <v>1419</v>
      </c>
      <c r="C1918" s="71" t="s">
        <v>849</v>
      </c>
      <c r="D1918" s="71" t="s">
        <v>850</v>
      </c>
      <c r="E1918" s="71" t="s">
        <v>10403</v>
      </c>
      <c r="F1918" s="71" t="s">
        <v>851</v>
      </c>
      <c r="G1918" s="71" t="s">
        <v>852</v>
      </c>
      <c r="H1918" s="72">
        <v>3328</v>
      </c>
      <c r="I1918" s="73">
        <v>74383.990000000005</v>
      </c>
      <c r="J1918" s="73">
        <v>22350.959999999999</v>
      </c>
      <c r="K1918" s="73">
        <v>20633.240000000002</v>
      </c>
      <c r="L1918" s="74">
        <v>1000</v>
      </c>
      <c r="M1918" s="73">
        <v>74383.990000000005</v>
      </c>
      <c r="N1918" s="73">
        <v>0</v>
      </c>
      <c r="O1918" s="16" t="str">
        <f>VLOOKUP($A1918,'Roll up tech'!$A:$C,3,0)</f>
        <v>Quarts</v>
      </c>
      <c r="P1918" s="16" t="str">
        <f>VLOOKUP($A1918,'Roll up tech'!$A:$C,2,0)</f>
        <v>BJ US-IC Vanilla Fudge Brownie-6 828ml</v>
      </c>
      <c r="Q1918" s="16" t="str">
        <f t="shared" si="97"/>
        <v>BJ</v>
      </c>
      <c r="R1918" s="16">
        <f>VLOOKUP(A1918,'Per Pallet'!A:C,3,0)</f>
        <v>182</v>
      </c>
      <c r="S1918" s="16">
        <f t="shared" si="98"/>
        <v>19</v>
      </c>
    </row>
    <row r="1919" spans="1:19" hidden="1" x14ac:dyDescent="0.25">
      <c r="A1919" s="71">
        <v>69796888</v>
      </c>
      <c r="B1919" s="71">
        <v>1439</v>
      </c>
      <c r="C1919" s="71" t="s">
        <v>849</v>
      </c>
      <c r="D1919" s="71" t="s">
        <v>850</v>
      </c>
      <c r="E1919" s="71" t="s">
        <v>10403</v>
      </c>
      <c r="F1919" s="71" t="s">
        <v>851</v>
      </c>
      <c r="G1919" s="71" t="s">
        <v>852</v>
      </c>
      <c r="H1919" s="72">
        <v>10838</v>
      </c>
      <c r="I1919" s="73">
        <v>254691.46</v>
      </c>
      <c r="J1919" s="73">
        <v>23499.86</v>
      </c>
      <c r="K1919" s="73">
        <v>20309.560000000001</v>
      </c>
      <c r="L1919" s="74">
        <v>1000</v>
      </c>
      <c r="M1919" s="73">
        <v>254691.46</v>
      </c>
      <c r="N1919" s="73">
        <v>0</v>
      </c>
      <c r="O1919" s="16" t="str">
        <f>VLOOKUP($A1919,'Roll up tech'!$A:$C,3,0)</f>
        <v>Quarts</v>
      </c>
      <c r="P1919" s="16" t="str">
        <f>VLOOKUP($A1919,'Roll up tech'!$A:$C,2,0)</f>
        <v>BJ US-IC Vanilla Fudge Brownie-6 828ml</v>
      </c>
      <c r="Q1919" s="16" t="str">
        <f t="shared" si="97"/>
        <v>BJ</v>
      </c>
      <c r="R1919" s="16">
        <f>VLOOKUP(A1919,'Per Pallet'!A:C,3,0)</f>
        <v>182</v>
      </c>
      <c r="S1919" s="16">
        <f t="shared" si="98"/>
        <v>60</v>
      </c>
    </row>
    <row r="1920" spans="1:19" hidden="1" x14ac:dyDescent="0.25">
      <c r="A1920" s="71">
        <v>69796888</v>
      </c>
      <c r="B1920" s="71">
        <v>2300</v>
      </c>
      <c r="C1920" s="71" t="s">
        <v>849</v>
      </c>
      <c r="D1920" s="71" t="s">
        <v>850</v>
      </c>
      <c r="E1920" s="71" t="s">
        <v>10403</v>
      </c>
      <c r="F1920" s="71" t="s">
        <v>851</v>
      </c>
      <c r="G1920" s="71" t="s">
        <v>852</v>
      </c>
      <c r="H1920" s="72">
        <v>5277</v>
      </c>
      <c r="I1920" s="73">
        <v>118035.21</v>
      </c>
      <c r="J1920" s="73">
        <v>22367.86</v>
      </c>
      <c r="K1920" s="73">
        <v>20914.21</v>
      </c>
      <c r="L1920" s="74">
        <v>1000</v>
      </c>
      <c r="M1920" s="73">
        <v>118035.21</v>
      </c>
      <c r="N1920" s="73">
        <v>0</v>
      </c>
      <c r="O1920" s="16" t="str">
        <f>VLOOKUP($A1920,'Roll up tech'!$A:$C,3,0)</f>
        <v>Quarts</v>
      </c>
      <c r="P1920" s="16" t="str">
        <f>VLOOKUP($A1920,'Roll up tech'!$A:$C,2,0)</f>
        <v>BJ US-IC Vanilla Fudge Brownie-6 828ml</v>
      </c>
      <c r="Q1920" s="16" t="str">
        <f t="shared" si="97"/>
        <v>BJ</v>
      </c>
      <c r="R1920" s="16">
        <f>VLOOKUP(A1920,'Per Pallet'!A:C,3,0)</f>
        <v>182</v>
      </c>
      <c r="S1920" s="16">
        <f t="shared" si="98"/>
        <v>29</v>
      </c>
    </row>
    <row r="1921" spans="1:19" hidden="1" x14ac:dyDescent="0.25">
      <c r="A1921" s="71">
        <v>69796888</v>
      </c>
      <c r="B1921" s="71">
        <v>3989</v>
      </c>
      <c r="C1921" s="71" t="s">
        <v>849</v>
      </c>
      <c r="D1921" s="71" t="s">
        <v>850</v>
      </c>
      <c r="E1921" s="71" t="s">
        <v>10403</v>
      </c>
      <c r="F1921" s="71" t="s">
        <v>851</v>
      </c>
      <c r="G1921" s="71" t="s">
        <v>852</v>
      </c>
      <c r="H1921" s="72">
        <v>26211</v>
      </c>
      <c r="I1921" s="73">
        <v>588147.9</v>
      </c>
      <c r="J1921" s="73">
        <v>22438.97</v>
      </c>
      <c r="K1921" s="73">
        <v>20908.68</v>
      </c>
      <c r="L1921" s="74">
        <v>1000</v>
      </c>
      <c r="M1921" s="73">
        <v>588147.9</v>
      </c>
      <c r="N1921" s="73">
        <v>0</v>
      </c>
      <c r="O1921" s="16" t="str">
        <f>VLOOKUP($A1921,'Roll up tech'!$A:$C,3,0)</f>
        <v>Quarts</v>
      </c>
      <c r="P1921" s="16" t="str">
        <f>VLOOKUP($A1921,'Roll up tech'!$A:$C,2,0)</f>
        <v>BJ US-IC Vanilla Fudge Brownie-6 828ml</v>
      </c>
      <c r="Q1921" s="16" t="str">
        <f t="shared" si="97"/>
        <v>BJ</v>
      </c>
      <c r="R1921" s="16">
        <f>VLOOKUP(A1921,'Per Pallet'!A:C,3,0)</f>
        <v>182</v>
      </c>
      <c r="S1921" s="16">
        <f t="shared" si="98"/>
        <v>145</v>
      </c>
    </row>
    <row r="1922" spans="1:19" hidden="1" x14ac:dyDescent="0.25">
      <c r="A1922" s="71">
        <v>69796888</v>
      </c>
      <c r="B1922" s="71">
        <v>5914</v>
      </c>
      <c r="C1922" s="71" t="s">
        <v>849</v>
      </c>
      <c r="D1922" s="71" t="s">
        <v>850</v>
      </c>
      <c r="E1922" s="71" t="s">
        <v>10403</v>
      </c>
      <c r="F1922" s="71" t="s">
        <v>851</v>
      </c>
      <c r="G1922" s="71" t="s">
        <v>852</v>
      </c>
      <c r="H1922" s="72">
        <v>182</v>
      </c>
      <c r="I1922" s="73">
        <v>3945.33</v>
      </c>
      <c r="J1922" s="73">
        <v>21677.64</v>
      </c>
      <c r="K1922" s="73">
        <v>20309.560000000001</v>
      </c>
      <c r="L1922" s="74">
        <v>1000</v>
      </c>
      <c r="M1922" s="73">
        <v>3945.33</v>
      </c>
      <c r="N1922" s="73">
        <v>0</v>
      </c>
      <c r="O1922" s="16" t="str">
        <f>VLOOKUP($A1922,'Roll up tech'!$A:$C,3,0)</f>
        <v>Quarts</v>
      </c>
      <c r="P1922" s="16" t="str">
        <f>VLOOKUP($A1922,'Roll up tech'!$A:$C,2,0)</f>
        <v>BJ US-IC Vanilla Fudge Brownie-6 828ml</v>
      </c>
      <c r="Q1922" s="16" t="str">
        <f t="shared" si="97"/>
        <v>BJ</v>
      </c>
      <c r="R1922" s="16">
        <f>VLOOKUP(A1922,'Per Pallet'!A:C,3,0)</f>
        <v>182</v>
      </c>
      <c r="S1922" s="16">
        <f t="shared" si="98"/>
        <v>1</v>
      </c>
    </row>
    <row r="1923" spans="1:19" hidden="1" x14ac:dyDescent="0.25">
      <c r="A1923" s="71">
        <v>69797288</v>
      </c>
      <c r="B1923" s="71">
        <v>1419</v>
      </c>
      <c r="C1923" s="71" t="s">
        <v>849</v>
      </c>
      <c r="D1923" s="71" t="s">
        <v>850</v>
      </c>
      <c r="E1923" s="71" t="s">
        <v>10403</v>
      </c>
      <c r="F1923" s="71" t="s">
        <v>851</v>
      </c>
      <c r="G1923" s="71" t="s">
        <v>852</v>
      </c>
      <c r="H1923" s="72">
        <v>17773</v>
      </c>
      <c r="I1923" s="73">
        <v>190081.84</v>
      </c>
      <c r="J1923" s="73">
        <v>10694.98</v>
      </c>
      <c r="K1923" s="73">
        <v>11461.4</v>
      </c>
      <c r="L1923" s="74">
        <v>1000</v>
      </c>
      <c r="M1923" s="73">
        <v>190081.84</v>
      </c>
      <c r="N1923" s="73">
        <v>0</v>
      </c>
      <c r="O1923" s="16" t="str">
        <f>VLOOKUP($A1923,'Roll up tech'!$A:$C,3,0)</f>
        <v>BJ PTS</v>
      </c>
      <c r="P1923" s="16" t="str">
        <f>VLOOKUP($A1923,'Roll up tech'!$A:$C,2,0)</f>
        <v>BJ US-NDO-Strawberry Chscake-8 1PT</v>
      </c>
      <c r="Q1923" s="16" t="str">
        <f t="shared" si="97"/>
        <v>BJ</v>
      </c>
      <c r="R1923" s="16">
        <f>VLOOKUP(A1923,'Per Pallet'!A:C,3,0)</f>
        <v>240</v>
      </c>
      <c r="S1923" s="16">
        <f t="shared" si="98"/>
        <v>75</v>
      </c>
    </row>
    <row r="1924" spans="1:19" hidden="1" x14ac:dyDescent="0.25">
      <c r="A1924" s="71">
        <v>69797288</v>
      </c>
      <c r="B1924" s="71">
        <v>1439</v>
      </c>
      <c r="C1924" s="71" t="s">
        <v>849</v>
      </c>
      <c r="D1924" s="71" t="s">
        <v>850</v>
      </c>
      <c r="E1924" s="71" t="s">
        <v>10403</v>
      </c>
      <c r="F1924" s="71" t="s">
        <v>851</v>
      </c>
      <c r="G1924" s="71" t="s">
        <v>852</v>
      </c>
      <c r="H1924" s="72">
        <v>6140</v>
      </c>
      <c r="I1924" s="73">
        <v>75224.820000000007</v>
      </c>
      <c r="J1924" s="73">
        <v>12251.6</v>
      </c>
      <c r="K1924" s="73">
        <v>12037.88</v>
      </c>
      <c r="L1924" s="74">
        <v>1000</v>
      </c>
      <c r="M1924" s="73">
        <v>75224.820000000007</v>
      </c>
      <c r="N1924" s="73">
        <v>0</v>
      </c>
      <c r="O1924" s="16" t="str">
        <f>VLOOKUP($A1924,'Roll up tech'!$A:$C,3,0)</f>
        <v>BJ PTS</v>
      </c>
      <c r="P1924" s="16" t="str">
        <f>VLOOKUP($A1924,'Roll up tech'!$A:$C,2,0)</f>
        <v>BJ US-NDO-Strawberry Chscake-8 1PT</v>
      </c>
      <c r="Q1924" s="16" t="str">
        <f t="shared" ref="Q1924:Q1951" si="99">LEFT(P1924,2)</f>
        <v>BJ</v>
      </c>
      <c r="R1924" s="16">
        <f>VLOOKUP(A1924,'Per Pallet'!A:C,3,0)</f>
        <v>240</v>
      </c>
      <c r="S1924" s="16">
        <f t="shared" ref="S1924:S1951" si="100">ROUNDUP(H1924/R1924,0)</f>
        <v>26</v>
      </c>
    </row>
    <row r="1925" spans="1:19" hidden="1" x14ac:dyDescent="0.25">
      <c r="A1925" s="71">
        <v>69797288</v>
      </c>
      <c r="B1925" s="71">
        <v>2300</v>
      </c>
      <c r="C1925" s="71" t="s">
        <v>849</v>
      </c>
      <c r="D1925" s="71" t="s">
        <v>850</v>
      </c>
      <c r="E1925" s="71" t="s">
        <v>10403</v>
      </c>
      <c r="F1925" s="71" t="s">
        <v>851</v>
      </c>
      <c r="G1925" s="71" t="s">
        <v>852</v>
      </c>
      <c r="H1925" s="72">
        <v>4441</v>
      </c>
      <c r="I1925" s="73">
        <v>49232.22</v>
      </c>
      <c r="J1925" s="73">
        <v>11085.84</v>
      </c>
      <c r="K1925" s="73">
        <v>11411.53</v>
      </c>
      <c r="L1925" s="74">
        <v>1000</v>
      </c>
      <c r="M1925" s="73">
        <v>49232.22</v>
      </c>
      <c r="N1925" s="73">
        <v>0</v>
      </c>
      <c r="O1925" s="16" t="str">
        <f>VLOOKUP($A1925,'Roll up tech'!$A:$C,3,0)</f>
        <v>BJ PTS</v>
      </c>
      <c r="P1925" s="16" t="str">
        <f>VLOOKUP($A1925,'Roll up tech'!$A:$C,2,0)</f>
        <v>BJ US-NDO-Strawberry Chscake-8 1PT</v>
      </c>
      <c r="Q1925" s="16" t="str">
        <f t="shared" si="99"/>
        <v>BJ</v>
      </c>
      <c r="R1925" s="16">
        <f>VLOOKUP(A1925,'Per Pallet'!A:C,3,0)</f>
        <v>240</v>
      </c>
      <c r="S1925" s="16">
        <f t="shared" si="100"/>
        <v>19</v>
      </c>
    </row>
    <row r="1926" spans="1:19" hidden="1" x14ac:dyDescent="0.25">
      <c r="A1926" s="71">
        <v>69797288</v>
      </c>
      <c r="B1926" s="71">
        <v>3989</v>
      </c>
      <c r="C1926" s="71" t="s">
        <v>849</v>
      </c>
      <c r="D1926" s="71" t="s">
        <v>850</v>
      </c>
      <c r="E1926" s="71" t="s">
        <v>10403</v>
      </c>
      <c r="F1926" s="71" t="s">
        <v>851</v>
      </c>
      <c r="G1926" s="71" t="s">
        <v>852</v>
      </c>
      <c r="H1926" s="72">
        <v>24728</v>
      </c>
      <c r="I1926" s="73">
        <v>281351.19</v>
      </c>
      <c r="J1926" s="73">
        <v>11377.84</v>
      </c>
      <c r="K1926" s="73">
        <v>11458.69</v>
      </c>
      <c r="L1926" s="74">
        <v>1000</v>
      </c>
      <c r="M1926" s="73">
        <v>281351.19</v>
      </c>
      <c r="N1926" s="73">
        <v>0</v>
      </c>
      <c r="O1926" s="16" t="str">
        <f>VLOOKUP($A1926,'Roll up tech'!$A:$C,3,0)</f>
        <v>BJ PTS</v>
      </c>
      <c r="P1926" s="16" t="str">
        <f>VLOOKUP($A1926,'Roll up tech'!$A:$C,2,0)</f>
        <v>BJ US-NDO-Strawberry Chscake-8 1PT</v>
      </c>
      <c r="Q1926" s="16" t="str">
        <f t="shared" si="99"/>
        <v>BJ</v>
      </c>
      <c r="R1926" s="16">
        <f>VLOOKUP(A1926,'Per Pallet'!A:C,3,0)</f>
        <v>240</v>
      </c>
      <c r="S1926" s="16">
        <f t="shared" si="100"/>
        <v>104</v>
      </c>
    </row>
    <row r="1927" spans="1:19" hidden="1" x14ac:dyDescent="0.25">
      <c r="A1927" s="71">
        <v>69797288</v>
      </c>
      <c r="B1927" s="71">
        <v>5914</v>
      </c>
      <c r="C1927" s="71" t="s">
        <v>849</v>
      </c>
      <c r="D1927" s="71" t="s">
        <v>850</v>
      </c>
      <c r="E1927" s="71" t="s">
        <v>10403</v>
      </c>
      <c r="F1927" s="71" t="s">
        <v>851</v>
      </c>
      <c r="G1927" s="71" t="s">
        <v>852</v>
      </c>
      <c r="H1927" s="72">
        <v>0</v>
      </c>
      <c r="I1927" s="73">
        <v>0</v>
      </c>
      <c r="J1927" s="73">
        <v>9948.43</v>
      </c>
      <c r="K1927" s="73">
        <v>10813.97</v>
      </c>
      <c r="L1927" s="74">
        <v>1000</v>
      </c>
      <c r="M1927" s="73">
        <v>0</v>
      </c>
      <c r="N1927" s="73">
        <v>0</v>
      </c>
      <c r="O1927" s="16" t="str">
        <f>VLOOKUP($A1927,'Roll up tech'!$A:$C,3,0)</f>
        <v>BJ PTS</v>
      </c>
      <c r="P1927" s="16" t="str">
        <f>VLOOKUP($A1927,'Roll up tech'!$A:$C,2,0)</f>
        <v>BJ US-NDO-Strawberry Chscake-8 1PT</v>
      </c>
      <c r="Q1927" s="16" t="str">
        <f t="shared" si="99"/>
        <v>BJ</v>
      </c>
      <c r="R1927" s="16">
        <f>VLOOKUP(A1927,'Per Pallet'!A:C,3,0)</f>
        <v>240</v>
      </c>
      <c r="S1927" s="16">
        <f t="shared" si="100"/>
        <v>0</v>
      </c>
    </row>
    <row r="1928" spans="1:19" hidden="1" x14ac:dyDescent="0.25">
      <c r="A1928" s="71">
        <v>69797289</v>
      </c>
      <c r="B1928" s="71">
        <v>1419</v>
      </c>
      <c r="C1928" s="71" t="s">
        <v>849</v>
      </c>
      <c r="D1928" s="71" t="s">
        <v>850</v>
      </c>
      <c r="E1928" s="71" t="s">
        <v>10403</v>
      </c>
      <c r="F1928" s="71" t="s">
        <v>851</v>
      </c>
      <c r="G1928" s="71" t="s">
        <v>852</v>
      </c>
      <c r="H1928" s="72">
        <v>313</v>
      </c>
      <c r="I1928" s="73">
        <v>4293.9799999999996</v>
      </c>
      <c r="J1928" s="73">
        <v>13718.79</v>
      </c>
      <c r="K1928" s="73">
        <v>12979.02</v>
      </c>
      <c r="L1928" s="74">
        <v>1000</v>
      </c>
      <c r="M1928" s="73">
        <v>4293.9799999999996</v>
      </c>
      <c r="N1928" s="73">
        <v>0</v>
      </c>
      <c r="O1928" s="16" t="str">
        <f>VLOOKUP($A1928,'Roll up tech'!$A:$C,3,0)</f>
        <v>BJ PTS</v>
      </c>
      <c r="P1928" s="16" t="str">
        <f>VLOOKUP($A1928,'Roll up tech'!$A:$C,2,0)</f>
        <v>BJ US-IC-Impretzively Fudged-8 1PT</v>
      </c>
      <c r="Q1928" s="16" t="str">
        <f t="shared" si="99"/>
        <v>BJ</v>
      </c>
      <c r="R1928" s="16">
        <f>VLOOKUP(A1928,'Per Pallet'!A:C,3,0)</f>
        <v>240</v>
      </c>
      <c r="S1928" s="16">
        <f t="shared" si="100"/>
        <v>2</v>
      </c>
    </row>
    <row r="1929" spans="1:19" hidden="1" x14ac:dyDescent="0.25">
      <c r="A1929" s="71">
        <v>69797289</v>
      </c>
      <c r="B1929" s="71">
        <v>1439</v>
      </c>
      <c r="C1929" s="71" t="s">
        <v>849</v>
      </c>
      <c r="D1929" s="71" t="s">
        <v>850</v>
      </c>
      <c r="E1929" s="71" t="s">
        <v>10403</v>
      </c>
      <c r="F1929" s="71" t="s">
        <v>851</v>
      </c>
      <c r="G1929" s="71" t="s">
        <v>852</v>
      </c>
      <c r="H1929" s="72">
        <v>0</v>
      </c>
      <c r="I1929" s="73">
        <v>0</v>
      </c>
      <c r="J1929" s="73">
        <v>14145.67</v>
      </c>
      <c r="K1929" s="73">
        <v>14524.64</v>
      </c>
      <c r="L1929" s="74">
        <v>1000</v>
      </c>
      <c r="M1929" s="73">
        <v>0</v>
      </c>
      <c r="N1929" s="73">
        <v>0</v>
      </c>
      <c r="O1929" s="16" t="str">
        <f>VLOOKUP($A1929,'Roll up tech'!$A:$C,3,0)</f>
        <v>BJ PTS</v>
      </c>
      <c r="P1929" s="16" t="str">
        <f>VLOOKUP($A1929,'Roll up tech'!$A:$C,2,0)</f>
        <v>BJ US-IC-Impretzively Fudged-8 1PT</v>
      </c>
      <c r="Q1929" s="16" t="str">
        <f t="shared" si="99"/>
        <v>BJ</v>
      </c>
      <c r="R1929" s="16">
        <f>VLOOKUP(A1929,'Per Pallet'!A:C,3,0)</f>
        <v>240</v>
      </c>
      <c r="S1929" s="16">
        <f t="shared" si="100"/>
        <v>0</v>
      </c>
    </row>
    <row r="1930" spans="1:19" hidden="1" x14ac:dyDescent="0.25">
      <c r="A1930" s="71">
        <v>69797289</v>
      </c>
      <c r="B1930" s="71">
        <v>2300</v>
      </c>
      <c r="C1930" s="71" t="s">
        <v>849</v>
      </c>
      <c r="D1930" s="71" t="s">
        <v>850</v>
      </c>
      <c r="E1930" s="71" t="s">
        <v>10403</v>
      </c>
      <c r="F1930" s="71" t="s">
        <v>851</v>
      </c>
      <c r="G1930" s="71" t="s">
        <v>852</v>
      </c>
      <c r="H1930" s="72">
        <v>231</v>
      </c>
      <c r="I1930" s="73">
        <v>3069.22</v>
      </c>
      <c r="J1930" s="73">
        <v>13286.67</v>
      </c>
      <c r="K1930" s="73">
        <v>13043.17</v>
      </c>
      <c r="L1930" s="74">
        <v>1000</v>
      </c>
      <c r="M1930" s="73">
        <v>3069.22</v>
      </c>
      <c r="N1930" s="73">
        <v>0</v>
      </c>
      <c r="O1930" s="16" t="str">
        <f>VLOOKUP($A1930,'Roll up tech'!$A:$C,3,0)</f>
        <v>BJ PTS</v>
      </c>
      <c r="P1930" s="16" t="str">
        <f>VLOOKUP($A1930,'Roll up tech'!$A:$C,2,0)</f>
        <v>BJ US-IC-Impretzively Fudged-8 1PT</v>
      </c>
      <c r="Q1930" s="16" t="str">
        <f t="shared" si="99"/>
        <v>BJ</v>
      </c>
      <c r="R1930" s="16">
        <f>VLOOKUP(A1930,'Per Pallet'!A:C,3,0)</f>
        <v>240</v>
      </c>
      <c r="S1930" s="16">
        <f t="shared" si="100"/>
        <v>1</v>
      </c>
    </row>
    <row r="1931" spans="1:19" hidden="1" x14ac:dyDescent="0.25">
      <c r="A1931" s="71">
        <v>69797289</v>
      </c>
      <c r="B1931" s="71">
        <v>3989</v>
      </c>
      <c r="C1931" s="71" t="s">
        <v>849</v>
      </c>
      <c r="D1931" s="71" t="s">
        <v>850</v>
      </c>
      <c r="E1931" s="71" t="s">
        <v>10403</v>
      </c>
      <c r="F1931" s="71" t="s">
        <v>851</v>
      </c>
      <c r="G1931" s="71" t="s">
        <v>852</v>
      </c>
      <c r="H1931" s="72">
        <v>1079</v>
      </c>
      <c r="I1931" s="73">
        <v>14467.47</v>
      </c>
      <c r="J1931" s="73">
        <v>13408.22</v>
      </c>
      <c r="K1931" s="73">
        <v>12983.42</v>
      </c>
      <c r="L1931" s="74">
        <v>1000</v>
      </c>
      <c r="M1931" s="73">
        <v>14467.47</v>
      </c>
      <c r="N1931" s="73">
        <v>0</v>
      </c>
      <c r="O1931" s="16" t="str">
        <f>VLOOKUP($A1931,'Roll up tech'!$A:$C,3,0)</f>
        <v>BJ PTS</v>
      </c>
      <c r="P1931" s="16" t="str">
        <f>VLOOKUP($A1931,'Roll up tech'!$A:$C,2,0)</f>
        <v>BJ US-IC-Impretzively Fudged-8 1PT</v>
      </c>
      <c r="Q1931" s="16" t="str">
        <f t="shared" si="99"/>
        <v>BJ</v>
      </c>
      <c r="R1931" s="16">
        <f>VLOOKUP(A1931,'Per Pallet'!A:C,3,0)</f>
        <v>240</v>
      </c>
      <c r="S1931" s="16">
        <f t="shared" si="100"/>
        <v>5</v>
      </c>
    </row>
    <row r="1932" spans="1:19" hidden="1" x14ac:dyDescent="0.25">
      <c r="A1932" s="71">
        <v>69797289</v>
      </c>
      <c r="B1932" s="71">
        <v>5914</v>
      </c>
      <c r="C1932" s="71" t="s">
        <v>849</v>
      </c>
      <c r="D1932" s="71" t="s">
        <v>850</v>
      </c>
      <c r="E1932" s="71" t="s">
        <v>10403</v>
      </c>
      <c r="F1932" s="71" t="s">
        <v>853</v>
      </c>
      <c r="G1932" s="71" t="s">
        <v>852</v>
      </c>
      <c r="H1932" s="72">
        <v>0</v>
      </c>
      <c r="I1932" s="73">
        <v>0</v>
      </c>
      <c r="J1932" s="73">
        <v>12579.28</v>
      </c>
      <c r="K1932" s="73">
        <v>12434.74</v>
      </c>
      <c r="L1932" s="74">
        <v>1000</v>
      </c>
      <c r="M1932" s="73">
        <v>0</v>
      </c>
      <c r="N1932" s="73">
        <v>0</v>
      </c>
      <c r="O1932" s="16" t="str">
        <f>VLOOKUP($A1932,'Roll up tech'!$A:$C,3,0)</f>
        <v>BJ PTS</v>
      </c>
      <c r="P1932" s="16" t="str">
        <f>VLOOKUP($A1932,'Roll up tech'!$A:$C,2,0)</f>
        <v>BJ US-IC-Impretzively Fudged-8 1PT</v>
      </c>
      <c r="Q1932" s="16" t="str">
        <f t="shared" si="99"/>
        <v>BJ</v>
      </c>
      <c r="R1932" s="16">
        <f>VLOOKUP(A1932,'Per Pallet'!A:C,3,0)</f>
        <v>240</v>
      </c>
      <c r="S1932" s="16">
        <f t="shared" si="100"/>
        <v>0</v>
      </c>
    </row>
    <row r="1933" spans="1:19" hidden="1" x14ac:dyDescent="0.25">
      <c r="A1933" s="71">
        <v>69797296</v>
      </c>
      <c r="B1933" s="71">
        <v>1419</v>
      </c>
      <c r="C1933" s="71" t="s">
        <v>849</v>
      </c>
      <c r="D1933" s="71" t="s">
        <v>850</v>
      </c>
      <c r="E1933" s="71" t="s">
        <v>10403</v>
      </c>
      <c r="F1933" s="71" t="s">
        <v>851</v>
      </c>
      <c r="G1933" s="71" t="s">
        <v>852</v>
      </c>
      <c r="H1933" s="72">
        <v>9092</v>
      </c>
      <c r="I1933" s="73">
        <v>122189.87</v>
      </c>
      <c r="J1933" s="73">
        <v>13439.27</v>
      </c>
      <c r="K1933" s="73">
        <v>12979.71</v>
      </c>
      <c r="L1933" s="74">
        <v>1000</v>
      </c>
      <c r="M1933" s="73">
        <v>122189.87</v>
      </c>
      <c r="N1933" s="73">
        <v>0</v>
      </c>
      <c r="O1933" s="16" t="str">
        <f>VLOOKUP($A1933,'Roll up tech'!$A:$C,3,0)</f>
        <v>BJ PTS</v>
      </c>
      <c r="P1933" s="16" t="str">
        <f>VLOOKUP($A1933,'Roll up tech'!$A:$C,2,0)</f>
        <v>BJ US-IC-PB Smore-8 1PT</v>
      </c>
      <c r="Q1933" s="16" t="str">
        <f t="shared" si="99"/>
        <v>BJ</v>
      </c>
      <c r="R1933" s="16">
        <f>VLOOKUP(A1933,'Per Pallet'!A:C,3,0)</f>
        <v>240</v>
      </c>
      <c r="S1933" s="16">
        <f t="shared" si="100"/>
        <v>38</v>
      </c>
    </row>
    <row r="1934" spans="1:19" hidden="1" x14ac:dyDescent="0.25">
      <c r="A1934" s="71">
        <v>69797296</v>
      </c>
      <c r="B1934" s="71">
        <v>1439</v>
      </c>
      <c r="C1934" s="71" t="s">
        <v>849</v>
      </c>
      <c r="D1934" s="71" t="s">
        <v>850</v>
      </c>
      <c r="E1934" s="71" t="s">
        <v>10403</v>
      </c>
      <c r="F1934" s="71" t="s">
        <v>851</v>
      </c>
      <c r="G1934" s="71" t="s">
        <v>852</v>
      </c>
      <c r="H1934" s="72">
        <v>5445</v>
      </c>
      <c r="I1934" s="73">
        <v>74867.759999999995</v>
      </c>
      <c r="J1934" s="73">
        <v>13749.82</v>
      </c>
      <c r="K1934" s="73">
        <v>14338.89</v>
      </c>
      <c r="L1934" s="74">
        <v>1000</v>
      </c>
      <c r="M1934" s="73">
        <v>74867.759999999995</v>
      </c>
      <c r="N1934" s="73">
        <v>0</v>
      </c>
      <c r="O1934" s="16" t="str">
        <f>VLOOKUP($A1934,'Roll up tech'!$A:$C,3,0)</f>
        <v>BJ PTS</v>
      </c>
      <c r="P1934" s="16" t="str">
        <f>VLOOKUP($A1934,'Roll up tech'!$A:$C,2,0)</f>
        <v>BJ US-IC-PB Smore-8 1PT</v>
      </c>
      <c r="Q1934" s="16" t="str">
        <f t="shared" si="99"/>
        <v>BJ</v>
      </c>
      <c r="R1934" s="16">
        <f>VLOOKUP(A1934,'Per Pallet'!A:C,3,0)</f>
        <v>240</v>
      </c>
      <c r="S1934" s="16">
        <f t="shared" si="100"/>
        <v>23</v>
      </c>
    </row>
    <row r="1935" spans="1:19" hidden="1" x14ac:dyDescent="0.25">
      <c r="A1935" s="71">
        <v>69797296</v>
      </c>
      <c r="B1935" s="71">
        <v>2300</v>
      </c>
      <c r="C1935" s="71" t="s">
        <v>849</v>
      </c>
      <c r="D1935" s="71" t="s">
        <v>850</v>
      </c>
      <c r="E1935" s="71" t="s">
        <v>10403</v>
      </c>
      <c r="F1935" s="71" t="s">
        <v>851</v>
      </c>
      <c r="G1935" s="71" t="s">
        <v>852</v>
      </c>
      <c r="H1935" s="72">
        <v>3162</v>
      </c>
      <c r="I1935" s="73">
        <v>42911.57</v>
      </c>
      <c r="J1935" s="73">
        <v>13571.02</v>
      </c>
      <c r="K1935" s="73">
        <v>13110.94</v>
      </c>
      <c r="L1935" s="74">
        <v>1000</v>
      </c>
      <c r="M1935" s="73">
        <v>42911.57</v>
      </c>
      <c r="N1935" s="73">
        <v>0</v>
      </c>
      <c r="O1935" s="16" t="str">
        <f>VLOOKUP($A1935,'Roll up tech'!$A:$C,3,0)</f>
        <v>BJ PTS</v>
      </c>
      <c r="P1935" s="16" t="str">
        <f>VLOOKUP($A1935,'Roll up tech'!$A:$C,2,0)</f>
        <v>BJ US-IC-PB Smore-8 1PT</v>
      </c>
      <c r="Q1935" s="16" t="str">
        <f t="shared" si="99"/>
        <v>BJ</v>
      </c>
      <c r="R1935" s="16">
        <f>VLOOKUP(A1935,'Per Pallet'!A:C,3,0)</f>
        <v>240</v>
      </c>
      <c r="S1935" s="16">
        <f t="shared" si="100"/>
        <v>14</v>
      </c>
    </row>
    <row r="1936" spans="1:19" hidden="1" x14ac:dyDescent="0.25">
      <c r="A1936" s="71">
        <v>69797296</v>
      </c>
      <c r="B1936" s="71">
        <v>3989</v>
      </c>
      <c r="C1936" s="71" t="s">
        <v>849</v>
      </c>
      <c r="D1936" s="71" t="s">
        <v>850</v>
      </c>
      <c r="E1936" s="71" t="s">
        <v>10403</v>
      </c>
      <c r="F1936" s="71" t="s">
        <v>851</v>
      </c>
      <c r="G1936" s="71" t="s">
        <v>852</v>
      </c>
      <c r="H1936" s="72">
        <v>11939</v>
      </c>
      <c r="I1936" s="73">
        <v>159120.82</v>
      </c>
      <c r="J1936" s="73">
        <v>13327.82</v>
      </c>
      <c r="K1936" s="73">
        <v>13109.24</v>
      </c>
      <c r="L1936" s="74">
        <v>1000</v>
      </c>
      <c r="M1936" s="73">
        <v>159120.82</v>
      </c>
      <c r="N1936" s="73">
        <v>0</v>
      </c>
      <c r="O1936" s="16" t="str">
        <f>VLOOKUP($A1936,'Roll up tech'!$A:$C,3,0)</f>
        <v>BJ PTS</v>
      </c>
      <c r="P1936" s="16" t="str">
        <f>VLOOKUP($A1936,'Roll up tech'!$A:$C,2,0)</f>
        <v>BJ US-IC-PB Smore-8 1PT</v>
      </c>
      <c r="Q1936" s="16" t="str">
        <f t="shared" si="99"/>
        <v>BJ</v>
      </c>
      <c r="R1936" s="16">
        <f>VLOOKUP(A1936,'Per Pallet'!A:C,3,0)</f>
        <v>240</v>
      </c>
      <c r="S1936" s="16">
        <f t="shared" si="100"/>
        <v>50</v>
      </c>
    </row>
    <row r="1937" spans="1:19" hidden="1" x14ac:dyDescent="0.25">
      <c r="A1937" s="71">
        <v>69797296</v>
      </c>
      <c r="B1937" s="71">
        <v>5914</v>
      </c>
      <c r="C1937" s="71" t="s">
        <v>849</v>
      </c>
      <c r="D1937" s="71" t="s">
        <v>850</v>
      </c>
      <c r="E1937" s="71" t="s">
        <v>10403</v>
      </c>
      <c r="F1937" s="71" t="s">
        <v>853</v>
      </c>
      <c r="G1937" s="71" t="s">
        <v>852</v>
      </c>
      <c r="H1937" s="72">
        <v>0</v>
      </c>
      <c r="I1937" s="73">
        <v>0</v>
      </c>
      <c r="J1937" s="73">
        <v>13784.97</v>
      </c>
      <c r="K1937" s="73">
        <v>12544.48</v>
      </c>
      <c r="L1937" s="74">
        <v>1000</v>
      </c>
      <c r="M1937" s="73">
        <v>0</v>
      </c>
      <c r="N1937" s="73">
        <v>0</v>
      </c>
      <c r="O1937" s="16" t="str">
        <f>VLOOKUP($A1937,'Roll up tech'!$A:$C,3,0)</f>
        <v>BJ PTS</v>
      </c>
      <c r="P1937" s="16" t="str">
        <f>VLOOKUP($A1937,'Roll up tech'!$A:$C,2,0)</f>
        <v>BJ US-IC-PB Smore-8 1PT</v>
      </c>
      <c r="Q1937" s="16" t="str">
        <f t="shared" si="99"/>
        <v>BJ</v>
      </c>
      <c r="R1937" s="16">
        <f>VLOOKUP(A1937,'Per Pallet'!A:C,3,0)</f>
        <v>240</v>
      </c>
      <c r="S1937" s="16">
        <f t="shared" si="100"/>
        <v>0</v>
      </c>
    </row>
    <row r="1938" spans="1:19" hidden="1" x14ac:dyDescent="0.25">
      <c r="A1938" s="71">
        <v>69797468</v>
      </c>
      <c r="B1938" s="71">
        <v>1406</v>
      </c>
      <c r="C1938" s="71" t="s">
        <v>849</v>
      </c>
      <c r="D1938" s="71" t="s">
        <v>850</v>
      </c>
      <c r="E1938" s="71" t="s">
        <v>10403</v>
      </c>
      <c r="F1938" s="71" t="s">
        <v>851</v>
      </c>
      <c r="G1938" s="71" t="s">
        <v>852</v>
      </c>
      <c r="H1938" s="72">
        <v>8580</v>
      </c>
      <c r="I1938" s="73">
        <v>111179.96</v>
      </c>
      <c r="J1938" s="73">
        <v>12958.04</v>
      </c>
      <c r="K1938" s="73">
        <v>10455.709999999999</v>
      </c>
      <c r="L1938" s="74">
        <v>1000</v>
      </c>
      <c r="M1938" s="73">
        <v>111179.96</v>
      </c>
      <c r="N1938" s="73">
        <v>0</v>
      </c>
      <c r="O1938" s="16" t="str">
        <f>VLOOKUP($A1938,'Roll up tech'!$A:$C,3,0)</f>
        <v>MG Sticks</v>
      </c>
      <c r="P1938" s="16" t="str">
        <f>VLOOKUP($A1938,'Roll up tech'!$A:$C,2,0)</f>
        <v>BR Carbsmart Caramel Bar 8-6PK</v>
      </c>
      <c r="Q1938" s="16" t="str">
        <f t="shared" si="99"/>
        <v>BR</v>
      </c>
      <c r="R1938" s="16">
        <f>VLOOKUP(A1938,'Per Pallet'!A:C,3,0)</f>
        <v>143</v>
      </c>
      <c r="S1938" s="16">
        <f t="shared" si="100"/>
        <v>60</v>
      </c>
    </row>
    <row r="1939" spans="1:19" hidden="1" x14ac:dyDescent="0.25">
      <c r="A1939" s="71">
        <v>69797468</v>
      </c>
      <c r="B1939" s="71">
        <v>1419</v>
      </c>
      <c r="C1939" s="71" t="s">
        <v>849</v>
      </c>
      <c r="D1939" s="71" t="s">
        <v>850</v>
      </c>
      <c r="E1939" s="71" t="s">
        <v>10403</v>
      </c>
      <c r="F1939" s="71" t="s">
        <v>851</v>
      </c>
      <c r="G1939" s="71" t="s">
        <v>852</v>
      </c>
      <c r="H1939" s="72">
        <v>10426</v>
      </c>
      <c r="I1939" s="73">
        <v>138312.13</v>
      </c>
      <c r="J1939" s="73">
        <v>13266.08</v>
      </c>
      <c r="K1939" s="73">
        <v>10455.709999999999</v>
      </c>
      <c r="L1939" s="74">
        <v>1000</v>
      </c>
      <c r="M1939" s="73">
        <v>138312.13</v>
      </c>
      <c r="N1939" s="73">
        <v>0</v>
      </c>
      <c r="O1939" s="16" t="str">
        <f>VLOOKUP($A1939,'Roll up tech'!$A:$C,3,0)</f>
        <v>MG Sticks</v>
      </c>
      <c r="P1939" s="16" t="str">
        <f>VLOOKUP($A1939,'Roll up tech'!$A:$C,2,0)</f>
        <v>BR Carbsmart Caramel Bar 8-6PK</v>
      </c>
      <c r="Q1939" s="16" t="str">
        <f t="shared" si="99"/>
        <v>BR</v>
      </c>
      <c r="R1939" s="16">
        <f>VLOOKUP(A1939,'Per Pallet'!A:C,3,0)</f>
        <v>143</v>
      </c>
      <c r="S1939" s="16">
        <f t="shared" si="100"/>
        <v>73</v>
      </c>
    </row>
    <row r="1940" spans="1:19" hidden="1" x14ac:dyDescent="0.25">
      <c r="A1940" s="71">
        <v>69797468</v>
      </c>
      <c r="B1940" s="71">
        <v>1439</v>
      </c>
      <c r="C1940" s="71" t="s">
        <v>849</v>
      </c>
      <c r="D1940" s="71" t="s">
        <v>850</v>
      </c>
      <c r="E1940" s="71" t="s">
        <v>10403</v>
      </c>
      <c r="F1940" s="71" t="s">
        <v>851</v>
      </c>
      <c r="G1940" s="71" t="s">
        <v>852</v>
      </c>
      <c r="H1940" s="72">
        <v>9373</v>
      </c>
      <c r="I1940" s="73">
        <v>123877.52</v>
      </c>
      <c r="J1940" s="73">
        <v>13216.42</v>
      </c>
      <c r="K1940" s="73">
        <v>10455.709999999999</v>
      </c>
      <c r="L1940" s="74">
        <v>1000</v>
      </c>
      <c r="M1940" s="73">
        <v>123877.52</v>
      </c>
      <c r="N1940" s="73">
        <v>0</v>
      </c>
      <c r="O1940" s="16" t="str">
        <f>VLOOKUP($A1940,'Roll up tech'!$A:$C,3,0)</f>
        <v>MG Sticks</v>
      </c>
      <c r="P1940" s="16" t="str">
        <f>VLOOKUP($A1940,'Roll up tech'!$A:$C,2,0)</f>
        <v>BR Carbsmart Caramel Bar 8-6PK</v>
      </c>
      <c r="Q1940" s="16" t="str">
        <f t="shared" si="99"/>
        <v>BR</v>
      </c>
      <c r="R1940" s="16">
        <f>VLOOKUP(A1940,'Per Pallet'!A:C,3,0)</f>
        <v>143</v>
      </c>
      <c r="S1940" s="16">
        <f t="shared" si="100"/>
        <v>66</v>
      </c>
    </row>
    <row r="1941" spans="1:19" hidden="1" x14ac:dyDescent="0.25">
      <c r="A1941" s="71">
        <v>69797468</v>
      </c>
      <c r="B1941" s="71">
        <v>1471</v>
      </c>
      <c r="C1941" s="71" t="s">
        <v>849</v>
      </c>
      <c r="D1941" s="71" t="s">
        <v>850</v>
      </c>
      <c r="E1941" s="71" t="s">
        <v>10403</v>
      </c>
      <c r="F1941" s="71" t="s">
        <v>851</v>
      </c>
      <c r="G1941" s="71" t="s">
        <v>852</v>
      </c>
      <c r="H1941" s="72">
        <v>42754</v>
      </c>
      <c r="I1941" s="73">
        <v>549593.62</v>
      </c>
      <c r="J1941" s="73">
        <v>12854.79</v>
      </c>
      <c r="K1941" s="73">
        <v>10455.709999999999</v>
      </c>
      <c r="L1941" s="74">
        <v>1000</v>
      </c>
      <c r="M1941" s="73">
        <v>549593.62</v>
      </c>
      <c r="N1941" s="73">
        <v>0</v>
      </c>
      <c r="O1941" s="16" t="str">
        <f>VLOOKUP($A1941,'Roll up tech'!$A:$C,3,0)</f>
        <v>MG Sticks</v>
      </c>
      <c r="P1941" s="16" t="str">
        <f>VLOOKUP($A1941,'Roll up tech'!$A:$C,2,0)</f>
        <v>BR Carbsmart Caramel Bar 8-6PK</v>
      </c>
      <c r="Q1941" s="16" t="str">
        <f t="shared" si="99"/>
        <v>BR</v>
      </c>
      <c r="R1941" s="16">
        <f>VLOOKUP(A1941,'Per Pallet'!A:C,3,0)</f>
        <v>143</v>
      </c>
      <c r="S1941" s="16">
        <f t="shared" si="100"/>
        <v>299</v>
      </c>
    </row>
    <row r="1942" spans="1:19" hidden="1" x14ac:dyDescent="0.25">
      <c r="A1942" s="71">
        <v>69797468</v>
      </c>
      <c r="B1942" s="71">
        <v>2300</v>
      </c>
      <c r="C1942" s="71" t="s">
        <v>849</v>
      </c>
      <c r="D1942" s="71" t="s">
        <v>850</v>
      </c>
      <c r="E1942" s="71" t="s">
        <v>10403</v>
      </c>
      <c r="F1942" s="71" t="s">
        <v>851</v>
      </c>
      <c r="G1942" s="71" t="s">
        <v>852</v>
      </c>
      <c r="H1942" s="72">
        <v>12396</v>
      </c>
      <c r="I1942" s="73">
        <v>157914.98000000001</v>
      </c>
      <c r="J1942" s="73">
        <v>12739.19</v>
      </c>
      <c r="K1942" s="73">
        <v>9778.98</v>
      </c>
      <c r="L1942" s="74">
        <v>1000</v>
      </c>
      <c r="M1942" s="73">
        <v>157914.98000000001</v>
      </c>
      <c r="N1942" s="73">
        <v>0</v>
      </c>
      <c r="O1942" s="16" t="str">
        <f>VLOOKUP($A1942,'Roll up tech'!$A:$C,3,0)</f>
        <v>MG Sticks</v>
      </c>
      <c r="P1942" s="16" t="str">
        <f>VLOOKUP($A1942,'Roll up tech'!$A:$C,2,0)</f>
        <v>BR Carbsmart Caramel Bar 8-6PK</v>
      </c>
      <c r="Q1942" s="16" t="str">
        <f t="shared" si="99"/>
        <v>BR</v>
      </c>
      <c r="R1942" s="16">
        <f>VLOOKUP(A1942,'Per Pallet'!A:C,3,0)</f>
        <v>143</v>
      </c>
      <c r="S1942" s="16">
        <f t="shared" si="100"/>
        <v>87</v>
      </c>
    </row>
    <row r="1943" spans="1:19" hidden="1" x14ac:dyDescent="0.25">
      <c r="A1943" s="71">
        <v>69797468</v>
      </c>
      <c r="B1943" s="71">
        <v>2904</v>
      </c>
      <c r="C1943" s="71" t="s">
        <v>849</v>
      </c>
      <c r="D1943" s="71" t="s">
        <v>850</v>
      </c>
      <c r="E1943" s="71" t="s">
        <v>10403</v>
      </c>
      <c r="F1943" s="71" t="s">
        <v>851</v>
      </c>
      <c r="G1943" s="71" t="s">
        <v>852</v>
      </c>
      <c r="H1943" s="72">
        <v>0</v>
      </c>
      <c r="I1943" s="73">
        <v>0</v>
      </c>
      <c r="J1943" s="73">
        <v>13147.58</v>
      </c>
      <c r="K1943" s="73">
        <v>9700.19</v>
      </c>
      <c r="L1943" s="74">
        <v>1000</v>
      </c>
      <c r="M1943" s="73">
        <v>0</v>
      </c>
      <c r="N1943" s="73">
        <v>0</v>
      </c>
      <c r="O1943" s="16" t="str">
        <f>VLOOKUP($A1943,'Roll up tech'!$A:$C,3,0)</f>
        <v>MG Sticks</v>
      </c>
      <c r="P1943" s="16" t="str">
        <f>VLOOKUP($A1943,'Roll up tech'!$A:$C,2,0)</f>
        <v>BR Carbsmart Caramel Bar 8-6PK</v>
      </c>
      <c r="Q1943" s="16" t="str">
        <f t="shared" si="99"/>
        <v>BR</v>
      </c>
      <c r="R1943" s="16">
        <f>VLOOKUP(A1943,'Per Pallet'!A:C,3,0)</f>
        <v>143</v>
      </c>
      <c r="S1943" s="16">
        <f t="shared" si="100"/>
        <v>0</v>
      </c>
    </row>
    <row r="1944" spans="1:19" hidden="1" x14ac:dyDescent="0.25">
      <c r="A1944" s="71">
        <v>69797468</v>
      </c>
      <c r="B1944" s="71">
        <v>3989</v>
      </c>
      <c r="C1944" s="71" t="s">
        <v>849</v>
      </c>
      <c r="D1944" s="71" t="s">
        <v>850</v>
      </c>
      <c r="E1944" s="71" t="s">
        <v>10403</v>
      </c>
      <c r="F1944" s="71" t="s">
        <v>851</v>
      </c>
      <c r="G1944" s="71" t="s">
        <v>852</v>
      </c>
      <c r="H1944" s="72">
        <v>15628</v>
      </c>
      <c r="I1944" s="73">
        <v>197634.07</v>
      </c>
      <c r="J1944" s="73">
        <v>12646.15</v>
      </c>
      <c r="K1944" s="73">
        <v>10047.219999999999</v>
      </c>
      <c r="L1944" s="74">
        <v>1000</v>
      </c>
      <c r="M1944" s="73">
        <v>197634.07</v>
      </c>
      <c r="N1944" s="73">
        <v>0</v>
      </c>
      <c r="O1944" s="16" t="str">
        <f>VLOOKUP($A1944,'Roll up tech'!$A:$C,3,0)</f>
        <v>MG Sticks</v>
      </c>
      <c r="P1944" s="16" t="str">
        <f>VLOOKUP($A1944,'Roll up tech'!$A:$C,2,0)</f>
        <v>BR Carbsmart Caramel Bar 8-6PK</v>
      </c>
      <c r="Q1944" s="16" t="str">
        <f t="shared" si="99"/>
        <v>BR</v>
      </c>
      <c r="R1944" s="16">
        <f>VLOOKUP(A1944,'Per Pallet'!A:C,3,0)</f>
        <v>143</v>
      </c>
      <c r="S1944" s="16">
        <f t="shared" si="100"/>
        <v>110</v>
      </c>
    </row>
    <row r="1945" spans="1:19" hidden="1" x14ac:dyDescent="0.25">
      <c r="A1945" s="71">
        <v>69798155</v>
      </c>
      <c r="B1945" s="71">
        <v>1419</v>
      </c>
      <c r="C1945" s="71" t="s">
        <v>849</v>
      </c>
      <c r="D1945" s="71" t="s">
        <v>850</v>
      </c>
      <c r="E1945" s="71" t="s">
        <v>10403</v>
      </c>
      <c r="F1945" s="71" t="s">
        <v>851</v>
      </c>
      <c r="G1945" s="71" t="s">
        <v>852</v>
      </c>
      <c r="H1945" s="72">
        <v>340</v>
      </c>
      <c r="I1945" s="73">
        <v>7285.83</v>
      </c>
      <c r="J1945" s="73">
        <v>21428.91</v>
      </c>
      <c r="K1945" s="73">
        <v>21829.21</v>
      </c>
      <c r="L1945" s="74">
        <v>1000</v>
      </c>
      <c r="M1945" s="73">
        <v>7285.83</v>
      </c>
      <c r="N1945" s="73">
        <v>0</v>
      </c>
      <c r="O1945" s="16" t="str">
        <f>VLOOKUP($A1945,'Roll up tech'!$A:$C,3,0)</f>
        <v>Quarts</v>
      </c>
      <c r="P1945" s="16" t="str">
        <f>VLOOKUP($A1945,'Roll up tech'!$A:$C,2,0)</f>
        <v>BJ US-IC-Coffee Fudge Chip-6 828ml</v>
      </c>
      <c r="Q1945" s="16" t="str">
        <f t="shared" si="99"/>
        <v>BJ</v>
      </c>
      <c r="R1945" s="16">
        <f>VLOOKUP(A1945,'Per Pallet'!A:C,3,0)</f>
        <v>182</v>
      </c>
      <c r="S1945" s="16">
        <f t="shared" si="100"/>
        <v>2</v>
      </c>
    </row>
    <row r="1946" spans="1:19" hidden="1" x14ac:dyDescent="0.25">
      <c r="A1946" s="71">
        <v>69798155</v>
      </c>
      <c r="B1946" s="71">
        <v>1439</v>
      </c>
      <c r="C1946" s="71" t="s">
        <v>849</v>
      </c>
      <c r="D1946" s="71" t="s">
        <v>850</v>
      </c>
      <c r="E1946" s="71" t="s">
        <v>10403</v>
      </c>
      <c r="F1946" s="71" t="s">
        <v>851</v>
      </c>
      <c r="G1946" s="71" t="s">
        <v>852</v>
      </c>
      <c r="H1946" s="72">
        <v>5283</v>
      </c>
      <c r="I1946" s="73">
        <v>123617.88</v>
      </c>
      <c r="J1946" s="73">
        <v>23399.18</v>
      </c>
      <c r="K1946" s="73">
        <v>21959.75</v>
      </c>
      <c r="L1946" s="74">
        <v>1000</v>
      </c>
      <c r="M1946" s="73">
        <v>123617.88</v>
      </c>
      <c r="N1946" s="73">
        <v>0</v>
      </c>
      <c r="O1946" s="16" t="str">
        <f>VLOOKUP($A1946,'Roll up tech'!$A:$C,3,0)</f>
        <v>Quarts</v>
      </c>
      <c r="P1946" s="16" t="str">
        <f>VLOOKUP($A1946,'Roll up tech'!$A:$C,2,0)</f>
        <v>BJ US-IC-Coffee Fudge Chip-6 828ml</v>
      </c>
      <c r="Q1946" s="16" t="str">
        <f t="shared" si="99"/>
        <v>BJ</v>
      </c>
      <c r="R1946" s="16">
        <f>VLOOKUP(A1946,'Per Pallet'!A:C,3,0)</f>
        <v>182</v>
      </c>
      <c r="S1946" s="16">
        <f t="shared" si="100"/>
        <v>30</v>
      </c>
    </row>
    <row r="1947" spans="1:19" hidden="1" x14ac:dyDescent="0.25">
      <c r="A1947" s="71">
        <v>69798155</v>
      </c>
      <c r="B1947" s="71">
        <v>2300</v>
      </c>
      <c r="C1947" s="71" t="s">
        <v>849</v>
      </c>
      <c r="D1947" s="71" t="s">
        <v>850</v>
      </c>
      <c r="E1947" s="71" t="s">
        <v>10403</v>
      </c>
      <c r="F1947" s="71" t="s">
        <v>851</v>
      </c>
      <c r="G1947" s="71" t="s">
        <v>852</v>
      </c>
      <c r="H1947" s="72">
        <v>397</v>
      </c>
      <c r="I1947" s="73">
        <v>8720.5</v>
      </c>
      <c r="J1947" s="73">
        <v>21965.99</v>
      </c>
      <c r="K1947" s="73">
        <v>21884.880000000001</v>
      </c>
      <c r="L1947" s="74">
        <v>1000</v>
      </c>
      <c r="M1947" s="73">
        <v>8720.5</v>
      </c>
      <c r="N1947" s="73">
        <v>0</v>
      </c>
      <c r="O1947" s="16" t="str">
        <f>VLOOKUP($A1947,'Roll up tech'!$A:$C,3,0)</f>
        <v>Quarts</v>
      </c>
      <c r="P1947" s="16" t="str">
        <f>VLOOKUP($A1947,'Roll up tech'!$A:$C,2,0)</f>
        <v>BJ US-IC-Coffee Fudge Chip-6 828ml</v>
      </c>
      <c r="Q1947" s="16" t="str">
        <f t="shared" si="99"/>
        <v>BJ</v>
      </c>
      <c r="R1947" s="16">
        <f>VLOOKUP(A1947,'Per Pallet'!A:C,3,0)</f>
        <v>182</v>
      </c>
      <c r="S1947" s="16">
        <f t="shared" si="100"/>
        <v>3</v>
      </c>
    </row>
    <row r="1948" spans="1:19" hidden="1" x14ac:dyDescent="0.25">
      <c r="A1948" s="71">
        <v>69798155</v>
      </c>
      <c r="B1948" s="71">
        <v>3989</v>
      </c>
      <c r="C1948" s="71" t="s">
        <v>849</v>
      </c>
      <c r="D1948" s="71" t="s">
        <v>850</v>
      </c>
      <c r="E1948" s="71" t="s">
        <v>10403</v>
      </c>
      <c r="F1948" s="71" t="s">
        <v>851</v>
      </c>
      <c r="G1948" s="71" t="s">
        <v>852</v>
      </c>
      <c r="H1948" s="72">
        <v>3021</v>
      </c>
      <c r="I1948" s="73">
        <v>66883.06</v>
      </c>
      <c r="J1948" s="73">
        <v>22139.38</v>
      </c>
      <c r="K1948" s="73">
        <v>21959.75</v>
      </c>
      <c r="L1948" s="74">
        <v>1000</v>
      </c>
      <c r="M1948" s="73">
        <v>66883.06</v>
      </c>
      <c r="N1948" s="73">
        <v>0</v>
      </c>
      <c r="O1948" s="16" t="str">
        <f>VLOOKUP($A1948,'Roll up tech'!$A:$C,3,0)</f>
        <v>Quarts</v>
      </c>
      <c r="P1948" s="16" t="str">
        <f>VLOOKUP($A1948,'Roll up tech'!$A:$C,2,0)</f>
        <v>BJ US-IC-Coffee Fudge Chip-6 828ml</v>
      </c>
      <c r="Q1948" s="16" t="str">
        <f t="shared" si="99"/>
        <v>BJ</v>
      </c>
      <c r="R1948" s="16">
        <f>VLOOKUP(A1948,'Per Pallet'!A:C,3,0)</f>
        <v>182</v>
      </c>
      <c r="S1948" s="16">
        <f t="shared" si="100"/>
        <v>17</v>
      </c>
    </row>
    <row r="1949" spans="1:19" hidden="1" x14ac:dyDescent="0.25">
      <c r="A1949" s="71">
        <v>69798155</v>
      </c>
      <c r="B1949" s="71">
        <v>5914</v>
      </c>
      <c r="C1949" s="71" t="s">
        <v>849</v>
      </c>
      <c r="D1949" s="71" t="s">
        <v>850</v>
      </c>
      <c r="E1949" s="71" t="s">
        <v>10403</v>
      </c>
      <c r="F1949" s="71" t="s">
        <v>851</v>
      </c>
      <c r="G1949" s="71" t="s">
        <v>852</v>
      </c>
      <c r="H1949" s="72">
        <v>546</v>
      </c>
      <c r="I1949" s="73">
        <v>11822.92</v>
      </c>
      <c r="J1949" s="73">
        <v>21653.7</v>
      </c>
      <c r="K1949" s="73">
        <v>21181.96</v>
      </c>
      <c r="L1949" s="74">
        <v>1000</v>
      </c>
      <c r="M1949" s="73">
        <v>11822.92</v>
      </c>
      <c r="N1949" s="73">
        <v>0</v>
      </c>
      <c r="O1949" s="16" t="str">
        <f>VLOOKUP($A1949,'Roll up tech'!$A:$C,3,0)</f>
        <v>Quarts</v>
      </c>
      <c r="P1949" s="16" t="str">
        <f>VLOOKUP($A1949,'Roll up tech'!$A:$C,2,0)</f>
        <v>BJ US-IC-Coffee Fudge Chip-6 828ml</v>
      </c>
      <c r="Q1949" s="16" t="str">
        <f t="shared" si="99"/>
        <v>BJ</v>
      </c>
      <c r="R1949" s="16">
        <f>VLOOKUP(A1949,'Per Pallet'!A:C,3,0)</f>
        <v>182</v>
      </c>
      <c r="S1949" s="16">
        <f t="shared" si="100"/>
        <v>3</v>
      </c>
    </row>
    <row r="1950" spans="1:19" hidden="1" x14ac:dyDescent="0.25">
      <c r="A1950" s="71">
        <v>69798156</v>
      </c>
      <c r="B1950" s="71">
        <v>1406</v>
      </c>
      <c r="C1950" s="71" t="s">
        <v>849</v>
      </c>
      <c r="D1950" s="71" t="s">
        <v>850</v>
      </c>
      <c r="E1950" s="71" t="s">
        <v>10403</v>
      </c>
      <c r="F1950" s="71" t="s">
        <v>851</v>
      </c>
      <c r="G1950" s="71" t="s">
        <v>852</v>
      </c>
      <c r="H1950" s="72">
        <v>3640</v>
      </c>
      <c r="I1950" s="73">
        <v>81554.89</v>
      </c>
      <c r="J1950" s="73">
        <v>22405.19</v>
      </c>
      <c r="K1950" s="73">
        <v>20505.5</v>
      </c>
      <c r="L1950" s="74">
        <v>1000</v>
      </c>
      <c r="M1950" s="73">
        <v>81554.89</v>
      </c>
      <c r="N1950" s="73">
        <v>0</v>
      </c>
      <c r="O1950" s="16" t="str">
        <f>VLOOKUP($A1950,'Roll up tech'!$A:$C,3,0)</f>
        <v>Quarts</v>
      </c>
      <c r="P1950" s="16" t="str">
        <f>VLOOKUP($A1950,'Roll up tech'!$A:$C,2,0)</f>
        <v>BJ US-IC-Strawberries Cream-6 828ml</v>
      </c>
      <c r="Q1950" s="16" t="str">
        <f t="shared" si="99"/>
        <v>BJ</v>
      </c>
      <c r="R1950" s="16">
        <f>VLOOKUP(A1950,'Per Pallet'!A:C,3,0)</f>
        <v>182</v>
      </c>
      <c r="S1950" s="16">
        <f t="shared" si="100"/>
        <v>20</v>
      </c>
    </row>
    <row r="1951" spans="1:19" hidden="1" x14ac:dyDescent="0.25">
      <c r="A1951" s="71">
        <v>69798156</v>
      </c>
      <c r="B1951" s="71">
        <v>1419</v>
      </c>
      <c r="C1951" s="71" t="s">
        <v>849</v>
      </c>
      <c r="D1951" s="71" t="s">
        <v>850</v>
      </c>
      <c r="E1951" s="71" t="s">
        <v>10403</v>
      </c>
      <c r="F1951" s="71" t="s">
        <v>851</v>
      </c>
      <c r="G1951" s="71" t="s">
        <v>852</v>
      </c>
      <c r="H1951" s="72">
        <v>12096</v>
      </c>
      <c r="I1951" s="73">
        <v>285058.34000000003</v>
      </c>
      <c r="J1951" s="73">
        <v>23566.33</v>
      </c>
      <c r="K1951" s="73">
        <v>21093.72</v>
      </c>
      <c r="L1951" s="74">
        <v>1000</v>
      </c>
      <c r="M1951" s="73">
        <v>285058.34000000003</v>
      </c>
      <c r="N1951" s="73">
        <v>0</v>
      </c>
      <c r="O1951" s="16" t="str">
        <f>VLOOKUP($A1951,'Roll up tech'!$A:$C,3,0)</f>
        <v>Quarts</v>
      </c>
      <c r="P1951" s="16" t="str">
        <f>VLOOKUP($A1951,'Roll up tech'!$A:$C,2,0)</f>
        <v>BJ US-IC-Strawberries Cream-6 828ml</v>
      </c>
      <c r="Q1951" s="16" t="str">
        <f t="shared" si="99"/>
        <v>BJ</v>
      </c>
      <c r="R1951" s="16">
        <f>VLOOKUP(A1951,'Per Pallet'!A:C,3,0)</f>
        <v>182</v>
      </c>
      <c r="S1951" s="16">
        <f t="shared" si="100"/>
        <v>67</v>
      </c>
    </row>
    <row r="1952" spans="1:19" hidden="1" x14ac:dyDescent="0.25">
      <c r="A1952" s="71">
        <v>69798156</v>
      </c>
      <c r="B1952" s="71">
        <v>1439</v>
      </c>
      <c r="C1952" s="71" t="s">
        <v>849</v>
      </c>
      <c r="D1952" s="71" t="s">
        <v>850</v>
      </c>
      <c r="E1952" s="71" t="s">
        <v>10403</v>
      </c>
      <c r="F1952" s="71" t="s">
        <v>851</v>
      </c>
      <c r="G1952" s="71" t="s">
        <v>852</v>
      </c>
      <c r="H1952" s="72">
        <v>6871</v>
      </c>
      <c r="I1952" s="73">
        <v>170202.84</v>
      </c>
      <c r="J1952" s="73">
        <v>24771.19</v>
      </c>
      <c r="K1952" s="73">
        <v>21160.720000000001</v>
      </c>
      <c r="L1952" s="74">
        <v>1000</v>
      </c>
      <c r="M1952" s="73">
        <v>170202.84</v>
      </c>
      <c r="N1952" s="73">
        <v>0</v>
      </c>
      <c r="O1952" s="16" t="str">
        <f>VLOOKUP($A1952,'Roll up tech'!$A:$C,3,0)</f>
        <v>Quarts</v>
      </c>
      <c r="P1952" s="16" t="str">
        <f>VLOOKUP($A1952,'Roll up tech'!$A:$C,2,0)</f>
        <v>BJ US-IC-Strawberries Cream-6 828ml</v>
      </c>
      <c r="Q1952" s="16" t="str">
        <f t="shared" ref="Q1952:Q2011" si="101">LEFT(P1952,2)</f>
        <v>BJ</v>
      </c>
      <c r="R1952" s="16">
        <f>VLOOKUP(A1952,'Per Pallet'!A:C,3,0)</f>
        <v>182</v>
      </c>
      <c r="S1952" s="16">
        <f t="shared" ref="S1952:S2011" si="102">ROUNDUP(H1952/R1952,0)</f>
        <v>38</v>
      </c>
    </row>
    <row r="1953" spans="1:19" hidden="1" x14ac:dyDescent="0.25">
      <c r="A1953" s="71">
        <v>69798156</v>
      </c>
      <c r="B1953" s="71">
        <v>1471</v>
      </c>
      <c r="C1953" s="71" t="s">
        <v>849</v>
      </c>
      <c r="D1953" s="71" t="s">
        <v>850</v>
      </c>
      <c r="E1953" s="71" t="s">
        <v>10403</v>
      </c>
      <c r="F1953" s="71" t="s">
        <v>851</v>
      </c>
      <c r="G1953" s="71" t="s">
        <v>852</v>
      </c>
      <c r="H1953" s="72">
        <v>8554</v>
      </c>
      <c r="I1953" s="73">
        <v>202373.7</v>
      </c>
      <c r="J1953" s="73">
        <v>23658.37</v>
      </c>
      <c r="K1953" s="73">
        <v>20505.5</v>
      </c>
      <c r="L1953" s="74">
        <v>1000</v>
      </c>
      <c r="M1953" s="73">
        <v>202373.7</v>
      </c>
      <c r="N1953" s="73">
        <v>0</v>
      </c>
      <c r="O1953" s="16" t="str">
        <f>VLOOKUP($A1953,'Roll up tech'!$A:$C,3,0)</f>
        <v>Quarts</v>
      </c>
      <c r="P1953" s="16" t="str">
        <f>VLOOKUP($A1953,'Roll up tech'!$A:$C,2,0)</f>
        <v>BJ US-IC-Strawberries Cream-6 828ml</v>
      </c>
      <c r="Q1953" s="16" t="str">
        <f t="shared" si="101"/>
        <v>BJ</v>
      </c>
      <c r="R1953" s="16">
        <f>VLOOKUP(A1953,'Per Pallet'!A:C,3,0)</f>
        <v>182</v>
      </c>
      <c r="S1953" s="16">
        <f t="shared" si="102"/>
        <v>47</v>
      </c>
    </row>
    <row r="1954" spans="1:19" hidden="1" x14ac:dyDescent="0.25">
      <c r="A1954" s="71">
        <v>69798156</v>
      </c>
      <c r="B1954" s="71">
        <v>2300</v>
      </c>
      <c r="C1954" s="71" t="s">
        <v>849</v>
      </c>
      <c r="D1954" s="71" t="s">
        <v>850</v>
      </c>
      <c r="E1954" s="71" t="s">
        <v>10403</v>
      </c>
      <c r="F1954" s="71" t="s">
        <v>851</v>
      </c>
      <c r="G1954" s="71" t="s">
        <v>852</v>
      </c>
      <c r="H1954" s="72">
        <v>1410</v>
      </c>
      <c r="I1954" s="73">
        <v>32699.67</v>
      </c>
      <c r="J1954" s="73">
        <v>23191.26</v>
      </c>
      <c r="K1954" s="73">
        <v>21135.15</v>
      </c>
      <c r="L1954" s="74">
        <v>1000</v>
      </c>
      <c r="M1954" s="73">
        <v>32699.67</v>
      </c>
      <c r="N1954" s="73">
        <v>0</v>
      </c>
      <c r="O1954" s="16" t="str">
        <f>VLOOKUP($A1954,'Roll up tech'!$A:$C,3,0)</f>
        <v>Quarts</v>
      </c>
      <c r="P1954" s="16" t="str">
        <f>VLOOKUP($A1954,'Roll up tech'!$A:$C,2,0)</f>
        <v>BJ US-IC-Strawberries Cream-6 828ml</v>
      </c>
      <c r="Q1954" s="16" t="str">
        <f t="shared" si="101"/>
        <v>BJ</v>
      </c>
      <c r="R1954" s="16">
        <f>VLOOKUP(A1954,'Per Pallet'!A:C,3,0)</f>
        <v>182</v>
      </c>
      <c r="S1954" s="16">
        <f t="shared" si="102"/>
        <v>8</v>
      </c>
    </row>
    <row r="1955" spans="1:19" hidden="1" x14ac:dyDescent="0.25">
      <c r="A1955" s="71">
        <v>69798156</v>
      </c>
      <c r="B1955" s="71">
        <v>3989</v>
      </c>
      <c r="C1955" s="71" t="s">
        <v>849</v>
      </c>
      <c r="D1955" s="71" t="s">
        <v>850</v>
      </c>
      <c r="E1955" s="71" t="s">
        <v>10403</v>
      </c>
      <c r="F1955" s="71" t="s">
        <v>851</v>
      </c>
      <c r="G1955" s="71" t="s">
        <v>852</v>
      </c>
      <c r="H1955" s="72">
        <v>2179</v>
      </c>
      <c r="I1955" s="73">
        <v>51308.68</v>
      </c>
      <c r="J1955" s="73">
        <v>23546.89</v>
      </c>
      <c r="K1955" s="73">
        <v>21160.720000000001</v>
      </c>
      <c r="L1955" s="74">
        <v>1000</v>
      </c>
      <c r="M1955" s="73">
        <v>51308.68</v>
      </c>
      <c r="N1955" s="73">
        <v>0</v>
      </c>
      <c r="O1955" s="16" t="str">
        <f>VLOOKUP($A1955,'Roll up tech'!$A:$C,3,0)</f>
        <v>Quarts</v>
      </c>
      <c r="P1955" s="16" t="str">
        <f>VLOOKUP($A1955,'Roll up tech'!$A:$C,2,0)</f>
        <v>BJ US-IC-Strawberries Cream-6 828ml</v>
      </c>
      <c r="Q1955" s="16" t="str">
        <f t="shared" si="101"/>
        <v>BJ</v>
      </c>
      <c r="R1955" s="16">
        <f>VLOOKUP(A1955,'Per Pallet'!A:C,3,0)</f>
        <v>182</v>
      </c>
      <c r="S1955" s="16">
        <f t="shared" si="102"/>
        <v>12</v>
      </c>
    </row>
    <row r="1956" spans="1:19" hidden="1" x14ac:dyDescent="0.25">
      <c r="A1956" s="71">
        <v>69798161</v>
      </c>
      <c r="B1956" s="71">
        <v>1419</v>
      </c>
      <c r="C1956" s="71" t="s">
        <v>849</v>
      </c>
      <c r="D1956" s="71" t="s">
        <v>850</v>
      </c>
      <c r="E1956" s="71" t="s">
        <v>10403</v>
      </c>
      <c r="F1956" s="71" t="s">
        <v>851</v>
      </c>
      <c r="G1956" s="71" t="s">
        <v>852</v>
      </c>
      <c r="H1956" s="72">
        <v>1302</v>
      </c>
      <c r="I1956" s="73">
        <v>32086.639999999999</v>
      </c>
      <c r="J1956" s="73">
        <v>24644.12</v>
      </c>
      <c r="K1956" s="73">
        <v>21394.89</v>
      </c>
      <c r="L1956" s="74">
        <v>1000</v>
      </c>
      <c r="M1956" s="73">
        <v>32086.639999999999</v>
      </c>
      <c r="N1956" s="73">
        <v>0</v>
      </c>
      <c r="O1956" s="16" t="str">
        <f>VLOOKUP($A1956,'Roll up tech'!$A:$C,3,0)</f>
        <v>Quarts</v>
      </c>
      <c r="P1956" s="16" t="str">
        <f>VLOOKUP($A1956,'Roll up tech'!$A:$C,2,0)</f>
        <v>BJ US-IC Chocolate Fudge Swirl-6 828ml</v>
      </c>
      <c r="Q1956" s="16" t="str">
        <f t="shared" si="101"/>
        <v>BJ</v>
      </c>
      <c r="R1956" s="16">
        <f>VLOOKUP(A1956,'Per Pallet'!A:C,3,0)</f>
        <v>182</v>
      </c>
      <c r="S1956" s="16">
        <f t="shared" si="102"/>
        <v>8</v>
      </c>
    </row>
    <row r="1957" spans="1:19" hidden="1" x14ac:dyDescent="0.25">
      <c r="A1957" s="71">
        <v>69798161</v>
      </c>
      <c r="B1957" s="71">
        <v>1439</v>
      </c>
      <c r="C1957" s="71" t="s">
        <v>849</v>
      </c>
      <c r="D1957" s="71" t="s">
        <v>850</v>
      </c>
      <c r="E1957" s="71" t="s">
        <v>10403</v>
      </c>
      <c r="F1957" s="71" t="s">
        <v>851</v>
      </c>
      <c r="G1957" s="71" t="s">
        <v>852</v>
      </c>
      <c r="H1957" s="72">
        <v>8558</v>
      </c>
      <c r="I1957" s="73">
        <v>230789.67</v>
      </c>
      <c r="J1957" s="73">
        <v>26967.71</v>
      </c>
      <c r="K1957" s="73">
        <v>21692.43</v>
      </c>
      <c r="L1957" s="74">
        <v>1000</v>
      </c>
      <c r="M1957" s="73">
        <v>230789.67</v>
      </c>
      <c r="N1957" s="73">
        <v>0</v>
      </c>
      <c r="O1957" s="16" t="str">
        <f>VLOOKUP($A1957,'Roll up tech'!$A:$C,3,0)</f>
        <v>Quarts</v>
      </c>
      <c r="P1957" s="16" t="str">
        <f>VLOOKUP($A1957,'Roll up tech'!$A:$C,2,0)</f>
        <v>BJ US-IC Chocolate Fudge Swirl-6 828ml</v>
      </c>
      <c r="Q1957" s="16" t="str">
        <f t="shared" si="101"/>
        <v>BJ</v>
      </c>
      <c r="R1957" s="16">
        <f>VLOOKUP(A1957,'Per Pallet'!A:C,3,0)</f>
        <v>182</v>
      </c>
      <c r="S1957" s="16">
        <f t="shared" si="102"/>
        <v>48</v>
      </c>
    </row>
    <row r="1958" spans="1:19" hidden="1" x14ac:dyDescent="0.25">
      <c r="A1958" s="71">
        <v>69798161</v>
      </c>
      <c r="B1958" s="71">
        <v>2300</v>
      </c>
      <c r="C1958" s="71" t="s">
        <v>849</v>
      </c>
      <c r="D1958" s="71" t="s">
        <v>850</v>
      </c>
      <c r="E1958" s="71" t="s">
        <v>10403</v>
      </c>
      <c r="F1958" s="71" t="s">
        <v>851</v>
      </c>
      <c r="G1958" s="71" t="s">
        <v>852</v>
      </c>
      <c r="H1958" s="72">
        <v>1162</v>
      </c>
      <c r="I1958" s="73">
        <v>28143.21</v>
      </c>
      <c r="J1958" s="73">
        <v>24219.63</v>
      </c>
      <c r="K1958" s="73">
        <v>21592.89</v>
      </c>
      <c r="L1958" s="74">
        <v>1000</v>
      </c>
      <c r="M1958" s="73">
        <v>28143.21</v>
      </c>
      <c r="N1958" s="73">
        <v>0</v>
      </c>
      <c r="O1958" s="16" t="str">
        <f>VLOOKUP($A1958,'Roll up tech'!$A:$C,3,0)</f>
        <v>Quarts</v>
      </c>
      <c r="P1958" s="16" t="str">
        <f>VLOOKUP($A1958,'Roll up tech'!$A:$C,2,0)</f>
        <v>BJ US-IC Chocolate Fudge Swirl-6 828ml</v>
      </c>
      <c r="Q1958" s="16" t="str">
        <f t="shared" si="101"/>
        <v>BJ</v>
      </c>
      <c r="R1958" s="16">
        <f>VLOOKUP(A1958,'Per Pallet'!A:C,3,0)</f>
        <v>182</v>
      </c>
      <c r="S1958" s="16">
        <f t="shared" si="102"/>
        <v>7</v>
      </c>
    </row>
    <row r="1959" spans="1:19" hidden="1" x14ac:dyDescent="0.25">
      <c r="A1959" s="71">
        <v>69798161</v>
      </c>
      <c r="B1959" s="71">
        <v>3989</v>
      </c>
      <c r="C1959" s="71" t="s">
        <v>849</v>
      </c>
      <c r="D1959" s="71" t="s">
        <v>850</v>
      </c>
      <c r="E1959" s="71" t="s">
        <v>10403</v>
      </c>
      <c r="F1959" s="71" t="s">
        <v>851</v>
      </c>
      <c r="G1959" s="71" t="s">
        <v>852</v>
      </c>
      <c r="H1959" s="72">
        <v>7304</v>
      </c>
      <c r="I1959" s="73">
        <v>173964.2</v>
      </c>
      <c r="J1959" s="73">
        <v>23817.66</v>
      </c>
      <c r="K1959" s="73">
        <v>21692.43</v>
      </c>
      <c r="L1959" s="74">
        <v>1000</v>
      </c>
      <c r="M1959" s="73">
        <v>173964.2</v>
      </c>
      <c r="N1959" s="73">
        <v>0</v>
      </c>
      <c r="O1959" s="16" t="str">
        <f>VLOOKUP($A1959,'Roll up tech'!$A:$C,3,0)</f>
        <v>Quarts</v>
      </c>
      <c r="P1959" s="16" t="str">
        <f>VLOOKUP($A1959,'Roll up tech'!$A:$C,2,0)</f>
        <v>BJ US-IC Chocolate Fudge Swirl-6 828ml</v>
      </c>
      <c r="Q1959" s="16" t="str">
        <f t="shared" si="101"/>
        <v>BJ</v>
      </c>
      <c r="R1959" s="16">
        <f>VLOOKUP(A1959,'Per Pallet'!A:C,3,0)</f>
        <v>182</v>
      </c>
      <c r="S1959" s="16">
        <f t="shared" si="102"/>
        <v>41</v>
      </c>
    </row>
    <row r="1960" spans="1:19" hidden="1" x14ac:dyDescent="0.25">
      <c r="A1960" s="71">
        <v>69964637</v>
      </c>
      <c r="B1960" s="71">
        <v>1419</v>
      </c>
      <c r="C1960" s="71" t="s">
        <v>849</v>
      </c>
      <c r="D1960" s="71" t="s">
        <v>850</v>
      </c>
      <c r="E1960" s="71" t="s">
        <v>10403</v>
      </c>
      <c r="F1960" s="71" t="s">
        <v>851</v>
      </c>
      <c r="G1960" s="71" t="s">
        <v>852</v>
      </c>
      <c r="H1960" s="72">
        <v>15</v>
      </c>
      <c r="I1960" s="73">
        <v>91.58</v>
      </c>
      <c r="J1960" s="73">
        <v>6105.33</v>
      </c>
      <c r="K1960" s="73">
        <v>6101.53</v>
      </c>
      <c r="L1960" s="74">
        <v>1000</v>
      </c>
      <c r="M1960" s="73">
        <v>91.58</v>
      </c>
      <c r="N1960" s="73">
        <v>0</v>
      </c>
      <c r="O1960" s="16" t="str">
        <f>VLOOKUP($A1960,'Roll up tech'!$A:$C,3,0)</f>
        <v>Facepieces</v>
      </c>
      <c r="P1960" s="16" t="str">
        <f>VLOOKUP($A1960,'Roll up tech'!$A:$C,2,0)</f>
        <v>PS SpongeBob Facepiece IH 6-6PK</v>
      </c>
      <c r="Q1960" s="16" t="str">
        <f t="shared" si="101"/>
        <v>PS</v>
      </c>
      <c r="R1960" s="16">
        <f>VLOOKUP(A1960,'Per Pallet'!A:C,3,0)</f>
        <v>195</v>
      </c>
      <c r="S1960" s="16">
        <f t="shared" si="102"/>
        <v>1</v>
      </c>
    </row>
    <row r="1961" spans="1:19" hidden="1" x14ac:dyDescent="0.25">
      <c r="A1961" s="71">
        <v>69964637</v>
      </c>
      <c r="B1961" s="71">
        <v>1439</v>
      </c>
      <c r="C1961" s="71" t="s">
        <v>849</v>
      </c>
      <c r="D1961" s="71" t="s">
        <v>850</v>
      </c>
      <c r="E1961" s="71" t="s">
        <v>10403</v>
      </c>
      <c r="F1961" s="71" t="s">
        <v>851</v>
      </c>
      <c r="G1961" s="71" t="s">
        <v>852</v>
      </c>
      <c r="H1961" s="72">
        <v>2481</v>
      </c>
      <c r="I1961" s="73">
        <v>17210.22</v>
      </c>
      <c r="J1961" s="73">
        <v>6936.81</v>
      </c>
      <c r="K1961" s="73">
        <v>6101.53</v>
      </c>
      <c r="L1961" s="74">
        <v>1000</v>
      </c>
      <c r="M1961" s="73">
        <v>17210.22</v>
      </c>
      <c r="N1961" s="73">
        <v>0</v>
      </c>
      <c r="O1961" s="16" t="str">
        <f>VLOOKUP($A1961,'Roll up tech'!$A:$C,3,0)</f>
        <v>Facepieces</v>
      </c>
      <c r="P1961" s="16" t="str">
        <f>VLOOKUP($A1961,'Roll up tech'!$A:$C,2,0)</f>
        <v>PS SpongeBob Facepiece IH 6-6PK</v>
      </c>
      <c r="Q1961" s="16" t="str">
        <f t="shared" si="101"/>
        <v>PS</v>
      </c>
      <c r="R1961" s="16">
        <f>VLOOKUP(A1961,'Per Pallet'!A:C,3,0)</f>
        <v>195</v>
      </c>
      <c r="S1961" s="16">
        <f t="shared" si="102"/>
        <v>13</v>
      </c>
    </row>
    <row r="1962" spans="1:19" hidden="1" x14ac:dyDescent="0.25">
      <c r="A1962" s="71">
        <v>69964637</v>
      </c>
      <c r="B1962" s="71">
        <v>2300</v>
      </c>
      <c r="C1962" s="71" t="s">
        <v>849</v>
      </c>
      <c r="D1962" s="71" t="s">
        <v>850</v>
      </c>
      <c r="E1962" s="71" t="s">
        <v>10403</v>
      </c>
      <c r="F1962" s="71" t="s">
        <v>851</v>
      </c>
      <c r="G1962" s="71" t="s">
        <v>852</v>
      </c>
      <c r="H1962" s="72">
        <v>929</v>
      </c>
      <c r="I1962" s="73">
        <v>5869.02</v>
      </c>
      <c r="J1962" s="73">
        <v>6317.57</v>
      </c>
      <c r="K1962" s="73">
        <v>6101.53</v>
      </c>
      <c r="L1962" s="74">
        <v>1000</v>
      </c>
      <c r="M1962" s="73">
        <v>5869.02</v>
      </c>
      <c r="N1962" s="73">
        <v>0</v>
      </c>
      <c r="O1962" s="16" t="str">
        <f>VLOOKUP($A1962,'Roll up tech'!$A:$C,3,0)</f>
        <v>Facepieces</v>
      </c>
      <c r="P1962" s="16" t="str">
        <f>VLOOKUP($A1962,'Roll up tech'!$A:$C,2,0)</f>
        <v>PS SpongeBob Facepiece IH 6-6PK</v>
      </c>
      <c r="Q1962" s="16" t="str">
        <f t="shared" si="101"/>
        <v>PS</v>
      </c>
      <c r="R1962" s="16">
        <f>VLOOKUP(A1962,'Per Pallet'!A:C,3,0)</f>
        <v>195</v>
      </c>
      <c r="S1962" s="16">
        <f t="shared" si="102"/>
        <v>5</v>
      </c>
    </row>
    <row r="1963" spans="1:19" hidden="1" x14ac:dyDescent="0.25">
      <c r="A1963" s="71">
        <v>69964637</v>
      </c>
      <c r="B1963" s="71">
        <v>3989</v>
      </c>
      <c r="C1963" s="71" t="s">
        <v>849</v>
      </c>
      <c r="D1963" s="71" t="s">
        <v>850</v>
      </c>
      <c r="E1963" s="71" t="s">
        <v>10403</v>
      </c>
      <c r="F1963" s="71" t="s">
        <v>851</v>
      </c>
      <c r="G1963" s="71" t="s">
        <v>852</v>
      </c>
      <c r="H1963" s="72">
        <v>843</v>
      </c>
      <c r="I1963" s="73">
        <v>5187.4799999999996</v>
      </c>
      <c r="J1963" s="73">
        <v>6153.59</v>
      </c>
      <c r="K1963" s="73">
        <v>6159.44</v>
      </c>
      <c r="L1963" s="74">
        <v>1000</v>
      </c>
      <c r="M1963" s="73">
        <v>5187.4799999999996</v>
      </c>
      <c r="N1963" s="73">
        <v>0</v>
      </c>
      <c r="O1963" s="16" t="str">
        <f>VLOOKUP($A1963,'Roll up tech'!$A:$C,3,0)</f>
        <v>Facepieces</v>
      </c>
      <c r="P1963" s="16" t="str">
        <f>VLOOKUP($A1963,'Roll up tech'!$A:$C,2,0)</f>
        <v>PS SpongeBob Facepiece IH 6-6PK</v>
      </c>
      <c r="Q1963" s="16" t="str">
        <f t="shared" si="101"/>
        <v>PS</v>
      </c>
      <c r="R1963" s="16">
        <f>VLOOKUP(A1963,'Per Pallet'!A:C,3,0)</f>
        <v>195</v>
      </c>
      <c r="S1963" s="16">
        <f t="shared" si="102"/>
        <v>5</v>
      </c>
    </row>
    <row r="1964" spans="1:19" hidden="1" x14ac:dyDescent="0.25">
      <c r="A1964" s="71">
        <v>69964646</v>
      </c>
      <c r="B1964" s="71">
        <v>1419</v>
      </c>
      <c r="C1964" s="71" t="s">
        <v>849</v>
      </c>
      <c r="D1964" s="71" t="s">
        <v>850</v>
      </c>
      <c r="E1964" s="71" t="s">
        <v>10403</v>
      </c>
      <c r="F1964" s="71" t="s">
        <v>851</v>
      </c>
      <c r="G1964" s="71" t="s">
        <v>852</v>
      </c>
      <c r="H1964" s="72">
        <v>12599</v>
      </c>
      <c r="I1964" s="73">
        <v>97471.4</v>
      </c>
      <c r="J1964" s="73">
        <v>7736.44</v>
      </c>
      <c r="K1964" s="73">
        <v>7023.53</v>
      </c>
      <c r="L1964" s="74">
        <v>1000</v>
      </c>
      <c r="M1964" s="73">
        <v>97471.4</v>
      </c>
      <c r="N1964" s="73">
        <v>0</v>
      </c>
      <c r="O1964" s="16" t="str">
        <f>VLOOKUP($A1964,'Roll up tech'!$A:$C,3,0)</f>
        <v>KL Mini Cones</v>
      </c>
      <c r="P1964" s="16" t="str">
        <f>VLOOKUP($A1964,'Roll up tech'!$A:$C,2,0)</f>
        <v>KL Cone Vanilla Caramel OOH 1-24ct</v>
      </c>
      <c r="Q1964" s="16" t="str">
        <f t="shared" si="101"/>
        <v>KL</v>
      </c>
      <c r="R1964" s="16">
        <f>VLOOKUP(A1964,'Per Pallet'!A:C,3,0)</f>
        <v>180</v>
      </c>
      <c r="S1964" s="16">
        <f t="shared" si="102"/>
        <v>70</v>
      </c>
    </row>
    <row r="1965" spans="1:19" hidden="1" x14ac:dyDescent="0.25">
      <c r="A1965" s="71">
        <v>69964646</v>
      </c>
      <c r="B1965" s="71">
        <v>1439</v>
      </c>
      <c r="C1965" s="71" t="s">
        <v>849</v>
      </c>
      <c r="D1965" s="71" t="s">
        <v>850</v>
      </c>
      <c r="E1965" s="71" t="s">
        <v>10403</v>
      </c>
      <c r="F1965" s="71" t="s">
        <v>851</v>
      </c>
      <c r="G1965" s="71" t="s">
        <v>852</v>
      </c>
      <c r="H1965" s="72">
        <v>1694</v>
      </c>
      <c r="I1965" s="73">
        <v>14926.37</v>
      </c>
      <c r="J1965" s="73">
        <v>8811.32</v>
      </c>
      <c r="K1965" s="73">
        <v>7023.53</v>
      </c>
      <c r="L1965" s="74">
        <v>1000</v>
      </c>
      <c r="M1965" s="73">
        <v>14926.37</v>
      </c>
      <c r="N1965" s="73">
        <v>0</v>
      </c>
      <c r="O1965" s="16" t="str">
        <f>VLOOKUP($A1965,'Roll up tech'!$A:$C,3,0)</f>
        <v>KL Mini Cones</v>
      </c>
      <c r="P1965" s="16" t="str">
        <f>VLOOKUP($A1965,'Roll up tech'!$A:$C,2,0)</f>
        <v>KL Cone Vanilla Caramel OOH 1-24ct</v>
      </c>
      <c r="Q1965" s="16" t="str">
        <f t="shared" si="101"/>
        <v>KL</v>
      </c>
      <c r="R1965" s="16">
        <f>VLOOKUP(A1965,'Per Pallet'!A:C,3,0)</f>
        <v>180</v>
      </c>
      <c r="S1965" s="16">
        <f t="shared" si="102"/>
        <v>10</v>
      </c>
    </row>
    <row r="1966" spans="1:19" hidden="1" x14ac:dyDescent="0.25">
      <c r="A1966" s="71">
        <v>69964646</v>
      </c>
      <c r="B1966" s="71">
        <v>1471</v>
      </c>
      <c r="C1966" s="71" t="s">
        <v>849</v>
      </c>
      <c r="D1966" s="71" t="s">
        <v>850</v>
      </c>
      <c r="E1966" s="71" t="s">
        <v>10403</v>
      </c>
      <c r="F1966" s="71" t="s">
        <v>851</v>
      </c>
      <c r="G1966" s="71" t="s">
        <v>852</v>
      </c>
      <c r="H1966" s="72">
        <v>9090</v>
      </c>
      <c r="I1966" s="73">
        <v>62969.35</v>
      </c>
      <c r="J1966" s="73">
        <v>6927.32</v>
      </c>
      <c r="K1966" s="73">
        <v>6932.51</v>
      </c>
      <c r="L1966" s="74">
        <v>1000</v>
      </c>
      <c r="M1966" s="73">
        <v>62969.35</v>
      </c>
      <c r="N1966" s="73">
        <v>0</v>
      </c>
      <c r="O1966" s="16" t="str">
        <f>VLOOKUP($A1966,'Roll up tech'!$A:$C,3,0)</f>
        <v>KL Mini Cones</v>
      </c>
      <c r="P1966" s="16" t="str">
        <f>VLOOKUP($A1966,'Roll up tech'!$A:$C,2,0)</f>
        <v>KL Cone Vanilla Caramel OOH 1-24ct</v>
      </c>
      <c r="Q1966" s="16" t="str">
        <f t="shared" si="101"/>
        <v>KL</v>
      </c>
      <c r="R1966" s="16">
        <f>VLOOKUP(A1966,'Per Pallet'!A:C,3,0)</f>
        <v>180</v>
      </c>
      <c r="S1966" s="16">
        <f t="shared" si="102"/>
        <v>51</v>
      </c>
    </row>
    <row r="1967" spans="1:19" hidden="1" x14ac:dyDescent="0.25">
      <c r="A1967" s="71">
        <v>69964646</v>
      </c>
      <c r="B1967" s="71">
        <v>2300</v>
      </c>
      <c r="C1967" s="71" t="s">
        <v>849</v>
      </c>
      <c r="D1967" s="71" t="s">
        <v>850</v>
      </c>
      <c r="E1967" s="71" t="s">
        <v>10403</v>
      </c>
      <c r="F1967" s="71" t="s">
        <v>851</v>
      </c>
      <c r="G1967" s="71" t="s">
        <v>852</v>
      </c>
      <c r="H1967" s="72">
        <v>615</v>
      </c>
      <c r="I1967" s="73">
        <v>4868.79</v>
      </c>
      <c r="J1967" s="73">
        <v>7916.73</v>
      </c>
      <c r="K1967" s="73">
        <v>6932.51</v>
      </c>
      <c r="L1967" s="74">
        <v>1000</v>
      </c>
      <c r="M1967" s="73">
        <v>4868.79</v>
      </c>
      <c r="N1967" s="73">
        <v>0</v>
      </c>
      <c r="O1967" s="16" t="str">
        <f>VLOOKUP($A1967,'Roll up tech'!$A:$C,3,0)</f>
        <v>KL Mini Cones</v>
      </c>
      <c r="P1967" s="16" t="str">
        <f>VLOOKUP($A1967,'Roll up tech'!$A:$C,2,0)</f>
        <v>KL Cone Vanilla Caramel OOH 1-24ct</v>
      </c>
      <c r="Q1967" s="16" t="str">
        <f t="shared" si="101"/>
        <v>KL</v>
      </c>
      <c r="R1967" s="16">
        <f>VLOOKUP(A1967,'Per Pallet'!A:C,3,0)</f>
        <v>180</v>
      </c>
      <c r="S1967" s="16">
        <f t="shared" si="102"/>
        <v>4</v>
      </c>
    </row>
    <row r="1968" spans="1:19" hidden="1" x14ac:dyDescent="0.25">
      <c r="A1968" s="71">
        <v>69964646</v>
      </c>
      <c r="B1968" s="71">
        <v>3989</v>
      </c>
      <c r="C1968" s="71" t="s">
        <v>849</v>
      </c>
      <c r="D1968" s="71" t="s">
        <v>850</v>
      </c>
      <c r="E1968" s="71" t="s">
        <v>10403</v>
      </c>
      <c r="F1968" s="71" t="s">
        <v>851</v>
      </c>
      <c r="G1968" s="71" t="s">
        <v>852</v>
      </c>
      <c r="H1968" s="72">
        <v>1816</v>
      </c>
      <c r="I1968" s="73">
        <v>15178.65</v>
      </c>
      <c r="J1968" s="73">
        <v>8358.2900000000009</v>
      </c>
      <c r="K1968" s="73">
        <v>6932.51</v>
      </c>
      <c r="L1968" s="74">
        <v>1000</v>
      </c>
      <c r="M1968" s="73">
        <v>15178.65</v>
      </c>
      <c r="N1968" s="73">
        <v>0</v>
      </c>
      <c r="O1968" s="16" t="str">
        <f>VLOOKUP($A1968,'Roll up tech'!$A:$C,3,0)</f>
        <v>KL Mini Cones</v>
      </c>
      <c r="P1968" s="16" t="str">
        <f>VLOOKUP($A1968,'Roll up tech'!$A:$C,2,0)</f>
        <v>KL Cone Vanilla Caramel OOH 1-24ct</v>
      </c>
      <c r="Q1968" s="16" t="str">
        <f t="shared" si="101"/>
        <v>KL</v>
      </c>
      <c r="R1968" s="16">
        <f>VLOOKUP(A1968,'Per Pallet'!A:C,3,0)</f>
        <v>180</v>
      </c>
      <c r="S1968" s="16">
        <f t="shared" si="102"/>
        <v>11</v>
      </c>
    </row>
    <row r="1969" spans="1:19" hidden="1" x14ac:dyDescent="0.25">
      <c r="A1969" s="71">
        <v>69964648</v>
      </c>
      <c r="B1969" s="71">
        <v>1419</v>
      </c>
      <c r="C1969" s="71" t="s">
        <v>849</v>
      </c>
      <c r="D1969" s="71" t="s">
        <v>850</v>
      </c>
      <c r="E1969" s="71" t="s">
        <v>10403</v>
      </c>
      <c r="F1969" s="71" t="s">
        <v>851</v>
      </c>
      <c r="G1969" s="71" t="s">
        <v>852</v>
      </c>
      <c r="H1969" s="72">
        <v>4213</v>
      </c>
      <c r="I1969" s="73">
        <v>74326.509999999995</v>
      </c>
      <c r="J1969" s="73">
        <v>17642.18</v>
      </c>
      <c r="K1969" s="73">
        <v>15376.69</v>
      </c>
      <c r="L1969" s="74">
        <v>1000</v>
      </c>
      <c r="M1969" s="73">
        <v>74326.509999999995</v>
      </c>
      <c r="N1969" s="73">
        <v>0</v>
      </c>
      <c r="O1969" s="16" t="str">
        <f>VLOOKUP($A1969,'Roll up tech'!$A:$C,3,0)</f>
        <v>KL Mini Cones</v>
      </c>
      <c r="P1969" s="16" t="str">
        <f>VLOOKUP($A1969,'Roll up tech'!$A:$C,2,0)</f>
        <v>KL Cone BDay/ChocCrumble Cake 6-8CT</v>
      </c>
      <c r="Q1969" s="16" t="str">
        <f t="shared" si="101"/>
        <v>KL</v>
      </c>
      <c r="R1969" s="16">
        <f>VLOOKUP(A1969,'Per Pallet'!A:C,3,0)</f>
        <v>120</v>
      </c>
      <c r="S1969" s="16">
        <f t="shared" si="102"/>
        <v>36</v>
      </c>
    </row>
    <row r="1970" spans="1:19" hidden="1" x14ac:dyDescent="0.25">
      <c r="A1970" s="71">
        <v>69964648</v>
      </c>
      <c r="B1970" s="71">
        <v>1439</v>
      </c>
      <c r="C1970" s="71" t="s">
        <v>849</v>
      </c>
      <c r="D1970" s="71" t="s">
        <v>850</v>
      </c>
      <c r="E1970" s="71" t="s">
        <v>10403</v>
      </c>
      <c r="F1970" s="71" t="s">
        <v>851</v>
      </c>
      <c r="G1970" s="71" t="s">
        <v>852</v>
      </c>
      <c r="H1970" s="72">
        <v>7243</v>
      </c>
      <c r="I1970" s="73">
        <v>131132</v>
      </c>
      <c r="J1970" s="73">
        <v>18104.650000000001</v>
      </c>
      <c r="K1970" s="73">
        <v>15376.69</v>
      </c>
      <c r="L1970" s="74">
        <v>1000</v>
      </c>
      <c r="M1970" s="73">
        <v>131132</v>
      </c>
      <c r="N1970" s="73">
        <v>0</v>
      </c>
      <c r="O1970" s="16" t="str">
        <f>VLOOKUP($A1970,'Roll up tech'!$A:$C,3,0)</f>
        <v>KL Mini Cones</v>
      </c>
      <c r="P1970" s="16" t="str">
        <f>VLOOKUP($A1970,'Roll up tech'!$A:$C,2,0)</f>
        <v>KL Cone BDay/ChocCrumble Cake 6-8CT</v>
      </c>
      <c r="Q1970" s="16" t="str">
        <f t="shared" si="101"/>
        <v>KL</v>
      </c>
      <c r="R1970" s="16">
        <f>VLOOKUP(A1970,'Per Pallet'!A:C,3,0)</f>
        <v>120</v>
      </c>
      <c r="S1970" s="16">
        <f t="shared" si="102"/>
        <v>61</v>
      </c>
    </row>
    <row r="1971" spans="1:19" hidden="1" x14ac:dyDescent="0.25">
      <c r="A1971" s="71">
        <v>69964648</v>
      </c>
      <c r="B1971" s="71">
        <v>2300</v>
      </c>
      <c r="C1971" s="71" t="s">
        <v>849</v>
      </c>
      <c r="D1971" s="71" t="s">
        <v>850</v>
      </c>
      <c r="E1971" s="71" t="s">
        <v>10403</v>
      </c>
      <c r="F1971" s="71" t="s">
        <v>851</v>
      </c>
      <c r="G1971" s="71" t="s">
        <v>852</v>
      </c>
      <c r="H1971" s="72">
        <v>1217</v>
      </c>
      <c r="I1971" s="73">
        <v>21932.19</v>
      </c>
      <c r="J1971" s="73">
        <v>18021.52</v>
      </c>
      <c r="K1971" s="73">
        <v>15376.69</v>
      </c>
      <c r="L1971" s="74">
        <v>1000</v>
      </c>
      <c r="M1971" s="73">
        <v>21932.19</v>
      </c>
      <c r="N1971" s="73">
        <v>0</v>
      </c>
      <c r="O1971" s="16" t="str">
        <f>VLOOKUP($A1971,'Roll up tech'!$A:$C,3,0)</f>
        <v>KL Mini Cones</v>
      </c>
      <c r="P1971" s="16" t="str">
        <f>VLOOKUP($A1971,'Roll up tech'!$A:$C,2,0)</f>
        <v>KL Cone BDay/ChocCrumble Cake 6-8CT</v>
      </c>
      <c r="Q1971" s="16" t="str">
        <f t="shared" si="101"/>
        <v>KL</v>
      </c>
      <c r="R1971" s="16">
        <f>VLOOKUP(A1971,'Per Pallet'!A:C,3,0)</f>
        <v>120</v>
      </c>
      <c r="S1971" s="16">
        <f t="shared" si="102"/>
        <v>11</v>
      </c>
    </row>
    <row r="1972" spans="1:19" hidden="1" x14ac:dyDescent="0.25">
      <c r="A1972" s="71">
        <v>69964648</v>
      </c>
      <c r="B1972" s="71">
        <v>3989</v>
      </c>
      <c r="C1972" s="71" t="s">
        <v>849</v>
      </c>
      <c r="D1972" s="71" t="s">
        <v>850</v>
      </c>
      <c r="E1972" s="71" t="s">
        <v>10403</v>
      </c>
      <c r="F1972" s="71" t="s">
        <v>851</v>
      </c>
      <c r="G1972" s="71" t="s">
        <v>852</v>
      </c>
      <c r="H1972" s="72">
        <v>1205</v>
      </c>
      <c r="I1972" s="73">
        <v>22385.02</v>
      </c>
      <c r="J1972" s="73">
        <v>18576.78</v>
      </c>
      <c r="K1972" s="73">
        <v>15376.69</v>
      </c>
      <c r="L1972" s="74">
        <v>1000</v>
      </c>
      <c r="M1972" s="73">
        <v>22385.02</v>
      </c>
      <c r="N1972" s="73">
        <v>0</v>
      </c>
      <c r="O1972" s="16" t="str">
        <f>VLOOKUP($A1972,'Roll up tech'!$A:$C,3,0)</f>
        <v>KL Mini Cones</v>
      </c>
      <c r="P1972" s="16" t="str">
        <f>VLOOKUP($A1972,'Roll up tech'!$A:$C,2,0)</f>
        <v>KL Cone BDay/ChocCrumble Cake 6-8CT</v>
      </c>
      <c r="Q1972" s="16" t="str">
        <f t="shared" si="101"/>
        <v>KL</v>
      </c>
      <c r="R1972" s="16">
        <f>VLOOKUP(A1972,'Per Pallet'!A:C,3,0)</f>
        <v>120</v>
      </c>
      <c r="S1972" s="16">
        <f t="shared" si="102"/>
        <v>11</v>
      </c>
    </row>
    <row r="1973" spans="1:19" hidden="1" x14ac:dyDescent="0.25">
      <c r="A1973" s="71">
        <v>69979085</v>
      </c>
      <c r="B1973" s="71">
        <v>1419</v>
      </c>
      <c r="C1973" s="71" t="s">
        <v>849</v>
      </c>
      <c r="D1973" s="71" t="s">
        <v>850</v>
      </c>
      <c r="E1973" s="71" t="s">
        <v>10403</v>
      </c>
      <c r="F1973" s="71" t="s">
        <v>851</v>
      </c>
      <c r="G1973" s="71" t="s">
        <v>852</v>
      </c>
      <c r="H1973" s="72">
        <v>1253</v>
      </c>
      <c r="I1973" s="73">
        <v>10949.47</v>
      </c>
      <c r="J1973" s="73">
        <v>8738.6</v>
      </c>
      <c r="K1973" s="73">
        <v>8176.32</v>
      </c>
      <c r="L1973" s="74">
        <v>1000</v>
      </c>
      <c r="M1973" s="73">
        <v>10949.47</v>
      </c>
      <c r="N1973" s="73">
        <v>0</v>
      </c>
      <c r="O1973" s="16" t="str">
        <f>VLOOKUP($A1973,'Roll up tech'!$A:$C,3,0)</f>
        <v>SP1</v>
      </c>
      <c r="P1973" s="16" t="str">
        <f>VLOOKUP($A1973,'Roll up tech'!$A:$C,2,0)</f>
        <v>BR Reeses Pieces 8 1PT</v>
      </c>
      <c r="Q1973" s="16" t="str">
        <f t="shared" si="101"/>
        <v>BR</v>
      </c>
      <c r="R1973" s="16">
        <f>VLOOKUP(A1973,'Per Pallet'!A:C,3,0)</f>
        <v>240</v>
      </c>
      <c r="S1973" s="16">
        <f t="shared" si="102"/>
        <v>6</v>
      </c>
    </row>
    <row r="1974" spans="1:19" hidden="1" x14ac:dyDescent="0.25">
      <c r="A1974" s="71">
        <v>69979085</v>
      </c>
      <c r="B1974" s="71">
        <v>1439</v>
      </c>
      <c r="C1974" s="71" t="s">
        <v>849</v>
      </c>
      <c r="D1974" s="71" t="s">
        <v>850</v>
      </c>
      <c r="E1974" s="71" t="s">
        <v>10403</v>
      </c>
      <c r="F1974" s="71" t="s">
        <v>851</v>
      </c>
      <c r="G1974" s="71" t="s">
        <v>852</v>
      </c>
      <c r="H1974" s="72">
        <v>0</v>
      </c>
      <c r="I1974" s="73">
        <v>0</v>
      </c>
      <c r="J1974" s="73">
        <v>8588.26</v>
      </c>
      <c r="K1974" s="73">
        <v>8176.32</v>
      </c>
      <c r="L1974" s="74">
        <v>1000</v>
      </c>
      <c r="M1974" s="73">
        <v>0</v>
      </c>
      <c r="N1974" s="73">
        <v>0</v>
      </c>
      <c r="O1974" s="16" t="str">
        <f>VLOOKUP($A1974,'Roll up tech'!$A:$C,3,0)</f>
        <v>SP1</v>
      </c>
      <c r="P1974" s="16" t="str">
        <f>VLOOKUP($A1974,'Roll up tech'!$A:$C,2,0)</f>
        <v>BR Reeses Pieces 8 1PT</v>
      </c>
      <c r="Q1974" s="16" t="str">
        <f t="shared" si="101"/>
        <v>BR</v>
      </c>
      <c r="R1974" s="16">
        <f>VLOOKUP(A1974,'Per Pallet'!A:C,3,0)</f>
        <v>240</v>
      </c>
      <c r="S1974" s="16">
        <f t="shared" si="102"/>
        <v>0</v>
      </c>
    </row>
    <row r="1975" spans="1:19" hidden="1" x14ac:dyDescent="0.25">
      <c r="A1975" s="71">
        <v>69981590</v>
      </c>
      <c r="B1975" s="71">
        <v>1419</v>
      </c>
      <c r="C1975" s="71" t="s">
        <v>849</v>
      </c>
      <c r="D1975" s="71" t="s">
        <v>850</v>
      </c>
      <c r="E1975" s="71" t="s">
        <v>10403</v>
      </c>
      <c r="F1975" s="71" t="s">
        <v>851</v>
      </c>
      <c r="G1975" s="71" t="s">
        <v>852</v>
      </c>
      <c r="H1975" s="72">
        <v>7763</v>
      </c>
      <c r="I1975" s="73">
        <v>82302.63</v>
      </c>
      <c r="J1975" s="73">
        <v>10601.91</v>
      </c>
      <c r="K1975" s="73">
        <v>10451.200000000001</v>
      </c>
      <c r="L1975" s="74">
        <v>1000</v>
      </c>
      <c r="M1975" s="73">
        <v>82302.63</v>
      </c>
      <c r="N1975" s="73">
        <v>0</v>
      </c>
      <c r="O1975" s="16" t="str">
        <f>VLOOKUP($A1975,'Roll up tech'!$A:$C,3,0)</f>
        <v>MG Sticks</v>
      </c>
      <c r="P1975" s="16" t="str">
        <f>VLOOKUP($A1975,'Roll up tech'!$A:$C,2,0)</f>
        <v>TAL NV Summer STRWBRY Sorbetto Bar 6-6Pk</v>
      </c>
      <c r="Q1975" s="16" t="str">
        <f t="shared" si="101"/>
        <v>TA</v>
      </c>
      <c r="R1975" s="16">
        <f>VLOOKUP(A1975,'Per Pallet'!A:C,3,0)</f>
        <v>176</v>
      </c>
      <c r="S1975" s="16">
        <f t="shared" si="102"/>
        <v>45</v>
      </c>
    </row>
    <row r="1976" spans="1:19" hidden="1" x14ac:dyDescent="0.25">
      <c r="A1976" s="71">
        <v>69981590</v>
      </c>
      <c r="B1976" s="71">
        <v>1439</v>
      </c>
      <c r="C1976" s="71" t="s">
        <v>849</v>
      </c>
      <c r="D1976" s="71" t="s">
        <v>850</v>
      </c>
      <c r="E1976" s="71" t="s">
        <v>10403</v>
      </c>
      <c r="F1976" s="71" t="s">
        <v>851</v>
      </c>
      <c r="G1976" s="71" t="s">
        <v>852</v>
      </c>
      <c r="H1976" s="72">
        <v>704</v>
      </c>
      <c r="I1976" s="73">
        <v>7556.42</v>
      </c>
      <c r="J1976" s="73">
        <v>10733.55</v>
      </c>
      <c r="K1976" s="73">
        <v>10451.200000000001</v>
      </c>
      <c r="L1976" s="74">
        <v>1000</v>
      </c>
      <c r="M1976" s="73">
        <v>7556.42</v>
      </c>
      <c r="N1976" s="73">
        <v>0</v>
      </c>
      <c r="O1976" s="16" t="str">
        <f>VLOOKUP($A1976,'Roll up tech'!$A:$C,3,0)</f>
        <v>MG Sticks</v>
      </c>
      <c r="P1976" s="16" t="str">
        <f>VLOOKUP($A1976,'Roll up tech'!$A:$C,2,0)</f>
        <v>TAL NV Summer STRWBRY Sorbetto Bar 6-6Pk</v>
      </c>
      <c r="Q1976" s="16" t="str">
        <f t="shared" si="101"/>
        <v>TA</v>
      </c>
      <c r="R1976" s="16">
        <f>VLOOKUP(A1976,'Per Pallet'!A:C,3,0)</f>
        <v>176</v>
      </c>
      <c r="S1976" s="16">
        <f t="shared" si="102"/>
        <v>4</v>
      </c>
    </row>
    <row r="1977" spans="1:19" hidden="1" x14ac:dyDescent="0.25">
      <c r="A1977" s="71">
        <v>69981590</v>
      </c>
      <c r="B1977" s="71">
        <v>2300</v>
      </c>
      <c r="C1977" s="71" t="s">
        <v>849</v>
      </c>
      <c r="D1977" s="71" t="s">
        <v>850</v>
      </c>
      <c r="E1977" s="71" t="s">
        <v>10403</v>
      </c>
      <c r="F1977" s="71" t="s">
        <v>851</v>
      </c>
      <c r="G1977" s="71" t="s">
        <v>852</v>
      </c>
      <c r="H1977" s="72">
        <v>386</v>
      </c>
      <c r="I1977" s="73">
        <v>3838.66</v>
      </c>
      <c r="J1977" s="73">
        <v>9944.7199999999993</v>
      </c>
      <c r="K1977" s="73">
        <v>9859.7800000000007</v>
      </c>
      <c r="L1977" s="74">
        <v>1000</v>
      </c>
      <c r="M1977" s="73">
        <v>3838.66</v>
      </c>
      <c r="N1977" s="73">
        <v>0</v>
      </c>
      <c r="O1977" s="16" t="str">
        <f>VLOOKUP($A1977,'Roll up tech'!$A:$C,3,0)</f>
        <v>MG Sticks</v>
      </c>
      <c r="P1977" s="16" t="str">
        <f>VLOOKUP($A1977,'Roll up tech'!$A:$C,2,0)</f>
        <v>TAL NV Summer STRWBRY Sorbetto Bar 6-6Pk</v>
      </c>
      <c r="Q1977" s="16" t="str">
        <f t="shared" si="101"/>
        <v>TA</v>
      </c>
      <c r="R1977" s="16">
        <f>VLOOKUP(A1977,'Per Pallet'!A:C,3,0)</f>
        <v>176</v>
      </c>
      <c r="S1977" s="16">
        <f t="shared" si="102"/>
        <v>3</v>
      </c>
    </row>
    <row r="1978" spans="1:19" hidden="1" x14ac:dyDescent="0.25">
      <c r="A1978" s="71">
        <v>69981590</v>
      </c>
      <c r="B1978" s="71">
        <v>3989</v>
      </c>
      <c r="C1978" s="71" t="s">
        <v>849</v>
      </c>
      <c r="D1978" s="71" t="s">
        <v>850</v>
      </c>
      <c r="E1978" s="71" t="s">
        <v>10403</v>
      </c>
      <c r="F1978" s="71" t="s">
        <v>851</v>
      </c>
      <c r="G1978" s="71" t="s">
        <v>852</v>
      </c>
      <c r="H1978" s="72">
        <v>4098</v>
      </c>
      <c r="I1978" s="73">
        <v>41471.08</v>
      </c>
      <c r="J1978" s="73">
        <v>10119.83</v>
      </c>
      <c r="K1978" s="73">
        <v>10069.459999999999</v>
      </c>
      <c r="L1978" s="74">
        <v>1000</v>
      </c>
      <c r="M1978" s="73">
        <v>41471.08</v>
      </c>
      <c r="N1978" s="73">
        <v>0</v>
      </c>
      <c r="O1978" s="16" t="str">
        <f>VLOOKUP($A1978,'Roll up tech'!$A:$C,3,0)</f>
        <v>MG Sticks</v>
      </c>
      <c r="P1978" s="16" t="str">
        <f>VLOOKUP($A1978,'Roll up tech'!$A:$C,2,0)</f>
        <v>TAL NV Summer STRWBRY Sorbetto Bar 6-6Pk</v>
      </c>
      <c r="Q1978" s="16" t="str">
        <f t="shared" si="101"/>
        <v>TA</v>
      </c>
      <c r="R1978" s="16">
        <f>VLOOKUP(A1978,'Per Pallet'!A:C,3,0)</f>
        <v>176</v>
      </c>
      <c r="S1978" s="16">
        <f t="shared" si="102"/>
        <v>24</v>
      </c>
    </row>
    <row r="1979" spans="1:19" hidden="1" x14ac:dyDescent="0.25">
      <c r="A1979" s="71">
        <v>69983234</v>
      </c>
      <c r="B1979" s="71">
        <v>1406</v>
      </c>
      <c r="C1979" s="71" t="s">
        <v>849</v>
      </c>
      <c r="D1979" s="71" t="s">
        <v>850</v>
      </c>
      <c r="E1979" s="71" t="s">
        <v>10403</v>
      </c>
      <c r="F1979" s="71" t="s">
        <v>851</v>
      </c>
      <c r="G1979" s="71" t="s">
        <v>852</v>
      </c>
      <c r="H1979" s="72">
        <v>4774</v>
      </c>
      <c r="I1979" s="73">
        <v>53929.64</v>
      </c>
      <c r="J1979" s="73">
        <v>11296.53</v>
      </c>
      <c r="K1979" s="73">
        <v>12642.82</v>
      </c>
      <c r="L1979" s="74">
        <v>1000</v>
      </c>
      <c r="M1979" s="73">
        <v>53929.64</v>
      </c>
      <c r="N1979" s="73">
        <v>0</v>
      </c>
      <c r="O1979" s="16" t="str">
        <f>VLOOKUP($A1979,'Roll up tech'!$A:$C,3,0)</f>
        <v>MBG</v>
      </c>
      <c r="P1979" s="16" t="str">
        <f>VLOOKUP($A1979,'Roll up tech'!$A:$C,2,0)</f>
        <v>GH Creamsicle Bar 100 CAL 8-6PK</v>
      </c>
      <c r="Q1979" s="16" t="str">
        <f t="shared" si="101"/>
        <v>GH</v>
      </c>
      <c r="R1979" s="16">
        <f>VLOOKUP(A1979,'Per Pallet'!A:C,3,0)</f>
        <v>154</v>
      </c>
      <c r="S1979" s="16">
        <f t="shared" si="102"/>
        <v>31</v>
      </c>
    </row>
    <row r="1980" spans="1:19" hidden="1" x14ac:dyDescent="0.25">
      <c r="A1980" s="71">
        <v>69983234</v>
      </c>
      <c r="B1980" s="71">
        <v>1419</v>
      </c>
      <c r="C1980" s="71" t="s">
        <v>849</v>
      </c>
      <c r="D1980" s="71" t="s">
        <v>850</v>
      </c>
      <c r="E1980" s="71" t="s">
        <v>10403</v>
      </c>
      <c r="F1980" s="71" t="s">
        <v>851</v>
      </c>
      <c r="G1980" s="71" t="s">
        <v>852</v>
      </c>
      <c r="H1980" s="72">
        <v>3080</v>
      </c>
      <c r="I1980" s="73">
        <v>36544.92</v>
      </c>
      <c r="J1980" s="73">
        <v>11865.23</v>
      </c>
      <c r="K1980" s="73">
        <v>14106.61</v>
      </c>
      <c r="L1980" s="74">
        <v>1000</v>
      </c>
      <c r="M1980" s="73">
        <v>36544.92</v>
      </c>
      <c r="N1980" s="73">
        <v>0</v>
      </c>
      <c r="O1980" s="16" t="str">
        <f>VLOOKUP($A1980,'Roll up tech'!$A:$C,3,0)</f>
        <v>MBG</v>
      </c>
      <c r="P1980" s="16" t="str">
        <f>VLOOKUP($A1980,'Roll up tech'!$A:$C,2,0)</f>
        <v>GH Creamsicle Bar 100 CAL 8-6PK</v>
      </c>
      <c r="Q1980" s="16" t="str">
        <f t="shared" si="101"/>
        <v>GH</v>
      </c>
      <c r="R1980" s="16">
        <f>VLOOKUP(A1980,'Per Pallet'!A:C,3,0)</f>
        <v>154</v>
      </c>
      <c r="S1980" s="16">
        <f t="shared" si="102"/>
        <v>20</v>
      </c>
    </row>
    <row r="1981" spans="1:19" hidden="1" x14ac:dyDescent="0.25">
      <c r="A1981" s="71">
        <v>69983234</v>
      </c>
      <c r="B1981" s="71">
        <v>1439</v>
      </c>
      <c r="C1981" s="71" t="s">
        <v>849</v>
      </c>
      <c r="D1981" s="71" t="s">
        <v>850</v>
      </c>
      <c r="E1981" s="71" t="s">
        <v>10403</v>
      </c>
      <c r="F1981" s="71" t="s">
        <v>851</v>
      </c>
      <c r="G1981" s="71" t="s">
        <v>852</v>
      </c>
      <c r="H1981" s="72">
        <v>5838</v>
      </c>
      <c r="I1981" s="73">
        <v>71547.38</v>
      </c>
      <c r="J1981" s="73">
        <v>12255.46</v>
      </c>
      <c r="K1981" s="73">
        <v>10577.15</v>
      </c>
      <c r="L1981" s="74">
        <v>1000</v>
      </c>
      <c r="M1981" s="73">
        <v>71547.38</v>
      </c>
      <c r="N1981" s="73">
        <v>0</v>
      </c>
      <c r="O1981" s="16" t="str">
        <f>VLOOKUP($A1981,'Roll up tech'!$A:$C,3,0)</f>
        <v>MBG</v>
      </c>
      <c r="P1981" s="16" t="str">
        <f>VLOOKUP($A1981,'Roll up tech'!$A:$C,2,0)</f>
        <v>GH Creamsicle Bar 100 CAL 8-6PK</v>
      </c>
      <c r="Q1981" s="16" t="str">
        <f t="shared" si="101"/>
        <v>GH</v>
      </c>
      <c r="R1981" s="16">
        <f>VLOOKUP(A1981,'Per Pallet'!A:C,3,0)</f>
        <v>154</v>
      </c>
      <c r="S1981" s="16">
        <f t="shared" si="102"/>
        <v>38</v>
      </c>
    </row>
    <row r="1982" spans="1:19" hidden="1" x14ac:dyDescent="0.25">
      <c r="A1982" s="71">
        <v>69983234</v>
      </c>
      <c r="B1982" s="71">
        <v>2300</v>
      </c>
      <c r="C1982" s="71" t="s">
        <v>849</v>
      </c>
      <c r="D1982" s="71" t="s">
        <v>850</v>
      </c>
      <c r="E1982" s="71" t="s">
        <v>10403</v>
      </c>
      <c r="F1982" s="71" t="s">
        <v>851</v>
      </c>
      <c r="G1982" s="71" t="s">
        <v>852</v>
      </c>
      <c r="H1982" s="72">
        <v>28627</v>
      </c>
      <c r="I1982" s="73">
        <v>305029.44</v>
      </c>
      <c r="J1982" s="73">
        <v>10655.31</v>
      </c>
      <c r="K1982" s="73">
        <v>12053.44</v>
      </c>
      <c r="L1982" s="74">
        <v>1000</v>
      </c>
      <c r="M1982" s="73">
        <v>305029.44</v>
      </c>
      <c r="N1982" s="73">
        <v>0</v>
      </c>
      <c r="O1982" s="16" t="str">
        <f>VLOOKUP($A1982,'Roll up tech'!$A:$C,3,0)</f>
        <v>MBG</v>
      </c>
      <c r="P1982" s="16" t="str">
        <f>VLOOKUP($A1982,'Roll up tech'!$A:$C,2,0)</f>
        <v>GH Creamsicle Bar 100 CAL 8-6PK</v>
      </c>
      <c r="Q1982" s="16" t="str">
        <f t="shared" si="101"/>
        <v>GH</v>
      </c>
      <c r="R1982" s="16">
        <f>VLOOKUP(A1982,'Per Pallet'!A:C,3,0)</f>
        <v>154</v>
      </c>
      <c r="S1982" s="16">
        <f t="shared" si="102"/>
        <v>186</v>
      </c>
    </row>
    <row r="1983" spans="1:19" hidden="1" x14ac:dyDescent="0.25">
      <c r="A1983" s="71">
        <v>69983234</v>
      </c>
      <c r="B1983" s="71">
        <v>2904</v>
      </c>
      <c r="C1983" s="71" t="s">
        <v>849</v>
      </c>
      <c r="D1983" s="71" t="s">
        <v>850</v>
      </c>
      <c r="E1983" s="71" t="s">
        <v>10403</v>
      </c>
      <c r="F1983" s="71" t="s">
        <v>851</v>
      </c>
      <c r="G1983" s="71" t="s">
        <v>852</v>
      </c>
      <c r="H1983" s="72">
        <v>7</v>
      </c>
      <c r="I1983" s="73">
        <v>73.459999999999994</v>
      </c>
      <c r="J1983" s="73">
        <v>10494.29</v>
      </c>
      <c r="K1983" s="73">
        <v>10577.15</v>
      </c>
      <c r="L1983" s="74">
        <v>1000</v>
      </c>
      <c r="M1983" s="73">
        <v>73.459999999999994</v>
      </c>
      <c r="N1983" s="73">
        <v>0</v>
      </c>
      <c r="O1983" s="16" t="str">
        <f>VLOOKUP($A1983,'Roll up tech'!$A:$C,3,0)</f>
        <v>MBG</v>
      </c>
      <c r="P1983" s="16" t="str">
        <f>VLOOKUP($A1983,'Roll up tech'!$A:$C,2,0)</f>
        <v>GH Creamsicle Bar 100 CAL 8-6PK</v>
      </c>
      <c r="Q1983" s="16" t="str">
        <f t="shared" si="101"/>
        <v>GH</v>
      </c>
      <c r="R1983" s="16">
        <f>VLOOKUP(A1983,'Per Pallet'!A:C,3,0)</f>
        <v>154</v>
      </c>
      <c r="S1983" s="16">
        <f t="shared" si="102"/>
        <v>1</v>
      </c>
    </row>
    <row r="1984" spans="1:19" hidden="1" x14ac:dyDescent="0.25">
      <c r="A1984" s="71">
        <v>69983234</v>
      </c>
      <c r="B1984" s="71">
        <v>3989</v>
      </c>
      <c r="C1984" s="71" t="s">
        <v>849</v>
      </c>
      <c r="D1984" s="71" t="s">
        <v>850</v>
      </c>
      <c r="E1984" s="71" t="s">
        <v>10403</v>
      </c>
      <c r="F1984" s="71" t="s">
        <v>851</v>
      </c>
      <c r="G1984" s="71" t="s">
        <v>852</v>
      </c>
      <c r="H1984" s="72">
        <v>7808</v>
      </c>
      <c r="I1984" s="73">
        <v>87296.09</v>
      </c>
      <c r="J1984" s="73">
        <v>11180.34</v>
      </c>
      <c r="K1984" s="73">
        <v>12642.82</v>
      </c>
      <c r="L1984" s="74">
        <v>1000</v>
      </c>
      <c r="M1984" s="73">
        <v>87296.09</v>
      </c>
      <c r="N1984" s="73">
        <v>0</v>
      </c>
      <c r="O1984" s="16" t="str">
        <f>VLOOKUP($A1984,'Roll up tech'!$A:$C,3,0)</f>
        <v>MBG</v>
      </c>
      <c r="P1984" s="16" t="str">
        <f>VLOOKUP($A1984,'Roll up tech'!$A:$C,2,0)</f>
        <v>GH Creamsicle Bar 100 CAL 8-6PK</v>
      </c>
      <c r="Q1984" s="16" t="str">
        <f t="shared" si="101"/>
        <v>GH</v>
      </c>
      <c r="R1984" s="16">
        <f>VLOOKUP(A1984,'Per Pallet'!A:C,3,0)</f>
        <v>154</v>
      </c>
      <c r="S1984" s="16">
        <f t="shared" si="102"/>
        <v>51</v>
      </c>
    </row>
    <row r="1985" spans="1:19" hidden="1" x14ac:dyDescent="0.25">
      <c r="A1985" s="71">
        <v>69983248</v>
      </c>
      <c r="B1985" s="71">
        <v>1352</v>
      </c>
      <c r="C1985" s="71" t="s">
        <v>849</v>
      </c>
      <c r="D1985" s="71" t="s">
        <v>850</v>
      </c>
      <c r="E1985" s="71" t="s">
        <v>10403</v>
      </c>
      <c r="F1985" s="71" t="s">
        <v>851</v>
      </c>
      <c r="G1985" s="71" t="s">
        <v>852</v>
      </c>
      <c r="H1985" s="72">
        <v>0</v>
      </c>
      <c r="I1985" s="73">
        <v>0</v>
      </c>
      <c r="J1985" s="73">
        <v>8662.26</v>
      </c>
      <c r="K1985" s="73">
        <v>9151.39</v>
      </c>
      <c r="L1985" s="74">
        <v>1000</v>
      </c>
      <c r="M1985" s="73">
        <v>0</v>
      </c>
      <c r="N1985" s="73">
        <v>0</v>
      </c>
      <c r="O1985" s="16" t="str">
        <f>VLOOKUP($A1985,'Roll up tech'!$A:$C,3,0)</f>
        <v>MBG</v>
      </c>
      <c r="P1985" s="16" t="str">
        <f>VLOOKUP($A1985,'Roll up tech'!$A:$C,2,0)</f>
        <v>GH Cremsicle 1-24PK</v>
      </c>
      <c r="Q1985" s="16" t="str">
        <f t="shared" si="101"/>
        <v>GH</v>
      </c>
      <c r="R1985" s="16">
        <f>VLOOKUP(A1985,'Per Pallet'!A:C,3,0)</f>
        <v>225</v>
      </c>
      <c r="S1985" s="16">
        <f t="shared" si="102"/>
        <v>0</v>
      </c>
    </row>
    <row r="1986" spans="1:19" hidden="1" x14ac:dyDescent="0.25">
      <c r="A1986" s="71">
        <v>69983248</v>
      </c>
      <c r="B1986" s="71">
        <v>1419</v>
      </c>
      <c r="C1986" s="71" t="s">
        <v>849</v>
      </c>
      <c r="D1986" s="71" t="s">
        <v>850</v>
      </c>
      <c r="E1986" s="71" t="s">
        <v>10403</v>
      </c>
      <c r="F1986" s="71" t="s">
        <v>851</v>
      </c>
      <c r="G1986" s="71" t="s">
        <v>852</v>
      </c>
      <c r="H1986" s="72">
        <v>480</v>
      </c>
      <c r="I1986" s="73">
        <v>4659.8500000000004</v>
      </c>
      <c r="J1986" s="73">
        <v>9708.02</v>
      </c>
      <c r="K1986" s="73">
        <v>10202.08</v>
      </c>
      <c r="L1986" s="74">
        <v>1000</v>
      </c>
      <c r="M1986" s="73">
        <v>4659.8500000000004</v>
      </c>
      <c r="N1986" s="73">
        <v>0</v>
      </c>
      <c r="O1986" s="16" t="str">
        <f>VLOOKUP($A1986,'Roll up tech'!$A:$C,3,0)</f>
        <v>MBG</v>
      </c>
      <c r="P1986" s="16" t="str">
        <f>VLOOKUP($A1986,'Roll up tech'!$A:$C,2,0)</f>
        <v>GH Cremsicle 1-24PK</v>
      </c>
      <c r="Q1986" s="16" t="str">
        <f t="shared" si="101"/>
        <v>GH</v>
      </c>
      <c r="R1986" s="16">
        <f>VLOOKUP(A1986,'Per Pallet'!A:C,3,0)</f>
        <v>225</v>
      </c>
      <c r="S1986" s="16">
        <f t="shared" si="102"/>
        <v>3</v>
      </c>
    </row>
    <row r="1987" spans="1:19" hidden="1" x14ac:dyDescent="0.25">
      <c r="A1987" s="71">
        <v>69983248</v>
      </c>
      <c r="B1987" s="71">
        <v>1439</v>
      </c>
      <c r="C1987" s="71" t="s">
        <v>849</v>
      </c>
      <c r="D1987" s="71" t="s">
        <v>850</v>
      </c>
      <c r="E1987" s="71" t="s">
        <v>10403</v>
      </c>
      <c r="F1987" s="71" t="s">
        <v>851</v>
      </c>
      <c r="G1987" s="71" t="s">
        <v>852</v>
      </c>
      <c r="H1987" s="72">
        <v>1945</v>
      </c>
      <c r="I1987" s="73">
        <v>18911.46</v>
      </c>
      <c r="J1987" s="73">
        <v>9723.1200000000008</v>
      </c>
      <c r="K1987" s="73">
        <v>9151.39</v>
      </c>
      <c r="L1987" s="74">
        <v>1000</v>
      </c>
      <c r="M1987" s="73">
        <v>18911.46</v>
      </c>
      <c r="N1987" s="73">
        <v>0</v>
      </c>
      <c r="O1987" s="16" t="str">
        <f>VLOOKUP($A1987,'Roll up tech'!$A:$C,3,0)</f>
        <v>MBG</v>
      </c>
      <c r="P1987" s="16" t="str">
        <f>VLOOKUP($A1987,'Roll up tech'!$A:$C,2,0)</f>
        <v>GH Cremsicle 1-24PK</v>
      </c>
      <c r="Q1987" s="16" t="str">
        <f t="shared" si="101"/>
        <v>GH</v>
      </c>
      <c r="R1987" s="16">
        <f>VLOOKUP(A1987,'Per Pallet'!A:C,3,0)</f>
        <v>225</v>
      </c>
      <c r="S1987" s="16">
        <f t="shared" si="102"/>
        <v>9</v>
      </c>
    </row>
    <row r="1988" spans="1:19" hidden="1" x14ac:dyDescent="0.25">
      <c r="A1988" s="71">
        <v>69983248</v>
      </c>
      <c r="B1988" s="71">
        <v>2300</v>
      </c>
      <c r="C1988" s="71" t="s">
        <v>849</v>
      </c>
      <c r="D1988" s="71" t="s">
        <v>850</v>
      </c>
      <c r="E1988" s="71" t="s">
        <v>10403</v>
      </c>
      <c r="F1988" s="71" t="s">
        <v>851</v>
      </c>
      <c r="G1988" s="71" t="s">
        <v>852</v>
      </c>
      <c r="H1988" s="72">
        <v>261</v>
      </c>
      <c r="I1988" s="73">
        <v>2407.44</v>
      </c>
      <c r="J1988" s="73">
        <v>9223.91</v>
      </c>
      <c r="K1988" s="73">
        <v>10202.08</v>
      </c>
      <c r="L1988" s="74">
        <v>1000</v>
      </c>
      <c r="M1988" s="73">
        <v>2407.44</v>
      </c>
      <c r="N1988" s="73">
        <v>0</v>
      </c>
      <c r="O1988" s="16" t="str">
        <f>VLOOKUP($A1988,'Roll up tech'!$A:$C,3,0)</f>
        <v>MBG</v>
      </c>
      <c r="P1988" s="16" t="str">
        <f>VLOOKUP($A1988,'Roll up tech'!$A:$C,2,0)</f>
        <v>GH Cremsicle 1-24PK</v>
      </c>
      <c r="Q1988" s="16" t="str">
        <f t="shared" si="101"/>
        <v>GH</v>
      </c>
      <c r="R1988" s="16">
        <f>VLOOKUP(A1988,'Per Pallet'!A:C,3,0)</f>
        <v>225</v>
      </c>
      <c r="S1988" s="16">
        <f t="shared" si="102"/>
        <v>2</v>
      </c>
    </row>
    <row r="1989" spans="1:19" hidden="1" x14ac:dyDescent="0.25">
      <c r="A1989" s="71">
        <v>69983248</v>
      </c>
      <c r="B1989" s="71">
        <v>3989</v>
      </c>
      <c r="C1989" s="71" t="s">
        <v>849</v>
      </c>
      <c r="D1989" s="71" t="s">
        <v>850</v>
      </c>
      <c r="E1989" s="71" t="s">
        <v>10403</v>
      </c>
      <c r="F1989" s="71" t="s">
        <v>851</v>
      </c>
      <c r="G1989" s="71" t="s">
        <v>852</v>
      </c>
      <c r="H1989" s="72">
        <v>22968</v>
      </c>
      <c r="I1989" s="73">
        <v>201298.05</v>
      </c>
      <c r="J1989" s="73">
        <v>8764.2800000000007</v>
      </c>
      <c r="K1989" s="73">
        <v>10202.08</v>
      </c>
      <c r="L1989" s="74">
        <v>1000</v>
      </c>
      <c r="M1989" s="73">
        <v>201298.05</v>
      </c>
      <c r="N1989" s="73">
        <v>0</v>
      </c>
      <c r="O1989" s="16" t="str">
        <f>VLOOKUP($A1989,'Roll up tech'!$A:$C,3,0)</f>
        <v>MBG</v>
      </c>
      <c r="P1989" s="16" t="str">
        <f>VLOOKUP($A1989,'Roll up tech'!$A:$C,2,0)</f>
        <v>GH Cremsicle 1-24PK</v>
      </c>
      <c r="Q1989" s="16" t="str">
        <f t="shared" si="101"/>
        <v>GH</v>
      </c>
      <c r="R1989" s="16">
        <f>VLOOKUP(A1989,'Per Pallet'!A:C,3,0)</f>
        <v>225</v>
      </c>
      <c r="S1989" s="16">
        <f t="shared" si="102"/>
        <v>103</v>
      </c>
    </row>
    <row r="1990" spans="1:19" hidden="1" x14ac:dyDescent="0.25">
      <c r="A1990" s="71">
        <v>69986506</v>
      </c>
      <c r="B1990" s="71">
        <v>1419</v>
      </c>
      <c r="C1990" s="71" t="s">
        <v>849</v>
      </c>
      <c r="D1990" s="71" t="s">
        <v>850</v>
      </c>
      <c r="E1990" s="71" t="s">
        <v>10403</v>
      </c>
      <c r="F1990" s="71" t="s">
        <v>851</v>
      </c>
      <c r="G1990" s="71" t="s">
        <v>852</v>
      </c>
      <c r="H1990" s="72">
        <v>36528</v>
      </c>
      <c r="I1990" s="73">
        <v>474719.98</v>
      </c>
      <c r="J1990" s="73">
        <v>12996.06</v>
      </c>
      <c r="K1990" s="73">
        <v>13530.35</v>
      </c>
      <c r="L1990" s="74">
        <v>1000</v>
      </c>
      <c r="M1990" s="73">
        <v>474719.98</v>
      </c>
      <c r="N1990" s="73">
        <v>0</v>
      </c>
      <c r="O1990" s="16" t="str">
        <f>VLOOKUP($A1990,'Roll up tech'!$A:$C,3,0)</f>
        <v>BJ PTS</v>
      </c>
      <c r="P1990" s="16" t="str">
        <f>VLOOKUP($A1990,'Roll up tech'!$A:$C,2,0)</f>
        <v>BJ US-NDO-CherryGarcia-8 1PT</v>
      </c>
      <c r="Q1990" s="16" t="str">
        <f t="shared" si="101"/>
        <v>BJ</v>
      </c>
      <c r="R1990" s="16">
        <f>VLOOKUP(A1990,'Per Pallet'!A:C,3,0)</f>
        <v>240</v>
      </c>
      <c r="S1990" s="16">
        <f t="shared" si="102"/>
        <v>153</v>
      </c>
    </row>
    <row r="1991" spans="1:19" hidden="1" x14ac:dyDescent="0.25">
      <c r="A1991" s="71">
        <v>69986506</v>
      </c>
      <c r="B1991" s="71">
        <v>1439</v>
      </c>
      <c r="C1991" s="71" t="s">
        <v>849</v>
      </c>
      <c r="D1991" s="71" t="s">
        <v>850</v>
      </c>
      <c r="E1991" s="71" t="s">
        <v>10403</v>
      </c>
      <c r="F1991" s="71" t="s">
        <v>851</v>
      </c>
      <c r="G1991" s="71" t="s">
        <v>852</v>
      </c>
      <c r="H1991" s="72">
        <v>5990</v>
      </c>
      <c r="I1991" s="73">
        <v>82355.34</v>
      </c>
      <c r="J1991" s="73">
        <v>13748.8</v>
      </c>
      <c r="K1991" s="73">
        <v>12706.31</v>
      </c>
      <c r="L1991" s="74">
        <v>1000</v>
      </c>
      <c r="M1991" s="73">
        <v>82355.34</v>
      </c>
      <c r="N1991" s="73">
        <v>0</v>
      </c>
      <c r="O1991" s="16" t="str">
        <f>VLOOKUP($A1991,'Roll up tech'!$A:$C,3,0)</f>
        <v>BJ PTS</v>
      </c>
      <c r="P1991" s="16" t="str">
        <f>VLOOKUP($A1991,'Roll up tech'!$A:$C,2,0)</f>
        <v>BJ US-NDO-CherryGarcia-8 1PT</v>
      </c>
      <c r="Q1991" s="16" t="str">
        <f t="shared" si="101"/>
        <v>BJ</v>
      </c>
      <c r="R1991" s="16">
        <f>VLOOKUP(A1991,'Per Pallet'!A:C,3,0)</f>
        <v>240</v>
      </c>
      <c r="S1991" s="16">
        <f t="shared" si="102"/>
        <v>25</v>
      </c>
    </row>
    <row r="1992" spans="1:19" hidden="1" x14ac:dyDescent="0.25">
      <c r="A1992" s="71">
        <v>69986506</v>
      </c>
      <c r="B1992" s="71">
        <v>2300</v>
      </c>
      <c r="C1992" s="71" t="s">
        <v>849</v>
      </c>
      <c r="D1992" s="71" t="s">
        <v>850</v>
      </c>
      <c r="E1992" s="71" t="s">
        <v>10403</v>
      </c>
      <c r="F1992" s="71" t="s">
        <v>851</v>
      </c>
      <c r="G1992" s="71" t="s">
        <v>852</v>
      </c>
      <c r="H1992" s="72">
        <v>7488</v>
      </c>
      <c r="I1992" s="73">
        <v>93784.66</v>
      </c>
      <c r="J1992" s="73">
        <v>12524.66</v>
      </c>
      <c r="K1992" s="73">
        <v>12172.48</v>
      </c>
      <c r="L1992" s="74">
        <v>1000</v>
      </c>
      <c r="M1992" s="73">
        <v>93784.66</v>
      </c>
      <c r="N1992" s="73">
        <v>0</v>
      </c>
      <c r="O1992" s="16" t="str">
        <f>VLOOKUP($A1992,'Roll up tech'!$A:$C,3,0)</f>
        <v>BJ PTS</v>
      </c>
      <c r="P1992" s="16" t="str">
        <f>VLOOKUP($A1992,'Roll up tech'!$A:$C,2,0)</f>
        <v>BJ US-NDO-CherryGarcia-8 1PT</v>
      </c>
      <c r="Q1992" s="16" t="str">
        <f t="shared" si="101"/>
        <v>BJ</v>
      </c>
      <c r="R1992" s="16">
        <f>VLOOKUP(A1992,'Per Pallet'!A:C,3,0)</f>
        <v>240</v>
      </c>
      <c r="S1992" s="16">
        <f t="shared" si="102"/>
        <v>32</v>
      </c>
    </row>
    <row r="1993" spans="1:19" hidden="1" x14ac:dyDescent="0.25">
      <c r="A1993" s="71">
        <v>69986506</v>
      </c>
      <c r="B1993" s="71">
        <v>3989</v>
      </c>
      <c r="C1993" s="71" t="s">
        <v>849</v>
      </c>
      <c r="D1993" s="71" t="s">
        <v>850</v>
      </c>
      <c r="E1993" s="71" t="s">
        <v>10403</v>
      </c>
      <c r="F1993" s="71" t="s">
        <v>851</v>
      </c>
      <c r="G1993" s="71" t="s">
        <v>852</v>
      </c>
      <c r="H1993" s="72">
        <v>19288</v>
      </c>
      <c r="I1993" s="73">
        <v>249726.63</v>
      </c>
      <c r="J1993" s="73">
        <v>12947.25</v>
      </c>
      <c r="K1993" s="73">
        <v>12063.04</v>
      </c>
      <c r="L1993" s="74">
        <v>1000</v>
      </c>
      <c r="M1993" s="73">
        <v>249726.63</v>
      </c>
      <c r="N1993" s="73">
        <v>0</v>
      </c>
      <c r="O1993" s="16" t="str">
        <f>VLOOKUP($A1993,'Roll up tech'!$A:$C,3,0)</f>
        <v>BJ PTS</v>
      </c>
      <c r="P1993" s="16" t="str">
        <f>VLOOKUP($A1993,'Roll up tech'!$A:$C,2,0)</f>
        <v>BJ US-NDO-CherryGarcia-8 1PT</v>
      </c>
      <c r="Q1993" s="16" t="str">
        <f t="shared" si="101"/>
        <v>BJ</v>
      </c>
      <c r="R1993" s="16">
        <f>VLOOKUP(A1993,'Per Pallet'!A:C,3,0)</f>
        <v>240</v>
      </c>
      <c r="S1993" s="16">
        <f t="shared" si="102"/>
        <v>81</v>
      </c>
    </row>
    <row r="1994" spans="1:19" hidden="1" x14ac:dyDescent="0.25">
      <c r="A1994" s="71">
        <v>69986506</v>
      </c>
      <c r="B1994" s="71">
        <v>5914</v>
      </c>
      <c r="C1994" s="71" t="s">
        <v>849</v>
      </c>
      <c r="D1994" s="71" t="s">
        <v>850</v>
      </c>
      <c r="E1994" s="71" t="s">
        <v>10403</v>
      </c>
      <c r="F1994" s="71" t="s">
        <v>851</v>
      </c>
      <c r="G1994" s="71" t="s">
        <v>852</v>
      </c>
      <c r="H1994" s="72">
        <v>146</v>
      </c>
      <c r="I1994" s="73">
        <v>1664.76</v>
      </c>
      <c r="J1994" s="73">
        <v>11402.47</v>
      </c>
      <c r="K1994" s="73">
        <v>11632.57</v>
      </c>
      <c r="L1994" s="74">
        <v>1000</v>
      </c>
      <c r="M1994" s="73">
        <v>1664.76</v>
      </c>
      <c r="N1994" s="73">
        <v>0</v>
      </c>
      <c r="O1994" s="16" t="str">
        <f>VLOOKUP($A1994,'Roll up tech'!$A:$C,3,0)</f>
        <v>BJ PTS</v>
      </c>
      <c r="P1994" s="16" t="str">
        <f>VLOOKUP($A1994,'Roll up tech'!$A:$C,2,0)</f>
        <v>BJ US-NDO-CherryGarcia-8 1PT</v>
      </c>
      <c r="Q1994" s="16" t="str">
        <f t="shared" si="101"/>
        <v>BJ</v>
      </c>
      <c r="R1994" s="16">
        <f>VLOOKUP(A1994,'Per Pallet'!A:C,3,0)</f>
        <v>240</v>
      </c>
      <c r="S1994" s="16">
        <f t="shared" si="102"/>
        <v>1</v>
      </c>
    </row>
    <row r="1995" spans="1:19" hidden="1" x14ac:dyDescent="0.25">
      <c r="A1995" s="71">
        <v>69986507</v>
      </c>
      <c r="B1995" s="71">
        <v>1419</v>
      </c>
      <c r="C1995" s="71" t="s">
        <v>849</v>
      </c>
      <c r="D1995" s="71" t="s">
        <v>850</v>
      </c>
      <c r="E1995" s="71" t="s">
        <v>10403</v>
      </c>
      <c r="F1995" s="71" t="s">
        <v>851</v>
      </c>
      <c r="G1995" s="71" t="s">
        <v>852</v>
      </c>
      <c r="H1995" s="72">
        <v>40587</v>
      </c>
      <c r="I1995" s="73">
        <v>445252.23</v>
      </c>
      <c r="J1995" s="73">
        <v>10970.32</v>
      </c>
      <c r="K1995" s="73">
        <v>12838.24</v>
      </c>
      <c r="L1995" s="74">
        <v>1000</v>
      </c>
      <c r="M1995" s="73">
        <v>445252.23</v>
      </c>
      <c r="N1995" s="73">
        <v>0</v>
      </c>
      <c r="O1995" s="16" t="str">
        <f>VLOOKUP($A1995,'Roll up tech'!$A:$C,3,0)</f>
        <v>BJ PTS</v>
      </c>
      <c r="P1995" s="16" t="str">
        <f>VLOOKUP($A1995,'Roll up tech'!$A:$C,2,0)</f>
        <v>BJ US-NDO-CHOC CHP COOK DGH-8 1PT</v>
      </c>
      <c r="Q1995" s="16" t="str">
        <f t="shared" si="101"/>
        <v>BJ</v>
      </c>
      <c r="R1995" s="16">
        <f>VLOOKUP(A1995,'Per Pallet'!A:C,3,0)</f>
        <v>240</v>
      </c>
      <c r="S1995" s="16">
        <f t="shared" si="102"/>
        <v>170</v>
      </c>
    </row>
    <row r="1996" spans="1:19" hidden="1" x14ac:dyDescent="0.25">
      <c r="A1996" s="71">
        <v>69986507</v>
      </c>
      <c r="B1996" s="71">
        <v>1439</v>
      </c>
      <c r="C1996" s="71" t="s">
        <v>849</v>
      </c>
      <c r="D1996" s="71" t="s">
        <v>850</v>
      </c>
      <c r="E1996" s="71" t="s">
        <v>10403</v>
      </c>
      <c r="F1996" s="71" t="s">
        <v>851</v>
      </c>
      <c r="G1996" s="71" t="s">
        <v>852</v>
      </c>
      <c r="H1996" s="72">
        <v>10102</v>
      </c>
      <c r="I1996" s="73">
        <v>119216.14</v>
      </c>
      <c r="J1996" s="73">
        <v>11801.24</v>
      </c>
      <c r="K1996" s="73">
        <v>11682.66</v>
      </c>
      <c r="L1996" s="74">
        <v>1000</v>
      </c>
      <c r="M1996" s="73">
        <v>119216.14</v>
      </c>
      <c r="N1996" s="73">
        <v>0</v>
      </c>
      <c r="O1996" s="16" t="str">
        <f>VLOOKUP($A1996,'Roll up tech'!$A:$C,3,0)</f>
        <v>BJ PTS</v>
      </c>
      <c r="P1996" s="16" t="str">
        <f>VLOOKUP($A1996,'Roll up tech'!$A:$C,2,0)</f>
        <v>BJ US-NDO-CHOC CHP COOK DGH-8 1PT</v>
      </c>
      <c r="Q1996" s="16" t="str">
        <f t="shared" si="101"/>
        <v>BJ</v>
      </c>
      <c r="R1996" s="16">
        <f>VLOOKUP(A1996,'Per Pallet'!A:C,3,0)</f>
        <v>240</v>
      </c>
      <c r="S1996" s="16">
        <f t="shared" si="102"/>
        <v>43</v>
      </c>
    </row>
    <row r="1997" spans="1:19" hidden="1" x14ac:dyDescent="0.25">
      <c r="A1997" s="71">
        <v>69986507</v>
      </c>
      <c r="B1997" s="71">
        <v>2300</v>
      </c>
      <c r="C1997" s="71" t="s">
        <v>849</v>
      </c>
      <c r="D1997" s="71" t="s">
        <v>850</v>
      </c>
      <c r="E1997" s="71" t="s">
        <v>10403</v>
      </c>
      <c r="F1997" s="71" t="s">
        <v>851</v>
      </c>
      <c r="G1997" s="71" t="s">
        <v>852</v>
      </c>
      <c r="H1997" s="72">
        <v>2819</v>
      </c>
      <c r="I1997" s="73">
        <v>32967.910000000003</v>
      </c>
      <c r="J1997" s="73">
        <v>11694.9</v>
      </c>
      <c r="K1997" s="73">
        <v>11621.65</v>
      </c>
      <c r="L1997" s="74">
        <v>1000</v>
      </c>
      <c r="M1997" s="73">
        <v>32967.910000000003</v>
      </c>
      <c r="N1997" s="73">
        <v>0</v>
      </c>
      <c r="O1997" s="16" t="str">
        <f>VLOOKUP($A1997,'Roll up tech'!$A:$C,3,0)</f>
        <v>BJ PTS</v>
      </c>
      <c r="P1997" s="16" t="str">
        <f>VLOOKUP($A1997,'Roll up tech'!$A:$C,2,0)</f>
        <v>BJ US-NDO-CHOC CHP COOK DGH-8 1PT</v>
      </c>
      <c r="Q1997" s="16" t="str">
        <f t="shared" si="101"/>
        <v>BJ</v>
      </c>
      <c r="R1997" s="16">
        <f>VLOOKUP(A1997,'Per Pallet'!A:C,3,0)</f>
        <v>240</v>
      </c>
      <c r="S1997" s="16">
        <f t="shared" si="102"/>
        <v>12</v>
      </c>
    </row>
    <row r="1998" spans="1:19" hidden="1" x14ac:dyDescent="0.25">
      <c r="A1998" s="71">
        <v>69986507</v>
      </c>
      <c r="B1998" s="71">
        <v>3989</v>
      </c>
      <c r="C1998" s="71" t="s">
        <v>849</v>
      </c>
      <c r="D1998" s="71" t="s">
        <v>850</v>
      </c>
      <c r="E1998" s="71" t="s">
        <v>10403</v>
      </c>
      <c r="F1998" s="71" t="s">
        <v>851</v>
      </c>
      <c r="G1998" s="71" t="s">
        <v>852</v>
      </c>
      <c r="H1998" s="72">
        <v>42591</v>
      </c>
      <c r="I1998" s="73">
        <v>465898.02</v>
      </c>
      <c r="J1998" s="73">
        <v>10938.88</v>
      </c>
      <c r="K1998" s="73">
        <v>11593.65</v>
      </c>
      <c r="L1998" s="74">
        <v>1000</v>
      </c>
      <c r="M1998" s="73">
        <v>465898.02</v>
      </c>
      <c r="N1998" s="73">
        <v>0</v>
      </c>
      <c r="O1998" s="16" t="str">
        <f>VLOOKUP($A1998,'Roll up tech'!$A:$C,3,0)</f>
        <v>BJ PTS</v>
      </c>
      <c r="P1998" s="16" t="str">
        <f>VLOOKUP($A1998,'Roll up tech'!$A:$C,2,0)</f>
        <v>BJ US-NDO-CHOC CHP COOK DGH-8 1PT</v>
      </c>
      <c r="Q1998" s="16" t="str">
        <f t="shared" si="101"/>
        <v>BJ</v>
      </c>
      <c r="R1998" s="16">
        <f>VLOOKUP(A1998,'Per Pallet'!A:C,3,0)</f>
        <v>240</v>
      </c>
      <c r="S1998" s="16">
        <f t="shared" si="102"/>
        <v>178</v>
      </c>
    </row>
    <row r="1999" spans="1:19" hidden="1" x14ac:dyDescent="0.25">
      <c r="A1999" s="71">
        <v>69986507</v>
      </c>
      <c r="B1999" s="71">
        <v>5914</v>
      </c>
      <c r="C1999" s="71" t="s">
        <v>849</v>
      </c>
      <c r="D1999" s="71" t="s">
        <v>850</v>
      </c>
      <c r="E1999" s="71" t="s">
        <v>10403</v>
      </c>
      <c r="F1999" s="71" t="s">
        <v>851</v>
      </c>
      <c r="G1999" s="71" t="s">
        <v>852</v>
      </c>
      <c r="H1999" s="72">
        <v>161</v>
      </c>
      <c r="I1999" s="73">
        <v>1633.38</v>
      </c>
      <c r="J1999" s="73">
        <v>10145.219999999999</v>
      </c>
      <c r="K1999" s="73">
        <v>10965.4</v>
      </c>
      <c r="L1999" s="74">
        <v>1000</v>
      </c>
      <c r="M1999" s="73">
        <v>1633.38</v>
      </c>
      <c r="N1999" s="73">
        <v>0</v>
      </c>
      <c r="O1999" s="16" t="str">
        <f>VLOOKUP($A1999,'Roll up tech'!$A:$C,3,0)</f>
        <v>BJ PTS</v>
      </c>
      <c r="P1999" s="16" t="str">
        <f>VLOOKUP($A1999,'Roll up tech'!$A:$C,2,0)</f>
        <v>BJ US-NDO-CHOC CHP COOK DGH-8 1PT</v>
      </c>
      <c r="Q1999" s="16" t="str">
        <f t="shared" si="101"/>
        <v>BJ</v>
      </c>
      <c r="R1999" s="16">
        <f>VLOOKUP(A1999,'Per Pallet'!A:C,3,0)</f>
        <v>240</v>
      </c>
      <c r="S1999" s="16">
        <f t="shared" si="102"/>
        <v>1</v>
      </c>
    </row>
    <row r="2000" spans="1:19" hidden="1" x14ac:dyDescent="0.25">
      <c r="A2000" s="71">
        <v>69986508</v>
      </c>
      <c r="B2000" s="71">
        <v>1419</v>
      </c>
      <c r="C2000" s="71" t="s">
        <v>849</v>
      </c>
      <c r="D2000" s="71" t="s">
        <v>850</v>
      </c>
      <c r="E2000" s="71" t="s">
        <v>10403</v>
      </c>
      <c r="F2000" s="71" t="s">
        <v>851</v>
      </c>
      <c r="G2000" s="71" t="s">
        <v>852</v>
      </c>
      <c r="H2000" s="72">
        <v>38718</v>
      </c>
      <c r="I2000" s="73">
        <v>426808.07</v>
      </c>
      <c r="J2000" s="73">
        <v>11023.51</v>
      </c>
      <c r="K2000" s="73">
        <v>11630.99</v>
      </c>
      <c r="L2000" s="74">
        <v>1000</v>
      </c>
      <c r="M2000" s="73">
        <v>426808.07</v>
      </c>
      <c r="N2000" s="73">
        <v>0</v>
      </c>
      <c r="O2000" s="16" t="str">
        <f>VLOOKUP($A2000,'Roll up tech'!$A:$C,3,0)</f>
        <v>BJ PTS</v>
      </c>
      <c r="P2000" s="16" t="str">
        <f>VLOOKUP($A2000,'Roll up tech'!$A:$C,2,0)</f>
        <v>BJ US-NDO-CHC FG BRWN-8 1PT</v>
      </c>
      <c r="Q2000" s="16" t="str">
        <f t="shared" si="101"/>
        <v>BJ</v>
      </c>
      <c r="R2000" s="16">
        <f>VLOOKUP(A2000,'Per Pallet'!A:C,3,0)</f>
        <v>240</v>
      </c>
      <c r="S2000" s="16">
        <f t="shared" si="102"/>
        <v>162</v>
      </c>
    </row>
    <row r="2001" spans="1:19" hidden="1" x14ac:dyDescent="0.25">
      <c r="A2001" s="71">
        <v>69986508</v>
      </c>
      <c r="B2001" s="71">
        <v>1439</v>
      </c>
      <c r="C2001" s="71" t="s">
        <v>849</v>
      </c>
      <c r="D2001" s="71" t="s">
        <v>850</v>
      </c>
      <c r="E2001" s="71" t="s">
        <v>10403</v>
      </c>
      <c r="F2001" s="71" t="s">
        <v>851</v>
      </c>
      <c r="G2001" s="71" t="s">
        <v>852</v>
      </c>
      <c r="H2001" s="72">
        <v>22525</v>
      </c>
      <c r="I2001" s="73">
        <v>264801.58</v>
      </c>
      <c r="J2001" s="73">
        <v>11755.9</v>
      </c>
      <c r="K2001" s="73">
        <v>11019.63</v>
      </c>
      <c r="L2001" s="74">
        <v>1000</v>
      </c>
      <c r="M2001" s="73">
        <v>264801.58</v>
      </c>
      <c r="N2001" s="73">
        <v>0</v>
      </c>
      <c r="O2001" s="16" t="str">
        <f>VLOOKUP($A2001,'Roll up tech'!$A:$C,3,0)</f>
        <v>BJ PTS</v>
      </c>
      <c r="P2001" s="16" t="str">
        <f>VLOOKUP($A2001,'Roll up tech'!$A:$C,2,0)</f>
        <v>BJ US-NDO-CHC FG BRWN-8 1PT</v>
      </c>
      <c r="Q2001" s="16" t="str">
        <f t="shared" si="101"/>
        <v>BJ</v>
      </c>
      <c r="R2001" s="16">
        <f>VLOOKUP(A2001,'Per Pallet'!A:C,3,0)</f>
        <v>240</v>
      </c>
      <c r="S2001" s="16">
        <f t="shared" si="102"/>
        <v>94</v>
      </c>
    </row>
    <row r="2002" spans="1:19" hidden="1" x14ac:dyDescent="0.25">
      <c r="A2002" s="71">
        <v>69986508</v>
      </c>
      <c r="B2002" s="71">
        <v>2300</v>
      </c>
      <c r="C2002" s="71" t="s">
        <v>849</v>
      </c>
      <c r="D2002" s="71" t="s">
        <v>850</v>
      </c>
      <c r="E2002" s="71" t="s">
        <v>10403</v>
      </c>
      <c r="F2002" s="71" t="s">
        <v>851</v>
      </c>
      <c r="G2002" s="71" t="s">
        <v>852</v>
      </c>
      <c r="H2002" s="72">
        <v>6037</v>
      </c>
      <c r="I2002" s="73">
        <v>71164.47</v>
      </c>
      <c r="J2002" s="73">
        <v>11788.05</v>
      </c>
      <c r="K2002" s="73">
        <v>12348.96</v>
      </c>
      <c r="L2002" s="74">
        <v>1000</v>
      </c>
      <c r="M2002" s="73">
        <v>71164.47</v>
      </c>
      <c r="N2002" s="73">
        <v>0</v>
      </c>
      <c r="O2002" s="16" t="str">
        <f>VLOOKUP($A2002,'Roll up tech'!$A:$C,3,0)</f>
        <v>BJ PTS</v>
      </c>
      <c r="P2002" s="16" t="str">
        <f>VLOOKUP($A2002,'Roll up tech'!$A:$C,2,0)</f>
        <v>BJ US-NDO-CHC FG BRWN-8 1PT</v>
      </c>
      <c r="Q2002" s="16" t="str">
        <f t="shared" si="101"/>
        <v>BJ</v>
      </c>
      <c r="R2002" s="16">
        <f>VLOOKUP(A2002,'Per Pallet'!A:C,3,0)</f>
        <v>240</v>
      </c>
      <c r="S2002" s="16">
        <f t="shared" si="102"/>
        <v>26</v>
      </c>
    </row>
    <row r="2003" spans="1:19" hidden="1" x14ac:dyDescent="0.25">
      <c r="A2003" s="71">
        <v>69986508</v>
      </c>
      <c r="B2003" s="71">
        <v>3989</v>
      </c>
      <c r="C2003" s="71" t="s">
        <v>849</v>
      </c>
      <c r="D2003" s="71" t="s">
        <v>850</v>
      </c>
      <c r="E2003" s="71" t="s">
        <v>10403</v>
      </c>
      <c r="F2003" s="71" t="s">
        <v>851</v>
      </c>
      <c r="G2003" s="71" t="s">
        <v>852</v>
      </c>
      <c r="H2003" s="72">
        <v>19823</v>
      </c>
      <c r="I2003" s="73">
        <v>217542.31</v>
      </c>
      <c r="J2003" s="73">
        <v>10974.24</v>
      </c>
      <c r="K2003" s="73">
        <v>10438.69</v>
      </c>
      <c r="L2003" s="74">
        <v>1000</v>
      </c>
      <c r="M2003" s="73">
        <v>217542.31</v>
      </c>
      <c r="N2003" s="73">
        <v>0</v>
      </c>
      <c r="O2003" s="16" t="str">
        <f>VLOOKUP($A2003,'Roll up tech'!$A:$C,3,0)</f>
        <v>BJ PTS</v>
      </c>
      <c r="P2003" s="16" t="str">
        <f>VLOOKUP($A2003,'Roll up tech'!$A:$C,2,0)</f>
        <v>BJ US-NDO-CHC FG BRWN-8 1PT</v>
      </c>
      <c r="Q2003" s="16" t="str">
        <f t="shared" si="101"/>
        <v>BJ</v>
      </c>
      <c r="R2003" s="16">
        <f>VLOOKUP(A2003,'Per Pallet'!A:C,3,0)</f>
        <v>240</v>
      </c>
      <c r="S2003" s="16">
        <f t="shared" si="102"/>
        <v>83</v>
      </c>
    </row>
    <row r="2004" spans="1:19" hidden="1" x14ac:dyDescent="0.25">
      <c r="A2004" s="71">
        <v>69986508</v>
      </c>
      <c r="B2004" s="71">
        <v>5914</v>
      </c>
      <c r="C2004" s="71" t="s">
        <v>849</v>
      </c>
      <c r="D2004" s="71" t="s">
        <v>850</v>
      </c>
      <c r="E2004" s="71" t="s">
        <v>10403</v>
      </c>
      <c r="F2004" s="71" t="s">
        <v>851</v>
      </c>
      <c r="G2004" s="71" t="s">
        <v>852</v>
      </c>
      <c r="H2004" s="72">
        <v>0</v>
      </c>
      <c r="I2004" s="73">
        <v>0</v>
      </c>
      <c r="J2004" s="73">
        <v>10120.66</v>
      </c>
      <c r="K2004" s="73">
        <v>10066.83</v>
      </c>
      <c r="L2004" s="74">
        <v>1000</v>
      </c>
      <c r="M2004" s="73">
        <v>0</v>
      </c>
      <c r="N2004" s="73">
        <v>0</v>
      </c>
      <c r="O2004" s="16" t="str">
        <f>VLOOKUP($A2004,'Roll up tech'!$A:$C,3,0)</f>
        <v>BJ PTS</v>
      </c>
      <c r="P2004" s="16" t="str">
        <f>VLOOKUP($A2004,'Roll up tech'!$A:$C,2,0)</f>
        <v>BJ US-NDO-CHC FG BRWN-8 1PT</v>
      </c>
      <c r="Q2004" s="16" t="str">
        <f t="shared" si="101"/>
        <v>BJ</v>
      </c>
      <c r="R2004" s="16">
        <f>VLOOKUP(A2004,'Per Pallet'!A:C,3,0)</f>
        <v>240</v>
      </c>
      <c r="S2004" s="16">
        <f t="shared" si="102"/>
        <v>0</v>
      </c>
    </row>
    <row r="2005" spans="1:19" hidden="1" x14ac:dyDescent="0.25">
      <c r="A2005" s="71">
        <v>69986509</v>
      </c>
      <c r="B2005" s="71">
        <v>1419</v>
      </c>
      <c r="C2005" s="71" t="s">
        <v>849</v>
      </c>
      <c r="D2005" s="71" t="s">
        <v>850</v>
      </c>
      <c r="E2005" s="71" t="s">
        <v>10403</v>
      </c>
      <c r="F2005" s="71" t="s">
        <v>851</v>
      </c>
      <c r="G2005" s="71" t="s">
        <v>852</v>
      </c>
      <c r="H2005" s="72">
        <v>3844</v>
      </c>
      <c r="I2005" s="73">
        <v>44406.8</v>
      </c>
      <c r="J2005" s="73">
        <v>11552.24</v>
      </c>
      <c r="K2005" s="73">
        <v>12029.31</v>
      </c>
      <c r="L2005" s="74">
        <v>1000</v>
      </c>
      <c r="M2005" s="73">
        <v>44406.8</v>
      </c>
      <c r="N2005" s="73">
        <v>0</v>
      </c>
      <c r="O2005" s="16" t="str">
        <f>VLOOKUP($A2005,'Roll up tech'!$A:$C,3,0)</f>
        <v>BJ PTS</v>
      </c>
      <c r="P2005" s="16" t="str">
        <f>VLOOKUP($A2005,'Roll up tech'!$A:$C,2,0)</f>
        <v>BJ US-NDO-PB Cookie-8 1PT</v>
      </c>
      <c r="Q2005" s="16" t="str">
        <f t="shared" si="101"/>
        <v>BJ</v>
      </c>
      <c r="R2005" s="16">
        <f>VLOOKUP(A2005,'Per Pallet'!A:C,3,0)</f>
        <v>240</v>
      </c>
      <c r="S2005" s="16">
        <f t="shared" si="102"/>
        <v>17</v>
      </c>
    </row>
    <row r="2006" spans="1:19" hidden="1" x14ac:dyDescent="0.25">
      <c r="A2006" s="71">
        <v>69986509</v>
      </c>
      <c r="B2006" s="71">
        <v>1439</v>
      </c>
      <c r="C2006" s="71" t="s">
        <v>849</v>
      </c>
      <c r="D2006" s="71" t="s">
        <v>850</v>
      </c>
      <c r="E2006" s="71" t="s">
        <v>10403</v>
      </c>
      <c r="F2006" s="71" t="s">
        <v>851</v>
      </c>
      <c r="G2006" s="71" t="s">
        <v>852</v>
      </c>
      <c r="H2006" s="72">
        <v>2971</v>
      </c>
      <c r="I2006" s="73">
        <v>36464.71</v>
      </c>
      <c r="J2006" s="73">
        <v>12273.55</v>
      </c>
      <c r="K2006" s="73">
        <v>12029.31</v>
      </c>
      <c r="L2006" s="74">
        <v>1000</v>
      </c>
      <c r="M2006" s="73">
        <v>36464.71</v>
      </c>
      <c r="N2006" s="73">
        <v>0</v>
      </c>
      <c r="O2006" s="16" t="str">
        <f>VLOOKUP($A2006,'Roll up tech'!$A:$C,3,0)</f>
        <v>BJ PTS</v>
      </c>
      <c r="P2006" s="16" t="str">
        <f>VLOOKUP($A2006,'Roll up tech'!$A:$C,2,0)</f>
        <v>BJ US-NDO-PB Cookie-8 1PT</v>
      </c>
      <c r="Q2006" s="16" t="str">
        <f t="shared" si="101"/>
        <v>BJ</v>
      </c>
      <c r="R2006" s="16">
        <f>VLOOKUP(A2006,'Per Pallet'!A:C,3,0)</f>
        <v>240</v>
      </c>
      <c r="S2006" s="16">
        <f t="shared" si="102"/>
        <v>13</v>
      </c>
    </row>
    <row r="2007" spans="1:19" hidden="1" x14ac:dyDescent="0.25">
      <c r="A2007" s="71">
        <v>69986509</v>
      </c>
      <c r="B2007" s="71">
        <v>1471</v>
      </c>
      <c r="C2007" s="71" t="s">
        <v>849</v>
      </c>
      <c r="D2007" s="71" t="s">
        <v>850</v>
      </c>
      <c r="E2007" s="71" t="s">
        <v>10403</v>
      </c>
      <c r="F2007" s="71" t="s">
        <v>851</v>
      </c>
      <c r="G2007" s="71" t="s">
        <v>852</v>
      </c>
      <c r="H2007" s="72">
        <v>3840</v>
      </c>
      <c r="I2007" s="73">
        <v>43459.199999999997</v>
      </c>
      <c r="J2007" s="73">
        <v>11317.5</v>
      </c>
      <c r="K2007" s="73">
        <v>12029.31</v>
      </c>
      <c r="L2007" s="74">
        <v>1000</v>
      </c>
      <c r="M2007" s="73">
        <v>43459.199999999997</v>
      </c>
      <c r="N2007" s="73">
        <v>0</v>
      </c>
      <c r="O2007" s="16" t="str">
        <f>VLOOKUP($A2007,'Roll up tech'!$A:$C,3,0)</f>
        <v>BJ PTS</v>
      </c>
      <c r="P2007" s="16" t="str">
        <f>VLOOKUP($A2007,'Roll up tech'!$A:$C,2,0)</f>
        <v>BJ US-NDO-PB Cookie-8 1PT</v>
      </c>
      <c r="Q2007" s="16" t="str">
        <f t="shared" si="101"/>
        <v>BJ</v>
      </c>
      <c r="R2007" s="16">
        <f>VLOOKUP(A2007,'Per Pallet'!A:C,3,0)</f>
        <v>240</v>
      </c>
      <c r="S2007" s="16">
        <f t="shared" si="102"/>
        <v>16</v>
      </c>
    </row>
    <row r="2008" spans="1:19" hidden="1" x14ac:dyDescent="0.25">
      <c r="A2008" s="71">
        <v>69986509</v>
      </c>
      <c r="B2008" s="71">
        <v>2300</v>
      </c>
      <c r="C2008" s="71" t="s">
        <v>849</v>
      </c>
      <c r="D2008" s="71" t="s">
        <v>850</v>
      </c>
      <c r="E2008" s="71" t="s">
        <v>10403</v>
      </c>
      <c r="F2008" s="71" t="s">
        <v>851</v>
      </c>
      <c r="G2008" s="71" t="s">
        <v>852</v>
      </c>
      <c r="H2008" s="72">
        <v>1264</v>
      </c>
      <c r="I2008" s="73">
        <v>14048.18</v>
      </c>
      <c r="J2008" s="73">
        <v>11114.07</v>
      </c>
      <c r="K2008" s="73">
        <v>13200.54</v>
      </c>
      <c r="L2008" s="74">
        <v>1000</v>
      </c>
      <c r="M2008" s="73">
        <v>14048.18</v>
      </c>
      <c r="N2008" s="73">
        <v>0</v>
      </c>
      <c r="O2008" s="16" t="str">
        <f>VLOOKUP($A2008,'Roll up tech'!$A:$C,3,0)</f>
        <v>BJ PTS</v>
      </c>
      <c r="P2008" s="16" t="str">
        <f>VLOOKUP($A2008,'Roll up tech'!$A:$C,2,0)</f>
        <v>BJ US-NDO-PB Cookie-8 1PT</v>
      </c>
      <c r="Q2008" s="16" t="str">
        <f t="shared" si="101"/>
        <v>BJ</v>
      </c>
      <c r="R2008" s="16">
        <f>VLOOKUP(A2008,'Per Pallet'!A:C,3,0)</f>
        <v>240</v>
      </c>
      <c r="S2008" s="16">
        <f t="shared" si="102"/>
        <v>6</v>
      </c>
    </row>
    <row r="2009" spans="1:19" hidden="1" x14ac:dyDescent="0.25">
      <c r="A2009" s="71">
        <v>69986509</v>
      </c>
      <c r="B2009" s="71">
        <v>3989</v>
      </c>
      <c r="C2009" s="71" t="s">
        <v>849</v>
      </c>
      <c r="D2009" s="71" t="s">
        <v>850</v>
      </c>
      <c r="E2009" s="71" t="s">
        <v>10403</v>
      </c>
      <c r="F2009" s="71" t="s">
        <v>851</v>
      </c>
      <c r="G2009" s="71" t="s">
        <v>852</v>
      </c>
      <c r="H2009" s="72">
        <v>13041</v>
      </c>
      <c r="I2009" s="73">
        <v>152325.23000000001</v>
      </c>
      <c r="J2009" s="73">
        <v>11680.49</v>
      </c>
      <c r="K2009" s="73">
        <v>12392.2</v>
      </c>
      <c r="L2009" s="74">
        <v>1000</v>
      </c>
      <c r="M2009" s="73">
        <v>152325.23000000001</v>
      </c>
      <c r="N2009" s="73">
        <v>0</v>
      </c>
      <c r="O2009" s="16" t="str">
        <f>VLOOKUP($A2009,'Roll up tech'!$A:$C,3,0)</f>
        <v>BJ PTS</v>
      </c>
      <c r="P2009" s="16" t="str">
        <f>VLOOKUP($A2009,'Roll up tech'!$A:$C,2,0)</f>
        <v>BJ US-NDO-PB Cookie-8 1PT</v>
      </c>
      <c r="Q2009" s="16" t="str">
        <f t="shared" si="101"/>
        <v>BJ</v>
      </c>
      <c r="R2009" s="16">
        <f>VLOOKUP(A2009,'Per Pallet'!A:C,3,0)</f>
        <v>240</v>
      </c>
      <c r="S2009" s="16">
        <f t="shared" si="102"/>
        <v>55</v>
      </c>
    </row>
    <row r="2010" spans="1:19" hidden="1" x14ac:dyDescent="0.25">
      <c r="A2010" s="71">
        <v>69986510</v>
      </c>
      <c r="B2010" s="71">
        <v>2300</v>
      </c>
      <c r="C2010" s="71" t="s">
        <v>849</v>
      </c>
      <c r="D2010" s="71" t="s">
        <v>850</v>
      </c>
      <c r="E2010" s="71" t="s">
        <v>10403</v>
      </c>
      <c r="F2010" s="71" t="s">
        <v>851</v>
      </c>
      <c r="G2010" s="71" t="s">
        <v>852</v>
      </c>
      <c r="H2010" s="72">
        <v>15</v>
      </c>
      <c r="I2010" s="73">
        <v>192.4</v>
      </c>
      <c r="J2010" s="73">
        <v>12826.67</v>
      </c>
      <c r="K2010" s="73">
        <v>14381.09</v>
      </c>
      <c r="L2010" s="74">
        <v>1000</v>
      </c>
      <c r="M2010" s="73">
        <v>192.4</v>
      </c>
      <c r="N2010" s="73">
        <v>0</v>
      </c>
      <c r="O2010" s="16" t="str">
        <f>VLOOKUP($A2010,'Roll up tech'!$A:$C,3,0)</f>
        <v>BJ PTS</v>
      </c>
      <c r="P2010" s="16" t="str">
        <f>VLOOKUP($A2010,'Roll up tech'!$A:$C,2,0)</f>
        <v>BJ US-NDO-Netflix+Chillld-8 1PT</v>
      </c>
      <c r="Q2010" s="16" t="str">
        <f t="shared" si="101"/>
        <v>BJ</v>
      </c>
      <c r="R2010" s="16">
        <f>VLOOKUP(A2010,'Per Pallet'!A:C,3,0)</f>
        <v>240</v>
      </c>
      <c r="S2010" s="16">
        <f t="shared" si="102"/>
        <v>1</v>
      </c>
    </row>
    <row r="2011" spans="1:19" hidden="1" x14ac:dyDescent="0.25">
      <c r="A2011" s="71">
        <v>69986511</v>
      </c>
      <c r="B2011" s="71">
        <v>1419</v>
      </c>
      <c r="C2011" s="71" t="s">
        <v>849</v>
      </c>
      <c r="D2011" s="71" t="s">
        <v>850</v>
      </c>
      <c r="E2011" s="71" t="s">
        <v>10403</v>
      </c>
      <c r="F2011" s="71" t="s">
        <v>851</v>
      </c>
      <c r="G2011" s="71" t="s">
        <v>852</v>
      </c>
      <c r="H2011" s="72">
        <v>21568</v>
      </c>
      <c r="I2011" s="73">
        <v>308659.39</v>
      </c>
      <c r="J2011" s="73">
        <v>14310.99</v>
      </c>
      <c r="K2011" s="73">
        <v>14981.28</v>
      </c>
      <c r="L2011" s="74">
        <v>1000</v>
      </c>
      <c r="M2011" s="73">
        <v>308659.39</v>
      </c>
      <c r="N2011" s="73">
        <v>0</v>
      </c>
      <c r="O2011" s="16" t="str">
        <f>VLOOKUP($A2011,'Roll up tech'!$A:$C,3,0)</f>
        <v>BJ PTS</v>
      </c>
      <c r="P2011" s="16" t="str">
        <f>VLOOKUP($A2011,'Roll up tech'!$A:$C,2,0)</f>
        <v>BJ US-NDO-PhishFood-8 1PT</v>
      </c>
      <c r="Q2011" s="16" t="str">
        <f t="shared" si="101"/>
        <v>BJ</v>
      </c>
      <c r="R2011" s="16">
        <f>VLOOKUP(A2011,'Per Pallet'!A:C,3,0)</f>
        <v>240</v>
      </c>
      <c r="S2011" s="16">
        <f t="shared" si="102"/>
        <v>90</v>
      </c>
    </row>
    <row r="2012" spans="1:19" hidden="1" x14ac:dyDescent="0.25">
      <c r="A2012" s="71">
        <v>69986511</v>
      </c>
      <c r="B2012" s="71">
        <v>1439</v>
      </c>
      <c r="C2012" s="71" t="s">
        <v>849</v>
      </c>
      <c r="D2012" s="71" t="s">
        <v>850</v>
      </c>
      <c r="E2012" s="71" t="s">
        <v>10403</v>
      </c>
      <c r="F2012" s="71" t="s">
        <v>851</v>
      </c>
      <c r="G2012" s="71" t="s">
        <v>852</v>
      </c>
      <c r="H2012" s="72">
        <v>5330</v>
      </c>
      <c r="I2012" s="73">
        <v>79683.399999999994</v>
      </c>
      <c r="J2012" s="73">
        <v>14949.98</v>
      </c>
      <c r="K2012" s="73">
        <v>13825.93</v>
      </c>
      <c r="L2012" s="74">
        <v>1000</v>
      </c>
      <c r="M2012" s="73">
        <v>79683.399999999994</v>
      </c>
      <c r="N2012" s="73">
        <v>0</v>
      </c>
      <c r="O2012" s="16" t="str">
        <f>VLOOKUP($A2012,'Roll up tech'!$A:$C,3,0)</f>
        <v>BJ PTS</v>
      </c>
      <c r="P2012" s="16" t="str">
        <f>VLOOKUP($A2012,'Roll up tech'!$A:$C,2,0)</f>
        <v>BJ US-NDO-PhishFood-8 1PT</v>
      </c>
      <c r="Q2012" s="16" t="str">
        <f t="shared" ref="Q2012:Q2066" si="103">LEFT(P2012,2)</f>
        <v>BJ</v>
      </c>
      <c r="R2012" s="16">
        <f>VLOOKUP(A2012,'Per Pallet'!A:C,3,0)</f>
        <v>240</v>
      </c>
      <c r="S2012" s="16">
        <f t="shared" ref="S2012:S2066" si="104">ROUNDUP(H2012/R2012,0)</f>
        <v>23</v>
      </c>
    </row>
    <row r="2013" spans="1:19" hidden="1" x14ac:dyDescent="0.25">
      <c r="A2013" s="71">
        <v>69986511</v>
      </c>
      <c r="B2013" s="71">
        <v>2300</v>
      </c>
      <c r="C2013" s="71" t="s">
        <v>849</v>
      </c>
      <c r="D2013" s="71" t="s">
        <v>850</v>
      </c>
      <c r="E2013" s="71" t="s">
        <v>10403</v>
      </c>
      <c r="F2013" s="71" t="s">
        <v>851</v>
      </c>
      <c r="G2013" s="71" t="s">
        <v>852</v>
      </c>
      <c r="H2013" s="72">
        <v>2438</v>
      </c>
      <c r="I2013" s="73">
        <v>35101.449999999997</v>
      </c>
      <c r="J2013" s="73">
        <v>14397.64</v>
      </c>
      <c r="K2013" s="73">
        <v>13727.85</v>
      </c>
      <c r="L2013" s="74">
        <v>1000</v>
      </c>
      <c r="M2013" s="73">
        <v>35101.449999999997</v>
      </c>
      <c r="N2013" s="73">
        <v>0</v>
      </c>
      <c r="O2013" s="16" t="str">
        <f>VLOOKUP($A2013,'Roll up tech'!$A:$C,3,0)</f>
        <v>BJ PTS</v>
      </c>
      <c r="P2013" s="16" t="str">
        <f>VLOOKUP($A2013,'Roll up tech'!$A:$C,2,0)</f>
        <v>BJ US-NDO-PhishFood-8 1PT</v>
      </c>
      <c r="Q2013" s="16" t="str">
        <f t="shared" si="103"/>
        <v>BJ</v>
      </c>
      <c r="R2013" s="16">
        <f>VLOOKUP(A2013,'Per Pallet'!A:C,3,0)</f>
        <v>240</v>
      </c>
      <c r="S2013" s="16">
        <f t="shared" si="104"/>
        <v>11</v>
      </c>
    </row>
    <row r="2014" spans="1:19" hidden="1" x14ac:dyDescent="0.25">
      <c r="A2014" s="71">
        <v>69986511</v>
      </c>
      <c r="B2014" s="71">
        <v>3989</v>
      </c>
      <c r="C2014" s="71" t="s">
        <v>849</v>
      </c>
      <c r="D2014" s="71" t="s">
        <v>850</v>
      </c>
      <c r="E2014" s="71" t="s">
        <v>10403</v>
      </c>
      <c r="F2014" s="71" t="s">
        <v>851</v>
      </c>
      <c r="G2014" s="71" t="s">
        <v>852</v>
      </c>
      <c r="H2014" s="72">
        <v>23729</v>
      </c>
      <c r="I2014" s="73">
        <v>337637.51</v>
      </c>
      <c r="J2014" s="73">
        <v>14228.9</v>
      </c>
      <c r="K2014" s="73">
        <v>15225.05</v>
      </c>
      <c r="L2014" s="74">
        <v>1000</v>
      </c>
      <c r="M2014" s="73">
        <v>337637.51</v>
      </c>
      <c r="N2014" s="73">
        <v>0</v>
      </c>
      <c r="O2014" s="16" t="str">
        <f>VLOOKUP($A2014,'Roll up tech'!$A:$C,3,0)</f>
        <v>BJ PTS</v>
      </c>
      <c r="P2014" s="16" t="str">
        <f>VLOOKUP($A2014,'Roll up tech'!$A:$C,2,0)</f>
        <v>BJ US-NDO-PhishFood-8 1PT</v>
      </c>
      <c r="Q2014" s="16" t="str">
        <f t="shared" si="103"/>
        <v>BJ</v>
      </c>
      <c r="R2014" s="16">
        <f>VLOOKUP(A2014,'Per Pallet'!A:C,3,0)</f>
        <v>240</v>
      </c>
      <c r="S2014" s="16">
        <f t="shared" si="104"/>
        <v>99</v>
      </c>
    </row>
    <row r="2015" spans="1:19" hidden="1" x14ac:dyDescent="0.25">
      <c r="A2015" s="71">
        <v>69986511</v>
      </c>
      <c r="B2015" s="71">
        <v>5914</v>
      </c>
      <c r="C2015" s="71" t="s">
        <v>849</v>
      </c>
      <c r="D2015" s="71" t="s">
        <v>850</v>
      </c>
      <c r="E2015" s="71" t="s">
        <v>10403</v>
      </c>
      <c r="F2015" s="71" t="s">
        <v>851</v>
      </c>
      <c r="G2015" s="71" t="s">
        <v>852</v>
      </c>
      <c r="H2015" s="72">
        <v>553</v>
      </c>
      <c r="I2015" s="73">
        <v>7544.65</v>
      </c>
      <c r="J2015" s="73">
        <v>13643.13</v>
      </c>
      <c r="K2015" s="73">
        <v>13100.31</v>
      </c>
      <c r="L2015" s="74">
        <v>1000</v>
      </c>
      <c r="M2015" s="73">
        <v>7544.65</v>
      </c>
      <c r="N2015" s="73">
        <v>0</v>
      </c>
      <c r="O2015" s="16" t="str">
        <f>VLOOKUP($A2015,'Roll up tech'!$A:$C,3,0)</f>
        <v>BJ PTS</v>
      </c>
      <c r="P2015" s="16" t="str">
        <f>VLOOKUP($A2015,'Roll up tech'!$A:$C,2,0)</f>
        <v>BJ US-NDO-PhishFood-8 1PT</v>
      </c>
      <c r="Q2015" s="16" t="str">
        <f t="shared" si="103"/>
        <v>BJ</v>
      </c>
      <c r="R2015" s="16">
        <f>VLOOKUP(A2015,'Per Pallet'!A:C,3,0)</f>
        <v>240</v>
      </c>
      <c r="S2015" s="16">
        <f t="shared" si="104"/>
        <v>3</v>
      </c>
    </row>
    <row r="2016" spans="1:19" hidden="1" x14ac:dyDescent="0.25">
      <c r="A2016" s="71">
        <v>69988931</v>
      </c>
      <c r="B2016" s="71">
        <v>1419</v>
      </c>
      <c r="C2016" s="71" t="s">
        <v>849</v>
      </c>
      <c r="D2016" s="71" t="s">
        <v>850</v>
      </c>
      <c r="E2016" s="71" t="s">
        <v>10403</v>
      </c>
      <c r="F2016" s="71" t="s">
        <v>851</v>
      </c>
      <c r="G2016" s="71" t="s">
        <v>852</v>
      </c>
      <c r="H2016" s="72">
        <v>13232</v>
      </c>
      <c r="I2016" s="73">
        <v>210769.85</v>
      </c>
      <c r="J2016" s="73">
        <v>15928.8</v>
      </c>
      <c r="K2016" s="73">
        <v>17872.02</v>
      </c>
      <c r="L2016" s="74">
        <v>1000</v>
      </c>
      <c r="M2016" s="73">
        <v>210769.85</v>
      </c>
      <c r="N2016" s="73">
        <v>0</v>
      </c>
      <c r="O2016" s="16" t="str">
        <f>VLOOKUP($A2016,'Roll up tech'!$A:$C,3,0)</f>
        <v>MG Sticks</v>
      </c>
      <c r="P2016" s="16" t="str">
        <f>VLOOKUP($A2016,'Roll up tech'!$A:$C,2,0)</f>
        <v>MG Mini Classic/Almond/White VP 6-6PK</v>
      </c>
      <c r="Q2016" s="16" t="str">
        <f t="shared" si="103"/>
        <v>MG</v>
      </c>
      <c r="R2016" s="16">
        <f>VLOOKUP(A2016,'Per Pallet'!A:C,3,0)</f>
        <v>176</v>
      </c>
      <c r="S2016" s="16">
        <f t="shared" si="104"/>
        <v>76</v>
      </c>
    </row>
    <row r="2017" spans="1:19" hidden="1" x14ac:dyDescent="0.25">
      <c r="A2017" s="71">
        <v>69988931</v>
      </c>
      <c r="B2017" s="71">
        <v>1439</v>
      </c>
      <c r="C2017" s="71" t="s">
        <v>849</v>
      </c>
      <c r="D2017" s="71" t="s">
        <v>850</v>
      </c>
      <c r="E2017" s="71" t="s">
        <v>10403</v>
      </c>
      <c r="F2017" s="71" t="s">
        <v>851</v>
      </c>
      <c r="G2017" s="71" t="s">
        <v>852</v>
      </c>
      <c r="H2017" s="72">
        <v>1827</v>
      </c>
      <c r="I2017" s="73">
        <v>31259.01</v>
      </c>
      <c r="J2017" s="73">
        <v>17109.47</v>
      </c>
      <c r="K2017" s="73">
        <v>15913.51</v>
      </c>
      <c r="L2017" s="74">
        <v>1000</v>
      </c>
      <c r="M2017" s="73">
        <v>31259.01</v>
      </c>
      <c r="N2017" s="73">
        <v>0</v>
      </c>
      <c r="O2017" s="16" t="str">
        <f>VLOOKUP($A2017,'Roll up tech'!$A:$C,3,0)</f>
        <v>MG Sticks</v>
      </c>
      <c r="P2017" s="16" t="str">
        <f>VLOOKUP($A2017,'Roll up tech'!$A:$C,2,0)</f>
        <v>MG Mini Classic/Almond/White VP 6-6PK</v>
      </c>
      <c r="Q2017" s="16" t="str">
        <f t="shared" si="103"/>
        <v>MG</v>
      </c>
      <c r="R2017" s="16">
        <f>VLOOKUP(A2017,'Per Pallet'!A:C,3,0)</f>
        <v>176</v>
      </c>
      <c r="S2017" s="16">
        <f t="shared" si="104"/>
        <v>11</v>
      </c>
    </row>
    <row r="2018" spans="1:19" hidden="1" x14ac:dyDescent="0.25">
      <c r="A2018" s="71">
        <v>69988931</v>
      </c>
      <c r="B2018" s="71">
        <v>2300</v>
      </c>
      <c r="C2018" s="71" t="s">
        <v>849</v>
      </c>
      <c r="D2018" s="71" t="s">
        <v>850</v>
      </c>
      <c r="E2018" s="71" t="s">
        <v>10403</v>
      </c>
      <c r="F2018" s="71" t="s">
        <v>851</v>
      </c>
      <c r="G2018" s="71" t="s">
        <v>852</v>
      </c>
      <c r="H2018" s="72">
        <v>4895</v>
      </c>
      <c r="I2018" s="73">
        <v>74829.33</v>
      </c>
      <c r="J2018" s="73">
        <v>15286.89</v>
      </c>
      <c r="K2018" s="73">
        <v>15612.23</v>
      </c>
      <c r="L2018" s="74">
        <v>1000</v>
      </c>
      <c r="M2018" s="73">
        <v>74829.33</v>
      </c>
      <c r="N2018" s="73">
        <v>0</v>
      </c>
      <c r="O2018" s="16" t="str">
        <f>VLOOKUP($A2018,'Roll up tech'!$A:$C,3,0)</f>
        <v>MG Sticks</v>
      </c>
      <c r="P2018" s="16" t="str">
        <f>VLOOKUP($A2018,'Roll up tech'!$A:$C,2,0)</f>
        <v>MG Mini Classic/Almond/White VP 6-6PK</v>
      </c>
      <c r="Q2018" s="16" t="str">
        <f t="shared" si="103"/>
        <v>MG</v>
      </c>
      <c r="R2018" s="16">
        <f>VLOOKUP(A2018,'Per Pallet'!A:C,3,0)</f>
        <v>176</v>
      </c>
      <c r="S2018" s="16">
        <f t="shared" si="104"/>
        <v>28</v>
      </c>
    </row>
    <row r="2019" spans="1:19" hidden="1" x14ac:dyDescent="0.25">
      <c r="A2019" s="71">
        <v>69988931</v>
      </c>
      <c r="B2019" s="71">
        <v>2904</v>
      </c>
      <c r="C2019" s="71" t="s">
        <v>849</v>
      </c>
      <c r="D2019" s="71" t="s">
        <v>850</v>
      </c>
      <c r="E2019" s="71" t="s">
        <v>10403</v>
      </c>
      <c r="F2019" s="71" t="s">
        <v>851</v>
      </c>
      <c r="G2019" s="71" t="s">
        <v>852</v>
      </c>
      <c r="H2019" s="72">
        <v>528</v>
      </c>
      <c r="I2019" s="73">
        <v>8070.85</v>
      </c>
      <c r="J2019" s="73">
        <v>15285.7</v>
      </c>
      <c r="K2019" s="73">
        <v>15490.68</v>
      </c>
      <c r="L2019" s="74">
        <v>1000</v>
      </c>
      <c r="M2019" s="73">
        <v>8070.85</v>
      </c>
      <c r="N2019" s="73">
        <v>0</v>
      </c>
      <c r="O2019" s="16" t="str">
        <f>VLOOKUP($A2019,'Roll up tech'!$A:$C,3,0)</f>
        <v>MG Sticks</v>
      </c>
      <c r="P2019" s="16" t="str">
        <f>VLOOKUP($A2019,'Roll up tech'!$A:$C,2,0)</f>
        <v>MG Mini Classic/Almond/White VP 6-6PK</v>
      </c>
      <c r="Q2019" s="16" t="str">
        <f t="shared" si="103"/>
        <v>MG</v>
      </c>
      <c r="R2019" s="16">
        <f>VLOOKUP(A2019,'Per Pallet'!A:C,3,0)</f>
        <v>176</v>
      </c>
      <c r="S2019" s="16">
        <f t="shared" si="104"/>
        <v>3</v>
      </c>
    </row>
    <row r="2020" spans="1:19" hidden="1" x14ac:dyDescent="0.25">
      <c r="A2020" s="71">
        <v>69988931</v>
      </c>
      <c r="B2020" s="71">
        <v>3989</v>
      </c>
      <c r="C2020" s="71" t="s">
        <v>849</v>
      </c>
      <c r="D2020" s="71" t="s">
        <v>850</v>
      </c>
      <c r="E2020" s="71" t="s">
        <v>10403</v>
      </c>
      <c r="F2020" s="71" t="s">
        <v>851</v>
      </c>
      <c r="G2020" s="71" t="s">
        <v>852</v>
      </c>
      <c r="H2020" s="72">
        <v>12376</v>
      </c>
      <c r="I2020" s="73">
        <v>192395.5</v>
      </c>
      <c r="J2020" s="73">
        <v>15545.85</v>
      </c>
      <c r="K2020" s="73">
        <v>15913.51</v>
      </c>
      <c r="L2020" s="74">
        <v>1000</v>
      </c>
      <c r="M2020" s="73">
        <v>192395.5</v>
      </c>
      <c r="N2020" s="73">
        <v>0</v>
      </c>
      <c r="O2020" s="16" t="str">
        <f>VLOOKUP($A2020,'Roll up tech'!$A:$C,3,0)</f>
        <v>MG Sticks</v>
      </c>
      <c r="P2020" s="16" t="str">
        <f>VLOOKUP($A2020,'Roll up tech'!$A:$C,2,0)</f>
        <v>MG Mini Classic/Almond/White VP 6-6PK</v>
      </c>
      <c r="Q2020" s="16" t="str">
        <f t="shared" si="103"/>
        <v>MG</v>
      </c>
      <c r="R2020" s="16">
        <f>VLOOKUP(A2020,'Per Pallet'!A:C,3,0)</f>
        <v>176</v>
      </c>
      <c r="S2020" s="16">
        <f t="shared" si="104"/>
        <v>71</v>
      </c>
    </row>
    <row r="2021" spans="1:19" hidden="1" x14ac:dyDescent="0.25">
      <c r="A2021" s="71">
        <v>69989759</v>
      </c>
      <c r="B2021" s="71">
        <v>1406</v>
      </c>
      <c r="C2021" s="71" t="s">
        <v>849</v>
      </c>
      <c r="D2021" s="71" t="s">
        <v>850</v>
      </c>
      <c r="E2021" s="71" t="s">
        <v>10403</v>
      </c>
      <c r="F2021" s="71" t="s">
        <v>851</v>
      </c>
      <c r="G2021" s="71" t="s">
        <v>852</v>
      </c>
      <c r="H2021" s="72">
        <v>5280</v>
      </c>
      <c r="I2021" s="73">
        <v>63945.3</v>
      </c>
      <c r="J2021" s="73">
        <v>12110.85</v>
      </c>
      <c r="K2021" s="73">
        <v>14431.03</v>
      </c>
      <c r="L2021" s="74">
        <v>1000</v>
      </c>
      <c r="M2021" s="73">
        <v>63945.3</v>
      </c>
      <c r="N2021" s="73">
        <v>0</v>
      </c>
      <c r="O2021" s="16" t="str">
        <f>VLOOKUP($A2021,'Roll up tech'!$A:$C,3,0)</f>
        <v>MG Sticks</v>
      </c>
      <c r="P2021" s="16" t="str">
        <f>VLOOKUP($A2021,'Roll up tech'!$A:$C,2,0)</f>
        <v>MG Mini Almond 6-6PK</v>
      </c>
      <c r="Q2021" s="16" t="str">
        <f t="shared" si="103"/>
        <v>MG</v>
      </c>
      <c r="R2021" s="16">
        <f>VLOOKUP(A2021,'Per Pallet'!A:C,3,0)</f>
        <v>176</v>
      </c>
      <c r="S2021" s="16">
        <f t="shared" si="104"/>
        <v>30</v>
      </c>
    </row>
    <row r="2022" spans="1:19" hidden="1" x14ac:dyDescent="0.25">
      <c r="A2022" s="71">
        <v>69989759</v>
      </c>
      <c r="B2022" s="71">
        <v>1419</v>
      </c>
      <c r="C2022" s="71" t="s">
        <v>849</v>
      </c>
      <c r="D2022" s="71" t="s">
        <v>850</v>
      </c>
      <c r="E2022" s="71" t="s">
        <v>10403</v>
      </c>
      <c r="F2022" s="71" t="s">
        <v>851</v>
      </c>
      <c r="G2022" s="71" t="s">
        <v>852</v>
      </c>
      <c r="H2022" s="72">
        <v>4294</v>
      </c>
      <c r="I2022" s="73">
        <v>55589.39</v>
      </c>
      <c r="J2022" s="73">
        <v>12945.83</v>
      </c>
      <c r="K2022" s="73">
        <v>14431.03</v>
      </c>
      <c r="L2022" s="74">
        <v>1000</v>
      </c>
      <c r="M2022" s="73">
        <v>55589.39</v>
      </c>
      <c r="N2022" s="73">
        <v>0</v>
      </c>
      <c r="O2022" s="16" t="str">
        <f>VLOOKUP($A2022,'Roll up tech'!$A:$C,3,0)</f>
        <v>MG Sticks</v>
      </c>
      <c r="P2022" s="16" t="str">
        <f>VLOOKUP($A2022,'Roll up tech'!$A:$C,2,0)</f>
        <v>MG Mini Almond 6-6PK</v>
      </c>
      <c r="Q2022" s="16" t="str">
        <f t="shared" si="103"/>
        <v>MG</v>
      </c>
      <c r="R2022" s="16">
        <f>VLOOKUP(A2022,'Per Pallet'!A:C,3,0)</f>
        <v>176</v>
      </c>
      <c r="S2022" s="16">
        <f t="shared" si="104"/>
        <v>25</v>
      </c>
    </row>
    <row r="2023" spans="1:19" hidden="1" x14ac:dyDescent="0.25">
      <c r="A2023" s="71">
        <v>69989759</v>
      </c>
      <c r="B2023" s="71">
        <v>1439</v>
      </c>
      <c r="C2023" s="71" t="s">
        <v>849</v>
      </c>
      <c r="D2023" s="71" t="s">
        <v>850</v>
      </c>
      <c r="E2023" s="71" t="s">
        <v>10403</v>
      </c>
      <c r="F2023" s="71" t="s">
        <v>851</v>
      </c>
      <c r="G2023" s="71" t="s">
        <v>852</v>
      </c>
      <c r="H2023" s="72">
        <v>5456</v>
      </c>
      <c r="I2023" s="73">
        <v>67637.45</v>
      </c>
      <c r="J2023" s="73">
        <v>12396.89</v>
      </c>
      <c r="K2023" s="73">
        <v>13833.29</v>
      </c>
      <c r="L2023" s="74">
        <v>1000</v>
      </c>
      <c r="M2023" s="73">
        <v>67637.45</v>
      </c>
      <c r="N2023" s="73">
        <v>0</v>
      </c>
      <c r="O2023" s="16" t="str">
        <f>VLOOKUP($A2023,'Roll up tech'!$A:$C,3,0)</f>
        <v>MG Sticks</v>
      </c>
      <c r="P2023" s="16" t="str">
        <f>VLOOKUP($A2023,'Roll up tech'!$A:$C,2,0)</f>
        <v>MG Mini Almond 6-6PK</v>
      </c>
      <c r="Q2023" s="16" t="str">
        <f t="shared" si="103"/>
        <v>MG</v>
      </c>
      <c r="R2023" s="16">
        <f>VLOOKUP(A2023,'Per Pallet'!A:C,3,0)</f>
        <v>176</v>
      </c>
      <c r="S2023" s="16">
        <f t="shared" si="104"/>
        <v>31</v>
      </c>
    </row>
    <row r="2024" spans="1:19" hidden="1" x14ac:dyDescent="0.25">
      <c r="A2024" s="71">
        <v>69989759</v>
      </c>
      <c r="B2024" s="71">
        <v>1471</v>
      </c>
      <c r="C2024" s="71" t="s">
        <v>849</v>
      </c>
      <c r="D2024" s="71" t="s">
        <v>850</v>
      </c>
      <c r="E2024" s="71" t="s">
        <v>10403</v>
      </c>
      <c r="F2024" s="71" t="s">
        <v>851</v>
      </c>
      <c r="G2024" s="71" t="s">
        <v>852</v>
      </c>
      <c r="H2024" s="72">
        <v>5280</v>
      </c>
      <c r="I2024" s="73">
        <v>64165.21</v>
      </c>
      <c r="J2024" s="73">
        <v>12152.5</v>
      </c>
      <c r="K2024" s="73">
        <v>14431.03</v>
      </c>
      <c r="L2024" s="74">
        <v>1000</v>
      </c>
      <c r="M2024" s="73">
        <v>64165.21</v>
      </c>
      <c r="N2024" s="73">
        <v>0</v>
      </c>
      <c r="O2024" s="16" t="str">
        <f>VLOOKUP($A2024,'Roll up tech'!$A:$C,3,0)</f>
        <v>MG Sticks</v>
      </c>
      <c r="P2024" s="16" t="str">
        <f>VLOOKUP($A2024,'Roll up tech'!$A:$C,2,0)</f>
        <v>MG Mini Almond 6-6PK</v>
      </c>
      <c r="Q2024" s="16" t="str">
        <f t="shared" si="103"/>
        <v>MG</v>
      </c>
      <c r="R2024" s="16">
        <f>VLOOKUP(A2024,'Per Pallet'!A:C,3,0)</f>
        <v>176</v>
      </c>
      <c r="S2024" s="16">
        <f t="shared" si="104"/>
        <v>30</v>
      </c>
    </row>
    <row r="2025" spans="1:19" hidden="1" x14ac:dyDescent="0.25">
      <c r="A2025" s="71">
        <v>69989759</v>
      </c>
      <c r="B2025" s="71">
        <v>2300</v>
      </c>
      <c r="C2025" s="71" t="s">
        <v>849</v>
      </c>
      <c r="D2025" s="71" t="s">
        <v>850</v>
      </c>
      <c r="E2025" s="71" t="s">
        <v>10403</v>
      </c>
      <c r="F2025" s="71" t="s">
        <v>851</v>
      </c>
      <c r="G2025" s="71" t="s">
        <v>852</v>
      </c>
      <c r="H2025" s="72">
        <v>13165</v>
      </c>
      <c r="I2025" s="73">
        <v>157952.54</v>
      </c>
      <c r="J2025" s="73">
        <v>11997.91</v>
      </c>
      <c r="K2025" s="73">
        <v>13833.29</v>
      </c>
      <c r="L2025" s="74">
        <v>1000</v>
      </c>
      <c r="M2025" s="73">
        <v>157952.54</v>
      </c>
      <c r="N2025" s="73">
        <v>0</v>
      </c>
      <c r="O2025" s="16" t="str">
        <f>VLOOKUP($A2025,'Roll up tech'!$A:$C,3,0)</f>
        <v>MG Sticks</v>
      </c>
      <c r="P2025" s="16" t="str">
        <f>VLOOKUP($A2025,'Roll up tech'!$A:$C,2,0)</f>
        <v>MG Mini Almond 6-6PK</v>
      </c>
      <c r="Q2025" s="16" t="str">
        <f t="shared" si="103"/>
        <v>MG</v>
      </c>
      <c r="R2025" s="16">
        <f>VLOOKUP(A2025,'Per Pallet'!A:C,3,0)</f>
        <v>176</v>
      </c>
      <c r="S2025" s="16">
        <f t="shared" si="104"/>
        <v>75</v>
      </c>
    </row>
    <row r="2026" spans="1:19" hidden="1" x14ac:dyDescent="0.25">
      <c r="A2026" s="71">
        <v>69989759</v>
      </c>
      <c r="B2026" s="71">
        <v>3989</v>
      </c>
      <c r="C2026" s="71" t="s">
        <v>849</v>
      </c>
      <c r="D2026" s="71" t="s">
        <v>850</v>
      </c>
      <c r="E2026" s="71" t="s">
        <v>10403</v>
      </c>
      <c r="F2026" s="71" t="s">
        <v>851</v>
      </c>
      <c r="G2026" s="71" t="s">
        <v>852</v>
      </c>
      <c r="H2026" s="72">
        <v>9734</v>
      </c>
      <c r="I2026" s="73">
        <v>125478.39</v>
      </c>
      <c r="J2026" s="73">
        <v>12890.73</v>
      </c>
      <c r="K2026" s="73">
        <v>14137.6</v>
      </c>
      <c r="L2026" s="74">
        <v>1000</v>
      </c>
      <c r="M2026" s="73">
        <v>125478.39</v>
      </c>
      <c r="N2026" s="73">
        <v>0</v>
      </c>
      <c r="O2026" s="16" t="str">
        <f>VLOOKUP($A2026,'Roll up tech'!$A:$C,3,0)</f>
        <v>MG Sticks</v>
      </c>
      <c r="P2026" s="16" t="str">
        <f>VLOOKUP($A2026,'Roll up tech'!$A:$C,2,0)</f>
        <v>MG Mini Almond 6-6PK</v>
      </c>
      <c r="Q2026" s="16" t="str">
        <f t="shared" si="103"/>
        <v>MG</v>
      </c>
      <c r="R2026" s="16">
        <f>VLOOKUP(A2026,'Per Pallet'!A:C,3,0)</f>
        <v>176</v>
      </c>
      <c r="S2026" s="16">
        <f t="shared" si="104"/>
        <v>56</v>
      </c>
    </row>
    <row r="2027" spans="1:19" hidden="1" x14ac:dyDescent="0.25">
      <c r="A2027" s="71">
        <v>69991277</v>
      </c>
      <c r="B2027" s="71">
        <v>2300</v>
      </c>
      <c r="C2027" s="71" t="s">
        <v>849</v>
      </c>
      <c r="D2027" s="71" t="s">
        <v>850</v>
      </c>
      <c r="E2027" s="71" t="s">
        <v>10403</v>
      </c>
      <c r="F2027" s="71" t="s">
        <v>851</v>
      </c>
      <c r="G2027" s="71" t="s">
        <v>852</v>
      </c>
      <c r="H2027" s="72">
        <v>16</v>
      </c>
      <c r="I2027" s="73">
        <v>170.01</v>
      </c>
      <c r="J2027" s="73">
        <v>10625.63</v>
      </c>
      <c r="K2027" s="73">
        <v>7887.6</v>
      </c>
      <c r="L2027" s="74">
        <v>1000</v>
      </c>
      <c r="M2027" s="73">
        <v>170.01</v>
      </c>
      <c r="N2027" s="73">
        <v>0</v>
      </c>
      <c r="O2027" s="16" t="str">
        <f>VLOOKUP($A2027,'Roll up tech'!$A:$C,3,0)</f>
        <v>MG Sticks</v>
      </c>
      <c r="P2027" s="16" t="str">
        <f>VLOOKUP($A2027,'Roll up tech'!$A:$C,2,0)</f>
        <v>TAL NV Zesty Lemon Sorbetto Bar 6-6Pk</v>
      </c>
      <c r="Q2027" s="16" t="str">
        <f t="shared" si="103"/>
        <v>TA</v>
      </c>
      <c r="R2027" s="16">
        <f>VLOOKUP(A2027,'Per Pallet'!A:C,3,0)</f>
        <v>176</v>
      </c>
      <c r="S2027" s="16">
        <f t="shared" si="104"/>
        <v>1</v>
      </c>
    </row>
    <row r="2028" spans="1:19" hidden="1" x14ac:dyDescent="0.25">
      <c r="A2028" s="71">
        <v>69991925</v>
      </c>
      <c r="B2028" s="71">
        <v>1419</v>
      </c>
      <c r="C2028" s="71" t="s">
        <v>849</v>
      </c>
      <c r="D2028" s="71" t="s">
        <v>850</v>
      </c>
      <c r="E2028" s="71" t="s">
        <v>10403</v>
      </c>
      <c r="F2028" s="71" t="s">
        <v>851</v>
      </c>
      <c r="G2028" s="71" t="s">
        <v>852</v>
      </c>
      <c r="H2028" s="72">
        <v>7158</v>
      </c>
      <c r="I2028" s="73">
        <v>104511</v>
      </c>
      <c r="J2028" s="73">
        <v>14600.59</v>
      </c>
      <c r="K2028" s="73">
        <v>14667.61</v>
      </c>
      <c r="L2028" s="74">
        <v>1000</v>
      </c>
      <c r="M2028" s="73">
        <v>104511</v>
      </c>
      <c r="N2028" s="73">
        <v>0</v>
      </c>
      <c r="O2028" s="16" t="str">
        <f>VLOOKUP($A2028,'Roll up tech'!$A:$C,3,0)</f>
        <v>MG Sticks</v>
      </c>
      <c r="P2028" s="16" t="str">
        <f>VLOOKUP($A2028,'Roll up tech'!$A:$C,2,0)</f>
        <v>MG Almond Duet 8-3PK</v>
      </c>
      <c r="Q2028" s="16" t="str">
        <f t="shared" si="103"/>
        <v>MG</v>
      </c>
      <c r="R2028" s="16">
        <f>VLOOKUP(A2028,'Per Pallet'!A:C,3,0)</f>
        <v>210</v>
      </c>
      <c r="S2028" s="16">
        <f t="shared" si="104"/>
        <v>35</v>
      </c>
    </row>
    <row r="2029" spans="1:19" hidden="1" x14ac:dyDescent="0.25">
      <c r="A2029" s="71">
        <v>69991925</v>
      </c>
      <c r="B2029" s="71">
        <v>1439</v>
      </c>
      <c r="C2029" s="71" t="s">
        <v>849</v>
      </c>
      <c r="D2029" s="71" t="s">
        <v>850</v>
      </c>
      <c r="E2029" s="71" t="s">
        <v>10403</v>
      </c>
      <c r="F2029" s="71" t="s">
        <v>851</v>
      </c>
      <c r="G2029" s="71" t="s">
        <v>852</v>
      </c>
      <c r="H2029" s="72">
        <v>5027</v>
      </c>
      <c r="I2029" s="73">
        <v>75470.63</v>
      </c>
      <c r="J2029" s="73">
        <v>15013.06</v>
      </c>
      <c r="K2029" s="73">
        <v>14638.4</v>
      </c>
      <c r="L2029" s="74">
        <v>1000</v>
      </c>
      <c r="M2029" s="73">
        <v>75470.63</v>
      </c>
      <c r="N2029" s="73">
        <v>0</v>
      </c>
      <c r="O2029" s="16" t="str">
        <f>VLOOKUP($A2029,'Roll up tech'!$A:$C,3,0)</f>
        <v>MG Sticks</v>
      </c>
      <c r="P2029" s="16" t="str">
        <f>VLOOKUP($A2029,'Roll up tech'!$A:$C,2,0)</f>
        <v>MG Almond Duet 8-3PK</v>
      </c>
      <c r="Q2029" s="16" t="str">
        <f t="shared" si="103"/>
        <v>MG</v>
      </c>
      <c r="R2029" s="16">
        <f>VLOOKUP(A2029,'Per Pallet'!A:C,3,0)</f>
        <v>210</v>
      </c>
      <c r="S2029" s="16">
        <f t="shared" si="104"/>
        <v>24</v>
      </c>
    </row>
    <row r="2030" spans="1:19" hidden="1" x14ac:dyDescent="0.25">
      <c r="A2030" s="71">
        <v>69991925</v>
      </c>
      <c r="B2030" s="71">
        <v>2300</v>
      </c>
      <c r="C2030" s="71" t="s">
        <v>849</v>
      </c>
      <c r="D2030" s="71" t="s">
        <v>850</v>
      </c>
      <c r="E2030" s="71" t="s">
        <v>10403</v>
      </c>
      <c r="F2030" s="71" t="s">
        <v>851</v>
      </c>
      <c r="G2030" s="71" t="s">
        <v>852</v>
      </c>
      <c r="H2030" s="72">
        <v>15916</v>
      </c>
      <c r="I2030" s="73">
        <v>220760.95</v>
      </c>
      <c r="J2030" s="73">
        <v>13870.38</v>
      </c>
      <c r="K2030" s="73">
        <v>14106.01</v>
      </c>
      <c r="L2030" s="74">
        <v>1000</v>
      </c>
      <c r="M2030" s="73">
        <v>220760.95</v>
      </c>
      <c r="N2030" s="73">
        <v>0</v>
      </c>
      <c r="O2030" s="16" t="str">
        <f>VLOOKUP($A2030,'Roll up tech'!$A:$C,3,0)</f>
        <v>MG Sticks</v>
      </c>
      <c r="P2030" s="16" t="str">
        <f>VLOOKUP($A2030,'Roll up tech'!$A:$C,2,0)</f>
        <v>MG Almond Duet 8-3PK</v>
      </c>
      <c r="Q2030" s="16" t="str">
        <f t="shared" si="103"/>
        <v>MG</v>
      </c>
      <c r="R2030" s="16">
        <f>VLOOKUP(A2030,'Per Pallet'!A:C,3,0)</f>
        <v>210</v>
      </c>
      <c r="S2030" s="16">
        <f t="shared" si="104"/>
        <v>76</v>
      </c>
    </row>
    <row r="2031" spans="1:19" hidden="1" x14ac:dyDescent="0.25">
      <c r="A2031" s="71">
        <v>69991925</v>
      </c>
      <c r="B2031" s="71">
        <v>3989</v>
      </c>
      <c r="C2031" s="71" t="s">
        <v>849</v>
      </c>
      <c r="D2031" s="71" t="s">
        <v>850</v>
      </c>
      <c r="E2031" s="71" t="s">
        <v>10403</v>
      </c>
      <c r="F2031" s="71" t="s">
        <v>851</v>
      </c>
      <c r="G2031" s="71" t="s">
        <v>852</v>
      </c>
      <c r="H2031" s="72">
        <v>6328</v>
      </c>
      <c r="I2031" s="73">
        <v>89368.33</v>
      </c>
      <c r="J2031" s="73">
        <v>14122.68</v>
      </c>
      <c r="K2031" s="73">
        <v>14638.4</v>
      </c>
      <c r="L2031" s="74">
        <v>1000</v>
      </c>
      <c r="M2031" s="73">
        <v>89368.33</v>
      </c>
      <c r="N2031" s="73">
        <v>0</v>
      </c>
      <c r="O2031" s="16" t="str">
        <f>VLOOKUP($A2031,'Roll up tech'!$A:$C,3,0)</f>
        <v>MG Sticks</v>
      </c>
      <c r="P2031" s="16" t="str">
        <f>VLOOKUP($A2031,'Roll up tech'!$A:$C,2,0)</f>
        <v>MG Almond Duet 8-3PK</v>
      </c>
      <c r="Q2031" s="16" t="str">
        <f t="shared" si="103"/>
        <v>MG</v>
      </c>
      <c r="R2031" s="16">
        <f>VLOOKUP(A2031,'Per Pallet'!A:C,3,0)</f>
        <v>210</v>
      </c>
      <c r="S2031" s="16">
        <f t="shared" si="104"/>
        <v>31</v>
      </c>
    </row>
    <row r="2032" spans="1:19" hidden="1" x14ac:dyDescent="0.25">
      <c r="A2032" s="71">
        <v>69991979</v>
      </c>
      <c r="B2032" s="71">
        <v>1419</v>
      </c>
      <c r="C2032" s="71" t="s">
        <v>849</v>
      </c>
      <c r="D2032" s="71" t="s">
        <v>850</v>
      </c>
      <c r="E2032" s="71" t="s">
        <v>10403</v>
      </c>
      <c r="F2032" s="71" t="s">
        <v>851</v>
      </c>
      <c r="G2032" s="71" t="s">
        <v>852</v>
      </c>
      <c r="H2032" s="72">
        <v>2460</v>
      </c>
      <c r="I2032" s="73">
        <v>39835.47</v>
      </c>
      <c r="J2032" s="73">
        <v>16193.28</v>
      </c>
      <c r="K2032" s="73">
        <v>18319.98</v>
      </c>
      <c r="L2032" s="74">
        <v>1000</v>
      </c>
      <c r="M2032" s="73">
        <v>39835.47</v>
      </c>
      <c r="N2032" s="73">
        <v>0</v>
      </c>
      <c r="O2032" s="16" t="str">
        <f>VLOOKUP($A2032,'Roll up tech'!$A:$C,3,0)</f>
        <v>MG Sticks</v>
      </c>
      <c r="P2032" s="16" t="str">
        <f>VLOOKUP($A2032,'Roll up tech'!$A:$C,2,0)</f>
        <v>MG Cookie Duet 8-3PK</v>
      </c>
      <c r="Q2032" s="16" t="str">
        <f t="shared" si="103"/>
        <v>MG</v>
      </c>
      <c r="R2032" s="16">
        <f>VLOOKUP(A2032,'Per Pallet'!A:C,3,0)</f>
        <v>210</v>
      </c>
      <c r="S2032" s="16">
        <f t="shared" si="104"/>
        <v>12</v>
      </c>
    </row>
    <row r="2033" spans="1:19" hidden="1" x14ac:dyDescent="0.25">
      <c r="A2033" s="71">
        <v>69991979</v>
      </c>
      <c r="B2033" s="71">
        <v>1439</v>
      </c>
      <c r="C2033" s="71" t="s">
        <v>849</v>
      </c>
      <c r="D2033" s="71" t="s">
        <v>850</v>
      </c>
      <c r="E2033" s="71" t="s">
        <v>10403</v>
      </c>
      <c r="F2033" s="71" t="s">
        <v>851</v>
      </c>
      <c r="G2033" s="71" t="s">
        <v>852</v>
      </c>
      <c r="H2033" s="72">
        <v>1026</v>
      </c>
      <c r="I2033" s="73">
        <v>18194.22</v>
      </c>
      <c r="J2033" s="73">
        <v>17733.16</v>
      </c>
      <c r="K2033" s="73">
        <v>17298.82</v>
      </c>
      <c r="L2033" s="74">
        <v>1000</v>
      </c>
      <c r="M2033" s="73">
        <v>18194.22</v>
      </c>
      <c r="N2033" s="73">
        <v>0</v>
      </c>
      <c r="O2033" s="16" t="str">
        <f>VLOOKUP($A2033,'Roll up tech'!$A:$C,3,0)</f>
        <v>MG Sticks</v>
      </c>
      <c r="P2033" s="16" t="str">
        <f>VLOOKUP($A2033,'Roll up tech'!$A:$C,2,0)</f>
        <v>MG Cookie Duet 8-3PK</v>
      </c>
      <c r="Q2033" s="16" t="str">
        <f t="shared" si="103"/>
        <v>MG</v>
      </c>
      <c r="R2033" s="16">
        <f>VLOOKUP(A2033,'Per Pallet'!A:C,3,0)</f>
        <v>210</v>
      </c>
      <c r="S2033" s="16">
        <f t="shared" si="104"/>
        <v>5</v>
      </c>
    </row>
    <row r="2034" spans="1:19" hidden="1" x14ac:dyDescent="0.25">
      <c r="A2034" s="71">
        <v>69991979</v>
      </c>
      <c r="B2034" s="71">
        <v>1471</v>
      </c>
      <c r="C2034" s="71" t="s">
        <v>849</v>
      </c>
      <c r="D2034" s="71" t="s">
        <v>850</v>
      </c>
      <c r="E2034" s="71" t="s">
        <v>10403</v>
      </c>
      <c r="F2034" s="71" t="s">
        <v>851</v>
      </c>
      <c r="G2034" s="71" t="s">
        <v>852</v>
      </c>
      <c r="H2034" s="72">
        <v>18298</v>
      </c>
      <c r="I2034" s="73">
        <v>263384.34999999998</v>
      </c>
      <c r="J2034" s="73">
        <v>14394.16</v>
      </c>
      <c r="K2034" s="73">
        <v>18319.98</v>
      </c>
      <c r="L2034" s="74">
        <v>1000</v>
      </c>
      <c r="M2034" s="73">
        <v>263384.34999999998</v>
      </c>
      <c r="N2034" s="73">
        <v>0</v>
      </c>
      <c r="O2034" s="16" t="str">
        <f>VLOOKUP($A2034,'Roll up tech'!$A:$C,3,0)</f>
        <v>MG Sticks</v>
      </c>
      <c r="P2034" s="16" t="str">
        <f>VLOOKUP($A2034,'Roll up tech'!$A:$C,2,0)</f>
        <v>MG Cookie Duet 8-3PK</v>
      </c>
      <c r="Q2034" s="16" t="str">
        <f t="shared" si="103"/>
        <v>MG</v>
      </c>
      <c r="R2034" s="16">
        <f>VLOOKUP(A2034,'Per Pallet'!A:C,3,0)</f>
        <v>210</v>
      </c>
      <c r="S2034" s="16">
        <f t="shared" si="104"/>
        <v>88</v>
      </c>
    </row>
    <row r="2035" spans="1:19" hidden="1" x14ac:dyDescent="0.25">
      <c r="A2035" s="71">
        <v>69991979</v>
      </c>
      <c r="B2035" s="71">
        <v>2300</v>
      </c>
      <c r="C2035" s="71" t="s">
        <v>849</v>
      </c>
      <c r="D2035" s="71" t="s">
        <v>850</v>
      </c>
      <c r="E2035" s="71" t="s">
        <v>10403</v>
      </c>
      <c r="F2035" s="71" t="s">
        <v>851</v>
      </c>
      <c r="G2035" s="71" t="s">
        <v>852</v>
      </c>
      <c r="H2035" s="72">
        <v>5292</v>
      </c>
      <c r="I2035" s="73">
        <v>75467</v>
      </c>
      <c r="J2035" s="73">
        <v>14260.58</v>
      </c>
      <c r="K2035" s="73">
        <v>17001.669999999998</v>
      </c>
      <c r="L2035" s="74">
        <v>1000</v>
      </c>
      <c r="M2035" s="73">
        <v>75467</v>
      </c>
      <c r="N2035" s="73">
        <v>0</v>
      </c>
      <c r="O2035" s="16" t="str">
        <f>VLOOKUP($A2035,'Roll up tech'!$A:$C,3,0)</f>
        <v>MG Sticks</v>
      </c>
      <c r="P2035" s="16" t="str">
        <f>VLOOKUP($A2035,'Roll up tech'!$A:$C,2,0)</f>
        <v>MG Cookie Duet 8-3PK</v>
      </c>
      <c r="Q2035" s="16" t="str">
        <f t="shared" si="103"/>
        <v>MG</v>
      </c>
      <c r="R2035" s="16">
        <f>VLOOKUP(A2035,'Per Pallet'!A:C,3,0)</f>
        <v>210</v>
      </c>
      <c r="S2035" s="16">
        <f t="shared" si="104"/>
        <v>26</v>
      </c>
    </row>
    <row r="2036" spans="1:19" hidden="1" x14ac:dyDescent="0.25">
      <c r="A2036" s="71">
        <v>69991979</v>
      </c>
      <c r="B2036" s="71">
        <v>2904</v>
      </c>
      <c r="C2036" s="71" t="s">
        <v>849</v>
      </c>
      <c r="D2036" s="71" t="s">
        <v>850</v>
      </c>
      <c r="E2036" s="71" t="s">
        <v>10403</v>
      </c>
      <c r="F2036" s="71" t="s">
        <v>851</v>
      </c>
      <c r="G2036" s="71" t="s">
        <v>852</v>
      </c>
      <c r="H2036" s="72">
        <v>1624</v>
      </c>
      <c r="I2036" s="73">
        <v>22651.15</v>
      </c>
      <c r="J2036" s="73">
        <v>13947.75</v>
      </c>
      <c r="K2036" s="73">
        <v>16542.310000000001</v>
      </c>
      <c r="L2036" s="74">
        <v>1000</v>
      </c>
      <c r="M2036" s="73">
        <v>22651.15</v>
      </c>
      <c r="N2036" s="73">
        <v>0</v>
      </c>
      <c r="O2036" s="16" t="str">
        <f>VLOOKUP($A2036,'Roll up tech'!$A:$C,3,0)</f>
        <v>MG Sticks</v>
      </c>
      <c r="P2036" s="16" t="str">
        <f>VLOOKUP($A2036,'Roll up tech'!$A:$C,2,0)</f>
        <v>MG Cookie Duet 8-3PK</v>
      </c>
      <c r="Q2036" s="16" t="str">
        <f t="shared" si="103"/>
        <v>MG</v>
      </c>
      <c r="R2036" s="16">
        <f>VLOOKUP(A2036,'Per Pallet'!A:C,3,0)</f>
        <v>210</v>
      </c>
      <c r="S2036" s="16">
        <f t="shared" si="104"/>
        <v>8</v>
      </c>
    </row>
    <row r="2037" spans="1:19" hidden="1" x14ac:dyDescent="0.25">
      <c r="A2037" s="71">
        <v>69991979</v>
      </c>
      <c r="B2037" s="71">
        <v>3989</v>
      </c>
      <c r="C2037" s="71" t="s">
        <v>849</v>
      </c>
      <c r="D2037" s="71" t="s">
        <v>850</v>
      </c>
      <c r="E2037" s="71" t="s">
        <v>10403</v>
      </c>
      <c r="F2037" s="71" t="s">
        <v>851</v>
      </c>
      <c r="G2037" s="71" t="s">
        <v>852</v>
      </c>
      <c r="H2037" s="72">
        <v>3331</v>
      </c>
      <c r="I2037" s="73">
        <v>50878.59</v>
      </c>
      <c r="J2037" s="73">
        <v>15274.27</v>
      </c>
      <c r="K2037" s="73">
        <v>17298.82</v>
      </c>
      <c r="L2037" s="74">
        <v>1000</v>
      </c>
      <c r="M2037" s="73">
        <v>50878.59</v>
      </c>
      <c r="N2037" s="73">
        <v>0</v>
      </c>
      <c r="O2037" s="16" t="str">
        <f>VLOOKUP($A2037,'Roll up tech'!$A:$C,3,0)</f>
        <v>MG Sticks</v>
      </c>
      <c r="P2037" s="16" t="str">
        <f>VLOOKUP($A2037,'Roll up tech'!$A:$C,2,0)</f>
        <v>MG Cookie Duet 8-3PK</v>
      </c>
      <c r="Q2037" s="16" t="str">
        <f t="shared" si="103"/>
        <v>MG</v>
      </c>
      <c r="R2037" s="16">
        <f>VLOOKUP(A2037,'Per Pallet'!A:C,3,0)</f>
        <v>210</v>
      </c>
      <c r="S2037" s="16">
        <f t="shared" si="104"/>
        <v>16</v>
      </c>
    </row>
    <row r="2038" spans="1:19" hidden="1" x14ac:dyDescent="0.25">
      <c r="A2038" s="71">
        <v>69997338</v>
      </c>
      <c r="B2038" s="71">
        <v>1419</v>
      </c>
      <c r="C2038" s="71" t="s">
        <v>849</v>
      </c>
      <c r="D2038" s="71" t="s">
        <v>850</v>
      </c>
      <c r="E2038" s="71" t="s">
        <v>10403</v>
      </c>
      <c r="F2038" s="71" t="s">
        <v>851</v>
      </c>
      <c r="G2038" s="71" t="s">
        <v>852</v>
      </c>
      <c r="H2038" s="72">
        <v>625</v>
      </c>
      <c r="I2038" s="73">
        <v>19049.97</v>
      </c>
      <c r="J2038" s="73">
        <v>30479.95</v>
      </c>
      <c r="K2038" s="73">
        <v>27649.57</v>
      </c>
      <c r="L2038" s="74">
        <v>1000</v>
      </c>
      <c r="M2038" s="73">
        <v>19049.97</v>
      </c>
      <c r="N2038" s="73">
        <v>0</v>
      </c>
      <c r="O2038" s="16" t="str">
        <f>VLOOKUP($A2038,'Roll up tech'!$A:$C,3,0)</f>
        <v>2.4 Gal</v>
      </c>
      <c r="P2038" s="16" t="str">
        <f>VLOOKUP($A2038,'Roll up tech'!$A:$C,2,0)</f>
        <v>BJ US-IC-StrawberryChscke-FTNG-1 2.4G</v>
      </c>
      <c r="Q2038" s="16" t="str">
        <f t="shared" si="103"/>
        <v>BJ</v>
      </c>
      <c r="R2038" s="16">
        <f>VLOOKUP(A2038,'Per Pallet'!A:C,3,0)</f>
        <v>125</v>
      </c>
      <c r="S2038" s="16">
        <f t="shared" si="104"/>
        <v>5</v>
      </c>
    </row>
    <row r="2039" spans="1:19" hidden="1" x14ac:dyDescent="0.25">
      <c r="A2039" s="71">
        <v>69997338</v>
      </c>
      <c r="B2039" s="71">
        <v>1439</v>
      </c>
      <c r="C2039" s="71" t="s">
        <v>849</v>
      </c>
      <c r="D2039" s="71" t="s">
        <v>850</v>
      </c>
      <c r="E2039" s="71" t="s">
        <v>10403</v>
      </c>
      <c r="F2039" s="71" t="s">
        <v>851</v>
      </c>
      <c r="G2039" s="71" t="s">
        <v>852</v>
      </c>
      <c r="H2039" s="72">
        <v>322</v>
      </c>
      <c r="I2039" s="73">
        <v>10272.950000000001</v>
      </c>
      <c r="J2039" s="73">
        <v>31903.57</v>
      </c>
      <c r="K2039" s="73">
        <v>27649.57</v>
      </c>
      <c r="L2039" s="74">
        <v>1000</v>
      </c>
      <c r="M2039" s="73">
        <v>10272.950000000001</v>
      </c>
      <c r="N2039" s="73">
        <v>0</v>
      </c>
      <c r="O2039" s="16" t="str">
        <f>VLOOKUP($A2039,'Roll up tech'!$A:$C,3,0)</f>
        <v>2.4 Gal</v>
      </c>
      <c r="P2039" s="16" t="str">
        <f>VLOOKUP($A2039,'Roll up tech'!$A:$C,2,0)</f>
        <v>BJ US-IC-StrawberryChscke-FTNG-1 2.4G</v>
      </c>
      <c r="Q2039" s="16" t="str">
        <f t="shared" si="103"/>
        <v>BJ</v>
      </c>
      <c r="R2039" s="16">
        <f>VLOOKUP(A2039,'Per Pallet'!A:C,3,0)</f>
        <v>125</v>
      </c>
      <c r="S2039" s="16">
        <f t="shared" si="104"/>
        <v>3</v>
      </c>
    </row>
    <row r="2040" spans="1:19" hidden="1" x14ac:dyDescent="0.25">
      <c r="A2040" s="71">
        <v>69997338</v>
      </c>
      <c r="B2040" s="71">
        <v>2300</v>
      </c>
      <c r="C2040" s="71" t="s">
        <v>849</v>
      </c>
      <c r="D2040" s="71" t="s">
        <v>850</v>
      </c>
      <c r="E2040" s="71" t="s">
        <v>10403</v>
      </c>
      <c r="F2040" s="71" t="s">
        <v>851</v>
      </c>
      <c r="G2040" s="71" t="s">
        <v>852</v>
      </c>
      <c r="H2040" s="72">
        <v>741</v>
      </c>
      <c r="I2040" s="73">
        <v>22867.1</v>
      </c>
      <c r="J2040" s="73">
        <v>30859.78</v>
      </c>
      <c r="K2040" s="73">
        <v>27361.53</v>
      </c>
      <c r="L2040" s="74">
        <v>1000</v>
      </c>
      <c r="M2040" s="73">
        <v>22867.1</v>
      </c>
      <c r="N2040" s="73">
        <v>0</v>
      </c>
      <c r="O2040" s="16" t="str">
        <f>VLOOKUP($A2040,'Roll up tech'!$A:$C,3,0)</f>
        <v>2.4 Gal</v>
      </c>
      <c r="P2040" s="16" t="str">
        <f>VLOOKUP($A2040,'Roll up tech'!$A:$C,2,0)</f>
        <v>BJ US-IC-StrawberryChscke-FTNG-1 2.4G</v>
      </c>
      <c r="Q2040" s="16" t="str">
        <f t="shared" si="103"/>
        <v>BJ</v>
      </c>
      <c r="R2040" s="16">
        <f>VLOOKUP(A2040,'Per Pallet'!A:C,3,0)</f>
        <v>125</v>
      </c>
      <c r="S2040" s="16">
        <f t="shared" si="104"/>
        <v>6</v>
      </c>
    </row>
    <row r="2041" spans="1:19" hidden="1" x14ac:dyDescent="0.25">
      <c r="A2041" s="71">
        <v>69997338</v>
      </c>
      <c r="B2041" s="71">
        <v>3989</v>
      </c>
      <c r="C2041" s="71" t="s">
        <v>849</v>
      </c>
      <c r="D2041" s="71" t="s">
        <v>850</v>
      </c>
      <c r="E2041" s="71" t="s">
        <v>10403</v>
      </c>
      <c r="F2041" s="71" t="s">
        <v>851</v>
      </c>
      <c r="G2041" s="71" t="s">
        <v>852</v>
      </c>
      <c r="H2041" s="72">
        <v>2231</v>
      </c>
      <c r="I2041" s="73">
        <v>67578.600000000006</v>
      </c>
      <c r="J2041" s="73">
        <v>30290.720000000001</v>
      </c>
      <c r="K2041" s="73">
        <v>27482.68</v>
      </c>
      <c r="L2041" s="74">
        <v>1000</v>
      </c>
      <c r="M2041" s="73">
        <v>67578.600000000006</v>
      </c>
      <c r="N2041" s="73">
        <v>0</v>
      </c>
      <c r="O2041" s="16" t="str">
        <f>VLOOKUP($A2041,'Roll up tech'!$A:$C,3,0)</f>
        <v>2.4 Gal</v>
      </c>
      <c r="P2041" s="16" t="str">
        <f>VLOOKUP($A2041,'Roll up tech'!$A:$C,2,0)</f>
        <v>BJ US-IC-StrawberryChscke-FTNG-1 2.4G</v>
      </c>
      <c r="Q2041" s="16" t="str">
        <f t="shared" si="103"/>
        <v>BJ</v>
      </c>
      <c r="R2041" s="16">
        <f>VLOOKUP(A2041,'Per Pallet'!A:C,3,0)</f>
        <v>125</v>
      </c>
      <c r="S2041" s="16">
        <f t="shared" si="104"/>
        <v>18</v>
      </c>
    </row>
    <row r="2042" spans="1:19" hidden="1" x14ac:dyDescent="0.25">
      <c r="A2042" s="71">
        <v>69997338</v>
      </c>
      <c r="B2042" s="71">
        <v>5914</v>
      </c>
      <c r="C2042" s="71" t="s">
        <v>849</v>
      </c>
      <c r="D2042" s="71" t="s">
        <v>850</v>
      </c>
      <c r="E2042" s="71" t="s">
        <v>10403</v>
      </c>
      <c r="F2042" s="71" t="s">
        <v>853</v>
      </c>
      <c r="G2042" s="71" t="s">
        <v>852</v>
      </c>
      <c r="H2042" s="72">
        <v>0</v>
      </c>
      <c r="I2042" s="73">
        <v>0</v>
      </c>
      <c r="J2042" s="73">
        <v>29138.46</v>
      </c>
      <c r="K2042" s="73">
        <v>26410.61</v>
      </c>
      <c r="L2042" s="74">
        <v>1000</v>
      </c>
      <c r="M2042" s="73">
        <v>0</v>
      </c>
      <c r="N2042" s="73">
        <v>0</v>
      </c>
      <c r="O2042" s="16" t="str">
        <f>VLOOKUP($A2042,'Roll up tech'!$A:$C,3,0)</f>
        <v>2.4 Gal</v>
      </c>
      <c r="P2042" s="16" t="str">
        <f>VLOOKUP($A2042,'Roll up tech'!$A:$C,2,0)</f>
        <v>BJ US-IC-StrawberryChscke-FTNG-1 2.4G</v>
      </c>
      <c r="Q2042" s="16" t="str">
        <f t="shared" si="103"/>
        <v>BJ</v>
      </c>
      <c r="R2042" s="16">
        <f>VLOOKUP(A2042,'Per Pallet'!A:C,3,0)</f>
        <v>125</v>
      </c>
      <c r="S2042" s="16">
        <f t="shared" si="104"/>
        <v>0</v>
      </c>
    </row>
    <row r="2043" spans="1:19" hidden="1" x14ac:dyDescent="0.25">
      <c r="A2043" s="71">
        <v>69999266</v>
      </c>
      <c r="B2043" s="71">
        <v>1419</v>
      </c>
      <c r="C2043" s="71" t="s">
        <v>849</v>
      </c>
      <c r="D2043" s="71" t="s">
        <v>850</v>
      </c>
      <c r="E2043" s="71" t="s">
        <v>10403</v>
      </c>
      <c r="F2043" s="71" t="s">
        <v>851</v>
      </c>
      <c r="G2043" s="71" t="s">
        <v>852</v>
      </c>
      <c r="H2043" s="72">
        <v>239</v>
      </c>
      <c r="I2043" s="73">
        <v>3115.68</v>
      </c>
      <c r="J2043" s="73">
        <v>13036.32</v>
      </c>
      <c r="K2043" s="73">
        <v>12450.57</v>
      </c>
      <c r="L2043" s="74">
        <v>1000</v>
      </c>
      <c r="M2043" s="73">
        <v>3115.68</v>
      </c>
      <c r="N2043" s="73">
        <v>0</v>
      </c>
      <c r="O2043" s="16" t="str">
        <f>VLOOKUP($A2043,'Roll up tech'!$A:$C,3,0)</f>
        <v>BJ PTS</v>
      </c>
      <c r="P2043" s="16" t="str">
        <f>VLOOKUP($A2043,'Roll up tech'!$A:$C,2,0)</f>
        <v>BJ US -IC-LightsCaramelAction-8 1PT</v>
      </c>
      <c r="Q2043" s="16" t="str">
        <f t="shared" si="103"/>
        <v>BJ</v>
      </c>
      <c r="R2043" s="16">
        <f>VLOOKUP(A2043,'Per Pallet'!A:C,3,0)</f>
        <v>240</v>
      </c>
      <c r="S2043" s="16">
        <f t="shared" si="104"/>
        <v>1</v>
      </c>
    </row>
    <row r="2044" spans="1:19" hidden="1" x14ac:dyDescent="0.25">
      <c r="A2044" s="71">
        <v>69999266</v>
      </c>
      <c r="B2044" s="71">
        <v>1439</v>
      </c>
      <c r="C2044" s="71" t="s">
        <v>849</v>
      </c>
      <c r="D2044" s="71" t="s">
        <v>850</v>
      </c>
      <c r="E2044" s="71" t="s">
        <v>10403</v>
      </c>
      <c r="F2044" s="71" t="s">
        <v>851</v>
      </c>
      <c r="G2044" s="71" t="s">
        <v>852</v>
      </c>
      <c r="H2044" s="72">
        <v>1344</v>
      </c>
      <c r="I2044" s="73">
        <v>18168.29</v>
      </c>
      <c r="J2044" s="73">
        <v>13518.07</v>
      </c>
      <c r="K2044" s="73">
        <v>12450.57</v>
      </c>
      <c r="L2044" s="74">
        <v>1000</v>
      </c>
      <c r="M2044" s="73">
        <v>18168.29</v>
      </c>
      <c r="N2044" s="73">
        <v>0</v>
      </c>
      <c r="O2044" s="16" t="str">
        <f>VLOOKUP($A2044,'Roll up tech'!$A:$C,3,0)</f>
        <v>BJ PTS</v>
      </c>
      <c r="P2044" s="16" t="str">
        <f>VLOOKUP($A2044,'Roll up tech'!$A:$C,2,0)</f>
        <v>BJ US -IC-LightsCaramelAction-8 1PT</v>
      </c>
      <c r="Q2044" s="16" t="str">
        <f t="shared" si="103"/>
        <v>BJ</v>
      </c>
      <c r="R2044" s="16">
        <f>VLOOKUP(A2044,'Per Pallet'!A:C,3,0)</f>
        <v>240</v>
      </c>
      <c r="S2044" s="16">
        <f t="shared" si="104"/>
        <v>6</v>
      </c>
    </row>
    <row r="2045" spans="1:19" hidden="1" x14ac:dyDescent="0.25">
      <c r="A2045" s="71">
        <v>69999266</v>
      </c>
      <c r="B2045" s="71">
        <v>2300</v>
      </c>
      <c r="C2045" s="71" t="s">
        <v>849</v>
      </c>
      <c r="D2045" s="71" t="s">
        <v>850</v>
      </c>
      <c r="E2045" s="71" t="s">
        <v>10403</v>
      </c>
      <c r="F2045" s="71" t="s">
        <v>851</v>
      </c>
      <c r="G2045" s="71" t="s">
        <v>852</v>
      </c>
      <c r="H2045" s="72">
        <v>136</v>
      </c>
      <c r="I2045" s="73">
        <v>1777.19</v>
      </c>
      <c r="J2045" s="73">
        <v>13067.57</v>
      </c>
      <c r="K2045" s="73">
        <v>12446.16</v>
      </c>
      <c r="L2045" s="74">
        <v>1000</v>
      </c>
      <c r="M2045" s="73">
        <v>1777.19</v>
      </c>
      <c r="N2045" s="73">
        <v>0</v>
      </c>
      <c r="O2045" s="16" t="str">
        <f>VLOOKUP($A2045,'Roll up tech'!$A:$C,3,0)</f>
        <v>BJ PTS</v>
      </c>
      <c r="P2045" s="16" t="str">
        <f>VLOOKUP($A2045,'Roll up tech'!$A:$C,2,0)</f>
        <v>BJ US -IC-LightsCaramelAction-8 1PT</v>
      </c>
      <c r="Q2045" s="16" t="str">
        <f t="shared" si="103"/>
        <v>BJ</v>
      </c>
      <c r="R2045" s="16">
        <f>VLOOKUP(A2045,'Per Pallet'!A:C,3,0)</f>
        <v>240</v>
      </c>
      <c r="S2045" s="16">
        <f t="shared" si="104"/>
        <v>1</v>
      </c>
    </row>
    <row r="2046" spans="1:19" hidden="1" x14ac:dyDescent="0.25">
      <c r="A2046" s="71">
        <v>69999266</v>
      </c>
      <c r="B2046" s="71">
        <v>3989</v>
      </c>
      <c r="C2046" s="71" t="s">
        <v>849</v>
      </c>
      <c r="D2046" s="71" t="s">
        <v>850</v>
      </c>
      <c r="E2046" s="71" t="s">
        <v>10403</v>
      </c>
      <c r="F2046" s="71" t="s">
        <v>851</v>
      </c>
      <c r="G2046" s="71" t="s">
        <v>852</v>
      </c>
      <c r="H2046" s="72">
        <v>2273</v>
      </c>
      <c r="I2046" s="73">
        <v>29811.78</v>
      </c>
      <c r="J2046" s="73">
        <v>13115.61</v>
      </c>
      <c r="K2046" s="73">
        <v>12474.63</v>
      </c>
      <c r="L2046" s="74">
        <v>1000</v>
      </c>
      <c r="M2046" s="73">
        <v>29811.78</v>
      </c>
      <c r="N2046" s="73">
        <v>0</v>
      </c>
      <c r="O2046" s="16" t="str">
        <f>VLOOKUP($A2046,'Roll up tech'!$A:$C,3,0)</f>
        <v>BJ PTS</v>
      </c>
      <c r="P2046" s="16" t="str">
        <f>VLOOKUP($A2046,'Roll up tech'!$A:$C,2,0)</f>
        <v>BJ US -IC-LightsCaramelAction-8 1PT</v>
      </c>
      <c r="Q2046" s="16" t="str">
        <f t="shared" si="103"/>
        <v>BJ</v>
      </c>
      <c r="R2046" s="16">
        <f>VLOOKUP(A2046,'Per Pallet'!A:C,3,0)</f>
        <v>240</v>
      </c>
      <c r="S2046" s="16">
        <f t="shared" si="104"/>
        <v>10</v>
      </c>
    </row>
    <row r="2047" spans="1:19" hidden="1" x14ac:dyDescent="0.25">
      <c r="A2047" s="71">
        <v>69999266</v>
      </c>
      <c r="B2047" s="71">
        <v>5914</v>
      </c>
      <c r="C2047" s="71" t="s">
        <v>849</v>
      </c>
      <c r="D2047" s="71" t="s">
        <v>850</v>
      </c>
      <c r="E2047" s="71" t="s">
        <v>10403</v>
      </c>
      <c r="F2047" s="71" t="s">
        <v>851</v>
      </c>
      <c r="G2047" s="71" t="s">
        <v>852</v>
      </c>
      <c r="H2047" s="72">
        <v>6720</v>
      </c>
      <c r="I2047" s="73">
        <v>85575.7</v>
      </c>
      <c r="J2047" s="73">
        <v>12734.48</v>
      </c>
      <c r="K2047" s="73">
        <v>11912.66</v>
      </c>
      <c r="L2047" s="74">
        <v>1000</v>
      </c>
      <c r="M2047" s="73">
        <v>85575.7</v>
      </c>
      <c r="N2047" s="73">
        <v>0</v>
      </c>
      <c r="O2047" s="16" t="str">
        <f>VLOOKUP($A2047,'Roll up tech'!$A:$C,3,0)</f>
        <v>BJ PTS</v>
      </c>
      <c r="P2047" s="16" t="str">
        <f>VLOOKUP($A2047,'Roll up tech'!$A:$C,2,0)</f>
        <v>BJ US -IC-LightsCaramelAction-8 1PT</v>
      </c>
      <c r="Q2047" s="16" t="str">
        <f t="shared" si="103"/>
        <v>BJ</v>
      </c>
      <c r="R2047" s="16">
        <f>VLOOKUP(A2047,'Per Pallet'!A:C,3,0)</f>
        <v>240</v>
      </c>
      <c r="S2047" s="16">
        <f t="shared" si="104"/>
        <v>28</v>
      </c>
    </row>
    <row r="2048" spans="1:19" hidden="1" x14ac:dyDescent="0.25">
      <c r="A2048" s="71">
        <v>69999267</v>
      </c>
      <c r="B2048" s="71">
        <v>1419</v>
      </c>
      <c r="C2048" s="71" t="s">
        <v>849</v>
      </c>
      <c r="D2048" s="71" t="s">
        <v>850</v>
      </c>
      <c r="E2048" s="71" t="s">
        <v>10403</v>
      </c>
      <c r="F2048" s="71" t="s">
        <v>851</v>
      </c>
      <c r="G2048" s="71" t="s">
        <v>852</v>
      </c>
      <c r="H2048" s="72">
        <v>26100</v>
      </c>
      <c r="I2048" s="73">
        <v>317365.88</v>
      </c>
      <c r="J2048" s="73">
        <v>12159.61</v>
      </c>
      <c r="K2048" s="73">
        <v>12491.34</v>
      </c>
      <c r="L2048" s="74">
        <v>1000</v>
      </c>
      <c r="M2048" s="73">
        <v>317365.88</v>
      </c>
      <c r="N2048" s="73">
        <v>0</v>
      </c>
      <c r="O2048" s="16" t="str">
        <f>VLOOKUP($A2048,'Roll up tech'!$A:$C,3,0)</f>
        <v>BJ PTS</v>
      </c>
      <c r="P2048" s="16" t="str">
        <f>VLOOKUP($A2048,'Roll up tech'!$A:$C,2,0)</f>
        <v>BJ US-IC-GimmeSmore-8 1PT</v>
      </c>
      <c r="Q2048" s="16" t="str">
        <f t="shared" si="103"/>
        <v>BJ</v>
      </c>
      <c r="R2048" s="16">
        <f>VLOOKUP(A2048,'Per Pallet'!A:C,3,0)</f>
        <v>240</v>
      </c>
      <c r="S2048" s="16">
        <f t="shared" si="104"/>
        <v>109</v>
      </c>
    </row>
    <row r="2049" spans="1:19" hidden="1" x14ac:dyDescent="0.25">
      <c r="A2049" s="71">
        <v>69999267</v>
      </c>
      <c r="B2049" s="71">
        <v>1439</v>
      </c>
      <c r="C2049" s="71" t="s">
        <v>849</v>
      </c>
      <c r="D2049" s="71" t="s">
        <v>850</v>
      </c>
      <c r="E2049" s="71" t="s">
        <v>10403</v>
      </c>
      <c r="F2049" s="71" t="s">
        <v>851</v>
      </c>
      <c r="G2049" s="71" t="s">
        <v>852</v>
      </c>
      <c r="H2049" s="72">
        <v>11335</v>
      </c>
      <c r="I2049" s="73">
        <v>145500.51999999999</v>
      </c>
      <c r="J2049" s="73">
        <v>12836.39</v>
      </c>
      <c r="K2049" s="73">
        <v>12491.34</v>
      </c>
      <c r="L2049" s="74">
        <v>1000</v>
      </c>
      <c r="M2049" s="73">
        <v>145500.51999999999</v>
      </c>
      <c r="N2049" s="73">
        <v>0</v>
      </c>
      <c r="O2049" s="16" t="str">
        <f>VLOOKUP($A2049,'Roll up tech'!$A:$C,3,0)</f>
        <v>BJ PTS</v>
      </c>
      <c r="P2049" s="16" t="str">
        <f>VLOOKUP($A2049,'Roll up tech'!$A:$C,2,0)</f>
        <v>BJ US-IC-GimmeSmore-8 1PT</v>
      </c>
      <c r="Q2049" s="16" t="str">
        <f t="shared" si="103"/>
        <v>BJ</v>
      </c>
      <c r="R2049" s="16">
        <f>VLOOKUP(A2049,'Per Pallet'!A:C,3,0)</f>
        <v>240</v>
      </c>
      <c r="S2049" s="16">
        <f t="shared" si="104"/>
        <v>48</v>
      </c>
    </row>
    <row r="2050" spans="1:19" hidden="1" x14ac:dyDescent="0.25">
      <c r="A2050" s="71">
        <v>69999267</v>
      </c>
      <c r="B2050" s="71">
        <v>2300</v>
      </c>
      <c r="C2050" s="71" t="s">
        <v>849</v>
      </c>
      <c r="D2050" s="71" t="s">
        <v>850</v>
      </c>
      <c r="E2050" s="71" t="s">
        <v>10403</v>
      </c>
      <c r="F2050" s="71" t="s">
        <v>851</v>
      </c>
      <c r="G2050" s="71" t="s">
        <v>852</v>
      </c>
      <c r="H2050" s="72">
        <v>16525</v>
      </c>
      <c r="I2050" s="73">
        <v>187672.28</v>
      </c>
      <c r="J2050" s="73">
        <v>11356.87</v>
      </c>
      <c r="K2050" s="73">
        <v>12640.29</v>
      </c>
      <c r="L2050" s="74">
        <v>1000</v>
      </c>
      <c r="M2050" s="73">
        <v>187672.28</v>
      </c>
      <c r="N2050" s="73">
        <v>0</v>
      </c>
      <c r="O2050" s="16" t="str">
        <f>VLOOKUP($A2050,'Roll up tech'!$A:$C,3,0)</f>
        <v>BJ PTS</v>
      </c>
      <c r="P2050" s="16" t="str">
        <f>VLOOKUP($A2050,'Roll up tech'!$A:$C,2,0)</f>
        <v>BJ US-IC-GimmeSmore-8 1PT</v>
      </c>
      <c r="Q2050" s="16" t="str">
        <f t="shared" si="103"/>
        <v>BJ</v>
      </c>
      <c r="R2050" s="16">
        <f>VLOOKUP(A2050,'Per Pallet'!A:C,3,0)</f>
        <v>240</v>
      </c>
      <c r="S2050" s="16">
        <f t="shared" si="104"/>
        <v>69</v>
      </c>
    </row>
    <row r="2051" spans="1:19" hidden="1" x14ac:dyDescent="0.25">
      <c r="A2051" s="71">
        <v>69999267</v>
      </c>
      <c r="B2051" s="71">
        <v>2904</v>
      </c>
      <c r="C2051" s="71" t="s">
        <v>849</v>
      </c>
      <c r="D2051" s="71" t="s">
        <v>850</v>
      </c>
      <c r="E2051" s="71" t="s">
        <v>10403</v>
      </c>
      <c r="F2051" s="71" t="s">
        <v>851</v>
      </c>
      <c r="G2051" s="71" t="s">
        <v>852</v>
      </c>
      <c r="H2051" s="72">
        <v>0</v>
      </c>
      <c r="I2051" s="73">
        <v>0</v>
      </c>
      <c r="J2051" s="73">
        <v>10999.68</v>
      </c>
      <c r="K2051" s="73">
        <v>11757</v>
      </c>
      <c r="L2051" s="74">
        <v>1000</v>
      </c>
      <c r="M2051" s="73">
        <v>0</v>
      </c>
      <c r="N2051" s="73">
        <v>0</v>
      </c>
      <c r="O2051" s="16" t="str">
        <f>VLOOKUP($A2051,'Roll up tech'!$A:$C,3,0)</f>
        <v>BJ PTS</v>
      </c>
      <c r="P2051" s="16" t="str">
        <f>VLOOKUP($A2051,'Roll up tech'!$A:$C,2,0)</f>
        <v>BJ US-IC-GimmeSmore-8 1PT</v>
      </c>
      <c r="Q2051" s="16" t="str">
        <f t="shared" si="103"/>
        <v>BJ</v>
      </c>
      <c r="R2051" s="16">
        <f>VLOOKUP(A2051,'Per Pallet'!A:C,3,0)</f>
        <v>240</v>
      </c>
      <c r="S2051" s="16">
        <f t="shared" si="104"/>
        <v>0</v>
      </c>
    </row>
    <row r="2052" spans="1:19" hidden="1" x14ac:dyDescent="0.25">
      <c r="A2052" s="71">
        <v>69999267</v>
      </c>
      <c r="B2052" s="71">
        <v>3989</v>
      </c>
      <c r="C2052" s="71" t="s">
        <v>849</v>
      </c>
      <c r="D2052" s="71" t="s">
        <v>850</v>
      </c>
      <c r="E2052" s="71" t="s">
        <v>10403</v>
      </c>
      <c r="F2052" s="71" t="s">
        <v>851</v>
      </c>
      <c r="G2052" s="71" t="s">
        <v>852</v>
      </c>
      <c r="H2052" s="72">
        <v>36286</v>
      </c>
      <c r="I2052" s="73">
        <v>438687.76</v>
      </c>
      <c r="J2052" s="73">
        <v>12089.72</v>
      </c>
      <c r="K2052" s="73">
        <v>12659.97</v>
      </c>
      <c r="L2052" s="74">
        <v>1000</v>
      </c>
      <c r="M2052" s="73">
        <v>438687.76</v>
      </c>
      <c r="N2052" s="73">
        <v>0</v>
      </c>
      <c r="O2052" s="16" t="str">
        <f>VLOOKUP($A2052,'Roll up tech'!$A:$C,3,0)</f>
        <v>BJ PTS</v>
      </c>
      <c r="P2052" s="16" t="str">
        <f>VLOOKUP($A2052,'Roll up tech'!$A:$C,2,0)</f>
        <v>BJ US-IC-GimmeSmore-8 1PT</v>
      </c>
      <c r="Q2052" s="16" t="str">
        <f t="shared" si="103"/>
        <v>BJ</v>
      </c>
      <c r="R2052" s="16">
        <f>VLOOKUP(A2052,'Per Pallet'!A:C,3,0)</f>
        <v>240</v>
      </c>
      <c r="S2052" s="16">
        <f t="shared" si="104"/>
        <v>152</v>
      </c>
    </row>
    <row r="2053" spans="1:19" hidden="1" x14ac:dyDescent="0.25">
      <c r="A2053" s="71">
        <v>69999267</v>
      </c>
      <c r="B2053" s="71">
        <v>5914</v>
      </c>
      <c r="C2053" s="71" t="s">
        <v>849</v>
      </c>
      <c r="D2053" s="71" t="s">
        <v>850</v>
      </c>
      <c r="E2053" s="71" t="s">
        <v>10403</v>
      </c>
      <c r="F2053" s="71" t="s">
        <v>851</v>
      </c>
      <c r="G2053" s="71" t="s">
        <v>852</v>
      </c>
      <c r="H2053" s="72">
        <v>89</v>
      </c>
      <c r="I2053" s="73">
        <v>1024.3</v>
      </c>
      <c r="J2053" s="73">
        <v>11508.99</v>
      </c>
      <c r="K2053" s="73">
        <v>12132.72</v>
      </c>
      <c r="L2053" s="74">
        <v>1000</v>
      </c>
      <c r="M2053" s="73">
        <v>1024.3</v>
      </c>
      <c r="N2053" s="73">
        <v>0</v>
      </c>
      <c r="O2053" s="16" t="str">
        <f>VLOOKUP($A2053,'Roll up tech'!$A:$C,3,0)</f>
        <v>BJ PTS</v>
      </c>
      <c r="P2053" s="16" t="str">
        <f>VLOOKUP($A2053,'Roll up tech'!$A:$C,2,0)</f>
        <v>BJ US-IC-GimmeSmore-8 1PT</v>
      </c>
      <c r="Q2053" s="16" t="str">
        <f t="shared" si="103"/>
        <v>BJ</v>
      </c>
      <c r="R2053" s="16">
        <f>VLOOKUP(A2053,'Per Pallet'!A:C,3,0)</f>
        <v>240</v>
      </c>
      <c r="S2053" s="16">
        <f t="shared" si="104"/>
        <v>1</v>
      </c>
    </row>
    <row r="2054" spans="1:19" hidden="1" x14ac:dyDescent="0.25">
      <c r="A2054" s="71">
        <v>69999268</v>
      </c>
      <c r="B2054" s="71">
        <v>1419</v>
      </c>
      <c r="C2054" s="71" t="s">
        <v>849</v>
      </c>
      <c r="D2054" s="71" t="s">
        <v>850</v>
      </c>
      <c r="E2054" s="71" t="s">
        <v>10403</v>
      </c>
      <c r="F2054" s="71" t="s">
        <v>851</v>
      </c>
      <c r="G2054" s="71" t="s">
        <v>852</v>
      </c>
      <c r="H2054" s="72">
        <v>1335</v>
      </c>
      <c r="I2054" s="73">
        <v>19228.28</v>
      </c>
      <c r="J2054" s="73">
        <v>14403.21</v>
      </c>
      <c r="K2054" s="73">
        <v>12553.97</v>
      </c>
      <c r="L2054" s="74">
        <v>1000</v>
      </c>
      <c r="M2054" s="73">
        <v>19228.28</v>
      </c>
      <c r="N2054" s="73">
        <v>0</v>
      </c>
      <c r="O2054" s="16" t="str">
        <f>VLOOKUP($A2054,'Roll up tech'!$A:$C,3,0)</f>
        <v>BJ PTS</v>
      </c>
      <c r="P2054" s="16" t="str">
        <f>VLOOKUP($A2054,'Roll up tech'!$A:$C,2,0)</f>
        <v>BJ US-IC-ChurrayForChurros-8 1PT</v>
      </c>
      <c r="Q2054" s="16" t="str">
        <f t="shared" si="103"/>
        <v>BJ</v>
      </c>
      <c r="R2054" s="16">
        <f>VLOOKUP(A2054,'Per Pallet'!A:C,3,0)</f>
        <v>240</v>
      </c>
      <c r="S2054" s="16">
        <f t="shared" si="104"/>
        <v>6</v>
      </c>
    </row>
    <row r="2055" spans="1:19" hidden="1" x14ac:dyDescent="0.25">
      <c r="A2055" s="71">
        <v>69999268</v>
      </c>
      <c r="B2055" s="71">
        <v>1439</v>
      </c>
      <c r="C2055" s="71" t="s">
        <v>849</v>
      </c>
      <c r="D2055" s="71" t="s">
        <v>850</v>
      </c>
      <c r="E2055" s="71" t="s">
        <v>10403</v>
      </c>
      <c r="F2055" s="71" t="s">
        <v>851</v>
      </c>
      <c r="G2055" s="71" t="s">
        <v>852</v>
      </c>
      <c r="H2055" s="72">
        <v>2207</v>
      </c>
      <c r="I2055" s="73">
        <v>31883.26</v>
      </c>
      <c r="J2055" s="73">
        <v>14446.43</v>
      </c>
      <c r="K2055" s="73">
        <v>12553.97</v>
      </c>
      <c r="L2055" s="74">
        <v>1000</v>
      </c>
      <c r="M2055" s="73">
        <v>31883.26</v>
      </c>
      <c r="N2055" s="73">
        <v>0</v>
      </c>
      <c r="O2055" s="16" t="str">
        <f>VLOOKUP($A2055,'Roll up tech'!$A:$C,3,0)</f>
        <v>BJ PTS</v>
      </c>
      <c r="P2055" s="16" t="str">
        <f>VLOOKUP($A2055,'Roll up tech'!$A:$C,2,0)</f>
        <v>BJ US-IC-ChurrayForChurros-8 1PT</v>
      </c>
      <c r="Q2055" s="16" t="str">
        <f t="shared" si="103"/>
        <v>BJ</v>
      </c>
      <c r="R2055" s="16">
        <f>VLOOKUP(A2055,'Per Pallet'!A:C,3,0)</f>
        <v>240</v>
      </c>
      <c r="S2055" s="16">
        <f t="shared" si="104"/>
        <v>10</v>
      </c>
    </row>
    <row r="2056" spans="1:19" hidden="1" x14ac:dyDescent="0.25">
      <c r="A2056" s="71">
        <v>69999268</v>
      </c>
      <c r="B2056" s="71">
        <v>2300</v>
      </c>
      <c r="C2056" s="71" t="s">
        <v>849</v>
      </c>
      <c r="D2056" s="71" t="s">
        <v>850</v>
      </c>
      <c r="E2056" s="71" t="s">
        <v>10403</v>
      </c>
      <c r="F2056" s="71" t="s">
        <v>851</v>
      </c>
      <c r="G2056" s="71" t="s">
        <v>852</v>
      </c>
      <c r="H2056" s="72">
        <v>6</v>
      </c>
      <c r="I2056" s="73">
        <v>84.78</v>
      </c>
      <c r="J2056" s="73">
        <v>14130</v>
      </c>
      <c r="K2056" s="73">
        <v>12604.77</v>
      </c>
      <c r="L2056" s="74">
        <v>1000</v>
      </c>
      <c r="M2056" s="73">
        <v>84.78</v>
      </c>
      <c r="N2056" s="73">
        <v>0</v>
      </c>
      <c r="O2056" s="16" t="str">
        <f>VLOOKUP($A2056,'Roll up tech'!$A:$C,3,0)</f>
        <v>BJ PTS</v>
      </c>
      <c r="P2056" s="16" t="str">
        <f>VLOOKUP($A2056,'Roll up tech'!$A:$C,2,0)</f>
        <v>BJ US-IC-ChurrayForChurros-8 1PT</v>
      </c>
      <c r="Q2056" s="16" t="str">
        <f t="shared" si="103"/>
        <v>BJ</v>
      </c>
      <c r="R2056" s="16">
        <f>VLOOKUP(A2056,'Per Pallet'!A:C,3,0)</f>
        <v>240</v>
      </c>
      <c r="S2056" s="16">
        <f t="shared" si="104"/>
        <v>1</v>
      </c>
    </row>
    <row r="2057" spans="1:19" hidden="1" x14ac:dyDescent="0.25">
      <c r="A2057" s="71">
        <v>69999268</v>
      </c>
      <c r="B2057" s="71">
        <v>2904</v>
      </c>
      <c r="C2057" s="71" t="s">
        <v>849</v>
      </c>
      <c r="D2057" s="71" t="s">
        <v>850</v>
      </c>
      <c r="E2057" s="71" t="s">
        <v>10403</v>
      </c>
      <c r="F2057" s="71" t="s">
        <v>853</v>
      </c>
      <c r="G2057" s="71" t="s">
        <v>852</v>
      </c>
      <c r="H2057" s="72">
        <v>0</v>
      </c>
      <c r="I2057" s="73">
        <v>0</v>
      </c>
      <c r="J2057" s="73">
        <v>14176.27</v>
      </c>
      <c r="K2057" s="73">
        <v>11941.34</v>
      </c>
      <c r="L2057" s="74">
        <v>1000</v>
      </c>
      <c r="M2057" s="73">
        <v>0</v>
      </c>
      <c r="N2057" s="73">
        <v>0</v>
      </c>
      <c r="O2057" s="16" t="str">
        <f>VLOOKUP($A2057,'Roll up tech'!$A:$C,3,0)</f>
        <v>BJ PTS</v>
      </c>
      <c r="P2057" s="16" t="str">
        <f>VLOOKUP($A2057,'Roll up tech'!$A:$C,2,0)</f>
        <v>BJ US-IC-ChurrayForChurros-8 1PT</v>
      </c>
      <c r="Q2057" s="16" t="str">
        <f t="shared" si="103"/>
        <v>BJ</v>
      </c>
      <c r="R2057" s="16">
        <f>VLOOKUP(A2057,'Per Pallet'!A:C,3,0)</f>
        <v>240</v>
      </c>
      <c r="S2057" s="16">
        <f t="shared" si="104"/>
        <v>0</v>
      </c>
    </row>
    <row r="2058" spans="1:19" hidden="1" x14ac:dyDescent="0.25">
      <c r="A2058" s="71">
        <v>69999268</v>
      </c>
      <c r="B2058" s="71">
        <v>3989</v>
      </c>
      <c r="C2058" s="71" t="s">
        <v>849</v>
      </c>
      <c r="D2058" s="71" t="s">
        <v>850</v>
      </c>
      <c r="E2058" s="71" t="s">
        <v>10403</v>
      </c>
      <c r="F2058" s="71" t="s">
        <v>851</v>
      </c>
      <c r="G2058" s="71" t="s">
        <v>852</v>
      </c>
      <c r="H2058" s="72">
        <v>2947</v>
      </c>
      <c r="I2058" s="73">
        <v>40757.410000000003</v>
      </c>
      <c r="J2058" s="73">
        <v>13830.14</v>
      </c>
      <c r="K2058" s="73">
        <v>12602.16</v>
      </c>
      <c r="L2058" s="74">
        <v>1000</v>
      </c>
      <c r="M2058" s="73">
        <v>40757.410000000003</v>
      </c>
      <c r="N2058" s="73">
        <v>0</v>
      </c>
      <c r="O2058" s="16" t="str">
        <f>VLOOKUP($A2058,'Roll up tech'!$A:$C,3,0)</f>
        <v>BJ PTS</v>
      </c>
      <c r="P2058" s="16" t="str">
        <f>VLOOKUP($A2058,'Roll up tech'!$A:$C,2,0)</f>
        <v>BJ US-IC-ChurrayForChurros-8 1PT</v>
      </c>
      <c r="Q2058" s="16" t="str">
        <f t="shared" si="103"/>
        <v>BJ</v>
      </c>
      <c r="R2058" s="16">
        <f>VLOOKUP(A2058,'Per Pallet'!A:C,3,0)</f>
        <v>240</v>
      </c>
      <c r="S2058" s="16">
        <f t="shared" si="104"/>
        <v>13</v>
      </c>
    </row>
    <row r="2059" spans="1:19" hidden="1" x14ac:dyDescent="0.25">
      <c r="A2059" s="71">
        <v>69999269</v>
      </c>
      <c r="B2059" s="71">
        <v>1419</v>
      </c>
      <c r="C2059" s="71" t="s">
        <v>849</v>
      </c>
      <c r="D2059" s="71" t="s">
        <v>850</v>
      </c>
      <c r="E2059" s="71" t="s">
        <v>10403</v>
      </c>
      <c r="F2059" s="71" t="s">
        <v>851</v>
      </c>
      <c r="G2059" s="71" t="s">
        <v>852</v>
      </c>
      <c r="H2059" s="72">
        <v>25384</v>
      </c>
      <c r="I2059" s="73">
        <v>304183.89</v>
      </c>
      <c r="J2059" s="73">
        <v>11983.29</v>
      </c>
      <c r="K2059" s="73">
        <v>11283.67</v>
      </c>
      <c r="L2059" s="74">
        <v>1000</v>
      </c>
      <c r="M2059" s="73">
        <v>304183.89</v>
      </c>
      <c r="N2059" s="73">
        <v>0</v>
      </c>
      <c r="O2059" s="16" t="str">
        <f>VLOOKUP($A2059,'Roll up tech'!$A:$C,3,0)</f>
        <v>BJ PTS</v>
      </c>
      <c r="P2059" s="16" t="str">
        <f>VLOOKUP($A2059,'Roll up tech'!$A:$C,2,0)</f>
        <v>BJ US-IC-StrawberryChscke-FTNG-8 1PT</v>
      </c>
      <c r="Q2059" s="16" t="str">
        <f t="shared" si="103"/>
        <v>BJ</v>
      </c>
      <c r="R2059" s="16">
        <f>VLOOKUP(A2059,'Per Pallet'!A:C,3,0)</f>
        <v>240</v>
      </c>
      <c r="S2059" s="16">
        <f t="shared" si="104"/>
        <v>106</v>
      </c>
    </row>
    <row r="2060" spans="1:19" hidden="1" x14ac:dyDescent="0.25">
      <c r="A2060" s="71">
        <v>69999269</v>
      </c>
      <c r="B2060" s="71">
        <v>1439</v>
      </c>
      <c r="C2060" s="71" t="s">
        <v>849</v>
      </c>
      <c r="D2060" s="71" t="s">
        <v>850</v>
      </c>
      <c r="E2060" s="71" t="s">
        <v>10403</v>
      </c>
      <c r="F2060" s="71" t="s">
        <v>851</v>
      </c>
      <c r="G2060" s="71" t="s">
        <v>852</v>
      </c>
      <c r="H2060" s="72">
        <v>16206</v>
      </c>
      <c r="I2060" s="73">
        <v>214754.25</v>
      </c>
      <c r="J2060" s="73">
        <v>13251.53</v>
      </c>
      <c r="K2060" s="73">
        <v>11283.67</v>
      </c>
      <c r="L2060" s="74">
        <v>1000</v>
      </c>
      <c r="M2060" s="73">
        <v>214754.25</v>
      </c>
      <c r="N2060" s="73">
        <v>0</v>
      </c>
      <c r="O2060" s="16" t="str">
        <f>VLOOKUP($A2060,'Roll up tech'!$A:$C,3,0)</f>
        <v>BJ PTS</v>
      </c>
      <c r="P2060" s="16" t="str">
        <f>VLOOKUP($A2060,'Roll up tech'!$A:$C,2,0)</f>
        <v>BJ US-IC-StrawberryChscke-FTNG-8 1PT</v>
      </c>
      <c r="Q2060" s="16" t="str">
        <f t="shared" si="103"/>
        <v>BJ</v>
      </c>
      <c r="R2060" s="16">
        <f>VLOOKUP(A2060,'Per Pallet'!A:C,3,0)</f>
        <v>240</v>
      </c>
      <c r="S2060" s="16">
        <f t="shared" si="104"/>
        <v>68</v>
      </c>
    </row>
    <row r="2061" spans="1:19" hidden="1" x14ac:dyDescent="0.25">
      <c r="A2061" s="71">
        <v>69999269</v>
      </c>
      <c r="B2061" s="71">
        <v>1471</v>
      </c>
      <c r="C2061" s="71" t="s">
        <v>849</v>
      </c>
      <c r="D2061" s="71" t="s">
        <v>850</v>
      </c>
      <c r="E2061" s="71" t="s">
        <v>10403</v>
      </c>
      <c r="F2061" s="71" t="s">
        <v>851</v>
      </c>
      <c r="G2061" s="71" t="s">
        <v>852</v>
      </c>
      <c r="H2061" s="72">
        <v>240</v>
      </c>
      <c r="I2061" s="73">
        <v>2912.61</v>
      </c>
      <c r="J2061" s="73">
        <v>12135.88</v>
      </c>
      <c r="K2061" s="73">
        <v>11401.11</v>
      </c>
      <c r="L2061" s="74">
        <v>1000</v>
      </c>
      <c r="M2061" s="73">
        <v>2912.61</v>
      </c>
      <c r="N2061" s="73">
        <v>0</v>
      </c>
      <c r="O2061" s="16" t="str">
        <f>VLOOKUP($A2061,'Roll up tech'!$A:$C,3,0)</f>
        <v>BJ PTS</v>
      </c>
      <c r="P2061" s="16" t="str">
        <f>VLOOKUP($A2061,'Roll up tech'!$A:$C,2,0)</f>
        <v>BJ US-IC-StrawberryChscke-FTNG-8 1PT</v>
      </c>
      <c r="Q2061" s="16" t="str">
        <f t="shared" si="103"/>
        <v>BJ</v>
      </c>
      <c r="R2061" s="16">
        <f>VLOOKUP(A2061,'Per Pallet'!A:C,3,0)</f>
        <v>240</v>
      </c>
      <c r="S2061" s="16">
        <f t="shared" si="104"/>
        <v>1</v>
      </c>
    </row>
    <row r="2062" spans="1:19" hidden="1" x14ac:dyDescent="0.25">
      <c r="A2062" s="71">
        <v>69999269</v>
      </c>
      <c r="B2062" s="71">
        <v>2300</v>
      </c>
      <c r="C2062" s="71" t="s">
        <v>849</v>
      </c>
      <c r="D2062" s="71" t="s">
        <v>850</v>
      </c>
      <c r="E2062" s="71" t="s">
        <v>10403</v>
      </c>
      <c r="F2062" s="71" t="s">
        <v>851</v>
      </c>
      <c r="G2062" s="71" t="s">
        <v>852</v>
      </c>
      <c r="H2062" s="72">
        <v>14877</v>
      </c>
      <c r="I2062" s="73">
        <v>177039.63</v>
      </c>
      <c r="J2062" s="73">
        <v>11900.22</v>
      </c>
      <c r="K2062" s="73">
        <v>11358.18</v>
      </c>
      <c r="L2062" s="74">
        <v>1000</v>
      </c>
      <c r="M2062" s="73">
        <v>177039.63</v>
      </c>
      <c r="N2062" s="73">
        <v>0</v>
      </c>
      <c r="O2062" s="16" t="str">
        <f>VLOOKUP($A2062,'Roll up tech'!$A:$C,3,0)</f>
        <v>BJ PTS</v>
      </c>
      <c r="P2062" s="16" t="str">
        <f>VLOOKUP($A2062,'Roll up tech'!$A:$C,2,0)</f>
        <v>BJ US-IC-StrawberryChscke-FTNG-8 1PT</v>
      </c>
      <c r="Q2062" s="16" t="str">
        <f t="shared" si="103"/>
        <v>BJ</v>
      </c>
      <c r="R2062" s="16">
        <f>VLOOKUP(A2062,'Per Pallet'!A:C,3,0)</f>
        <v>240</v>
      </c>
      <c r="S2062" s="16">
        <f t="shared" si="104"/>
        <v>62</v>
      </c>
    </row>
    <row r="2063" spans="1:19" hidden="1" x14ac:dyDescent="0.25">
      <c r="A2063" s="71">
        <v>69999269</v>
      </c>
      <c r="B2063" s="71">
        <v>3985</v>
      </c>
      <c r="C2063" s="71" t="s">
        <v>849</v>
      </c>
      <c r="D2063" s="71" t="s">
        <v>850</v>
      </c>
      <c r="E2063" s="71" t="s">
        <v>10403</v>
      </c>
      <c r="F2063" s="71" t="s">
        <v>851</v>
      </c>
      <c r="G2063" s="71" t="s">
        <v>852</v>
      </c>
      <c r="H2063" s="72">
        <v>7577</v>
      </c>
      <c r="I2063" s="73">
        <v>90433.54</v>
      </c>
      <c r="J2063" s="73">
        <v>11935.27</v>
      </c>
      <c r="K2063" s="73">
        <v>11283.67</v>
      </c>
      <c r="L2063" s="74">
        <v>1000</v>
      </c>
      <c r="M2063" s="73">
        <v>90433.54</v>
      </c>
      <c r="N2063" s="73">
        <v>0</v>
      </c>
      <c r="O2063" s="16" t="str">
        <f>VLOOKUP($A2063,'Roll up tech'!$A:$C,3,0)</f>
        <v>BJ PTS</v>
      </c>
      <c r="P2063" s="16" t="str">
        <f>VLOOKUP($A2063,'Roll up tech'!$A:$C,2,0)</f>
        <v>BJ US-IC-StrawberryChscke-FTNG-8 1PT</v>
      </c>
      <c r="Q2063" s="16" t="str">
        <f t="shared" si="103"/>
        <v>BJ</v>
      </c>
      <c r="R2063" s="16">
        <f>VLOOKUP(A2063,'Per Pallet'!A:C,3,0)</f>
        <v>240</v>
      </c>
      <c r="S2063" s="16">
        <f t="shared" si="104"/>
        <v>32</v>
      </c>
    </row>
    <row r="2064" spans="1:19" hidden="1" x14ac:dyDescent="0.25">
      <c r="A2064" s="71">
        <v>69999269</v>
      </c>
      <c r="B2064" s="71">
        <v>3989</v>
      </c>
      <c r="C2064" s="71" t="s">
        <v>849</v>
      </c>
      <c r="D2064" s="71" t="s">
        <v>850</v>
      </c>
      <c r="E2064" s="71" t="s">
        <v>10403</v>
      </c>
      <c r="F2064" s="71" t="s">
        <v>851</v>
      </c>
      <c r="G2064" s="71" t="s">
        <v>852</v>
      </c>
      <c r="H2064" s="72">
        <v>46130</v>
      </c>
      <c r="I2064" s="73">
        <v>550574.03</v>
      </c>
      <c r="J2064" s="73">
        <v>11935.27</v>
      </c>
      <c r="K2064" s="73">
        <v>11401.11</v>
      </c>
      <c r="L2064" s="74">
        <v>1000</v>
      </c>
      <c r="M2064" s="73">
        <v>550574.03</v>
      </c>
      <c r="N2064" s="73">
        <v>0</v>
      </c>
      <c r="O2064" s="16" t="str">
        <f>VLOOKUP($A2064,'Roll up tech'!$A:$C,3,0)</f>
        <v>BJ PTS</v>
      </c>
      <c r="P2064" s="16" t="str">
        <f>VLOOKUP($A2064,'Roll up tech'!$A:$C,2,0)</f>
        <v>BJ US-IC-StrawberryChscke-FTNG-8 1PT</v>
      </c>
      <c r="Q2064" s="16" t="str">
        <f t="shared" si="103"/>
        <v>BJ</v>
      </c>
      <c r="R2064" s="16">
        <f>VLOOKUP(A2064,'Per Pallet'!A:C,3,0)</f>
        <v>240</v>
      </c>
      <c r="S2064" s="16">
        <f t="shared" si="104"/>
        <v>193</v>
      </c>
    </row>
    <row r="2065" spans="1:19" hidden="1" x14ac:dyDescent="0.25">
      <c r="A2065" s="71">
        <v>69999269</v>
      </c>
      <c r="B2065" s="71">
        <v>5914</v>
      </c>
      <c r="C2065" s="71" t="s">
        <v>849</v>
      </c>
      <c r="D2065" s="71" t="s">
        <v>850</v>
      </c>
      <c r="E2065" s="71" t="s">
        <v>10403</v>
      </c>
      <c r="F2065" s="71" t="s">
        <v>851</v>
      </c>
      <c r="G2065" s="71" t="s">
        <v>852</v>
      </c>
      <c r="H2065" s="72">
        <v>821</v>
      </c>
      <c r="I2065" s="73">
        <v>8797.0300000000007</v>
      </c>
      <c r="J2065" s="73">
        <v>10715.02</v>
      </c>
      <c r="K2065" s="73">
        <v>10851.4</v>
      </c>
      <c r="L2065" s="74">
        <v>1000</v>
      </c>
      <c r="M2065" s="73">
        <v>8797.0300000000007</v>
      </c>
      <c r="N2065" s="73">
        <v>0</v>
      </c>
      <c r="O2065" s="16" t="str">
        <f>VLOOKUP($A2065,'Roll up tech'!$A:$C,3,0)</f>
        <v>BJ PTS</v>
      </c>
      <c r="P2065" s="16" t="str">
        <f>VLOOKUP($A2065,'Roll up tech'!$A:$C,2,0)</f>
        <v>BJ US-IC-StrawberryChscke-FTNG-8 1PT</v>
      </c>
      <c r="Q2065" s="16" t="str">
        <f t="shared" si="103"/>
        <v>BJ</v>
      </c>
      <c r="R2065" s="16">
        <f>VLOOKUP(A2065,'Per Pallet'!A:C,3,0)</f>
        <v>240</v>
      </c>
      <c r="S2065" s="16">
        <f t="shared" si="104"/>
        <v>4</v>
      </c>
    </row>
    <row r="2066" spans="1:19" hidden="1" x14ac:dyDescent="0.25">
      <c r="A2066" s="71">
        <v>69999270</v>
      </c>
      <c r="B2066" s="71">
        <v>1439</v>
      </c>
      <c r="C2066" s="71" t="s">
        <v>849</v>
      </c>
      <c r="D2066" s="71" t="s">
        <v>850</v>
      </c>
      <c r="E2066" s="71" t="s">
        <v>10403</v>
      </c>
      <c r="F2066" s="71" t="s">
        <v>851</v>
      </c>
      <c r="G2066" s="71" t="s">
        <v>852</v>
      </c>
      <c r="H2066" s="72">
        <v>1327</v>
      </c>
      <c r="I2066" s="73">
        <v>18939.3</v>
      </c>
      <c r="J2066" s="73">
        <v>14272.27</v>
      </c>
      <c r="K2066" s="73">
        <v>12926.92</v>
      </c>
      <c r="L2066" s="74">
        <v>1000</v>
      </c>
      <c r="M2066" s="73">
        <v>18939.3</v>
      </c>
      <c r="N2066" s="73">
        <v>0</v>
      </c>
      <c r="O2066" s="16" t="str">
        <f>VLOOKUP($A2066,'Roll up tech'!$A:$C,3,0)</f>
        <v>BJ PTS</v>
      </c>
      <c r="P2066" s="16" t="str">
        <f>VLOOKUP($A2066,'Roll up tech'!$A:$C,2,0)</f>
        <v>BJ US-IC- OatOfThisSwirled -8 1PT</v>
      </c>
      <c r="Q2066" s="16" t="str">
        <f t="shared" si="103"/>
        <v>BJ</v>
      </c>
      <c r="R2066" s="16">
        <f>VLOOKUP(A2066,'Per Pallet'!A:C,3,0)</f>
        <v>240</v>
      </c>
      <c r="S2066" s="16">
        <f t="shared" si="104"/>
        <v>6</v>
      </c>
    </row>
    <row r="2067" spans="1:19" hidden="1" x14ac:dyDescent="0.25">
      <c r="A2067" s="71">
        <v>69999270</v>
      </c>
      <c r="B2067" s="71">
        <v>2300</v>
      </c>
      <c r="C2067" s="71" t="s">
        <v>849</v>
      </c>
      <c r="D2067" s="71" t="s">
        <v>850</v>
      </c>
      <c r="E2067" s="71" t="s">
        <v>10403</v>
      </c>
      <c r="F2067" s="71" t="s">
        <v>851</v>
      </c>
      <c r="G2067" s="71" t="s">
        <v>852</v>
      </c>
      <c r="H2067" s="72">
        <v>224</v>
      </c>
      <c r="I2067" s="73">
        <v>3017.1</v>
      </c>
      <c r="J2067" s="73">
        <v>13469.2</v>
      </c>
      <c r="K2067" s="73">
        <v>12954.11</v>
      </c>
      <c r="L2067" s="74">
        <v>1000</v>
      </c>
      <c r="M2067" s="73">
        <v>3017.1</v>
      </c>
      <c r="N2067" s="73">
        <v>0</v>
      </c>
      <c r="O2067" s="16" t="str">
        <f>VLOOKUP($A2067,'Roll up tech'!$A:$C,3,0)</f>
        <v>BJ PTS</v>
      </c>
      <c r="P2067" s="16" t="str">
        <f>VLOOKUP($A2067,'Roll up tech'!$A:$C,2,0)</f>
        <v>BJ US-IC- OatOfThisSwirled -8 1PT</v>
      </c>
      <c r="Q2067" s="16" t="str">
        <f t="shared" ref="Q2067:Q2112" si="105">LEFT(P2067,2)</f>
        <v>BJ</v>
      </c>
      <c r="R2067" s="16">
        <f>VLOOKUP(A2067,'Per Pallet'!A:C,3,0)</f>
        <v>240</v>
      </c>
      <c r="S2067" s="16">
        <f t="shared" ref="S2067:S2112" si="106">ROUNDUP(H2067/R2067,0)</f>
        <v>1</v>
      </c>
    </row>
    <row r="2068" spans="1:19" hidden="1" x14ac:dyDescent="0.25">
      <c r="A2068" s="71">
        <v>69999270</v>
      </c>
      <c r="B2068" s="71">
        <v>3989</v>
      </c>
      <c r="C2068" s="71" t="s">
        <v>849</v>
      </c>
      <c r="D2068" s="71" t="s">
        <v>850</v>
      </c>
      <c r="E2068" s="71" t="s">
        <v>10403</v>
      </c>
      <c r="F2068" s="71" t="s">
        <v>851</v>
      </c>
      <c r="G2068" s="71" t="s">
        <v>852</v>
      </c>
      <c r="H2068" s="72">
        <v>638</v>
      </c>
      <c r="I2068" s="73">
        <v>8799.48</v>
      </c>
      <c r="J2068" s="73">
        <v>13792.29</v>
      </c>
      <c r="K2068" s="73">
        <v>13023.97</v>
      </c>
      <c r="L2068" s="74">
        <v>1000</v>
      </c>
      <c r="M2068" s="73">
        <v>8799.48</v>
      </c>
      <c r="N2068" s="73">
        <v>0</v>
      </c>
      <c r="O2068" s="16" t="str">
        <f>VLOOKUP($A2068,'Roll up tech'!$A:$C,3,0)</f>
        <v>BJ PTS</v>
      </c>
      <c r="P2068" s="16" t="str">
        <f>VLOOKUP($A2068,'Roll up tech'!$A:$C,2,0)</f>
        <v>BJ US-IC- OatOfThisSwirled -8 1PT</v>
      </c>
      <c r="Q2068" s="16" t="str">
        <f t="shared" si="105"/>
        <v>BJ</v>
      </c>
      <c r="R2068" s="16">
        <f>VLOOKUP(A2068,'Per Pallet'!A:C,3,0)</f>
        <v>240</v>
      </c>
      <c r="S2068" s="16">
        <f t="shared" si="106"/>
        <v>3</v>
      </c>
    </row>
    <row r="2069" spans="1:19" hidden="1" x14ac:dyDescent="0.25">
      <c r="A2069" s="71">
        <v>69999271</v>
      </c>
      <c r="B2069" s="71">
        <v>1419</v>
      </c>
      <c r="C2069" s="71" t="s">
        <v>849</v>
      </c>
      <c r="D2069" s="71" t="s">
        <v>850</v>
      </c>
      <c r="E2069" s="71" t="s">
        <v>10403</v>
      </c>
      <c r="F2069" s="71" t="s">
        <v>851</v>
      </c>
      <c r="G2069" s="71" t="s">
        <v>852</v>
      </c>
      <c r="H2069" s="72">
        <v>1425</v>
      </c>
      <c r="I2069" s="73">
        <v>18878.919999999998</v>
      </c>
      <c r="J2069" s="73">
        <v>13248.36</v>
      </c>
      <c r="K2069" s="73">
        <v>11886.11</v>
      </c>
      <c r="L2069" s="74">
        <v>1000</v>
      </c>
      <c r="M2069" s="73">
        <v>18878.919999999998</v>
      </c>
      <c r="N2069" s="73">
        <v>0</v>
      </c>
      <c r="O2069" s="16" t="str">
        <f>VLOOKUP($A2069,'Roll up tech'!$A:$C,3,0)</f>
        <v>BJ PTS</v>
      </c>
      <c r="P2069" s="16" t="str">
        <f>VLOOKUP($A2069,'Roll up tech'!$A:$C,2,0)</f>
        <v>BJ US-IC-PumpkinCheesecakLTD-FTNG-8 1PT</v>
      </c>
      <c r="Q2069" s="16" t="str">
        <f t="shared" si="105"/>
        <v>BJ</v>
      </c>
      <c r="R2069" s="16">
        <f>VLOOKUP(A2069,'Per Pallet'!A:C,3,0)</f>
        <v>240</v>
      </c>
      <c r="S2069" s="16">
        <f t="shared" si="106"/>
        <v>6</v>
      </c>
    </row>
    <row r="2070" spans="1:19" hidden="1" x14ac:dyDescent="0.25">
      <c r="A2070" s="71">
        <v>69999271</v>
      </c>
      <c r="B2070" s="71">
        <v>1439</v>
      </c>
      <c r="C2070" s="71" t="s">
        <v>849</v>
      </c>
      <c r="D2070" s="71" t="s">
        <v>850</v>
      </c>
      <c r="E2070" s="71" t="s">
        <v>10403</v>
      </c>
      <c r="F2070" s="71" t="s">
        <v>851</v>
      </c>
      <c r="G2070" s="71" t="s">
        <v>852</v>
      </c>
      <c r="H2070" s="72">
        <v>910</v>
      </c>
      <c r="I2070" s="73">
        <v>12203.82</v>
      </c>
      <c r="J2070" s="73">
        <v>13410.79</v>
      </c>
      <c r="K2070" s="73">
        <v>12009.84</v>
      </c>
      <c r="L2070" s="74">
        <v>1000</v>
      </c>
      <c r="M2070" s="73">
        <v>12203.82</v>
      </c>
      <c r="N2070" s="73">
        <v>0</v>
      </c>
      <c r="O2070" s="16" t="str">
        <f>VLOOKUP($A2070,'Roll up tech'!$A:$C,3,0)</f>
        <v>BJ PTS</v>
      </c>
      <c r="P2070" s="16" t="str">
        <f>VLOOKUP($A2070,'Roll up tech'!$A:$C,2,0)</f>
        <v>BJ US-IC-PumpkinCheesecakLTD-FTNG-8 1PT</v>
      </c>
      <c r="Q2070" s="16" t="str">
        <f t="shared" si="105"/>
        <v>BJ</v>
      </c>
      <c r="R2070" s="16">
        <f>VLOOKUP(A2070,'Per Pallet'!A:C,3,0)</f>
        <v>240</v>
      </c>
      <c r="S2070" s="16">
        <f t="shared" si="106"/>
        <v>4</v>
      </c>
    </row>
    <row r="2071" spans="1:19" hidden="1" x14ac:dyDescent="0.25">
      <c r="A2071" s="71">
        <v>69999271</v>
      </c>
      <c r="B2071" s="71">
        <v>2300</v>
      </c>
      <c r="C2071" s="71" t="s">
        <v>849</v>
      </c>
      <c r="D2071" s="71" t="s">
        <v>850</v>
      </c>
      <c r="E2071" s="71" t="s">
        <v>10403</v>
      </c>
      <c r="F2071" s="71" t="s">
        <v>851</v>
      </c>
      <c r="G2071" s="71" t="s">
        <v>852</v>
      </c>
      <c r="H2071" s="72">
        <v>474</v>
      </c>
      <c r="I2071" s="73">
        <v>6122.14</v>
      </c>
      <c r="J2071" s="73">
        <v>12915.91</v>
      </c>
      <c r="K2071" s="73">
        <v>11737.28</v>
      </c>
      <c r="L2071" s="74">
        <v>1000</v>
      </c>
      <c r="M2071" s="73">
        <v>6122.14</v>
      </c>
      <c r="N2071" s="73">
        <v>0</v>
      </c>
      <c r="O2071" s="16" t="str">
        <f>VLOOKUP($A2071,'Roll up tech'!$A:$C,3,0)</f>
        <v>BJ PTS</v>
      </c>
      <c r="P2071" s="16" t="str">
        <f>VLOOKUP($A2071,'Roll up tech'!$A:$C,2,0)</f>
        <v>BJ US-IC-PumpkinCheesecakLTD-FTNG-8 1PT</v>
      </c>
      <c r="Q2071" s="16" t="str">
        <f t="shared" si="105"/>
        <v>BJ</v>
      </c>
      <c r="R2071" s="16">
        <f>VLOOKUP(A2071,'Per Pallet'!A:C,3,0)</f>
        <v>240</v>
      </c>
      <c r="S2071" s="16">
        <f t="shared" si="106"/>
        <v>2</v>
      </c>
    </row>
    <row r="2072" spans="1:19" hidden="1" x14ac:dyDescent="0.25">
      <c r="A2072" s="71">
        <v>69999271</v>
      </c>
      <c r="B2072" s="71">
        <v>3989</v>
      </c>
      <c r="C2072" s="71" t="s">
        <v>849</v>
      </c>
      <c r="D2072" s="71" t="s">
        <v>850</v>
      </c>
      <c r="E2072" s="71" t="s">
        <v>10403</v>
      </c>
      <c r="F2072" s="71" t="s">
        <v>851</v>
      </c>
      <c r="G2072" s="71" t="s">
        <v>852</v>
      </c>
      <c r="H2072" s="72">
        <v>2033</v>
      </c>
      <c r="I2072" s="73">
        <v>26008.42</v>
      </c>
      <c r="J2072" s="73">
        <v>12793.12</v>
      </c>
      <c r="K2072" s="73">
        <v>12009.84</v>
      </c>
      <c r="L2072" s="74">
        <v>1000</v>
      </c>
      <c r="M2072" s="73">
        <v>26008.42</v>
      </c>
      <c r="N2072" s="73">
        <v>0</v>
      </c>
      <c r="O2072" s="16" t="str">
        <f>VLOOKUP($A2072,'Roll up tech'!$A:$C,3,0)</f>
        <v>BJ PTS</v>
      </c>
      <c r="P2072" s="16" t="str">
        <f>VLOOKUP($A2072,'Roll up tech'!$A:$C,2,0)</f>
        <v>BJ US-IC-PumpkinCheesecakLTD-FTNG-8 1PT</v>
      </c>
      <c r="Q2072" s="16" t="str">
        <f t="shared" si="105"/>
        <v>BJ</v>
      </c>
      <c r="R2072" s="16">
        <f>VLOOKUP(A2072,'Per Pallet'!A:C,3,0)</f>
        <v>240</v>
      </c>
      <c r="S2072" s="16">
        <f t="shared" si="106"/>
        <v>9</v>
      </c>
    </row>
    <row r="2073" spans="1:19" hidden="1" x14ac:dyDescent="0.25">
      <c r="A2073" s="71">
        <v>84119895</v>
      </c>
      <c r="B2073" s="71">
        <v>1419</v>
      </c>
      <c r="C2073" s="71" t="s">
        <v>849</v>
      </c>
      <c r="D2073" s="71" t="s">
        <v>850</v>
      </c>
      <c r="E2073" s="71" t="s">
        <v>10403</v>
      </c>
      <c r="F2073" s="71" t="s">
        <v>851</v>
      </c>
      <c r="G2073" s="71" t="s">
        <v>852</v>
      </c>
      <c r="H2073" s="72">
        <v>231</v>
      </c>
      <c r="I2073" s="73">
        <v>3080.13</v>
      </c>
      <c r="J2073" s="73">
        <v>13333.9</v>
      </c>
      <c r="K2073" s="73">
        <v>10853.94</v>
      </c>
      <c r="L2073" s="74">
        <v>1000</v>
      </c>
      <c r="M2073" s="73">
        <v>3080.13</v>
      </c>
      <c r="N2073" s="73">
        <v>0</v>
      </c>
      <c r="O2073" s="16" t="str">
        <f>VLOOKUP($A2073,'Roll up tech'!$A:$C,3,0)</f>
        <v>48oz</v>
      </c>
      <c r="P2073" s="16" t="str">
        <f>VLOOKUP($A2073,'Roll up tech'!$A:$C,2,0)</f>
        <v>BR PEACH 6 1.5QT</v>
      </c>
      <c r="Q2073" s="16" t="str">
        <f t="shared" si="105"/>
        <v>BR</v>
      </c>
      <c r="R2073" s="16">
        <f>VLOOKUP(A2073,'Per Pallet'!A:C,3,0)</f>
        <v>154</v>
      </c>
      <c r="S2073" s="16">
        <f t="shared" si="106"/>
        <v>2</v>
      </c>
    </row>
    <row r="2074" spans="1:19" hidden="1" x14ac:dyDescent="0.25">
      <c r="A2074" s="71">
        <v>84135718</v>
      </c>
      <c r="B2074" s="71">
        <v>1419</v>
      </c>
      <c r="C2074" s="71" t="s">
        <v>849</v>
      </c>
      <c r="D2074" s="71" t="s">
        <v>850</v>
      </c>
      <c r="E2074" s="71" t="s">
        <v>10403</v>
      </c>
      <c r="F2074" s="71" t="s">
        <v>851</v>
      </c>
      <c r="G2074" s="71" t="s">
        <v>852</v>
      </c>
      <c r="H2074" s="72">
        <v>82576</v>
      </c>
      <c r="I2074" s="73">
        <v>893337.8</v>
      </c>
      <c r="J2074" s="73">
        <v>10818.37</v>
      </c>
      <c r="K2074" s="73">
        <v>12295.77</v>
      </c>
      <c r="L2074" s="74">
        <v>1000</v>
      </c>
      <c r="M2074" s="73">
        <v>893337.8</v>
      </c>
      <c r="N2074" s="73">
        <v>0</v>
      </c>
      <c r="O2074" s="16" t="str">
        <f>VLOOKUP($A2074,'Roll up tech'!$A:$C,3,0)</f>
        <v>BJ PTS</v>
      </c>
      <c r="P2074" s="16" t="str">
        <f>VLOOKUP($A2074,'Roll up tech'!$A:$C,2,0)</f>
        <v>BJ US-IC-ChocChpCookDgh-FTNG-8 1PT</v>
      </c>
      <c r="Q2074" s="16" t="str">
        <f t="shared" si="105"/>
        <v>BJ</v>
      </c>
      <c r="R2074" s="16">
        <f>VLOOKUP(A2074,'Per Pallet'!A:C,3,0)</f>
        <v>240</v>
      </c>
      <c r="S2074" s="16">
        <f t="shared" si="106"/>
        <v>345</v>
      </c>
    </row>
    <row r="2075" spans="1:19" hidden="1" x14ac:dyDescent="0.25">
      <c r="A2075" s="71">
        <v>84135718</v>
      </c>
      <c r="B2075" s="71">
        <v>1439</v>
      </c>
      <c r="C2075" s="71" t="s">
        <v>849</v>
      </c>
      <c r="D2075" s="71" t="s">
        <v>850</v>
      </c>
      <c r="E2075" s="71" t="s">
        <v>10403</v>
      </c>
      <c r="F2075" s="71" t="s">
        <v>851</v>
      </c>
      <c r="G2075" s="71" t="s">
        <v>852</v>
      </c>
      <c r="H2075" s="72">
        <v>30877</v>
      </c>
      <c r="I2075" s="73">
        <v>370577.66</v>
      </c>
      <c r="J2075" s="73">
        <v>12001.74</v>
      </c>
      <c r="K2075" s="73">
        <v>13415.03</v>
      </c>
      <c r="L2075" s="74">
        <v>1000</v>
      </c>
      <c r="M2075" s="73">
        <v>370577.66</v>
      </c>
      <c r="N2075" s="73">
        <v>0</v>
      </c>
      <c r="O2075" s="16" t="str">
        <f>VLOOKUP($A2075,'Roll up tech'!$A:$C,3,0)</f>
        <v>BJ PTS</v>
      </c>
      <c r="P2075" s="16" t="str">
        <f>VLOOKUP($A2075,'Roll up tech'!$A:$C,2,0)</f>
        <v>BJ US-IC-ChocChpCookDgh-FTNG-8 1PT</v>
      </c>
      <c r="Q2075" s="16" t="str">
        <f t="shared" si="105"/>
        <v>BJ</v>
      </c>
      <c r="R2075" s="16">
        <f>VLOOKUP(A2075,'Per Pallet'!A:C,3,0)</f>
        <v>240</v>
      </c>
      <c r="S2075" s="16">
        <f t="shared" si="106"/>
        <v>129</v>
      </c>
    </row>
    <row r="2076" spans="1:19" hidden="1" x14ac:dyDescent="0.25">
      <c r="A2076" s="71">
        <v>84135718</v>
      </c>
      <c r="B2076" s="71">
        <v>2300</v>
      </c>
      <c r="C2076" s="71" t="s">
        <v>849</v>
      </c>
      <c r="D2076" s="71" t="s">
        <v>850</v>
      </c>
      <c r="E2076" s="71" t="s">
        <v>10403</v>
      </c>
      <c r="F2076" s="71" t="s">
        <v>851</v>
      </c>
      <c r="G2076" s="71" t="s">
        <v>852</v>
      </c>
      <c r="H2076" s="72">
        <v>21400</v>
      </c>
      <c r="I2076" s="73">
        <v>241138.05</v>
      </c>
      <c r="J2076" s="73">
        <v>11268.13</v>
      </c>
      <c r="K2076" s="73">
        <v>12214.95</v>
      </c>
      <c r="L2076" s="74">
        <v>1000</v>
      </c>
      <c r="M2076" s="73">
        <v>241138.05</v>
      </c>
      <c r="N2076" s="73">
        <v>0</v>
      </c>
      <c r="O2076" s="16" t="str">
        <f>VLOOKUP($A2076,'Roll up tech'!$A:$C,3,0)</f>
        <v>BJ PTS</v>
      </c>
      <c r="P2076" s="16" t="str">
        <f>VLOOKUP($A2076,'Roll up tech'!$A:$C,2,0)</f>
        <v>BJ US-IC-ChocChpCookDgh-FTNG-8 1PT</v>
      </c>
      <c r="Q2076" s="16" t="str">
        <f t="shared" si="105"/>
        <v>BJ</v>
      </c>
      <c r="R2076" s="16">
        <f>VLOOKUP(A2076,'Per Pallet'!A:C,3,0)</f>
        <v>240</v>
      </c>
      <c r="S2076" s="16">
        <f t="shared" si="106"/>
        <v>90</v>
      </c>
    </row>
    <row r="2077" spans="1:19" hidden="1" x14ac:dyDescent="0.25">
      <c r="A2077" s="71">
        <v>84135718</v>
      </c>
      <c r="B2077" s="71">
        <v>2904</v>
      </c>
      <c r="C2077" s="71" t="s">
        <v>849</v>
      </c>
      <c r="D2077" s="71" t="s">
        <v>850</v>
      </c>
      <c r="E2077" s="71" t="s">
        <v>10403</v>
      </c>
      <c r="F2077" s="71" t="s">
        <v>851</v>
      </c>
      <c r="G2077" s="71" t="s">
        <v>852</v>
      </c>
      <c r="H2077" s="72">
        <v>480</v>
      </c>
      <c r="I2077" s="73">
        <v>5687.84</v>
      </c>
      <c r="J2077" s="73">
        <v>11849.67</v>
      </c>
      <c r="K2077" s="73">
        <v>11533.56</v>
      </c>
      <c r="L2077" s="74">
        <v>1000</v>
      </c>
      <c r="M2077" s="73">
        <v>5687.84</v>
      </c>
      <c r="N2077" s="73">
        <v>0</v>
      </c>
      <c r="O2077" s="16" t="str">
        <f>VLOOKUP($A2077,'Roll up tech'!$A:$C,3,0)</f>
        <v>BJ PTS</v>
      </c>
      <c r="P2077" s="16" t="str">
        <f>VLOOKUP($A2077,'Roll up tech'!$A:$C,2,0)</f>
        <v>BJ US-IC-ChocChpCookDgh-FTNG-8 1PT</v>
      </c>
      <c r="Q2077" s="16" t="str">
        <f t="shared" si="105"/>
        <v>BJ</v>
      </c>
      <c r="R2077" s="16">
        <f>VLOOKUP(A2077,'Per Pallet'!A:C,3,0)</f>
        <v>240</v>
      </c>
      <c r="S2077" s="16">
        <f t="shared" si="106"/>
        <v>2</v>
      </c>
    </row>
    <row r="2078" spans="1:19" hidden="1" x14ac:dyDescent="0.25">
      <c r="A2078" s="71">
        <v>84135718</v>
      </c>
      <c r="B2078" s="71">
        <v>3989</v>
      </c>
      <c r="C2078" s="71" t="s">
        <v>849</v>
      </c>
      <c r="D2078" s="71" t="s">
        <v>850</v>
      </c>
      <c r="E2078" s="71" t="s">
        <v>10403</v>
      </c>
      <c r="F2078" s="71" t="s">
        <v>851</v>
      </c>
      <c r="G2078" s="71" t="s">
        <v>852</v>
      </c>
      <c r="H2078" s="72">
        <v>64412</v>
      </c>
      <c r="I2078" s="73">
        <v>712565.15</v>
      </c>
      <c r="J2078" s="73">
        <v>11062.61</v>
      </c>
      <c r="K2078" s="73">
        <v>12393.75</v>
      </c>
      <c r="L2078" s="74">
        <v>1000</v>
      </c>
      <c r="M2078" s="73">
        <v>712565.15</v>
      </c>
      <c r="N2078" s="73">
        <v>0</v>
      </c>
      <c r="O2078" s="16" t="str">
        <f>VLOOKUP($A2078,'Roll up tech'!$A:$C,3,0)</f>
        <v>BJ PTS</v>
      </c>
      <c r="P2078" s="16" t="str">
        <f>VLOOKUP($A2078,'Roll up tech'!$A:$C,2,0)</f>
        <v>BJ US-IC-ChocChpCookDgh-FTNG-8 1PT</v>
      </c>
      <c r="Q2078" s="16" t="str">
        <f t="shared" si="105"/>
        <v>BJ</v>
      </c>
      <c r="R2078" s="16">
        <f>VLOOKUP(A2078,'Per Pallet'!A:C,3,0)</f>
        <v>240</v>
      </c>
      <c r="S2078" s="16">
        <f t="shared" si="106"/>
        <v>269</v>
      </c>
    </row>
    <row r="2079" spans="1:19" hidden="1" x14ac:dyDescent="0.25">
      <c r="A2079" s="71">
        <v>84135718</v>
      </c>
      <c r="B2079" s="71">
        <v>5911</v>
      </c>
      <c r="C2079" s="71" t="s">
        <v>849</v>
      </c>
      <c r="D2079" s="71" t="s">
        <v>850</v>
      </c>
      <c r="E2079" s="71" t="s">
        <v>10403</v>
      </c>
      <c r="F2079" s="71" t="s">
        <v>851</v>
      </c>
      <c r="G2079" s="71" t="s">
        <v>852</v>
      </c>
      <c r="H2079" s="72">
        <v>11040</v>
      </c>
      <c r="I2079" s="73">
        <v>81545.38</v>
      </c>
      <c r="J2079" s="73">
        <v>7386.36</v>
      </c>
      <c r="K2079" s="73">
        <v>11295.98</v>
      </c>
      <c r="L2079" s="74">
        <v>1000</v>
      </c>
      <c r="M2079" s="73">
        <v>81545.38</v>
      </c>
      <c r="N2079" s="73">
        <v>0</v>
      </c>
      <c r="O2079" s="16" t="str">
        <f>VLOOKUP($A2079,'Roll up tech'!$A:$C,3,0)</f>
        <v>BJ PTS</v>
      </c>
      <c r="P2079" s="16" t="str">
        <f>VLOOKUP($A2079,'Roll up tech'!$A:$C,2,0)</f>
        <v>BJ US-IC-ChocChpCookDgh-FTNG-8 1PT</v>
      </c>
      <c r="Q2079" s="16" t="str">
        <f t="shared" si="105"/>
        <v>BJ</v>
      </c>
      <c r="R2079" s="16">
        <f>VLOOKUP(A2079,'Per Pallet'!A:C,3,0)</f>
        <v>240</v>
      </c>
      <c r="S2079" s="16">
        <f t="shared" si="106"/>
        <v>46</v>
      </c>
    </row>
    <row r="2080" spans="1:19" hidden="1" x14ac:dyDescent="0.25">
      <c r="A2080" s="71">
        <v>84135718</v>
      </c>
      <c r="B2080" s="71">
        <v>5914</v>
      </c>
      <c r="C2080" s="71" t="s">
        <v>849</v>
      </c>
      <c r="D2080" s="71" t="s">
        <v>850</v>
      </c>
      <c r="E2080" s="71" t="s">
        <v>10403</v>
      </c>
      <c r="F2080" s="71" t="s">
        <v>851</v>
      </c>
      <c r="G2080" s="71" t="s">
        <v>852</v>
      </c>
      <c r="H2080" s="72">
        <v>0</v>
      </c>
      <c r="I2080" s="73">
        <v>0</v>
      </c>
      <c r="J2080" s="73">
        <v>10165.799999999999</v>
      </c>
      <c r="K2080" s="73">
        <v>11742.06</v>
      </c>
      <c r="L2080" s="74">
        <v>1000</v>
      </c>
      <c r="M2080" s="73">
        <v>0</v>
      </c>
      <c r="N2080" s="73">
        <v>0</v>
      </c>
      <c r="O2080" s="16" t="str">
        <f>VLOOKUP($A2080,'Roll up tech'!$A:$C,3,0)</f>
        <v>BJ PTS</v>
      </c>
      <c r="P2080" s="16" t="str">
        <f>VLOOKUP($A2080,'Roll up tech'!$A:$C,2,0)</f>
        <v>BJ US-IC-ChocChpCookDgh-FTNG-8 1PT</v>
      </c>
      <c r="Q2080" s="16" t="str">
        <f t="shared" si="105"/>
        <v>BJ</v>
      </c>
      <c r="R2080" s="16">
        <f>VLOOKUP(A2080,'Per Pallet'!A:C,3,0)</f>
        <v>240</v>
      </c>
      <c r="S2080" s="16">
        <f t="shared" si="106"/>
        <v>0</v>
      </c>
    </row>
    <row r="2081" spans="1:19" hidden="1" x14ac:dyDescent="0.25">
      <c r="A2081" s="71">
        <v>84135770</v>
      </c>
      <c r="B2081" s="71">
        <v>1419</v>
      </c>
      <c r="C2081" s="71" t="s">
        <v>849</v>
      </c>
      <c r="D2081" s="71" t="s">
        <v>850</v>
      </c>
      <c r="E2081" s="71" t="s">
        <v>10403</v>
      </c>
      <c r="F2081" s="71" t="s">
        <v>851</v>
      </c>
      <c r="G2081" s="71" t="s">
        <v>852</v>
      </c>
      <c r="H2081" s="72">
        <v>33131</v>
      </c>
      <c r="I2081" s="73">
        <v>517644.14</v>
      </c>
      <c r="J2081" s="73">
        <v>15624.16</v>
      </c>
      <c r="K2081" s="73">
        <v>16108.54</v>
      </c>
      <c r="L2081" s="74">
        <v>1000</v>
      </c>
      <c r="M2081" s="73">
        <v>517644.14</v>
      </c>
      <c r="N2081" s="73">
        <v>0</v>
      </c>
      <c r="O2081" s="16" t="str">
        <f>VLOOKUP($A2081,'Roll up tech'!$A:$C,3,0)</f>
        <v>BJ PTS</v>
      </c>
      <c r="P2081" s="16" t="str">
        <f>VLOOKUP($A2081,'Roll up tech'!$A:$C,2,0)</f>
        <v>BJ US-IC-PistachioPistachio-FTNG-8 1PT</v>
      </c>
      <c r="Q2081" s="16" t="str">
        <f t="shared" si="105"/>
        <v>BJ</v>
      </c>
      <c r="R2081" s="16">
        <f>VLOOKUP(A2081,'Per Pallet'!A:C,3,0)</f>
        <v>240</v>
      </c>
      <c r="S2081" s="16">
        <f t="shared" si="106"/>
        <v>139</v>
      </c>
    </row>
    <row r="2082" spans="1:19" hidden="1" x14ac:dyDescent="0.25">
      <c r="A2082" s="71">
        <v>84135770</v>
      </c>
      <c r="B2082" s="71">
        <v>1439</v>
      </c>
      <c r="C2082" s="71" t="s">
        <v>849</v>
      </c>
      <c r="D2082" s="71" t="s">
        <v>850</v>
      </c>
      <c r="E2082" s="71" t="s">
        <v>10403</v>
      </c>
      <c r="F2082" s="71" t="s">
        <v>851</v>
      </c>
      <c r="G2082" s="71" t="s">
        <v>852</v>
      </c>
      <c r="H2082" s="72">
        <v>7890</v>
      </c>
      <c r="I2082" s="73">
        <v>131357.51999999999</v>
      </c>
      <c r="J2082" s="73">
        <v>16648.61</v>
      </c>
      <c r="K2082" s="73">
        <v>16108.54</v>
      </c>
      <c r="L2082" s="74">
        <v>1000</v>
      </c>
      <c r="M2082" s="73">
        <v>131357.51999999999</v>
      </c>
      <c r="N2082" s="73">
        <v>0</v>
      </c>
      <c r="O2082" s="16" t="str">
        <f>VLOOKUP($A2082,'Roll up tech'!$A:$C,3,0)</f>
        <v>BJ PTS</v>
      </c>
      <c r="P2082" s="16" t="str">
        <f>VLOOKUP($A2082,'Roll up tech'!$A:$C,2,0)</f>
        <v>BJ US-IC-PistachioPistachio-FTNG-8 1PT</v>
      </c>
      <c r="Q2082" s="16" t="str">
        <f t="shared" si="105"/>
        <v>BJ</v>
      </c>
      <c r="R2082" s="16">
        <f>VLOOKUP(A2082,'Per Pallet'!A:C,3,0)</f>
        <v>240</v>
      </c>
      <c r="S2082" s="16">
        <f t="shared" si="106"/>
        <v>33</v>
      </c>
    </row>
    <row r="2083" spans="1:19" hidden="1" x14ac:dyDescent="0.25">
      <c r="A2083" s="71">
        <v>84135770</v>
      </c>
      <c r="B2083" s="71">
        <v>2300</v>
      </c>
      <c r="C2083" s="71" t="s">
        <v>849</v>
      </c>
      <c r="D2083" s="71" t="s">
        <v>850</v>
      </c>
      <c r="E2083" s="71" t="s">
        <v>10403</v>
      </c>
      <c r="F2083" s="71" t="s">
        <v>851</v>
      </c>
      <c r="G2083" s="71" t="s">
        <v>852</v>
      </c>
      <c r="H2083" s="72">
        <v>3032</v>
      </c>
      <c r="I2083" s="73">
        <v>48030</v>
      </c>
      <c r="J2083" s="73">
        <v>15841.03</v>
      </c>
      <c r="K2083" s="73">
        <v>15954.74</v>
      </c>
      <c r="L2083" s="74">
        <v>1000</v>
      </c>
      <c r="M2083" s="73">
        <v>48030</v>
      </c>
      <c r="N2083" s="73">
        <v>0</v>
      </c>
      <c r="O2083" s="16" t="str">
        <f>VLOOKUP($A2083,'Roll up tech'!$A:$C,3,0)</f>
        <v>BJ PTS</v>
      </c>
      <c r="P2083" s="16" t="str">
        <f>VLOOKUP($A2083,'Roll up tech'!$A:$C,2,0)</f>
        <v>BJ US-IC-PistachioPistachio-FTNG-8 1PT</v>
      </c>
      <c r="Q2083" s="16" t="str">
        <f t="shared" si="105"/>
        <v>BJ</v>
      </c>
      <c r="R2083" s="16">
        <f>VLOOKUP(A2083,'Per Pallet'!A:C,3,0)</f>
        <v>240</v>
      </c>
      <c r="S2083" s="16">
        <f t="shared" si="106"/>
        <v>13</v>
      </c>
    </row>
    <row r="2084" spans="1:19" hidden="1" x14ac:dyDescent="0.25">
      <c r="A2084" s="71">
        <v>84135770</v>
      </c>
      <c r="B2084" s="71">
        <v>3989</v>
      </c>
      <c r="C2084" s="71" t="s">
        <v>849</v>
      </c>
      <c r="D2084" s="71" t="s">
        <v>850</v>
      </c>
      <c r="E2084" s="71" t="s">
        <v>10403</v>
      </c>
      <c r="F2084" s="71" t="s">
        <v>851</v>
      </c>
      <c r="G2084" s="71" t="s">
        <v>852</v>
      </c>
      <c r="H2084" s="72">
        <v>30220</v>
      </c>
      <c r="I2084" s="73">
        <v>478057.08</v>
      </c>
      <c r="J2084" s="73">
        <v>15819.23</v>
      </c>
      <c r="K2084" s="73">
        <v>16098.69</v>
      </c>
      <c r="L2084" s="74">
        <v>1000</v>
      </c>
      <c r="M2084" s="73">
        <v>478057.08</v>
      </c>
      <c r="N2084" s="73">
        <v>0</v>
      </c>
      <c r="O2084" s="16" t="str">
        <f>VLOOKUP($A2084,'Roll up tech'!$A:$C,3,0)</f>
        <v>BJ PTS</v>
      </c>
      <c r="P2084" s="16" t="str">
        <f>VLOOKUP($A2084,'Roll up tech'!$A:$C,2,0)</f>
        <v>BJ US-IC-PistachioPistachio-FTNG-8 1PT</v>
      </c>
      <c r="Q2084" s="16" t="str">
        <f t="shared" si="105"/>
        <v>BJ</v>
      </c>
      <c r="R2084" s="16">
        <f>VLOOKUP(A2084,'Per Pallet'!A:C,3,0)</f>
        <v>240</v>
      </c>
      <c r="S2084" s="16">
        <f t="shared" si="106"/>
        <v>126</v>
      </c>
    </row>
    <row r="2085" spans="1:19" hidden="1" x14ac:dyDescent="0.25">
      <c r="A2085" s="71">
        <v>84135770</v>
      </c>
      <c r="B2085" s="71">
        <v>5911</v>
      </c>
      <c r="C2085" s="71" t="s">
        <v>849</v>
      </c>
      <c r="D2085" s="71" t="s">
        <v>850</v>
      </c>
      <c r="E2085" s="71" t="s">
        <v>10403</v>
      </c>
      <c r="F2085" s="71" t="s">
        <v>851</v>
      </c>
      <c r="G2085" s="71" t="s">
        <v>852</v>
      </c>
      <c r="H2085" s="72">
        <v>0</v>
      </c>
      <c r="I2085" s="73">
        <v>0</v>
      </c>
      <c r="J2085" s="73">
        <v>15272.53</v>
      </c>
      <c r="K2085" s="73">
        <v>15752.11</v>
      </c>
      <c r="L2085" s="74">
        <v>1000</v>
      </c>
      <c r="M2085" s="73">
        <v>0</v>
      </c>
      <c r="N2085" s="73">
        <v>0</v>
      </c>
      <c r="O2085" s="16" t="str">
        <f>VLOOKUP($A2085,'Roll up tech'!$A:$C,3,0)</f>
        <v>BJ PTS</v>
      </c>
      <c r="P2085" s="16" t="str">
        <f>VLOOKUP($A2085,'Roll up tech'!$A:$C,2,0)</f>
        <v>BJ US-IC-PistachioPistachio-FTNG-8 1PT</v>
      </c>
      <c r="Q2085" s="16" t="str">
        <f t="shared" si="105"/>
        <v>BJ</v>
      </c>
      <c r="R2085" s="16">
        <f>VLOOKUP(A2085,'Per Pallet'!A:C,3,0)</f>
        <v>240</v>
      </c>
      <c r="S2085" s="16">
        <f t="shared" si="106"/>
        <v>0</v>
      </c>
    </row>
    <row r="2086" spans="1:19" hidden="1" x14ac:dyDescent="0.25">
      <c r="A2086" s="71">
        <v>84135781</v>
      </c>
      <c r="B2086" s="71">
        <v>1406</v>
      </c>
      <c r="C2086" s="71" t="s">
        <v>849</v>
      </c>
      <c r="D2086" s="71" t="s">
        <v>850</v>
      </c>
      <c r="E2086" s="71" t="s">
        <v>10403</v>
      </c>
      <c r="F2086" s="71" t="s">
        <v>851</v>
      </c>
      <c r="G2086" s="71" t="s">
        <v>852</v>
      </c>
      <c r="H2086" s="72">
        <v>720</v>
      </c>
      <c r="I2086" s="73">
        <v>6939.05</v>
      </c>
      <c r="J2086" s="73">
        <v>9637.57</v>
      </c>
      <c r="K2086" s="73">
        <v>8480.7000000000007</v>
      </c>
      <c r="L2086" s="74">
        <v>1000</v>
      </c>
      <c r="M2086" s="73">
        <v>6939.05</v>
      </c>
      <c r="N2086" s="73">
        <v>0</v>
      </c>
      <c r="O2086" s="16" t="str">
        <f>VLOOKUP($A2086,'Roll up tech'!$A:$C,3,0)</f>
        <v>BJ PTS</v>
      </c>
      <c r="P2086" s="16" t="str">
        <f>VLOOKUP($A2086,'Roll up tech'!$A:$C,2,0)</f>
        <v>BJ US-IC-Vanilla-FTNG-8 1PT</v>
      </c>
      <c r="Q2086" s="16" t="str">
        <f t="shared" si="105"/>
        <v>BJ</v>
      </c>
      <c r="R2086" s="16">
        <f>VLOOKUP(A2086,'Per Pallet'!A:C,3,0)</f>
        <v>240</v>
      </c>
      <c r="S2086" s="16">
        <f t="shared" si="106"/>
        <v>3</v>
      </c>
    </row>
    <row r="2087" spans="1:19" hidden="1" x14ac:dyDescent="0.25">
      <c r="A2087" s="71">
        <v>84135781</v>
      </c>
      <c r="B2087" s="71">
        <v>1419</v>
      </c>
      <c r="C2087" s="71" t="s">
        <v>849</v>
      </c>
      <c r="D2087" s="71" t="s">
        <v>850</v>
      </c>
      <c r="E2087" s="71" t="s">
        <v>10403</v>
      </c>
      <c r="F2087" s="71" t="s">
        <v>851</v>
      </c>
      <c r="G2087" s="71" t="s">
        <v>852</v>
      </c>
      <c r="H2087" s="72">
        <v>11841</v>
      </c>
      <c r="I2087" s="73">
        <v>115116.97</v>
      </c>
      <c r="J2087" s="73">
        <v>9721.9</v>
      </c>
      <c r="K2087" s="73">
        <v>10072.67</v>
      </c>
      <c r="L2087" s="74">
        <v>1000</v>
      </c>
      <c r="M2087" s="73">
        <v>115116.97</v>
      </c>
      <c r="N2087" s="73">
        <v>0</v>
      </c>
      <c r="O2087" s="16" t="str">
        <f>VLOOKUP($A2087,'Roll up tech'!$A:$C,3,0)</f>
        <v>BJ PTS</v>
      </c>
      <c r="P2087" s="16" t="str">
        <f>VLOOKUP($A2087,'Roll up tech'!$A:$C,2,0)</f>
        <v>BJ US-IC-Vanilla-FTNG-8 1PT</v>
      </c>
      <c r="Q2087" s="16" t="str">
        <f t="shared" si="105"/>
        <v>BJ</v>
      </c>
      <c r="R2087" s="16">
        <f>VLOOKUP(A2087,'Per Pallet'!A:C,3,0)</f>
        <v>240</v>
      </c>
      <c r="S2087" s="16">
        <f t="shared" si="106"/>
        <v>50</v>
      </c>
    </row>
    <row r="2088" spans="1:19" hidden="1" x14ac:dyDescent="0.25">
      <c r="A2088" s="71">
        <v>84135781</v>
      </c>
      <c r="B2088" s="71">
        <v>1439</v>
      </c>
      <c r="C2088" s="71" t="s">
        <v>849</v>
      </c>
      <c r="D2088" s="71" t="s">
        <v>850</v>
      </c>
      <c r="E2088" s="71" t="s">
        <v>10403</v>
      </c>
      <c r="F2088" s="71" t="s">
        <v>851</v>
      </c>
      <c r="G2088" s="71" t="s">
        <v>852</v>
      </c>
      <c r="H2088" s="72">
        <v>4931</v>
      </c>
      <c r="I2088" s="73">
        <v>50327.41</v>
      </c>
      <c r="J2088" s="73">
        <v>10206.33</v>
      </c>
      <c r="K2088" s="73">
        <v>10072.67</v>
      </c>
      <c r="L2088" s="74">
        <v>1000</v>
      </c>
      <c r="M2088" s="73">
        <v>50327.41</v>
      </c>
      <c r="N2088" s="73">
        <v>0</v>
      </c>
      <c r="O2088" s="16" t="str">
        <f>VLOOKUP($A2088,'Roll up tech'!$A:$C,3,0)</f>
        <v>BJ PTS</v>
      </c>
      <c r="P2088" s="16" t="str">
        <f>VLOOKUP($A2088,'Roll up tech'!$A:$C,2,0)</f>
        <v>BJ US-IC-Vanilla-FTNG-8 1PT</v>
      </c>
      <c r="Q2088" s="16" t="str">
        <f t="shared" si="105"/>
        <v>BJ</v>
      </c>
      <c r="R2088" s="16">
        <f>VLOOKUP(A2088,'Per Pallet'!A:C,3,0)</f>
        <v>240</v>
      </c>
      <c r="S2088" s="16">
        <f t="shared" si="106"/>
        <v>21</v>
      </c>
    </row>
    <row r="2089" spans="1:19" hidden="1" x14ac:dyDescent="0.25">
      <c r="A2089" s="71">
        <v>84135781</v>
      </c>
      <c r="B2089" s="71">
        <v>2300</v>
      </c>
      <c r="C2089" s="71" t="s">
        <v>849</v>
      </c>
      <c r="D2089" s="71" t="s">
        <v>850</v>
      </c>
      <c r="E2089" s="71" t="s">
        <v>10403</v>
      </c>
      <c r="F2089" s="71" t="s">
        <v>851</v>
      </c>
      <c r="G2089" s="71" t="s">
        <v>852</v>
      </c>
      <c r="H2089" s="72">
        <v>4338</v>
      </c>
      <c r="I2089" s="73">
        <v>41218.589999999997</v>
      </c>
      <c r="J2089" s="73">
        <v>9501.75</v>
      </c>
      <c r="K2089" s="73">
        <v>9662.64</v>
      </c>
      <c r="L2089" s="74">
        <v>1000</v>
      </c>
      <c r="M2089" s="73">
        <v>41218.589999999997</v>
      </c>
      <c r="N2089" s="73">
        <v>0</v>
      </c>
      <c r="O2089" s="16" t="str">
        <f>VLOOKUP($A2089,'Roll up tech'!$A:$C,3,0)</f>
        <v>BJ PTS</v>
      </c>
      <c r="P2089" s="16" t="str">
        <f>VLOOKUP($A2089,'Roll up tech'!$A:$C,2,0)</f>
        <v>BJ US-IC-Vanilla-FTNG-8 1PT</v>
      </c>
      <c r="Q2089" s="16" t="str">
        <f t="shared" si="105"/>
        <v>BJ</v>
      </c>
      <c r="R2089" s="16">
        <f>VLOOKUP(A2089,'Per Pallet'!A:C,3,0)</f>
        <v>240</v>
      </c>
      <c r="S2089" s="16">
        <f t="shared" si="106"/>
        <v>19</v>
      </c>
    </row>
    <row r="2090" spans="1:19" hidden="1" x14ac:dyDescent="0.25">
      <c r="A2090" s="71">
        <v>84135781</v>
      </c>
      <c r="B2090" s="71">
        <v>2904</v>
      </c>
      <c r="C2090" s="71" t="s">
        <v>849</v>
      </c>
      <c r="D2090" s="71" t="s">
        <v>850</v>
      </c>
      <c r="E2090" s="71" t="s">
        <v>10403</v>
      </c>
      <c r="F2090" s="71" t="s">
        <v>851</v>
      </c>
      <c r="G2090" s="71" t="s">
        <v>852</v>
      </c>
      <c r="H2090" s="72">
        <v>0</v>
      </c>
      <c r="I2090" s="73">
        <v>0</v>
      </c>
      <c r="J2090" s="73">
        <v>9128.7199999999993</v>
      </c>
      <c r="K2090" s="73">
        <v>9525.2000000000007</v>
      </c>
      <c r="L2090" s="74">
        <v>1000</v>
      </c>
      <c r="M2090" s="73">
        <v>0</v>
      </c>
      <c r="N2090" s="73">
        <v>0</v>
      </c>
      <c r="O2090" s="16" t="str">
        <f>VLOOKUP($A2090,'Roll up tech'!$A:$C,3,0)</f>
        <v>BJ PTS</v>
      </c>
      <c r="P2090" s="16" t="str">
        <f>VLOOKUP($A2090,'Roll up tech'!$A:$C,2,0)</f>
        <v>BJ US-IC-Vanilla-FTNG-8 1PT</v>
      </c>
      <c r="Q2090" s="16" t="str">
        <f t="shared" si="105"/>
        <v>BJ</v>
      </c>
      <c r="R2090" s="16">
        <f>VLOOKUP(A2090,'Per Pallet'!A:C,3,0)</f>
        <v>240</v>
      </c>
      <c r="S2090" s="16">
        <f t="shared" si="106"/>
        <v>0</v>
      </c>
    </row>
    <row r="2091" spans="1:19" hidden="1" x14ac:dyDescent="0.25">
      <c r="A2091" s="71">
        <v>84135781</v>
      </c>
      <c r="B2091" s="71">
        <v>3989</v>
      </c>
      <c r="C2091" s="71" t="s">
        <v>849</v>
      </c>
      <c r="D2091" s="71" t="s">
        <v>850</v>
      </c>
      <c r="E2091" s="71" t="s">
        <v>10403</v>
      </c>
      <c r="F2091" s="71" t="s">
        <v>851</v>
      </c>
      <c r="G2091" s="71" t="s">
        <v>852</v>
      </c>
      <c r="H2091" s="72">
        <v>17106</v>
      </c>
      <c r="I2091" s="73">
        <v>165054.96</v>
      </c>
      <c r="J2091" s="73">
        <v>9648.9500000000007</v>
      </c>
      <c r="K2091" s="73">
        <v>9712.0300000000007</v>
      </c>
      <c r="L2091" s="74">
        <v>1000</v>
      </c>
      <c r="M2091" s="73">
        <v>165054.96</v>
      </c>
      <c r="N2091" s="73">
        <v>0</v>
      </c>
      <c r="O2091" s="16" t="str">
        <f>VLOOKUP($A2091,'Roll up tech'!$A:$C,3,0)</f>
        <v>BJ PTS</v>
      </c>
      <c r="P2091" s="16" t="str">
        <f>VLOOKUP($A2091,'Roll up tech'!$A:$C,2,0)</f>
        <v>BJ US-IC-Vanilla-FTNG-8 1PT</v>
      </c>
      <c r="Q2091" s="16" t="str">
        <f t="shared" si="105"/>
        <v>BJ</v>
      </c>
      <c r="R2091" s="16">
        <f>VLOOKUP(A2091,'Per Pallet'!A:C,3,0)</f>
        <v>240</v>
      </c>
      <c r="S2091" s="16">
        <f t="shared" si="106"/>
        <v>72</v>
      </c>
    </row>
    <row r="2092" spans="1:19" hidden="1" x14ac:dyDescent="0.25">
      <c r="A2092" s="71">
        <v>84135781</v>
      </c>
      <c r="B2092" s="71">
        <v>5914</v>
      </c>
      <c r="C2092" s="71" t="s">
        <v>849</v>
      </c>
      <c r="D2092" s="71" t="s">
        <v>850</v>
      </c>
      <c r="E2092" s="71" t="s">
        <v>10403</v>
      </c>
      <c r="F2092" s="71" t="s">
        <v>851</v>
      </c>
      <c r="G2092" s="71" t="s">
        <v>852</v>
      </c>
      <c r="H2092" s="72">
        <v>3788</v>
      </c>
      <c r="I2092" s="73">
        <v>31443.55</v>
      </c>
      <c r="J2092" s="73">
        <v>8300.83</v>
      </c>
      <c r="K2092" s="73">
        <v>9367.81</v>
      </c>
      <c r="L2092" s="74">
        <v>1000</v>
      </c>
      <c r="M2092" s="73">
        <v>31443.55</v>
      </c>
      <c r="N2092" s="73">
        <v>0</v>
      </c>
      <c r="O2092" s="16" t="str">
        <f>VLOOKUP($A2092,'Roll up tech'!$A:$C,3,0)</f>
        <v>BJ PTS</v>
      </c>
      <c r="P2092" s="16" t="str">
        <f>VLOOKUP($A2092,'Roll up tech'!$A:$C,2,0)</f>
        <v>BJ US-IC-Vanilla-FTNG-8 1PT</v>
      </c>
      <c r="Q2092" s="16" t="str">
        <f t="shared" si="105"/>
        <v>BJ</v>
      </c>
      <c r="R2092" s="16">
        <f>VLOOKUP(A2092,'Per Pallet'!A:C,3,0)</f>
        <v>240</v>
      </c>
      <c r="S2092" s="16">
        <f t="shared" si="106"/>
        <v>16</v>
      </c>
    </row>
    <row r="2093" spans="1:19" hidden="1" x14ac:dyDescent="0.25">
      <c r="A2093" s="71">
        <v>84135794</v>
      </c>
      <c r="B2093" s="71">
        <v>1419</v>
      </c>
      <c r="C2093" s="71" t="s">
        <v>849</v>
      </c>
      <c r="D2093" s="71" t="s">
        <v>850</v>
      </c>
      <c r="E2093" s="71" t="s">
        <v>10403</v>
      </c>
      <c r="F2093" s="71" t="s">
        <v>851</v>
      </c>
      <c r="G2093" s="71" t="s">
        <v>852</v>
      </c>
      <c r="H2093" s="72">
        <v>2436</v>
      </c>
      <c r="I2093" s="73">
        <v>56352.19</v>
      </c>
      <c r="J2093" s="73">
        <v>23133.08</v>
      </c>
      <c r="K2093" s="73">
        <v>25187.24</v>
      </c>
      <c r="L2093" s="74">
        <v>1000</v>
      </c>
      <c r="M2093" s="73">
        <v>56352.19</v>
      </c>
      <c r="N2093" s="73">
        <v>0</v>
      </c>
      <c r="O2093" s="16" t="str">
        <f>VLOOKUP($A2093,'Roll up tech'!$A:$C,3,0)</f>
        <v>2.4 Gal</v>
      </c>
      <c r="P2093" s="16" t="str">
        <f>VLOOKUP($A2093,'Roll up tech'!$A:$C,2,0)</f>
        <v>BJ US-IC-Chocolate-FTNG-1 2.4G</v>
      </c>
      <c r="Q2093" s="16" t="str">
        <f t="shared" si="105"/>
        <v>BJ</v>
      </c>
      <c r="R2093" s="16">
        <f>VLOOKUP(A2093,'Per Pallet'!A:C,3,0)</f>
        <v>125</v>
      </c>
      <c r="S2093" s="16">
        <f t="shared" si="106"/>
        <v>20</v>
      </c>
    </row>
    <row r="2094" spans="1:19" hidden="1" x14ac:dyDescent="0.25">
      <c r="A2094" s="71">
        <v>84135794</v>
      </c>
      <c r="B2094" s="71">
        <v>1439</v>
      </c>
      <c r="C2094" s="71" t="s">
        <v>849</v>
      </c>
      <c r="D2094" s="71" t="s">
        <v>850</v>
      </c>
      <c r="E2094" s="71" t="s">
        <v>10403</v>
      </c>
      <c r="F2094" s="71" t="s">
        <v>851</v>
      </c>
      <c r="G2094" s="71" t="s">
        <v>852</v>
      </c>
      <c r="H2094" s="72">
        <v>539</v>
      </c>
      <c r="I2094" s="73">
        <v>15656.8</v>
      </c>
      <c r="J2094" s="73">
        <v>29047.87</v>
      </c>
      <c r="K2094" s="73">
        <v>25187.24</v>
      </c>
      <c r="L2094" s="74">
        <v>1000</v>
      </c>
      <c r="M2094" s="73">
        <v>15656.8</v>
      </c>
      <c r="N2094" s="73">
        <v>0</v>
      </c>
      <c r="O2094" s="16" t="str">
        <f>VLOOKUP($A2094,'Roll up tech'!$A:$C,3,0)</f>
        <v>2.4 Gal</v>
      </c>
      <c r="P2094" s="16" t="str">
        <f>VLOOKUP($A2094,'Roll up tech'!$A:$C,2,0)</f>
        <v>BJ US-IC-Chocolate-FTNG-1 2.4G</v>
      </c>
      <c r="Q2094" s="16" t="str">
        <f t="shared" si="105"/>
        <v>BJ</v>
      </c>
      <c r="R2094" s="16">
        <f>VLOOKUP(A2094,'Per Pallet'!A:C,3,0)</f>
        <v>125</v>
      </c>
      <c r="S2094" s="16">
        <f t="shared" si="106"/>
        <v>5</v>
      </c>
    </row>
    <row r="2095" spans="1:19" hidden="1" x14ac:dyDescent="0.25">
      <c r="A2095" s="71">
        <v>84135794</v>
      </c>
      <c r="B2095" s="71">
        <v>2300</v>
      </c>
      <c r="C2095" s="71" t="s">
        <v>849</v>
      </c>
      <c r="D2095" s="71" t="s">
        <v>850</v>
      </c>
      <c r="E2095" s="71" t="s">
        <v>10403</v>
      </c>
      <c r="F2095" s="71" t="s">
        <v>851</v>
      </c>
      <c r="G2095" s="71" t="s">
        <v>852</v>
      </c>
      <c r="H2095" s="72">
        <v>252</v>
      </c>
      <c r="I2095" s="73">
        <v>6609.98</v>
      </c>
      <c r="J2095" s="73">
        <v>26230.080000000002</v>
      </c>
      <c r="K2095" s="73">
        <v>24456.79</v>
      </c>
      <c r="L2095" s="74">
        <v>1000</v>
      </c>
      <c r="M2095" s="73">
        <v>6609.98</v>
      </c>
      <c r="N2095" s="73">
        <v>0</v>
      </c>
      <c r="O2095" s="16" t="str">
        <f>VLOOKUP($A2095,'Roll up tech'!$A:$C,3,0)</f>
        <v>2.4 Gal</v>
      </c>
      <c r="P2095" s="16" t="str">
        <f>VLOOKUP($A2095,'Roll up tech'!$A:$C,2,0)</f>
        <v>BJ US-IC-Chocolate-FTNG-1 2.4G</v>
      </c>
      <c r="Q2095" s="16" t="str">
        <f t="shared" si="105"/>
        <v>BJ</v>
      </c>
      <c r="R2095" s="16">
        <f>VLOOKUP(A2095,'Per Pallet'!A:C,3,0)</f>
        <v>125</v>
      </c>
      <c r="S2095" s="16">
        <f t="shared" si="106"/>
        <v>3</v>
      </c>
    </row>
    <row r="2096" spans="1:19" hidden="1" x14ac:dyDescent="0.25">
      <c r="A2096" s="71">
        <v>84135794</v>
      </c>
      <c r="B2096" s="71">
        <v>3989</v>
      </c>
      <c r="C2096" s="71" t="s">
        <v>849</v>
      </c>
      <c r="D2096" s="71" t="s">
        <v>850</v>
      </c>
      <c r="E2096" s="71" t="s">
        <v>10403</v>
      </c>
      <c r="F2096" s="71" t="s">
        <v>851</v>
      </c>
      <c r="G2096" s="71" t="s">
        <v>852</v>
      </c>
      <c r="H2096" s="72">
        <v>5909</v>
      </c>
      <c r="I2096" s="73">
        <v>145218.82</v>
      </c>
      <c r="J2096" s="73">
        <v>24575.87</v>
      </c>
      <c r="K2096" s="73">
        <v>24662.19</v>
      </c>
      <c r="L2096" s="74">
        <v>1000</v>
      </c>
      <c r="M2096" s="73">
        <v>145218.82</v>
      </c>
      <c r="N2096" s="73">
        <v>0</v>
      </c>
      <c r="O2096" s="16" t="str">
        <f>VLOOKUP($A2096,'Roll up tech'!$A:$C,3,0)</f>
        <v>2.4 Gal</v>
      </c>
      <c r="P2096" s="16" t="str">
        <f>VLOOKUP($A2096,'Roll up tech'!$A:$C,2,0)</f>
        <v>BJ US-IC-Chocolate-FTNG-1 2.4G</v>
      </c>
      <c r="Q2096" s="16" t="str">
        <f t="shared" si="105"/>
        <v>BJ</v>
      </c>
      <c r="R2096" s="16">
        <f>VLOOKUP(A2096,'Per Pallet'!A:C,3,0)</f>
        <v>125</v>
      </c>
      <c r="S2096" s="16">
        <f t="shared" si="106"/>
        <v>48</v>
      </c>
    </row>
    <row r="2097" spans="1:19" hidden="1" x14ac:dyDescent="0.25">
      <c r="A2097" s="71">
        <v>84135794</v>
      </c>
      <c r="B2097" s="71">
        <v>5914</v>
      </c>
      <c r="C2097" s="71" t="s">
        <v>849</v>
      </c>
      <c r="D2097" s="71" t="s">
        <v>850</v>
      </c>
      <c r="E2097" s="71" t="s">
        <v>10403</v>
      </c>
      <c r="F2097" s="71" t="s">
        <v>851</v>
      </c>
      <c r="G2097" s="71" t="s">
        <v>852</v>
      </c>
      <c r="H2097" s="72">
        <v>239</v>
      </c>
      <c r="I2097" s="73">
        <v>4863.2299999999996</v>
      </c>
      <c r="J2097" s="73">
        <v>20348.240000000002</v>
      </c>
      <c r="K2097" s="73">
        <v>23499.5</v>
      </c>
      <c r="L2097" s="74">
        <v>1000</v>
      </c>
      <c r="M2097" s="73">
        <v>4863.2299999999996</v>
      </c>
      <c r="N2097" s="73">
        <v>0</v>
      </c>
      <c r="O2097" s="16" t="str">
        <f>VLOOKUP($A2097,'Roll up tech'!$A:$C,3,0)</f>
        <v>2.4 Gal</v>
      </c>
      <c r="P2097" s="16" t="str">
        <f>VLOOKUP($A2097,'Roll up tech'!$A:$C,2,0)</f>
        <v>BJ US-IC-Chocolate-FTNG-1 2.4G</v>
      </c>
      <c r="Q2097" s="16" t="str">
        <f t="shared" si="105"/>
        <v>BJ</v>
      </c>
      <c r="R2097" s="16">
        <f>VLOOKUP(A2097,'Per Pallet'!A:C,3,0)</f>
        <v>125</v>
      </c>
      <c r="S2097" s="16">
        <f t="shared" si="106"/>
        <v>2</v>
      </c>
    </row>
    <row r="2098" spans="1:19" hidden="1" x14ac:dyDescent="0.25">
      <c r="A2098" s="71">
        <v>84135795</v>
      </c>
      <c r="B2098" s="71">
        <v>1419</v>
      </c>
      <c r="C2098" s="71" t="s">
        <v>849</v>
      </c>
      <c r="D2098" s="71" t="s">
        <v>850</v>
      </c>
      <c r="E2098" s="71" t="s">
        <v>10403</v>
      </c>
      <c r="F2098" s="71" t="s">
        <v>851</v>
      </c>
      <c r="G2098" s="71" t="s">
        <v>852</v>
      </c>
      <c r="H2098" s="72">
        <v>2034</v>
      </c>
      <c r="I2098" s="73">
        <v>54100.18</v>
      </c>
      <c r="J2098" s="73">
        <v>26597.93</v>
      </c>
      <c r="K2098" s="73">
        <v>24051.52</v>
      </c>
      <c r="L2098" s="74">
        <v>1000</v>
      </c>
      <c r="M2098" s="73">
        <v>54100.18</v>
      </c>
      <c r="N2098" s="73">
        <v>0</v>
      </c>
      <c r="O2098" s="16" t="str">
        <f>VLOOKUP($A2098,'Roll up tech'!$A:$C,3,0)</f>
        <v>2.4 Gal</v>
      </c>
      <c r="P2098" s="16" t="str">
        <f>VLOOKUP($A2098,'Roll up tech'!$A:$C,2,0)</f>
        <v>BJ US-IC-Vanilla-FTNG-1 2.4G</v>
      </c>
      <c r="Q2098" s="16" t="str">
        <f t="shared" si="105"/>
        <v>BJ</v>
      </c>
      <c r="R2098" s="16">
        <f>VLOOKUP(A2098,'Per Pallet'!A:C,3,0)</f>
        <v>125</v>
      </c>
      <c r="S2098" s="16">
        <f t="shared" si="106"/>
        <v>17</v>
      </c>
    </row>
    <row r="2099" spans="1:19" hidden="1" x14ac:dyDescent="0.25">
      <c r="A2099" s="71">
        <v>84135795</v>
      </c>
      <c r="B2099" s="71">
        <v>1439</v>
      </c>
      <c r="C2099" s="71" t="s">
        <v>849</v>
      </c>
      <c r="D2099" s="71" t="s">
        <v>850</v>
      </c>
      <c r="E2099" s="71" t="s">
        <v>10403</v>
      </c>
      <c r="F2099" s="71" t="s">
        <v>851</v>
      </c>
      <c r="G2099" s="71" t="s">
        <v>852</v>
      </c>
      <c r="H2099" s="72">
        <v>2201</v>
      </c>
      <c r="I2099" s="73">
        <v>61770.85</v>
      </c>
      <c r="J2099" s="73">
        <v>28064.9</v>
      </c>
      <c r="K2099" s="73">
        <v>24051.52</v>
      </c>
      <c r="L2099" s="74">
        <v>1000</v>
      </c>
      <c r="M2099" s="73">
        <v>61770.85</v>
      </c>
      <c r="N2099" s="73">
        <v>0</v>
      </c>
      <c r="O2099" s="16" t="str">
        <f>VLOOKUP($A2099,'Roll up tech'!$A:$C,3,0)</f>
        <v>2.4 Gal</v>
      </c>
      <c r="P2099" s="16" t="str">
        <f>VLOOKUP($A2099,'Roll up tech'!$A:$C,2,0)</f>
        <v>BJ US-IC-Vanilla-FTNG-1 2.4G</v>
      </c>
      <c r="Q2099" s="16" t="str">
        <f t="shared" si="105"/>
        <v>BJ</v>
      </c>
      <c r="R2099" s="16">
        <f>VLOOKUP(A2099,'Per Pallet'!A:C,3,0)</f>
        <v>125</v>
      </c>
      <c r="S2099" s="16">
        <f t="shared" si="106"/>
        <v>18</v>
      </c>
    </row>
    <row r="2100" spans="1:19" hidden="1" x14ac:dyDescent="0.25">
      <c r="A2100" s="71">
        <v>84135795</v>
      </c>
      <c r="B2100" s="71">
        <v>2300</v>
      </c>
      <c r="C2100" s="71" t="s">
        <v>849</v>
      </c>
      <c r="D2100" s="71" t="s">
        <v>850</v>
      </c>
      <c r="E2100" s="71" t="s">
        <v>10403</v>
      </c>
      <c r="F2100" s="71" t="s">
        <v>851</v>
      </c>
      <c r="G2100" s="71" t="s">
        <v>852</v>
      </c>
      <c r="H2100" s="72">
        <v>283</v>
      </c>
      <c r="I2100" s="73">
        <v>7257.28</v>
      </c>
      <c r="J2100" s="73">
        <v>25644.1</v>
      </c>
      <c r="K2100" s="73">
        <v>24039.41</v>
      </c>
      <c r="L2100" s="74">
        <v>1000</v>
      </c>
      <c r="M2100" s="73">
        <v>7257.28</v>
      </c>
      <c r="N2100" s="73">
        <v>0</v>
      </c>
      <c r="O2100" s="16" t="str">
        <f>VLOOKUP($A2100,'Roll up tech'!$A:$C,3,0)</f>
        <v>2.4 Gal</v>
      </c>
      <c r="P2100" s="16" t="str">
        <f>VLOOKUP($A2100,'Roll up tech'!$A:$C,2,0)</f>
        <v>BJ US-IC-Vanilla-FTNG-1 2.4G</v>
      </c>
      <c r="Q2100" s="16" t="str">
        <f t="shared" si="105"/>
        <v>BJ</v>
      </c>
      <c r="R2100" s="16">
        <f>VLOOKUP(A2100,'Per Pallet'!A:C,3,0)</f>
        <v>125</v>
      </c>
      <c r="S2100" s="16">
        <f t="shared" si="106"/>
        <v>3</v>
      </c>
    </row>
    <row r="2101" spans="1:19" hidden="1" x14ac:dyDescent="0.25">
      <c r="A2101" s="71">
        <v>84135795</v>
      </c>
      <c r="B2101" s="71">
        <v>3989</v>
      </c>
      <c r="C2101" s="71" t="s">
        <v>849</v>
      </c>
      <c r="D2101" s="71" t="s">
        <v>850</v>
      </c>
      <c r="E2101" s="71" t="s">
        <v>10403</v>
      </c>
      <c r="F2101" s="71" t="s">
        <v>851</v>
      </c>
      <c r="G2101" s="71" t="s">
        <v>852</v>
      </c>
      <c r="H2101" s="72">
        <v>2977</v>
      </c>
      <c r="I2101" s="73">
        <v>80008.33</v>
      </c>
      <c r="J2101" s="73">
        <v>26875.49</v>
      </c>
      <c r="K2101" s="73">
        <v>24192.02</v>
      </c>
      <c r="L2101" s="74">
        <v>1000</v>
      </c>
      <c r="M2101" s="73">
        <v>80008.33</v>
      </c>
      <c r="N2101" s="73">
        <v>0</v>
      </c>
      <c r="O2101" s="16" t="str">
        <f>VLOOKUP($A2101,'Roll up tech'!$A:$C,3,0)</f>
        <v>2.4 Gal</v>
      </c>
      <c r="P2101" s="16" t="str">
        <f>VLOOKUP($A2101,'Roll up tech'!$A:$C,2,0)</f>
        <v>BJ US-IC-Vanilla-FTNG-1 2.4G</v>
      </c>
      <c r="Q2101" s="16" t="str">
        <f t="shared" si="105"/>
        <v>BJ</v>
      </c>
      <c r="R2101" s="16">
        <f>VLOOKUP(A2101,'Per Pallet'!A:C,3,0)</f>
        <v>125</v>
      </c>
      <c r="S2101" s="16">
        <f t="shared" si="106"/>
        <v>24</v>
      </c>
    </row>
    <row r="2102" spans="1:19" hidden="1" x14ac:dyDescent="0.25">
      <c r="A2102" s="71">
        <v>84135795</v>
      </c>
      <c r="B2102" s="71">
        <v>5914</v>
      </c>
      <c r="C2102" s="71" t="s">
        <v>849</v>
      </c>
      <c r="D2102" s="71" t="s">
        <v>850</v>
      </c>
      <c r="E2102" s="71" t="s">
        <v>10403</v>
      </c>
      <c r="F2102" s="71" t="s">
        <v>853</v>
      </c>
      <c r="G2102" s="71" t="s">
        <v>852</v>
      </c>
      <c r="H2102" s="72">
        <v>0</v>
      </c>
      <c r="I2102" s="73">
        <v>0</v>
      </c>
      <c r="J2102" s="73">
        <v>23844.07</v>
      </c>
      <c r="K2102" s="73">
        <v>23083.24</v>
      </c>
      <c r="L2102" s="74">
        <v>1000</v>
      </c>
      <c r="M2102" s="73">
        <v>0</v>
      </c>
      <c r="N2102" s="73">
        <v>0</v>
      </c>
      <c r="O2102" s="16" t="str">
        <f>VLOOKUP($A2102,'Roll up tech'!$A:$C,3,0)</f>
        <v>2.4 Gal</v>
      </c>
      <c r="P2102" s="16" t="str">
        <f>VLOOKUP($A2102,'Roll up tech'!$A:$C,2,0)</f>
        <v>BJ US-IC-Vanilla-FTNG-1 2.4G</v>
      </c>
      <c r="Q2102" s="16" t="str">
        <f t="shared" si="105"/>
        <v>BJ</v>
      </c>
      <c r="R2102" s="16">
        <f>VLOOKUP(A2102,'Per Pallet'!A:C,3,0)</f>
        <v>125</v>
      </c>
      <c r="S2102" s="16">
        <f t="shared" si="106"/>
        <v>0</v>
      </c>
    </row>
    <row r="2103" spans="1:19" hidden="1" x14ac:dyDescent="0.25">
      <c r="A2103" s="71">
        <v>84135797</v>
      </c>
      <c r="B2103" s="71">
        <v>1419</v>
      </c>
      <c r="C2103" s="71" t="s">
        <v>849</v>
      </c>
      <c r="D2103" s="71" t="s">
        <v>850</v>
      </c>
      <c r="E2103" s="71" t="s">
        <v>10403</v>
      </c>
      <c r="F2103" s="71" t="s">
        <v>851</v>
      </c>
      <c r="G2103" s="71" t="s">
        <v>852</v>
      </c>
      <c r="H2103" s="72">
        <v>275</v>
      </c>
      <c r="I2103" s="73">
        <v>7598.64</v>
      </c>
      <c r="J2103" s="73">
        <v>27631.42</v>
      </c>
      <c r="K2103" s="73">
        <v>25822.57</v>
      </c>
      <c r="L2103" s="74">
        <v>1000</v>
      </c>
      <c r="M2103" s="73">
        <v>7598.64</v>
      </c>
      <c r="N2103" s="73">
        <v>0</v>
      </c>
      <c r="O2103" s="16" t="str">
        <f>VLOOKUP($A2103,'Roll up tech'!$A:$C,3,0)</f>
        <v>2.4 Gal</v>
      </c>
      <c r="P2103" s="16" t="str">
        <f>VLOOKUP($A2103,'Roll up tech'!$A:$C,2,0)</f>
        <v>BJ SORV-IC-Vanilla-1 8.95L</v>
      </c>
      <c r="Q2103" s="16" t="str">
        <f t="shared" si="105"/>
        <v>BJ</v>
      </c>
      <c r="R2103" s="16">
        <f>VLOOKUP(A2103,'Per Pallet'!A:C,3,0)</f>
        <v>125</v>
      </c>
      <c r="S2103" s="16">
        <f t="shared" si="106"/>
        <v>3</v>
      </c>
    </row>
    <row r="2104" spans="1:19" hidden="1" x14ac:dyDescent="0.25">
      <c r="A2104" s="71">
        <v>84135798</v>
      </c>
      <c r="B2104" s="71">
        <v>1419</v>
      </c>
      <c r="C2104" s="71" t="s">
        <v>849</v>
      </c>
      <c r="D2104" s="71" t="s">
        <v>850</v>
      </c>
      <c r="E2104" s="71" t="s">
        <v>10403</v>
      </c>
      <c r="F2104" s="71" t="s">
        <v>851</v>
      </c>
      <c r="G2104" s="71" t="s">
        <v>852</v>
      </c>
      <c r="H2104" s="72">
        <v>25</v>
      </c>
      <c r="I2104" s="73">
        <v>715.69</v>
      </c>
      <c r="J2104" s="73">
        <v>28627.599999999999</v>
      </c>
      <c r="K2104" s="73">
        <v>29616.87</v>
      </c>
      <c r="L2104" s="74">
        <v>1000</v>
      </c>
      <c r="M2104" s="73">
        <v>715.69</v>
      </c>
      <c r="N2104" s="73">
        <v>0</v>
      </c>
      <c r="O2104" s="16" t="str">
        <f>VLOOKUP($A2104,'Roll up tech'!$A:$C,3,0)</f>
        <v>2.4 Gal</v>
      </c>
      <c r="P2104" s="16" t="str">
        <f>VLOOKUP($A2104,'Roll up tech'!$A:$C,2,0)</f>
        <v>BJ SORV-IC-CookieDough-1 8.95L</v>
      </c>
      <c r="Q2104" s="16" t="str">
        <f t="shared" si="105"/>
        <v>BJ</v>
      </c>
      <c r="R2104" s="16">
        <f>VLOOKUP(A2104,'Per Pallet'!A:C,3,0)</f>
        <v>125</v>
      </c>
      <c r="S2104" s="16">
        <f t="shared" si="106"/>
        <v>1</v>
      </c>
    </row>
    <row r="2105" spans="1:19" hidden="1" x14ac:dyDescent="0.25">
      <c r="A2105" s="71">
        <v>84135799</v>
      </c>
      <c r="B2105" s="71">
        <v>1419</v>
      </c>
      <c r="C2105" s="71" t="s">
        <v>849</v>
      </c>
      <c r="D2105" s="71" t="s">
        <v>850</v>
      </c>
      <c r="E2105" s="71" t="s">
        <v>10403</v>
      </c>
      <c r="F2105" s="71" t="s">
        <v>851</v>
      </c>
      <c r="G2105" s="71" t="s">
        <v>852</v>
      </c>
      <c r="H2105" s="72">
        <v>9453</v>
      </c>
      <c r="I2105" s="73">
        <v>227027.48</v>
      </c>
      <c r="J2105" s="73">
        <v>24016.45</v>
      </c>
      <c r="K2105" s="73">
        <v>27915.31</v>
      </c>
      <c r="L2105" s="74">
        <v>1000</v>
      </c>
      <c r="M2105" s="73">
        <v>227027.48</v>
      </c>
      <c r="N2105" s="73">
        <v>0</v>
      </c>
      <c r="O2105" s="16" t="str">
        <f>VLOOKUP($A2105,'Roll up tech'!$A:$C,3,0)</f>
        <v>2.4 Gal</v>
      </c>
      <c r="P2105" s="16" t="str">
        <f>VLOOKUP($A2105,'Roll up tech'!$A:$C,2,0)</f>
        <v>BJ US-IC-ChocChpCookDgh-FTNG-1 2.4G</v>
      </c>
      <c r="Q2105" s="16" t="str">
        <f t="shared" si="105"/>
        <v>BJ</v>
      </c>
      <c r="R2105" s="16">
        <f>VLOOKUP(A2105,'Per Pallet'!A:C,3,0)</f>
        <v>125</v>
      </c>
      <c r="S2105" s="16">
        <f t="shared" si="106"/>
        <v>76</v>
      </c>
    </row>
    <row r="2106" spans="1:19" hidden="1" x14ac:dyDescent="0.25">
      <c r="A2106" s="71">
        <v>84135799</v>
      </c>
      <c r="B2106" s="71">
        <v>1439</v>
      </c>
      <c r="C2106" s="71" t="s">
        <v>849</v>
      </c>
      <c r="D2106" s="71" t="s">
        <v>850</v>
      </c>
      <c r="E2106" s="71" t="s">
        <v>10403</v>
      </c>
      <c r="F2106" s="71" t="s">
        <v>851</v>
      </c>
      <c r="G2106" s="71" t="s">
        <v>852</v>
      </c>
      <c r="H2106" s="72">
        <v>2528</v>
      </c>
      <c r="I2106" s="73">
        <v>73772.03</v>
      </c>
      <c r="J2106" s="73">
        <v>29181.97</v>
      </c>
      <c r="K2106" s="73">
        <v>27915.31</v>
      </c>
      <c r="L2106" s="74">
        <v>1000</v>
      </c>
      <c r="M2106" s="73">
        <v>73772.03</v>
      </c>
      <c r="N2106" s="73">
        <v>0</v>
      </c>
      <c r="O2106" s="16" t="str">
        <f>VLOOKUP($A2106,'Roll up tech'!$A:$C,3,0)</f>
        <v>2.4 Gal</v>
      </c>
      <c r="P2106" s="16" t="str">
        <f>VLOOKUP($A2106,'Roll up tech'!$A:$C,2,0)</f>
        <v>BJ US-IC-ChocChpCookDgh-FTNG-1 2.4G</v>
      </c>
      <c r="Q2106" s="16" t="str">
        <f t="shared" si="105"/>
        <v>BJ</v>
      </c>
      <c r="R2106" s="16">
        <f>VLOOKUP(A2106,'Per Pallet'!A:C,3,0)</f>
        <v>125</v>
      </c>
      <c r="S2106" s="16">
        <f t="shared" si="106"/>
        <v>21</v>
      </c>
    </row>
    <row r="2107" spans="1:19" hidden="1" x14ac:dyDescent="0.25">
      <c r="A2107" s="71">
        <v>84135799</v>
      </c>
      <c r="B2107" s="71">
        <v>2300</v>
      </c>
      <c r="C2107" s="71" t="s">
        <v>849</v>
      </c>
      <c r="D2107" s="71" t="s">
        <v>850</v>
      </c>
      <c r="E2107" s="71" t="s">
        <v>10403</v>
      </c>
      <c r="F2107" s="71" t="s">
        <v>851</v>
      </c>
      <c r="G2107" s="71" t="s">
        <v>852</v>
      </c>
      <c r="H2107" s="72">
        <v>2040</v>
      </c>
      <c r="I2107" s="73">
        <v>54369.87</v>
      </c>
      <c r="J2107" s="73">
        <v>26651.9</v>
      </c>
      <c r="K2107" s="73">
        <v>27677.43</v>
      </c>
      <c r="L2107" s="74">
        <v>1000</v>
      </c>
      <c r="M2107" s="73">
        <v>54369.87</v>
      </c>
      <c r="N2107" s="73">
        <v>0</v>
      </c>
      <c r="O2107" s="16" t="str">
        <f>VLOOKUP($A2107,'Roll up tech'!$A:$C,3,0)</f>
        <v>2.4 Gal</v>
      </c>
      <c r="P2107" s="16" t="str">
        <f>VLOOKUP($A2107,'Roll up tech'!$A:$C,2,0)</f>
        <v>BJ US-IC-ChocChpCookDgh-FTNG-1 2.4G</v>
      </c>
      <c r="Q2107" s="16" t="str">
        <f t="shared" si="105"/>
        <v>BJ</v>
      </c>
      <c r="R2107" s="16">
        <f>VLOOKUP(A2107,'Per Pallet'!A:C,3,0)</f>
        <v>125</v>
      </c>
      <c r="S2107" s="16">
        <f t="shared" si="106"/>
        <v>17</v>
      </c>
    </row>
    <row r="2108" spans="1:19" hidden="1" x14ac:dyDescent="0.25">
      <c r="A2108" s="71">
        <v>84135799</v>
      </c>
      <c r="B2108" s="71">
        <v>3989</v>
      </c>
      <c r="C2108" s="71" t="s">
        <v>849</v>
      </c>
      <c r="D2108" s="71" t="s">
        <v>850</v>
      </c>
      <c r="E2108" s="71" t="s">
        <v>10403</v>
      </c>
      <c r="F2108" s="71" t="s">
        <v>851</v>
      </c>
      <c r="G2108" s="71" t="s">
        <v>852</v>
      </c>
      <c r="H2108" s="72">
        <v>9582</v>
      </c>
      <c r="I2108" s="73">
        <v>236893.61</v>
      </c>
      <c r="J2108" s="73">
        <v>24722.77</v>
      </c>
      <c r="K2108" s="73">
        <v>27703.38</v>
      </c>
      <c r="L2108" s="74">
        <v>1000</v>
      </c>
      <c r="M2108" s="73">
        <v>236893.61</v>
      </c>
      <c r="N2108" s="73">
        <v>0</v>
      </c>
      <c r="O2108" s="16" t="str">
        <f>VLOOKUP($A2108,'Roll up tech'!$A:$C,3,0)</f>
        <v>2.4 Gal</v>
      </c>
      <c r="P2108" s="16" t="str">
        <f>VLOOKUP($A2108,'Roll up tech'!$A:$C,2,0)</f>
        <v>BJ US-IC-ChocChpCookDgh-FTNG-1 2.4G</v>
      </c>
      <c r="Q2108" s="16" t="str">
        <f t="shared" si="105"/>
        <v>BJ</v>
      </c>
      <c r="R2108" s="16">
        <f>VLOOKUP(A2108,'Per Pallet'!A:C,3,0)</f>
        <v>125</v>
      </c>
      <c r="S2108" s="16">
        <f t="shared" si="106"/>
        <v>77</v>
      </c>
    </row>
    <row r="2109" spans="1:19" hidden="1" x14ac:dyDescent="0.25">
      <c r="A2109" s="71">
        <v>84135799</v>
      </c>
      <c r="B2109" s="71">
        <v>5914</v>
      </c>
      <c r="C2109" s="71" t="s">
        <v>849</v>
      </c>
      <c r="D2109" s="71" t="s">
        <v>850</v>
      </c>
      <c r="E2109" s="71" t="s">
        <v>10403</v>
      </c>
      <c r="F2109" s="71" t="s">
        <v>851</v>
      </c>
      <c r="G2109" s="71" t="s">
        <v>852</v>
      </c>
      <c r="H2109" s="72">
        <v>0</v>
      </c>
      <c r="I2109" s="73">
        <v>0</v>
      </c>
      <c r="J2109" s="73">
        <v>22735.89</v>
      </c>
      <c r="K2109" s="73">
        <v>26730.16</v>
      </c>
      <c r="L2109" s="74">
        <v>1000</v>
      </c>
      <c r="M2109" s="73">
        <v>0</v>
      </c>
      <c r="N2109" s="73">
        <v>0</v>
      </c>
      <c r="O2109" s="16" t="str">
        <f>VLOOKUP($A2109,'Roll up tech'!$A:$C,3,0)</f>
        <v>2.4 Gal</v>
      </c>
      <c r="P2109" s="16" t="str">
        <f>VLOOKUP($A2109,'Roll up tech'!$A:$C,2,0)</f>
        <v>BJ US-IC-ChocChpCookDgh-FTNG-1 2.4G</v>
      </c>
      <c r="Q2109" s="16" t="str">
        <f t="shared" si="105"/>
        <v>BJ</v>
      </c>
      <c r="R2109" s="16">
        <f>VLOOKUP(A2109,'Per Pallet'!A:C,3,0)</f>
        <v>125</v>
      </c>
      <c r="S2109" s="16">
        <f t="shared" si="106"/>
        <v>0</v>
      </c>
    </row>
    <row r="2110" spans="1:19" hidden="1" x14ac:dyDescent="0.25">
      <c r="A2110" s="71">
        <v>84136043</v>
      </c>
      <c r="B2110" s="71">
        <v>1419</v>
      </c>
      <c r="C2110" s="71" t="s">
        <v>849</v>
      </c>
      <c r="D2110" s="71" t="s">
        <v>850</v>
      </c>
      <c r="E2110" s="71" t="s">
        <v>10403</v>
      </c>
      <c r="F2110" s="71" t="s">
        <v>851</v>
      </c>
      <c r="G2110" s="71" t="s">
        <v>852</v>
      </c>
      <c r="H2110" s="72">
        <v>5326</v>
      </c>
      <c r="I2110" s="73">
        <v>69346.14</v>
      </c>
      <c r="J2110" s="73">
        <v>13020.3</v>
      </c>
      <c r="K2110" s="73">
        <v>12462.19</v>
      </c>
      <c r="L2110" s="74">
        <v>1000</v>
      </c>
      <c r="M2110" s="73">
        <v>69346.14</v>
      </c>
      <c r="N2110" s="73">
        <v>0</v>
      </c>
      <c r="O2110" s="16" t="str">
        <f>VLOOKUP($A2110,'Roll up tech'!$A:$C,3,0)</f>
        <v>BJ PTS</v>
      </c>
      <c r="P2110" s="16" t="str">
        <f>VLOOKUP($A2110,'Roll up tech'!$A:$C,2,0)</f>
        <v>BJ US-COR-KaramelSutra-FTNG-8 1PT</v>
      </c>
      <c r="Q2110" s="16" t="str">
        <f t="shared" si="105"/>
        <v>BJ</v>
      </c>
      <c r="R2110" s="16">
        <f>VLOOKUP(A2110,'Per Pallet'!A:C,3,0)</f>
        <v>240</v>
      </c>
      <c r="S2110" s="16">
        <f t="shared" si="106"/>
        <v>23</v>
      </c>
    </row>
    <row r="2111" spans="1:19" hidden="1" x14ac:dyDescent="0.25">
      <c r="A2111" s="71">
        <v>84136043</v>
      </c>
      <c r="B2111" s="71">
        <v>1439</v>
      </c>
      <c r="C2111" s="71" t="s">
        <v>849</v>
      </c>
      <c r="D2111" s="71" t="s">
        <v>850</v>
      </c>
      <c r="E2111" s="71" t="s">
        <v>10403</v>
      </c>
      <c r="F2111" s="71" t="s">
        <v>851</v>
      </c>
      <c r="G2111" s="71" t="s">
        <v>852</v>
      </c>
      <c r="H2111" s="72">
        <v>2391</v>
      </c>
      <c r="I2111" s="73">
        <v>33018.94</v>
      </c>
      <c r="J2111" s="73">
        <v>13809.68</v>
      </c>
      <c r="K2111" s="73">
        <v>12462.19</v>
      </c>
      <c r="L2111" s="74">
        <v>1000</v>
      </c>
      <c r="M2111" s="73">
        <v>33018.94</v>
      </c>
      <c r="N2111" s="73">
        <v>0</v>
      </c>
      <c r="O2111" s="16" t="str">
        <f>VLOOKUP($A2111,'Roll up tech'!$A:$C,3,0)</f>
        <v>BJ PTS</v>
      </c>
      <c r="P2111" s="16" t="str">
        <f>VLOOKUP($A2111,'Roll up tech'!$A:$C,2,0)</f>
        <v>BJ US-COR-KaramelSutra-FTNG-8 1PT</v>
      </c>
      <c r="Q2111" s="16" t="str">
        <f t="shared" si="105"/>
        <v>BJ</v>
      </c>
      <c r="R2111" s="16">
        <f>VLOOKUP(A2111,'Per Pallet'!A:C,3,0)</f>
        <v>240</v>
      </c>
      <c r="S2111" s="16">
        <f t="shared" si="106"/>
        <v>10</v>
      </c>
    </row>
    <row r="2112" spans="1:19" hidden="1" x14ac:dyDescent="0.25">
      <c r="A2112" s="71">
        <v>84136043</v>
      </c>
      <c r="B2112" s="71">
        <v>2300</v>
      </c>
      <c r="C2112" s="71" t="s">
        <v>849</v>
      </c>
      <c r="D2112" s="71" t="s">
        <v>850</v>
      </c>
      <c r="E2112" s="71" t="s">
        <v>10403</v>
      </c>
      <c r="F2112" s="71" t="s">
        <v>851</v>
      </c>
      <c r="G2112" s="71" t="s">
        <v>852</v>
      </c>
      <c r="H2112" s="72">
        <v>1420</v>
      </c>
      <c r="I2112" s="73">
        <v>18596.37</v>
      </c>
      <c r="J2112" s="73">
        <v>13096.04</v>
      </c>
      <c r="K2112" s="73">
        <v>7708.39</v>
      </c>
      <c r="L2112" s="74">
        <v>1000</v>
      </c>
      <c r="M2112" s="73">
        <v>18596.37</v>
      </c>
      <c r="N2112" s="73">
        <v>0</v>
      </c>
      <c r="O2112" s="16" t="str">
        <f>VLOOKUP($A2112,'Roll up tech'!$A:$C,3,0)</f>
        <v>BJ PTS</v>
      </c>
      <c r="P2112" s="16" t="str">
        <f>VLOOKUP($A2112,'Roll up tech'!$A:$C,2,0)</f>
        <v>BJ US-COR-KaramelSutra-FTNG-8 1PT</v>
      </c>
      <c r="Q2112" s="16" t="str">
        <f t="shared" si="105"/>
        <v>BJ</v>
      </c>
      <c r="R2112" s="16">
        <f>VLOOKUP(A2112,'Per Pallet'!A:C,3,0)</f>
        <v>240</v>
      </c>
      <c r="S2112" s="16">
        <f t="shared" si="106"/>
        <v>6</v>
      </c>
    </row>
    <row r="2113" spans="1:19" hidden="1" x14ac:dyDescent="0.25">
      <c r="A2113" s="71">
        <v>84136043</v>
      </c>
      <c r="B2113" s="71">
        <v>3989</v>
      </c>
      <c r="C2113" s="71" t="s">
        <v>849</v>
      </c>
      <c r="D2113" s="71" t="s">
        <v>850</v>
      </c>
      <c r="E2113" s="71" t="s">
        <v>10403</v>
      </c>
      <c r="F2113" s="71" t="s">
        <v>851</v>
      </c>
      <c r="G2113" s="71" t="s">
        <v>852</v>
      </c>
      <c r="H2113" s="72">
        <v>3097</v>
      </c>
      <c r="I2113" s="73">
        <v>40591.82</v>
      </c>
      <c r="J2113" s="73">
        <v>13106.82</v>
      </c>
      <c r="K2113" s="73">
        <v>7708.39</v>
      </c>
      <c r="L2113" s="74">
        <v>1000</v>
      </c>
      <c r="M2113" s="73">
        <v>40591.82</v>
      </c>
      <c r="N2113" s="73">
        <v>0</v>
      </c>
      <c r="O2113" s="16" t="str">
        <f>VLOOKUP($A2113,'Roll up tech'!$A:$C,3,0)</f>
        <v>BJ PTS</v>
      </c>
      <c r="P2113" s="16" t="str">
        <f>VLOOKUP($A2113,'Roll up tech'!$A:$C,2,0)</f>
        <v>BJ US-COR-KaramelSutra-FTNG-8 1PT</v>
      </c>
      <c r="Q2113" s="16" t="str">
        <f t="shared" ref="Q2113:Q2116" si="107">LEFT(P2113,2)</f>
        <v>BJ</v>
      </c>
      <c r="R2113" s="16">
        <f>VLOOKUP(A2113,'Per Pallet'!A:C,3,0)</f>
        <v>240</v>
      </c>
      <c r="S2113" s="16">
        <f t="shared" ref="S2113:S2116" si="108">ROUNDUP(H2113/R2113,0)</f>
        <v>13</v>
      </c>
    </row>
    <row r="2114" spans="1:19" hidden="1" x14ac:dyDescent="0.25">
      <c r="A2114" s="71">
        <v>84136043</v>
      </c>
      <c r="B2114" s="71">
        <v>5914</v>
      </c>
      <c r="C2114" s="71" t="s">
        <v>849</v>
      </c>
      <c r="D2114" s="71" t="s">
        <v>850</v>
      </c>
      <c r="E2114" s="71" t="s">
        <v>10403</v>
      </c>
      <c r="F2114" s="71" t="s">
        <v>851</v>
      </c>
      <c r="G2114" s="71" t="s">
        <v>852</v>
      </c>
      <c r="H2114" s="72">
        <v>240</v>
      </c>
      <c r="I2114" s="73">
        <v>3099.87</v>
      </c>
      <c r="J2114" s="73">
        <v>12916.13</v>
      </c>
      <c r="K2114" s="73">
        <v>12069.53</v>
      </c>
      <c r="L2114" s="74">
        <v>1000</v>
      </c>
      <c r="M2114" s="73">
        <v>3099.87</v>
      </c>
      <c r="N2114" s="73">
        <v>0</v>
      </c>
      <c r="O2114" s="16" t="str">
        <f>VLOOKUP($A2114,'Roll up tech'!$A:$C,3,0)</f>
        <v>BJ PTS</v>
      </c>
      <c r="P2114" s="16" t="str">
        <f>VLOOKUP($A2114,'Roll up tech'!$A:$C,2,0)</f>
        <v>BJ US-COR-KaramelSutra-FTNG-8 1PT</v>
      </c>
      <c r="Q2114" s="16" t="str">
        <f t="shared" si="107"/>
        <v>BJ</v>
      </c>
      <c r="R2114" s="16">
        <f>VLOOKUP(A2114,'Per Pallet'!A:C,3,0)</f>
        <v>240</v>
      </c>
      <c r="S2114" s="16">
        <f t="shared" si="108"/>
        <v>1</v>
      </c>
    </row>
    <row r="2115" spans="1:19" hidden="1" x14ac:dyDescent="0.25">
      <c r="A2115" s="71">
        <v>84136704</v>
      </c>
      <c r="B2115" s="71">
        <v>1419</v>
      </c>
      <c r="C2115" s="71" t="s">
        <v>849</v>
      </c>
      <c r="D2115" s="71" t="s">
        <v>850</v>
      </c>
      <c r="E2115" s="71" t="s">
        <v>10403</v>
      </c>
      <c r="F2115" s="71" t="s">
        <v>851</v>
      </c>
      <c r="G2115" s="71" t="s">
        <v>852</v>
      </c>
      <c r="H2115" s="72">
        <v>13459</v>
      </c>
      <c r="I2115" s="73">
        <v>179646.2</v>
      </c>
      <c r="J2115" s="73">
        <v>13347.66</v>
      </c>
      <c r="K2115" s="73">
        <v>14021.45</v>
      </c>
      <c r="L2115" s="74">
        <v>1000</v>
      </c>
      <c r="M2115" s="73">
        <v>179646.2</v>
      </c>
      <c r="N2115" s="73">
        <v>0</v>
      </c>
      <c r="O2115" s="16" t="str">
        <f>VLOOKUP($A2115,'Roll up tech'!$A:$C,3,0)</f>
        <v>BJ PTS</v>
      </c>
      <c r="P2115" s="16" t="str">
        <f>VLOOKUP($A2115,'Roll up tech'!$A:$C,2,0)</f>
        <v>BJ US-IC-NewYrkSprFdgChnk-FTNG-8 1PT</v>
      </c>
      <c r="Q2115" s="16" t="str">
        <f t="shared" si="107"/>
        <v>BJ</v>
      </c>
      <c r="R2115" s="16">
        <f>VLOOKUP(A2115,'Per Pallet'!A:C,3,0)</f>
        <v>240</v>
      </c>
      <c r="S2115" s="16">
        <f t="shared" si="108"/>
        <v>57</v>
      </c>
    </row>
    <row r="2116" spans="1:19" hidden="1" x14ac:dyDescent="0.25">
      <c r="A2116" s="71">
        <v>84136704</v>
      </c>
      <c r="B2116" s="71">
        <v>1439</v>
      </c>
      <c r="C2116" s="71" t="s">
        <v>849</v>
      </c>
      <c r="D2116" s="71" t="s">
        <v>850</v>
      </c>
      <c r="E2116" s="71" t="s">
        <v>10403</v>
      </c>
      <c r="F2116" s="71" t="s">
        <v>851</v>
      </c>
      <c r="G2116" s="71" t="s">
        <v>852</v>
      </c>
      <c r="H2116" s="72">
        <v>5063</v>
      </c>
      <c r="I2116" s="73">
        <v>71939.199999999997</v>
      </c>
      <c r="J2116" s="73">
        <v>14208.81</v>
      </c>
      <c r="K2116" s="73">
        <v>14021.45</v>
      </c>
      <c r="L2116" s="74">
        <v>1000</v>
      </c>
      <c r="M2116" s="73">
        <v>71939.199999999997</v>
      </c>
      <c r="N2116" s="73">
        <v>0</v>
      </c>
      <c r="O2116" s="16" t="str">
        <f>VLOOKUP($A2116,'Roll up tech'!$A:$C,3,0)</f>
        <v>BJ PTS</v>
      </c>
      <c r="P2116" s="16" t="str">
        <f>VLOOKUP($A2116,'Roll up tech'!$A:$C,2,0)</f>
        <v>BJ US-IC-NewYrkSprFdgChnk-FTNG-8 1PT</v>
      </c>
      <c r="Q2116" s="16" t="str">
        <f t="shared" si="107"/>
        <v>BJ</v>
      </c>
      <c r="R2116" s="16">
        <f>VLOOKUP(A2116,'Per Pallet'!A:C,3,0)</f>
        <v>240</v>
      </c>
      <c r="S2116" s="16">
        <f t="shared" si="108"/>
        <v>22</v>
      </c>
    </row>
    <row r="2117" spans="1:19" hidden="1" x14ac:dyDescent="0.25">
      <c r="A2117" s="71">
        <v>84136704</v>
      </c>
      <c r="B2117" s="71">
        <v>1471</v>
      </c>
      <c r="C2117" s="71" t="s">
        <v>849</v>
      </c>
      <c r="D2117" s="71" t="s">
        <v>850</v>
      </c>
      <c r="E2117" s="71" t="s">
        <v>10403</v>
      </c>
      <c r="F2117" s="71" t="s">
        <v>851</v>
      </c>
      <c r="G2117" s="71" t="s">
        <v>852</v>
      </c>
      <c r="H2117" s="72">
        <v>0</v>
      </c>
      <c r="I2117" s="73">
        <v>0</v>
      </c>
      <c r="J2117" s="73">
        <v>13829.83</v>
      </c>
      <c r="K2117" s="73">
        <v>14534.14</v>
      </c>
      <c r="L2117" s="74">
        <v>1000</v>
      </c>
      <c r="M2117" s="73">
        <v>0</v>
      </c>
      <c r="N2117" s="73">
        <v>0</v>
      </c>
      <c r="O2117" s="16" t="str">
        <f>VLOOKUP($A2117,'Roll up tech'!$A:$C,3,0)</f>
        <v>BJ PTS</v>
      </c>
      <c r="P2117" s="16" t="str">
        <f>VLOOKUP($A2117,'Roll up tech'!$A:$C,2,0)</f>
        <v>BJ US-IC-NewYrkSprFdgChnk-FTNG-8 1PT</v>
      </c>
      <c r="Q2117" s="16" t="str">
        <f t="shared" ref="Q2117:Q2180" si="109">LEFT(P2117,2)</f>
        <v>BJ</v>
      </c>
      <c r="R2117" s="16">
        <f>VLOOKUP(A2117,'Per Pallet'!A:C,3,0)</f>
        <v>240</v>
      </c>
      <c r="S2117" s="16">
        <f t="shared" ref="S2117:S2180" si="110">ROUNDUP(H2117/R2117,0)</f>
        <v>0</v>
      </c>
    </row>
    <row r="2118" spans="1:19" hidden="1" x14ac:dyDescent="0.25">
      <c r="A2118" s="71">
        <v>84136704</v>
      </c>
      <c r="B2118" s="71">
        <v>2300</v>
      </c>
      <c r="C2118" s="71" t="s">
        <v>849</v>
      </c>
      <c r="D2118" s="71" t="s">
        <v>850</v>
      </c>
      <c r="E2118" s="71" t="s">
        <v>10403</v>
      </c>
      <c r="F2118" s="71" t="s">
        <v>851</v>
      </c>
      <c r="G2118" s="71" t="s">
        <v>852</v>
      </c>
      <c r="H2118" s="72">
        <v>2685</v>
      </c>
      <c r="I2118" s="73">
        <v>36550.31</v>
      </c>
      <c r="J2118" s="73">
        <v>13612.78</v>
      </c>
      <c r="K2118" s="73">
        <v>14139.72</v>
      </c>
      <c r="L2118" s="74">
        <v>1000</v>
      </c>
      <c r="M2118" s="73">
        <v>36550.31</v>
      </c>
      <c r="N2118" s="73">
        <v>0</v>
      </c>
      <c r="O2118" s="16" t="str">
        <f>VLOOKUP($A2118,'Roll up tech'!$A:$C,3,0)</f>
        <v>BJ PTS</v>
      </c>
      <c r="P2118" s="16" t="str">
        <f>VLOOKUP($A2118,'Roll up tech'!$A:$C,2,0)</f>
        <v>BJ US-IC-NewYrkSprFdgChnk-FTNG-8 1PT</v>
      </c>
      <c r="Q2118" s="16" t="str">
        <f t="shared" si="109"/>
        <v>BJ</v>
      </c>
      <c r="R2118" s="16">
        <f>VLOOKUP(A2118,'Per Pallet'!A:C,3,0)</f>
        <v>240</v>
      </c>
      <c r="S2118" s="16">
        <f t="shared" si="110"/>
        <v>12</v>
      </c>
    </row>
    <row r="2119" spans="1:19" hidden="1" x14ac:dyDescent="0.25">
      <c r="A2119" s="71">
        <v>84136704</v>
      </c>
      <c r="B2119" s="71">
        <v>3989</v>
      </c>
      <c r="C2119" s="71" t="s">
        <v>849</v>
      </c>
      <c r="D2119" s="71" t="s">
        <v>850</v>
      </c>
      <c r="E2119" s="71" t="s">
        <v>10403</v>
      </c>
      <c r="F2119" s="71" t="s">
        <v>851</v>
      </c>
      <c r="G2119" s="71" t="s">
        <v>852</v>
      </c>
      <c r="H2119" s="72">
        <v>9568</v>
      </c>
      <c r="I2119" s="73">
        <v>127508.95</v>
      </c>
      <c r="J2119" s="73">
        <v>13326.6</v>
      </c>
      <c r="K2119" s="73">
        <v>14194.7</v>
      </c>
      <c r="L2119" s="74">
        <v>1000</v>
      </c>
      <c r="M2119" s="73">
        <v>127508.95</v>
      </c>
      <c r="N2119" s="73">
        <v>0</v>
      </c>
      <c r="O2119" s="16" t="str">
        <f>VLOOKUP($A2119,'Roll up tech'!$A:$C,3,0)</f>
        <v>BJ PTS</v>
      </c>
      <c r="P2119" s="16" t="str">
        <f>VLOOKUP($A2119,'Roll up tech'!$A:$C,2,0)</f>
        <v>BJ US-IC-NewYrkSprFdgChnk-FTNG-8 1PT</v>
      </c>
      <c r="Q2119" s="16" t="str">
        <f t="shared" si="109"/>
        <v>BJ</v>
      </c>
      <c r="R2119" s="16">
        <f>VLOOKUP(A2119,'Per Pallet'!A:C,3,0)</f>
        <v>240</v>
      </c>
      <c r="S2119" s="16">
        <f t="shared" si="110"/>
        <v>40</v>
      </c>
    </row>
    <row r="2120" spans="1:19" hidden="1" x14ac:dyDescent="0.25">
      <c r="A2120" s="71">
        <v>84136704</v>
      </c>
      <c r="B2120" s="71">
        <v>5914</v>
      </c>
      <c r="C2120" s="71" t="s">
        <v>849</v>
      </c>
      <c r="D2120" s="71" t="s">
        <v>850</v>
      </c>
      <c r="E2120" s="71" t="s">
        <v>10403</v>
      </c>
      <c r="F2120" s="71" t="s">
        <v>851</v>
      </c>
      <c r="G2120" s="71" t="s">
        <v>852</v>
      </c>
      <c r="H2120" s="72">
        <v>0</v>
      </c>
      <c r="I2120" s="73">
        <v>0</v>
      </c>
      <c r="J2120" s="73">
        <v>12701.21</v>
      </c>
      <c r="K2120" s="73">
        <v>13571.6</v>
      </c>
      <c r="L2120" s="74">
        <v>1000</v>
      </c>
      <c r="M2120" s="73">
        <v>0</v>
      </c>
      <c r="N2120" s="73">
        <v>0</v>
      </c>
      <c r="O2120" s="16" t="str">
        <f>VLOOKUP($A2120,'Roll up tech'!$A:$C,3,0)</f>
        <v>BJ PTS</v>
      </c>
      <c r="P2120" s="16" t="str">
        <f>VLOOKUP($A2120,'Roll up tech'!$A:$C,2,0)</f>
        <v>BJ US-IC-NewYrkSprFdgChnk-FTNG-8 1PT</v>
      </c>
      <c r="Q2120" s="16" t="str">
        <f t="shared" si="109"/>
        <v>BJ</v>
      </c>
      <c r="R2120" s="16">
        <f>VLOOKUP(A2120,'Per Pallet'!A:C,3,0)</f>
        <v>240</v>
      </c>
      <c r="S2120" s="16">
        <f t="shared" si="110"/>
        <v>0</v>
      </c>
    </row>
    <row r="2121" spans="1:19" hidden="1" x14ac:dyDescent="0.25">
      <c r="A2121" s="71">
        <v>84136706</v>
      </c>
      <c r="B2121" s="71">
        <v>1419</v>
      </c>
      <c r="C2121" s="71" t="s">
        <v>849</v>
      </c>
      <c r="D2121" s="71" t="s">
        <v>850</v>
      </c>
      <c r="E2121" s="71" t="s">
        <v>10403</v>
      </c>
      <c r="F2121" s="71" t="s">
        <v>851</v>
      </c>
      <c r="G2121" s="71" t="s">
        <v>852</v>
      </c>
      <c r="H2121" s="72">
        <v>691</v>
      </c>
      <c r="I2121" s="73">
        <v>7381.47</v>
      </c>
      <c r="J2121" s="73">
        <v>10682.3</v>
      </c>
      <c r="K2121" s="73">
        <v>11014.07</v>
      </c>
      <c r="L2121" s="74">
        <v>1000</v>
      </c>
      <c r="M2121" s="73">
        <v>7381.47</v>
      </c>
      <c r="N2121" s="73">
        <v>0</v>
      </c>
      <c r="O2121" s="16" t="str">
        <f>VLOOKUP($A2121,'Roll up tech'!$A:$C,3,0)</f>
        <v>BJ PTS</v>
      </c>
      <c r="P2121" s="16" t="str">
        <f>VLOOKUP($A2121,'Roll up tech'!$A:$C,2,0)</f>
        <v>BJ AMET-IC-NewYrkSprFdgChnk-FTNG-8 458ML</v>
      </c>
      <c r="Q2121" s="16" t="str">
        <f t="shared" si="109"/>
        <v>BJ</v>
      </c>
      <c r="R2121" s="16">
        <f>VLOOKUP(A2121,'Per Pallet'!A:C,3,0)</f>
        <v>240</v>
      </c>
      <c r="S2121" s="16">
        <f t="shared" si="110"/>
        <v>3</v>
      </c>
    </row>
    <row r="2122" spans="1:19" hidden="1" x14ac:dyDescent="0.25">
      <c r="A2122" s="71">
        <v>84136709</v>
      </c>
      <c r="B2122" s="71">
        <v>1419</v>
      </c>
      <c r="C2122" s="71" t="s">
        <v>849</v>
      </c>
      <c r="D2122" s="71" t="s">
        <v>850</v>
      </c>
      <c r="E2122" s="71" t="s">
        <v>10403</v>
      </c>
      <c r="F2122" s="71" t="s">
        <v>851</v>
      </c>
      <c r="G2122" s="71" t="s">
        <v>852</v>
      </c>
      <c r="H2122" s="72">
        <v>50</v>
      </c>
      <c r="I2122" s="73">
        <v>1717.31</v>
      </c>
      <c r="J2122" s="73">
        <v>34346.199999999997</v>
      </c>
      <c r="K2122" s="73">
        <v>33835.480000000003</v>
      </c>
      <c r="L2122" s="74">
        <v>1000</v>
      </c>
      <c r="M2122" s="73">
        <v>1717.31</v>
      </c>
      <c r="N2122" s="73">
        <v>0</v>
      </c>
      <c r="O2122" s="16" t="str">
        <f>VLOOKUP($A2122,'Roll up tech'!$A:$C,3,0)</f>
        <v>2.4 Gal</v>
      </c>
      <c r="P2122" s="16" t="str">
        <f>VLOOKUP($A2122,'Roll up tech'!$A:$C,2,0)</f>
        <v>BJ SORV-IC-ChunkyMonkey-1 8.95L</v>
      </c>
      <c r="Q2122" s="16" t="str">
        <f t="shared" si="109"/>
        <v>BJ</v>
      </c>
      <c r="R2122" s="16">
        <f>VLOOKUP(A2122,'Per Pallet'!A:C,3,0)</f>
        <v>125</v>
      </c>
      <c r="S2122" s="16">
        <f t="shared" si="110"/>
        <v>1</v>
      </c>
    </row>
    <row r="2123" spans="1:19" hidden="1" x14ac:dyDescent="0.25">
      <c r="A2123" s="71">
        <v>84137694</v>
      </c>
      <c r="B2123" s="71">
        <v>1419</v>
      </c>
      <c r="C2123" s="71" t="s">
        <v>849</v>
      </c>
      <c r="D2123" s="71" t="s">
        <v>850</v>
      </c>
      <c r="E2123" s="71" t="s">
        <v>10403</v>
      </c>
      <c r="F2123" s="71" t="s">
        <v>851</v>
      </c>
      <c r="G2123" s="71" t="s">
        <v>852</v>
      </c>
      <c r="H2123" s="72">
        <v>11991</v>
      </c>
      <c r="I2123" s="73">
        <v>146411</v>
      </c>
      <c r="J2123" s="73">
        <v>12210.07</v>
      </c>
      <c r="K2123" s="73">
        <v>13643.96</v>
      </c>
      <c r="L2123" s="74">
        <v>1000</v>
      </c>
      <c r="M2123" s="73">
        <v>146411</v>
      </c>
      <c r="N2123" s="73">
        <v>0</v>
      </c>
      <c r="O2123" s="16" t="str">
        <f>VLOOKUP($A2123,'Roll up tech'!$A:$C,3,0)</f>
        <v>BJ PTS</v>
      </c>
      <c r="P2123" s="16" t="str">
        <f>VLOOKUP($A2123,'Roll up tech'!$A:$C,2,0)</f>
        <v>BJ US-IC-EverythingButThe-FTNG-8 1PT</v>
      </c>
      <c r="Q2123" s="16" t="str">
        <f t="shared" si="109"/>
        <v>BJ</v>
      </c>
      <c r="R2123" s="16">
        <f>VLOOKUP(A2123,'Per Pallet'!A:C,3,0)</f>
        <v>240</v>
      </c>
      <c r="S2123" s="16">
        <f t="shared" si="110"/>
        <v>50</v>
      </c>
    </row>
    <row r="2124" spans="1:19" hidden="1" x14ac:dyDescent="0.25">
      <c r="A2124" s="71">
        <v>84137694</v>
      </c>
      <c r="B2124" s="71">
        <v>1439</v>
      </c>
      <c r="C2124" s="71" t="s">
        <v>849</v>
      </c>
      <c r="D2124" s="71" t="s">
        <v>850</v>
      </c>
      <c r="E2124" s="71" t="s">
        <v>10403</v>
      </c>
      <c r="F2124" s="71" t="s">
        <v>851</v>
      </c>
      <c r="G2124" s="71" t="s">
        <v>852</v>
      </c>
      <c r="H2124" s="72">
        <v>5440</v>
      </c>
      <c r="I2124" s="73">
        <v>74754.25</v>
      </c>
      <c r="J2124" s="73">
        <v>13741.59</v>
      </c>
      <c r="K2124" s="73">
        <v>14890.88</v>
      </c>
      <c r="L2124" s="74">
        <v>1000</v>
      </c>
      <c r="M2124" s="73">
        <v>74754.25</v>
      </c>
      <c r="N2124" s="73">
        <v>0</v>
      </c>
      <c r="O2124" s="16" t="str">
        <f>VLOOKUP($A2124,'Roll up tech'!$A:$C,3,0)</f>
        <v>BJ PTS</v>
      </c>
      <c r="P2124" s="16" t="str">
        <f>VLOOKUP($A2124,'Roll up tech'!$A:$C,2,0)</f>
        <v>BJ US-IC-EverythingButThe-FTNG-8 1PT</v>
      </c>
      <c r="Q2124" s="16" t="str">
        <f t="shared" si="109"/>
        <v>BJ</v>
      </c>
      <c r="R2124" s="16">
        <f>VLOOKUP(A2124,'Per Pallet'!A:C,3,0)</f>
        <v>240</v>
      </c>
      <c r="S2124" s="16">
        <f t="shared" si="110"/>
        <v>23</v>
      </c>
    </row>
    <row r="2125" spans="1:19" hidden="1" x14ac:dyDescent="0.25">
      <c r="A2125" s="71">
        <v>84137694</v>
      </c>
      <c r="B2125" s="71">
        <v>2300</v>
      </c>
      <c r="C2125" s="71" t="s">
        <v>849</v>
      </c>
      <c r="D2125" s="71" t="s">
        <v>850</v>
      </c>
      <c r="E2125" s="71" t="s">
        <v>10403</v>
      </c>
      <c r="F2125" s="71" t="s">
        <v>851</v>
      </c>
      <c r="G2125" s="71" t="s">
        <v>852</v>
      </c>
      <c r="H2125" s="72">
        <v>2049</v>
      </c>
      <c r="I2125" s="73">
        <v>27147.69</v>
      </c>
      <c r="J2125" s="73">
        <v>13249.24</v>
      </c>
      <c r="K2125" s="73">
        <v>13570.91</v>
      </c>
      <c r="L2125" s="74">
        <v>1000</v>
      </c>
      <c r="M2125" s="73">
        <v>27147.69</v>
      </c>
      <c r="N2125" s="73">
        <v>0</v>
      </c>
      <c r="O2125" s="16" t="str">
        <f>VLOOKUP($A2125,'Roll up tech'!$A:$C,3,0)</f>
        <v>BJ PTS</v>
      </c>
      <c r="P2125" s="16" t="str">
        <f>VLOOKUP($A2125,'Roll up tech'!$A:$C,2,0)</f>
        <v>BJ US-IC-EverythingButThe-FTNG-8 1PT</v>
      </c>
      <c r="Q2125" s="16" t="str">
        <f t="shared" si="109"/>
        <v>BJ</v>
      </c>
      <c r="R2125" s="16">
        <f>VLOOKUP(A2125,'Per Pallet'!A:C,3,0)</f>
        <v>240</v>
      </c>
      <c r="S2125" s="16">
        <f t="shared" si="110"/>
        <v>9</v>
      </c>
    </row>
    <row r="2126" spans="1:19" hidden="1" x14ac:dyDescent="0.25">
      <c r="A2126" s="71">
        <v>84137694</v>
      </c>
      <c r="B2126" s="71">
        <v>3989</v>
      </c>
      <c r="C2126" s="71" t="s">
        <v>849</v>
      </c>
      <c r="D2126" s="71" t="s">
        <v>850</v>
      </c>
      <c r="E2126" s="71" t="s">
        <v>10403</v>
      </c>
      <c r="F2126" s="71" t="s">
        <v>851</v>
      </c>
      <c r="G2126" s="71" t="s">
        <v>852</v>
      </c>
      <c r="H2126" s="72">
        <v>14163</v>
      </c>
      <c r="I2126" s="73">
        <v>179813.18</v>
      </c>
      <c r="J2126" s="73">
        <v>12695.98</v>
      </c>
      <c r="K2126" s="73">
        <v>13598.95</v>
      </c>
      <c r="L2126" s="74">
        <v>1000</v>
      </c>
      <c r="M2126" s="73">
        <v>179813.18</v>
      </c>
      <c r="N2126" s="73">
        <v>0</v>
      </c>
      <c r="O2126" s="16" t="str">
        <f>VLOOKUP($A2126,'Roll up tech'!$A:$C,3,0)</f>
        <v>BJ PTS</v>
      </c>
      <c r="P2126" s="16" t="str">
        <f>VLOOKUP($A2126,'Roll up tech'!$A:$C,2,0)</f>
        <v>BJ US-IC-EverythingButThe-FTNG-8 1PT</v>
      </c>
      <c r="Q2126" s="16" t="str">
        <f t="shared" si="109"/>
        <v>BJ</v>
      </c>
      <c r="R2126" s="16">
        <f>VLOOKUP(A2126,'Per Pallet'!A:C,3,0)</f>
        <v>240</v>
      </c>
      <c r="S2126" s="16">
        <f t="shared" si="110"/>
        <v>60</v>
      </c>
    </row>
    <row r="2127" spans="1:19" hidden="1" x14ac:dyDescent="0.25">
      <c r="A2127" s="71">
        <v>84137694</v>
      </c>
      <c r="B2127" s="71">
        <v>5914</v>
      </c>
      <c r="C2127" s="71" t="s">
        <v>849</v>
      </c>
      <c r="D2127" s="71" t="s">
        <v>850</v>
      </c>
      <c r="E2127" s="71" t="s">
        <v>10403</v>
      </c>
      <c r="F2127" s="71" t="s">
        <v>851</v>
      </c>
      <c r="G2127" s="71" t="s">
        <v>852</v>
      </c>
      <c r="H2127" s="72">
        <v>1</v>
      </c>
      <c r="I2127" s="73">
        <v>11.85</v>
      </c>
      <c r="J2127" s="73">
        <v>11850</v>
      </c>
      <c r="K2127" s="73">
        <v>13042.1</v>
      </c>
      <c r="L2127" s="74">
        <v>1000</v>
      </c>
      <c r="M2127" s="73">
        <v>11.85</v>
      </c>
      <c r="N2127" s="73">
        <v>0</v>
      </c>
      <c r="O2127" s="16" t="str">
        <f>VLOOKUP($A2127,'Roll up tech'!$A:$C,3,0)</f>
        <v>BJ PTS</v>
      </c>
      <c r="P2127" s="16" t="str">
        <f>VLOOKUP($A2127,'Roll up tech'!$A:$C,2,0)</f>
        <v>BJ US-IC-EverythingButThe-FTNG-8 1PT</v>
      </c>
      <c r="Q2127" s="16" t="str">
        <f t="shared" si="109"/>
        <v>BJ</v>
      </c>
      <c r="R2127" s="16">
        <f>VLOOKUP(A2127,'Per Pallet'!A:C,3,0)</f>
        <v>240</v>
      </c>
      <c r="S2127" s="16">
        <f t="shared" si="110"/>
        <v>1</v>
      </c>
    </row>
    <row r="2128" spans="1:19" hidden="1" x14ac:dyDescent="0.25">
      <c r="A2128" s="71">
        <v>84137699</v>
      </c>
      <c r="B2128" s="71">
        <v>1419</v>
      </c>
      <c r="C2128" s="71" t="s">
        <v>849</v>
      </c>
      <c r="D2128" s="71" t="s">
        <v>850</v>
      </c>
      <c r="E2128" s="71" t="s">
        <v>10403</v>
      </c>
      <c r="F2128" s="71" t="s">
        <v>851</v>
      </c>
      <c r="G2128" s="71" t="s">
        <v>852</v>
      </c>
      <c r="H2128" s="72">
        <v>50</v>
      </c>
      <c r="I2128" s="73">
        <v>1697.86</v>
      </c>
      <c r="J2128" s="73">
        <v>33957.199999999997</v>
      </c>
      <c r="K2128" s="73">
        <v>33526.89</v>
      </c>
      <c r="L2128" s="74">
        <v>1000</v>
      </c>
      <c r="M2128" s="73">
        <v>1697.86</v>
      </c>
      <c r="N2128" s="73">
        <v>0</v>
      </c>
      <c r="O2128" s="16" t="str">
        <f>VLOOKUP($A2128,'Roll up tech'!$A:$C,3,0)</f>
        <v>2.4 Gal</v>
      </c>
      <c r="P2128" s="16" t="str">
        <f>VLOOKUP($A2128,'Roll up tech'!$A:$C,2,0)</f>
        <v>BJ SORV-IC-ACookieAffair-1 8.95L</v>
      </c>
      <c r="Q2128" s="16" t="str">
        <f t="shared" si="109"/>
        <v>BJ</v>
      </c>
      <c r="R2128" s="16">
        <f>VLOOKUP(A2128,'Per Pallet'!A:C,3,0)</f>
        <v>125</v>
      </c>
      <c r="S2128" s="16">
        <f t="shared" si="110"/>
        <v>1</v>
      </c>
    </row>
    <row r="2129" spans="1:19" hidden="1" x14ac:dyDescent="0.25">
      <c r="A2129" s="71">
        <v>84137711</v>
      </c>
      <c r="B2129" s="71">
        <v>1419</v>
      </c>
      <c r="C2129" s="71" t="s">
        <v>849</v>
      </c>
      <c r="D2129" s="71" t="s">
        <v>850</v>
      </c>
      <c r="E2129" s="71" t="s">
        <v>10403</v>
      </c>
      <c r="F2129" s="71" t="s">
        <v>851</v>
      </c>
      <c r="G2129" s="71" t="s">
        <v>852</v>
      </c>
      <c r="H2129" s="72">
        <v>175</v>
      </c>
      <c r="I2129" s="73">
        <v>5745.4</v>
      </c>
      <c r="J2129" s="73">
        <v>32830.86</v>
      </c>
      <c r="K2129" s="73">
        <v>32175.69</v>
      </c>
      <c r="L2129" s="74">
        <v>1000</v>
      </c>
      <c r="M2129" s="73">
        <v>5745.4</v>
      </c>
      <c r="N2129" s="73">
        <v>0</v>
      </c>
      <c r="O2129" s="16" t="str">
        <f>VLOOKUP($A2129,'Roll up tech'!$A:$C,3,0)</f>
        <v>2.4 Gal</v>
      </c>
      <c r="P2129" s="16" t="str">
        <f>VLOOKUP($A2129,'Roll up tech'!$A:$C,2,0)</f>
        <v>BJ SORV-IC-CherryGarcia-1 8.95L</v>
      </c>
      <c r="Q2129" s="16" t="str">
        <f t="shared" si="109"/>
        <v>BJ</v>
      </c>
      <c r="R2129" s="16">
        <f>VLOOKUP(A2129,'Per Pallet'!A:C,3,0)</f>
        <v>125</v>
      </c>
      <c r="S2129" s="16">
        <f t="shared" si="110"/>
        <v>2</v>
      </c>
    </row>
    <row r="2130" spans="1:19" hidden="1" x14ac:dyDescent="0.25">
      <c r="A2130" s="71">
        <v>84137721</v>
      </c>
      <c r="B2130" s="71">
        <v>1419</v>
      </c>
      <c r="C2130" s="71" t="s">
        <v>849</v>
      </c>
      <c r="D2130" s="71" t="s">
        <v>850</v>
      </c>
      <c r="E2130" s="71" t="s">
        <v>10403</v>
      </c>
      <c r="F2130" s="71" t="s">
        <v>851</v>
      </c>
      <c r="G2130" s="71" t="s">
        <v>852</v>
      </c>
      <c r="H2130" s="72">
        <v>605</v>
      </c>
      <c r="I2130" s="73">
        <v>19069.11</v>
      </c>
      <c r="J2130" s="73">
        <v>31519.19</v>
      </c>
      <c r="K2130" s="73">
        <v>29800.14</v>
      </c>
      <c r="L2130" s="74">
        <v>1000</v>
      </c>
      <c r="M2130" s="73">
        <v>19069.11</v>
      </c>
      <c r="N2130" s="73">
        <v>0</v>
      </c>
      <c r="O2130" s="16" t="str">
        <f>VLOOKUP($A2130,'Roll up tech'!$A:$C,3,0)</f>
        <v>2.4 Gal</v>
      </c>
      <c r="P2130" s="16" t="str">
        <f>VLOOKUP($A2130,'Roll up tech'!$A:$C,2,0)</f>
        <v>BJ US-IC-CherryGarcia-FTNG-1 2.4G</v>
      </c>
      <c r="Q2130" s="16" t="str">
        <f t="shared" si="109"/>
        <v>BJ</v>
      </c>
      <c r="R2130" s="16">
        <f>VLOOKUP(A2130,'Per Pallet'!A:C,3,0)</f>
        <v>125</v>
      </c>
      <c r="S2130" s="16">
        <f t="shared" si="110"/>
        <v>5</v>
      </c>
    </row>
    <row r="2131" spans="1:19" hidden="1" x14ac:dyDescent="0.25">
      <c r="A2131" s="71">
        <v>84137721</v>
      </c>
      <c r="B2131" s="71">
        <v>1439</v>
      </c>
      <c r="C2131" s="71" t="s">
        <v>849</v>
      </c>
      <c r="D2131" s="71" t="s">
        <v>850</v>
      </c>
      <c r="E2131" s="71" t="s">
        <v>10403</v>
      </c>
      <c r="F2131" s="71" t="s">
        <v>851</v>
      </c>
      <c r="G2131" s="71" t="s">
        <v>852</v>
      </c>
      <c r="H2131" s="72">
        <v>1970</v>
      </c>
      <c r="I2131" s="73">
        <v>64551.43</v>
      </c>
      <c r="J2131" s="73">
        <v>32767.22</v>
      </c>
      <c r="K2131" s="73">
        <v>29800.14</v>
      </c>
      <c r="L2131" s="74">
        <v>1000</v>
      </c>
      <c r="M2131" s="73">
        <v>64551.43</v>
      </c>
      <c r="N2131" s="73">
        <v>0</v>
      </c>
      <c r="O2131" s="16" t="str">
        <f>VLOOKUP($A2131,'Roll up tech'!$A:$C,3,0)</f>
        <v>2.4 Gal</v>
      </c>
      <c r="P2131" s="16" t="str">
        <f>VLOOKUP($A2131,'Roll up tech'!$A:$C,2,0)</f>
        <v>BJ US-IC-CherryGarcia-FTNG-1 2.4G</v>
      </c>
      <c r="Q2131" s="16" t="str">
        <f t="shared" si="109"/>
        <v>BJ</v>
      </c>
      <c r="R2131" s="16">
        <f>VLOOKUP(A2131,'Per Pallet'!A:C,3,0)</f>
        <v>125</v>
      </c>
      <c r="S2131" s="16">
        <f t="shared" si="110"/>
        <v>16</v>
      </c>
    </row>
    <row r="2132" spans="1:19" hidden="1" x14ac:dyDescent="0.25">
      <c r="A2132" s="71">
        <v>84137721</v>
      </c>
      <c r="B2132" s="71">
        <v>2300</v>
      </c>
      <c r="C2132" s="71" t="s">
        <v>849</v>
      </c>
      <c r="D2132" s="71" t="s">
        <v>850</v>
      </c>
      <c r="E2132" s="71" t="s">
        <v>10403</v>
      </c>
      <c r="F2132" s="71" t="s">
        <v>851</v>
      </c>
      <c r="G2132" s="71" t="s">
        <v>852</v>
      </c>
      <c r="H2132" s="72">
        <v>1420</v>
      </c>
      <c r="I2132" s="73">
        <v>44009.72</v>
      </c>
      <c r="J2132" s="73">
        <v>30992.76</v>
      </c>
      <c r="K2132" s="73">
        <v>29132.54</v>
      </c>
      <c r="L2132" s="74">
        <v>1000</v>
      </c>
      <c r="M2132" s="73">
        <v>44009.72</v>
      </c>
      <c r="N2132" s="73">
        <v>0</v>
      </c>
      <c r="O2132" s="16" t="str">
        <f>VLOOKUP($A2132,'Roll up tech'!$A:$C,3,0)</f>
        <v>2.4 Gal</v>
      </c>
      <c r="P2132" s="16" t="str">
        <f>VLOOKUP($A2132,'Roll up tech'!$A:$C,2,0)</f>
        <v>BJ US-IC-CherryGarcia-FTNG-1 2.4G</v>
      </c>
      <c r="Q2132" s="16" t="str">
        <f t="shared" si="109"/>
        <v>BJ</v>
      </c>
      <c r="R2132" s="16">
        <f>VLOOKUP(A2132,'Per Pallet'!A:C,3,0)</f>
        <v>125</v>
      </c>
      <c r="S2132" s="16">
        <f t="shared" si="110"/>
        <v>12</v>
      </c>
    </row>
    <row r="2133" spans="1:19" hidden="1" x14ac:dyDescent="0.25">
      <c r="A2133" s="71">
        <v>84137721</v>
      </c>
      <c r="B2133" s="71">
        <v>3989</v>
      </c>
      <c r="C2133" s="71" t="s">
        <v>849</v>
      </c>
      <c r="D2133" s="71" t="s">
        <v>850</v>
      </c>
      <c r="E2133" s="71" t="s">
        <v>10403</v>
      </c>
      <c r="F2133" s="71" t="s">
        <v>851</v>
      </c>
      <c r="G2133" s="71" t="s">
        <v>852</v>
      </c>
      <c r="H2133" s="72">
        <v>594</v>
      </c>
      <c r="I2133" s="73">
        <v>18072.53</v>
      </c>
      <c r="J2133" s="73">
        <v>30425.13</v>
      </c>
      <c r="K2133" s="73">
        <v>29386.39</v>
      </c>
      <c r="L2133" s="74">
        <v>1000</v>
      </c>
      <c r="M2133" s="73">
        <v>18072.53</v>
      </c>
      <c r="N2133" s="73">
        <v>0</v>
      </c>
      <c r="O2133" s="16" t="str">
        <f>VLOOKUP($A2133,'Roll up tech'!$A:$C,3,0)</f>
        <v>2.4 Gal</v>
      </c>
      <c r="P2133" s="16" t="str">
        <f>VLOOKUP($A2133,'Roll up tech'!$A:$C,2,0)</f>
        <v>BJ US-IC-CherryGarcia-FTNG-1 2.4G</v>
      </c>
      <c r="Q2133" s="16" t="str">
        <f t="shared" si="109"/>
        <v>BJ</v>
      </c>
      <c r="R2133" s="16">
        <f>VLOOKUP(A2133,'Per Pallet'!A:C,3,0)</f>
        <v>125</v>
      </c>
      <c r="S2133" s="16">
        <f t="shared" si="110"/>
        <v>5</v>
      </c>
    </row>
    <row r="2134" spans="1:19" hidden="1" x14ac:dyDescent="0.25">
      <c r="A2134" s="71">
        <v>84137725</v>
      </c>
      <c r="B2134" s="71">
        <v>1419</v>
      </c>
      <c r="C2134" s="71" t="s">
        <v>849</v>
      </c>
      <c r="D2134" s="71" t="s">
        <v>850</v>
      </c>
      <c r="E2134" s="71" t="s">
        <v>10403</v>
      </c>
      <c r="F2134" s="71" t="s">
        <v>851</v>
      </c>
      <c r="G2134" s="71" t="s">
        <v>852</v>
      </c>
      <c r="H2134" s="72">
        <v>43509</v>
      </c>
      <c r="I2134" s="73">
        <v>481040.03</v>
      </c>
      <c r="J2134" s="73">
        <v>11056.1</v>
      </c>
      <c r="K2134" s="73">
        <v>12540.33</v>
      </c>
      <c r="L2134" s="74">
        <v>1000</v>
      </c>
      <c r="M2134" s="73">
        <v>481040.03</v>
      </c>
      <c r="N2134" s="73">
        <v>0</v>
      </c>
      <c r="O2134" s="16" t="str">
        <f>VLOOKUP($A2134,'Roll up tech'!$A:$C,3,0)</f>
        <v>BJ PTS</v>
      </c>
      <c r="P2134" s="16" t="str">
        <f>VLOOKUP($A2134,'Roll up tech'!$A:$C,2,0)</f>
        <v>BJ US-IC-CherryGarcia-FTNG-8 1PT</v>
      </c>
      <c r="Q2134" s="16" t="str">
        <f t="shared" si="109"/>
        <v>BJ</v>
      </c>
      <c r="R2134" s="16">
        <f>VLOOKUP(A2134,'Per Pallet'!A:C,3,0)</f>
        <v>240</v>
      </c>
      <c r="S2134" s="16">
        <f t="shared" si="110"/>
        <v>182</v>
      </c>
    </row>
    <row r="2135" spans="1:19" hidden="1" x14ac:dyDescent="0.25">
      <c r="A2135" s="71">
        <v>84137725</v>
      </c>
      <c r="B2135" s="71">
        <v>1439</v>
      </c>
      <c r="C2135" s="71" t="s">
        <v>849</v>
      </c>
      <c r="D2135" s="71" t="s">
        <v>850</v>
      </c>
      <c r="E2135" s="71" t="s">
        <v>10403</v>
      </c>
      <c r="F2135" s="71" t="s">
        <v>851</v>
      </c>
      <c r="G2135" s="71" t="s">
        <v>852</v>
      </c>
      <c r="H2135" s="72">
        <v>15867</v>
      </c>
      <c r="I2135" s="73">
        <v>191212.33</v>
      </c>
      <c r="J2135" s="73">
        <v>12050.94</v>
      </c>
      <c r="K2135" s="73">
        <v>12540.33</v>
      </c>
      <c r="L2135" s="74">
        <v>1000</v>
      </c>
      <c r="M2135" s="73">
        <v>191212.33</v>
      </c>
      <c r="N2135" s="73">
        <v>0</v>
      </c>
      <c r="O2135" s="16" t="str">
        <f>VLOOKUP($A2135,'Roll up tech'!$A:$C,3,0)</f>
        <v>BJ PTS</v>
      </c>
      <c r="P2135" s="16" t="str">
        <f>VLOOKUP($A2135,'Roll up tech'!$A:$C,2,0)</f>
        <v>BJ US-IC-CherryGarcia-FTNG-8 1PT</v>
      </c>
      <c r="Q2135" s="16" t="str">
        <f t="shared" si="109"/>
        <v>BJ</v>
      </c>
      <c r="R2135" s="16">
        <f>VLOOKUP(A2135,'Per Pallet'!A:C,3,0)</f>
        <v>240</v>
      </c>
      <c r="S2135" s="16">
        <f t="shared" si="110"/>
        <v>67</v>
      </c>
    </row>
    <row r="2136" spans="1:19" hidden="1" x14ac:dyDescent="0.25">
      <c r="A2136" s="71">
        <v>84137725</v>
      </c>
      <c r="B2136" s="71">
        <v>1471</v>
      </c>
      <c r="C2136" s="71" t="s">
        <v>849</v>
      </c>
      <c r="D2136" s="71" t="s">
        <v>850</v>
      </c>
      <c r="E2136" s="71" t="s">
        <v>10403</v>
      </c>
      <c r="F2136" s="71" t="s">
        <v>851</v>
      </c>
      <c r="G2136" s="71" t="s">
        <v>852</v>
      </c>
      <c r="H2136" s="72">
        <v>0</v>
      </c>
      <c r="I2136" s="73">
        <v>0</v>
      </c>
      <c r="J2136" s="73">
        <v>11828.73</v>
      </c>
      <c r="K2136" s="73">
        <v>13136.08</v>
      </c>
      <c r="L2136" s="74">
        <v>1000</v>
      </c>
      <c r="M2136" s="73">
        <v>0</v>
      </c>
      <c r="N2136" s="73">
        <v>0</v>
      </c>
      <c r="O2136" s="16" t="str">
        <f>VLOOKUP($A2136,'Roll up tech'!$A:$C,3,0)</f>
        <v>BJ PTS</v>
      </c>
      <c r="P2136" s="16" t="str">
        <f>VLOOKUP($A2136,'Roll up tech'!$A:$C,2,0)</f>
        <v>BJ US-IC-CherryGarcia-FTNG-8 1PT</v>
      </c>
      <c r="Q2136" s="16" t="str">
        <f t="shared" si="109"/>
        <v>BJ</v>
      </c>
      <c r="R2136" s="16">
        <f>VLOOKUP(A2136,'Per Pallet'!A:C,3,0)</f>
        <v>240</v>
      </c>
      <c r="S2136" s="16">
        <f t="shared" si="110"/>
        <v>0</v>
      </c>
    </row>
    <row r="2137" spans="1:19" hidden="1" x14ac:dyDescent="0.25">
      <c r="A2137" s="71">
        <v>84137725</v>
      </c>
      <c r="B2137" s="71">
        <v>2300</v>
      </c>
      <c r="C2137" s="71" t="s">
        <v>849</v>
      </c>
      <c r="D2137" s="71" t="s">
        <v>850</v>
      </c>
      <c r="E2137" s="71" t="s">
        <v>10403</v>
      </c>
      <c r="F2137" s="71" t="s">
        <v>851</v>
      </c>
      <c r="G2137" s="71" t="s">
        <v>852</v>
      </c>
      <c r="H2137" s="72">
        <v>26191</v>
      </c>
      <c r="I2137" s="73">
        <v>298252.88</v>
      </c>
      <c r="J2137" s="73">
        <v>11387.61</v>
      </c>
      <c r="K2137" s="73">
        <v>12656.44</v>
      </c>
      <c r="L2137" s="74">
        <v>1000</v>
      </c>
      <c r="M2137" s="73">
        <v>298252.88</v>
      </c>
      <c r="N2137" s="73">
        <v>0</v>
      </c>
      <c r="O2137" s="16" t="str">
        <f>VLOOKUP($A2137,'Roll up tech'!$A:$C,3,0)</f>
        <v>BJ PTS</v>
      </c>
      <c r="P2137" s="16" t="str">
        <f>VLOOKUP($A2137,'Roll up tech'!$A:$C,2,0)</f>
        <v>BJ US-IC-CherryGarcia-FTNG-8 1PT</v>
      </c>
      <c r="Q2137" s="16" t="str">
        <f t="shared" si="109"/>
        <v>BJ</v>
      </c>
      <c r="R2137" s="16">
        <f>VLOOKUP(A2137,'Per Pallet'!A:C,3,0)</f>
        <v>240</v>
      </c>
      <c r="S2137" s="16">
        <f t="shared" si="110"/>
        <v>110</v>
      </c>
    </row>
    <row r="2138" spans="1:19" hidden="1" x14ac:dyDescent="0.25">
      <c r="A2138" s="71">
        <v>84137725</v>
      </c>
      <c r="B2138" s="71">
        <v>3985</v>
      </c>
      <c r="C2138" s="71" t="s">
        <v>849</v>
      </c>
      <c r="D2138" s="71" t="s">
        <v>850</v>
      </c>
      <c r="E2138" s="71" t="s">
        <v>10403</v>
      </c>
      <c r="F2138" s="71" t="s">
        <v>851</v>
      </c>
      <c r="G2138" s="71" t="s">
        <v>852</v>
      </c>
      <c r="H2138" s="72">
        <v>8592</v>
      </c>
      <c r="I2138" s="73">
        <v>97258.96</v>
      </c>
      <c r="J2138" s="73">
        <v>11319.71</v>
      </c>
      <c r="K2138" s="73">
        <v>12706.61</v>
      </c>
      <c r="L2138" s="74">
        <v>1000</v>
      </c>
      <c r="M2138" s="73">
        <v>97258.96</v>
      </c>
      <c r="N2138" s="73">
        <v>0</v>
      </c>
      <c r="O2138" s="16" t="str">
        <f>VLOOKUP($A2138,'Roll up tech'!$A:$C,3,0)</f>
        <v>BJ PTS</v>
      </c>
      <c r="P2138" s="16" t="str">
        <f>VLOOKUP($A2138,'Roll up tech'!$A:$C,2,0)</f>
        <v>BJ US-IC-CherryGarcia-FTNG-8 1PT</v>
      </c>
      <c r="Q2138" s="16" t="str">
        <f t="shared" si="109"/>
        <v>BJ</v>
      </c>
      <c r="R2138" s="16">
        <f>VLOOKUP(A2138,'Per Pallet'!A:C,3,0)</f>
        <v>240</v>
      </c>
      <c r="S2138" s="16">
        <f t="shared" si="110"/>
        <v>36</v>
      </c>
    </row>
    <row r="2139" spans="1:19" hidden="1" x14ac:dyDescent="0.25">
      <c r="A2139" s="71">
        <v>84137725</v>
      </c>
      <c r="B2139" s="71">
        <v>3989</v>
      </c>
      <c r="C2139" s="71" t="s">
        <v>849</v>
      </c>
      <c r="D2139" s="71" t="s">
        <v>850</v>
      </c>
      <c r="E2139" s="71" t="s">
        <v>10403</v>
      </c>
      <c r="F2139" s="71" t="s">
        <v>851</v>
      </c>
      <c r="G2139" s="71" t="s">
        <v>852</v>
      </c>
      <c r="H2139" s="72">
        <v>58494</v>
      </c>
      <c r="I2139" s="73">
        <v>662135.43999999994</v>
      </c>
      <c r="J2139" s="73">
        <v>11319.72</v>
      </c>
      <c r="K2139" s="73">
        <v>12706.61</v>
      </c>
      <c r="L2139" s="74">
        <v>1000</v>
      </c>
      <c r="M2139" s="73">
        <v>662135.43999999994</v>
      </c>
      <c r="N2139" s="73">
        <v>0</v>
      </c>
      <c r="O2139" s="16" t="str">
        <f>VLOOKUP($A2139,'Roll up tech'!$A:$C,3,0)</f>
        <v>BJ PTS</v>
      </c>
      <c r="P2139" s="16" t="str">
        <f>VLOOKUP($A2139,'Roll up tech'!$A:$C,2,0)</f>
        <v>BJ US-IC-CherryGarcia-FTNG-8 1PT</v>
      </c>
      <c r="Q2139" s="16" t="str">
        <f t="shared" si="109"/>
        <v>BJ</v>
      </c>
      <c r="R2139" s="16">
        <f>VLOOKUP(A2139,'Per Pallet'!A:C,3,0)</f>
        <v>240</v>
      </c>
      <c r="S2139" s="16">
        <f t="shared" si="110"/>
        <v>244</v>
      </c>
    </row>
    <row r="2140" spans="1:19" hidden="1" x14ac:dyDescent="0.25">
      <c r="A2140" s="71">
        <v>84137725</v>
      </c>
      <c r="B2140" s="71">
        <v>5911</v>
      </c>
      <c r="C2140" s="71" t="s">
        <v>849</v>
      </c>
      <c r="D2140" s="71" t="s">
        <v>850</v>
      </c>
      <c r="E2140" s="71" t="s">
        <v>10403</v>
      </c>
      <c r="F2140" s="71" t="s">
        <v>851</v>
      </c>
      <c r="G2140" s="71" t="s">
        <v>852</v>
      </c>
      <c r="H2140" s="72">
        <v>73</v>
      </c>
      <c r="I2140" s="73">
        <v>822.3</v>
      </c>
      <c r="J2140" s="73">
        <v>11264.38</v>
      </c>
      <c r="K2140" s="73">
        <v>11836.68</v>
      </c>
      <c r="L2140" s="74">
        <v>1000</v>
      </c>
      <c r="M2140" s="73">
        <v>822.3</v>
      </c>
      <c r="N2140" s="73">
        <v>0</v>
      </c>
      <c r="O2140" s="16" t="str">
        <f>VLOOKUP($A2140,'Roll up tech'!$A:$C,3,0)</f>
        <v>BJ PTS</v>
      </c>
      <c r="P2140" s="16" t="str">
        <f>VLOOKUP($A2140,'Roll up tech'!$A:$C,2,0)</f>
        <v>BJ US-IC-CherryGarcia-FTNG-8 1PT</v>
      </c>
      <c r="Q2140" s="16" t="str">
        <f t="shared" si="109"/>
        <v>BJ</v>
      </c>
      <c r="R2140" s="16">
        <f>VLOOKUP(A2140,'Per Pallet'!A:C,3,0)</f>
        <v>240</v>
      </c>
      <c r="S2140" s="16">
        <f t="shared" si="110"/>
        <v>1</v>
      </c>
    </row>
    <row r="2141" spans="1:19" hidden="1" x14ac:dyDescent="0.25">
      <c r="A2141" s="71">
        <v>84137725</v>
      </c>
      <c r="B2141" s="71">
        <v>5914</v>
      </c>
      <c r="C2141" s="71" t="s">
        <v>849</v>
      </c>
      <c r="D2141" s="71" t="s">
        <v>850</v>
      </c>
      <c r="E2141" s="71" t="s">
        <v>10403</v>
      </c>
      <c r="F2141" s="71" t="s">
        <v>851</v>
      </c>
      <c r="G2141" s="71" t="s">
        <v>852</v>
      </c>
      <c r="H2141" s="72">
        <v>6591</v>
      </c>
      <c r="I2141" s="73">
        <v>51267.73</v>
      </c>
      <c r="J2141" s="73">
        <v>7778.44</v>
      </c>
      <c r="K2141" s="73">
        <v>12041.23</v>
      </c>
      <c r="L2141" s="74">
        <v>1000</v>
      </c>
      <c r="M2141" s="73">
        <v>51267.73</v>
      </c>
      <c r="N2141" s="73">
        <v>0</v>
      </c>
      <c r="O2141" s="16" t="str">
        <f>VLOOKUP($A2141,'Roll up tech'!$A:$C,3,0)</f>
        <v>BJ PTS</v>
      </c>
      <c r="P2141" s="16" t="str">
        <f>VLOOKUP($A2141,'Roll up tech'!$A:$C,2,0)</f>
        <v>BJ US-IC-CherryGarcia-FTNG-8 1PT</v>
      </c>
      <c r="Q2141" s="16" t="str">
        <f t="shared" si="109"/>
        <v>BJ</v>
      </c>
      <c r="R2141" s="16">
        <f>VLOOKUP(A2141,'Per Pallet'!A:C,3,0)</f>
        <v>240</v>
      </c>
      <c r="S2141" s="16">
        <f t="shared" si="110"/>
        <v>28</v>
      </c>
    </row>
    <row r="2142" spans="1:19" hidden="1" x14ac:dyDescent="0.25">
      <c r="A2142" s="71">
        <v>84138346</v>
      </c>
      <c r="B2142" s="71">
        <v>1419</v>
      </c>
      <c r="C2142" s="71" t="s">
        <v>849</v>
      </c>
      <c r="D2142" s="71" t="s">
        <v>850</v>
      </c>
      <c r="E2142" s="71" t="s">
        <v>10403</v>
      </c>
      <c r="F2142" s="71" t="s">
        <v>851</v>
      </c>
      <c r="G2142" s="71" t="s">
        <v>852</v>
      </c>
      <c r="H2142" s="72">
        <v>584</v>
      </c>
      <c r="I2142" s="73">
        <v>18470.099999999999</v>
      </c>
      <c r="J2142" s="73">
        <v>31626.880000000001</v>
      </c>
      <c r="K2142" s="73">
        <v>32429.22</v>
      </c>
      <c r="L2142" s="74">
        <v>1000</v>
      </c>
      <c r="M2142" s="73">
        <v>18470.099999999999</v>
      </c>
      <c r="N2142" s="73">
        <v>0</v>
      </c>
      <c r="O2142" s="16" t="str">
        <f>VLOOKUP($A2142,'Roll up tech'!$A:$C,3,0)</f>
        <v>2.4 Gal</v>
      </c>
      <c r="P2142" s="16" t="str">
        <f>VLOOKUP($A2142,'Roll up tech'!$A:$C,2,0)</f>
        <v>BJ US-IC-PhishFood-FTNG-1 2.4G</v>
      </c>
      <c r="Q2142" s="16" t="str">
        <f t="shared" si="109"/>
        <v>BJ</v>
      </c>
      <c r="R2142" s="16">
        <f>VLOOKUP(A2142,'Per Pallet'!A:C,3,0)</f>
        <v>125</v>
      </c>
      <c r="S2142" s="16">
        <f t="shared" si="110"/>
        <v>5</v>
      </c>
    </row>
    <row r="2143" spans="1:19" hidden="1" x14ac:dyDescent="0.25">
      <c r="A2143" s="71">
        <v>84138346</v>
      </c>
      <c r="B2143" s="71">
        <v>1439</v>
      </c>
      <c r="C2143" s="71" t="s">
        <v>849</v>
      </c>
      <c r="D2143" s="71" t="s">
        <v>850</v>
      </c>
      <c r="E2143" s="71" t="s">
        <v>10403</v>
      </c>
      <c r="F2143" s="71" t="s">
        <v>851</v>
      </c>
      <c r="G2143" s="71" t="s">
        <v>852</v>
      </c>
      <c r="H2143" s="72">
        <v>1593</v>
      </c>
      <c r="I2143" s="73">
        <v>53543.88</v>
      </c>
      <c r="J2143" s="73">
        <v>33611.980000000003</v>
      </c>
      <c r="K2143" s="73">
        <v>32429.22</v>
      </c>
      <c r="L2143" s="74">
        <v>1000</v>
      </c>
      <c r="M2143" s="73">
        <v>53543.88</v>
      </c>
      <c r="N2143" s="73">
        <v>0</v>
      </c>
      <c r="O2143" s="16" t="str">
        <f>VLOOKUP($A2143,'Roll up tech'!$A:$C,3,0)</f>
        <v>2.4 Gal</v>
      </c>
      <c r="P2143" s="16" t="str">
        <f>VLOOKUP($A2143,'Roll up tech'!$A:$C,2,0)</f>
        <v>BJ US-IC-PhishFood-FTNG-1 2.4G</v>
      </c>
      <c r="Q2143" s="16" t="str">
        <f t="shared" si="109"/>
        <v>BJ</v>
      </c>
      <c r="R2143" s="16">
        <f>VLOOKUP(A2143,'Per Pallet'!A:C,3,0)</f>
        <v>125</v>
      </c>
      <c r="S2143" s="16">
        <f t="shared" si="110"/>
        <v>13</v>
      </c>
    </row>
    <row r="2144" spans="1:19" hidden="1" x14ac:dyDescent="0.25">
      <c r="A2144" s="71">
        <v>84138346</v>
      </c>
      <c r="B2144" s="71">
        <v>2300</v>
      </c>
      <c r="C2144" s="71" t="s">
        <v>849</v>
      </c>
      <c r="D2144" s="71" t="s">
        <v>850</v>
      </c>
      <c r="E2144" s="71" t="s">
        <v>10403</v>
      </c>
      <c r="F2144" s="71" t="s">
        <v>851</v>
      </c>
      <c r="G2144" s="71" t="s">
        <v>852</v>
      </c>
      <c r="H2144" s="72">
        <v>386</v>
      </c>
      <c r="I2144" s="73">
        <v>12302.94</v>
      </c>
      <c r="J2144" s="73">
        <v>31872.9</v>
      </c>
      <c r="K2144" s="73">
        <v>31272.560000000001</v>
      </c>
      <c r="L2144" s="74">
        <v>1000</v>
      </c>
      <c r="M2144" s="73">
        <v>12302.94</v>
      </c>
      <c r="N2144" s="73">
        <v>0</v>
      </c>
      <c r="O2144" s="16" t="str">
        <f>VLOOKUP($A2144,'Roll up tech'!$A:$C,3,0)</f>
        <v>2.4 Gal</v>
      </c>
      <c r="P2144" s="16" t="str">
        <f>VLOOKUP($A2144,'Roll up tech'!$A:$C,2,0)</f>
        <v>BJ US-IC-PhishFood-FTNG-1 2.4G</v>
      </c>
      <c r="Q2144" s="16" t="str">
        <f t="shared" si="109"/>
        <v>BJ</v>
      </c>
      <c r="R2144" s="16">
        <f>VLOOKUP(A2144,'Per Pallet'!A:C,3,0)</f>
        <v>125</v>
      </c>
      <c r="S2144" s="16">
        <f t="shared" si="110"/>
        <v>4</v>
      </c>
    </row>
    <row r="2145" spans="1:19" hidden="1" x14ac:dyDescent="0.25">
      <c r="A2145" s="71">
        <v>84138346</v>
      </c>
      <c r="B2145" s="71">
        <v>3989</v>
      </c>
      <c r="C2145" s="71" t="s">
        <v>849</v>
      </c>
      <c r="D2145" s="71" t="s">
        <v>850</v>
      </c>
      <c r="E2145" s="71" t="s">
        <v>10403</v>
      </c>
      <c r="F2145" s="71" t="s">
        <v>851</v>
      </c>
      <c r="G2145" s="71" t="s">
        <v>852</v>
      </c>
      <c r="H2145" s="72">
        <v>1002</v>
      </c>
      <c r="I2145" s="73">
        <v>32052.33</v>
      </c>
      <c r="J2145" s="73">
        <v>31988.35</v>
      </c>
      <c r="K2145" s="73">
        <v>31338.13</v>
      </c>
      <c r="L2145" s="74">
        <v>1000</v>
      </c>
      <c r="M2145" s="73">
        <v>32052.33</v>
      </c>
      <c r="N2145" s="73">
        <v>0</v>
      </c>
      <c r="O2145" s="16" t="str">
        <f>VLOOKUP($A2145,'Roll up tech'!$A:$C,3,0)</f>
        <v>2.4 Gal</v>
      </c>
      <c r="P2145" s="16" t="str">
        <f>VLOOKUP($A2145,'Roll up tech'!$A:$C,2,0)</f>
        <v>BJ US-IC-PhishFood-FTNG-1 2.4G</v>
      </c>
      <c r="Q2145" s="16" t="str">
        <f t="shared" si="109"/>
        <v>BJ</v>
      </c>
      <c r="R2145" s="16">
        <f>VLOOKUP(A2145,'Per Pallet'!A:C,3,0)</f>
        <v>125</v>
      </c>
      <c r="S2145" s="16">
        <f t="shared" si="110"/>
        <v>9</v>
      </c>
    </row>
    <row r="2146" spans="1:19" hidden="1" x14ac:dyDescent="0.25">
      <c r="A2146" s="71">
        <v>84138347</v>
      </c>
      <c r="B2146" s="71">
        <v>1419</v>
      </c>
      <c r="C2146" s="71" t="s">
        <v>849</v>
      </c>
      <c r="D2146" s="71" t="s">
        <v>850</v>
      </c>
      <c r="E2146" s="71" t="s">
        <v>10403</v>
      </c>
      <c r="F2146" s="71" t="s">
        <v>851</v>
      </c>
      <c r="G2146" s="71" t="s">
        <v>852</v>
      </c>
      <c r="H2146" s="72">
        <v>146</v>
      </c>
      <c r="I2146" s="73">
        <v>5636.74</v>
      </c>
      <c r="J2146" s="73">
        <v>38607.81</v>
      </c>
      <c r="K2146" s="73">
        <v>35642.870000000003</v>
      </c>
      <c r="L2146" s="74">
        <v>1000</v>
      </c>
      <c r="M2146" s="73">
        <v>5636.74</v>
      </c>
      <c r="N2146" s="73">
        <v>0</v>
      </c>
      <c r="O2146" s="16" t="str">
        <f>VLOOKUP($A2146,'Roll up tech'!$A:$C,3,0)</f>
        <v>2.4 Gal</v>
      </c>
      <c r="P2146" s="16" t="str">
        <f>VLOOKUP($A2146,'Roll up tech'!$A:$C,2,0)</f>
        <v>BJ US-IC-CoffeeBuzzBuzz-FTNG-1 2.4G</v>
      </c>
      <c r="Q2146" s="16" t="str">
        <f t="shared" si="109"/>
        <v>BJ</v>
      </c>
      <c r="R2146" s="16">
        <f>VLOOKUP(A2146,'Per Pallet'!A:C,3,0)</f>
        <v>125</v>
      </c>
      <c r="S2146" s="16">
        <f t="shared" si="110"/>
        <v>2</v>
      </c>
    </row>
    <row r="2147" spans="1:19" hidden="1" x14ac:dyDescent="0.25">
      <c r="A2147" s="71">
        <v>84138347</v>
      </c>
      <c r="B2147" s="71">
        <v>1439</v>
      </c>
      <c r="C2147" s="71" t="s">
        <v>849</v>
      </c>
      <c r="D2147" s="71" t="s">
        <v>850</v>
      </c>
      <c r="E2147" s="71" t="s">
        <v>10403</v>
      </c>
      <c r="F2147" s="71" t="s">
        <v>851</v>
      </c>
      <c r="G2147" s="71" t="s">
        <v>852</v>
      </c>
      <c r="H2147" s="72">
        <v>1229</v>
      </c>
      <c r="I2147" s="73">
        <v>46957.22</v>
      </c>
      <c r="J2147" s="73">
        <v>38207.660000000003</v>
      </c>
      <c r="K2147" s="73">
        <v>35642.870000000003</v>
      </c>
      <c r="L2147" s="74">
        <v>1000</v>
      </c>
      <c r="M2147" s="73">
        <v>46957.22</v>
      </c>
      <c r="N2147" s="73">
        <v>0</v>
      </c>
      <c r="O2147" s="16" t="str">
        <f>VLOOKUP($A2147,'Roll up tech'!$A:$C,3,0)</f>
        <v>2.4 Gal</v>
      </c>
      <c r="P2147" s="16" t="str">
        <f>VLOOKUP($A2147,'Roll up tech'!$A:$C,2,0)</f>
        <v>BJ US-IC-CoffeeBuzzBuzz-FTNG-1 2.4G</v>
      </c>
      <c r="Q2147" s="16" t="str">
        <f t="shared" si="109"/>
        <v>BJ</v>
      </c>
      <c r="R2147" s="16">
        <f>VLOOKUP(A2147,'Per Pallet'!A:C,3,0)</f>
        <v>125</v>
      </c>
      <c r="S2147" s="16">
        <f t="shared" si="110"/>
        <v>10</v>
      </c>
    </row>
    <row r="2148" spans="1:19" hidden="1" x14ac:dyDescent="0.25">
      <c r="A2148" s="71">
        <v>84138347</v>
      </c>
      <c r="B2148" s="71">
        <v>2300</v>
      </c>
      <c r="C2148" s="71" t="s">
        <v>849</v>
      </c>
      <c r="D2148" s="71" t="s">
        <v>850</v>
      </c>
      <c r="E2148" s="71" t="s">
        <v>10403</v>
      </c>
      <c r="F2148" s="71" t="s">
        <v>851</v>
      </c>
      <c r="G2148" s="71" t="s">
        <v>852</v>
      </c>
      <c r="H2148" s="72">
        <v>201</v>
      </c>
      <c r="I2148" s="73">
        <v>7600.35</v>
      </c>
      <c r="J2148" s="73">
        <v>37812.69</v>
      </c>
      <c r="K2148" s="73">
        <v>35135.410000000003</v>
      </c>
      <c r="L2148" s="74">
        <v>1000</v>
      </c>
      <c r="M2148" s="73">
        <v>7600.35</v>
      </c>
      <c r="N2148" s="73">
        <v>0</v>
      </c>
      <c r="O2148" s="16" t="str">
        <f>VLOOKUP($A2148,'Roll up tech'!$A:$C,3,0)</f>
        <v>2.4 Gal</v>
      </c>
      <c r="P2148" s="16" t="str">
        <f>VLOOKUP($A2148,'Roll up tech'!$A:$C,2,0)</f>
        <v>BJ US-IC-CoffeeBuzzBuzz-FTNG-1 2.4G</v>
      </c>
      <c r="Q2148" s="16" t="str">
        <f t="shared" si="109"/>
        <v>BJ</v>
      </c>
      <c r="R2148" s="16">
        <f>VLOOKUP(A2148,'Per Pallet'!A:C,3,0)</f>
        <v>125</v>
      </c>
      <c r="S2148" s="16">
        <f t="shared" si="110"/>
        <v>2</v>
      </c>
    </row>
    <row r="2149" spans="1:19" hidden="1" x14ac:dyDescent="0.25">
      <c r="A2149" s="71">
        <v>84138347</v>
      </c>
      <c r="B2149" s="71">
        <v>3989</v>
      </c>
      <c r="C2149" s="71" t="s">
        <v>849</v>
      </c>
      <c r="D2149" s="71" t="s">
        <v>850</v>
      </c>
      <c r="E2149" s="71" t="s">
        <v>10403</v>
      </c>
      <c r="F2149" s="71" t="s">
        <v>851</v>
      </c>
      <c r="G2149" s="71" t="s">
        <v>852</v>
      </c>
      <c r="H2149" s="72">
        <v>304</v>
      </c>
      <c r="I2149" s="73">
        <v>11352.15</v>
      </c>
      <c r="J2149" s="73">
        <v>37342.6</v>
      </c>
      <c r="K2149" s="73">
        <v>35242.22</v>
      </c>
      <c r="L2149" s="74">
        <v>1000</v>
      </c>
      <c r="M2149" s="73">
        <v>11352.15</v>
      </c>
      <c r="N2149" s="73">
        <v>0</v>
      </c>
      <c r="O2149" s="16" t="str">
        <f>VLOOKUP($A2149,'Roll up tech'!$A:$C,3,0)</f>
        <v>2.4 Gal</v>
      </c>
      <c r="P2149" s="16" t="str">
        <f>VLOOKUP($A2149,'Roll up tech'!$A:$C,2,0)</f>
        <v>BJ US-IC-CoffeeBuzzBuzz-FTNG-1 2.4G</v>
      </c>
      <c r="Q2149" s="16" t="str">
        <f t="shared" si="109"/>
        <v>BJ</v>
      </c>
      <c r="R2149" s="16">
        <f>VLOOKUP(A2149,'Per Pallet'!A:C,3,0)</f>
        <v>125</v>
      </c>
      <c r="S2149" s="16">
        <f t="shared" si="110"/>
        <v>3</v>
      </c>
    </row>
    <row r="2150" spans="1:19" hidden="1" x14ac:dyDescent="0.25">
      <c r="A2150" s="71">
        <v>84138347</v>
      </c>
      <c r="B2150" s="71">
        <v>5914</v>
      </c>
      <c r="C2150" s="71" t="s">
        <v>849</v>
      </c>
      <c r="D2150" s="71" t="s">
        <v>850</v>
      </c>
      <c r="E2150" s="71" t="s">
        <v>10403</v>
      </c>
      <c r="F2150" s="71" t="s">
        <v>853</v>
      </c>
      <c r="G2150" s="71" t="s">
        <v>852</v>
      </c>
      <c r="H2150" s="72">
        <v>0</v>
      </c>
      <c r="I2150" s="73">
        <v>0</v>
      </c>
      <c r="J2150" s="73">
        <v>37815.19</v>
      </c>
      <c r="K2150" s="73">
        <v>34105.589999999997</v>
      </c>
      <c r="L2150" s="74">
        <v>1000</v>
      </c>
      <c r="M2150" s="73">
        <v>0</v>
      </c>
      <c r="N2150" s="73">
        <v>0</v>
      </c>
      <c r="O2150" s="16" t="str">
        <f>VLOOKUP($A2150,'Roll up tech'!$A:$C,3,0)</f>
        <v>2.4 Gal</v>
      </c>
      <c r="P2150" s="16" t="str">
        <f>VLOOKUP($A2150,'Roll up tech'!$A:$C,2,0)</f>
        <v>BJ US-IC-CoffeeBuzzBuzz-FTNG-1 2.4G</v>
      </c>
      <c r="Q2150" s="16" t="str">
        <f t="shared" si="109"/>
        <v>BJ</v>
      </c>
      <c r="R2150" s="16">
        <f>VLOOKUP(A2150,'Per Pallet'!A:C,3,0)</f>
        <v>125</v>
      </c>
      <c r="S2150" s="16">
        <f t="shared" si="110"/>
        <v>0</v>
      </c>
    </row>
    <row r="2151" spans="1:19" hidden="1" x14ac:dyDescent="0.25">
      <c r="A2151" s="71">
        <v>84138371</v>
      </c>
      <c r="B2151" s="71">
        <v>1419</v>
      </c>
      <c r="C2151" s="71" t="s">
        <v>849</v>
      </c>
      <c r="D2151" s="71" t="s">
        <v>850</v>
      </c>
      <c r="E2151" s="71" t="s">
        <v>10403</v>
      </c>
      <c r="F2151" s="71" t="s">
        <v>851</v>
      </c>
      <c r="G2151" s="71" t="s">
        <v>852</v>
      </c>
      <c r="H2151" s="72">
        <v>0</v>
      </c>
      <c r="I2151" s="73">
        <v>0</v>
      </c>
      <c r="J2151" s="73">
        <v>32832.639999999999</v>
      </c>
      <c r="K2151" s="73">
        <v>34674.239999999998</v>
      </c>
      <c r="L2151" s="74">
        <v>1000</v>
      </c>
      <c r="M2151" s="73">
        <v>0</v>
      </c>
      <c r="N2151" s="73">
        <v>0</v>
      </c>
      <c r="O2151" s="16" t="str">
        <f>VLOOKUP($A2151,'Roll up tech'!$A:$C,3,0)</f>
        <v>2.4 Gal</v>
      </c>
      <c r="P2151" s="16" t="str">
        <f>VLOOKUP($A2151,'Roll up tech'!$A:$C,2,0)</f>
        <v>BJ SORV-IC-PhishFood-1 8.95L</v>
      </c>
      <c r="Q2151" s="16" t="str">
        <f t="shared" si="109"/>
        <v>BJ</v>
      </c>
      <c r="R2151" s="16">
        <f>VLOOKUP(A2151,'Per Pallet'!A:C,3,0)</f>
        <v>125</v>
      </c>
      <c r="S2151" s="16">
        <f t="shared" si="110"/>
        <v>0</v>
      </c>
    </row>
    <row r="2152" spans="1:19" hidden="1" x14ac:dyDescent="0.25">
      <c r="A2152" s="71">
        <v>84138372</v>
      </c>
      <c r="B2152" s="71">
        <v>1419</v>
      </c>
      <c r="C2152" s="71" t="s">
        <v>849</v>
      </c>
      <c r="D2152" s="71" t="s">
        <v>850</v>
      </c>
      <c r="E2152" s="71" t="s">
        <v>10403</v>
      </c>
      <c r="F2152" s="71" t="s">
        <v>851</v>
      </c>
      <c r="G2152" s="71" t="s">
        <v>852</v>
      </c>
      <c r="H2152" s="72">
        <v>300</v>
      </c>
      <c r="I2152" s="73">
        <v>11883.16</v>
      </c>
      <c r="J2152" s="73">
        <v>39610.53</v>
      </c>
      <c r="K2152" s="73">
        <v>38246.370000000003</v>
      </c>
      <c r="L2152" s="74">
        <v>1000</v>
      </c>
      <c r="M2152" s="73">
        <v>11883.16</v>
      </c>
      <c r="N2152" s="73">
        <v>0</v>
      </c>
      <c r="O2152" s="16" t="str">
        <f>VLOOKUP($A2152,'Roll up tech'!$A:$C,3,0)</f>
        <v>2.4 Gal</v>
      </c>
      <c r="P2152" s="16" t="str">
        <f>VLOOKUP($A2152,'Roll up tech'!$A:$C,2,0)</f>
        <v>BJ SORV-IC-CoffeeBuzBuz-1 8.95L</v>
      </c>
      <c r="Q2152" s="16" t="str">
        <f t="shared" si="109"/>
        <v>BJ</v>
      </c>
      <c r="R2152" s="16">
        <f>VLOOKUP(A2152,'Per Pallet'!A:C,3,0)</f>
        <v>125</v>
      </c>
      <c r="S2152" s="16">
        <f t="shared" si="110"/>
        <v>3</v>
      </c>
    </row>
    <row r="2153" spans="1:19" hidden="1" x14ac:dyDescent="0.25">
      <c r="A2153" s="71">
        <v>84138391</v>
      </c>
      <c r="B2153" s="71">
        <v>1419</v>
      </c>
      <c r="C2153" s="71" t="s">
        <v>849</v>
      </c>
      <c r="D2153" s="71" t="s">
        <v>850</v>
      </c>
      <c r="E2153" s="71" t="s">
        <v>10403</v>
      </c>
      <c r="F2153" s="71" t="s">
        <v>851</v>
      </c>
      <c r="G2153" s="71" t="s">
        <v>852</v>
      </c>
      <c r="H2153" s="72">
        <v>27865</v>
      </c>
      <c r="I2153" s="73">
        <v>382011.85</v>
      </c>
      <c r="J2153" s="73">
        <v>13709.38</v>
      </c>
      <c r="K2153" s="73">
        <v>13766.39</v>
      </c>
      <c r="L2153" s="74">
        <v>1000</v>
      </c>
      <c r="M2153" s="73">
        <v>382011.85</v>
      </c>
      <c r="N2153" s="73">
        <v>0</v>
      </c>
      <c r="O2153" s="16" t="str">
        <f>VLOOKUP($A2153,'Roll up tech'!$A:$C,3,0)</f>
        <v>BJ PTS</v>
      </c>
      <c r="P2153" s="16" t="str">
        <f>VLOOKUP($A2153,'Roll up tech'!$A:$C,2,0)</f>
        <v>BJ US-IC-PhishFood-FTNG-8 1PT</v>
      </c>
      <c r="Q2153" s="16" t="str">
        <f t="shared" si="109"/>
        <v>BJ</v>
      </c>
      <c r="R2153" s="16">
        <f>VLOOKUP(A2153,'Per Pallet'!A:C,3,0)</f>
        <v>240</v>
      </c>
      <c r="S2153" s="16">
        <f t="shared" si="110"/>
        <v>117</v>
      </c>
    </row>
    <row r="2154" spans="1:19" hidden="1" x14ac:dyDescent="0.25">
      <c r="A2154" s="71">
        <v>84138391</v>
      </c>
      <c r="B2154" s="71">
        <v>1439</v>
      </c>
      <c r="C2154" s="71" t="s">
        <v>849</v>
      </c>
      <c r="D2154" s="71" t="s">
        <v>850</v>
      </c>
      <c r="E2154" s="71" t="s">
        <v>10403</v>
      </c>
      <c r="F2154" s="71" t="s">
        <v>851</v>
      </c>
      <c r="G2154" s="71" t="s">
        <v>852</v>
      </c>
      <c r="H2154" s="72">
        <v>19967</v>
      </c>
      <c r="I2154" s="73">
        <v>295338.09000000003</v>
      </c>
      <c r="J2154" s="73">
        <v>14791.31</v>
      </c>
      <c r="K2154" s="73">
        <v>14372.25</v>
      </c>
      <c r="L2154" s="74">
        <v>1000</v>
      </c>
      <c r="M2154" s="73">
        <v>295338.09000000003</v>
      </c>
      <c r="N2154" s="73">
        <v>0</v>
      </c>
      <c r="O2154" s="16" t="str">
        <f>VLOOKUP($A2154,'Roll up tech'!$A:$C,3,0)</f>
        <v>BJ PTS</v>
      </c>
      <c r="P2154" s="16" t="str">
        <f>VLOOKUP($A2154,'Roll up tech'!$A:$C,2,0)</f>
        <v>BJ US-IC-PhishFood-FTNG-8 1PT</v>
      </c>
      <c r="Q2154" s="16" t="str">
        <f t="shared" si="109"/>
        <v>BJ</v>
      </c>
      <c r="R2154" s="16">
        <f>VLOOKUP(A2154,'Per Pallet'!A:C,3,0)</f>
        <v>240</v>
      </c>
      <c r="S2154" s="16">
        <f t="shared" si="110"/>
        <v>84</v>
      </c>
    </row>
    <row r="2155" spans="1:19" hidden="1" x14ac:dyDescent="0.25">
      <c r="A2155" s="71">
        <v>84138391</v>
      </c>
      <c r="B2155" s="71">
        <v>2300</v>
      </c>
      <c r="C2155" s="71" t="s">
        <v>849</v>
      </c>
      <c r="D2155" s="71" t="s">
        <v>850</v>
      </c>
      <c r="E2155" s="71" t="s">
        <v>10403</v>
      </c>
      <c r="F2155" s="71" t="s">
        <v>851</v>
      </c>
      <c r="G2155" s="71" t="s">
        <v>852</v>
      </c>
      <c r="H2155" s="72">
        <v>13008</v>
      </c>
      <c r="I2155" s="73">
        <v>186699.4</v>
      </c>
      <c r="J2155" s="73">
        <v>14352.66</v>
      </c>
      <c r="K2155" s="73">
        <v>13948.87</v>
      </c>
      <c r="L2155" s="74">
        <v>1000</v>
      </c>
      <c r="M2155" s="73">
        <v>186699.4</v>
      </c>
      <c r="N2155" s="73">
        <v>0</v>
      </c>
      <c r="O2155" s="16" t="str">
        <f>VLOOKUP($A2155,'Roll up tech'!$A:$C,3,0)</f>
        <v>BJ PTS</v>
      </c>
      <c r="P2155" s="16" t="str">
        <f>VLOOKUP($A2155,'Roll up tech'!$A:$C,2,0)</f>
        <v>BJ US-IC-PhishFood-FTNG-8 1PT</v>
      </c>
      <c r="Q2155" s="16" t="str">
        <f t="shared" si="109"/>
        <v>BJ</v>
      </c>
      <c r="R2155" s="16">
        <f>VLOOKUP(A2155,'Per Pallet'!A:C,3,0)</f>
        <v>240</v>
      </c>
      <c r="S2155" s="16">
        <f t="shared" si="110"/>
        <v>55</v>
      </c>
    </row>
    <row r="2156" spans="1:19" hidden="1" x14ac:dyDescent="0.25">
      <c r="A2156" s="71">
        <v>84138391</v>
      </c>
      <c r="B2156" s="71">
        <v>3989</v>
      </c>
      <c r="C2156" s="71" t="s">
        <v>849</v>
      </c>
      <c r="D2156" s="71" t="s">
        <v>850</v>
      </c>
      <c r="E2156" s="71" t="s">
        <v>10403</v>
      </c>
      <c r="F2156" s="71" t="s">
        <v>851</v>
      </c>
      <c r="G2156" s="71" t="s">
        <v>852</v>
      </c>
      <c r="H2156" s="72">
        <v>49450</v>
      </c>
      <c r="I2156" s="73">
        <v>715119.54</v>
      </c>
      <c r="J2156" s="73">
        <v>14461.47</v>
      </c>
      <c r="K2156" s="73">
        <v>14006.29</v>
      </c>
      <c r="L2156" s="74">
        <v>1000</v>
      </c>
      <c r="M2156" s="73">
        <v>715119.54</v>
      </c>
      <c r="N2156" s="73">
        <v>0</v>
      </c>
      <c r="O2156" s="16" t="str">
        <f>VLOOKUP($A2156,'Roll up tech'!$A:$C,3,0)</f>
        <v>BJ PTS</v>
      </c>
      <c r="P2156" s="16" t="str">
        <f>VLOOKUP($A2156,'Roll up tech'!$A:$C,2,0)</f>
        <v>BJ US-IC-PhishFood-FTNG-8 1PT</v>
      </c>
      <c r="Q2156" s="16" t="str">
        <f t="shared" si="109"/>
        <v>BJ</v>
      </c>
      <c r="R2156" s="16">
        <f>VLOOKUP(A2156,'Per Pallet'!A:C,3,0)</f>
        <v>240</v>
      </c>
      <c r="S2156" s="16">
        <f t="shared" si="110"/>
        <v>207</v>
      </c>
    </row>
    <row r="2157" spans="1:19" hidden="1" x14ac:dyDescent="0.25">
      <c r="A2157" s="71">
        <v>84138391</v>
      </c>
      <c r="B2157" s="71">
        <v>5914</v>
      </c>
      <c r="C2157" s="71" t="s">
        <v>849</v>
      </c>
      <c r="D2157" s="71" t="s">
        <v>850</v>
      </c>
      <c r="E2157" s="71" t="s">
        <v>10403</v>
      </c>
      <c r="F2157" s="71" t="s">
        <v>851</v>
      </c>
      <c r="G2157" s="71" t="s">
        <v>852</v>
      </c>
      <c r="H2157" s="72">
        <v>339</v>
      </c>
      <c r="I2157" s="73">
        <v>4295.8100000000004</v>
      </c>
      <c r="J2157" s="73">
        <v>12672.01</v>
      </c>
      <c r="K2157" s="73">
        <v>13408.34</v>
      </c>
      <c r="L2157" s="74">
        <v>1000</v>
      </c>
      <c r="M2157" s="73">
        <v>4295.8100000000004</v>
      </c>
      <c r="N2157" s="73">
        <v>0</v>
      </c>
      <c r="O2157" s="16" t="str">
        <f>VLOOKUP($A2157,'Roll up tech'!$A:$C,3,0)</f>
        <v>BJ PTS</v>
      </c>
      <c r="P2157" s="16" t="str">
        <f>VLOOKUP($A2157,'Roll up tech'!$A:$C,2,0)</f>
        <v>BJ US-IC-PhishFood-FTNG-8 1PT</v>
      </c>
      <c r="Q2157" s="16" t="str">
        <f t="shared" si="109"/>
        <v>BJ</v>
      </c>
      <c r="R2157" s="16">
        <f>VLOOKUP(A2157,'Per Pallet'!A:C,3,0)</f>
        <v>240</v>
      </c>
      <c r="S2157" s="16">
        <f t="shared" si="110"/>
        <v>2</v>
      </c>
    </row>
    <row r="2158" spans="1:19" hidden="1" x14ac:dyDescent="0.25">
      <c r="A2158" s="71">
        <v>84138392</v>
      </c>
      <c r="B2158" s="71">
        <v>1419</v>
      </c>
      <c r="C2158" s="71" t="s">
        <v>849</v>
      </c>
      <c r="D2158" s="71" t="s">
        <v>850</v>
      </c>
      <c r="E2158" s="71" t="s">
        <v>10403</v>
      </c>
      <c r="F2158" s="71" t="s">
        <v>851</v>
      </c>
      <c r="G2158" s="71" t="s">
        <v>852</v>
      </c>
      <c r="H2158" s="72">
        <v>0</v>
      </c>
      <c r="I2158" s="73">
        <v>0</v>
      </c>
      <c r="J2158" s="73">
        <v>15870.53</v>
      </c>
      <c r="K2158" s="73">
        <v>15173.02</v>
      </c>
      <c r="L2158" s="74">
        <v>1000</v>
      </c>
      <c r="M2158" s="73">
        <v>0</v>
      </c>
      <c r="N2158" s="73">
        <v>0</v>
      </c>
      <c r="O2158" s="16" t="str">
        <f>VLOOKUP($A2158,'Roll up tech'!$A:$C,3,0)</f>
        <v>BJ PTS</v>
      </c>
      <c r="P2158" s="16" t="str">
        <f>VLOOKUP($A2158,'Roll up tech'!$A:$C,2,0)</f>
        <v>BJ US-IC-CoffeeBuzzBuzz-FTNG-8 1PT</v>
      </c>
      <c r="Q2158" s="16" t="str">
        <f t="shared" si="109"/>
        <v>BJ</v>
      </c>
      <c r="R2158" s="16">
        <f>VLOOKUP(A2158,'Per Pallet'!A:C,3,0)</f>
        <v>240</v>
      </c>
      <c r="S2158" s="16">
        <f t="shared" si="110"/>
        <v>0</v>
      </c>
    </row>
    <row r="2159" spans="1:19" hidden="1" x14ac:dyDescent="0.25">
      <c r="A2159" s="71">
        <v>84138392</v>
      </c>
      <c r="B2159" s="71">
        <v>1439</v>
      </c>
      <c r="C2159" s="71" t="s">
        <v>849</v>
      </c>
      <c r="D2159" s="71" t="s">
        <v>850</v>
      </c>
      <c r="E2159" s="71" t="s">
        <v>10403</v>
      </c>
      <c r="F2159" s="71" t="s">
        <v>851</v>
      </c>
      <c r="G2159" s="71" t="s">
        <v>852</v>
      </c>
      <c r="H2159" s="72">
        <v>0</v>
      </c>
      <c r="I2159" s="73">
        <v>0</v>
      </c>
      <c r="J2159" s="73">
        <v>15126.85</v>
      </c>
      <c r="K2159" s="73">
        <v>15038.84</v>
      </c>
      <c r="L2159" s="74">
        <v>1000</v>
      </c>
      <c r="M2159" s="73">
        <v>0</v>
      </c>
      <c r="N2159" s="73">
        <v>0</v>
      </c>
      <c r="O2159" s="16" t="str">
        <f>VLOOKUP($A2159,'Roll up tech'!$A:$C,3,0)</f>
        <v>BJ PTS</v>
      </c>
      <c r="P2159" s="16" t="str">
        <f>VLOOKUP($A2159,'Roll up tech'!$A:$C,2,0)</f>
        <v>BJ US-IC-CoffeeBuzzBuzz-FTNG-8 1PT</v>
      </c>
      <c r="Q2159" s="16" t="str">
        <f t="shared" si="109"/>
        <v>BJ</v>
      </c>
      <c r="R2159" s="16">
        <f>VLOOKUP(A2159,'Per Pallet'!A:C,3,0)</f>
        <v>240</v>
      </c>
      <c r="S2159" s="16">
        <f t="shared" si="110"/>
        <v>0</v>
      </c>
    </row>
    <row r="2160" spans="1:19" hidden="1" x14ac:dyDescent="0.25">
      <c r="A2160" s="71">
        <v>84138392</v>
      </c>
      <c r="B2160" s="71">
        <v>2300</v>
      </c>
      <c r="C2160" s="71" t="s">
        <v>849</v>
      </c>
      <c r="D2160" s="71" t="s">
        <v>850</v>
      </c>
      <c r="E2160" s="71" t="s">
        <v>10403</v>
      </c>
      <c r="F2160" s="71" t="s">
        <v>851</v>
      </c>
      <c r="G2160" s="71" t="s">
        <v>852</v>
      </c>
      <c r="H2160" s="72">
        <v>1</v>
      </c>
      <c r="I2160" s="73">
        <v>14.59</v>
      </c>
      <c r="J2160" s="73">
        <v>14590</v>
      </c>
      <c r="K2160" s="73">
        <v>14944.51</v>
      </c>
      <c r="L2160" s="74">
        <v>1000</v>
      </c>
      <c r="M2160" s="73">
        <v>14.59</v>
      </c>
      <c r="N2160" s="73">
        <v>0</v>
      </c>
      <c r="O2160" s="16" t="str">
        <f>VLOOKUP($A2160,'Roll up tech'!$A:$C,3,0)</f>
        <v>BJ PTS</v>
      </c>
      <c r="P2160" s="16" t="str">
        <f>VLOOKUP($A2160,'Roll up tech'!$A:$C,2,0)</f>
        <v>BJ US-IC-CoffeeBuzzBuzz-FTNG-8 1PT</v>
      </c>
      <c r="Q2160" s="16" t="str">
        <f t="shared" si="109"/>
        <v>BJ</v>
      </c>
      <c r="R2160" s="16">
        <f>VLOOKUP(A2160,'Per Pallet'!A:C,3,0)</f>
        <v>240</v>
      </c>
      <c r="S2160" s="16">
        <f t="shared" si="110"/>
        <v>1</v>
      </c>
    </row>
    <row r="2161" spans="1:19" hidden="1" x14ac:dyDescent="0.25">
      <c r="A2161" s="71">
        <v>84138392</v>
      </c>
      <c r="B2161" s="71">
        <v>3989</v>
      </c>
      <c r="C2161" s="71" t="s">
        <v>849</v>
      </c>
      <c r="D2161" s="71" t="s">
        <v>850</v>
      </c>
      <c r="E2161" s="71" t="s">
        <v>10403</v>
      </c>
      <c r="F2161" s="71" t="s">
        <v>851</v>
      </c>
      <c r="G2161" s="71" t="s">
        <v>852</v>
      </c>
      <c r="H2161" s="72">
        <v>18</v>
      </c>
      <c r="I2161" s="73">
        <v>264.44</v>
      </c>
      <c r="J2161" s="73">
        <v>14691.11</v>
      </c>
      <c r="K2161" s="73">
        <v>15160.08</v>
      </c>
      <c r="L2161" s="74">
        <v>1000</v>
      </c>
      <c r="M2161" s="73">
        <v>264.44</v>
      </c>
      <c r="N2161" s="73">
        <v>0</v>
      </c>
      <c r="O2161" s="16" t="str">
        <f>VLOOKUP($A2161,'Roll up tech'!$A:$C,3,0)</f>
        <v>BJ PTS</v>
      </c>
      <c r="P2161" s="16" t="str">
        <f>VLOOKUP($A2161,'Roll up tech'!$A:$C,2,0)</f>
        <v>BJ US-IC-CoffeeBuzzBuzz-FTNG-8 1PT</v>
      </c>
      <c r="Q2161" s="16" t="str">
        <f t="shared" si="109"/>
        <v>BJ</v>
      </c>
      <c r="R2161" s="16">
        <f>VLOOKUP(A2161,'Per Pallet'!A:C,3,0)</f>
        <v>240</v>
      </c>
      <c r="S2161" s="16">
        <f t="shared" si="110"/>
        <v>1</v>
      </c>
    </row>
    <row r="2162" spans="1:19" hidden="1" x14ac:dyDescent="0.25">
      <c r="A2162" s="71">
        <v>84138392</v>
      </c>
      <c r="B2162" s="71">
        <v>5914</v>
      </c>
      <c r="C2162" s="71" t="s">
        <v>849</v>
      </c>
      <c r="D2162" s="71" t="s">
        <v>850</v>
      </c>
      <c r="E2162" s="71" t="s">
        <v>10403</v>
      </c>
      <c r="F2162" s="71" t="s">
        <v>853</v>
      </c>
      <c r="G2162" s="71" t="s">
        <v>852</v>
      </c>
      <c r="H2162" s="72">
        <v>0</v>
      </c>
      <c r="I2162" s="73">
        <v>0</v>
      </c>
      <c r="J2162" s="73">
        <v>213170</v>
      </c>
      <c r="K2162" s="73">
        <v>14498.6</v>
      </c>
      <c r="L2162" s="74">
        <v>1000</v>
      </c>
      <c r="M2162" s="73">
        <v>0</v>
      </c>
      <c r="N2162" s="73">
        <v>0</v>
      </c>
      <c r="O2162" s="16" t="str">
        <f>VLOOKUP($A2162,'Roll up tech'!$A:$C,3,0)</f>
        <v>BJ PTS</v>
      </c>
      <c r="P2162" s="16" t="str">
        <f>VLOOKUP($A2162,'Roll up tech'!$A:$C,2,0)</f>
        <v>BJ US-IC-CoffeeBuzzBuzz-FTNG-8 1PT</v>
      </c>
      <c r="Q2162" s="16" t="str">
        <f t="shared" si="109"/>
        <v>BJ</v>
      </c>
      <c r="R2162" s="16">
        <f>VLOOKUP(A2162,'Per Pallet'!A:C,3,0)</f>
        <v>240</v>
      </c>
      <c r="S2162" s="16">
        <f t="shared" si="110"/>
        <v>0</v>
      </c>
    </row>
    <row r="2163" spans="1:19" hidden="1" x14ac:dyDescent="0.25">
      <c r="A2163" s="71">
        <v>84139000</v>
      </c>
      <c r="B2163" s="71">
        <v>1419</v>
      </c>
      <c r="C2163" s="71" t="s">
        <v>849</v>
      </c>
      <c r="D2163" s="71" t="s">
        <v>850</v>
      </c>
      <c r="E2163" s="71" t="s">
        <v>10403</v>
      </c>
      <c r="F2163" s="71" t="s">
        <v>851</v>
      </c>
      <c r="G2163" s="71" t="s">
        <v>852</v>
      </c>
      <c r="H2163" s="72">
        <v>4176</v>
      </c>
      <c r="I2163" s="73">
        <v>137018.81</v>
      </c>
      <c r="J2163" s="73">
        <v>32811.019999999997</v>
      </c>
      <c r="K2163" s="73">
        <v>32412.11</v>
      </c>
      <c r="L2163" s="74">
        <v>1000</v>
      </c>
      <c r="M2163" s="73">
        <v>137018.81</v>
      </c>
      <c r="N2163" s="73">
        <v>0</v>
      </c>
      <c r="O2163" s="16" t="str">
        <f>VLOOKUP($A2163,'Roll up tech'!$A:$C,3,0)</f>
        <v>2.4 Gal</v>
      </c>
      <c r="P2163" s="16" t="str">
        <f>VLOOKUP($A2163,'Roll up tech'!$A:$C,2,0)</f>
        <v>BJ US-IC-SaltCaramelBlondie-FTNG-1 2.4G</v>
      </c>
      <c r="Q2163" s="16" t="str">
        <f t="shared" si="109"/>
        <v>BJ</v>
      </c>
      <c r="R2163" s="16">
        <f>VLOOKUP(A2163,'Per Pallet'!A:C,3,0)</f>
        <v>125</v>
      </c>
      <c r="S2163" s="16">
        <f t="shared" si="110"/>
        <v>34</v>
      </c>
    </row>
    <row r="2164" spans="1:19" hidden="1" x14ac:dyDescent="0.25">
      <c r="A2164" s="71">
        <v>84139000</v>
      </c>
      <c r="B2164" s="71">
        <v>1439</v>
      </c>
      <c r="C2164" s="71" t="s">
        <v>849</v>
      </c>
      <c r="D2164" s="71" t="s">
        <v>850</v>
      </c>
      <c r="E2164" s="71" t="s">
        <v>10403</v>
      </c>
      <c r="F2164" s="71" t="s">
        <v>851</v>
      </c>
      <c r="G2164" s="71" t="s">
        <v>852</v>
      </c>
      <c r="H2164" s="72">
        <v>1158</v>
      </c>
      <c r="I2164" s="73">
        <v>39982.97</v>
      </c>
      <c r="J2164" s="73">
        <v>34527.61</v>
      </c>
      <c r="K2164" s="73">
        <v>32412.11</v>
      </c>
      <c r="L2164" s="74">
        <v>1000</v>
      </c>
      <c r="M2164" s="73">
        <v>39982.97</v>
      </c>
      <c r="N2164" s="73">
        <v>0</v>
      </c>
      <c r="O2164" s="16" t="str">
        <f>VLOOKUP($A2164,'Roll up tech'!$A:$C,3,0)</f>
        <v>2.4 Gal</v>
      </c>
      <c r="P2164" s="16" t="str">
        <f>VLOOKUP($A2164,'Roll up tech'!$A:$C,2,0)</f>
        <v>BJ US-IC-SaltCaramelBlondie-FTNG-1 2.4G</v>
      </c>
      <c r="Q2164" s="16" t="str">
        <f t="shared" si="109"/>
        <v>BJ</v>
      </c>
      <c r="R2164" s="16">
        <f>VLOOKUP(A2164,'Per Pallet'!A:C,3,0)</f>
        <v>125</v>
      </c>
      <c r="S2164" s="16">
        <f t="shared" si="110"/>
        <v>10</v>
      </c>
    </row>
    <row r="2165" spans="1:19" hidden="1" x14ac:dyDescent="0.25">
      <c r="A2165" s="71">
        <v>84139000</v>
      </c>
      <c r="B2165" s="71">
        <v>2300</v>
      </c>
      <c r="C2165" s="71" t="s">
        <v>849</v>
      </c>
      <c r="D2165" s="71" t="s">
        <v>850</v>
      </c>
      <c r="E2165" s="71" t="s">
        <v>10403</v>
      </c>
      <c r="F2165" s="71" t="s">
        <v>851</v>
      </c>
      <c r="G2165" s="71" t="s">
        <v>852</v>
      </c>
      <c r="H2165" s="72">
        <v>368</v>
      </c>
      <c r="I2165" s="73">
        <v>11965.97</v>
      </c>
      <c r="J2165" s="73">
        <v>32516.22</v>
      </c>
      <c r="K2165" s="73">
        <v>32535.22</v>
      </c>
      <c r="L2165" s="74">
        <v>1000</v>
      </c>
      <c r="M2165" s="73">
        <v>11965.97</v>
      </c>
      <c r="N2165" s="73">
        <v>0</v>
      </c>
      <c r="O2165" s="16" t="str">
        <f>VLOOKUP($A2165,'Roll up tech'!$A:$C,3,0)</f>
        <v>2.4 Gal</v>
      </c>
      <c r="P2165" s="16" t="str">
        <f>VLOOKUP($A2165,'Roll up tech'!$A:$C,2,0)</f>
        <v>BJ US-IC-SaltCaramelBlondie-FTNG-1 2.4G</v>
      </c>
      <c r="Q2165" s="16" t="str">
        <f t="shared" si="109"/>
        <v>BJ</v>
      </c>
      <c r="R2165" s="16">
        <f>VLOOKUP(A2165,'Per Pallet'!A:C,3,0)</f>
        <v>125</v>
      </c>
      <c r="S2165" s="16">
        <f t="shared" si="110"/>
        <v>3</v>
      </c>
    </row>
    <row r="2166" spans="1:19" hidden="1" x14ac:dyDescent="0.25">
      <c r="A2166" s="71">
        <v>84139000</v>
      </c>
      <c r="B2166" s="71">
        <v>3989</v>
      </c>
      <c r="C2166" s="71" t="s">
        <v>849</v>
      </c>
      <c r="D2166" s="71" t="s">
        <v>850</v>
      </c>
      <c r="E2166" s="71" t="s">
        <v>10403</v>
      </c>
      <c r="F2166" s="71" t="s">
        <v>851</v>
      </c>
      <c r="G2166" s="71" t="s">
        <v>852</v>
      </c>
      <c r="H2166" s="72">
        <v>3349</v>
      </c>
      <c r="I2166" s="73">
        <v>104110.72</v>
      </c>
      <c r="J2166" s="73">
        <v>31087.11</v>
      </c>
      <c r="K2166" s="73">
        <v>32034.79</v>
      </c>
      <c r="L2166" s="74">
        <v>1000</v>
      </c>
      <c r="M2166" s="73">
        <v>104110.72</v>
      </c>
      <c r="N2166" s="73">
        <v>0</v>
      </c>
      <c r="O2166" s="16" t="str">
        <f>VLOOKUP($A2166,'Roll up tech'!$A:$C,3,0)</f>
        <v>2.4 Gal</v>
      </c>
      <c r="P2166" s="16" t="str">
        <f>VLOOKUP($A2166,'Roll up tech'!$A:$C,2,0)</f>
        <v>BJ US-IC-SaltCaramelBlondie-FTNG-1 2.4G</v>
      </c>
      <c r="Q2166" s="16" t="str">
        <f t="shared" si="109"/>
        <v>BJ</v>
      </c>
      <c r="R2166" s="16">
        <f>VLOOKUP(A2166,'Per Pallet'!A:C,3,0)</f>
        <v>125</v>
      </c>
      <c r="S2166" s="16">
        <f t="shared" si="110"/>
        <v>27</v>
      </c>
    </row>
    <row r="2167" spans="1:19" hidden="1" x14ac:dyDescent="0.25">
      <c r="A2167" s="71">
        <v>84139000</v>
      </c>
      <c r="B2167" s="71">
        <v>5914</v>
      </c>
      <c r="C2167" s="71" t="s">
        <v>849</v>
      </c>
      <c r="D2167" s="71" t="s">
        <v>850</v>
      </c>
      <c r="E2167" s="71" t="s">
        <v>10403</v>
      </c>
      <c r="F2167" s="71" t="s">
        <v>851</v>
      </c>
      <c r="G2167" s="71" t="s">
        <v>852</v>
      </c>
      <c r="H2167" s="72">
        <v>100</v>
      </c>
      <c r="I2167" s="73">
        <v>2811.31</v>
      </c>
      <c r="J2167" s="73">
        <v>28113.1</v>
      </c>
      <c r="K2167" s="73">
        <v>31047.05</v>
      </c>
      <c r="L2167" s="74">
        <v>1000</v>
      </c>
      <c r="M2167" s="73">
        <v>2811.31</v>
      </c>
      <c r="N2167" s="73">
        <v>0</v>
      </c>
      <c r="O2167" s="16" t="str">
        <f>VLOOKUP($A2167,'Roll up tech'!$A:$C,3,0)</f>
        <v>2.4 Gal</v>
      </c>
      <c r="P2167" s="16" t="str">
        <f>VLOOKUP($A2167,'Roll up tech'!$A:$C,2,0)</f>
        <v>BJ US-IC-SaltCaramelBlondie-FTNG-1 2.4G</v>
      </c>
      <c r="Q2167" s="16" t="str">
        <f t="shared" si="109"/>
        <v>BJ</v>
      </c>
      <c r="R2167" s="16">
        <f>VLOOKUP(A2167,'Per Pallet'!A:C,3,0)</f>
        <v>125</v>
      </c>
      <c r="S2167" s="16">
        <f t="shared" si="110"/>
        <v>1</v>
      </c>
    </row>
    <row r="2168" spans="1:19" hidden="1" x14ac:dyDescent="0.25">
      <c r="A2168" s="71">
        <v>84139090</v>
      </c>
      <c r="B2168" s="71">
        <v>1419</v>
      </c>
      <c r="C2168" s="71" t="s">
        <v>849</v>
      </c>
      <c r="D2168" s="71" t="s">
        <v>850</v>
      </c>
      <c r="E2168" s="71" t="s">
        <v>10403</v>
      </c>
      <c r="F2168" s="71" t="s">
        <v>851</v>
      </c>
      <c r="G2168" s="71" t="s">
        <v>852</v>
      </c>
      <c r="H2168" s="72">
        <v>17841</v>
      </c>
      <c r="I2168" s="73">
        <v>311518.76</v>
      </c>
      <c r="J2168" s="73">
        <v>17460.84</v>
      </c>
      <c r="K2168" s="73">
        <v>13376.71</v>
      </c>
      <c r="L2168" s="74">
        <v>1000</v>
      </c>
      <c r="M2168" s="73">
        <v>311518.76</v>
      </c>
      <c r="N2168" s="73">
        <v>0</v>
      </c>
      <c r="O2168" s="16" t="str">
        <f>VLOOKUP($A2168,'Roll up tech'!$A:$C,3,0)</f>
        <v>BJ PTS</v>
      </c>
      <c r="P2168" s="16" t="str">
        <f>VLOOKUP($A2168,'Roll up tech'!$A:$C,2,0)</f>
        <v>BJ US-IC-CoffeeToffeeCrunch-FTNG-8 1PT</v>
      </c>
      <c r="Q2168" s="16" t="str">
        <f t="shared" si="109"/>
        <v>BJ</v>
      </c>
      <c r="R2168" s="16">
        <f>VLOOKUP(A2168,'Per Pallet'!A:C,3,0)</f>
        <v>240</v>
      </c>
      <c r="S2168" s="16">
        <f t="shared" si="110"/>
        <v>75</v>
      </c>
    </row>
    <row r="2169" spans="1:19" hidden="1" x14ac:dyDescent="0.25">
      <c r="A2169" s="71">
        <v>84139090</v>
      </c>
      <c r="B2169" s="71">
        <v>1439</v>
      </c>
      <c r="C2169" s="71" t="s">
        <v>849</v>
      </c>
      <c r="D2169" s="71" t="s">
        <v>850</v>
      </c>
      <c r="E2169" s="71" t="s">
        <v>10403</v>
      </c>
      <c r="F2169" s="71" t="s">
        <v>851</v>
      </c>
      <c r="G2169" s="71" t="s">
        <v>852</v>
      </c>
      <c r="H2169" s="72">
        <v>6580</v>
      </c>
      <c r="I2169" s="73">
        <v>131223.23000000001</v>
      </c>
      <c r="J2169" s="73">
        <v>19942.740000000002</v>
      </c>
      <c r="K2169" s="73">
        <v>16798.32</v>
      </c>
      <c r="L2169" s="74">
        <v>1000</v>
      </c>
      <c r="M2169" s="73">
        <v>131223.23000000001</v>
      </c>
      <c r="N2169" s="73">
        <v>0</v>
      </c>
      <c r="O2169" s="16" t="str">
        <f>VLOOKUP($A2169,'Roll up tech'!$A:$C,3,0)</f>
        <v>BJ PTS</v>
      </c>
      <c r="P2169" s="16" t="str">
        <f>VLOOKUP($A2169,'Roll up tech'!$A:$C,2,0)</f>
        <v>BJ US-IC-CoffeeToffeeCrunch-FTNG-8 1PT</v>
      </c>
      <c r="Q2169" s="16" t="str">
        <f t="shared" si="109"/>
        <v>BJ</v>
      </c>
      <c r="R2169" s="16">
        <f>VLOOKUP(A2169,'Per Pallet'!A:C,3,0)</f>
        <v>240</v>
      </c>
      <c r="S2169" s="16">
        <f t="shared" si="110"/>
        <v>28</v>
      </c>
    </row>
    <row r="2170" spans="1:19" hidden="1" x14ac:dyDescent="0.25">
      <c r="A2170" s="71">
        <v>84139090</v>
      </c>
      <c r="B2170" s="71">
        <v>2300</v>
      </c>
      <c r="C2170" s="71" t="s">
        <v>849</v>
      </c>
      <c r="D2170" s="71" t="s">
        <v>850</v>
      </c>
      <c r="E2170" s="71" t="s">
        <v>10403</v>
      </c>
      <c r="F2170" s="71" t="s">
        <v>851</v>
      </c>
      <c r="G2170" s="71" t="s">
        <v>852</v>
      </c>
      <c r="H2170" s="72">
        <v>2224</v>
      </c>
      <c r="I2170" s="73">
        <v>37579.14</v>
      </c>
      <c r="J2170" s="73">
        <v>16897.099999999999</v>
      </c>
      <c r="K2170" s="73">
        <v>13376.71</v>
      </c>
      <c r="L2170" s="74">
        <v>1000</v>
      </c>
      <c r="M2170" s="73">
        <v>37579.14</v>
      </c>
      <c r="N2170" s="73">
        <v>0</v>
      </c>
      <c r="O2170" s="16" t="str">
        <f>VLOOKUP($A2170,'Roll up tech'!$A:$C,3,0)</f>
        <v>BJ PTS</v>
      </c>
      <c r="P2170" s="16" t="str">
        <f>VLOOKUP($A2170,'Roll up tech'!$A:$C,2,0)</f>
        <v>BJ US-IC-CoffeeToffeeCrunch-FTNG-8 1PT</v>
      </c>
      <c r="Q2170" s="16" t="str">
        <f t="shared" si="109"/>
        <v>BJ</v>
      </c>
      <c r="R2170" s="16">
        <f>VLOOKUP(A2170,'Per Pallet'!A:C,3,0)</f>
        <v>240</v>
      </c>
      <c r="S2170" s="16">
        <f t="shared" si="110"/>
        <v>10</v>
      </c>
    </row>
    <row r="2171" spans="1:19" hidden="1" x14ac:dyDescent="0.25">
      <c r="A2171" s="71">
        <v>84139090</v>
      </c>
      <c r="B2171" s="71">
        <v>3989</v>
      </c>
      <c r="C2171" s="71" t="s">
        <v>849</v>
      </c>
      <c r="D2171" s="71" t="s">
        <v>850</v>
      </c>
      <c r="E2171" s="71" t="s">
        <v>10403</v>
      </c>
      <c r="F2171" s="71" t="s">
        <v>851</v>
      </c>
      <c r="G2171" s="71" t="s">
        <v>852</v>
      </c>
      <c r="H2171" s="72">
        <v>8642</v>
      </c>
      <c r="I2171" s="73">
        <v>166039.43</v>
      </c>
      <c r="J2171" s="73">
        <v>19213.080000000002</v>
      </c>
      <c r="K2171" s="73">
        <v>13376.71</v>
      </c>
      <c r="L2171" s="74">
        <v>1000</v>
      </c>
      <c r="M2171" s="73">
        <v>166039.43</v>
      </c>
      <c r="N2171" s="73">
        <v>0</v>
      </c>
      <c r="O2171" s="16" t="str">
        <f>VLOOKUP($A2171,'Roll up tech'!$A:$C,3,0)</f>
        <v>BJ PTS</v>
      </c>
      <c r="P2171" s="16" t="str">
        <f>VLOOKUP($A2171,'Roll up tech'!$A:$C,2,0)</f>
        <v>BJ US-IC-CoffeeToffeeCrunch-FTNG-8 1PT</v>
      </c>
      <c r="Q2171" s="16" t="str">
        <f t="shared" si="109"/>
        <v>BJ</v>
      </c>
      <c r="R2171" s="16">
        <f>VLOOKUP(A2171,'Per Pallet'!A:C,3,0)</f>
        <v>240</v>
      </c>
      <c r="S2171" s="16">
        <f t="shared" si="110"/>
        <v>37</v>
      </c>
    </row>
    <row r="2172" spans="1:19" hidden="1" x14ac:dyDescent="0.25">
      <c r="A2172" s="71">
        <v>84139090</v>
      </c>
      <c r="B2172" s="71">
        <v>5914</v>
      </c>
      <c r="C2172" s="71" t="s">
        <v>849</v>
      </c>
      <c r="D2172" s="71" t="s">
        <v>850</v>
      </c>
      <c r="E2172" s="71" t="s">
        <v>10403</v>
      </c>
      <c r="F2172" s="71" t="s">
        <v>851</v>
      </c>
      <c r="G2172" s="71" t="s">
        <v>852</v>
      </c>
      <c r="H2172" s="72">
        <v>0</v>
      </c>
      <c r="I2172" s="73">
        <v>0</v>
      </c>
      <c r="J2172" s="73">
        <v>14732.97</v>
      </c>
      <c r="K2172" s="73">
        <v>15745.6</v>
      </c>
      <c r="L2172" s="74">
        <v>1000</v>
      </c>
      <c r="M2172" s="73">
        <v>0</v>
      </c>
      <c r="N2172" s="73">
        <v>0</v>
      </c>
      <c r="O2172" s="16" t="str">
        <f>VLOOKUP($A2172,'Roll up tech'!$A:$C,3,0)</f>
        <v>BJ PTS</v>
      </c>
      <c r="P2172" s="16" t="str">
        <f>VLOOKUP($A2172,'Roll up tech'!$A:$C,2,0)</f>
        <v>BJ US-IC-CoffeeToffeeCrunch-FTNG-8 1PT</v>
      </c>
      <c r="Q2172" s="16" t="str">
        <f t="shared" si="109"/>
        <v>BJ</v>
      </c>
      <c r="R2172" s="16">
        <f>VLOOKUP(A2172,'Per Pallet'!A:C,3,0)</f>
        <v>240</v>
      </c>
      <c r="S2172" s="16">
        <f t="shared" si="110"/>
        <v>0</v>
      </c>
    </row>
    <row r="2173" spans="1:19" hidden="1" x14ac:dyDescent="0.25">
      <c r="A2173" s="71">
        <v>84139314</v>
      </c>
      <c r="B2173" s="71">
        <v>1419</v>
      </c>
      <c r="C2173" s="71" t="s">
        <v>849</v>
      </c>
      <c r="D2173" s="71" t="s">
        <v>850</v>
      </c>
      <c r="E2173" s="71" t="s">
        <v>10403</v>
      </c>
      <c r="F2173" s="71" t="s">
        <v>851</v>
      </c>
      <c r="G2173" s="71" t="s">
        <v>852</v>
      </c>
      <c r="H2173" s="72">
        <v>50</v>
      </c>
      <c r="I2173" s="73">
        <v>2288.23</v>
      </c>
      <c r="J2173" s="73">
        <v>45764.6</v>
      </c>
      <c r="K2173" s="73">
        <v>30497.75</v>
      </c>
      <c r="L2173" s="74">
        <v>1000</v>
      </c>
      <c r="M2173" s="73">
        <v>2288.23</v>
      </c>
      <c r="N2173" s="73">
        <v>0</v>
      </c>
      <c r="O2173" s="16" t="str">
        <f>VLOOKUP($A2173,'Roll up tech'!$A:$C,3,0)</f>
        <v>2.4 Gal</v>
      </c>
      <c r="P2173" s="16" t="str">
        <f>VLOOKUP($A2173,'Roll up tech'!$A:$C,2,0)</f>
        <v>BJ SORV-IC-ChocFudge-1 8.95L</v>
      </c>
      <c r="Q2173" s="16" t="str">
        <f t="shared" si="109"/>
        <v>BJ</v>
      </c>
      <c r="R2173" s="16">
        <f>VLOOKUP(A2173,'Per Pallet'!A:C,3,0)</f>
        <v>125</v>
      </c>
      <c r="S2173" s="16">
        <f t="shared" si="110"/>
        <v>1</v>
      </c>
    </row>
    <row r="2174" spans="1:19" hidden="1" x14ac:dyDescent="0.25">
      <c r="A2174" s="71">
        <v>84139316</v>
      </c>
      <c r="B2174" s="71">
        <v>1419</v>
      </c>
      <c r="C2174" s="71" t="s">
        <v>849</v>
      </c>
      <c r="D2174" s="71" t="s">
        <v>850</v>
      </c>
      <c r="E2174" s="71" t="s">
        <v>10403</v>
      </c>
      <c r="F2174" s="71" t="s">
        <v>851</v>
      </c>
      <c r="G2174" s="71" t="s">
        <v>852</v>
      </c>
      <c r="H2174" s="72">
        <v>75</v>
      </c>
      <c r="I2174" s="73">
        <v>2138.23</v>
      </c>
      <c r="J2174" s="73">
        <v>28509.73</v>
      </c>
      <c r="K2174" s="73">
        <v>29319.84</v>
      </c>
      <c r="L2174" s="74">
        <v>1000</v>
      </c>
      <c r="M2174" s="73">
        <v>2138.23</v>
      </c>
      <c r="N2174" s="73">
        <v>0</v>
      </c>
      <c r="O2174" s="16" t="str">
        <f>VLOOKUP($A2174,'Roll up tech'!$A:$C,3,0)</f>
        <v>2.4 Gal</v>
      </c>
      <c r="P2174" s="16" t="str">
        <f>VLOOKUP($A2174,'Roll up tech'!$A:$C,2,0)</f>
        <v>BJ SORV-IC-MintChoc-1 8.95L</v>
      </c>
      <c r="Q2174" s="16" t="str">
        <f t="shared" si="109"/>
        <v>BJ</v>
      </c>
      <c r="R2174" s="16">
        <f>VLOOKUP(A2174,'Per Pallet'!A:C,3,0)</f>
        <v>125</v>
      </c>
      <c r="S2174" s="16">
        <f t="shared" si="110"/>
        <v>1</v>
      </c>
    </row>
    <row r="2175" spans="1:19" hidden="1" x14ac:dyDescent="0.25">
      <c r="A2175" s="71">
        <v>84139318</v>
      </c>
      <c r="B2175" s="71">
        <v>1419</v>
      </c>
      <c r="C2175" s="71" t="s">
        <v>849</v>
      </c>
      <c r="D2175" s="71" t="s">
        <v>850</v>
      </c>
      <c r="E2175" s="71" t="s">
        <v>10403</v>
      </c>
      <c r="F2175" s="71" t="s">
        <v>851</v>
      </c>
      <c r="G2175" s="71" t="s">
        <v>852</v>
      </c>
      <c r="H2175" s="72">
        <v>150</v>
      </c>
      <c r="I2175" s="73">
        <v>4326.66</v>
      </c>
      <c r="J2175" s="73">
        <v>28844.400000000001</v>
      </c>
      <c r="K2175" s="73">
        <v>31577.22</v>
      </c>
      <c r="L2175" s="74">
        <v>1000</v>
      </c>
      <c r="M2175" s="73">
        <v>4326.66</v>
      </c>
      <c r="N2175" s="73">
        <v>0</v>
      </c>
      <c r="O2175" s="16" t="str">
        <f>VLOOKUP($A2175,'Roll up tech'!$A:$C,3,0)</f>
        <v>2.4 Gal</v>
      </c>
      <c r="P2175" s="16" t="str">
        <f>VLOOKUP($A2175,'Roll up tech'!$A:$C,2,0)</f>
        <v>BJ SORV-IC-StrawCheese-1 8.95L</v>
      </c>
      <c r="Q2175" s="16" t="str">
        <f t="shared" si="109"/>
        <v>BJ</v>
      </c>
      <c r="R2175" s="16">
        <f>VLOOKUP(A2175,'Per Pallet'!A:C,3,0)</f>
        <v>125</v>
      </c>
      <c r="S2175" s="16">
        <f t="shared" si="110"/>
        <v>2</v>
      </c>
    </row>
    <row r="2176" spans="1:19" hidden="1" x14ac:dyDescent="0.25">
      <c r="A2176" s="71">
        <v>84139352</v>
      </c>
      <c r="B2176" s="71">
        <v>1419</v>
      </c>
      <c r="C2176" s="71" t="s">
        <v>849</v>
      </c>
      <c r="D2176" s="71" t="s">
        <v>850</v>
      </c>
      <c r="E2176" s="71" t="s">
        <v>10403</v>
      </c>
      <c r="F2176" s="71" t="s">
        <v>851</v>
      </c>
      <c r="G2176" s="71" t="s">
        <v>852</v>
      </c>
      <c r="H2176" s="72">
        <v>200</v>
      </c>
      <c r="I2176" s="73">
        <v>5940.52</v>
      </c>
      <c r="J2176" s="73">
        <v>29702.6</v>
      </c>
      <c r="K2176" s="73">
        <v>29227.67</v>
      </c>
      <c r="L2176" s="74">
        <v>1000</v>
      </c>
      <c r="M2176" s="73">
        <v>5940.52</v>
      </c>
      <c r="N2176" s="73">
        <v>0</v>
      </c>
      <c r="O2176" s="16" t="str">
        <f>VLOOKUP($A2176,'Roll up tech'!$A:$C,3,0)</f>
        <v>2.4 Gal</v>
      </c>
      <c r="P2176" s="16" t="str">
        <f>VLOOKUP($A2176,'Roll up tech'!$A:$C,2,0)</f>
        <v>BJ SORV-IC-Strawberry-1 8.95L</v>
      </c>
      <c r="Q2176" s="16" t="str">
        <f t="shared" si="109"/>
        <v>BJ</v>
      </c>
      <c r="R2176" s="16">
        <f>VLOOKUP(A2176,'Per Pallet'!A:C,3,0)</f>
        <v>125</v>
      </c>
      <c r="S2176" s="16">
        <f t="shared" si="110"/>
        <v>2</v>
      </c>
    </row>
    <row r="2177" spans="1:19" hidden="1" x14ac:dyDescent="0.25">
      <c r="A2177" s="71">
        <v>84139971</v>
      </c>
      <c r="B2177" s="71">
        <v>1419</v>
      </c>
      <c r="C2177" s="71" t="s">
        <v>849</v>
      </c>
      <c r="D2177" s="71" t="s">
        <v>850</v>
      </c>
      <c r="E2177" s="71" t="s">
        <v>10403</v>
      </c>
      <c r="F2177" s="71" t="s">
        <v>851</v>
      </c>
      <c r="G2177" s="71" t="s">
        <v>852</v>
      </c>
      <c r="H2177" s="72">
        <v>1784</v>
      </c>
      <c r="I2177" s="73">
        <v>48351.87</v>
      </c>
      <c r="J2177" s="73">
        <v>27103.07</v>
      </c>
      <c r="K2177" s="73">
        <v>27238.59</v>
      </c>
      <c r="L2177" s="74">
        <v>1000</v>
      </c>
      <c r="M2177" s="73">
        <v>48351.87</v>
      </c>
      <c r="N2177" s="73">
        <v>0</v>
      </c>
      <c r="O2177" s="16" t="str">
        <f>VLOOKUP($A2177,'Roll up tech'!$A:$C,3,0)</f>
        <v>2.4 Gal</v>
      </c>
      <c r="P2177" s="16" t="str">
        <f>VLOOKUP($A2177,'Roll up tech'!$A:$C,2,0)</f>
        <v>BJ US-IC-MintChocChunk-FTNG-1 2.4G</v>
      </c>
      <c r="Q2177" s="16" t="str">
        <f t="shared" si="109"/>
        <v>BJ</v>
      </c>
      <c r="R2177" s="16">
        <f>VLOOKUP(A2177,'Per Pallet'!A:C,3,0)</f>
        <v>125</v>
      </c>
      <c r="S2177" s="16">
        <f t="shared" si="110"/>
        <v>15</v>
      </c>
    </row>
    <row r="2178" spans="1:19" hidden="1" x14ac:dyDescent="0.25">
      <c r="A2178" s="71">
        <v>84139971</v>
      </c>
      <c r="B2178" s="71">
        <v>1439</v>
      </c>
      <c r="C2178" s="71" t="s">
        <v>849</v>
      </c>
      <c r="D2178" s="71" t="s">
        <v>850</v>
      </c>
      <c r="E2178" s="71" t="s">
        <v>10403</v>
      </c>
      <c r="F2178" s="71" t="s">
        <v>851</v>
      </c>
      <c r="G2178" s="71" t="s">
        <v>852</v>
      </c>
      <c r="H2178" s="72">
        <v>1436</v>
      </c>
      <c r="I2178" s="73">
        <v>44762.17</v>
      </c>
      <c r="J2178" s="73">
        <v>31171.43</v>
      </c>
      <c r="K2178" s="73">
        <v>27238.59</v>
      </c>
      <c r="L2178" s="74">
        <v>1000</v>
      </c>
      <c r="M2178" s="73">
        <v>44762.17</v>
      </c>
      <c r="N2178" s="73">
        <v>0</v>
      </c>
      <c r="O2178" s="16" t="str">
        <f>VLOOKUP($A2178,'Roll up tech'!$A:$C,3,0)</f>
        <v>2.4 Gal</v>
      </c>
      <c r="P2178" s="16" t="str">
        <f>VLOOKUP($A2178,'Roll up tech'!$A:$C,2,0)</f>
        <v>BJ US-IC-MintChocChunk-FTNG-1 2.4G</v>
      </c>
      <c r="Q2178" s="16" t="str">
        <f t="shared" si="109"/>
        <v>BJ</v>
      </c>
      <c r="R2178" s="16">
        <f>VLOOKUP(A2178,'Per Pallet'!A:C,3,0)</f>
        <v>125</v>
      </c>
      <c r="S2178" s="16">
        <f t="shared" si="110"/>
        <v>12</v>
      </c>
    </row>
    <row r="2179" spans="1:19" hidden="1" x14ac:dyDescent="0.25">
      <c r="A2179" s="71">
        <v>84139971</v>
      </c>
      <c r="B2179" s="71">
        <v>2300</v>
      </c>
      <c r="C2179" s="71" t="s">
        <v>849</v>
      </c>
      <c r="D2179" s="71" t="s">
        <v>850</v>
      </c>
      <c r="E2179" s="71" t="s">
        <v>10403</v>
      </c>
      <c r="F2179" s="71" t="s">
        <v>851</v>
      </c>
      <c r="G2179" s="71" t="s">
        <v>852</v>
      </c>
      <c r="H2179" s="72">
        <v>702</v>
      </c>
      <c r="I2179" s="73">
        <v>19293.650000000001</v>
      </c>
      <c r="J2179" s="73">
        <v>27483.83</v>
      </c>
      <c r="K2179" s="73">
        <v>26800.95</v>
      </c>
      <c r="L2179" s="74">
        <v>1000</v>
      </c>
      <c r="M2179" s="73">
        <v>19293.650000000001</v>
      </c>
      <c r="N2179" s="73">
        <v>0</v>
      </c>
      <c r="O2179" s="16" t="str">
        <f>VLOOKUP($A2179,'Roll up tech'!$A:$C,3,0)</f>
        <v>2.4 Gal</v>
      </c>
      <c r="P2179" s="16" t="str">
        <f>VLOOKUP($A2179,'Roll up tech'!$A:$C,2,0)</f>
        <v>BJ US-IC-MintChocChunk-FTNG-1 2.4G</v>
      </c>
      <c r="Q2179" s="16" t="str">
        <f t="shared" si="109"/>
        <v>BJ</v>
      </c>
      <c r="R2179" s="16">
        <f>VLOOKUP(A2179,'Per Pallet'!A:C,3,0)</f>
        <v>125</v>
      </c>
      <c r="S2179" s="16">
        <f t="shared" si="110"/>
        <v>6</v>
      </c>
    </row>
    <row r="2180" spans="1:19" hidden="1" x14ac:dyDescent="0.25">
      <c r="A2180" s="71">
        <v>84139971</v>
      </c>
      <c r="B2180" s="71">
        <v>3989</v>
      </c>
      <c r="C2180" s="71" t="s">
        <v>849</v>
      </c>
      <c r="D2180" s="71" t="s">
        <v>850</v>
      </c>
      <c r="E2180" s="71" t="s">
        <v>10403</v>
      </c>
      <c r="F2180" s="71" t="s">
        <v>851</v>
      </c>
      <c r="G2180" s="71" t="s">
        <v>852</v>
      </c>
      <c r="H2180" s="72">
        <v>2282</v>
      </c>
      <c r="I2180" s="73">
        <v>61510.44</v>
      </c>
      <c r="J2180" s="73">
        <v>26954.62</v>
      </c>
      <c r="K2180" s="73">
        <v>26842.86</v>
      </c>
      <c r="L2180" s="74">
        <v>1000</v>
      </c>
      <c r="M2180" s="73">
        <v>61510.44</v>
      </c>
      <c r="N2180" s="73">
        <v>0</v>
      </c>
      <c r="O2180" s="16" t="str">
        <f>VLOOKUP($A2180,'Roll up tech'!$A:$C,3,0)</f>
        <v>2.4 Gal</v>
      </c>
      <c r="P2180" s="16" t="str">
        <f>VLOOKUP($A2180,'Roll up tech'!$A:$C,2,0)</f>
        <v>BJ US-IC-MintChocChunk-FTNG-1 2.4G</v>
      </c>
      <c r="Q2180" s="16" t="str">
        <f t="shared" si="109"/>
        <v>BJ</v>
      </c>
      <c r="R2180" s="16">
        <f>VLOOKUP(A2180,'Per Pallet'!A:C,3,0)</f>
        <v>125</v>
      </c>
      <c r="S2180" s="16">
        <f t="shared" si="110"/>
        <v>19</v>
      </c>
    </row>
    <row r="2181" spans="1:19" hidden="1" x14ac:dyDescent="0.25">
      <c r="A2181" s="71">
        <v>84139971</v>
      </c>
      <c r="B2181" s="71">
        <v>5914</v>
      </c>
      <c r="C2181" s="71" t="s">
        <v>849</v>
      </c>
      <c r="D2181" s="71" t="s">
        <v>850</v>
      </c>
      <c r="E2181" s="71" t="s">
        <v>10403</v>
      </c>
      <c r="F2181" s="71" t="s">
        <v>851</v>
      </c>
      <c r="G2181" s="71" t="s">
        <v>852</v>
      </c>
      <c r="H2181" s="72">
        <v>0</v>
      </c>
      <c r="I2181" s="73">
        <v>0</v>
      </c>
      <c r="J2181" s="73">
        <v>25754.34</v>
      </c>
      <c r="K2181" s="73">
        <v>25841.22</v>
      </c>
      <c r="L2181" s="74">
        <v>1000</v>
      </c>
      <c r="M2181" s="73">
        <v>0</v>
      </c>
      <c r="N2181" s="73">
        <v>0</v>
      </c>
      <c r="O2181" s="16" t="str">
        <f>VLOOKUP($A2181,'Roll up tech'!$A:$C,3,0)</f>
        <v>2.4 Gal</v>
      </c>
      <c r="P2181" s="16" t="str">
        <f>VLOOKUP($A2181,'Roll up tech'!$A:$C,2,0)</f>
        <v>BJ US-IC-MintChocChunk-FTNG-1 2.4G</v>
      </c>
      <c r="Q2181" s="16" t="str">
        <f t="shared" ref="Q2181:Q2243" si="111">LEFT(P2181,2)</f>
        <v>BJ</v>
      </c>
      <c r="R2181" s="16">
        <f>VLOOKUP(A2181,'Per Pallet'!A:C,3,0)</f>
        <v>125</v>
      </c>
      <c r="S2181" s="16">
        <f t="shared" ref="S2181:S2243" si="112">ROUNDUP(H2181/R2181,0)</f>
        <v>0</v>
      </c>
    </row>
    <row r="2182" spans="1:19" hidden="1" x14ac:dyDescent="0.25">
      <c r="A2182" s="71">
        <v>84139972</v>
      </c>
      <c r="B2182" s="71">
        <v>1419</v>
      </c>
      <c r="C2182" s="71" t="s">
        <v>849</v>
      </c>
      <c r="D2182" s="71" t="s">
        <v>850</v>
      </c>
      <c r="E2182" s="71" t="s">
        <v>10403</v>
      </c>
      <c r="F2182" s="71" t="s">
        <v>851</v>
      </c>
      <c r="G2182" s="71" t="s">
        <v>852</v>
      </c>
      <c r="H2182" s="72">
        <v>1593</v>
      </c>
      <c r="I2182" s="73">
        <v>60571.82</v>
      </c>
      <c r="J2182" s="73">
        <v>38023.74</v>
      </c>
      <c r="K2182" s="73">
        <v>35621.089999999997</v>
      </c>
      <c r="L2182" s="74">
        <v>1000</v>
      </c>
      <c r="M2182" s="73">
        <v>60571.82</v>
      </c>
      <c r="N2182" s="73">
        <v>0</v>
      </c>
      <c r="O2182" s="16" t="str">
        <f>VLOOKUP($A2182,'Roll up tech'!$A:$C,3,0)</f>
        <v>2.4 Gal</v>
      </c>
      <c r="P2182" s="16" t="str">
        <f>VLOOKUP($A2182,'Roll up tech'!$A:$C,2,0)</f>
        <v>BJ US-IC-ButterPecan-FTNG-1 2.4G</v>
      </c>
      <c r="Q2182" s="16" t="str">
        <f t="shared" si="111"/>
        <v>BJ</v>
      </c>
      <c r="R2182" s="16">
        <f>VLOOKUP(A2182,'Per Pallet'!A:C,3,0)</f>
        <v>125</v>
      </c>
      <c r="S2182" s="16">
        <f t="shared" si="112"/>
        <v>13</v>
      </c>
    </row>
    <row r="2183" spans="1:19" hidden="1" x14ac:dyDescent="0.25">
      <c r="A2183" s="71">
        <v>84139972</v>
      </c>
      <c r="B2183" s="71">
        <v>1439</v>
      </c>
      <c r="C2183" s="71" t="s">
        <v>849</v>
      </c>
      <c r="D2183" s="71" t="s">
        <v>850</v>
      </c>
      <c r="E2183" s="71" t="s">
        <v>10403</v>
      </c>
      <c r="F2183" s="71" t="s">
        <v>851</v>
      </c>
      <c r="G2183" s="71" t="s">
        <v>852</v>
      </c>
      <c r="H2183" s="72">
        <v>458</v>
      </c>
      <c r="I2183" s="73">
        <v>17910.34</v>
      </c>
      <c r="J2183" s="73">
        <v>39105.550000000003</v>
      </c>
      <c r="K2183" s="73">
        <v>36303.58</v>
      </c>
      <c r="L2183" s="74">
        <v>1000</v>
      </c>
      <c r="M2183" s="73">
        <v>17910.34</v>
      </c>
      <c r="N2183" s="73">
        <v>0</v>
      </c>
      <c r="O2183" s="16" t="str">
        <f>VLOOKUP($A2183,'Roll up tech'!$A:$C,3,0)</f>
        <v>2.4 Gal</v>
      </c>
      <c r="P2183" s="16" t="str">
        <f>VLOOKUP($A2183,'Roll up tech'!$A:$C,2,0)</f>
        <v>BJ US-IC-ButterPecan-FTNG-1 2.4G</v>
      </c>
      <c r="Q2183" s="16" t="str">
        <f t="shared" si="111"/>
        <v>BJ</v>
      </c>
      <c r="R2183" s="16">
        <f>VLOOKUP(A2183,'Per Pallet'!A:C,3,0)</f>
        <v>125</v>
      </c>
      <c r="S2183" s="16">
        <f t="shared" si="112"/>
        <v>4</v>
      </c>
    </row>
    <row r="2184" spans="1:19" hidden="1" x14ac:dyDescent="0.25">
      <c r="A2184" s="71">
        <v>84139972</v>
      </c>
      <c r="B2184" s="71">
        <v>2300</v>
      </c>
      <c r="C2184" s="71" t="s">
        <v>849</v>
      </c>
      <c r="D2184" s="71" t="s">
        <v>850</v>
      </c>
      <c r="E2184" s="71" t="s">
        <v>10403</v>
      </c>
      <c r="F2184" s="71" t="s">
        <v>851</v>
      </c>
      <c r="G2184" s="71" t="s">
        <v>852</v>
      </c>
      <c r="H2184" s="72">
        <v>557</v>
      </c>
      <c r="I2184" s="73">
        <v>21270.06</v>
      </c>
      <c r="J2184" s="73">
        <v>38186.82</v>
      </c>
      <c r="K2184" s="73">
        <v>35258.160000000003</v>
      </c>
      <c r="L2184" s="74">
        <v>1000</v>
      </c>
      <c r="M2184" s="73">
        <v>21270.06</v>
      </c>
      <c r="N2184" s="73">
        <v>0</v>
      </c>
      <c r="O2184" s="16" t="str">
        <f>VLOOKUP($A2184,'Roll up tech'!$A:$C,3,0)</f>
        <v>2.4 Gal</v>
      </c>
      <c r="P2184" s="16" t="str">
        <f>VLOOKUP($A2184,'Roll up tech'!$A:$C,2,0)</f>
        <v>BJ US-IC-ButterPecan-FTNG-1 2.4G</v>
      </c>
      <c r="Q2184" s="16" t="str">
        <f t="shared" si="111"/>
        <v>BJ</v>
      </c>
      <c r="R2184" s="16">
        <f>VLOOKUP(A2184,'Per Pallet'!A:C,3,0)</f>
        <v>125</v>
      </c>
      <c r="S2184" s="16">
        <f t="shared" si="112"/>
        <v>5</v>
      </c>
    </row>
    <row r="2185" spans="1:19" hidden="1" x14ac:dyDescent="0.25">
      <c r="A2185" s="71">
        <v>84139972</v>
      </c>
      <c r="B2185" s="71">
        <v>3989</v>
      </c>
      <c r="C2185" s="71" t="s">
        <v>849</v>
      </c>
      <c r="D2185" s="71" t="s">
        <v>850</v>
      </c>
      <c r="E2185" s="71" t="s">
        <v>10403</v>
      </c>
      <c r="F2185" s="71" t="s">
        <v>851</v>
      </c>
      <c r="G2185" s="71" t="s">
        <v>852</v>
      </c>
      <c r="H2185" s="72">
        <v>778</v>
      </c>
      <c r="I2185" s="73">
        <v>29788.75</v>
      </c>
      <c r="J2185" s="73">
        <v>38288.879999999997</v>
      </c>
      <c r="K2185" s="73">
        <v>35047.18</v>
      </c>
      <c r="L2185" s="74">
        <v>1000</v>
      </c>
      <c r="M2185" s="73">
        <v>29788.75</v>
      </c>
      <c r="N2185" s="73">
        <v>0</v>
      </c>
      <c r="O2185" s="16" t="str">
        <f>VLOOKUP($A2185,'Roll up tech'!$A:$C,3,0)</f>
        <v>2.4 Gal</v>
      </c>
      <c r="P2185" s="16" t="str">
        <f>VLOOKUP($A2185,'Roll up tech'!$A:$C,2,0)</f>
        <v>BJ US-IC-ButterPecan-FTNG-1 2.4G</v>
      </c>
      <c r="Q2185" s="16" t="str">
        <f t="shared" si="111"/>
        <v>BJ</v>
      </c>
      <c r="R2185" s="16">
        <f>VLOOKUP(A2185,'Per Pallet'!A:C,3,0)</f>
        <v>125</v>
      </c>
      <c r="S2185" s="16">
        <f t="shared" si="112"/>
        <v>7</v>
      </c>
    </row>
    <row r="2186" spans="1:19" hidden="1" x14ac:dyDescent="0.25">
      <c r="A2186" s="71">
        <v>84141035</v>
      </c>
      <c r="B2186" s="71">
        <v>1419</v>
      </c>
      <c r="C2186" s="71" t="s">
        <v>849</v>
      </c>
      <c r="D2186" s="71" t="s">
        <v>850</v>
      </c>
      <c r="E2186" s="71" t="s">
        <v>10403</v>
      </c>
      <c r="F2186" s="71" t="s">
        <v>851</v>
      </c>
      <c r="G2186" s="71" t="s">
        <v>852</v>
      </c>
      <c r="H2186" s="72">
        <v>4125</v>
      </c>
      <c r="I2186" s="73">
        <v>117382.67</v>
      </c>
      <c r="J2186" s="73">
        <v>28456.400000000001</v>
      </c>
      <c r="K2186" s="73">
        <v>31254.7</v>
      </c>
      <c r="L2186" s="74">
        <v>1000</v>
      </c>
      <c r="M2186" s="73">
        <v>117382.67</v>
      </c>
      <c r="N2186" s="73">
        <v>0</v>
      </c>
      <c r="O2186" s="16" t="str">
        <f>VLOOKUP($A2186,'Roll up tech'!$A:$C,3,0)</f>
        <v>2.4 Gal</v>
      </c>
      <c r="P2186" s="16" t="str">
        <f>VLOOKUP($A2186,'Roll up tech'!$A:$C,2,0)</f>
        <v>BJ US-IC AmericoneDream-FTNG-1 2.4G</v>
      </c>
      <c r="Q2186" s="16" t="str">
        <f t="shared" si="111"/>
        <v>BJ</v>
      </c>
      <c r="R2186" s="16">
        <f>VLOOKUP(A2186,'Per Pallet'!A:C,3,0)</f>
        <v>125</v>
      </c>
      <c r="S2186" s="16">
        <f t="shared" si="112"/>
        <v>33</v>
      </c>
    </row>
    <row r="2187" spans="1:19" hidden="1" x14ac:dyDescent="0.25">
      <c r="A2187" s="71">
        <v>84141035</v>
      </c>
      <c r="B2187" s="71">
        <v>1439</v>
      </c>
      <c r="C2187" s="71" t="s">
        <v>849</v>
      </c>
      <c r="D2187" s="71" t="s">
        <v>850</v>
      </c>
      <c r="E2187" s="71" t="s">
        <v>10403</v>
      </c>
      <c r="F2187" s="71" t="s">
        <v>851</v>
      </c>
      <c r="G2187" s="71" t="s">
        <v>852</v>
      </c>
      <c r="H2187" s="72">
        <v>841</v>
      </c>
      <c r="I2187" s="73">
        <v>25519.54</v>
      </c>
      <c r="J2187" s="73">
        <v>30344.28</v>
      </c>
      <c r="K2187" s="73">
        <v>31254.7</v>
      </c>
      <c r="L2187" s="74">
        <v>1000</v>
      </c>
      <c r="M2187" s="73">
        <v>25519.54</v>
      </c>
      <c r="N2187" s="73">
        <v>0</v>
      </c>
      <c r="O2187" s="16" t="str">
        <f>VLOOKUP($A2187,'Roll up tech'!$A:$C,3,0)</f>
        <v>2.4 Gal</v>
      </c>
      <c r="P2187" s="16" t="str">
        <f>VLOOKUP($A2187,'Roll up tech'!$A:$C,2,0)</f>
        <v>BJ US-IC AmericoneDream-FTNG-1 2.4G</v>
      </c>
      <c r="Q2187" s="16" t="str">
        <f t="shared" si="111"/>
        <v>BJ</v>
      </c>
      <c r="R2187" s="16">
        <f>VLOOKUP(A2187,'Per Pallet'!A:C,3,0)</f>
        <v>125</v>
      </c>
      <c r="S2187" s="16">
        <f t="shared" si="112"/>
        <v>7</v>
      </c>
    </row>
    <row r="2188" spans="1:19" hidden="1" x14ac:dyDescent="0.25">
      <c r="A2188" s="71">
        <v>84141035</v>
      </c>
      <c r="B2188" s="71">
        <v>2300</v>
      </c>
      <c r="C2188" s="71" t="s">
        <v>849</v>
      </c>
      <c r="D2188" s="71" t="s">
        <v>850</v>
      </c>
      <c r="E2188" s="71" t="s">
        <v>10403</v>
      </c>
      <c r="F2188" s="71" t="s">
        <v>851</v>
      </c>
      <c r="G2188" s="71" t="s">
        <v>852</v>
      </c>
      <c r="H2188" s="72">
        <v>229</v>
      </c>
      <c r="I2188" s="73">
        <v>6951.4</v>
      </c>
      <c r="J2188" s="73">
        <v>30355.46</v>
      </c>
      <c r="K2188" s="73">
        <v>30826.35</v>
      </c>
      <c r="L2188" s="74">
        <v>1000</v>
      </c>
      <c r="M2188" s="73">
        <v>6951.4</v>
      </c>
      <c r="N2188" s="73">
        <v>0</v>
      </c>
      <c r="O2188" s="16" t="str">
        <f>VLOOKUP($A2188,'Roll up tech'!$A:$C,3,0)</f>
        <v>2.4 Gal</v>
      </c>
      <c r="P2188" s="16" t="str">
        <f>VLOOKUP($A2188,'Roll up tech'!$A:$C,2,0)</f>
        <v>BJ US-IC AmericoneDream-FTNG-1 2.4G</v>
      </c>
      <c r="Q2188" s="16" t="str">
        <f t="shared" si="111"/>
        <v>BJ</v>
      </c>
      <c r="R2188" s="16">
        <f>VLOOKUP(A2188,'Per Pallet'!A:C,3,0)</f>
        <v>125</v>
      </c>
      <c r="S2188" s="16">
        <f t="shared" si="112"/>
        <v>2</v>
      </c>
    </row>
    <row r="2189" spans="1:19" hidden="1" x14ac:dyDescent="0.25">
      <c r="A2189" s="71">
        <v>84141035</v>
      </c>
      <c r="B2189" s="71">
        <v>3989</v>
      </c>
      <c r="C2189" s="71" t="s">
        <v>849</v>
      </c>
      <c r="D2189" s="71" t="s">
        <v>850</v>
      </c>
      <c r="E2189" s="71" t="s">
        <v>10403</v>
      </c>
      <c r="F2189" s="71" t="s">
        <v>851</v>
      </c>
      <c r="G2189" s="71" t="s">
        <v>852</v>
      </c>
      <c r="H2189" s="72">
        <v>849</v>
      </c>
      <c r="I2189" s="73">
        <v>25474.959999999999</v>
      </c>
      <c r="J2189" s="73">
        <v>30005.84</v>
      </c>
      <c r="K2189" s="73">
        <v>30992.95</v>
      </c>
      <c r="L2189" s="74">
        <v>1000</v>
      </c>
      <c r="M2189" s="73">
        <v>25474.959999999999</v>
      </c>
      <c r="N2189" s="73">
        <v>0</v>
      </c>
      <c r="O2189" s="16" t="str">
        <f>VLOOKUP($A2189,'Roll up tech'!$A:$C,3,0)</f>
        <v>2.4 Gal</v>
      </c>
      <c r="P2189" s="16" t="str">
        <f>VLOOKUP($A2189,'Roll up tech'!$A:$C,2,0)</f>
        <v>BJ US-IC AmericoneDream-FTNG-1 2.4G</v>
      </c>
      <c r="Q2189" s="16" t="str">
        <f t="shared" si="111"/>
        <v>BJ</v>
      </c>
      <c r="R2189" s="16">
        <f>VLOOKUP(A2189,'Per Pallet'!A:C,3,0)</f>
        <v>125</v>
      </c>
      <c r="S2189" s="16">
        <f t="shared" si="112"/>
        <v>7</v>
      </c>
    </row>
    <row r="2190" spans="1:19" hidden="1" x14ac:dyDescent="0.25">
      <c r="A2190" s="71">
        <v>84141035</v>
      </c>
      <c r="B2190" s="71">
        <v>5914</v>
      </c>
      <c r="C2190" s="71" t="s">
        <v>849</v>
      </c>
      <c r="D2190" s="71" t="s">
        <v>850</v>
      </c>
      <c r="E2190" s="71" t="s">
        <v>10403</v>
      </c>
      <c r="F2190" s="71" t="s">
        <v>851</v>
      </c>
      <c r="G2190" s="71" t="s">
        <v>852</v>
      </c>
      <c r="H2190" s="72">
        <v>125</v>
      </c>
      <c r="I2190" s="73">
        <v>3448.38</v>
      </c>
      <c r="J2190" s="73">
        <v>27587.040000000001</v>
      </c>
      <c r="K2190" s="73">
        <v>29883.23</v>
      </c>
      <c r="L2190" s="74">
        <v>1000</v>
      </c>
      <c r="M2190" s="73">
        <v>3448.38</v>
      </c>
      <c r="N2190" s="73">
        <v>0</v>
      </c>
      <c r="O2190" s="16" t="str">
        <f>VLOOKUP($A2190,'Roll up tech'!$A:$C,3,0)</f>
        <v>2.4 Gal</v>
      </c>
      <c r="P2190" s="16" t="str">
        <f>VLOOKUP($A2190,'Roll up tech'!$A:$C,2,0)</f>
        <v>BJ US-IC AmericoneDream-FTNG-1 2.4G</v>
      </c>
      <c r="Q2190" s="16" t="str">
        <f t="shared" si="111"/>
        <v>BJ</v>
      </c>
      <c r="R2190" s="16">
        <f>VLOOKUP(A2190,'Per Pallet'!A:C,3,0)</f>
        <v>125</v>
      </c>
      <c r="S2190" s="16">
        <f t="shared" si="112"/>
        <v>1</v>
      </c>
    </row>
    <row r="2191" spans="1:19" hidden="1" x14ac:dyDescent="0.25">
      <c r="A2191" s="71">
        <v>84141037</v>
      </c>
      <c r="B2191" s="71">
        <v>1419</v>
      </c>
      <c r="C2191" s="71" t="s">
        <v>849</v>
      </c>
      <c r="D2191" s="71" t="s">
        <v>850</v>
      </c>
      <c r="E2191" s="71" t="s">
        <v>10403</v>
      </c>
      <c r="F2191" s="71" t="s">
        <v>851</v>
      </c>
      <c r="G2191" s="71" t="s">
        <v>852</v>
      </c>
      <c r="H2191" s="72">
        <v>5125</v>
      </c>
      <c r="I2191" s="73">
        <v>174984.45</v>
      </c>
      <c r="J2191" s="73">
        <v>34143.31</v>
      </c>
      <c r="K2191" s="73">
        <v>28937.07</v>
      </c>
      <c r="L2191" s="74">
        <v>1000</v>
      </c>
      <c r="M2191" s="73">
        <v>174984.45</v>
      </c>
      <c r="N2191" s="73">
        <v>0</v>
      </c>
      <c r="O2191" s="16" t="str">
        <f>VLOOKUP($A2191,'Roll up tech'!$A:$C,3,0)</f>
        <v>2.4 Gal</v>
      </c>
      <c r="P2191" s="16" t="str">
        <f>VLOOKUP($A2191,'Roll up tech'!$A:$C,2,0)</f>
        <v>BJ US-IC-ChocFudgBrownie-FTNG-1 2.4G</v>
      </c>
      <c r="Q2191" s="16" t="str">
        <f t="shared" si="111"/>
        <v>BJ</v>
      </c>
      <c r="R2191" s="16">
        <f>VLOOKUP(A2191,'Per Pallet'!A:C,3,0)</f>
        <v>125</v>
      </c>
      <c r="S2191" s="16">
        <f t="shared" si="112"/>
        <v>41</v>
      </c>
    </row>
    <row r="2192" spans="1:19" hidden="1" x14ac:dyDescent="0.25">
      <c r="A2192" s="71">
        <v>84141037</v>
      </c>
      <c r="B2192" s="71">
        <v>1439</v>
      </c>
      <c r="C2192" s="71" t="s">
        <v>849</v>
      </c>
      <c r="D2192" s="71" t="s">
        <v>850</v>
      </c>
      <c r="E2192" s="71" t="s">
        <v>10403</v>
      </c>
      <c r="F2192" s="71" t="s">
        <v>851</v>
      </c>
      <c r="G2192" s="71" t="s">
        <v>852</v>
      </c>
      <c r="H2192" s="72">
        <v>1125</v>
      </c>
      <c r="I2192" s="73">
        <v>35103.81</v>
      </c>
      <c r="J2192" s="73">
        <v>31203.39</v>
      </c>
      <c r="K2192" s="73">
        <v>28937.07</v>
      </c>
      <c r="L2192" s="74">
        <v>1000</v>
      </c>
      <c r="M2192" s="73">
        <v>35103.81</v>
      </c>
      <c r="N2192" s="73">
        <v>0</v>
      </c>
      <c r="O2192" s="16" t="str">
        <f>VLOOKUP($A2192,'Roll up tech'!$A:$C,3,0)</f>
        <v>2.4 Gal</v>
      </c>
      <c r="P2192" s="16" t="str">
        <f>VLOOKUP($A2192,'Roll up tech'!$A:$C,2,0)</f>
        <v>BJ US-IC-ChocFudgBrownie-FTNG-1 2.4G</v>
      </c>
      <c r="Q2192" s="16" t="str">
        <f t="shared" si="111"/>
        <v>BJ</v>
      </c>
      <c r="R2192" s="16">
        <f>VLOOKUP(A2192,'Per Pallet'!A:C,3,0)</f>
        <v>125</v>
      </c>
      <c r="S2192" s="16">
        <f t="shared" si="112"/>
        <v>9</v>
      </c>
    </row>
    <row r="2193" spans="1:19" hidden="1" x14ac:dyDescent="0.25">
      <c r="A2193" s="71">
        <v>84141037</v>
      </c>
      <c r="B2193" s="71">
        <v>2300</v>
      </c>
      <c r="C2193" s="71" t="s">
        <v>849</v>
      </c>
      <c r="D2193" s="71" t="s">
        <v>850</v>
      </c>
      <c r="E2193" s="71" t="s">
        <v>10403</v>
      </c>
      <c r="F2193" s="71" t="s">
        <v>851</v>
      </c>
      <c r="G2193" s="71" t="s">
        <v>852</v>
      </c>
      <c r="H2193" s="72">
        <v>1343</v>
      </c>
      <c r="I2193" s="73">
        <v>54293.22</v>
      </c>
      <c r="J2193" s="73">
        <v>40426.82</v>
      </c>
      <c r="K2193" s="73">
        <v>28840.720000000001</v>
      </c>
      <c r="L2193" s="74">
        <v>1000</v>
      </c>
      <c r="M2193" s="73">
        <v>54293.22</v>
      </c>
      <c r="N2193" s="73">
        <v>0</v>
      </c>
      <c r="O2193" s="16" t="str">
        <f>VLOOKUP($A2193,'Roll up tech'!$A:$C,3,0)</f>
        <v>2.4 Gal</v>
      </c>
      <c r="P2193" s="16" t="str">
        <f>VLOOKUP($A2193,'Roll up tech'!$A:$C,2,0)</f>
        <v>BJ US-IC-ChocFudgBrownie-FTNG-1 2.4G</v>
      </c>
      <c r="Q2193" s="16" t="str">
        <f t="shared" si="111"/>
        <v>BJ</v>
      </c>
      <c r="R2193" s="16">
        <f>VLOOKUP(A2193,'Per Pallet'!A:C,3,0)</f>
        <v>125</v>
      </c>
      <c r="S2193" s="16">
        <f t="shared" si="112"/>
        <v>11</v>
      </c>
    </row>
    <row r="2194" spans="1:19" hidden="1" x14ac:dyDescent="0.25">
      <c r="A2194" s="71">
        <v>84141037</v>
      </c>
      <c r="B2194" s="71">
        <v>3989</v>
      </c>
      <c r="C2194" s="71" t="s">
        <v>849</v>
      </c>
      <c r="D2194" s="71" t="s">
        <v>850</v>
      </c>
      <c r="E2194" s="71" t="s">
        <v>10403</v>
      </c>
      <c r="F2194" s="71" t="s">
        <v>851</v>
      </c>
      <c r="G2194" s="71" t="s">
        <v>852</v>
      </c>
      <c r="H2194" s="72">
        <v>4293</v>
      </c>
      <c r="I2194" s="73">
        <v>161349.21</v>
      </c>
      <c r="J2194" s="73">
        <v>37584.26</v>
      </c>
      <c r="K2194" s="73">
        <v>29033.29</v>
      </c>
      <c r="L2194" s="74">
        <v>1000</v>
      </c>
      <c r="M2194" s="73">
        <v>161349.21</v>
      </c>
      <c r="N2194" s="73">
        <v>0</v>
      </c>
      <c r="O2194" s="16" t="str">
        <f>VLOOKUP($A2194,'Roll up tech'!$A:$C,3,0)</f>
        <v>2.4 Gal</v>
      </c>
      <c r="P2194" s="16" t="str">
        <f>VLOOKUP($A2194,'Roll up tech'!$A:$C,2,0)</f>
        <v>BJ US-IC-ChocFudgBrownie-FTNG-1 2.4G</v>
      </c>
      <c r="Q2194" s="16" t="str">
        <f t="shared" si="111"/>
        <v>BJ</v>
      </c>
      <c r="R2194" s="16">
        <f>VLOOKUP(A2194,'Per Pallet'!A:C,3,0)</f>
        <v>125</v>
      </c>
      <c r="S2194" s="16">
        <f t="shared" si="112"/>
        <v>35</v>
      </c>
    </row>
    <row r="2195" spans="1:19" hidden="1" x14ac:dyDescent="0.25">
      <c r="A2195" s="71">
        <v>84141037</v>
      </c>
      <c r="B2195" s="71">
        <v>5914</v>
      </c>
      <c r="C2195" s="71" t="s">
        <v>849</v>
      </c>
      <c r="D2195" s="71" t="s">
        <v>850</v>
      </c>
      <c r="E2195" s="71" t="s">
        <v>10403</v>
      </c>
      <c r="F2195" s="71" t="s">
        <v>851</v>
      </c>
      <c r="G2195" s="71" t="s">
        <v>852</v>
      </c>
      <c r="H2195" s="72">
        <v>0</v>
      </c>
      <c r="I2195" s="73">
        <v>0</v>
      </c>
      <c r="J2195" s="73">
        <v>25709.98</v>
      </c>
      <c r="K2195" s="73">
        <v>27919.9</v>
      </c>
      <c r="L2195" s="74">
        <v>1000</v>
      </c>
      <c r="M2195" s="73">
        <v>0</v>
      </c>
      <c r="N2195" s="73">
        <v>0</v>
      </c>
      <c r="O2195" s="16" t="str">
        <f>VLOOKUP($A2195,'Roll up tech'!$A:$C,3,0)</f>
        <v>2.4 Gal</v>
      </c>
      <c r="P2195" s="16" t="str">
        <f>VLOOKUP($A2195,'Roll up tech'!$A:$C,2,0)</f>
        <v>BJ US-IC-ChocFudgBrownie-FTNG-1 2.4G</v>
      </c>
      <c r="Q2195" s="16" t="str">
        <f t="shared" si="111"/>
        <v>BJ</v>
      </c>
      <c r="R2195" s="16">
        <f>VLOOKUP(A2195,'Per Pallet'!A:C,3,0)</f>
        <v>125</v>
      </c>
      <c r="S2195" s="16">
        <f t="shared" si="112"/>
        <v>0</v>
      </c>
    </row>
    <row r="2196" spans="1:19" hidden="1" x14ac:dyDescent="0.25">
      <c r="A2196" s="71">
        <v>84141094</v>
      </c>
      <c r="B2196" s="71">
        <v>1419</v>
      </c>
      <c r="C2196" s="71" t="s">
        <v>849</v>
      </c>
      <c r="D2196" s="71" t="s">
        <v>850</v>
      </c>
      <c r="E2196" s="71" t="s">
        <v>10403</v>
      </c>
      <c r="F2196" s="71" t="s">
        <v>851</v>
      </c>
      <c r="G2196" s="71" t="s">
        <v>852</v>
      </c>
      <c r="H2196" s="72">
        <v>43101</v>
      </c>
      <c r="I2196" s="73">
        <v>519998.67</v>
      </c>
      <c r="J2196" s="73">
        <v>12064.65</v>
      </c>
      <c r="K2196" s="73">
        <v>12140.14</v>
      </c>
      <c r="L2196" s="74">
        <v>1000</v>
      </c>
      <c r="M2196" s="73">
        <v>519998.67</v>
      </c>
      <c r="N2196" s="73">
        <v>0</v>
      </c>
      <c r="O2196" s="16" t="str">
        <f>VLOOKUP($A2196,'Roll up tech'!$A:$C,3,0)</f>
        <v>BJ PTS</v>
      </c>
      <c r="P2196" s="16" t="str">
        <f>VLOOKUP($A2196,'Roll up tech'!$A:$C,2,0)</f>
        <v>BJ US-IC AmericoneDream-FTNG-8 1PT</v>
      </c>
      <c r="Q2196" s="16" t="str">
        <f t="shared" si="111"/>
        <v>BJ</v>
      </c>
      <c r="R2196" s="16">
        <f>VLOOKUP(A2196,'Per Pallet'!A:C,3,0)</f>
        <v>240</v>
      </c>
      <c r="S2196" s="16">
        <f t="shared" si="112"/>
        <v>180</v>
      </c>
    </row>
    <row r="2197" spans="1:19" hidden="1" x14ac:dyDescent="0.25">
      <c r="A2197" s="71">
        <v>84141094</v>
      </c>
      <c r="B2197" s="71">
        <v>1439</v>
      </c>
      <c r="C2197" s="71" t="s">
        <v>849</v>
      </c>
      <c r="D2197" s="71" t="s">
        <v>850</v>
      </c>
      <c r="E2197" s="71" t="s">
        <v>10403</v>
      </c>
      <c r="F2197" s="71" t="s">
        <v>851</v>
      </c>
      <c r="G2197" s="71" t="s">
        <v>852</v>
      </c>
      <c r="H2197" s="72">
        <v>23290</v>
      </c>
      <c r="I2197" s="73">
        <v>304134.31</v>
      </c>
      <c r="J2197" s="73">
        <v>13058.58</v>
      </c>
      <c r="K2197" s="73">
        <v>12820.4</v>
      </c>
      <c r="L2197" s="74">
        <v>1000</v>
      </c>
      <c r="M2197" s="73">
        <v>304134.31</v>
      </c>
      <c r="N2197" s="73">
        <v>0</v>
      </c>
      <c r="O2197" s="16" t="str">
        <f>VLOOKUP($A2197,'Roll up tech'!$A:$C,3,0)</f>
        <v>BJ PTS</v>
      </c>
      <c r="P2197" s="16" t="str">
        <f>VLOOKUP($A2197,'Roll up tech'!$A:$C,2,0)</f>
        <v>BJ US-IC AmericoneDream-FTNG-8 1PT</v>
      </c>
      <c r="Q2197" s="16" t="str">
        <f t="shared" si="111"/>
        <v>BJ</v>
      </c>
      <c r="R2197" s="16">
        <f>VLOOKUP(A2197,'Per Pallet'!A:C,3,0)</f>
        <v>240</v>
      </c>
      <c r="S2197" s="16">
        <f t="shared" si="112"/>
        <v>98</v>
      </c>
    </row>
    <row r="2198" spans="1:19" hidden="1" x14ac:dyDescent="0.25">
      <c r="A2198" s="71">
        <v>84141094</v>
      </c>
      <c r="B2198" s="71">
        <v>2300</v>
      </c>
      <c r="C2198" s="71" t="s">
        <v>849</v>
      </c>
      <c r="D2198" s="71" t="s">
        <v>850</v>
      </c>
      <c r="E2198" s="71" t="s">
        <v>10403</v>
      </c>
      <c r="F2198" s="71" t="s">
        <v>851</v>
      </c>
      <c r="G2198" s="71" t="s">
        <v>852</v>
      </c>
      <c r="H2198" s="72">
        <v>16535</v>
      </c>
      <c r="I2198" s="73">
        <v>201259.66</v>
      </c>
      <c r="J2198" s="73">
        <v>12171.74</v>
      </c>
      <c r="K2198" s="73">
        <v>12202.51</v>
      </c>
      <c r="L2198" s="74">
        <v>1000</v>
      </c>
      <c r="M2198" s="73">
        <v>201259.66</v>
      </c>
      <c r="N2198" s="73">
        <v>0</v>
      </c>
      <c r="O2198" s="16" t="str">
        <f>VLOOKUP($A2198,'Roll up tech'!$A:$C,3,0)</f>
        <v>BJ PTS</v>
      </c>
      <c r="P2198" s="16" t="str">
        <f>VLOOKUP($A2198,'Roll up tech'!$A:$C,2,0)</f>
        <v>BJ US-IC AmericoneDream-FTNG-8 1PT</v>
      </c>
      <c r="Q2198" s="16" t="str">
        <f t="shared" si="111"/>
        <v>BJ</v>
      </c>
      <c r="R2198" s="16">
        <f>VLOOKUP(A2198,'Per Pallet'!A:C,3,0)</f>
        <v>240</v>
      </c>
      <c r="S2198" s="16">
        <f t="shared" si="112"/>
        <v>69</v>
      </c>
    </row>
    <row r="2199" spans="1:19" hidden="1" x14ac:dyDescent="0.25">
      <c r="A2199" s="71">
        <v>84141094</v>
      </c>
      <c r="B2199" s="71">
        <v>2904</v>
      </c>
      <c r="C2199" s="71" t="s">
        <v>849</v>
      </c>
      <c r="D2199" s="71" t="s">
        <v>850</v>
      </c>
      <c r="E2199" s="71" t="s">
        <v>10403</v>
      </c>
      <c r="F2199" s="71" t="s">
        <v>851</v>
      </c>
      <c r="G2199" s="71" t="s">
        <v>852</v>
      </c>
      <c r="H2199" s="72">
        <v>8</v>
      </c>
      <c r="I2199" s="73">
        <v>98</v>
      </c>
      <c r="J2199" s="73">
        <v>12250</v>
      </c>
      <c r="K2199" s="73">
        <v>11630.25</v>
      </c>
      <c r="L2199" s="74">
        <v>1000</v>
      </c>
      <c r="M2199" s="73">
        <v>98</v>
      </c>
      <c r="N2199" s="73">
        <v>0</v>
      </c>
      <c r="O2199" s="16" t="str">
        <f>VLOOKUP($A2199,'Roll up tech'!$A:$C,3,0)</f>
        <v>BJ PTS</v>
      </c>
      <c r="P2199" s="16" t="str">
        <f>VLOOKUP($A2199,'Roll up tech'!$A:$C,2,0)</f>
        <v>BJ US-IC AmericoneDream-FTNG-8 1PT</v>
      </c>
      <c r="Q2199" s="16" t="str">
        <f t="shared" si="111"/>
        <v>BJ</v>
      </c>
      <c r="R2199" s="16">
        <f>VLOOKUP(A2199,'Per Pallet'!A:C,3,0)</f>
        <v>240</v>
      </c>
      <c r="S2199" s="16">
        <f t="shared" si="112"/>
        <v>1</v>
      </c>
    </row>
    <row r="2200" spans="1:19" hidden="1" x14ac:dyDescent="0.25">
      <c r="A2200" s="71">
        <v>84141094</v>
      </c>
      <c r="B2200" s="71">
        <v>3989</v>
      </c>
      <c r="C2200" s="71" t="s">
        <v>849</v>
      </c>
      <c r="D2200" s="71" t="s">
        <v>850</v>
      </c>
      <c r="E2200" s="71" t="s">
        <v>10403</v>
      </c>
      <c r="F2200" s="71" t="s">
        <v>851</v>
      </c>
      <c r="G2200" s="71" t="s">
        <v>852</v>
      </c>
      <c r="H2200" s="72">
        <v>43227</v>
      </c>
      <c r="I2200" s="73">
        <v>532909.76</v>
      </c>
      <c r="J2200" s="73">
        <v>12328.17</v>
      </c>
      <c r="K2200" s="73">
        <v>12195.11</v>
      </c>
      <c r="L2200" s="74">
        <v>1000</v>
      </c>
      <c r="M2200" s="73">
        <v>532909.76</v>
      </c>
      <c r="N2200" s="73">
        <v>0</v>
      </c>
      <c r="O2200" s="16" t="str">
        <f>VLOOKUP($A2200,'Roll up tech'!$A:$C,3,0)</f>
        <v>BJ PTS</v>
      </c>
      <c r="P2200" s="16" t="str">
        <f>VLOOKUP($A2200,'Roll up tech'!$A:$C,2,0)</f>
        <v>BJ US-IC AmericoneDream-FTNG-8 1PT</v>
      </c>
      <c r="Q2200" s="16" t="str">
        <f t="shared" si="111"/>
        <v>BJ</v>
      </c>
      <c r="R2200" s="16">
        <f>VLOOKUP(A2200,'Per Pallet'!A:C,3,0)</f>
        <v>240</v>
      </c>
      <c r="S2200" s="16">
        <f t="shared" si="112"/>
        <v>181</v>
      </c>
    </row>
    <row r="2201" spans="1:19" hidden="1" x14ac:dyDescent="0.25">
      <c r="A2201" s="71">
        <v>84141094</v>
      </c>
      <c r="B2201" s="71">
        <v>5914</v>
      </c>
      <c r="C2201" s="71" t="s">
        <v>849</v>
      </c>
      <c r="D2201" s="71" t="s">
        <v>850</v>
      </c>
      <c r="E2201" s="71" t="s">
        <v>10403</v>
      </c>
      <c r="F2201" s="71" t="s">
        <v>851</v>
      </c>
      <c r="G2201" s="71" t="s">
        <v>852</v>
      </c>
      <c r="H2201" s="72">
        <v>11103</v>
      </c>
      <c r="I2201" s="73">
        <v>122218.09</v>
      </c>
      <c r="J2201" s="73">
        <v>11007.66</v>
      </c>
      <c r="K2201" s="73">
        <v>11856.95</v>
      </c>
      <c r="L2201" s="74">
        <v>1000</v>
      </c>
      <c r="M2201" s="73">
        <v>122218.09</v>
      </c>
      <c r="N2201" s="73">
        <v>0</v>
      </c>
      <c r="O2201" s="16" t="str">
        <f>VLOOKUP($A2201,'Roll up tech'!$A:$C,3,0)</f>
        <v>BJ PTS</v>
      </c>
      <c r="P2201" s="16" t="str">
        <f>VLOOKUP($A2201,'Roll up tech'!$A:$C,2,0)</f>
        <v>BJ US-IC AmericoneDream-FTNG-8 1PT</v>
      </c>
      <c r="Q2201" s="16" t="str">
        <f t="shared" si="111"/>
        <v>BJ</v>
      </c>
      <c r="R2201" s="16">
        <f>VLOOKUP(A2201,'Per Pallet'!A:C,3,0)</f>
        <v>240</v>
      </c>
      <c r="S2201" s="16">
        <f t="shared" si="112"/>
        <v>47</v>
      </c>
    </row>
    <row r="2202" spans="1:19" hidden="1" x14ac:dyDescent="0.25">
      <c r="A2202" s="71">
        <v>84141102</v>
      </c>
      <c r="B2202" s="71">
        <v>1406</v>
      </c>
      <c r="C2202" s="71" t="s">
        <v>849</v>
      </c>
      <c r="D2202" s="71" t="s">
        <v>850</v>
      </c>
      <c r="E2202" s="71" t="s">
        <v>10403</v>
      </c>
      <c r="F2202" s="71" t="s">
        <v>851</v>
      </c>
      <c r="G2202" s="71" t="s">
        <v>852</v>
      </c>
      <c r="H2202" s="72">
        <v>0</v>
      </c>
      <c r="I2202" s="73">
        <v>0</v>
      </c>
      <c r="J2202" s="73">
        <v>11805.39</v>
      </c>
      <c r="K2202" s="73">
        <v>13920.95</v>
      </c>
      <c r="L2202" s="74">
        <v>1000</v>
      </c>
      <c r="M2202" s="73">
        <v>0</v>
      </c>
      <c r="N2202" s="73">
        <v>0</v>
      </c>
      <c r="O2202" s="16" t="str">
        <f>VLOOKUP($A2202,'Roll up tech'!$A:$C,3,0)</f>
        <v>BJ PTS</v>
      </c>
      <c r="P2202" s="16" t="str">
        <f>VLOOKUP($A2202,'Roll up tech'!$A:$C,2,0)</f>
        <v>BJ US-IC-ChocFudgBrownie-FTNG-8 1PT</v>
      </c>
      <c r="Q2202" s="16" t="str">
        <f t="shared" si="111"/>
        <v>BJ</v>
      </c>
      <c r="R2202" s="16">
        <f>VLOOKUP(A2202,'Per Pallet'!A:C,3,0)</f>
        <v>240</v>
      </c>
      <c r="S2202" s="16">
        <f t="shared" si="112"/>
        <v>0</v>
      </c>
    </row>
    <row r="2203" spans="1:19" hidden="1" x14ac:dyDescent="0.25">
      <c r="A2203" s="71">
        <v>84141102</v>
      </c>
      <c r="B2203" s="71">
        <v>1419</v>
      </c>
      <c r="C2203" s="71" t="s">
        <v>849</v>
      </c>
      <c r="D2203" s="71" t="s">
        <v>850</v>
      </c>
      <c r="E2203" s="71" t="s">
        <v>10403</v>
      </c>
      <c r="F2203" s="71" t="s">
        <v>851</v>
      </c>
      <c r="G2203" s="71" t="s">
        <v>852</v>
      </c>
      <c r="H2203" s="72">
        <v>33764</v>
      </c>
      <c r="I2203" s="73">
        <v>416841.79</v>
      </c>
      <c r="J2203" s="73">
        <v>12345.75</v>
      </c>
      <c r="K2203" s="73">
        <v>11958.16</v>
      </c>
      <c r="L2203" s="74">
        <v>1000</v>
      </c>
      <c r="M2203" s="73">
        <v>416841.79</v>
      </c>
      <c r="N2203" s="73">
        <v>0</v>
      </c>
      <c r="O2203" s="16" t="str">
        <f>VLOOKUP($A2203,'Roll up tech'!$A:$C,3,0)</f>
        <v>BJ PTS</v>
      </c>
      <c r="P2203" s="16" t="str">
        <f>VLOOKUP($A2203,'Roll up tech'!$A:$C,2,0)</f>
        <v>BJ US-IC-ChocFudgBrownie-FTNG-8 1PT</v>
      </c>
      <c r="Q2203" s="16" t="str">
        <f t="shared" si="111"/>
        <v>BJ</v>
      </c>
      <c r="R2203" s="16">
        <f>VLOOKUP(A2203,'Per Pallet'!A:C,3,0)</f>
        <v>240</v>
      </c>
      <c r="S2203" s="16">
        <f t="shared" si="112"/>
        <v>141</v>
      </c>
    </row>
    <row r="2204" spans="1:19" hidden="1" x14ac:dyDescent="0.25">
      <c r="A2204" s="71">
        <v>84141102</v>
      </c>
      <c r="B2204" s="71">
        <v>1439</v>
      </c>
      <c r="C2204" s="71" t="s">
        <v>849</v>
      </c>
      <c r="D2204" s="71" t="s">
        <v>850</v>
      </c>
      <c r="E2204" s="71" t="s">
        <v>10403</v>
      </c>
      <c r="F2204" s="71" t="s">
        <v>851</v>
      </c>
      <c r="G2204" s="71" t="s">
        <v>852</v>
      </c>
      <c r="H2204" s="72">
        <v>15363</v>
      </c>
      <c r="I2204" s="73">
        <v>196555.2</v>
      </c>
      <c r="J2204" s="73">
        <v>12794.06</v>
      </c>
      <c r="K2204" s="73">
        <v>13920.95</v>
      </c>
      <c r="L2204" s="74">
        <v>1000</v>
      </c>
      <c r="M2204" s="73">
        <v>196555.2</v>
      </c>
      <c r="N2204" s="73">
        <v>0</v>
      </c>
      <c r="O2204" s="16" t="str">
        <f>VLOOKUP($A2204,'Roll up tech'!$A:$C,3,0)</f>
        <v>BJ PTS</v>
      </c>
      <c r="P2204" s="16" t="str">
        <f>VLOOKUP($A2204,'Roll up tech'!$A:$C,2,0)</f>
        <v>BJ US-IC-ChocFudgBrownie-FTNG-8 1PT</v>
      </c>
      <c r="Q2204" s="16" t="str">
        <f t="shared" si="111"/>
        <v>BJ</v>
      </c>
      <c r="R2204" s="16">
        <f>VLOOKUP(A2204,'Per Pallet'!A:C,3,0)</f>
        <v>240</v>
      </c>
      <c r="S2204" s="16">
        <f t="shared" si="112"/>
        <v>65</v>
      </c>
    </row>
    <row r="2205" spans="1:19" hidden="1" x14ac:dyDescent="0.25">
      <c r="A2205" s="71">
        <v>84141102</v>
      </c>
      <c r="B2205" s="71">
        <v>2300</v>
      </c>
      <c r="C2205" s="71" t="s">
        <v>849</v>
      </c>
      <c r="D2205" s="71" t="s">
        <v>850</v>
      </c>
      <c r="E2205" s="71" t="s">
        <v>10403</v>
      </c>
      <c r="F2205" s="71" t="s">
        <v>851</v>
      </c>
      <c r="G2205" s="71" t="s">
        <v>852</v>
      </c>
      <c r="H2205" s="72">
        <v>20984</v>
      </c>
      <c r="I2205" s="73">
        <v>259579.47</v>
      </c>
      <c r="J2205" s="73">
        <v>12370.35</v>
      </c>
      <c r="K2205" s="73">
        <v>12036.7</v>
      </c>
      <c r="L2205" s="74">
        <v>1000</v>
      </c>
      <c r="M2205" s="73">
        <v>259579.47</v>
      </c>
      <c r="N2205" s="73">
        <v>0</v>
      </c>
      <c r="O2205" s="16" t="str">
        <f>VLOOKUP($A2205,'Roll up tech'!$A:$C,3,0)</f>
        <v>BJ PTS</v>
      </c>
      <c r="P2205" s="16" t="str">
        <f>VLOOKUP($A2205,'Roll up tech'!$A:$C,2,0)</f>
        <v>BJ US-IC-ChocFudgBrownie-FTNG-8 1PT</v>
      </c>
      <c r="Q2205" s="16" t="str">
        <f t="shared" si="111"/>
        <v>BJ</v>
      </c>
      <c r="R2205" s="16">
        <f>VLOOKUP(A2205,'Per Pallet'!A:C,3,0)</f>
        <v>240</v>
      </c>
      <c r="S2205" s="16">
        <f t="shared" si="112"/>
        <v>88</v>
      </c>
    </row>
    <row r="2206" spans="1:19" hidden="1" x14ac:dyDescent="0.25">
      <c r="A2206" s="71">
        <v>84141102</v>
      </c>
      <c r="B2206" s="71">
        <v>3989</v>
      </c>
      <c r="C2206" s="71" t="s">
        <v>849</v>
      </c>
      <c r="D2206" s="71" t="s">
        <v>850</v>
      </c>
      <c r="E2206" s="71" t="s">
        <v>10403</v>
      </c>
      <c r="F2206" s="71" t="s">
        <v>851</v>
      </c>
      <c r="G2206" s="71" t="s">
        <v>852</v>
      </c>
      <c r="H2206" s="72">
        <v>47453</v>
      </c>
      <c r="I2206" s="73">
        <v>588699.97</v>
      </c>
      <c r="J2206" s="73">
        <v>12405.96</v>
      </c>
      <c r="K2206" s="73">
        <v>12054.87</v>
      </c>
      <c r="L2206" s="74">
        <v>1000</v>
      </c>
      <c r="M2206" s="73">
        <v>588699.97</v>
      </c>
      <c r="N2206" s="73">
        <v>0</v>
      </c>
      <c r="O2206" s="16" t="str">
        <f>VLOOKUP($A2206,'Roll up tech'!$A:$C,3,0)</f>
        <v>BJ PTS</v>
      </c>
      <c r="P2206" s="16" t="str">
        <f>VLOOKUP($A2206,'Roll up tech'!$A:$C,2,0)</f>
        <v>BJ US-IC-ChocFudgBrownie-FTNG-8 1PT</v>
      </c>
      <c r="Q2206" s="16" t="str">
        <f t="shared" si="111"/>
        <v>BJ</v>
      </c>
      <c r="R2206" s="16">
        <f>VLOOKUP(A2206,'Per Pallet'!A:C,3,0)</f>
        <v>240</v>
      </c>
      <c r="S2206" s="16">
        <f t="shared" si="112"/>
        <v>198</v>
      </c>
    </row>
    <row r="2207" spans="1:19" hidden="1" x14ac:dyDescent="0.25">
      <c r="A2207" s="71">
        <v>84141102</v>
      </c>
      <c r="B2207" s="71">
        <v>5911</v>
      </c>
      <c r="C2207" s="71" t="s">
        <v>849</v>
      </c>
      <c r="D2207" s="71" t="s">
        <v>850</v>
      </c>
      <c r="E2207" s="71" t="s">
        <v>10403</v>
      </c>
      <c r="F2207" s="71" t="s">
        <v>851</v>
      </c>
      <c r="G2207" s="71" t="s">
        <v>852</v>
      </c>
      <c r="H2207" s="72">
        <v>480</v>
      </c>
      <c r="I2207" s="73">
        <v>5725.31</v>
      </c>
      <c r="J2207" s="73">
        <v>11927.73</v>
      </c>
      <c r="K2207" s="73">
        <v>11859.53</v>
      </c>
      <c r="L2207" s="74">
        <v>1000</v>
      </c>
      <c r="M2207" s="73">
        <v>5725.31</v>
      </c>
      <c r="N2207" s="73">
        <v>0</v>
      </c>
      <c r="O2207" s="16" t="str">
        <f>VLOOKUP($A2207,'Roll up tech'!$A:$C,3,0)</f>
        <v>BJ PTS</v>
      </c>
      <c r="P2207" s="16" t="str">
        <f>VLOOKUP($A2207,'Roll up tech'!$A:$C,2,0)</f>
        <v>BJ US-IC-ChocFudgBrownie-FTNG-8 1PT</v>
      </c>
      <c r="Q2207" s="16" t="str">
        <f t="shared" si="111"/>
        <v>BJ</v>
      </c>
      <c r="R2207" s="16">
        <f>VLOOKUP(A2207,'Per Pallet'!A:C,3,0)</f>
        <v>240</v>
      </c>
      <c r="S2207" s="16">
        <f t="shared" si="112"/>
        <v>2</v>
      </c>
    </row>
    <row r="2208" spans="1:19" hidden="1" x14ac:dyDescent="0.25">
      <c r="A2208" s="71">
        <v>84141102</v>
      </c>
      <c r="B2208" s="71">
        <v>5914</v>
      </c>
      <c r="C2208" s="71" t="s">
        <v>849</v>
      </c>
      <c r="D2208" s="71" t="s">
        <v>850</v>
      </c>
      <c r="E2208" s="71" t="s">
        <v>10403</v>
      </c>
      <c r="F2208" s="71" t="s">
        <v>851</v>
      </c>
      <c r="G2208" s="71" t="s">
        <v>852</v>
      </c>
      <c r="H2208" s="72">
        <v>0</v>
      </c>
      <c r="I2208" s="73">
        <v>0</v>
      </c>
      <c r="J2208" s="73">
        <v>10995.07</v>
      </c>
      <c r="K2208" s="73">
        <v>11495.07</v>
      </c>
      <c r="L2208" s="74">
        <v>1000</v>
      </c>
      <c r="M2208" s="73">
        <v>0</v>
      </c>
      <c r="N2208" s="73">
        <v>0</v>
      </c>
      <c r="O2208" s="16" t="str">
        <f>VLOOKUP($A2208,'Roll up tech'!$A:$C,3,0)</f>
        <v>BJ PTS</v>
      </c>
      <c r="P2208" s="16" t="str">
        <f>VLOOKUP($A2208,'Roll up tech'!$A:$C,2,0)</f>
        <v>BJ US-IC-ChocFudgBrownie-FTNG-8 1PT</v>
      </c>
      <c r="Q2208" s="16" t="str">
        <f t="shared" si="111"/>
        <v>BJ</v>
      </c>
      <c r="R2208" s="16">
        <f>VLOOKUP(A2208,'Per Pallet'!A:C,3,0)</f>
        <v>240</v>
      </c>
      <c r="S2208" s="16">
        <f t="shared" si="112"/>
        <v>0</v>
      </c>
    </row>
    <row r="2209" spans="1:19" hidden="1" x14ac:dyDescent="0.25">
      <c r="A2209" s="71">
        <v>84141103</v>
      </c>
      <c r="B2209" s="71">
        <v>1419</v>
      </c>
      <c r="C2209" s="71" t="s">
        <v>849</v>
      </c>
      <c r="D2209" s="71" t="s">
        <v>850</v>
      </c>
      <c r="E2209" s="71" t="s">
        <v>10403</v>
      </c>
      <c r="F2209" s="71" t="s">
        <v>851</v>
      </c>
      <c r="G2209" s="71" t="s">
        <v>852</v>
      </c>
      <c r="H2209" s="72">
        <v>89082</v>
      </c>
      <c r="I2209" s="73">
        <v>1094595.1599999999</v>
      </c>
      <c r="J2209" s="73">
        <v>12287.5</v>
      </c>
      <c r="K2209" s="73">
        <v>12303.46</v>
      </c>
      <c r="L2209" s="74">
        <v>1000</v>
      </c>
      <c r="M2209" s="73">
        <v>1094595.1599999999</v>
      </c>
      <c r="N2209" s="73">
        <v>0</v>
      </c>
      <c r="O2209" s="16" t="str">
        <f>VLOOKUP($A2209,'Roll up tech'!$A:$C,3,0)</f>
        <v>BJ PTS</v>
      </c>
      <c r="P2209" s="16" t="str">
        <f>VLOOKUP($A2209,'Roll up tech'!$A:$C,2,0)</f>
        <v>BJ US-IC-HalfBaked-FTNG-8 1PT</v>
      </c>
      <c r="Q2209" s="16" t="str">
        <f t="shared" si="111"/>
        <v>BJ</v>
      </c>
      <c r="R2209" s="16">
        <f>VLOOKUP(A2209,'Per Pallet'!A:C,3,0)</f>
        <v>240</v>
      </c>
      <c r="S2209" s="16">
        <f t="shared" si="112"/>
        <v>372</v>
      </c>
    </row>
    <row r="2210" spans="1:19" hidden="1" x14ac:dyDescent="0.25">
      <c r="A2210" s="71">
        <v>84141103</v>
      </c>
      <c r="B2210" s="71">
        <v>1439</v>
      </c>
      <c r="C2210" s="71" t="s">
        <v>849</v>
      </c>
      <c r="D2210" s="71" t="s">
        <v>850</v>
      </c>
      <c r="E2210" s="71" t="s">
        <v>10403</v>
      </c>
      <c r="F2210" s="71" t="s">
        <v>851</v>
      </c>
      <c r="G2210" s="71" t="s">
        <v>852</v>
      </c>
      <c r="H2210" s="72">
        <v>28254</v>
      </c>
      <c r="I2210" s="73">
        <v>369536.47</v>
      </c>
      <c r="J2210" s="73">
        <v>13079.09</v>
      </c>
      <c r="K2210" s="73">
        <v>14744.57</v>
      </c>
      <c r="L2210" s="74">
        <v>1000</v>
      </c>
      <c r="M2210" s="73">
        <v>369536.47</v>
      </c>
      <c r="N2210" s="73">
        <v>0</v>
      </c>
      <c r="O2210" s="16" t="str">
        <f>VLOOKUP($A2210,'Roll up tech'!$A:$C,3,0)</f>
        <v>BJ PTS</v>
      </c>
      <c r="P2210" s="16" t="str">
        <f>VLOOKUP($A2210,'Roll up tech'!$A:$C,2,0)</f>
        <v>BJ US-IC-HalfBaked-FTNG-8 1PT</v>
      </c>
      <c r="Q2210" s="16" t="str">
        <f t="shared" si="111"/>
        <v>BJ</v>
      </c>
      <c r="R2210" s="16">
        <f>VLOOKUP(A2210,'Per Pallet'!A:C,3,0)</f>
        <v>240</v>
      </c>
      <c r="S2210" s="16">
        <f t="shared" si="112"/>
        <v>118</v>
      </c>
    </row>
    <row r="2211" spans="1:19" hidden="1" x14ac:dyDescent="0.25">
      <c r="A2211" s="71">
        <v>84141103</v>
      </c>
      <c r="B2211" s="71">
        <v>2300</v>
      </c>
      <c r="C2211" s="71" t="s">
        <v>849</v>
      </c>
      <c r="D2211" s="71" t="s">
        <v>850</v>
      </c>
      <c r="E2211" s="71" t="s">
        <v>10403</v>
      </c>
      <c r="F2211" s="71" t="s">
        <v>851</v>
      </c>
      <c r="G2211" s="71" t="s">
        <v>852</v>
      </c>
      <c r="H2211" s="72">
        <v>25840</v>
      </c>
      <c r="I2211" s="73">
        <v>317740.57</v>
      </c>
      <c r="J2211" s="73">
        <v>12296.46</v>
      </c>
      <c r="K2211" s="73">
        <v>12439.04</v>
      </c>
      <c r="L2211" s="74">
        <v>1000</v>
      </c>
      <c r="M2211" s="73">
        <v>317740.57</v>
      </c>
      <c r="N2211" s="73">
        <v>0</v>
      </c>
      <c r="O2211" s="16" t="str">
        <f>VLOOKUP($A2211,'Roll up tech'!$A:$C,3,0)</f>
        <v>BJ PTS</v>
      </c>
      <c r="P2211" s="16" t="str">
        <f>VLOOKUP($A2211,'Roll up tech'!$A:$C,2,0)</f>
        <v>BJ US-IC-HalfBaked-FTNG-8 1PT</v>
      </c>
      <c r="Q2211" s="16" t="str">
        <f t="shared" si="111"/>
        <v>BJ</v>
      </c>
      <c r="R2211" s="16">
        <f>VLOOKUP(A2211,'Per Pallet'!A:C,3,0)</f>
        <v>240</v>
      </c>
      <c r="S2211" s="16">
        <f t="shared" si="112"/>
        <v>108</v>
      </c>
    </row>
    <row r="2212" spans="1:19" hidden="1" x14ac:dyDescent="0.25">
      <c r="A2212" s="71">
        <v>84141103</v>
      </c>
      <c r="B2212" s="71">
        <v>3985</v>
      </c>
      <c r="C2212" s="71" t="s">
        <v>849</v>
      </c>
      <c r="D2212" s="71" t="s">
        <v>850</v>
      </c>
      <c r="E2212" s="71" t="s">
        <v>10403</v>
      </c>
      <c r="F2212" s="71" t="s">
        <v>851</v>
      </c>
      <c r="G2212" s="71" t="s">
        <v>852</v>
      </c>
      <c r="H2212" s="72">
        <v>9072</v>
      </c>
      <c r="I2212" s="73">
        <v>112130.71</v>
      </c>
      <c r="J2212" s="73">
        <v>12360.09</v>
      </c>
      <c r="K2212" s="73">
        <v>12452.35</v>
      </c>
      <c r="L2212" s="74">
        <v>1000</v>
      </c>
      <c r="M2212" s="73">
        <v>112130.71</v>
      </c>
      <c r="N2212" s="73">
        <v>0</v>
      </c>
      <c r="O2212" s="16" t="str">
        <f>VLOOKUP($A2212,'Roll up tech'!$A:$C,3,0)</f>
        <v>BJ PTS</v>
      </c>
      <c r="P2212" s="16" t="str">
        <f>VLOOKUP($A2212,'Roll up tech'!$A:$C,2,0)</f>
        <v>BJ US-IC-HalfBaked-FTNG-8 1PT</v>
      </c>
      <c r="Q2212" s="16" t="str">
        <f t="shared" si="111"/>
        <v>BJ</v>
      </c>
      <c r="R2212" s="16">
        <f>VLOOKUP(A2212,'Per Pallet'!A:C,3,0)</f>
        <v>240</v>
      </c>
      <c r="S2212" s="16">
        <f t="shared" si="112"/>
        <v>38</v>
      </c>
    </row>
    <row r="2213" spans="1:19" hidden="1" x14ac:dyDescent="0.25">
      <c r="A2213" s="71">
        <v>84141103</v>
      </c>
      <c r="B2213" s="71">
        <v>3989</v>
      </c>
      <c r="C2213" s="71" t="s">
        <v>849</v>
      </c>
      <c r="D2213" s="71" t="s">
        <v>850</v>
      </c>
      <c r="E2213" s="71" t="s">
        <v>10403</v>
      </c>
      <c r="F2213" s="71" t="s">
        <v>851</v>
      </c>
      <c r="G2213" s="71" t="s">
        <v>852</v>
      </c>
      <c r="H2213" s="72">
        <v>74901</v>
      </c>
      <c r="I2213" s="73">
        <v>925782.86</v>
      </c>
      <c r="J2213" s="73">
        <v>12360.09</v>
      </c>
      <c r="K2213" s="73">
        <v>12452.35</v>
      </c>
      <c r="L2213" s="74">
        <v>1000</v>
      </c>
      <c r="M2213" s="73">
        <v>925782.86</v>
      </c>
      <c r="N2213" s="73">
        <v>0</v>
      </c>
      <c r="O2213" s="16" t="str">
        <f>VLOOKUP($A2213,'Roll up tech'!$A:$C,3,0)</f>
        <v>BJ PTS</v>
      </c>
      <c r="P2213" s="16" t="str">
        <f>VLOOKUP($A2213,'Roll up tech'!$A:$C,2,0)</f>
        <v>BJ US-IC-HalfBaked-FTNG-8 1PT</v>
      </c>
      <c r="Q2213" s="16" t="str">
        <f t="shared" si="111"/>
        <v>BJ</v>
      </c>
      <c r="R2213" s="16">
        <f>VLOOKUP(A2213,'Per Pallet'!A:C,3,0)</f>
        <v>240</v>
      </c>
      <c r="S2213" s="16">
        <f t="shared" si="112"/>
        <v>313</v>
      </c>
    </row>
    <row r="2214" spans="1:19" hidden="1" x14ac:dyDescent="0.25">
      <c r="A2214" s="71">
        <v>84141103</v>
      </c>
      <c r="B2214" s="71">
        <v>5911</v>
      </c>
      <c r="C2214" s="71" t="s">
        <v>849</v>
      </c>
      <c r="D2214" s="71" t="s">
        <v>850</v>
      </c>
      <c r="E2214" s="71" t="s">
        <v>10403</v>
      </c>
      <c r="F2214" s="71" t="s">
        <v>851</v>
      </c>
      <c r="G2214" s="71" t="s">
        <v>852</v>
      </c>
      <c r="H2214" s="72">
        <v>11373</v>
      </c>
      <c r="I2214" s="73">
        <v>132690.07999999999</v>
      </c>
      <c r="J2214" s="73">
        <v>11667.11</v>
      </c>
      <c r="K2214" s="73">
        <v>12038.4</v>
      </c>
      <c r="L2214" s="74">
        <v>1000</v>
      </c>
      <c r="M2214" s="73">
        <v>132690.07999999999</v>
      </c>
      <c r="N2214" s="73">
        <v>0</v>
      </c>
      <c r="O2214" s="16" t="str">
        <f>VLOOKUP($A2214,'Roll up tech'!$A:$C,3,0)</f>
        <v>BJ PTS</v>
      </c>
      <c r="P2214" s="16" t="str">
        <f>VLOOKUP($A2214,'Roll up tech'!$A:$C,2,0)</f>
        <v>BJ US-IC-HalfBaked-FTNG-8 1PT</v>
      </c>
      <c r="Q2214" s="16" t="str">
        <f t="shared" si="111"/>
        <v>BJ</v>
      </c>
      <c r="R2214" s="16">
        <f>VLOOKUP(A2214,'Per Pallet'!A:C,3,0)</f>
        <v>240</v>
      </c>
      <c r="S2214" s="16">
        <f t="shared" si="112"/>
        <v>48</v>
      </c>
    </row>
    <row r="2215" spans="1:19" hidden="1" x14ac:dyDescent="0.25">
      <c r="A2215" s="71">
        <v>84141103</v>
      </c>
      <c r="B2215" s="71">
        <v>5914</v>
      </c>
      <c r="C2215" s="71" t="s">
        <v>849</v>
      </c>
      <c r="D2215" s="71" t="s">
        <v>850</v>
      </c>
      <c r="E2215" s="71" t="s">
        <v>10403</v>
      </c>
      <c r="F2215" s="71" t="s">
        <v>851</v>
      </c>
      <c r="G2215" s="71" t="s">
        <v>852</v>
      </c>
      <c r="H2215" s="72">
        <v>1085</v>
      </c>
      <c r="I2215" s="73">
        <v>12276.28</v>
      </c>
      <c r="J2215" s="73">
        <v>11314.54</v>
      </c>
      <c r="K2215" s="73">
        <v>11817.38</v>
      </c>
      <c r="L2215" s="74">
        <v>1000</v>
      </c>
      <c r="M2215" s="73">
        <v>12276.28</v>
      </c>
      <c r="N2215" s="73">
        <v>0</v>
      </c>
      <c r="O2215" s="16" t="str">
        <f>VLOOKUP($A2215,'Roll up tech'!$A:$C,3,0)</f>
        <v>BJ PTS</v>
      </c>
      <c r="P2215" s="16" t="str">
        <f>VLOOKUP($A2215,'Roll up tech'!$A:$C,2,0)</f>
        <v>BJ US-IC-HalfBaked-FTNG-8 1PT</v>
      </c>
      <c r="Q2215" s="16" t="str">
        <f t="shared" si="111"/>
        <v>BJ</v>
      </c>
      <c r="R2215" s="16">
        <f>VLOOKUP(A2215,'Per Pallet'!A:C,3,0)</f>
        <v>240</v>
      </c>
      <c r="S2215" s="16">
        <f t="shared" si="112"/>
        <v>5</v>
      </c>
    </row>
    <row r="2216" spans="1:19" hidden="1" x14ac:dyDescent="0.25">
      <c r="A2216" s="71">
        <v>84141418</v>
      </c>
      <c r="B2216" s="71">
        <v>1419</v>
      </c>
      <c r="C2216" s="71" t="s">
        <v>849</v>
      </c>
      <c r="D2216" s="71" t="s">
        <v>850</v>
      </c>
      <c r="E2216" s="71" t="s">
        <v>10403</v>
      </c>
      <c r="F2216" s="71" t="s">
        <v>851</v>
      </c>
      <c r="G2216" s="71" t="s">
        <v>852</v>
      </c>
      <c r="H2216" s="72">
        <v>783</v>
      </c>
      <c r="I2216" s="73">
        <v>22828.1</v>
      </c>
      <c r="J2216" s="73">
        <v>29154.66</v>
      </c>
      <c r="K2216" s="73">
        <v>26958.97</v>
      </c>
      <c r="L2216" s="74">
        <v>1000</v>
      </c>
      <c r="M2216" s="73">
        <v>22828.1</v>
      </c>
      <c r="N2216" s="73">
        <v>0</v>
      </c>
      <c r="O2216" s="16" t="str">
        <f>VLOOKUP($A2216,'Roll up tech'!$A:$C,3,0)</f>
        <v>2.4 Gal</v>
      </c>
      <c r="P2216" s="16" t="str">
        <f>VLOOKUP($A2216,'Roll up tech'!$A:$C,2,0)</f>
        <v>BJ US-IC-Strawberry-FTNG-1 2.4G</v>
      </c>
      <c r="Q2216" s="16" t="str">
        <f t="shared" si="111"/>
        <v>BJ</v>
      </c>
      <c r="R2216" s="16">
        <f>VLOOKUP(A2216,'Per Pallet'!A:C,3,0)</f>
        <v>125</v>
      </c>
      <c r="S2216" s="16">
        <f t="shared" si="112"/>
        <v>7</v>
      </c>
    </row>
    <row r="2217" spans="1:19" hidden="1" x14ac:dyDescent="0.25">
      <c r="A2217" s="71">
        <v>84141418</v>
      </c>
      <c r="B2217" s="71">
        <v>1439</v>
      </c>
      <c r="C2217" s="71" t="s">
        <v>849</v>
      </c>
      <c r="D2217" s="71" t="s">
        <v>850</v>
      </c>
      <c r="E2217" s="71" t="s">
        <v>10403</v>
      </c>
      <c r="F2217" s="71" t="s">
        <v>851</v>
      </c>
      <c r="G2217" s="71" t="s">
        <v>852</v>
      </c>
      <c r="H2217" s="72">
        <v>822</v>
      </c>
      <c r="I2217" s="73">
        <v>24252.95</v>
      </c>
      <c r="J2217" s="73">
        <v>29504.81</v>
      </c>
      <c r="K2217" s="73">
        <v>26958.97</v>
      </c>
      <c r="L2217" s="74">
        <v>1000</v>
      </c>
      <c r="M2217" s="73">
        <v>24252.95</v>
      </c>
      <c r="N2217" s="73">
        <v>0</v>
      </c>
      <c r="O2217" s="16" t="str">
        <f>VLOOKUP($A2217,'Roll up tech'!$A:$C,3,0)</f>
        <v>2.4 Gal</v>
      </c>
      <c r="P2217" s="16" t="str">
        <f>VLOOKUP($A2217,'Roll up tech'!$A:$C,2,0)</f>
        <v>BJ US-IC-Strawberry-FTNG-1 2.4G</v>
      </c>
      <c r="Q2217" s="16" t="str">
        <f t="shared" si="111"/>
        <v>BJ</v>
      </c>
      <c r="R2217" s="16">
        <f>VLOOKUP(A2217,'Per Pallet'!A:C,3,0)</f>
        <v>125</v>
      </c>
      <c r="S2217" s="16">
        <f t="shared" si="112"/>
        <v>7</v>
      </c>
    </row>
    <row r="2218" spans="1:19" hidden="1" x14ac:dyDescent="0.25">
      <c r="A2218" s="71">
        <v>84141418</v>
      </c>
      <c r="B2218" s="71">
        <v>2300</v>
      </c>
      <c r="C2218" s="71" t="s">
        <v>849</v>
      </c>
      <c r="D2218" s="71" t="s">
        <v>850</v>
      </c>
      <c r="E2218" s="71" t="s">
        <v>10403</v>
      </c>
      <c r="F2218" s="71" t="s">
        <v>851</v>
      </c>
      <c r="G2218" s="71" t="s">
        <v>852</v>
      </c>
      <c r="H2218" s="72">
        <v>319</v>
      </c>
      <c r="I2218" s="73">
        <v>9106.83</v>
      </c>
      <c r="J2218" s="73">
        <v>28548.06</v>
      </c>
      <c r="K2218" s="73">
        <v>26433.759999999998</v>
      </c>
      <c r="L2218" s="74">
        <v>1000</v>
      </c>
      <c r="M2218" s="73">
        <v>9106.83</v>
      </c>
      <c r="N2218" s="73">
        <v>0</v>
      </c>
      <c r="O2218" s="16" t="str">
        <f>VLOOKUP($A2218,'Roll up tech'!$A:$C,3,0)</f>
        <v>2.4 Gal</v>
      </c>
      <c r="P2218" s="16" t="str">
        <f>VLOOKUP($A2218,'Roll up tech'!$A:$C,2,0)</f>
        <v>BJ US-IC-Strawberry-FTNG-1 2.4G</v>
      </c>
      <c r="Q2218" s="16" t="str">
        <f t="shared" si="111"/>
        <v>BJ</v>
      </c>
      <c r="R2218" s="16">
        <f>VLOOKUP(A2218,'Per Pallet'!A:C,3,0)</f>
        <v>125</v>
      </c>
      <c r="S2218" s="16">
        <f t="shared" si="112"/>
        <v>3</v>
      </c>
    </row>
    <row r="2219" spans="1:19" hidden="1" x14ac:dyDescent="0.25">
      <c r="A2219" s="71">
        <v>84141418</v>
      </c>
      <c r="B2219" s="71">
        <v>3989</v>
      </c>
      <c r="C2219" s="71" t="s">
        <v>849</v>
      </c>
      <c r="D2219" s="71" t="s">
        <v>850</v>
      </c>
      <c r="E2219" s="71" t="s">
        <v>10403</v>
      </c>
      <c r="F2219" s="71" t="s">
        <v>851</v>
      </c>
      <c r="G2219" s="71" t="s">
        <v>852</v>
      </c>
      <c r="H2219" s="72">
        <v>1982</v>
      </c>
      <c r="I2219" s="73">
        <v>56602.400000000001</v>
      </c>
      <c r="J2219" s="73">
        <v>28558.22</v>
      </c>
      <c r="K2219" s="73">
        <v>26414.09</v>
      </c>
      <c r="L2219" s="74">
        <v>1000</v>
      </c>
      <c r="M2219" s="73">
        <v>56602.400000000001</v>
      </c>
      <c r="N2219" s="73">
        <v>0</v>
      </c>
      <c r="O2219" s="16" t="str">
        <f>VLOOKUP($A2219,'Roll up tech'!$A:$C,3,0)</f>
        <v>2.4 Gal</v>
      </c>
      <c r="P2219" s="16" t="str">
        <f>VLOOKUP($A2219,'Roll up tech'!$A:$C,2,0)</f>
        <v>BJ US-IC-Strawberry-FTNG-1 2.4G</v>
      </c>
      <c r="Q2219" s="16" t="str">
        <f t="shared" si="111"/>
        <v>BJ</v>
      </c>
      <c r="R2219" s="16">
        <f>VLOOKUP(A2219,'Per Pallet'!A:C,3,0)</f>
        <v>125</v>
      </c>
      <c r="S2219" s="16">
        <f t="shared" si="112"/>
        <v>16</v>
      </c>
    </row>
    <row r="2220" spans="1:19" hidden="1" x14ac:dyDescent="0.25">
      <c r="A2220" s="71">
        <v>84141418</v>
      </c>
      <c r="B2220" s="71">
        <v>5914</v>
      </c>
      <c r="C2220" s="71" t="s">
        <v>849</v>
      </c>
      <c r="D2220" s="71" t="s">
        <v>850</v>
      </c>
      <c r="E2220" s="71" t="s">
        <v>10403</v>
      </c>
      <c r="F2220" s="71" t="s">
        <v>853</v>
      </c>
      <c r="G2220" s="71" t="s">
        <v>852</v>
      </c>
      <c r="H2220" s="72">
        <v>0</v>
      </c>
      <c r="I2220" s="73">
        <v>0</v>
      </c>
      <c r="J2220" s="73">
        <v>27939.47</v>
      </c>
      <c r="K2220" s="73">
        <v>25409.67</v>
      </c>
      <c r="L2220" s="74">
        <v>1000</v>
      </c>
      <c r="M2220" s="73">
        <v>0</v>
      </c>
      <c r="N2220" s="73">
        <v>0</v>
      </c>
      <c r="O2220" s="16" t="str">
        <f>VLOOKUP($A2220,'Roll up tech'!$A:$C,3,0)</f>
        <v>2.4 Gal</v>
      </c>
      <c r="P2220" s="16" t="str">
        <f>VLOOKUP($A2220,'Roll up tech'!$A:$C,2,0)</f>
        <v>BJ US-IC-Strawberry-FTNG-1 2.4G</v>
      </c>
      <c r="Q2220" s="16" t="str">
        <f t="shared" si="111"/>
        <v>BJ</v>
      </c>
      <c r="R2220" s="16">
        <f>VLOOKUP(A2220,'Per Pallet'!A:C,3,0)</f>
        <v>125</v>
      </c>
      <c r="S2220" s="16">
        <f t="shared" si="112"/>
        <v>0</v>
      </c>
    </row>
    <row r="2221" spans="1:19" hidden="1" x14ac:dyDescent="0.25">
      <c r="A2221" s="71">
        <v>84143840</v>
      </c>
      <c r="B2221" s="71">
        <v>1419</v>
      </c>
      <c r="C2221" s="71" t="s">
        <v>849</v>
      </c>
      <c r="D2221" s="71" t="s">
        <v>850</v>
      </c>
      <c r="E2221" s="71" t="s">
        <v>10403</v>
      </c>
      <c r="F2221" s="71" t="s">
        <v>851</v>
      </c>
      <c r="G2221" s="71" t="s">
        <v>852</v>
      </c>
      <c r="H2221" s="72">
        <v>75</v>
      </c>
      <c r="I2221" s="73">
        <v>2597.36</v>
      </c>
      <c r="J2221" s="73">
        <v>34631.47</v>
      </c>
      <c r="K2221" s="73">
        <v>34284.769999999997</v>
      </c>
      <c r="L2221" s="74">
        <v>1000</v>
      </c>
      <c r="M2221" s="73">
        <v>2597.36</v>
      </c>
      <c r="N2221" s="73">
        <v>0</v>
      </c>
      <c r="O2221" s="16" t="str">
        <f>VLOOKUP($A2221,'Roll up tech'!$A:$C,3,0)</f>
        <v>2.4 Gal</v>
      </c>
      <c r="P2221" s="16" t="str">
        <f>VLOOKUP($A2221,'Roll up tech'!$A:$C,2,0)</f>
        <v>BJ SORV-IC-SltdCrmlBlnd-FTNG-1 8.95L</v>
      </c>
      <c r="Q2221" s="16" t="str">
        <f t="shared" si="111"/>
        <v>BJ</v>
      </c>
      <c r="R2221" s="16">
        <f>VLOOKUP(A2221,'Per Pallet'!A:C,3,0)</f>
        <v>125</v>
      </c>
      <c r="S2221" s="16">
        <f t="shared" si="112"/>
        <v>1</v>
      </c>
    </row>
    <row r="2222" spans="1:19" hidden="1" x14ac:dyDescent="0.25">
      <c r="A2222" s="71">
        <v>84144436</v>
      </c>
      <c r="B2222" s="71">
        <v>1419</v>
      </c>
      <c r="C2222" s="71" t="s">
        <v>849</v>
      </c>
      <c r="D2222" s="71" t="s">
        <v>850</v>
      </c>
      <c r="E2222" s="71" t="s">
        <v>10403</v>
      </c>
      <c r="F2222" s="71" t="s">
        <v>851</v>
      </c>
      <c r="G2222" s="71" t="s">
        <v>852</v>
      </c>
      <c r="H2222" s="72">
        <v>0</v>
      </c>
      <c r="I2222" s="73">
        <v>0</v>
      </c>
      <c r="J2222" s="73">
        <v>15559.64</v>
      </c>
      <c r="K2222" s="73">
        <v>15390.62</v>
      </c>
      <c r="L2222" s="74">
        <v>1000</v>
      </c>
      <c r="M2222" s="73">
        <v>0</v>
      </c>
      <c r="N2222" s="73">
        <v>0</v>
      </c>
      <c r="O2222" s="16" t="str">
        <f>VLOOKUP($A2222,'Roll up tech'!$A:$C,3,0)</f>
        <v>BJ PTS</v>
      </c>
      <c r="P2222" s="16" t="str">
        <f>VLOOKUP($A2222,'Roll up tech'!$A:$C,2,0)</f>
        <v>BJ AMET-IC-PhishFood-FTNG-8 458ML-RP</v>
      </c>
      <c r="Q2222" s="16" t="str">
        <f t="shared" si="111"/>
        <v>BJ</v>
      </c>
      <c r="R2222" s="16">
        <f>VLOOKUP(A2222,'Per Pallet'!A:C,3,0)</f>
        <v>250</v>
      </c>
      <c r="S2222" s="16">
        <f t="shared" si="112"/>
        <v>0</v>
      </c>
    </row>
    <row r="2223" spans="1:19" hidden="1" x14ac:dyDescent="0.25">
      <c r="A2223" s="71">
        <v>84144453</v>
      </c>
      <c r="B2223" s="71">
        <v>1419</v>
      </c>
      <c r="C2223" s="71" t="s">
        <v>849</v>
      </c>
      <c r="D2223" s="71" t="s">
        <v>850</v>
      </c>
      <c r="E2223" s="71" t="s">
        <v>10403</v>
      </c>
      <c r="F2223" s="71" t="s">
        <v>851</v>
      </c>
      <c r="G2223" s="71" t="s">
        <v>852</v>
      </c>
      <c r="H2223" s="72">
        <v>250</v>
      </c>
      <c r="I2223" s="73">
        <v>3467.45</v>
      </c>
      <c r="J2223" s="73">
        <v>13869.8</v>
      </c>
      <c r="K2223" s="73">
        <v>13698.29</v>
      </c>
      <c r="L2223" s="74">
        <v>1000</v>
      </c>
      <c r="M2223" s="73">
        <v>3467.45</v>
      </c>
      <c r="N2223" s="73">
        <v>0</v>
      </c>
      <c r="O2223" s="16" t="str">
        <f>VLOOKUP($A2223,'Roll up tech'!$A:$C,3,0)</f>
        <v>BJ PTS</v>
      </c>
      <c r="P2223" s="16" t="str">
        <f>VLOOKUP($A2223,'Roll up tech'!$A:$C,2,0)</f>
        <v>BJ R01-IC-TripleCaramlChnk-8 458ML-RP</v>
      </c>
      <c r="Q2223" s="16" t="str">
        <f t="shared" si="111"/>
        <v>BJ</v>
      </c>
      <c r="R2223" s="16">
        <f>VLOOKUP(A2223,'Per Pallet'!A:C,3,0)</f>
        <v>250</v>
      </c>
      <c r="S2223" s="16">
        <f t="shared" si="112"/>
        <v>1</v>
      </c>
    </row>
    <row r="2224" spans="1:19" hidden="1" x14ac:dyDescent="0.25">
      <c r="A2224" s="71">
        <v>84144598</v>
      </c>
      <c r="B2224" s="71">
        <v>1419</v>
      </c>
      <c r="C2224" s="71" t="s">
        <v>849</v>
      </c>
      <c r="D2224" s="71" t="s">
        <v>850</v>
      </c>
      <c r="E2224" s="71" t="s">
        <v>10403</v>
      </c>
      <c r="F2224" s="71" t="s">
        <v>851</v>
      </c>
      <c r="G2224" s="71" t="s">
        <v>852</v>
      </c>
      <c r="H2224" s="72">
        <v>17093</v>
      </c>
      <c r="I2224" s="73">
        <v>213441.53</v>
      </c>
      <c r="J2224" s="73">
        <v>12487.07</v>
      </c>
      <c r="K2224" s="73">
        <v>13270.38</v>
      </c>
      <c r="L2224" s="74">
        <v>1000</v>
      </c>
      <c r="M2224" s="73">
        <v>213441.53</v>
      </c>
      <c r="N2224" s="73">
        <v>0</v>
      </c>
      <c r="O2224" s="16" t="str">
        <f>VLOOKUP($A2224,'Roll up tech'!$A:$C,3,0)</f>
        <v>BJ PTS</v>
      </c>
      <c r="P2224" s="16" t="str">
        <f>VLOOKUP($A2224,'Roll up tech'!$A:$C,2,0)</f>
        <v>BJ US-IC-VanillaCaramelFdg-FTNG-8 1PT</v>
      </c>
      <c r="Q2224" s="16" t="str">
        <f t="shared" si="111"/>
        <v>BJ</v>
      </c>
      <c r="R2224" s="16">
        <f>VLOOKUP(A2224,'Per Pallet'!A:C,3,0)</f>
        <v>240</v>
      </c>
      <c r="S2224" s="16">
        <f t="shared" si="112"/>
        <v>72</v>
      </c>
    </row>
    <row r="2225" spans="1:19" hidden="1" x14ac:dyDescent="0.25">
      <c r="A2225" s="71">
        <v>84144598</v>
      </c>
      <c r="B2225" s="71">
        <v>1439</v>
      </c>
      <c r="C2225" s="71" t="s">
        <v>849</v>
      </c>
      <c r="D2225" s="71" t="s">
        <v>850</v>
      </c>
      <c r="E2225" s="71" t="s">
        <v>10403</v>
      </c>
      <c r="F2225" s="71" t="s">
        <v>851</v>
      </c>
      <c r="G2225" s="71" t="s">
        <v>852</v>
      </c>
      <c r="H2225" s="72">
        <v>12864</v>
      </c>
      <c r="I2225" s="73">
        <v>165339.68</v>
      </c>
      <c r="J2225" s="73">
        <v>12852.9</v>
      </c>
      <c r="K2225" s="73">
        <v>15121.4</v>
      </c>
      <c r="L2225" s="74">
        <v>1000</v>
      </c>
      <c r="M2225" s="73">
        <v>165339.68</v>
      </c>
      <c r="N2225" s="73">
        <v>0</v>
      </c>
      <c r="O2225" s="16" t="str">
        <f>VLOOKUP($A2225,'Roll up tech'!$A:$C,3,0)</f>
        <v>BJ PTS</v>
      </c>
      <c r="P2225" s="16" t="str">
        <f>VLOOKUP($A2225,'Roll up tech'!$A:$C,2,0)</f>
        <v>BJ US-IC-VanillaCaramelFdg-FTNG-8 1PT</v>
      </c>
      <c r="Q2225" s="16" t="str">
        <f t="shared" si="111"/>
        <v>BJ</v>
      </c>
      <c r="R2225" s="16">
        <f>VLOOKUP(A2225,'Per Pallet'!A:C,3,0)</f>
        <v>240</v>
      </c>
      <c r="S2225" s="16">
        <f t="shared" si="112"/>
        <v>54</v>
      </c>
    </row>
    <row r="2226" spans="1:19" hidden="1" x14ac:dyDescent="0.25">
      <c r="A2226" s="71">
        <v>84144598</v>
      </c>
      <c r="B2226" s="71">
        <v>2300</v>
      </c>
      <c r="C2226" s="71" t="s">
        <v>849</v>
      </c>
      <c r="D2226" s="71" t="s">
        <v>850</v>
      </c>
      <c r="E2226" s="71" t="s">
        <v>10403</v>
      </c>
      <c r="F2226" s="71" t="s">
        <v>851</v>
      </c>
      <c r="G2226" s="71" t="s">
        <v>852</v>
      </c>
      <c r="H2226" s="72">
        <v>8195</v>
      </c>
      <c r="I2226" s="73">
        <v>96121</v>
      </c>
      <c r="J2226" s="73">
        <v>11729.23</v>
      </c>
      <c r="K2226" s="73">
        <v>13269.41</v>
      </c>
      <c r="L2226" s="74">
        <v>1000</v>
      </c>
      <c r="M2226" s="73">
        <v>96121</v>
      </c>
      <c r="N2226" s="73">
        <v>0</v>
      </c>
      <c r="O2226" s="16" t="str">
        <f>VLOOKUP($A2226,'Roll up tech'!$A:$C,3,0)</f>
        <v>BJ PTS</v>
      </c>
      <c r="P2226" s="16" t="str">
        <f>VLOOKUP($A2226,'Roll up tech'!$A:$C,2,0)</f>
        <v>BJ US-IC-VanillaCaramelFdg-FTNG-8 1PT</v>
      </c>
      <c r="Q2226" s="16" t="str">
        <f t="shared" si="111"/>
        <v>BJ</v>
      </c>
      <c r="R2226" s="16">
        <f>VLOOKUP(A2226,'Per Pallet'!A:C,3,0)</f>
        <v>240</v>
      </c>
      <c r="S2226" s="16">
        <f t="shared" si="112"/>
        <v>35</v>
      </c>
    </row>
    <row r="2227" spans="1:19" hidden="1" x14ac:dyDescent="0.25">
      <c r="A2227" s="71">
        <v>84144598</v>
      </c>
      <c r="B2227" s="71">
        <v>2904</v>
      </c>
      <c r="C2227" s="71" t="s">
        <v>849</v>
      </c>
      <c r="D2227" s="71" t="s">
        <v>850</v>
      </c>
      <c r="E2227" s="71" t="s">
        <v>10403</v>
      </c>
      <c r="F2227" s="71" t="s">
        <v>851</v>
      </c>
      <c r="G2227" s="71" t="s">
        <v>852</v>
      </c>
      <c r="H2227" s="72">
        <v>2</v>
      </c>
      <c r="I2227" s="73">
        <v>22.86</v>
      </c>
      <c r="J2227" s="73">
        <v>11430</v>
      </c>
      <c r="K2227" s="73">
        <v>12298.56</v>
      </c>
      <c r="L2227" s="74">
        <v>1000</v>
      </c>
      <c r="M2227" s="73">
        <v>22.86</v>
      </c>
      <c r="N2227" s="73">
        <v>0</v>
      </c>
      <c r="O2227" s="16" t="str">
        <f>VLOOKUP($A2227,'Roll up tech'!$A:$C,3,0)</f>
        <v>BJ PTS</v>
      </c>
      <c r="P2227" s="16" t="str">
        <f>VLOOKUP($A2227,'Roll up tech'!$A:$C,2,0)</f>
        <v>BJ US-IC-VanillaCaramelFdg-FTNG-8 1PT</v>
      </c>
      <c r="Q2227" s="16" t="str">
        <f t="shared" si="111"/>
        <v>BJ</v>
      </c>
      <c r="R2227" s="16">
        <f>VLOOKUP(A2227,'Per Pallet'!A:C,3,0)</f>
        <v>240</v>
      </c>
      <c r="S2227" s="16">
        <f t="shared" si="112"/>
        <v>1</v>
      </c>
    </row>
    <row r="2228" spans="1:19" hidden="1" x14ac:dyDescent="0.25">
      <c r="A2228" s="71">
        <v>84144598</v>
      </c>
      <c r="B2228" s="71">
        <v>3989</v>
      </c>
      <c r="C2228" s="71" t="s">
        <v>849</v>
      </c>
      <c r="D2228" s="71" t="s">
        <v>850</v>
      </c>
      <c r="E2228" s="71" t="s">
        <v>10403</v>
      </c>
      <c r="F2228" s="71" t="s">
        <v>851</v>
      </c>
      <c r="G2228" s="71" t="s">
        <v>852</v>
      </c>
      <c r="H2228" s="72">
        <v>17103</v>
      </c>
      <c r="I2228" s="73">
        <v>215302.84</v>
      </c>
      <c r="J2228" s="73">
        <v>12588.6</v>
      </c>
      <c r="K2228" s="73">
        <v>13360.64</v>
      </c>
      <c r="L2228" s="74">
        <v>1000</v>
      </c>
      <c r="M2228" s="73">
        <v>215302.84</v>
      </c>
      <c r="N2228" s="73">
        <v>0</v>
      </c>
      <c r="O2228" s="16" t="str">
        <f>VLOOKUP($A2228,'Roll up tech'!$A:$C,3,0)</f>
        <v>BJ PTS</v>
      </c>
      <c r="P2228" s="16" t="str">
        <f>VLOOKUP($A2228,'Roll up tech'!$A:$C,2,0)</f>
        <v>BJ US-IC-VanillaCaramelFdg-FTNG-8 1PT</v>
      </c>
      <c r="Q2228" s="16" t="str">
        <f t="shared" si="111"/>
        <v>BJ</v>
      </c>
      <c r="R2228" s="16">
        <f>VLOOKUP(A2228,'Per Pallet'!A:C,3,0)</f>
        <v>240</v>
      </c>
      <c r="S2228" s="16">
        <f t="shared" si="112"/>
        <v>72</v>
      </c>
    </row>
    <row r="2229" spans="1:19" hidden="1" x14ac:dyDescent="0.25">
      <c r="A2229" s="71">
        <v>84144598</v>
      </c>
      <c r="B2229" s="71">
        <v>5914</v>
      </c>
      <c r="C2229" s="71" t="s">
        <v>849</v>
      </c>
      <c r="D2229" s="71" t="s">
        <v>850</v>
      </c>
      <c r="E2229" s="71" t="s">
        <v>10403</v>
      </c>
      <c r="F2229" s="71" t="s">
        <v>851</v>
      </c>
      <c r="G2229" s="71" t="s">
        <v>852</v>
      </c>
      <c r="H2229" s="72">
        <v>720</v>
      </c>
      <c r="I2229" s="73">
        <v>8442.1200000000008</v>
      </c>
      <c r="J2229" s="73">
        <v>11725.17</v>
      </c>
      <c r="K2229" s="73">
        <v>12629.36</v>
      </c>
      <c r="L2229" s="74">
        <v>1000</v>
      </c>
      <c r="M2229" s="73">
        <v>8442.1200000000008</v>
      </c>
      <c r="N2229" s="73">
        <v>0</v>
      </c>
      <c r="O2229" s="16" t="str">
        <f>VLOOKUP($A2229,'Roll up tech'!$A:$C,3,0)</f>
        <v>BJ PTS</v>
      </c>
      <c r="P2229" s="16" t="str">
        <f>VLOOKUP($A2229,'Roll up tech'!$A:$C,2,0)</f>
        <v>BJ US-IC-VanillaCaramelFdg-FTNG-8 1PT</v>
      </c>
      <c r="Q2229" s="16" t="str">
        <f t="shared" si="111"/>
        <v>BJ</v>
      </c>
      <c r="R2229" s="16">
        <f>VLOOKUP(A2229,'Per Pallet'!A:C,3,0)</f>
        <v>240</v>
      </c>
      <c r="S2229" s="16">
        <f t="shared" si="112"/>
        <v>3</v>
      </c>
    </row>
    <row r="2230" spans="1:19" hidden="1" x14ac:dyDescent="0.25">
      <c r="A2230" s="71">
        <v>84144621</v>
      </c>
      <c r="B2230" s="71">
        <v>1419</v>
      </c>
      <c r="C2230" s="71" t="s">
        <v>849</v>
      </c>
      <c r="D2230" s="71" t="s">
        <v>850</v>
      </c>
      <c r="E2230" s="71" t="s">
        <v>10403</v>
      </c>
      <c r="F2230" s="71" t="s">
        <v>851</v>
      </c>
      <c r="G2230" s="71" t="s">
        <v>852</v>
      </c>
      <c r="H2230" s="72">
        <v>2</v>
      </c>
      <c r="I2230" s="73">
        <v>65.7</v>
      </c>
      <c r="J2230" s="73">
        <v>32850</v>
      </c>
      <c r="K2230" s="73">
        <v>25782.21</v>
      </c>
      <c r="L2230" s="74">
        <v>1000</v>
      </c>
      <c r="M2230" s="73">
        <v>65.7</v>
      </c>
      <c r="N2230" s="73">
        <v>0</v>
      </c>
      <c r="O2230" s="16" t="str">
        <f>VLOOKUP($A2230,'Roll up tech'!$A:$C,3,0)</f>
        <v>2.4 Gal</v>
      </c>
      <c r="P2230" s="16" t="str">
        <f>VLOOKUP($A2230,'Roll up tech'!$A:$C,2,0)</f>
        <v>BJ US-IC-Cocont7LyrBr-FTNG-1 2.4G</v>
      </c>
      <c r="Q2230" s="16" t="str">
        <f t="shared" si="111"/>
        <v>BJ</v>
      </c>
      <c r="R2230" s="16">
        <f>VLOOKUP(A2230,'Per Pallet'!A:C,3,0)</f>
        <v>125</v>
      </c>
      <c r="S2230" s="16">
        <f t="shared" si="112"/>
        <v>1</v>
      </c>
    </row>
    <row r="2231" spans="1:19" hidden="1" x14ac:dyDescent="0.25">
      <c r="A2231" s="71">
        <v>84146285</v>
      </c>
      <c r="B2231" s="71">
        <v>2300</v>
      </c>
      <c r="C2231" s="71" t="s">
        <v>849</v>
      </c>
      <c r="D2231" s="71" t="s">
        <v>850</v>
      </c>
      <c r="E2231" s="71" t="s">
        <v>10403</v>
      </c>
      <c r="F2231" s="71" t="s">
        <v>851</v>
      </c>
      <c r="G2231" s="71" t="s">
        <v>852</v>
      </c>
      <c r="H2231" s="72">
        <v>1</v>
      </c>
      <c r="I2231" s="73">
        <v>13.07</v>
      </c>
      <c r="J2231" s="73">
        <v>13070</v>
      </c>
      <c r="K2231" s="73">
        <v>14866.89</v>
      </c>
      <c r="L2231" s="74">
        <v>1000</v>
      </c>
      <c r="M2231" s="73">
        <v>13.07</v>
      </c>
      <c r="N2231" s="73">
        <v>0</v>
      </c>
      <c r="O2231" s="16" t="str">
        <f>VLOOKUP($A2231,'Roll up tech'!$A:$C,3,0)</f>
        <v>BJ PTS</v>
      </c>
      <c r="P2231" s="16" t="str">
        <f>VLOOKUP($A2231,'Roll up tech'!$A:$C,2,0)</f>
        <v>BJ US-COR-BoomChoc-FTNG-8 1PT</v>
      </c>
      <c r="Q2231" s="16" t="str">
        <f t="shared" si="111"/>
        <v>BJ</v>
      </c>
      <c r="R2231" s="16">
        <f>VLOOKUP(A2231,'Per Pallet'!A:C,3,0)</f>
        <v>240</v>
      </c>
      <c r="S2231" s="16">
        <f t="shared" si="112"/>
        <v>1</v>
      </c>
    </row>
    <row r="2232" spans="1:19" hidden="1" x14ac:dyDescent="0.25">
      <c r="A2232" s="71">
        <v>84149990</v>
      </c>
      <c r="B2232" s="71">
        <v>1419</v>
      </c>
      <c r="C2232" s="71" t="s">
        <v>849</v>
      </c>
      <c r="D2232" s="71" t="s">
        <v>850</v>
      </c>
      <c r="E2232" s="71" t="s">
        <v>10403</v>
      </c>
      <c r="F2232" s="71" t="s">
        <v>851</v>
      </c>
      <c r="G2232" s="71" t="s">
        <v>852</v>
      </c>
      <c r="H2232" s="72">
        <v>5653</v>
      </c>
      <c r="I2232" s="73">
        <v>81763.7</v>
      </c>
      <c r="J2232" s="73">
        <v>14463.77</v>
      </c>
      <c r="K2232" s="73">
        <v>11502.85</v>
      </c>
      <c r="L2232" s="74">
        <v>1000</v>
      </c>
      <c r="M2232" s="73">
        <v>81763.7</v>
      </c>
      <c r="N2232" s="73">
        <v>0</v>
      </c>
      <c r="O2232" s="16" t="str">
        <f>VLOOKUP($A2232,'Roll up tech'!$A:$C,3,0)</f>
        <v>BJ PTS</v>
      </c>
      <c r="P2232" s="16" t="str">
        <f>VLOOKUP($A2232,'Roll up tech'!$A:$C,2,0)</f>
        <v>BJ AMET-IC-ChocChpCkDgh-FTNG-8 458ML</v>
      </c>
      <c r="Q2232" s="16" t="str">
        <f t="shared" si="111"/>
        <v>BJ</v>
      </c>
      <c r="R2232" s="16">
        <f>VLOOKUP(A2232,'Per Pallet'!A:C,3,0)</f>
        <v>240</v>
      </c>
      <c r="S2232" s="16">
        <f t="shared" si="112"/>
        <v>24</v>
      </c>
    </row>
    <row r="2233" spans="1:19" hidden="1" x14ac:dyDescent="0.25">
      <c r="A2233" s="71">
        <v>84149990</v>
      </c>
      <c r="B2233" s="71">
        <v>5914</v>
      </c>
      <c r="C2233" s="71" t="s">
        <v>849</v>
      </c>
      <c r="D2233" s="71" t="s">
        <v>850</v>
      </c>
      <c r="E2233" s="71" t="s">
        <v>10403</v>
      </c>
      <c r="F2233" s="71" t="s">
        <v>853</v>
      </c>
      <c r="G2233" s="71" t="s">
        <v>852</v>
      </c>
      <c r="H2233" s="72">
        <v>0</v>
      </c>
      <c r="I2233" s="73">
        <v>0</v>
      </c>
      <c r="J2233" s="73">
        <v>11744.82</v>
      </c>
      <c r="K2233" s="73">
        <v>11099.5</v>
      </c>
      <c r="L2233" s="74">
        <v>1000</v>
      </c>
      <c r="M2233" s="73">
        <v>0</v>
      </c>
      <c r="N2233" s="73">
        <v>0</v>
      </c>
      <c r="O2233" s="16" t="str">
        <f>VLOOKUP($A2233,'Roll up tech'!$A:$C,3,0)</f>
        <v>BJ PTS</v>
      </c>
      <c r="P2233" s="16" t="str">
        <f>VLOOKUP($A2233,'Roll up tech'!$A:$C,2,0)</f>
        <v>BJ AMET-IC-ChocChpCkDgh-FTNG-8 458ML</v>
      </c>
      <c r="Q2233" s="16" t="str">
        <f t="shared" si="111"/>
        <v>BJ</v>
      </c>
      <c r="R2233" s="16">
        <f>VLOOKUP(A2233,'Per Pallet'!A:C,3,0)</f>
        <v>240</v>
      </c>
      <c r="S2233" s="16">
        <f t="shared" si="112"/>
        <v>0</v>
      </c>
    </row>
    <row r="2234" spans="1:19" hidden="1" x14ac:dyDescent="0.25">
      <c r="A2234" s="71">
        <v>84150055</v>
      </c>
      <c r="B2234" s="71">
        <v>1419</v>
      </c>
      <c r="C2234" s="71" t="s">
        <v>849</v>
      </c>
      <c r="D2234" s="71" t="s">
        <v>850</v>
      </c>
      <c r="E2234" s="71" t="s">
        <v>10403</v>
      </c>
      <c r="F2234" s="71" t="s">
        <v>851</v>
      </c>
      <c r="G2234" s="71" t="s">
        <v>852</v>
      </c>
      <c r="H2234" s="72">
        <v>0</v>
      </c>
      <c r="I2234" s="73">
        <v>0</v>
      </c>
      <c r="J2234" s="73">
        <v>15173.9</v>
      </c>
      <c r="K2234" s="73">
        <v>12786.01</v>
      </c>
      <c r="L2234" s="74">
        <v>1000</v>
      </c>
      <c r="M2234" s="73">
        <v>0</v>
      </c>
      <c r="N2234" s="73">
        <v>0</v>
      </c>
      <c r="O2234" s="16" t="str">
        <f>VLOOKUP($A2234,'Roll up tech'!$A:$C,3,0)</f>
        <v>BJ PTS</v>
      </c>
      <c r="P2234" s="16" t="str">
        <f>VLOOKUP($A2234,'Roll up tech'!$A:$C,2,0)</f>
        <v>BJ AMET-IC-ChocChpCkDgh-FTNG-8 458ML RP</v>
      </c>
      <c r="Q2234" s="16" t="str">
        <f t="shared" si="111"/>
        <v>BJ</v>
      </c>
      <c r="R2234" s="16">
        <f>VLOOKUP(A2234,'Per Pallet'!A:C,3,0)</f>
        <v>250</v>
      </c>
      <c r="S2234" s="16">
        <f t="shared" si="112"/>
        <v>0</v>
      </c>
    </row>
    <row r="2235" spans="1:19" hidden="1" x14ac:dyDescent="0.25">
      <c r="A2235" s="71">
        <v>84150056</v>
      </c>
      <c r="B2235" s="71">
        <v>1419</v>
      </c>
      <c r="C2235" s="71" t="s">
        <v>849</v>
      </c>
      <c r="D2235" s="71" t="s">
        <v>850</v>
      </c>
      <c r="E2235" s="71" t="s">
        <v>10403</v>
      </c>
      <c r="F2235" s="71" t="s">
        <v>851</v>
      </c>
      <c r="G2235" s="71" t="s">
        <v>852</v>
      </c>
      <c r="H2235" s="72">
        <v>0</v>
      </c>
      <c r="I2235" s="73">
        <v>0</v>
      </c>
      <c r="J2235" s="73">
        <v>12584.82</v>
      </c>
      <c r="K2235" s="73">
        <v>13231.06</v>
      </c>
      <c r="L2235" s="74">
        <v>1000</v>
      </c>
      <c r="M2235" s="73">
        <v>0</v>
      </c>
      <c r="N2235" s="73">
        <v>0</v>
      </c>
      <c r="O2235" s="16" t="str">
        <f>VLOOKUP($A2235,'Roll up tech'!$A:$C,3,0)</f>
        <v>BJ PTS</v>
      </c>
      <c r="P2235" s="16" t="str">
        <f>VLOOKUP($A2235,'Roll up tech'!$A:$C,2,0)</f>
        <v>BJ AMET-IC-ChocFudgeBrwn-FTNG-8 458ML RP</v>
      </c>
      <c r="Q2235" s="16" t="str">
        <f t="shared" si="111"/>
        <v>BJ</v>
      </c>
      <c r="R2235" s="16">
        <f>VLOOKUP(A2235,'Per Pallet'!A:C,3,0)</f>
        <v>240</v>
      </c>
      <c r="S2235" s="16">
        <f t="shared" si="112"/>
        <v>0</v>
      </c>
    </row>
    <row r="2236" spans="1:19" hidden="1" x14ac:dyDescent="0.25">
      <c r="A2236" s="71">
        <v>84150062</v>
      </c>
      <c r="B2236" s="71">
        <v>1419</v>
      </c>
      <c r="C2236" s="71" t="s">
        <v>849</v>
      </c>
      <c r="D2236" s="71" t="s">
        <v>850</v>
      </c>
      <c r="E2236" s="71" t="s">
        <v>10403</v>
      </c>
      <c r="F2236" s="71" t="s">
        <v>851</v>
      </c>
      <c r="G2236" s="71" t="s">
        <v>852</v>
      </c>
      <c r="H2236" s="72">
        <v>25131</v>
      </c>
      <c r="I2236" s="73">
        <v>289602.44</v>
      </c>
      <c r="J2236" s="73">
        <v>11523.71</v>
      </c>
      <c r="K2236" s="73">
        <v>11870.02</v>
      </c>
      <c r="L2236" s="74">
        <v>1000</v>
      </c>
      <c r="M2236" s="73">
        <v>289602.44</v>
      </c>
      <c r="N2236" s="73">
        <v>0</v>
      </c>
      <c r="O2236" s="16" t="str">
        <f>VLOOKUP($A2236,'Roll up tech'!$A:$C,3,0)</f>
        <v>BJ PTS</v>
      </c>
      <c r="P2236" s="16" t="str">
        <f>VLOOKUP($A2236,'Roll up tech'!$A:$C,2,0)</f>
        <v>BJ AMET-IC-ChocFudgeBrwn-FTNG-8 458ML</v>
      </c>
      <c r="Q2236" s="16" t="str">
        <f t="shared" si="111"/>
        <v>BJ</v>
      </c>
      <c r="R2236" s="16">
        <f>VLOOKUP(A2236,'Per Pallet'!A:C,3,0)</f>
        <v>240</v>
      </c>
      <c r="S2236" s="16">
        <f t="shared" si="112"/>
        <v>105</v>
      </c>
    </row>
    <row r="2237" spans="1:19" hidden="1" x14ac:dyDescent="0.25">
      <c r="A2237" s="71">
        <v>84150062</v>
      </c>
      <c r="B2237" s="71">
        <v>5911</v>
      </c>
      <c r="C2237" s="71" t="s">
        <v>849</v>
      </c>
      <c r="D2237" s="71" t="s">
        <v>850</v>
      </c>
      <c r="E2237" s="71" t="s">
        <v>10403</v>
      </c>
      <c r="F2237" s="71" t="s">
        <v>851</v>
      </c>
      <c r="G2237" s="71" t="s">
        <v>852</v>
      </c>
      <c r="H2237" s="72">
        <v>0</v>
      </c>
      <c r="I2237" s="73">
        <v>0</v>
      </c>
      <c r="J2237" s="73">
        <v>11721.76</v>
      </c>
      <c r="K2237" s="73">
        <v>11872.49</v>
      </c>
      <c r="L2237" s="74">
        <v>1000</v>
      </c>
      <c r="M2237" s="73">
        <v>0</v>
      </c>
      <c r="N2237" s="73">
        <v>0</v>
      </c>
      <c r="O2237" s="16" t="str">
        <f>VLOOKUP($A2237,'Roll up tech'!$A:$C,3,0)</f>
        <v>BJ PTS</v>
      </c>
      <c r="P2237" s="16" t="str">
        <f>VLOOKUP($A2237,'Roll up tech'!$A:$C,2,0)</f>
        <v>BJ AMET-IC-ChocFudgeBrwn-FTNG-8 458ML</v>
      </c>
      <c r="Q2237" s="16" t="str">
        <f t="shared" si="111"/>
        <v>BJ</v>
      </c>
      <c r="R2237" s="16">
        <f>VLOOKUP(A2237,'Per Pallet'!A:C,3,0)</f>
        <v>240</v>
      </c>
      <c r="S2237" s="16">
        <f t="shared" si="112"/>
        <v>0</v>
      </c>
    </row>
    <row r="2238" spans="1:19" hidden="1" x14ac:dyDescent="0.25">
      <c r="A2238" s="71">
        <v>84150063</v>
      </c>
      <c r="B2238" s="71">
        <v>1419</v>
      </c>
      <c r="C2238" s="71" t="s">
        <v>849</v>
      </c>
      <c r="D2238" s="71" t="s">
        <v>850</v>
      </c>
      <c r="E2238" s="71" t="s">
        <v>10403</v>
      </c>
      <c r="F2238" s="71" t="s">
        <v>851</v>
      </c>
      <c r="G2238" s="71" t="s">
        <v>852</v>
      </c>
      <c r="H2238" s="72">
        <v>10</v>
      </c>
      <c r="I2238" s="73">
        <v>141.80000000000001</v>
      </c>
      <c r="J2238" s="73">
        <v>14180</v>
      </c>
      <c r="K2238" s="73">
        <v>9092.89</v>
      </c>
      <c r="L2238" s="74">
        <v>1000</v>
      </c>
      <c r="M2238" s="73">
        <v>141.80000000000001</v>
      </c>
      <c r="N2238" s="73">
        <v>0</v>
      </c>
      <c r="O2238" s="16" t="str">
        <f>VLOOKUP($A2238,'Roll up tech'!$A:$C,3,0)</f>
        <v>BJ PTS</v>
      </c>
      <c r="P2238" s="16" t="str">
        <f>VLOOKUP($A2238,'Roll up tech'!$A:$C,2,0)</f>
        <v>BJ AMET-IC-StrwbrryChsck-FTNG-8 458ML</v>
      </c>
      <c r="Q2238" s="16" t="str">
        <f t="shared" si="111"/>
        <v>BJ</v>
      </c>
      <c r="R2238" s="16">
        <f>VLOOKUP(A2238,'Per Pallet'!A:C,3,0)</f>
        <v>240</v>
      </c>
      <c r="S2238" s="16">
        <f t="shared" si="112"/>
        <v>1</v>
      </c>
    </row>
    <row r="2239" spans="1:19" hidden="1" x14ac:dyDescent="0.25">
      <c r="A2239" s="71">
        <v>84154487</v>
      </c>
      <c r="B2239" s="71">
        <v>1419</v>
      </c>
      <c r="C2239" s="71" t="s">
        <v>849</v>
      </c>
      <c r="D2239" s="71" t="s">
        <v>850</v>
      </c>
      <c r="E2239" s="71" t="s">
        <v>10403</v>
      </c>
      <c r="F2239" s="71" t="s">
        <v>851</v>
      </c>
      <c r="G2239" s="71" t="s">
        <v>852</v>
      </c>
      <c r="H2239" s="72">
        <v>7493</v>
      </c>
      <c r="I2239" s="73">
        <v>87604.43</v>
      </c>
      <c r="J2239" s="73">
        <v>11691.5</v>
      </c>
      <c r="K2239" s="73">
        <v>12967.45</v>
      </c>
      <c r="L2239" s="74">
        <v>1000</v>
      </c>
      <c r="M2239" s="73">
        <v>87604.43</v>
      </c>
      <c r="N2239" s="73">
        <v>0</v>
      </c>
      <c r="O2239" s="16" t="str">
        <f>VLOOKUP($A2239,'Roll up tech'!$A:$C,3,0)</f>
        <v>BJ PTS</v>
      </c>
      <c r="P2239" s="16" t="str">
        <f>VLOOKUP($A2239,'Roll up tech'!$A:$C,2,0)</f>
        <v>BJ R01-IC-HalfBaked-FTNG-8 458ML</v>
      </c>
      <c r="Q2239" s="16" t="str">
        <f t="shared" si="111"/>
        <v>BJ</v>
      </c>
      <c r="R2239" s="16">
        <f>VLOOKUP(A2239,'Per Pallet'!A:C,3,0)</f>
        <v>240</v>
      </c>
      <c r="S2239" s="16">
        <f t="shared" si="112"/>
        <v>32</v>
      </c>
    </row>
    <row r="2240" spans="1:19" hidden="1" x14ac:dyDescent="0.25">
      <c r="A2240" s="71">
        <v>84154582</v>
      </c>
      <c r="B2240" s="71">
        <v>1419</v>
      </c>
      <c r="C2240" s="71" t="s">
        <v>849</v>
      </c>
      <c r="D2240" s="71" t="s">
        <v>850</v>
      </c>
      <c r="E2240" s="71" t="s">
        <v>10403</v>
      </c>
      <c r="F2240" s="71" t="s">
        <v>851</v>
      </c>
      <c r="G2240" s="71" t="s">
        <v>852</v>
      </c>
      <c r="H2240" s="72">
        <v>0</v>
      </c>
      <c r="I2240" s="73">
        <v>0</v>
      </c>
      <c r="J2240" s="73">
        <v>12862.55</v>
      </c>
      <c r="K2240" s="73">
        <v>13995.95</v>
      </c>
      <c r="L2240" s="74">
        <v>1000</v>
      </c>
      <c r="M2240" s="73">
        <v>0</v>
      </c>
      <c r="N2240" s="73">
        <v>0</v>
      </c>
      <c r="O2240" s="16" t="str">
        <f>VLOOKUP($A2240,'Roll up tech'!$A:$C,3,0)</f>
        <v>BJ PTS</v>
      </c>
      <c r="P2240" s="16" t="str">
        <f>VLOOKUP($A2240,'Roll up tech'!$A:$C,2,0)</f>
        <v>BJ R01-IC-HalfBaked-FTNG-8 458ML RP</v>
      </c>
      <c r="Q2240" s="16" t="str">
        <f t="shared" si="111"/>
        <v>BJ</v>
      </c>
      <c r="R2240" s="16">
        <f>VLOOKUP(A2240,'Per Pallet'!A:C,3,0)</f>
        <v>240</v>
      </c>
      <c r="S2240" s="16">
        <f t="shared" si="112"/>
        <v>0</v>
      </c>
    </row>
    <row r="2241" spans="1:19" hidden="1" x14ac:dyDescent="0.25">
      <c r="A2241" s="71">
        <v>84155110</v>
      </c>
      <c r="B2241" s="71">
        <v>1419</v>
      </c>
      <c r="C2241" s="71" t="s">
        <v>849</v>
      </c>
      <c r="D2241" s="71" t="s">
        <v>850</v>
      </c>
      <c r="E2241" s="71" t="s">
        <v>10403</v>
      </c>
      <c r="F2241" s="71" t="s">
        <v>851</v>
      </c>
      <c r="G2241" s="71" t="s">
        <v>852</v>
      </c>
      <c r="H2241" s="72">
        <v>250</v>
      </c>
      <c r="I2241" s="73">
        <v>12764.71</v>
      </c>
      <c r="J2241" s="73">
        <v>51058.84</v>
      </c>
      <c r="K2241" s="73">
        <v>32993.32</v>
      </c>
      <c r="L2241" s="74">
        <v>1000</v>
      </c>
      <c r="M2241" s="73">
        <v>12764.71</v>
      </c>
      <c r="N2241" s="73">
        <v>0</v>
      </c>
      <c r="O2241" s="16" t="str">
        <f>VLOOKUP($A2241,'Roll up tech'!$A:$C,3,0)</f>
        <v>2.4 Gal</v>
      </c>
      <c r="P2241" s="16" t="str">
        <f>VLOOKUP($A2241,'Roll up tech'!$A:$C,2,0)</f>
        <v>BJ SORV-IC-TonightDough-1 8.95L</v>
      </c>
      <c r="Q2241" s="16" t="str">
        <f t="shared" si="111"/>
        <v>BJ</v>
      </c>
      <c r="R2241" s="16">
        <f>VLOOKUP(A2241,'Per Pallet'!A:C,3,0)</f>
        <v>125</v>
      </c>
      <c r="S2241" s="16">
        <f t="shared" si="112"/>
        <v>2</v>
      </c>
    </row>
    <row r="2242" spans="1:19" hidden="1" x14ac:dyDescent="0.25">
      <c r="A2242" s="71">
        <v>84155743</v>
      </c>
      <c r="B2242" s="71">
        <v>1419</v>
      </c>
      <c r="C2242" s="71" t="s">
        <v>849</v>
      </c>
      <c r="D2242" s="71" t="s">
        <v>850</v>
      </c>
      <c r="E2242" s="71" t="s">
        <v>10403</v>
      </c>
      <c r="F2242" s="71" t="s">
        <v>851</v>
      </c>
      <c r="G2242" s="71" t="s">
        <v>852</v>
      </c>
      <c r="H2242" s="72">
        <v>0</v>
      </c>
      <c r="I2242" s="73">
        <v>0</v>
      </c>
      <c r="J2242" s="73">
        <v>14372.32</v>
      </c>
      <c r="K2242" s="73">
        <v>13598.22</v>
      </c>
      <c r="L2242" s="74">
        <v>1000</v>
      </c>
      <c r="M2242" s="73">
        <v>0</v>
      </c>
      <c r="N2242" s="73">
        <v>0</v>
      </c>
      <c r="O2242" s="16" t="str">
        <f>VLOOKUP($A2242,'Roll up tech'!$A:$C,3,0)</f>
        <v>BJ PTS</v>
      </c>
      <c r="P2242" s="16" t="str">
        <f>VLOOKUP($A2242,'Roll up tech'!$A:$C,2,0)</f>
        <v>BJ R01-IC-TonightDough-8 458ML RP</v>
      </c>
      <c r="Q2242" s="16" t="str">
        <f t="shared" si="111"/>
        <v>BJ</v>
      </c>
      <c r="R2242" s="16">
        <f>VLOOKUP(A2242,'Per Pallet'!A:C,3,0)</f>
        <v>250</v>
      </c>
      <c r="S2242" s="16">
        <f t="shared" si="112"/>
        <v>0</v>
      </c>
    </row>
    <row r="2243" spans="1:19" hidden="1" x14ac:dyDescent="0.25">
      <c r="A2243" s="71">
        <v>84161610</v>
      </c>
      <c r="B2243" s="71">
        <v>1419</v>
      </c>
      <c r="C2243" s="71" t="s">
        <v>849</v>
      </c>
      <c r="D2243" s="71" t="s">
        <v>850</v>
      </c>
      <c r="E2243" s="71" t="s">
        <v>10403</v>
      </c>
      <c r="F2243" s="71" t="s">
        <v>851</v>
      </c>
      <c r="G2243" s="71" t="s">
        <v>852</v>
      </c>
      <c r="H2243" s="72">
        <v>23323</v>
      </c>
      <c r="I2243" s="73">
        <v>288744.65000000002</v>
      </c>
      <c r="J2243" s="73">
        <v>12380.25</v>
      </c>
      <c r="K2243" s="73">
        <v>13118.25</v>
      </c>
      <c r="L2243" s="74">
        <v>1000</v>
      </c>
      <c r="M2243" s="73">
        <v>288744.65000000002</v>
      </c>
      <c r="N2243" s="73">
        <v>0</v>
      </c>
      <c r="O2243" s="16" t="str">
        <f>VLOOKUP($A2243,'Roll up tech'!$A:$C,3,0)</f>
        <v>BJ PTS</v>
      </c>
      <c r="P2243" s="16" t="str">
        <f>VLOOKUP($A2243,'Roll up tech'!$A:$C,2,0)</f>
        <v>BJ US-COR-SaltedCaramelCore-FTNG-8 1PT</v>
      </c>
      <c r="Q2243" s="16" t="str">
        <f t="shared" si="111"/>
        <v>BJ</v>
      </c>
      <c r="R2243" s="16">
        <f>VLOOKUP(A2243,'Per Pallet'!A:C,3,0)</f>
        <v>240</v>
      </c>
      <c r="S2243" s="16">
        <f t="shared" si="112"/>
        <v>98</v>
      </c>
    </row>
    <row r="2244" spans="1:19" hidden="1" x14ac:dyDescent="0.25">
      <c r="A2244" s="71">
        <v>84161610</v>
      </c>
      <c r="B2244" s="71">
        <v>1439</v>
      </c>
      <c r="C2244" s="71" t="s">
        <v>849</v>
      </c>
      <c r="D2244" s="71" t="s">
        <v>850</v>
      </c>
      <c r="E2244" s="71" t="s">
        <v>10403</v>
      </c>
      <c r="F2244" s="71" t="s">
        <v>851</v>
      </c>
      <c r="G2244" s="71" t="s">
        <v>852</v>
      </c>
      <c r="H2244" s="72">
        <v>9887</v>
      </c>
      <c r="I2244" s="73">
        <v>131362.06</v>
      </c>
      <c r="J2244" s="73">
        <v>13286.34</v>
      </c>
      <c r="K2244" s="73">
        <v>15272.2</v>
      </c>
      <c r="L2244" s="74">
        <v>1000</v>
      </c>
      <c r="M2244" s="73">
        <v>131362.06</v>
      </c>
      <c r="N2244" s="73">
        <v>0</v>
      </c>
      <c r="O2244" s="16" t="str">
        <f>VLOOKUP($A2244,'Roll up tech'!$A:$C,3,0)</f>
        <v>BJ PTS</v>
      </c>
      <c r="P2244" s="16" t="str">
        <f>VLOOKUP($A2244,'Roll up tech'!$A:$C,2,0)</f>
        <v>BJ US-COR-SaltedCaramelCore-FTNG-8 1PT</v>
      </c>
      <c r="Q2244" s="16" t="str">
        <f t="shared" ref="Q2244:Q2276" si="113">LEFT(P2244,2)</f>
        <v>BJ</v>
      </c>
      <c r="R2244" s="16">
        <f>VLOOKUP(A2244,'Per Pallet'!A:C,3,0)</f>
        <v>240</v>
      </c>
      <c r="S2244" s="16">
        <f t="shared" ref="S2244:S2276" si="114">ROUNDUP(H2244/R2244,0)</f>
        <v>42</v>
      </c>
    </row>
    <row r="2245" spans="1:19" hidden="1" x14ac:dyDescent="0.25">
      <c r="A2245" s="71">
        <v>84161610</v>
      </c>
      <c r="B2245" s="71">
        <v>2300</v>
      </c>
      <c r="C2245" s="71" t="s">
        <v>849</v>
      </c>
      <c r="D2245" s="71" t="s">
        <v>850</v>
      </c>
      <c r="E2245" s="71" t="s">
        <v>10403</v>
      </c>
      <c r="F2245" s="71" t="s">
        <v>851</v>
      </c>
      <c r="G2245" s="71" t="s">
        <v>852</v>
      </c>
      <c r="H2245" s="72">
        <v>5237</v>
      </c>
      <c r="I2245" s="73">
        <v>67126.789999999994</v>
      </c>
      <c r="J2245" s="73">
        <v>12817.79</v>
      </c>
      <c r="K2245" s="73">
        <v>13274.19</v>
      </c>
      <c r="L2245" s="74">
        <v>1000</v>
      </c>
      <c r="M2245" s="73">
        <v>67126.789999999994</v>
      </c>
      <c r="N2245" s="73">
        <v>0</v>
      </c>
      <c r="O2245" s="16" t="str">
        <f>VLOOKUP($A2245,'Roll up tech'!$A:$C,3,0)</f>
        <v>BJ PTS</v>
      </c>
      <c r="P2245" s="16" t="str">
        <f>VLOOKUP($A2245,'Roll up tech'!$A:$C,2,0)</f>
        <v>BJ US-COR-SaltedCaramelCore-FTNG-8 1PT</v>
      </c>
      <c r="Q2245" s="16" t="str">
        <f t="shared" si="113"/>
        <v>BJ</v>
      </c>
      <c r="R2245" s="16">
        <f>VLOOKUP(A2245,'Per Pallet'!A:C,3,0)</f>
        <v>240</v>
      </c>
      <c r="S2245" s="16">
        <f t="shared" si="114"/>
        <v>22</v>
      </c>
    </row>
    <row r="2246" spans="1:19" hidden="1" x14ac:dyDescent="0.25">
      <c r="A2246" s="71">
        <v>84161610</v>
      </c>
      <c r="B2246" s="71">
        <v>3989</v>
      </c>
      <c r="C2246" s="71" t="s">
        <v>849</v>
      </c>
      <c r="D2246" s="71" t="s">
        <v>850</v>
      </c>
      <c r="E2246" s="71" t="s">
        <v>10403</v>
      </c>
      <c r="F2246" s="71" t="s">
        <v>851</v>
      </c>
      <c r="G2246" s="71" t="s">
        <v>852</v>
      </c>
      <c r="H2246" s="72">
        <v>32116</v>
      </c>
      <c r="I2246" s="73">
        <v>419924.31</v>
      </c>
      <c r="J2246" s="73">
        <v>13075.24</v>
      </c>
      <c r="K2246" s="73">
        <v>13305.3</v>
      </c>
      <c r="L2246" s="74">
        <v>1000</v>
      </c>
      <c r="M2246" s="73">
        <v>419924.31</v>
      </c>
      <c r="N2246" s="73">
        <v>0</v>
      </c>
      <c r="O2246" s="16" t="str">
        <f>VLOOKUP($A2246,'Roll up tech'!$A:$C,3,0)</f>
        <v>BJ PTS</v>
      </c>
      <c r="P2246" s="16" t="str">
        <f>VLOOKUP($A2246,'Roll up tech'!$A:$C,2,0)</f>
        <v>BJ US-COR-SaltedCaramelCore-FTNG-8 1PT</v>
      </c>
      <c r="Q2246" s="16" t="str">
        <f t="shared" si="113"/>
        <v>BJ</v>
      </c>
      <c r="R2246" s="16">
        <f>VLOOKUP(A2246,'Per Pallet'!A:C,3,0)</f>
        <v>240</v>
      </c>
      <c r="S2246" s="16">
        <f t="shared" si="114"/>
        <v>134</v>
      </c>
    </row>
    <row r="2247" spans="1:19" hidden="1" x14ac:dyDescent="0.25">
      <c r="A2247" s="71">
        <v>84161610</v>
      </c>
      <c r="B2247" s="71">
        <v>5914</v>
      </c>
      <c r="C2247" s="71" t="s">
        <v>849</v>
      </c>
      <c r="D2247" s="71" t="s">
        <v>850</v>
      </c>
      <c r="E2247" s="71" t="s">
        <v>10403</v>
      </c>
      <c r="F2247" s="71" t="s">
        <v>851</v>
      </c>
      <c r="G2247" s="71" t="s">
        <v>852</v>
      </c>
      <c r="H2247" s="72">
        <v>2614</v>
      </c>
      <c r="I2247" s="73">
        <v>30744.46</v>
      </c>
      <c r="J2247" s="73">
        <v>11761.46</v>
      </c>
      <c r="K2247" s="73">
        <v>12760.05</v>
      </c>
      <c r="L2247" s="74">
        <v>1000</v>
      </c>
      <c r="M2247" s="73">
        <v>30744.46</v>
      </c>
      <c r="N2247" s="73">
        <v>0</v>
      </c>
      <c r="O2247" s="16" t="str">
        <f>VLOOKUP($A2247,'Roll up tech'!$A:$C,3,0)</f>
        <v>BJ PTS</v>
      </c>
      <c r="P2247" s="16" t="str">
        <f>VLOOKUP($A2247,'Roll up tech'!$A:$C,2,0)</f>
        <v>BJ US-COR-SaltedCaramelCore-FTNG-8 1PT</v>
      </c>
      <c r="Q2247" s="16" t="str">
        <f t="shared" si="113"/>
        <v>BJ</v>
      </c>
      <c r="R2247" s="16">
        <f>VLOOKUP(A2247,'Per Pallet'!A:C,3,0)</f>
        <v>240</v>
      </c>
      <c r="S2247" s="16">
        <f t="shared" si="114"/>
        <v>11</v>
      </c>
    </row>
    <row r="2248" spans="1:19" hidden="1" x14ac:dyDescent="0.25">
      <c r="A2248" s="71">
        <v>84162829</v>
      </c>
      <c r="B2248" s="71">
        <v>1419</v>
      </c>
      <c r="C2248" s="71" t="s">
        <v>849</v>
      </c>
      <c r="D2248" s="71" t="s">
        <v>850</v>
      </c>
      <c r="E2248" s="71" t="s">
        <v>10403</v>
      </c>
      <c r="F2248" s="71" t="s">
        <v>851</v>
      </c>
      <c r="G2248" s="71" t="s">
        <v>852</v>
      </c>
      <c r="H2248" s="72">
        <v>6031</v>
      </c>
      <c r="I2248" s="73">
        <v>75531.91</v>
      </c>
      <c r="J2248" s="73">
        <v>12523.94</v>
      </c>
      <c r="K2248" s="73">
        <v>12172.46</v>
      </c>
      <c r="L2248" s="74">
        <v>1000</v>
      </c>
      <c r="M2248" s="73">
        <v>75531.91</v>
      </c>
      <c r="N2248" s="73">
        <v>0</v>
      </c>
      <c r="O2248" s="16" t="str">
        <f>VLOOKUP($A2248,'Roll up tech'!$A:$C,3,0)</f>
        <v>BJ PTS</v>
      </c>
      <c r="P2248" s="16" t="str">
        <f>VLOOKUP($A2248,'Roll up tech'!$A:$C,2,0)</f>
        <v>BJ SORV-IC-ChocFdgBrownie-8 458ML</v>
      </c>
      <c r="Q2248" s="16" t="str">
        <f t="shared" si="113"/>
        <v>BJ</v>
      </c>
      <c r="R2248" s="16">
        <f>VLOOKUP(A2248,'Per Pallet'!A:C,3,0)</f>
        <v>240</v>
      </c>
      <c r="S2248" s="16">
        <f t="shared" si="114"/>
        <v>26</v>
      </c>
    </row>
    <row r="2249" spans="1:19" hidden="1" x14ac:dyDescent="0.25">
      <c r="A2249" s="71">
        <v>84162829</v>
      </c>
      <c r="B2249" s="71">
        <v>5911</v>
      </c>
      <c r="C2249" s="71" t="s">
        <v>849</v>
      </c>
      <c r="D2249" s="71" t="s">
        <v>850</v>
      </c>
      <c r="E2249" s="71" t="s">
        <v>10403</v>
      </c>
      <c r="F2249" s="71" t="s">
        <v>851</v>
      </c>
      <c r="G2249" s="71" t="s">
        <v>852</v>
      </c>
      <c r="H2249" s="72">
        <v>0</v>
      </c>
      <c r="I2249" s="73">
        <v>0</v>
      </c>
      <c r="J2249" s="73">
        <v>12158.3</v>
      </c>
      <c r="K2249" s="73">
        <v>11859.5</v>
      </c>
      <c r="L2249" s="74">
        <v>1000</v>
      </c>
      <c r="M2249" s="73">
        <v>0</v>
      </c>
      <c r="N2249" s="73">
        <v>0</v>
      </c>
      <c r="O2249" s="16" t="str">
        <f>VLOOKUP($A2249,'Roll up tech'!$A:$C,3,0)</f>
        <v>BJ PTS</v>
      </c>
      <c r="P2249" s="16" t="str">
        <f>VLOOKUP($A2249,'Roll up tech'!$A:$C,2,0)</f>
        <v>BJ SORV-IC-ChocFdgBrownie-8 458ML</v>
      </c>
      <c r="Q2249" s="16" t="str">
        <f t="shared" si="113"/>
        <v>BJ</v>
      </c>
      <c r="R2249" s="16">
        <f>VLOOKUP(A2249,'Per Pallet'!A:C,3,0)</f>
        <v>240</v>
      </c>
      <c r="S2249" s="16">
        <f t="shared" si="114"/>
        <v>0</v>
      </c>
    </row>
    <row r="2250" spans="1:19" hidden="1" x14ac:dyDescent="0.25">
      <c r="A2250" s="71">
        <v>84163503</v>
      </c>
      <c r="B2250" s="71">
        <v>1419</v>
      </c>
      <c r="C2250" s="71" t="s">
        <v>849</v>
      </c>
      <c r="D2250" s="71" t="s">
        <v>850</v>
      </c>
      <c r="E2250" s="71" t="s">
        <v>10403</v>
      </c>
      <c r="F2250" s="71" t="s">
        <v>851</v>
      </c>
      <c r="G2250" s="71" t="s">
        <v>852</v>
      </c>
      <c r="H2250" s="72">
        <v>5063</v>
      </c>
      <c r="I2250" s="73">
        <v>65778.539999999994</v>
      </c>
      <c r="J2250" s="73">
        <v>12992.01</v>
      </c>
      <c r="K2250" s="73">
        <v>13552.56</v>
      </c>
      <c r="L2250" s="74">
        <v>1000</v>
      </c>
      <c r="M2250" s="73">
        <v>65778.539999999994</v>
      </c>
      <c r="N2250" s="73">
        <v>0</v>
      </c>
      <c r="O2250" s="16" t="str">
        <f>VLOOKUP($A2250,'Roll up tech'!$A:$C,3,0)</f>
        <v>BJ PTS</v>
      </c>
      <c r="P2250" s="16" t="str">
        <f>VLOOKUP($A2250,'Roll up tech'!$A:$C,2,0)</f>
        <v>BJ US-IC-Salted Caramel Almond-8 1PT</v>
      </c>
      <c r="Q2250" s="16" t="str">
        <f t="shared" si="113"/>
        <v>BJ</v>
      </c>
      <c r="R2250" s="16">
        <f>VLOOKUP(A2250,'Per Pallet'!A:C,3,0)</f>
        <v>240</v>
      </c>
      <c r="S2250" s="16">
        <f t="shared" si="114"/>
        <v>22</v>
      </c>
    </row>
    <row r="2251" spans="1:19" hidden="1" x14ac:dyDescent="0.25">
      <c r="A2251" s="71">
        <v>84163503</v>
      </c>
      <c r="B2251" s="71">
        <v>1439</v>
      </c>
      <c r="C2251" s="71" t="s">
        <v>849</v>
      </c>
      <c r="D2251" s="71" t="s">
        <v>850</v>
      </c>
      <c r="E2251" s="71" t="s">
        <v>10403</v>
      </c>
      <c r="F2251" s="71" t="s">
        <v>851</v>
      </c>
      <c r="G2251" s="71" t="s">
        <v>852</v>
      </c>
      <c r="H2251" s="72">
        <v>2460</v>
      </c>
      <c r="I2251" s="73">
        <v>32984.58</v>
      </c>
      <c r="J2251" s="73">
        <v>13408.37</v>
      </c>
      <c r="K2251" s="73">
        <v>15469.31</v>
      </c>
      <c r="L2251" s="74">
        <v>1000</v>
      </c>
      <c r="M2251" s="73">
        <v>32984.58</v>
      </c>
      <c r="N2251" s="73">
        <v>0</v>
      </c>
      <c r="O2251" s="16" t="str">
        <f>VLOOKUP($A2251,'Roll up tech'!$A:$C,3,0)</f>
        <v>BJ PTS</v>
      </c>
      <c r="P2251" s="16" t="str">
        <f>VLOOKUP($A2251,'Roll up tech'!$A:$C,2,0)</f>
        <v>BJ US-IC-Salted Caramel Almond-8 1PT</v>
      </c>
      <c r="Q2251" s="16" t="str">
        <f t="shared" si="113"/>
        <v>BJ</v>
      </c>
      <c r="R2251" s="16">
        <f>VLOOKUP(A2251,'Per Pallet'!A:C,3,0)</f>
        <v>240</v>
      </c>
      <c r="S2251" s="16">
        <f t="shared" si="114"/>
        <v>11</v>
      </c>
    </row>
    <row r="2252" spans="1:19" hidden="1" x14ac:dyDescent="0.25">
      <c r="A2252" s="71">
        <v>84163503</v>
      </c>
      <c r="B2252" s="71">
        <v>2300</v>
      </c>
      <c r="C2252" s="71" t="s">
        <v>849</v>
      </c>
      <c r="D2252" s="71" t="s">
        <v>850</v>
      </c>
      <c r="E2252" s="71" t="s">
        <v>10403</v>
      </c>
      <c r="F2252" s="71" t="s">
        <v>851</v>
      </c>
      <c r="G2252" s="71" t="s">
        <v>852</v>
      </c>
      <c r="H2252" s="72">
        <v>131</v>
      </c>
      <c r="I2252" s="73">
        <v>1534.32</v>
      </c>
      <c r="J2252" s="73">
        <v>11712.37</v>
      </c>
      <c r="K2252" s="73">
        <v>13839.97</v>
      </c>
      <c r="L2252" s="74">
        <v>1000</v>
      </c>
      <c r="M2252" s="73">
        <v>1534.32</v>
      </c>
      <c r="N2252" s="73">
        <v>0</v>
      </c>
      <c r="O2252" s="16" t="str">
        <f>VLOOKUP($A2252,'Roll up tech'!$A:$C,3,0)</f>
        <v>BJ PTS</v>
      </c>
      <c r="P2252" s="16" t="str">
        <f>VLOOKUP($A2252,'Roll up tech'!$A:$C,2,0)</f>
        <v>BJ US-IC-Salted Caramel Almond-8 1PT</v>
      </c>
      <c r="Q2252" s="16" t="str">
        <f t="shared" si="113"/>
        <v>BJ</v>
      </c>
      <c r="R2252" s="16">
        <f>VLOOKUP(A2252,'Per Pallet'!A:C,3,0)</f>
        <v>240</v>
      </c>
      <c r="S2252" s="16">
        <f t="shared" si="114"/>
        <v>1</v>
      </c>
    </row>
    <row r="2253" spans="1:19" hidden="1" x14ac:dyDescent="0.25">
      <c r="A2253" s="71">
        <v>84163503</v>
      </c>
      <c r="B2253" s="71">
        <v>3989</v>
      </c>
      <c r="C2253" s="71" t="s">
        <v>849</v>
      </c>
      <c r="D2253" s="71" t="s">
        <v>850</v>
      </c>
      <c r="E2253" s="71" t="s">
        <v>10403</v>
      </c>
      <c r="F2253" s="71" t="s">
        <v>851</v>
      </c>
      <c r="G2253" s="71" t="s">
        <v>852</v>
      </c>
      <c r="H2253" s="72">
        <v>343</v>
      </c>
      <c r="I2253" s="73">
        <v>4011.03</v>
      </c>
      <c r="J2253" s="73">
        <v>11693.97</v>
      </c>
      <c r="K2253" s="73">
        <v>13753.39</v>
      </c>
      <c r="L2253" s="74">
        <v>1000</v>
      </c>
      <c r="M2253" s="73">
        <v>4011.03</v>
      </c>
      <c r="N2253" s="73">
        <v>0</v>
      </c>
      <c r="O2253" s="16" t="str">
        <f>VLOOKUP($A2253,'Roll up tech'!$A:$C,3,0)</f>
        <v>BJ PTS</v>
      </c>
      <c r="P2253" s="16" t="str">
        <f>VLOOKUP($A2253,'Roll up tech'!$A:$C,2,0)</f>
        <v>BJ US-IC-Salted Caramel Almond-8 1PT</v>
      </c>
      <c r="Q2253" s="16" t="str">
        <f t="shared" si="113"/>
        <v>BJ</v>
      </c>
      <c r="R2253" s="16">
        <f>VLOOKUP(A2253,'Per Pallet'!A:C,3,0)</f>
        <v>240</v>
      </c>
      <c r="S2253" s="16">
        <f t="shared" si="114"/>
        <v>2</v>
      </c>
    </row>
    <row r="2254" spans="1:19" hidden="1" x14ac:dyDescent="0.25">
      <c r="A2254" s="71">
        <v>84163605</v>
      </c>
      <c r="B2254" s="71">
        <v>1419</v>
      </c>
      <c r="C2254" s="71" t="s">
        <v>849</v>
      </c>
      <c r="D2254" s="71" t="s">
        <v>850</v>
      </c>
      <c r="E2254" s="71" t="s">
        <v>10403</v>
      </c>
      <c r="F2254" s="71" t="s">
        <v>851</v>
      </c>
      <c r="G2254" s="71" t="s">
        <v>852</v>
      </c>
      <c r="H2254" s="72">
        <v>4932</v>
      </c>
      <c r="I2254" s="73">
        <v>64445.82</v>
      </c>
      <c r="J2254" s="73">
        <v>13066.87</v>
      </c>
      <c r="K2254" s="73">
        <v>11817.57</v>
      </c>
      <c r="L2254" s="74">
        <v>1000</v>
      </c>
      <c r="M2254" s="73">
        <v>64445.82</v>
      </c>
      <c r="N2254" s="73">
        <v>0</v>
      </c>
      <c r="O2254" s="16" t="str">
        <f>VLOOKUP($A2254,'Roll up tech'!$A:$C,3,0)</f>
        <v>BJ PTS</v>
      </c>
      <c r="P2254" s="16" t="str">
        <f>VLOOKUP($A2254,'Roll up tech'!$A:$C,2,0)</f>
        <v>BJ US-IC-ChocTherapy-FTNG-8 1PT</v>
      </c>
      <c r="Q2254" s="16" t="str">
        <f t="shared" si="113"/>
        <v>BJ</v>
      </c>
      <c r="R2254" s="16">
        <f>VLOOKUP(A2254,'Per Pallet'!A:C,3,0)</f>
        <v>240</v>
      </c>
      <c r="S2254" s="16">
        <f t="shared" si="114"/>
        <v>21</v>
      </c>
    </row>
    <row r="2255" spans="1:19" hidden="1" x14ac:dyDescent="0.25">
      <c r="A2255" s="71">
        <v>84163605</v>
      </c>
      <c r="B2255" s="71">
        <v>1439</v>
      </c>
      <c r="C2255" s="71" t="s">
        <v>849</v>
      </c>
      <c r="D2255" s="71" t="s">
        <v>850</v>
      </c>
      <c r="E2255" s="71" t="s">
        <v>10403</v>
      </c>
      <c r="F2255" s="71" t="s">
        <v>851</v>
      </c>
      <c r="G2255" s="71" t="s">
        <v>852</v>
      </c>
      <c r="H2255" s="72">
        <v>5653</v>
      </c>
      <c r="I2255" s="73">
        <v>82305.31</v>
      </c>
      <c r="J2255" s="73">
        <v>14559.58</v>
      </c>
      <c r="K2255" s="73">
        <v>12638.96</v>
      </c>
      <c r="L2255" s="74">
        <v>1000</v>
      </c>
      <c r="M2255" s="73">
        <v>82305.31</v>
      </c>
      <c r="N2255" s="73">
        <v>0</v>
      </c>
      <c r="O2255" s="16" t="str">
        <f>VLOOKUP($A2255,'Roll up tech'!$A:$C,3,0)</f>
        <v>BJ PTS</v>
      </c>
      <c r="P2255" s="16" t="str">
        <f>VLOOKUP($A2255,'Roll up tech'!$A:$C,2,0)</f>
        <v>BJ US-IC-ChocTherapy-FTNG-8 1PT</v>
      </c>
      <c r="Q2255" s="16" t="str">
        <f t="shared" si="113"/>
        <v>BJ</v>
      </c>
      <c r="R2255" s="16">
        <f>VLOOKUP(A2255,'Per Pallet'!A:C,3,0)</f>
        <v>240</v>
      </c>
      <c r="S2255" s="16">
        <f t="shared" si="114"/>
        <v>24</v>
      </c>
    </row>
    <row r="2256" spans="1:19" hidden="1" x14ac:dyDescent="0.25">
      <c r="A2256" s="71">
        <v>84163605</v>
      </c>
      <c r="B2256" s="71">
        <v>2300</v>
      </c>
      <c r="C2256" s="71" t="s">
        <v>849</v>
      </c>
      <c r="D2256" s="71" t="s">
        <v>850</v>
      </c>
      <c r="E2256" s="71" t="s">
        <v>10403</v>
      </c>
      <c r="F2256" s="71" t="s">
        <v>851</v>
      </c>
      <c r="G2256" s="71" t="s">
        <v>852</v>
      </c>
      <c r="H2256" s="72">
        <v>632</v>
      </c>
      <c r="I2256" s="73">
        <v>8292.81</v>
      </c>
      <c r="J2256" s="73">
        <v>13121.53</v>
      </c>
      <c r="K2256" s="73">
        <v>11848.74</v>
      </c>
      <c r="L2256" s="74">
        <v>1000</v>
      </c>
      <c r="M2256" s="73">
        <v>8292.81</v>
      </c>
      <c r="N2256" s="73">
        <v>0</v>
      </c>
      <c r="O2256" s="16" t="str">
        <f>VLOOKUP($A2256,'Roll up tech'!$A:$C,3,0)</f>
        <v>BJ PTS</v>
      </c>
      <c r="P2256" s="16" t="str">
        <f>VLOOKUP($A2256,'Roll up tech'!$A:$C,2,0)</f>
        <v>BJ US-IC-ChocTherapy-FTNG-8 1PT</v>
      </c>
      <c r="Q2256" s="16" t="str">
        <f t="shared" si="113"/>
        <v>BJ</v>
      </c>
      <c r="R2256" s="16">
        <f>VLOOKUP(A2256,'Per Pallet'!A:C,3,0)</f>
        <v>240</v>
      </c>
      <c r="S2256" s="16">
        <f t="shared" si="114"/>
        <v>3</v>
      </c>
    </row>
    <row r="2257" spans="1:19" hidden="1" x14ac:dyDescent="0.25">
      <c r="A2257" s="71">
        <v>84163605</v>
      </c>
      <c r="B2257" s="71">
        <v>3989</v>
      </c>
      <c r="C2257" s="71" t="s">
        <v>849</v>
      </c>
      <c r="D2257" s="71" t="s">
        <v>850</v>
      </c>
      <c r="E2257" s="71" t="s">
        <v>10403</v>
      </c>
      <c r="F2257" s="71" t="s">
        <v>851</v>
      </c>
      <c r="G2257" s="71" t="s">
        <v>852</v>
      </c>
      <c r="H2257" s="72">
        <v>9142</v>
      </c>
      <c r="I2257" s="73">
        <v>119916.96</v>
      </c>
      <c r="J2257" s="73">
        <v>13117.15</v>
      </c>
      <c r="K2257" s="73">
        <v>11890.15</v>
      </c>
      <c r="L2257" s="74">
        <v>1000</v>
      </c>
      <c r="M2257" s="73">
        <v>119916.96</v>
      </c>
      <c r="N2257" s="73">
        <v>0</v>
      </c>
      <c r="O2257" s="16" t="str">
        <f>VLOOKUP($A2257,'Roll up tech'!$A:$C,3,0)</f>
        <v>BJ PTS</v>
      </c>
      <c r="P2257" s="16" t="str">
        <f>VLOOKUP($A2257,'Roll up tech'!$A:$C,2,0)</f>
        <v>BJ US-IC-ChocTherapy-FTNG-8 1PT</v>
      </c>
      <c r="Q2257" s="16" t="str">
        <f t="shared" si="113"/>
        <v>BJ</v>
      </c>
      <c r="R2257" s="16">
        <f>VLOOKUP(A2257,'Per Pallet'!A:C,3,0)</f>
        <v>240</v>
      </c>
      <c r="S2257" s="16">
        <f t="shared" si="114"/>
        <v>39</v>
      </c>
    </row>
    <row r="2258" spans="1:19" hidden="1" x14ac:dyDescent="0.25">
      <c r="A2258" s="71">
        <v>84163605</v>
      </c>
      <c r="B2258" s="71">
        <v>5914</v>
      </c>
      <c r="C2258" s="71" t="s">
        <v>849</v>
      </c>
      <c r="D2258" s="71" t="s">
        <v>850</v>
      </c>
      <c r="E2258" s="71" t="s">
        <v>10403</v>
      </c>
      <c r="F2258" s="71" t="s">
        <v>851</v>
      </c>
      <c r="G2258" s="71" t="s">
        <v>852</v>
      </c>
      <c r="H2258" s="72">
        <v>718</v>
      </c>
      <c r="I2258" s="73">
        <v>8043.93</v>
      </c>
      <c r="J2258" s="73">
        <v>11203.25</v>
      </c>
      <c r="K2258" s="73">
        <v>11356.87</v>
      </c>
      <c r="L2258" s="74">
        <v>1000</v>
      </c>
      <c r="M2258" s="73">
        <v>8043.93</v>
      </c>
      <c r="N2258" s="73">
        <v>0</v>
      </c>
      <c r="O2258" s="16" t="str">
        <f>VLOOKUP($A2258,'Roll up tech'!$A:$C,3,0)</f>
        <v>BJ PTS</v>
      </c>
      <c r="P2258" s="16" t="str">
        <f>VLOOKUP($A2258,'Roll up tech'!$A:$C,2,0)</f>
        <v>BJ US-IC-ChocTherapy-FTNG-8 1PT</v>
      </c>
      <c r="Q2258" s="16" t="str">
        <f t="shared" si="113"/>
        <v>BJ</v>
      </c>
      <c r="R2258" s="16">
        <f>VLOOKUP(A2258,'Per Pallet'!A:C,3,0)</f>
        <v>240</v>
      </c>
      <c r="S2258" s="16">
        <f t="shared" si="114"/>
        <v>3</v>
      </c>
    </row>
    <row r="2259" spans="1:19" hidden="1" x14ac:dyDescent="0.25">
      <c r="A2259" s="71">
        <v>84164936</v>
      </c>
      <c r="B2259" s="71">
        <v>1419</v>
      </c>
      <c r="C2259" s="71" t="s">
        <v>849</v>
      </c>
      <c r="D2259" s="71" t="s">
        <v>850</v>
      </c>
      <c r="E2259" s="71" t="s">
        <v>10403</v>
      </c>
      <c r="F2259" s="71" t="s">
        <v>851</v>
      </c>
      <c r="G2259" s="71" t="s">
        <v>852</v>
      </c>
      <c r="H2259" s="72">
        <v>26060</v>
      </c>
      <c r="I2259" s="73">
        <v>245732.56</v>
      </c>
      <c r="J2259" s="73">
        <v>9429.49</v>
      </c>
      <c r="K2259" s="73">
        <v>10833.8</v>
      </c>
      <c r="L2259" s="74">
        <v>1000</v>
      </c>
      <c r="M2259" s="73">
        <v>245732.56</v>
      </c>
      <c r="N2259" s="73">
        <v>0</v>
      </c>
      <c r="O2259" s="16" t="str">
        <f>VLOOKUP($A2259,'Roll up tech'!$A:$C,3,0)</f>
        <v>BJ PTS</v>
      </c>
      <c r="P2259" s="16" t="str">
        <f>VLOOKUP($A2259,'Roll up tech'!$A:$C,2,0)</f>
        <v>BJ US-IC-MintChocCookie-8 1PT</v>
      </c>
      <c r="Q2259" s="16" t="str">
        <f t="shared" si="113"/>
        <v>BJ</v>
      </c>
      <c r="R2259" s="16">
        <f>VLOOKUP(A2259,'Per Pallet'!A:C,3,0)</f>
        <v>240</v>
      </c>
      <c r="S2259" s="16">
        <f t="shared" si="114"/>
        <v>109</v>
      </c>
    </row>
    <row r="2260" spans="1:19" hidden="1" x14ac:dyDescent="0.25">
      <c r="A2260" s="71">
        <v>84164936</v>
      </c>
      <c r="B2260" s="71">
        <v>1439</v>
      </c>
      <c r="C2260" s="71" t="s">
        <v>849</v>
      </c>
      <c r="D2260" s="71" t="s">
        <v>850</v>
      </c>
      <c r="E2260" s="71" t="s">
        <v>10403</v>
      </c>
      <c r="F2260" s="71" t="s">
        <v>851</v>
      </c>
      <c r="G2260" s="71" t="s">
        <v>852</v>
      </c>
      <c r="H2260" s="72">
        <v>10284</v>
      </c>
      <c r="I2260" s="73">
        <v>118647.11</v>
      </c>
      <c r="J2260" s="73">
        <v>11537.06</v>
      </c>
      <c r="K2260" s="73">
        <v>12903.14</v>
      </c>
      <c r="L2260" s="74">
        <v>1000</v>
      </c>
      <c r="M2260" s="73">
        <v>118647.11</v>
      </c>
      <c r="N2260" s="73">
        <v>0</v>
      </c>
      <c r="O2260" s="16" t="str">
        <f>VLOOKUP($A2260,'Roll up tech'!$A:$C,3,0)</f>
        <v>BJ PTS</v>
      </c>
      <c r="P2260" s="16" t="str">
        <f>VLOOKUP($A2260,'Roll up tech'!$A:$C,2,0)</f>
        <v>BJ US-IC-MintChocCookie-8 1PT</v>
      </c>
      <c r="Q2260" s="16" t="str">
        <f t="shared" si="113"/>
        <v>BJ</v>
      </c>
      <c r="R2260" s="16">
        <f>VLOOKUP(A2260,'Per Pallet'!A:C,3,0)</f>
        <v>240</v>
      </c>
      <c r="S2260" s="16">
        <f t="shared" si="114"/>
        <v>43</v>
      </c>
    </row>
    <row r="2261" spans="1:19" hidden="1" x14ac:dyDescent="0.25">
      <c r="A2261" s="71">
        <v>84164936</v>
      </c>
      <c r="B2261" s="71">
        <v>2300</v>
      </c>
      <c r="C2261" s="71" t="s">
        <v>849</v>
      </c>
      <c r="D2261" s="71" t="s">
        <v>850</v>
      </c>
      <c r="E2261" s="71" t="s">
        <v>10403</v>
      </c>
      <c r="F2261" s="71" t="s">
        <v>851</v>
      </c>
      <c r="G2261" s="71" t="s">
        <v>852</v>
      </c>
      <c r="H2261" s="72">
        <v>3726</v>
      </c>
      <c r="I2261" s="73">
        <v>42226.48</v>
      </c>
      <c r="J2261" s="73">
        <v>11332.93</v>
      </c>
      <c r="K2261" s="73">
        <v>10688.25</v>
      </c>
      <c r="L2261" s="74">
        <v>1000</v>
      </c>
      <c r="M2261" s="73">
        <v>42226.48</v>
      </c>
      <c r="N2261" s="73">
        <v>0</v>
      </c>
      <c r="O2261" s="16" t="str">
        <f>VLOOKUP($A2261,'Roll up tech'!$A:$C,3,0)</f>
        <v>BJ PTS</v>
      </c>
      <c r="P2261" s="16" t="str">
        <f>VLOOKUP($A2261,'Roll up tech'!$A:$C,2,0)</f>
        <v>BJ US-IC-MintChocCookie-8 1PT</v>
      </c>
      <c r="Q2261" s="16" t="str">
        <f t="shared" si="113"/>
        <v>BJ</v>
      </c>
      <c r="R2261" s="16">
        <f>VLOOKUP(A2261,'Per Pallet'!A:C,3,0)</f>
        <v>240</v>
      </c>
      <c r="S2261" s="16">
        <f t="shared" si="114"/>
        <v>16</v>
      </c>
    </row>
    <row r="2262" spans="1:19" hidden="1" x14ac:dyDescent="0.25">
      <c r="A2262" s="71">
        <v>84164936</v>
      </c>
      <c r="B2262" s="71">
        <v>3989</v>
      </c>
      <c r="C2262" s="71" t="s">
        <v>849</v>
      </c>
      <c r="D2262" s="71" t="s">
        <v>850</v>
      </c>
      <c r="E2262" s="71" t="s">
        <v>10403</v>
      </c>
      <c r="F2262" s="71" t="s">
        <v>851</v>
      </c>
      <c r="G2262" s="71" t="s">
        <v>852</v>
      </c>
      <c r="H2262" s="72">
        <v>22010</v>
      </c>
      <c r="I2262" s="73">
        <v>234104.97</v>
      </c>
      <c r="J2262" s="73">
        <v>10636.3</v>
      </c>
      <c r="K2262" s="73">
        <v>10931.87</v>
      </c>
      <c r="L2262" s="74">
        <v>1000</v>
      </c>
      <c r="M2262" s="73">
        <v>234104.97</v>
      </c>
      <c r="N2262" s="73">
        <v>0</v>
      </c>
      <c r="O2262" s="16" t="str">
        <f>VLOOKUP($A2262,'Roll up tech'!$A:$C,3,0)</f>
        <v>BJ PTS</v>
      </c>
      <c r="P2262" s="16" t="str">
        <f>VLOOKUP($A2262,'Roll up tech'!$A:$C,2,0)</f>
        <v>BJ US-IC-MintChocCookie-8 1PT</v>
      </c>
      <c r="Q2262" s="16" t="str">
        <f t="shared" si="113"/>
        <v>BJ</v>
      </c>
      <c r="R2262" s="16">
        <f>VLOOKUP(A2262,'Per Pallet'!A:C,3,0)</f>
        <v>240</v>
      </c>
      <c r="S2262" s="16">
        <f t="shared" si="114"/>
        <v>92</v>
      </c>
    </row>
    <row r="2263" spans="1:19" hidden="1" x14ac:dyDescent="0.25">
      <c r="A2263" s="71">
        <v>84164936</v>
      </c>
      <c r="B2263" s="71">
        <v>5911</v>
      </c>
      <c r="C2263" s="71" t="s">
        <v>849</v>
      </c>
      <c r="D2263" s="71" t="s">
        <v>850</v>
      </c>
      <c r="E2263" s="71" t="s">
        <v>10403</v>
      </c>
      <c r="F2263" s="71" t="s">
        <v>853</v>
      </c>
      <c r="G2263" s="71" t="s">
        <v>852</v>
      </c>
      <c r="H2263" s="72">
        <v>0</v>
      </c>
      <c r="I2263" s="73">
        <v>0</v>
      </c>
      <c r="J2263" s="73">
        <v>14307.32</v>
      </c>
      <c r="K2263" s="73">
        <v>10222.450000000001</v>
      </c>
      <c r="L2263" s="74">
        <v>1000</v>
      </c>
      <c r="M2263" s="73">
        <v>0</v>
      </c>
      <c r="N2263" s="73">
        <v>0</v>
      </c>
      <c r="O2263" s="16" t="str">
        <f>VLOOKUP($A2263,'Roll up tech'!$A:$C,3,0)</f>
        <v>BJ PTS</v>
      </c>
      <c r="P2263" s="16" t="str">
        <f>VLOOKUP($A2263,'Roll up tech'!$A:$C,2,0)</f>
        <v>BJ US-IC-MintChocCookie-8 1PT</v>
      </c>
      <c r="Q2263" s="16" t="str">
        <f t="shared" si="113"/>
        <v>BJ</v>
      </c>
      <c r="R2263" s="16">
        <f>VLOOKUP(A2263,'Per Pallet'!A:C,3,0)</f>
        <v>240</v>
      </c>
      <c r="S2263" s="16">
        <f t="shared" si="114"/>
        <v>0</v>
      </c>
    </row>
    <row r="2264" spans="1:19" hidden="1" x14ac:dyDescent="0.25">
      <c r="A2264" s="71">
        <v>84164936</v>
      </c>
      <c r="B2264" s="71">
        <v>5914</v>
      </c>
      <c r="C2264" s="71" t="s">
        <v>849</v>
      </c>
      <c r="D2264" s="71" t="s">
        <v>850</v>
      </c>
      <c r="E2264" s="71" t="s">
        <v>10403</v>
      </c>
      <c r="F2264" s="71" t="s">
        <v>851</v>
      </c>
      <c r="G2264" s="71" t="s">
        <v>852</v>
      </c>
      <c r="H2264" s="72">
        <v>0</v>
      </c>
      <c r="I2264" s="73">
        <v>0</v>
      </c>
      <c r="J2264" s="73">
        <v>8710.56</v>
      </c>
      <c r="K2264" s="73">
        <v>10343</v>
      </c>
      <c r="L2264" s="74">
        <v>1000</v>
      </c>
      <c r="M2264" s="73">
        <v>0</v>
      </c>
      <c r="N2264" s="73">
        <v>0</v>
      </c>
      <c r="O2264" s="16" t="str">
        <f>VLOOKUP($A2264,'Roll up tech'!$A:$C,3,0)</f>
        <v>BJ PTS</v>
      </c>
      <c r="P2264" s="16" t="str">
        <f>VLOOKUP($A2264,'Roll up tech'!$A:$C,2,0)</f>
        <v>BJ US-IC-MintChocCookie-8 1PT</v>
      </c>
      <c r="Q2264" s="16" t="str">
        <f t="shared" si="113"/>
        <v>BJ</v>
      </c>
      <c r="R2264" s="16">
        <f>VLOOKUP(A2264,'Per Pallet'!A:C,3,0)</f>
        <v>240</v>
      </c>
      <c r="S2264" s="16">
        <f t="shared" si="114"/>
        <v>0</v>
      </c>
    </row>
    <row r="2265" spans="1:19" hidden="1" x14ac:dyDescent="0.25">
      <c r="A2265" s="71">
        <v>84164937</v>
      </c>
      <c r="B2265" s="71">
        <v>1419</v>
      </c>
      <c r="C2265" s="71" t="s">
        <v>849</v>
      </c>
      <c r="D2265" s="71" t="s">
        <v>850</v>
      </c>
      <c r="E2265" s="71" t="s">
        <v>10403</v>
      </c>
      <c r="F2265" s="71" t="s">
        <v>851</v>
      </c>
      <c r="G2265" s="71" t="s">
        <v>852</v>
      </c>
      <c r="H2265" s="72">
        <v>2236</v>
      </c>
      <c r="I2265" s="73">
        <v>37613.71</v>
      </c>
      <c r="J2265" s="73">
        <v>16821.87</v>
      </c>
      <c r="K2265" s="73">
        <v>16296.65</v>
      </c>
      <c r="L2265" s="74">
        <v>1000</v>
      </c>
      <c r="M2265" s="73">
        <v>37613.71</v>
      </c>
      <c r="N2265" s="73">
        <v>0</v>
      </c>
      <c r="O2265" s="16" t="str">
        <f>VLOOKUP($A2265,'Roll up tech'!$A:$C,3,0)</f>
        <v>BJ PTS</v>
      </c>
      <c r="P2265" s="16" t="str">
        <f>VLOOKUP($A2265,'Roll up tech'!$A:$C,2,0)</f>
        <v>BJ US-IC-ChubbyHubby-8 1PT</v>
      </c>
      <c r="Q2265" s="16" t="str">
        <f t="shared" si="113"/>
        <v>BJ</v>
      </c>
      <c r="R2265" s="16">
        <f>VLOOKUP(A2265,'Per Pallet'!A:C,3,0)</f>
        <v>240</v>
      </c>
      <c r="S2265" s="16">
        <f t="shared" si="114"/>
        <v>10</v>
      </c>
    </row>
    <row r="2266" spans="1:19" hidden="1" x14ac:dyDescent="0.25">
      <c r="A2266" s="71">
        <v>84164937</v>
      </c>
      <c r="B2266" s="71">
        <v>1439</v>
      </c>
      <c r="C2266" s="71" t="s">
        <v>849</v>
      </c>
      <c r="D2266" s="71" t="s">
        <v>850</v>
      </c>
      <c r="E2266" s="71" t="s">
        <v>10403</v>
      </c>
      <c r="F2266" s="71" t="s">
        <v>851</v>
      </c>
      <c r="G2266" s="71" t="s">
        <v>852</v>
      </c>
      <c r="H2266" s="72">
        <v>1832</v>
      </c>
      <c r="I2266" s="73">
        <v>31642.37</v>
      </c>
      <c r="J2266" s="73">
        <v>17272.04</v>
      </c>
      <c r="K2266" s="73">
        <v>17608.54</v>
      </c>
      <c r="L2266" s="74">
        <v>1000</v>
      </c>
      <c r="M2266" s="73">
        <v>31642.37</v>
      </c>
      <c r="N2266" s="73">
        <v>0</v>
      </c>
      <c r="O2266" s="16" t="str">
        <f>VLOOKUP($A2266,'Roll up tech'!$A:$C,3,0)</f>
        <v>BJ PTS</v>
      </c>
      <c r="P2266" s="16" t="str">
        <f>VLOOKUP($A2266,'Roll up tech'!$A:$C,2,0)</f>
        <v>BJ US-IC-ChubbyHubby-8 1PT</v>
      </c>
      <c r="Q2266" s="16" t="str">
        <f t="shared" si="113"/>
        <v>BJ</v>
      </c>
      <c r="R2266" s="16">
        <f>VLOOKUP(A2266,'Per Pallet'!A:C,3,0)</f>
        <v>240</v>
      </c>
      <c r="S2266" s="16">
        <f t="shared" si="114"/>
        <v>8</v>
      </c>
    </row>
    <row r="2267" spans="1:19" hidden="1" x14ac:dyDescent="0.25">
      <c r="A2267" s="71">
        <v>84164937</v>
      </c>
      <c r="B2267" s="71">
        <v>2300</v>
      </c>
      <c r="C2267" s="71" t="s">
        <v>849</v>
      </c>
      <c r="D2267" s="71" t="s">
        <v>850</v>
      </c>
      <c r="E2267" s="71" t="s">
        <v>10403</v>
      </c>
      <c r="F2267" s="71" t="s">
        <v>851</v>
      </c>
      <c r="G2267" s="71" t="s">
        <v>852</v>
      </c>
      <c r="H2267" s="72">
        <v>119</v>
      </c>
      <c r="I2267" s="73">
        <v>2005.35</v>
      </c>
      <c r="J2267" s="73">
        <v>16851.68</v>
      </c>
      <c r="K2267" s="73">
        <v>16282.76</v>
      </c>
      <c r="L2267" s="74">
        <v>1000</v>
      </c>
      <c r="M2267" s="73">
        <v>2005.35</v>
      </c>
      <c r="N2267" s="73">
        <v>0</v>
      </c>
      <c r="O2267" s="16" t="str">
        <f>VLOOKUP($A2267,'Roll up tech'!$A:$C,3,0)</f>
        <v>BJ PTS</v>
      </c>
      <c r="P2267" s="16" t="str">
        <f>VLOOKUP($A2267,'Roll up tech'!$A:$C,2,0)</f>
        <v>BJ US-IC-ChubbyHubby-8 1PT</v>
      </c>
      <c r="Q2267" s="16" t="str">
        <f t="shared" si="113"/>
        <v>BJ</v>
      </c>
      <c r="R2267" s="16">
        <f>VLOOKUP(A2267,'Per Pallet'!A:C,3,0)</f>
        <v>240</v>
      </c>
      <c r="S2267" s="16">
        <f t="shared" si="114"/>
        <v>1</v>
      </c>
    </row>
    <row r="2268" spans="1:19" hidden="1" x14ac:dyDescent="0.25">
      <c r="A2268" s="71">
        <v>84164937</v>
      </c>
      <c r="B2268" s="71">
        <v>2904</v>
      </c>
      <c r="C2268" s="71" t="s">
        <v>849</v>
      </c>
      <c r="D2268" s="71" t="s">
        <v>850</v>
      </c>
      <c r="E2268" s="71" t="s">
        <v>10403</v>
      </c>
      <c r="F2268" s="71" t="s">
        <v>851</v>
      </c>
      <c r="G2268" s="71" t="s">
        <v>852</v>
      </c>
      <c r="H2268" s="72">
        <v>2</v>
      </c>
      <c r="I2268" s="73">
        <v>34.35</v>
      </c>
      <c r="J2268" s="73">
        <v>17175</v>
      </c>
      <c r="K2268" s="73">
        <v>15719.67</v>
      </c>
      <c r="L2268" s="74">
        <v>1000</v>
      </c>
      <c r="M2268" s="73">
        <v>34.35</v>
      </c>
      <c r="N2268" s="73">
        <v>0</v>
      </c>
      <c r="O2268" s="16" t="str">
        <f>VLOOKUP($A2268,'Roll up tech'!$A:$C,3,0)</f>
        <v>BJ PTS</v>
      </c>
      <c r="P2268" s="16" t="str">
        <f>VLOOKUP($A2268,'Roll up tech'!$A:$C,2,0)</f>
        <v>BJ US-IC-ChubbyHubby-8 1PT</v>
      </c>
      <c r="Q2268" s="16" t="str">
        <f t="shared" si="113"/>
        <v>BJ</v>
      </c>
      <c r="R2268" s="16">
        <f>VLOOKUP(A2268,'Per Pallet'!A:C,3,0)</f>
        <v>240</v>
      </c>
      <c r="S2268" s="16">
        <f t="shared" si="114"/>
        <v>1</v>
      </c>
    </row>
    <row r="2269" spans="1:19" hidden="1" x14ac:dyDescent="0.25">
      <c r="A2269" s="71">
        <v>84164937</v>
      </c>
      <c r="B2269" s="71">
        <v>3989</v>
      </c>
      <c r="C2269" s="71" t="s">
        <v>849</v>
      </c>
      <c r="D2269" s="71" t="s">
        <v>850</v>
      </c>
      <c r="E2269" s="71" t="s">
        <v>10403</v>
      </c>
      <c r="F2269" s="71" t="s">
        <v>851</v>
      </c>
      <c r="G2269" s="71" t="s">
        <v>852</v>
      </c>
      <c r="H2269" s="72">
        <v>3119</v>
      </c>
      <c r="I2269" s="73">
        <v>52556.86</v>
      </c>
      <c r="J2269" s="73">
        <v>16850.55</v>
      </c>
      <c r="K2269" s="73">
        <v>16353.95</v>
      </c>
      <c r="L2269" s="74">
        <v>1000</v>
      </c>
      <c r="M2269" s="73">
        <v>52556.86</v>
      </c>
      <c r="N2269" s="73">
        <v>0</v>
      </c>
      <c r="O2269" s="16" t="str">
        <f>VLOOKUP($A2269,'Roll up tech'!$A:$C,3,0)</f>
        <v>BJ PTS</v>
      </c>
      <c r="P2269" s="16" t="str">
        <f>VLOOKUP($A2269,'Roll up tech'!$A:$C,2,0)</f>
        <v>BJ US-IC-ChubbyHubby-8 1PT</v>
      </c>
      <c r="Q2269" s="16" t="str">
        <f t="shared" si="113"/>
        <v>BJ</v>
      </c>
      <c r="R2269" s="16">
        <f>VLOOKUP(A2269,'Per Pallet'!A:C,3,0)</f>
        <v>240</v>
      </c>
      <c r="S2269" s="16">
        <f t="shared" si="114"/>
        <v>13</v>
      </c>
    </row>
    <row r="2270" spans="1:19" hidden="1" x14ac:dyDescent="0.25">
      <c r="A2270" s="71">
        <v>84164939</v>
      </c>
      <c r="B2270" s="71">
        <v>1419</v>
      </c>
      <c r="C2270" s="71" t="s">
        <v>849</v>
      </c>
      <c r="D2270" s="71" t="s">
        <v>850</v>
      </c>
      <c r="E2270" s="71" t="s">
        <v>10403</v>
      </c>
      <c r="F2270" s="71" t="s">
        <v>851</v>
      </c>
      <c r="G2270" s="71" t="s">
        <v>852</v>
      </c>
      <c r="H2270" s="72">
        <v>1725</v>
      </c>
      <c r="I2270" s="73">
        <v>44881</v>
      </c>
      <c r="J2270" s="73">
        <v>26017.97</v>
      </c>
      <c r="K2270" s="73">
        <v>25202.97</v>
      </c>
      <c r="L2270" s="74">
        <v>1000</v>
      </c>
      <c r="M2270" s="73">
        <v>44881</v>
      </c>
      <c r="N2270" s="73">
        <v>0</v>
      </c>
      <c r="O2270" s="16" t="str">
        <f>VLOOKUP($A2270,'Roll up tech'!$A:$C,3,0)</f>
        <v>2.4 Gal</v>
      </c>
      <c r="P2270" s="16" t="str">
        <f>VLOOKUP($A2270,'Roll up tech'!$A:$C,2,0)</f>
        <v>BJ US-IC-SweetCrm+Cookies-FTNG-1 2.4G</v>
      </c>
      <c r="Q2270" s="16" t="str">
        <f t="shared" si="113"/>
        <v>BJ</v>
      </c>
      <c r="R2270" s="16">
        <f>VLOOKUP(A2270,'Per Pallet'!A:C,3,0)</f>
        <v>125</v>
      </c>
      <c r="S2270" s="16">
        <f t="shared" si="114"/>
        <v>14</v>
      </c>
    </row>
    <row r="2271" spans="1:19" hidden="1" x14ac:dyDescent="0.25">
      <c r="A2271" s="71">
        <v>84164939</v>
      </c>
      <c r="B2271" s="71">
        <v>1439</v>
      </c>
      <c r="C2271" s="71" t="s">
        <v>849</v>
      </c>
      <c r="D2271" s="71" t="s">
        <v>850</v>
      </c>
      <c r="E2271" s="71" t="s">
        <v>10403</v>
      </c>
      <c r="F2271" s="71" t="s">
        <v>851</v>
      </c>
      <c r="G2271" s="71" t="s">
        <v>852</v>
      </c>
      <c r="H2271" s="72">
        <v>912</v>
      </c>
      <c r="I2271" s="73">
        <v>24424.38</v>
      </c>
      <c r="J2271" s="73">
        <v>26781.119999999999</v>
      </c>
      <c r="K2271" s="73">
        <v>25202.97</v>
      </c>
      <c r="L2271" s="74">
        <v>1000</v>
      </c>
      <c r="M2271" s="73">
        <v>24424.38</v>
      </c>
      <c r="N2271" s="73">
        <v>0</v>
      </c>
      <c r="O2271" s="16" t="str">
        <f>VLOOKUP($A2271,'Roll up tech'!$A:$C,3,0)</f>
        <v>2.4 Gal</v>
      </c>
      <c r="P2271" s="16" t="str">
        <f>VLOOKUP($A2271,'Roll up tech'!$A:$C,2,0)</f>
        <v>BJ US-IC-SweetCrm+Cookies-FTNG-1 2.4G</v>
      </c>
      <c r="Q2271" s="16" t="str">
        <f t="shared" si="113"/>
        <v>BJ</v>
      </c>
      <c r="R2271" s="16">
        <f>VLOOKUP(A2271,'Per Pallet'!A:C,3,0)</f>
        <v>125</v>
      </c>
      <c r="S2271" s="16">
        <f t="shared" si="114"/>
        <v>8</v>
      </c>
    </row>
    <row r="2272" spans="1:19" hidden="1" x14ac:dyDescent="0.25">
      <c r="A2272" s="71">
        <v>84164939</v>
      </c>
      <c r="B2272" s="71">
        <v>2300</v>
      </c>
      <c r="C2272" s="71" t="s">
        <v>849</v>
      </c>
      <c r="D2272" s="71" t="s">
        <v>850</v>
      </c>
      <c r="E2272" s="71" t="s">
        <v>10403</v>
      </c>
      <c r="F2272" s="71" t="s">
        <v>851</v>
      </c>
      <c r="G2272" s="71" t="s">
        <v>852</v>
      </c>
      <c r="H2272" s="72">
        <v>570</v>
      </c>
      <c r="I2272" s="73">
        <v>14923.38</v>
      </c>
      <c r="J2272" s="73">
        <v>26181.37</v>
      </c>
      <c r="K2272" s="73">
        <v>24306.19</v>
      </c>
      <c r="L2272" s="74">
        <v>1000</v>
      </c>
      <c r="M2272" s="73">
        <v>14923.38</v>
      </c>
      <c r="N2272" s="73">
        <v>0</v>
      </c>
      <c r="O2272" s="16" t="str">
        <f>VLOOKUP($A2272,'Roll up tech'!$A:$C,3,0)</f>
        <v>2.4 Gal</v>
      </c>
      <c r="P2272" s="16" t="str">
        <f>VLOOKUP($A2272,'Roll up tech'!$A:$C,2,0)</f>
        <v>BJ US-IC-SweetCrm+Cookies-FTNG-1 2.4G</v>
      </c>
      <c r="Q2272" s="16" t="str">
        <f t="shared" si="113"/>
        <v>BJ</v>
      </c>
      <c r="R2272" s="16">
        <f>VLOOKUP(A2272,'Per Pallet'!A:C,3,0)</f>
        <v>125</v>
      </c>
      <c r="S2272" s="16">
        <f t="shared" si="114"/>
        <v>5</v>
      </c>
    </row>
    <row r="2273" spans="1:19" hidden="1" x14ac:dyDescent="0.25">
      <c r="A2273" s="71">
        <v>84164939</v>
      </c>
      <c r="B2273" s="71">
        <v>3989</v>
      </c>
      <c r="C2273" s="71" t="s">
        <v>849</v>
      </c>
      <c r="D2273" s="71" t="s">
        <v>850</v>
      </c>
      <c r="E2273" s="71" t="s">
        <v>10403</v>
      </c>
      <c r="F2273" s="71" t="s">
        <v>851</v>
      </c>
      <c r="G2273" s="71" t="s">
        <v>852</v>
      </c>
      <c r="H2273" s="72">
        <v>1822</v>
      </c>
      <c r="I2273" s="73">
        <v>46560.63</v>
      </c>
      <c r="J2273" s="73">
        <v>25554.68</v>
      </c>
      <c r="K2273" s="73">
        <v>24837.31</v>
      </c>
      <c r="L2273" s="74">
        <v>1000</v>
      </c>
      <c r="M2273" s="73">
        <v>46560.63</v>
      </c>
      <c r="N2273" s="73">
        <v>0</v>
      </c>
      <c r="O2273" s="16" t="str">
        <f>VLOOKUP($A2273,'Roll up tech'!$A:$C,3,0)</f>
        <v>2.4 Gal</v>
      </c>
      <c r="P2273" s="16" t="str">
        <f>VLOOKUP($A2273,'Roll up tech'!$A:$C,2,0)</f>
        <v>BJ US-IC-SweetCrm+Cookies-FTNG-1 2.4G</v>
      </c>
      <c r="Q2273" s="16" t="str">
        <f t="shared" si="113"/>
        <v>BJ</v>
      </c>
      <c r="R2273" s="16">
        <f>VLOOKUP(A2273,'Per Pallet'!A:C,3,0)</f>
        <v>125</v>
      </c>
      <c r="S2273" s="16">
        <f t="shared" si="114"/>
        <v>15</v>
      </c>
    </row>
    <row r="2274" spans="1:19" hidden="1" x14ac:dyDescent="0.25">
      <c r="A2274" s="71">
        <v>84164939</v>
      </c>
      <c r="B2274" s="71">
        <v>5914</v>
      </c>
      <c r="C2274" s="71" t="s">
        <v>849</v>
      </c>
      <c r="D2274" s="71" t="s">
        <v>850</v>
      </c>
      <c r="E2274" s="71" t="s">
        <v>10403</v>
      </c>
      <c r="F2274" s="71" t="s">
        <v>851</v>
      </c>
      <c r="G2274" s="71" t="s">
        <v>852</v>
      </c>
      <c r="H2274" s="72">
        <v>0</v>
      </c>
      <c r="I2274" s="73">
        <v>0</v>
      </c>
      <c r="J2274" s="73">
        <v>24726.14</v>
      </c>
      <c r="K2274" s="73">
        <v>23519.23</v>
      </c>
      <c r="L2274" s="74">
        <v>1000</v>
      </c>
      <c r="M2274" s="73">
        <v>0</v>
      </c>
      <c r="N2274" s="73">
        <v>0</v>
      </c>
      <c r="O2274" s="16" t="str">
        <f>VLOOKUP($A2274,'Roll up tech'!$A:$C,3,0)</f>
        <v>2.4 Gal</v>
      </c>
      <c r="P2274" s="16" t="str">
        <f>VLOOKUP($A2274,'Roll up tech'!$A:$C,2,0)</f>
        <v>BJ US-IC-SweetCrm+Cookies-FTNG-1 2.4G</v>
      </c>
      <c r="Q2274" s="16" t="str">
        <f t="shared" si="113"/>
        <v>BJ</v>
      </c>
      <c r="R2274" s="16">
        <f>VLOOKUP(A2274,'Per Pallet'!A:C,3,0)</f>
        <v>125</v>
      </c>
      <c r="S2274" s="16">
        <f t="shared" si="114"/>
        <v>0</v>
      </c>
    </row>
    <row r="2275" spans="1:19" hidden="1" x14ac:dyDescent="0.25">
      <c r="A2275" s="71">
        <v>84169346</v>
      </c>
      <c r="B2275" s="71">
        <v>1419</v>
      </c>
      <c r="C2275" s="71" t="s">
        <v>849</v>
      </c>
      <c r="D2275" s="71" t="s">
        <v>850</v>
      </c>
      <c r="E2275" s="71" t="s">
        <v>10403</v>
      </c>
      <c r="F2275" s="71" t="s">
        <v>851</v>
      </c>
      <c r="G2275" s="71" t="s">
        <v>852</v>
      </c>
      <c r="H2275" s="72">
        <v>375</v>
      </c>
      <c r="I2275" s="73">
        <v>10073.48</v>
      </c>
      <c r="J2275" s="73">
        <v>26862.61</v>
      </c>
      <c r="K2275" s="73">
        <v>27274.37</v>
      </c>
      <c r="L2275" s="74">
        <v>1000</v>
      </c>
      <c r="M2275" s="73">
        <v>10073.48</v>
      </c>
      <c r="N2275" s="73">
        <v>0</v>
      </c>
      <c r="O2275" s="16" t="str">
        <f>VLOOKUP($A2275,'Roll up tech'!$A:$C,3,0)</f>
        <v>2.4 Gal</v>
      </c>
      <c r="P2275" s="16" t="str">
        <f>VLOOKUP($A2275,'Roll up tech'!$A:$C,2,0)</f>
        <v>BJ SORV-IC-SweetCrm+Cks-1 8.95L</v>
      </c>
      <c r="Q2275" s="16" t="str">
        <f t="shared" si="113"/>
        <v>BJ</v>
      </c>
      <c r="R2275" s="16">
        <f>VLOOKUP(A2275,'Per Pallet'!A:C,3,0)</f>
        <v>125</v>
      </c>
      <c r="S2275" s="16">
        <f t="shared" si="114"/>
        <v>3</v>
      </c>
    </row>
    <row r="2276" spans="1:19" hidden="1" x14ac:dyDescent="0.25">
      <c r="A2276" s="71">
        <v>84172951</v>
      </c>
      <c r="B2276" s="71">
        <v>1419</v>
      </c>
      <c r="C2276" s="71" t="s">
        <v>849</v>
      </c>
      <c r="D2276" s="71" t="s">
        <v>850</v>
      </c>
      <c r="E2276" s="71" t="s">
        <v>10403</v>
      </c>
      <c r="F2276" s="71" t="s">
        <v>851</v>
      </c>
      <c r="G2276" s="71" t="s">
        <v>852</v>
      </c>
      <c r="H2276" s="72">
        <v>15</v>
      </c>
      <c r="I2276" s="73">
        <v>193.42</v>
      </c>
      <c r="J2276" s="73">
        <v>12894.67</v>
      </c>
      <c r="K2276" s="73">
        <v>10681.49</v>
      </c>
      <c r="L2276" s="74">
        <v>1000</v>
      </c>
      <c r="M2276" s="73">
        <v>193.42</v>
      </c>
      <c r="N2276" s="73">
        <v>0</v>
      </c>
      <c r="O2276" s="16" t="str">
        <f>VLOOKUP($A2276,'Roll up tech'!$A:$C,3,0)</f>
        <v>BJ PTS</v>
      </c>
      <c r="P2276" s="16" t="str">
        <f>VLOOKUP($A2276,'Roll up tech'!$A:$C,2,0)</f>
        <v>BJ R01-COR-BrwnieBttr-8 458ML</v>
      </c>
      <c r="Q2276" s="16" t="str">
        <f t="shared" si="113"/>
        <v>BJ</v>
      </c>
      <c r="R2276" s="16">
        <f>VLOOKUP(A2276,'Per Pallet'!A:C,3,0)</f>
        <v>250</v>
      </c>
      <c r="S2276" s="16">
        <f t="shared" si="114"/>
        <v>1</v>
      </c>
    </row>
  </sheetData>
  <autoFilter ref="A1:S2276" xr:uid="{C702E875-76B4-4978-89CD-01346BD2B99B}">
    <filterColumn colId="15">
      <filters>
        <filter val="MG Double Caramel 6-6PK"/>
        <filter val="MG Double Caramel 8-3PK"/>
        <filter val="MG Double Caramel Bar 1-12PK OOH"/>
        <filter val="MG Double Caramel Bar 6-6PK"/>
        <filter val="MG Double Caramel Bar 8-3PK"/>
        <filter val="MG Double Caramel OOH 1-12PK"/>
        <filter val="MG Double Caramel RFA 8(3) 3PK"/>
        <filter val="MG Double Caramel RFA 8-3PK EX"/>
        <filter val="MG Double Chocolate Bar 8-3PK"/>
        <filter val="MG Double Raspberry 8-3PK"/>
        <filter val="MG Double Raspberry Bar 8-3PK"/>
        <filter val="MG Double Raspberry Bar OOH 1-12PK"/>
        <filter val="MG Mini Double Caramel Bar 6-6PK"/>
        <filter val="MG Mini Double Caramel RFA 1(3) 6PK"/>
        <filter val="MG Mini Double Caramel RFA 6-6PK"/>
        <filter val="MG Mini Double Caramel RFA 6-6PK EX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265E-5AF0-458D-8F94-29040C7A6995}">
  <dimension ref="A1:A13"/>
  <sheetViews>
    <sheetView workbookViewId="0">
      <selection sqref="A1:A13"/>
    </sheetView>
  </sheetViews>
  <sheetFormatPr defaultRowHeight="15" x14ac:dyDescent="0.25"/>
  <sheetData>
    <row r="1" spans="1:1" x14ac:dyDescent="0.25">
      <c r="A1">
        <v>64804394</v>
      </c>
    </row>
    <row r="2" spans="1:1" x14ac:dyDescent="0.25">
      <c r="A2">
        <v>64903296</v>
      </c>
    </row>
    <row r="3" spans="1:1" x14ac:dyDescent="0.25">
      <c r="A3">
        <v>64955741</v>
      </c>
    </row>
    <row r="4" spans="1:1" x14ac:dyDescent="0.25">
      <c r="A4">
        <v>64967299</v>
      </c>
    </row>
    <row r="5" spans="1:1" x14ac:dyDescent="0.25">
      <c r="A5">
        <v>64967300</v>
      </c>
    </row>
    <row r="6" spans="1:1" x14ac:dyDescent="0.25">
      <c r="A6">
        <v>64976849</v>
      </c>
    </row>
    <row r="7" spans="1:1" x14ac:dyDescent="0.25">
      <c r="A7">
        <v>64976850</v>
      </c>
    </row>
    <row r="8" spans="1:1" x14ac:dyDescent="0.25">
      <c r="A8">
        <v>64979407</v>
      </c>
    </row>
    <row r="9" spans="1:1" x14ac:dyDescent="0.25">
      <c r="A9">
        <v>64987232</v>
      </c>
    </row>
    <row r="10" spans="1:1" x14ac:dyDescent="0.25">
      <c r="A10">
        <v>64988053</v>
      </c>
    </row>
    <row r="11" spans="1:1" x14ac:dyDescent="0.25">
      <c r="A11">
        <v>64988055</v>
      </c>
    </row>
    <row r="12" spans="1:1" x14ac:dyDescent="0.25">
      <c r="A12">
        <v>64988057</v>
      </c>
    </row>
    <row r="13" spans="1:1" x14ac:dyDescent="0.25">
      <c r="A13">
        <v>69983248</v>
      </c>
    </row>
  </sheetData>
  <sortState xmlns:xlrd2="http://schemas.microsoft.com/office/spreadsheetml/2017/richdata2" ref="A1:A44">
    <sortCondition ref="A1:A4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3487-CEBA-4012-BB2D-3D91ADB0DE7D}">
  <sheetPr>
    <tabColor rgb="FFFF0000"/>
  </sheetPr>
  <dimension ref="D1:T38"/>
  <sheetViews>
    <sheetView workbookViewId="0">
      <selection activeCell="E1" sqref="E1:E1048576"/>
    </sheetView>
  </sheetViews>
  <sheetFormatPr defaultRowHeight="15" x14ac:dyDescent="0.25"/>
  <cols>
    <col min="10" max="10" width="9.5703125" bestFit="1" customWidth="1"/>
  </cols>
  <sheetData>
    <row r="1" spans="4:20" x14ac:dyDescent="0.25">
      <c r="D1" t="s">
        <v>854</v>
      </c>
      <c r="E1" t="s">
        <v>855</v>
      </c>
      <c r="F1" t="s">
        <v>856</v>
      </c>
    </row>
    <row r="2" spans="4:20" x14ac:dyDescent="0.25">
      <c r="D2" t="s">
        <v>857</v>
      </c>
      <c r="E2" s="37">
        <v>1352</v>
      </c>
    </row>
    <row r="3" spans="4:20" x14ac:dyDescent="0.25">
      <c r="D3" t="s">
        <v>858</v>
      </c>
      <c r="E3" s="37">
        <v>1406</v>
      </c>
      <c r="R3">
        <v>1352</v>
      </c>
    </row>
    <row r="4" spans="4:20" x14ac:dyDescent="0.25">
      <c r="D4" t="s">
        <v>858</v>
      </c>
      <c r="E4" s="37">
        <v>1419</v>
      </c>
      <c r="R4">
        <v>1406</v>
      </c>
    </row>
    <row r="5" spans="4:20" x14ac:dyDescent="0.25">
      <c r="D5" t="s">
        <v>859</v>
      </c>
      <c r="E5" s="38">
        <v>1423</v>
      </c>
      <c r="R5">
        <v>1419</v>
      </c>
    </row>
    <row r="6" spans="4:20" x14ac:dyDescent="0.25">
      <c r="D6" t="s">
        <v>857</v>
      </c>
      <c r="E6" s="39">
        <v>1439</v>
      </c>
      <c r="F6" t="s">
        <v>860</v>
      </c>
      <c r="R6">
        <v>1423</v>
      </c>
    </row>
    <row r="7" spans="4:20" x14ac:dyDescent="0.25">
      <c r="D7" t="s">
        <v>857</v>
      </c>
      <c r="E7" s="37">
        <v>1471</v>
      </c>
      <c r="R7">
        <v>1439</v>
      </c>
    </row>
    <row r="8" spans="4:20" x14ac:dyDescent="0.25">
      <c r="D8" t="s">
        <v>859</v>
      </c>
      <c r="E8" s="37">
        <v>1542</v>
      </c>
      <c r="R8">
        <v>1471</v>
      </c>
    </row>
    <row r="9" spans="4:20" x14ac:dyDescent="0.25">
      <c r="D9" t="s">
        <v>857</v>
      </c>
      <c r="E9" s="38">
        <v>1712</v>
      </c>
      <c r="F9" t="s">
        <v>861</v>
      </c>
      <c r="R9">
        <v>1542</v>
      </c>
    </row>
    <row r="10" spans="4:20" x14ac:dyDescent="0.25">
      <c r="D10" t="s">
        <v>857</v>
      </c>
      <c r="E10" s="39">
        <v>1713</v>
      </c>
      <c r="F10" t="s">
        <v>862</v>
      </c>
      <c r="J10" s="19"/>
      <c r="R10">
        <v>1712</v>
      </c>
    </row>
    <row r="11" spans="4:20" x14ac:dyDescent="0.25">
      <c r="D11" t="s">
        <v>857</v>
      </c>
      <c r="E11" s="12">
        <v>1714</v>
      </c>
      <c r="F11" t="s">
        <v>863</v>
      </c>
      <c r="J11" s="19"/>
      <c r="R11">
        <v>1713</v>
      </c>
    </row>
    <row r="12" spans="4:20" x14ac:dyDescent="0.25">
      <c r="D12" t="s">
        <v>857</v>
      </c>
      <c r="E12" s="39">
        <v>1715</v>
      </c>
      <c r="F12" t="s">
        <v>864</v>
      </c>
      <c r="R12">
        <v>1714</v>
      </c>
      <c r="T12">
        <v>80</v>
      </c>
    </row>
    <row r="13" spans="4:20" x14ac:dyDescent="0.25">
      <c r="D13" t="s">
        <v>857</v>
      </c>
      <c r="E13" s="39">
        <v>1716</v>
      </c>
      <c r="F13" t="s">
        <v>865</v>
      </c>
      <c r="R13">
        <v>1715</v>
      </c>
      <c r="T13">
        <v>319</v>
      </c>
    </row>
    <row r="14" spans="4:20" x14ac:dyDescent="0.25">
      <c r="D14" t="s">
        <v>857</v>
      </c>
      <c r="E14" s="39">
        <v>1717</v>
      </c>
      <c r="F14" t="s">
        <v>866</v>
      </c>
      <c r="R14">
        <v>1716</v>
      </c>
      <c r="T14">
        <f>T12/T13</f>
        <v>0.2507836990595611</v>
      </c>
    </row>
    <row r="15" spans="4:20" x14ac:dyDescent="0.25">
      <c r="D15" t="s">
        <v>859</v>
      </c>
      <c r="E15" s="39">
        <v>2201</v>
      </c>
      <c r="L15">
        <v>480</v>
      </c>
      <c r="R15">
        <v>1717</v>
      </c>
    </row>
    <row r="16" spans="4:20" x14ac:dyDescent="0.25">
      <c r="D16" t="s">
        <v>857</v>
      </c>
      <c r="E16" s="37">
        <v>2300</v>
      </c>
      <c r="L16">
        <f>L15*13</f>
        <v>6240</v>
      </c>
      <c r="R16">
        <v>2201</v>
      </c>
    </row>
    <row r="17" spans="4:18" x14ac:dyDescent="0.25">
      <c r="D17" t="s">
        <v>859</v>
      </c>
      <c r="E17" s="37">
        <v>2400</v>
      </c>
      <c r="R17">
        <v>2300</v>
      </c>
    </row>
    <row r="18" spans="4:18" x14ac:dyDescent="0.25">
      <c r="D18" t="s">
        <v>857</v>
      </c>
      <c r="E18" s="37">
        <v>2904</v>
      </c>
      <c r="R18">
        <v>2400</v>
      </c>
    </row>
    <row r="19" spans="4:18" x14ac:dyDescent="0.25">
      <c r="D19" t="s">
        <v>857</v>
      </c>
      <c r="E19" s="8"/>
      <c r="F19" s="8"/>
      <c r="K19">
        <v>100.9</v>
      </c>
      <c r="R19">
        <v>2904</v>
      </c>
    </row>
    <row r="20" spans="4:18" x14ac:dyDescent="0.25">
      <c r="D20" t="s">
        <v>857</v>
      </c>
      <c r="E20" s="8"/>
      <c r="F20" s="8"/>
    </row>
    <row r="21" spans="4:18" x14ac:dyDescent="0.25">
      <c r="D21" t="s">
        <v>857</v>
      </c>
      <c r="E21" s="8"/>
      <c r="F21" s="8"/>
    </row>
    <row r="22" spans="4:18" x14ac:dyDescent="0.25">
      <c r="D22" t="s">
        <v>859</v>
      </c>
      <c r="E22" s="37">
        <v>3962</v>
      </c>
    </row>
    <row r="23" spans="4:18" x14ac:dyDescent="0.25">
      <c r="D23" t="s">
        <v>859</v>
      </c>
      <c r="E23" s="37">
        <v>3984</v>
      </c>
      <c r="R23">
        <v>3962</v>
      </c>
    </row>
    <row r="24" spans="4:18" x14ac:dyDescent="0.25">
      <c r="D24" t="s">
        <v>858</v>
      </c>
      <c r="E24" s="37">
        <v>3985</v>
      </c>
      <c r="R24">
        <v>3984</v>
      </c>
    </row>
    <row r="25" spans="4:18" x14ac:dyDescent="0.25">
      <c r="D25" t="s">
        <v>858</v>
      </c>
      <c r="E25" s="37">
        <v>3989</v>
      </c>
      <c r="Q25">
        <f>4/11</f>
        <v>0.36363636363636365</v>
      </c>
      <c r="R25">
        <v>3985</v>
      </c>
    </row>
    <row r="26" spans="4:18" x14ac:dyDescent="0.25">
      <c r="D26" t="s">
        <v>858</v>
      </c>
      <c r="E26" s="8"/>
      <c r="F26" s="8"/>
      <c r="Q26">
        <f>2/11</f>
        <v>0.18181818181818182</v>
      </c>
      <c r="R26">
        <v>3989</v>
      </c>
    </row>
    <row r="27" spans="4:18" x14ac:dyDescent="0.25">
      <c r="D27" t="s">
        <v>858</v>
      </c>
      <c r="E27" s="37">
        <v>5911</v>
      </c>
    </row>
    <row r="28" spans="4:18" x14ac:dyDescent="0.25">
      <c r="D28" t="s">
        <v>858</v>
      </c>
      <c r="E28" s="37">
        <v>5914</v>
      </c>
      <c r="R28">
        <v>5911</v>
      </c>
    </row>
    <row r="29" spans="4:18" x14ac:dyDescent="0.25">
      <c r="D29" t="s">
        <v>858</v>
      </c>
      <c r="E29" s="37">
        <v>6706</v>
      </c>
      <c r="F29" t="s">
        <v>861</v>
      </c>
      <c r="K29">
        <v>2</v>
      </c>
      <c r="R29">
        <v>5914</v>
      </c>
    </row>
    <row r="30" spans="4:18" x14ac:dyDescent="0.25">
      <c r="D30" t="s">
        <v>858</v>
      </c>
      <c r="E30" s="28">
        <v>6757</v>
      </c>
      <c r="F30" t="s">
        <v>867</v>
      </c>
      <c r="K30">
        <f>K19-K29</f>
        <v>98.9</v>
      </c>
      <c r="R30">
        <v>6706</v>
      </c>
    </row>
    <row r="31" spans="4:18" x14ac:dyDescent="0.25">
      <c r="D31" t="s">
        <v>857</v>
      </c>
      <c r="E31" s="28">
        <v>6764</v>
      </c>
      <c r="F31" t="s">
        <v>868</v>
      </c>
      <c r="R31">
        <v>6757</v>
      </c>
    </row>
    <row r="32" spans="4:18" x14ac:dyDescent="0.25">
      <c r="D32" t="s">
        <v>869</v>
      </c>
      <c r="E32" s="28">
        <v>6765</v>
      </c>
      <c r="F32" t="s">
        <v>868</v>
      </c>
      <c r="O32" t="s">
        <v>870</v>
      </c>
      <c r="R32">
        <v>6764</v>
      </c>
    </row>
    <row r="33" spans="5:18" x14ac:dyDescent="0.25">
      <c r="O33" t="s">
        <v>871</v>
      </c>
      <c r="R33">
        <v>6765</v>
      </c>
    </row>
    <row r="35" spans="5:18" x14ac:dyDescent="0.25">
      <c r="E35" s="8">
        <v>3217</v>
      </c>
      <c r="F35" s="8" t="s">
        <v>39</v>
      </c>
    </row>
    <row r="36" spans="5:18" x14ac:dyDescent="0.25">
      <c r="E36" s="8">
        <v>3250</v>
      </c>
      <c r="F36" s="8" t="s">
        <v>39</v>
      </c>
    </row>
    <row r="37" spans="5:18" x14ac:dyDescent="0.25">
      <c r="E37" s="8">
        <v>3910</v>
      </c>
      <c r="F37" s="8" t="s">
        <v>39</v>
      </c>
    </row>
    <row r="38" spans="5:18" x14ac:dyDescent="0.25">
      <c r="E38" s="8">
        <v>4074</v>
      </c>
      <c r="F38" s="8" t="s">
        <v>39</v>
      </c>
    </row>
  </sheetData>
  <autoFilter ref="D1:F28" xr:uid="{D4653487-CEBA-4012-BB2D-3D91ADB0DE7D}">
    <sortState xmlns:xlrd2="http://schemas.microsoft.com/office/spreadsheetml/2017/richdata2" ref="D2:F32">
      <sortCondition ref="E1:E28"/>
    </sortState>
  </autoFilter>
  <sortState xmlns:xlrd2="http://schemas.microsoft.com/office/spreadsheetml/2017/richdata2" ref="E1:E1048263">
    <sortCondition ref="E1:E104826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B3F53-2EFC-4A50-A966-ABDF6A46790D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BE9D-38C4-43E1-85F0-059B0E09770F}">
  <sheetPr>
    <tabColor rgb="FFFF0000"/>
  </sheetPr>
  <dimension ref="A1:K3376"/>
  <sheetViews>
    <sheetView topLeftCell="A555" workbookViewId="0">
      <selection activeCell="B574" sqref="B574"/>
    </sheetView>
  </sheetViews>
  <sheetFormatPr defaultRowHeight="15" x14ac:dyDescent="0.25"/>
  <cols>
    <col min="1" max="1" width="9" style="17" bestFit="1" customWidth="1"/>
    <col min="2" max="2" width="46.42578125" bestFit="1" customWidth="1"/>
    <col min="3" max="3" width="12.42578125" bestFit="1" customWidth="1"/>
  </cols>
  <sheetData>
    <row r="1" spans="1:3" x14ac:dyDescent="0.25">
      <c r="A1" s="17" t="s">
        <v>872</v>
      </c>
      <c r="B1" t="s">
        <v>873</v>
      </c>
      <c r="C1" t="s">
        <v>874</v>
      </c>
    </row>
    <row r="2" spans="1:3" x14ac:dyDescent="0.25">
      <c r="A2" s="17">
        <v>62714126</v>
      </c>
      <c r="B2" t="s">
        <v>61</v>
      </c>
      <c r="C2" t="s">
        <v>18</v>
      </c>
    </row>
    <row r="3" spans="1:3" x14ac:dyDescent="0.25">
      <c r="A3" s="17">
        <v>64341108</v>
      </c>
      <c r="B3" t="s">
        <v>109</v>
      </c>
      <c r="C3" t="s">
        <v>12</v>
      </c>
    </row>
    <row r="4" spans="1:3" x14ac:dyDescent="0.25">
      <c r="A4" s="17">
        <v>68689251</v>
      </c>
      <c r="B4" t="s">
        <v>315</v>
      </c>
      <c r="C4" t="s">
        <v>19</v>
      </c>
    </row>
    <row r="5" spans="1:3" x14ac:dyDescent="0.25">
      <c r="A5" s="17">
        <v>64376316</v>
      </c>
      <c r="B5" t="s">
        <v>134</v>
      </c>
      <c r="C5" t="s">
        <v>24</v>
      </c>
    </row>
    <row r="6" spans="1:3" x14ac:dyDescent="0.25">
      <c r="A6" s="17">
        <v>64365613</v>
      </c>
      <c r="B6" t="s">
        <v>122</v>
      </c>
      <c r="C6" t="s">
        <v>12</v>
      </c>
    </row>
    <row r="7" spans="1:3" x14ac:dyDescent="0.25">
      <c r="A7" s="17">
        <v>64958128</v>
      </c>
      <c r="B7" t="s">
        <v>72</v>
      </c>
      <c r="C7" t="s">
        <v>10368</v>
      </c>
    </row>
    <row r="8" spans="1:3" x14ac:dyDescent="0.25">
      <c r="A8" s="17">
        <v>64771676</v>
      </c>
      <c r="B8" t="s">
        <v>172</v>
      </c>
      <c r="C8" t="s">
        <v>12</v>
      </c>
    </row>
    <row r="9" spans="1:3" x14ac:dyDescent="0.25">
      <c r="A9" s="17">
        <v>68851107</v>
      </c>
      <c r="B9" t="s">
        <v>363</v>
      </c>
      <c r="C9" t="s">
        <v>9</v>
      </c>
    </row>
    <row r="10" spans="1:3" x14ac:dyDescent="0.25">
      <c r="A10" s="17">
        <v>64327161</v>
      </c>
      <c r="B10" t="s">
        <v>99</v>
      </c>
      <c r="C10" t="s">
        <v>24</v>
      </c>
    </row>
    <row r="11" spans="1:3" x14ac:dyDescent="0.25">
      <c r="A11" s="17">
        <v>69725082</v>
      </c>
      <c r="B11" t="s">
        <v>62</v>
      </c>
      <c r="C11" t="s">
        <v>18</v>
      </c>
    </row>
    <row r="12" spans="1:3" x14ac:dyDescent="0.25">
      <c r="A12" s="17">
        <v>64771677</v>
      </c>
      <c r="B12" t="s">
        <v>173</v>
      </c>
      <c r="C12" t="s">
        <v>12</v>
      </c>
    </row>
    <row r="13" spans="1:3" x14ac:dyDescent="0.25">
      <c r="A13" s="17">
        <v>68850683</v>
      </c>
      <c r="B13" t="s">
        <v>358</v>
      </c>
      <c r="C13" t="s">
        <v>9</v>
      </c>
    </row>
    <row r="14" spans="1:3" x14ac:dyDescent="0.25">
      <c r="A14" s="17">
        <v>64341109</v>
      </c>
      <c r="B14" t="s">
        <v>110</v>
      </c>
      <c r="C14" t="s">
        <v>12</v>
      </c>
    </row>
    <row r="15" spans="1:3" x14ac:dyDescent="0.25">
      <c r="A15" s="17">
        <v>64330611</v>
      </c>
      <c r="B15" t="s">
        <v>103</v>
      </c>
      <c r="C15" t="s">
        <v>16</v>
      </c>
    </row>
    <row r="16" spans="1:3" x14ac:dyDescent="0.25">
      <c r="A16" s="17">
        <v>69629468</v>
      </c>
      <c r="B16" t="s">
        <v>433</v>
      </c>
      <c r="C16" t="s">
        <v>18</v>
      </c>
    </row>
    <row r="17" spans="1:3" x14ac:dyDescent="0.25">
      <c r="A17" s="17">
        <v>84141103</v>
      </c>
      <c r="B17" t="s">
        <v>533</v>
      </c>
      <c r="C17" t="s">
        <v>7</v>
      </c>
    </row>
    <row r="18" spans="1:3" x14ac:dyDescent="0.25">
      <c r="A18" s="17">
        <v>64833353</v>
      </c>
      <c r="B18" t="s">
        <v>199</v>
      </c>
      <c r="C18" t="s">
        <v>18</v>
      </c>
    </row>
    <row r="19" spans="1:3" x14ac:dyDescent="0.25">
      <c r="A19" s="17">
        <v>64976847</v>
      </c>
      <c r="B19" t="s">
        <v>88</v>
      </c>
      <c r="C19" t="s">
        <v>10368</v>
      </c>
    </row>
    <row r="20" spans="1:3" x14ac:dyDescent="0.25">
      <c r="A20" s="17">
        <v>64366224</v>
      </c>
      <c r="B20" t="s">
        <v>123</v>
      </c>
      <c r="C20" t="s">
        <v>12</v>
      </c>
    </row>
    <row r="21" spans="1:3" x14ac:dyDescent="0.25">
      <c r="A21" s="17">
        <v>64958125</v>
      </c>
      <c r="B21" t="s">
        <v>73</v>
      </c>
      <c r="C21" t="s">
        <v>10368</v>
      </c>
    </row>
    <row r="22" spans="1:3" x14ac:dyDescent="0.25">
      <c r="A22" s="17">
        <v>65218505</v>
      </c>
      <c r="B22" t="s">
        <v>84</v>
      </c>
      <c r="C22" t="s">
        <v>10368</v>
      </c>
    </row>
    <row r="23" spans="1:3" x14ac:dyDescent="0.25">
      <c r="A23" s="17">
        <v>68850684</v>
      </c>
      <c r="B23" t="s">
        <v>3313</v>
      </c>
      <c r="C23" t="s">
        <v>9</v>
      </c>
    </row>
    <row r="24" spans="1:3" x14ac:dyDescent="0.25">
      <c r="A24" s="17">
        <v>64401837</v>
      </c>
      <c r="B24" t="s">
        <v>155</v>
      </c>
      <c r="C24" t="s">
        <v>12</v>
      </c>
    </row>
    <row r="25" spans="1:3" x14ac:dyDescent="0.25">
      <c r="A25" s="17">
        <v>64976848</v>
      </c>
      <c r="B25" t="s">
        <v>79</v>
      </c>
      <c r="C25" t="s">
        <v>10368</v>
      </c>
    </row>
    <row r="26" spans="1:3" x14ac:dyDescent="0.25">
      <c r="A26" s="17">
        <v>64330596</v>
      </c>
      <c r="B26" t="s">
        <v>102</v>
      </c>
      <c r="C26" t="s">
        <v>16</v>
      </c>
    </row>
    <row r="27" spans="1:3" x14ac:dyDescent="0.25">
      <c r="A27" s="17">
        <v>64958129</v>
      </c>
      <c r="B27" t="s">
        <v>80</v>
      </c>
      <c r="C27" t="s">
        <v>10368</v>
      </c>
    </row>
    <row r="28" spans="1:3" x14ac:dyDescent="0.25">
      <c r="A28" s="17">
        <v>68300738</v>
      </c>
      <c r="B28" t="s">
        <v>278</v>
      </c>
      <c r="C28" t="s">
        <v>19</v>
      </c>
    </row>
    <row r="29" spans="1:3" x14ac:dyDescent="0.25">
      <c r="A29" s="17">
        <v>67826412</v>
      </c>
      <c r="B29" t="s">
        <v>263</v>
      </c>
      <c r="C29" t="s">
        <v>7</v>
      </c>
    </row>
    <row r="30" spans="1:3" x14ac:dyDescent="0.25">
      <c r="A30" s="17">
        <v>69999269</v>
      </c>
      <c r="B30" t="s">
        <v>484</v>
      </c>
      <c r="C30" t="s">
        <v>7</v>
      </c>
    </row>
    <row r="31" spans="1:3" x14ac:dyDescent="0.25">
      <c r="A31" s="17">
        <v>84141102</v>
      </c>
      <c r="B31" t="s">
        <v>451</v>
      </c>
      <c r="C31" t="s">
        <v>7</v>
      </c>
    </row>
    <row r="32" spans="1:3" x14ac:dyDescent="0.25">
      <c r="A32" s="17">
        <v>64413478</v>
      </c>
      <c r="B32" t="s">
        <v>170</v>
      </c>
      <c r="C32" t="s">
        <v>23</v>
      </c>
    </row>
    <row r="33" spans="1:3" x14ac:dyDescent="0.25">
      <c r="A33" s="17">
        <v>84137725</v>
      </c>
      <c r="B33" t="s">
        <v>515</v>
      </c>
      <c r="C33" t="s">
        <v>7</v>
      </c>
    </row>
    <row r="34" spans="1:3" x14ac:dyDescent="0.25">
      <c r="A34" s="17">
        <v>64331550</v>
      </c>
      <c r="B34" t="s">
        <v>105</v>
      </c>
      <c r="C34" t="s">
        <v>16</v>
      </c>
    </row>
    <row r="35" spans="1:3" x14ac:dyDescent="0.25">
      <c r="A35" s="17">
        <v>84135718</v>
      </c>
      <c r="B35" t="s">
        <v>488</v>
      </c>
      <c r="C35" t="s">
        <v>7</v>
      </c>
    </row>
    <row r="36" spans="1:3" x14ac:dyDescent="0.25">
      <c r="A36" s="17">
        <v>64979410</v>
      </c>
      <c r="B36" t="s">
        <v>198</v>
      </c>
      <c r="C36" t="s">
        <v>10369</v>
      </c>
    </row>
    <row r="37" spans="1:3" x14ac:dyDescent="0.25">
      <c r="A37" s="17">
        <v>68922108</v>
      </c>
      <c r="B37" t="s">
        <v>399</v>
      </c>
      <c r="C37" t="s">
        <v>13</v>
      </c>
    </row>
    <row r="38" spans="1:3" x14ac:dyDescent="0.25">
      <c r="A38" s="17">
        <v>64958122</v>
      </c>
      <c r="B38" t="s">
        <v>74</v>
      </c>
      <c r="C38" t="s">
        <v>10368</v>
      </c>
    </row>
    <row r="39" spans="1:3" x14ac:dyDescent="0.25">
      <c r="A39" s="17">
        <v>68737750</v>
      </c>
      <c r="B39" t="s">
        <v>338</v>
      </c>
      <c r="C39" t="s">
        <v>9</v>
      </c>
    </row>
    <row r="40" spans="1:3" x14ac:dyDescent="0.25">
      <c r="A40" s="17">
        <v>68851108</v>
      </c>
      <c r="B40" t="s">
        <v>364</v>
      </c>
      <c r="C40" t="s">
        <v>9</v>
      </c>
    </row>
    <row r="41" spans="1:3" x14ac:dyDescent="0.25">
      <c r="A41" s="17">
        <v>69717802</v>
      </c>
      <c r="B41" t="s">
        <v>427</v>
      </c>
      <c r="C41" t="s">
        <v>16</v>
      </c>
    </row>
    <row r="42" spans="1:3" x14ac:dyDescent="0.25">
      <c r="A42" s="17">
        <v>84138391</v>
      </c>
      <c r="B42" t="s">
        <v>520</v>
      </c>
      <c r="C42" t="s">
        <v>7</v>
      </c>
    </row>
    <row r="43" spans="1:3" x14ac:dyDescent="0.25">
      <c r="A43" s="17">
        <v>68862496</v>
      </c>
      <c r="B43" t="s">
        <v>381</v>
      </c>
      <c r="C43" t="s">
        <v>13</v>
      </c>
    </row>
    <row r="44" spans="1:3" x14ac:dyDescent="0.25">
      <c r="A44" s="17">
        <v>65089667</v>
      </c>
      <c r="B44" t="s">
        <v>237</v>
      </c>
      <c r="C44" t="s">
        <v>10370</v>
      </c>
    </row>
    <row r="45" spans="1:3" x14ac:dyDescent="0.25">
      <c r="A45" s="17">
        <v>69568828</v>
      </c>
      <c r="B45" t="s">
        <v>1596</v>
      </c>
      <c r="C45" t="s">
        <v>9</v>
      </c>
    </row>
    <row r="46" spans="1:3" x14ac:dyDescent="0.25">
      <c r="A46" s="17">
        <v>68867744</v>
      </c>
      <c r="B46" t="s">
        <v>326</v>
      </c>
      <c r="C46" t="s">
        <v>10371</v>
      </c>
    </row>
    <row r="47" spans="1:3" x14ac:dyDescent="0.25">
      <c r="A47" s="17">
        <v>67794169</v>
      </c>
      <c r="B47" t="s">
        <v>257</v>
      </c>
      <c r="C47" t="s">
        <v>7</v>
      </c>
    </row>
    <row r="48" spans="1:3" x14ac:dyDescent="0.25">
      <c r="A48" s="17">
        <v>68851104</v>
      </c>
      <c r="B48" t="s">
        <v>360</v>
      </c>
      <c r="C48" t="s">
        <v>9</v>
      </c>
    </row>
    <row r="49" spans="1:3" x14ac:dyDescent="0.25">
      <c r="A49" s="17">
        <v>64403162</v>
      </c>
      <c r="B49" t="s">
        <v>156</v>
      </c>
      <c r="C49" t="s">
        <v>12</v>
      </c>
    </row>
    <row r="50" spans="1:3" x14ac:dyDescent="0.25">
      <c r="A50" s="17">
        <v>64958127</v>
      </c>
      <c r="B50" t="s">
        <v>81</v>
      </c>
      <c r="C50" t="s">
        <v>10368</v>
      </c>
    </row>
    <row r="51" spans="1:3" x14ac:dyDescent="0.25">
      <c r="A51" s="17">
        <v>64315721</v>
      </c>
      <c r="B51" t="s">
        <v>70</v>
      </c>
      <c r="C51" t="s">
        <v>9</v>
      </c>
    </row>
    <row r="52" spans="1:3" x14ac:dyDescent="0.25">
      <c r="A52" s="5">
        <v>64369026</v>
      </c>
      <c r="B52" s="6" t="s">
        <v>126</v>
      </c>
      <c r="C52" t="s">
        <v>10371</v>
      </c>
    </row>
    <row r="53" spans="1:3" x14ac:dyDescent="0.25">
      <c r="A53" s="17">
        <v>68821735</v>
      </c>
      <c r="B53" t="s">
        <v>356</v>
      </c>
      <c r="C53" t="s">
        <v>9</v>
      </c>
    </row>
    <row r="54" spans="1:3" x14ac:dyDescent="0.25">
      <c r="A54" s="17">
        <v>68921994</v>
      </c>
      <c r="B54" t="s">
        <v>1944</v>
      </c>
      <c r="C54" t="s">
        <v>19</v>
      </c>
    </row>
    <row r="55" spans="1:3" x14ac:dyDescent="0.25">
      <c r="A55" s="17">
        <v>69568964</v>
      </c>
      <c r="B55" t="s">
        <v>1808</v>
      </c>
      <c r="C55" t="s">
        <v>9</v>
      </c>
    </row>
    <row r="56" spans="1:3" x14ac:dyDescent="0.25">
      <c r="A56" s="17">
        <v>68741742</v>
      </c>
      <c r="B56" t="s">
        <v>339</v>
      </c>
      <c r="C56" t="s">
        <v>11</v>
      </c>
    </row>
    <row r="57" spans="1:3" x14ac:dyDescent="0.25">
      <c r="A57" s="17">
        <v>64413476</v>
      </c>
      <c r="B57" t="s">
        <v>168</v>
      </c>
      <c r="C57" t="s">
        <v>23</v>
      </c>
    </row>
    <row r="58" spans="1:3" x14ac:dyDescent="0.25">
      <c r="A58" s="17">
        <v>68649095</v>
      </c>
      <c r="B58" t="s">
        <v>302</v>
      </c>
      <c r="C58" t="s">
        <v>22</v>
      </c>
    </row>
    <row r="59" spans="1:3" x14ac:dyDescent="0.25">
      <c r="A59" s="17">
        <v>68741714</v>
      </c>
      <c r="B59" t="s">
        <v>159</v>
      </c>
      <c r="C59" t="s">
        <v>11</v>
      </c>
    </row>
    <row r="60" spans="1:3" x14ac:dyDescent="0.25">
      <c r="A60" s="17">
        <v>64975616</v>
      </c>
      <c r="B60" t="s">
        <v>216</v>
      </c>
      <c r="C60" t="s">
        <v>27</v>
      </c>
    </row>
    <row r="61" spans="1:3" x14ac:dyDescent="0.25">
      <c r="A61" s="5">
        <v>69797468</v>
      </c>
      <c r="B61" s="6" t="s">
        <v>463</v>
      </c>
      <c r="C61" t="s">
        <v>16</v>
      </c>
    </row>
    <row r="62" spans="1:3" x14ac:dyDescent="0.25">
      <c r="A62" s="17">
        <v>69986507</v>
      </c>
      <c r="B62" t="s">
        <v>474</v>
      </c>
      <c r="C62" t="s">
        <v>7</v>
      </c>
    </row>
    <row r="63" spans="1:3" x14ac:dyDescent="0.25">
      <c r="A63" s="17">
        <v>64341106</v>
      </c>
      <c r="B63" t="s">
        <v>107</v>
      </c>
      <c r="C63" t="s">
        <v>18</v>
      </c>
    </row>
    <row r="64" spans="1:3" x14ac:dyDescent="0.25">
      <c r="A64" s="17">
        <v>64393722</v>
      </c>
      <c r="B64" t="s">
        <v>146</v>
      </c>
      <c r="C64" t="s">
        <v>16</v>
      </c>
    </row>
    <row r="65" spans="1:3" x14ac:dyDescent="0.25">
      <c r="A65" s="17">
        <v>65431089</v>
      </c>
      <c r="B65" t="s">
        <v>581</v>
      </c>
      <c r="C65" t="s">
        <v>10371</v>
      </c>
    </row>
    <row r="66" spans="1:3" x14ac:dyDescent="0.25">
      <c r="A66" s="17">
        <v>69717801</v>
      </c>
      <c r="B66" t="s">
        <v>428</v>
      </c>
      <c r="C66" t="s">
        <v>16</v>
      </c>
    </row>
    <row r="67" spans="1:3" x14ac:dyDescent="0.25">
      <c r="A67" s="17">
        <v>64373718</v>
      </c>
      <c r="B67" t="s">
        <v>133</v>
      </c>
      <c r="C67" t="s">
        <v>9</v>
      </c>
    </row>
    <row r="68" spans="1:3" x14ac:dyDescent="0.25">
      <c r="A68" s="17">
        <v>69986508</v>
      </c>
      <c r="B68" t="s">
        <v>475</v>
      </c>
      <c r="C68" t="s">
        <v>7</v>
      </c>
    </row>
    <row r="69" spans="1:3" x14ac:dyDescent="0.25">
      <c r="A69" s="17">
        <v>64955559</v>
      </c>
      <c r="B69" t="s">
        <v>86</v>
      </c>
      <c r="C69" t="s">
        <v>10368</v>
      </c>
    </row>
    <row r="70" spans="1:3" x14ac:dyDescent="0.25">
      <c r="A70" s="17">
        <v>68709233</v>
      </c>
      <c r="B70" t="s">
        <v>317</v>
      </c>
      <c r="C70" t="s">
        <v>19</v>
      </c>
    </row>
    <row r="71" spans="1:3" x14ac:dyDescent="0.25">
      <c r="A71" s="17">
        <v>68867755</v>
      </c>
      <c r="B71" t="s">
        <v>382</v>
      </c>
      <c r="C71" t="s">
        <v>10371</v>
      </c>
    </row>
    <row r="72" spans="1:3" x14ac:dyDescent="0.25">
      <c r="A72" s="17">
        <v>84135770</v>
      </c>
      <c r="B72" t="s">
        <v>489</v>
      </c>
      <c r="C72" t="s">
        <v>7</v>
      </c>
    </row>
    <row r="73" spans="1:3" x14ac:dyDescent="0.25">
      <c r="A73" s="17">
        <v>68862402</v>
      </c>
      <c r="B73" t="s">
        <v>328</v>
      </c>
      <c r="C73" t="s">
        <v>10371</v>
      </c>
    </row>
    <row r="74" spans="1:3" x14ac:dyDescent="0.25">
      <c r="A74" s="17">
        <v>64341967</v>
      </c>
      <c r="B74" t="s">
        <v>112</v>
      </c>
      <c r="C74" t="s">
        <v>9</v>
      </c>
    </row>
    <row r="75" spans="1:3" x14ac:dyDescent="0.25">
      <c r="A75" s="17">
        <v>67881629</v>
      </c>
      <c r="B75" t="s">
        <v>266</v>
      </c>
      <c r="C75" t="s">
        <v>7</v>
      </c>
    </row>
    <row r="76" spans="1:3" x14ac:dyDescent="0.25">
      <c r="A76" s="17">
        <v>68817793</v>
      </c>
      <c r="B76" t="s">
        <v>347</v>
      </c>
      <c r="C76" t="s">
        <v>9</v>
      </c>
    </row>
    <row r="77" spans="1:3" x14ac:dyDescent="0.25">
      <c r="A77" s="17">
        <v>64394583</v>
      </c>
      <c r="B77" t="s">
        <v>148</v>
      </c>
      <c r="C77" t="s">
        <v>22</v>
      </c>
    </row>
    <row r="78" spans="1:3" x14ac:dyDescent="0.25">
      <c r="A78" s="17">
        <v>64875812</v>
      </c>
      <c r="B78" t="s">
        <v>208</v>
      </c>
      <c r="C78" t="s">
        <v>15</v>
      </c>
    </row>
    <row r="79" spans="1:3" x14ac:dyDescent="0.25">
      <c r="A79" s="17">
        <v>68867756</v>
      </c>
      <c r="B79" t="s">
        <v>323</v>
      </c>
      <c r="C79" t="s">
        <v>10371</v>
      </c>
    </row>
    <row r="80" spans="1:3" x14ac:dyDescent="0.25">
      <c r="A80" s="17">
        <v>64874636</v>
      </c>
      <c r="B80" t="s">
        <v>207</v>
      </c>
      <c r="C80" t="s">
        <v>15</v>
      </c>
    </row>
    <row r="81" spans="1:3" x14ac:dyDescent="0.25">
      <c r="A81" s="17">
        <v>64976851</v>
      </c>
      <c r="B81" t="s">
        <v>75</v>
      </c>
      <c r="C81" t="s">
        <v>10368</v>
      </c>
    </row>
    <row r="82" spans="1:3" x14ac:dyDescent="0.25">
      <c r="A82" s="17">
        <v>64977526</v>
      </c>
      <c r="B82" t="s">
        <v>218</v>
      </c>
      <c r="C82" t="s">
        <v>9</v>
      </c>
    </row>
    <row r="83" spans="1:3" x14ac:dyDescent="0.25">
      <c r="A83" s="17">
        <v>64413475</v>
      </c>
      <c r="B83" t="s">
        <v>167</v>
      </c>
      <c r="C83" t="s">
        <v>23</v>
      </c>
    </row>
    <row r="84" spans="1:3" x14ac:dyDescent="0.25">
      <c r="A84" s="17">
        <v>68860662</v>
      </c>
      <c r="B84" t="s">
        <v>330</v>
      </c>
      <c r="C84" t="s">
        <v>10371</v>
      </c>
    </row>
    <row r="85" spans="1:3" x14ac:dyDescent="0.25">
      <c r="A85" s="17">
        <v>68817796</v>
      </c>
      <c r="B85" t="s">
        <v>2316</v>
      </c>
      <c r="C85" t="s">
        <v>9</v>
      </c>
    </row>
    <row r="86" spans="1:3" x14ac:dyDescent="0.25">
      <c r="A86" s="17">
        <v>69629469</v>
      </c>
      <c r="B86" t="s">
        <v>1938</v>
      </c>
      <c r="C86" t="s">
        <v>25</v>
      </c>
    </row>
    <row r="87" spans="1:3" x14ac:dyDescent="0.25">
      <c r="A87" s="17">
        <v>64977530</v>
      </c>
      <c r="B87" t="s">
        <v>221</v>
      </c>
      <c r="C87" t="s">
        <v>9</v>
      </c>
    </row>
    <row r="88" spans="1:3" x14ac:dyDescent="0.25">
      <c r="A88" s="17">
        <v>69986506</v>
      </c>
      <c r="B88" t="s">
        <v>473</v>
      </c>
      <c r="C88" t="s">
        <v>7</v>
      </c>
    </row>
    <row r="89" spans="1:3" x14ac:dyDescent="0.25">
      <c r="A89" s="17">
        <v>62694914</v>
      </c>
      <c r="B89" t="s">
        <v>53</v>
      </c>
      <c r="C89" t="s">
        <v>16</v>
      </c>
    </row>
    <row r="90" spans="1:3" x14ac:dyDescent="0.25">
      <c r="A90" s="17">
        <v>84164936</v>
      </c>
      <c r="B90" t="s">
        <v>554</v>
      </c>
      <c r="C90" t="s">
        <v>7</v>
      </c>
    </row>
    <row r="91" spans="1:3" x14ac:dyDescent="0.25">
      <c r="A91" s="17">
        <v>64957257</v>
      </c>
      <c r="B91" t="s">
        <v>213</v>
      </c>
      <c r="C91" t="s">
        <v>31</v>
      </c>
    </row>
    <row r="92" spans="1:3" x14ac:dyDescent="0.25">
      <c r="A92" s="17">
        <v>68899825</v>
      </c>
      <c r="B92" t="s">
        <v>395</v>
      </c>
      <c r="C92" t="s">
        <v>9</v>
      </c>
    </row>
    <row r="93" spans="1:3" x14ac:dyDescent="0.25">
      <c r="A93" s="17">
        <v>64341968</v>
      </c>
      <c r="B93" t="s">
        <v>10372</v>
      </c>
      <c r="C93" t="s">
        <v>9</v>
      </c>
    </row>
    <row r="94" spans="1:3" x14ac:dyDescent="0.25">
      <c r="A94" s="17">
        <v>68862392</v>
      </c>
      <c r="B94" t="s">
        <v>2230</v>
      </c>
      <c r="C94" t="s">
        <v>13</v>
      </c>
    </row>
    <row r="95" spans="1:3" x14ac:dyDescent="0.25">
      <c r="A95" s="17">
        <v>69717803</v>
      </c>
      <c r="B95" t="s">
        <v>426</v>
      </c>
      <c r="C95" t="s">
        <v>16</v>
      </c>
    </row>
    <row r="96" spans="1:3" x14ac:dyDescent="0.25">
      <c r="A96" s="17">
        <v>68817799</v>
      </c>
      <c r="B96" t="s">
        <v>2317</v>
      </c>
      <c r="C96" t="s">
        <v>9</v>
      </c>
    </row>
    <row r="97" spans="1:3" x14ac:dyDescent="0.25">
      <c r="A97" s="17">
        <v>64988056</v>
      </c>
      <c r="B97" t="s">
        <v>230</v>
      </c>
      <c r="C97" t="s">
        <v>9</v>
      </c>
    </row>
    <row r="98" spans="1:3" x14ac:dyDescent="0.25">
      <c r="A98" s="17">
        <v>64413477</v>
      </c>
      <c r="B98" t="s">
        <v>169</v>
      </c>
      <c r="C98" t="s">
        <v>23</v>
      </c>
    </row>
    <row r="99" spans="1:3" x14ac:dyDescent="0.25">
      <c r="A99" s="17">
        <v>64341107</v>
      </c>
      <c r="B99" t="s">
        <v>108</v>
      </c>
      <c r="C99" t="s">
        <v>18</v>
      </c>
    </row>
    <row r="100" spans="1:3" x14ac:dyDescent="0.25">
      <c r="A100" s="17">
        <v>68862399</v>
      </c>
      <c r="B100" t="s">
        <v>379</v>
      </c>
      <c r="C100" t="s">
        <v>10371</v>
      </c>
    </row>
    <row r="101" spans="1:3" x14ac:dyDescent="0.25">
      <c r="A101" s="17">
        <v>64988055</v>
      </c>
      <c r="B101" t="s">
        <v>390</v>
      </c>
      <c r="C101" t="s">
        <v>9</v>
      </c>
    </row>
    <row r="102" spans="1:3" x14ac:dyDescent="0.25">
      <c r="A102" s="17">
        <v>69999267</v>
      </c>
      <c r="B102" t="s">
        <v>482</v>
      </c>
      <c r="C102" t="s">
        <v>7</v>
      </c>
    </row>
    <row r="103" spans="1:3" x14ac:dyDescent="0.25">
      <c r="A103" s="17">
        <v>68769685</v>
      </c>
      <c r="B103" t="s">
        <v>343</v>
      </c>
      <c r="C103" t="s">
        <v>9</v>
      </c>
    </row>
    <row r="104" spans="1:3" x14ac:dyDescent="0.25">
      <c r="A104" s="17">
        <v>64393719</v>
      </c>
      <c r="B104" t="s">
        <v>144</v>
      </c>
      <c r="C104" t="s">
        <v>16</v>
      </c>
    </row>
    <row r="105" spans="1:3" x14ac:dyDescent="0.25">
      <c r="A105" s="17">
        <v>84141094</v>
      </c>
      <c r="B105" t="s">
        <v>532</v>
      </c>
      <c r="C105" t="s">
        <v>7</v>
      </c>
    </row>
    <row r="106" spans="1:3" x14ac:dyDescent="0.25">
      <c r="A106" s="17">
        <v>84144598</v>
      </c>
      <c r="B106" t="s">
        <v>538</v>
      </c>
      <c r="C106" t="s">
        <v>7</v>
      </c>
    </row>
    <row r="107" spans="1:3" x14ac:dyDescent="0.25">
      <c r="A107" s="17">
        <v>68881270</v>
      </c>
      <c r="B107" t="s">
        <v>385</v>
      </c>
      <c r="C107" t="s">
        <v>9</v>
      </c>
    </row>
    <row r="108" spans="1:3" x14ac:dyDescent="0.25">
      <c r="A108" s="17">
        <v>64360314</v>
      </c>
      <c r="B108" t="s">
        <v>118</v>
      </c>
      <c r="C108" t="s">
        <v>16</v>
      </c>
    </row>
    <row r="109" spans="1:3" x14ac:dyDescent="0.25">
      <c r="A109" s="17">
        <v>67794167</v>
      </c>
      <c r="B109" t="s">
        <v>255</v>
      </c>
      <c r="C109" t="s">
        <v>7</v>
      </c>
    </row>
    <row r="110" spans="1:3" x14ac:dyDescent="0.25">
      <c r="A110" s="17">
        <v>64830947</v>
      </c>
      <c r="B110" t="s">
        <v>117</v>
      </c>
      <c r="C110" t="s">
        <v>10370</v>
      </c>
    </row>
    <row r="111" spans="1:3" x14ac:dyDescent="0.25">
      <c r="A111" s="17">
        <v>64967299</v>
      </c>
      <c r="B111" t="s">
        <v>565</v>
      </c>
      <c r="C111" t="s">
        <v>10373</v>
      </c>
    </row>
    <row r="112" spans="1:3" x14ac:dyDescent="0.25">
      <c r="A112" s="17">
        <v>64369052</v>
      </c>
      <c r="B112" t="s">
        <v>131</v>
      </c>
      <c r="C112" t="s">
        <v>25</v>
      </c>
    </row>
    <row r="113" spans="1:3" x14ac:dyDescent="0.25">
      <c r="A113" s="17">
        <v>64987234</v>
      </c>
      <c r="B113" t="s">
        <v>227</v>
      </c>
      <c r="C113" t="s">
        <v>26</v>
      </c>
    </row>
    <row r="114" spans="1:3" x14ac:dyDescent="0.25">
      <c r="A114" s="17">
        <v>68860657</v>
      </c>
      <c r="B114" t="s">
        <v>374</v>
      </c>
      <c r="C114" t="s">
        <v>13</v>
      </c>
    </row>
    <row r="115" spans="1:3" x14ac:dyDescent="0.25">
      <c r="A115" s="17">
        <v>65490430</v>
      </c>
      <c r="B115" t="s">
        <v>620</v>
      </c>
      <c r="C115" t="s">
        <v>18</v>
      </c>
    </row>
    <row r="116" spans="1:3" x14ac:dyDescent="0.25">
      <c r="A116" s="17">
        <v>69665113</v>
      </c>
      <c r="B116" t="s">
        <v>670</v>
      </c>
      <c r="C116" t="s">
        <v>30</v>
      </c>
    </row>
    <row r="117" spans="1:3" x14ac:dyDescent="0.25">
      <c r="A117" s="17">
        <v>64976846</v>
      </c>
      <c r="B117" t="s">
        <v>78</v>
      </c>
      <c r="C117" t="s">
        <v>10368</v>
      </c>
    </row>
    <row r="118" spans="1:3" x14ac:dyDescent="0.25">
      <c r="A118" s="17">
        <v>64874633</v>
      </c>
      <c r="B118" t="s">
        <v>206</v>
      </c>
      <c r="C118" t="s">
        <v>15</v>
      </c>
    </row>
    <row r="119" spans="1:3" x14ac:dyDescent="0.25">
      <c r="A119" s="17">
        <v>64378129</v>
      </c>
      <c r="B119" t="s">
        <v>135</v>
      </c>
      <c r="C119" t="s">
        <v>20</v>
      </c>
    </row>
    <row r="120" spans="1:3" x14ac:dyDescent="0.25">
      <c r="A120" s="17">
        <v>68821734</v>
      </c>
      <c r="B120" t="s">
        <v>355</v>
      </c>
      <c r="C120" t="s">
        <v>9</v>
      </c>
    </row>
    <row r="121" spans="1:3" x14ac:dyDescent="0.25">
      <c r="A121" s="17">
        <v>69986511</v>
      </c>
      <c r="B121" t="s">
        <v>478</v>
      </c>
      <c r="C121" t="s">
        <v>7</v>
      </c>
    </row>
    <row r="122" spans="1:3" x14ac:dyDescent="0.25">
      <c r="A122" s="17">
        <v>64979407</v>
      </c>
      <c r="B122" t="s">
        <v>569</v>
      </c>
      <c r="C122" t="s">
        <v>16</v>
      </c>
    </row>
    <row r="123" spans="1:3" x14ac:dyDescent="0.25">
      <c r="A123" s="17">
        <v>68852591</v>
      </c>
      <c r="B123" t="s">
        <v>1949</v>
      </c>
      <c r="C123" t="s">
        <v>19</v>
      </c>
    </row>
    <row r="124" spans="1:3" x14ac:dyDescent="0.25">
      <c r="A124" s="17">
        <v>68860059</v>
      </c>
      <c r="B124" t="s">
        <v>333</v>
      </c>
      <c r="C124" t="s">
        <v>10371</v>
      </c>
    </row>
    <row r="125" spans="1:3" x14ac:dyDescent="0.25">
      <c r="A125" s="17">
        <v>69797288</v>
      </c>
      <c r="B125" t="s">
        <v>459</v>
      </c>
      <c r="C125" t="s">
        <v>7</v>
      </c>
    </row>
    <row r="126" spans="1:3" x14ac:dyDescent="0.25">
      <c r="A126" s="17">
        <v>64976850</v>
      </c>
      <c r="B126" t="s">
        <v>77</v>
      </c>
      <c r="C126" t="s">
        <v>10368</v>
      </c>
    </row>
    <row r="127" spans="1:3" x14ac:dyDescent="0.25">
      <c r="A127" s="17">
        <v>64389651</v>
      </c>
      <c r="B127" t="s">
        <v>143</v>
      </c>
      <c r="C127" t="s">
        <v>9</v>
      </c>
    </row>
    <row r="128" spans="1:3" x14ac:dyDescent="0.25">
      <c r="A128" s="17">
        <v>65489677</v>
      </c>
      <c r="B128" t="s">
        <v>2309</v>
      </c>
      <c r="C128" t="s">
        <v>10373</v>
      </c>
    </row>
    <row r="129" spans="1:3" x14ac:dyDescent="0.25">
      <c r="A129" s="17">
        <v>65254774</v>
      </c>
      <c r="B129" t="s">
        <v>10374</v>
      </c>
      <c r="C129" t="s">
        <v>2308</v>
      </c>
    </row>
    <row r="130" spans="1:3" x14ac:dyDescent="0.25">
      <c r="A130" s="17">
        <v>64976837</v>
      </c>
      <c r="B130" t="s">
        <v>140</v>
      </c>
      <c r="C130" t="s">
        <v>10368</v>
      </c>
    </row>
    <row r="131" spans="1:3" x14ac:dyDescent="0.25">
      <c r="A131" s="17">
        <v>64865906</v>
      </c>
      <c r="B131" t="s">
        <v>201</v>
      </c>
      <c r="C131" t="s">
        <v>20</v>
      </c>
    </row>
    <row r="132" spans="1:3" x14ac:dyDescent="0.25">
      <c r="A132" s="17">
        <v>62678153</v>
      </c>
      <c r="B132" t="s">
        <v>49</v>
      </c>
      <c r="C132" t="s">
        <v>7</v>
      </c>
    </row>
    <row r="133" spans="1:3" x14ac:dyDescent="0.25">
      <c r="A133" s="6">
        <v>64776954</v>
      </c>
      <c r="B133" s="6" t="s">
        <v>177</v>
      </c>
      <c r="C133" t="s">
        <v>10375</v>
      </c>
    </row>
    <row r="134" spans="1:3" x14ac:dyDescent="0.25">
      <c r="A134" s="5">
        <v>64958126</v>
      </c>
      <c r="B134" s="6" t="s">
        <v>83</v>
      </c>
      <c r="C134" t="s">
        <v>10368</v>
      </c>
    </row>
    <row r="135" spans="1:3" x14ac:dyDescent="0.25">
      <c r="A135" s="17">
        <v>64977494</v>
      </c>
      <c r="B135" t="s">
        <v>217</v>
      </c>
      <c r="C135" t="s">
        <v>10376</v>
      </c>
    </row>
    <row r="136" spans="1:3" x14ac:dyDescent="0.25">
      <c r="A136" s="17">
        <v>68709237</v>
      </c>
      <c r="B136" t="s">
        <v>318</v>
      </c>
      <c r="C136" t="s">
        <v>19</v>
      </c>
    </row>
    <row r="137" spans="1:3" x14ac:dyDescent="0.25">
      <c r="A137" s="17">
        <v>64393723</v>
      </c>
      <c r="B137" t="s">
        <v>147</v>
      </c>
      <c r="C137" t="s">
        <v>16</v>
      </c>
    </row>
    <row r="138" spans="1:3" x14ac:dyDescent="0.25">
      <c r="A138" s="17">
        <v>64369025</v>
      </c>
      <c r="B138" t="s">
        <v>125</v>
      </c>
      <c r="C138" t="s">
        <v>10371</v>
      </c>
    </row>
    <row r="139" spans="1:3" x14ac:dyDescent="0.25">
      <c r="A139" s="17">
        <v>69725083</v>
      </c>
      <c r="B139" t="s">
        <v>199</v>
      </c>
      <c r="C139" t="s">
        <v>18</v>
      </c>
    </row>
    <row r="140" spans="1:3" x14ac:dyDescent="0.25">
      <c r="A140" s="17">
        <v>68860061</v>
      </c>
      <c r="B140" t="s">
        <v>370</v>
      </c>
      <c r="C140" t="s">
        <v>10371</v>
      </c>
    </row>
    <row r="141" spans="1:3" x14ac:dyDescent="0.25">
      <c r="A141" s="17">
        <v>84135781</v>
      </c>
      <c r="B141" t="s">
        <v>490</v>
      </c>
      <c r="C141" t="s">
        <v>7</v>
      </c>
    </row>
    <row r="142" spans="1:3" x14ac:dyDescent="0.25">
      <c r="A142" s="17">
        <v>64394596</v>
      </c>
      <c r="B142" t="s">
        <v>150</v>
      </c>
      <c r="C142" t="s">
        <v>22</v>
      </c>
    </row>
    <row r="143" spans="1:3" x14ac:dyDescent="0.25">
      <c r="A143" s="17">
        <v>68817800</v>
      </c>
      <c r="B143" t="s">
        <v>1589</v>
      </c>
      <c r="C143" t="s">
        <v>9</v>
      </c>
    </row>
    <row r="144" spans="1:3" x14ac:dyDescent="0.25">
      <c r="A144" s="17">
        <v>69557443</v>
      </c>
      <c r="B144" t="s">
        <v>409</v>
      </c>
      <c r="C144" t="s">
        <v>25</v>
      </c>
    </row>
    <row r="145" spans="1:3" x14ac:dyDescent="0.25">
      <c r="A145" s="17">
        <v>68860585</v>
      </c>
      <c r="B145" t="s">
        <v>331</v>
      </c>
      <c r="C145" t="s">
        <v>13</v>
      </c>
    </row>
    <row r="146" spans="1:3" x14ac:dyDescent="0.25">
      <c r="A146" s="17">
        <v>64977529</v>
      </c>
      <c r="B146" t="s">
        <v>220</v>
      </c>
      <c r="C146" t="s">
        <v>9</v>
      </c>
    </row>
    <row r="147" spans="1:3" x14ac:dyDescent="0.25">
      <c r="A147" s="17">
        <v>69796888</v>
      </c>
      <c r="B147" t="s">
        <v>458</v>
      </c>
      <c r="C147" t="s">
        <v>29</v>
      </c>
    </row>
    <row r="148" spans="1:3" x14ac:dyDescent="0.25">
      <c r="A148" s="17">
        <v>64987232</v>
      </c>
      <c r="B148" t="s">
        <v>225</v>
      </c>
      <c r="C148" t="s">
        <v>26</v>
      </c>
    </row>
    <row r="149" spans="1:3" x14ac:dyDescent="0.25">
      <c r="A149" s="5">
        <v>64898310</v>
      </c>
      <c r="B149" s="6" t="s">
        <v>210</v>
      </c>
      <c r="C149" t="s">
        <v>22</v>
      </c>
    </row>
    <row r="150" spans="1:3" x14ac:dyDescent="0.25">
      <c r="A150" s="17">
        <v>64958124</v>
      </c>
      <c r="B150" t="s">
        <v>82</v>
      </c>
      <c r="C150" t="s">
        <v>10368</v>
      </c>
    </row>
    <row r="151" spans="1:3" x14ac:dyDescent="0.25">
      <c r="A151" s="17">
        <v>69989759</v>
      </c>
      <c r="B151" t="s">
        <v>479</v>
      </c>
      <c r="C151" t="s">
        <v>16</v>
      </c>
    </row>
    <row r="152" spans="1:3" x14ac:dyDescent="0.25">
      <c r="A152" s="17">
        <v>64394598</v>
      </c>
      <c r="B152" t="s">
        <v>151</v>
      </c>
      <c r="C152" t="s">
        <v>22</v>
      </c>
    </row>
    <row r="153" spans="1:3" x14ac:dyDescent="0.25">
      <c r="A153" s="17">
        <v>69568829</v>
      </c>
      <c r="B153" t="s">
        <v>415</v>
      </c>
      <c r="C153" t="s">
        <v>9</v>
      </c>
    </row>
    <row r="154" spans="1:3" x14ac:dyDescent="0.25">
      <c r="A154" s="17">
        <v>64795394</v>
      </c>
      <c r="B154" t="s">
        <v>184</v>
      </c>
      <c r="C154" t="s">
        <v>11</v>
      </c>
    </row>
    <row r="155" spans="1:3" x14ac:dyDescent="0.25">
      <c r="A155" s="17">
        <v>64776952</v>
      </c>
      <c r="B155" t="s">
        <v>176</v>
      </c>
      <c r="C155" t="s">
        <v>18</v>
      </c>
    </row>
    <row r="156" spans="1:3" x14ac:dyDescent="0.25">
      <c r="A156" s="17">
        <v>64804365</v>
      </c>
      <c r="B156" t="s">
        <v>116</v>
      </c>
      <c r="C156" t="s">
        <v>23</v>
      </c>
    </row>
    <row r="157" spans="1:3" x14ac:dyDescent="0.25">
      <c r="A157" s="17">
        <v>64775327</v>
      </c>
      <c r="B157" t="s">
        <v>175</v>
      </c>
      <c r="C157" t="s">
        <v>9</v>
      </c>
    </row>
    <row r="158" spans="1:3" x14ac:dyDescent="0.25">
      <c r="A158" s="17">
        <v>64389650</v>
      </c>
      <c r="B158" t="s">
        <v>142</v>
      </c>
      <c r="C158" t="s">
        <v>9</v>
      </c>
    </row>
    <row r="159" spans="1:3" x14ac:dyDescent="0.25">
      <c r="A159" s="17">
        <v>68710285</v>
      </c>
      <c r="B159" t="s">
        <v>320</v>
      </c>
      <c r="C159" t="s">
        <v>19</v>
      </c>
    </row>
    <row r="160" spans="1:3" x14ac:dyDescent="0.25">
      <c r="A160" s="17">
        <v>65431090</v>
      </c>
      <c r="B160" t="s">
        <v>582</v>
      </c>
      <c r="C160" t="s">
        <v>10371</v>
      </c>
    </row>
    <row r="161" spans="1:3" x14ac:dyDescent="0.25">
      <c r="A161" s="17">
        <v>64394585</v>
      </c>
      <c r="B161" t="s">
        <v>149</v>
      </c>
      <c r="C161" t="s">
        <v>22</v>
      </c>
    </row>
    <row r="162" spans="1:3" x14ac:dyDescent="0.25">
      <c r="A162" s="17">
        <v>68930545</v>
      </c>
      <c r="B162" t="s">
        <v>400</v>
      </c>
      <c r="C162" t="s">
        <v>9</v>
      </c>
    </row>
    <row r="163" spans="1:3" x14ac:dyDescent="0.25">
      <c r="A163" s="17">
        <v>68881265</v>
      </c>
      <c r="B163" t="s">
        <v>383</v>
      </c>
      <c r="C163" t="s">
        <v>9</v>
      </c>
    </row>
    <row r="164" spans="1:3" x14ac:dyDescent="0.25">
      <c r="A164" s="17">
        <v>68852625</v>
      </c>
      <c r="B164" t="s">
        <v>334</v>
      </c>
      <c r="C164" t="s">
        <v>10371</v>
      </c>
    </row>
    <row r="165" spans="1:3" x14ac:dyDescent="0.25">
      <c r="A165" s="17">
        <v>84161610</v>
      </c>
      <c r="B165" t="s">
        <v>550</v>
      </c>
      <c r="C165" t="s">
        <v>7</v>
      </c>
    </row>
    <row r="166" spans="1:3" x14ac:dyDescent="0.25">
      <c r="A166" s="17">
        <v>69564623</v>
      </c>
      <c r="B166" t="s">
        <v>410</v>
      </c>
      <c r="C166" t="s">
        <v>9</v>
      </c>
    </row>
    <row r="167" spans="1:3" x14ac:dyDescent="0.25">
      <c r="A167" s="17">
        <v>64806251</v>
      </c>
      <c r="B167" t="s">
        <v>115</v>
      </c>
      <c r="C167" t="s">
        <v>23</v>
      </c>
    </row>
    <row r="168" spans="1:3" x14ac:dyDescent="0.25">
      <c r="A168" s="17">
        <v>69727314</v>
      </c>
      <c r="B168" t="s">
        <v>61</v>
      </c>
      <c r="C168" t="s">
        <v>18</v>
      </c>
    </row>
    <row r="169" spans="1:3" x14ac:dyDescent="0.25">
      <c r="A169" s="17">
        <v>69653140</v>
      </c>
      <c r="B169" t="s">
        <v>441</v>
      </c>
      <c r="C169" t="s">
        <v>10377</v>
      </c>
    </row>
    <row r="170" spans="1:3" x14ac:dyDescent="0.25">
      <c r="A170" s="17">
        <v>64789261</v>
      </c>
      <c r="B170" t="s">
        <v>577</v>
      </c>
      <c r="C170" t="s">
        <v>11</v>
      </c>
    </row>
    <row r="171" spans="1:3" x14ac:dyDescent="0.25">
      <c r="A171" s="17">
        <v>64780901</v>
      </c>
      <c r="B171" t="s">
        <v>179</v>
      </c>
      <c r="C171" t="s">
        <v>22</v>
      </c>
    </row>
    <row r="172" spans="1:3" x14ac:dyDescent="0.25">
      <c r="A172" s="17">
        <v>84139090</v>
      </c>
      <c r="B172" t="s">
        <v>523</v>
      </c>
      <c r="C172" t="s">
        <v>7</v>
      </c>
    </row>
    <row r="173" spans="1:3" x14ac:dyDescent="0.25">
      <c r="A173" s="17">
        <v>69568962</v>
      </c>
      <c r="B173" t="s">
        <v>416</v>
      </c>
      <c r="C173" t="s">
        <v>9</v>
      </c>
    </row>
    <row r="174" spans="1:3" x14ac:dyDescent="0.25">
      <c r="A174" s="17">
        <v>68817801</v>
      </c>
      <c r="B174" t="s">
        <v>353</v>
      </c>
      <c r="C174" t="s">
        <v>9</v>
      </c>
    </row>
    <row r="175" spans="1:3" x14ac:dyDescent="0.25">
      <c r="A175" s="17">
        <v>64975614</v>
      </c>
      <c r="B175" t="s">
        <v>215</v>
      </c>
      <c r="C175" t="s">
        <v>27</v>
      </c>
    </row>
    <row r="176" spans="1:3" x14ac:dyDescent="0.25">
      <c r="A176" s="17">
        <v>69548143</v>
      </c>
      <c r="B176" t="s">
        <v>136</v>
      </c>
      <c r="C176" t="s">
        <v>28</v>
      </c>
    </row>
    <row r="177" spans="1:3" x14ac:dyDescent="0.25">
      <c r="A177" s="17">
        <v>64955558</v>
      </c>
      <c r="B177" t="s">
        <v>87</v>
      </c>
      <c r="C177" t="s">
        <v>10368</v>
      </c>
    </row>
    <row r="178" spans="1:3" x14ac:dyDescent="0.25">
      <c r="A178" s="17">
        <v>84137694</v>
      </c>
      <c r="B178" t="s">
        <v>511</v>
      </c>
      <c r="C178" t="s">
        <v>7</v>
      </c>
    </row>
    <row r="179" spans="1:3" x14ac:dyDescent="0.25">
      <c r="A179" s="17">
        <v>64782365</v>
      </c>
      <c r="B179" t="s">
        <v>180</v>
      </c>
      <c r="C179" t="s">
        <v>16</v>
      </c>
    </row>
    <row r="180" spans="1:3" x14ac:dyDescent="0.25">
      <c r="A180" s="17">
        <v>69551489</v>
      </c>
      <c r="B180" t="s">
        <v>3342</v>
      </c>
      <c r="C180" t="s">
        <v>11</v>
      </c>
    </row>
    <row r="181" spans="1:3" x14ac:dyDescent="0.25">
      <c r="A181" s="17">
        <v>64392287</v>
      </c>
      <c r="B181" t="s">
        <v>10378</v>
      </c>
      <c r="C181" t="s">
        <v>15</v>
      </c>
    </row>
    <row r="182" spans="1:3" x14ac:dyDescent="0.25">
      <c r="A182" s="17">
        <v>64367657</v>
      </c>
      <c r="B182" t="s">
        <v>10379</v>
      </c>
      <c r="C182" t="s">
        <v>10371</v>
      </c>
    </row>
    <row r="183" spans="1:3" x14ac:dyDescent="0.25">
      <c r="A183" s="17">
        <v>64315722</v>
      </c>
      <c r="B183" t="s">
        <v>71</v>
      </c>
      <c r="C183" t="s">
        <v>9</v>
      </c>
    </row>
    <row r="184" spans="1:3" x14ac:dyDescent="0.25">
      <c r="A184" s="17">
        <v>64341962</v>
      </c>
      <c r="B184" t="s">
        <v>111</v>
      </c>
      <c r="C184" t="s">
        <v>9</v>
      </c>
    </row>
    <row r="185" spans="1:3" x14ac:dyDescent="0.25">
      <c r="A185" s="17">
        <v>69991925</v>
      </c>
      <c r="B185" t="s">
        <v>422</v>
      </c>
      <c r="C185" t="s">
        <v>16</v>
      </c>
    </row>
    <row r="186" spans="1:3" x14ac:dyDescent="0.25">
      <c r="A186" s="17">
        <v>68354586</v>
      </c>
      <c r="B186" t="s">
        <v>280</v>
      </c>
      <c r="C186" t="s">
        <v>22</v>
      </c>
    </row>
    <row r="187" spans="1:3" x14ac:dyDescent="0.25">
      <c r="A187" s="17">
        <v>69991979</v>
      </c>
      <c r="B187" t="s">
        <v>421</v>
      </c>
      <c r="C187" t="s">
        <v>16</v>
      </c>
    </row>
    <row r="188" spans="1:3" x14ac:dyDescent="0.25">
      <c r="A188" s="17">
        <v>69983234</v>
      </c>
      <c r="B188" t="s">
        <v>471</v>
      </c>
      <c r="C188" t="s">
        <v>11</v>
      </c>
    </row>
    <row r="189" spans="1:3" x14ac:dyDescent="0.25">
      <c r="A189" s="17">
        <v>69587863</v>
      </c>
      <c r="B189" t="s">
        <v>425</v>
      </c>
      <c r="C189" t="s">
        <v>9</v>
      </c>
    </row>
    <row r="190" spans="1:3" x14ac:dyDescent="0.25">
      <c r="A190" s="17">
        <v>64979444</v>
      </c>
      <c r="B190" t="s">
        <v>579</v>
      </c>
      <c r="C190" t="s">
        <v>12</v>
      </c>
    </row>
    <row r="191" spans="1:3" x14ac:dyDescent="0.25">
      <c r="A191" s="17">
        <v>64903296</v>
      </c>
      <c r="B191" t="s">
        <v>211</v>
      </c>
      <c r="C191" t="s">
        <v>16</v>
      </c>
    </row>
    <row r="192" spans="1:3" x14ac:dyDescent="0.25">
      <c r="A192" s="17">
        <v>64325625</v>
      </c>
      <c r="B192" t="s">
        <v>93</v>
      </c>
      <c r="C192" t="s">
        <v>10380</v>
      </c>
    </row>
    <row r="193" spans="1:3" x14ac:dyDescent="0.25">
      <c r="A193" s="17">
        <v>69798156</v>
      </c>
      <c r="B193" t="s">
        <v>465</v>
      </c>
      <c r="C193" t="s">
        <v>29</v>
      </c>
    </row>
    <row r="194" spans="1:3" x14ac:dyDescent="0.25">
      <c r="A194" s="17">
        <v>84136704</v>
      </c>
      <c r="B194" t="s">
        <v>507</v>
      </c>
      <c r="C194" t="s">
        <v>7</v>
      </c>
    </row>
    <row r="195" spans="1:3" x14ac:dyDescent="0.25">
      <c r="A195" s="17">
        <v>64328806</v>
      </c>
      <c r="B195" t="s">
        <v>101</v>
      </c>
      <c r="C195" t="s">
        <v>15</v>
      </c>
    </row>
    <row r="196" spans="1:3" x14ac:dyDescent="0.25">
      <c r="A196" s="17">
        <v>64988053</v>
      </c>
      <c r="B196" t="s">
        <v>229</v>
      </c>
      <c r="C196" t="s">
        <v>26</v>
      </c>
    </row>
    <row r="197" spans="1:3" x14ac:dyDescent="0.25">
      <c r="A197" s="17">
        <v>68860671</v>
      </c>
      <c r="B197" t="s">
        <v>2217</v>
      </c>
      <c r="C197" t="s">
        <v>10371</v>
      </c>
    </row>
    <row r="198" spans="1:3" x14ac:dyDescent="0.25">
      <c r="A198" s="17">
        <v>69552657</v>
      </c>
      <c r="B198" t="s">
        <v>405</v>
      </c>
      <c r="C198" t="s">
        <v>25</v>
      </c>
    </row>
    <row r="199" spans="1:3" x14ac:dyDescent="0.25">
      <c r="A199" s="17">
        <v>69988931</v>
      </c>
      <c r="B199" t="s">
        <v>211</v>
      </c>
      <c r="C199" t="s">
        <v>16</v>
      </c>
    </row>
    <row r="200" spans="1:3" x14ac:dyDescent="0.25">
      <c r="A200" s="17">
        <v>64984152</v>
      </c>
      <c r="B200" t="s">
        <v>222</v>
      </c>
      <c r="C200" t="s">
        <v>22</v>
      </c>
    </row>
    <row r="201" spans="1:3" x14ac:dyDescent="0.25">
      <c r="A201" s="17">
        <v>68860659</v>
      </c>
      <c r="B201" t="s">
        <v>375</v>
      </c>
      <c r="C201" t="s">
        <v>10371</v>
      </c>
    </row>
    <row r="202" spans="1:3" x14ac:dyDescent="0.25">
      <c r="A202" s="17">
        <v>64396550</v>
      </c>
      <c r="B202" t="s">
        <v>153</v>
      </c>
      <c r="C202" t="s">
        <v>16</v>
      </c>
    </row>
    <row r="203" spans="1:3" x14ac:dyDescent="0.25">
      <c r="A203" s="17">
        <v>64986251</v>
      </c>
      <c r="B203" t="s">
        <v>224</v>
      </c>
      <c r="C203" t="s">
        <v>22</v>
      </c>
    </row>
    <row r="204" spans="1:3" x14ac:dyDescent="0.25">
      <c r="A204" s="17">
        <v>64999073</v>
      </c>
      <c r="B204" t="s">
        <v>236</v>
      </c>
      <c r="C204" t="s">
        <v>27</v>
      </c>
    </row>
    <row r="205" spans="1:3" x14ac:dyDescent="0.25">
      <c r="A205" s="17">
        <v>64989109</v>
      </c>
      <c r="B205" t="s">
        <v>441</v>
      </c>
      <c r="C205" t="s">
        <v>10377</v>
      </c>
    </row>
    <row r="206" spans="1:3" x14ac:dyDescent="0.25">
      <c r="A206" s="17">
        <v>65459033</v>
      </c>
      <c r="B206" t="s">
        <v>10381</v>
      </c>
      <c r="C206" t="s">
        <v>10382</v>
      </c>
    </row>
    <row r="207" spans="1:3" x14ac:dyDescent="0.25">
      <c r="A207" s="17">
        <v>64975613</v>
      </c>
      <c r="B207" t="s">
        <v>214</v>
      </c>
      <c r="C207" t="s">
        <v>27</v>
      </c>
    </row>
    <row r="208" spans="1:3" x14ac:dyDescent="0.25">
      <c r="A208" s="17">
        <v>69797296</v>
      </c>
      <c r="B208" t="s">
        <v>461</v>
      </c>
      <c r="C208" t="s">
        <v>7</v>
      </c>
    </row>
    <row r="209" spans="1:3" x14ac:dyDescent="0.25">
      <c r="A209" s="17">
        <v>68862511</v>
      </c>
      <c r="B209" t="s">
        <v>322</v>
      </c>
      <c r="C209" t="s">
        <v>10371</v>
      </c>
    </row>
    <row r="210" spans="1:3" x14ac:dyDescent="0.25">
      <c r="A210" s="17">
        <v>84150056</v>
      </c>
      <c r="B210" t="s">
        <v>543</v>
      </c>
      <c r="C210" t="s">
        <v>7</v>
      </c>
    </row>
    <row r="211" spans="1:3" x14ac:dyDescent="0.25">
      <c r="A211" s="17">
        <v>64987233</v>
      </c>
      <c r="B211" t="s">
        <v>226</v>
      </c>
      <c r="C211" t="s">
        <v>26</v>
      </c>
    </row>
    <row r="212" spans="1:3" x14ac:dyDescent="0.25">
      <c r="A212" s="17">
        <v>65459388</v>
      </c>
      <c r="B212" t="s">
        <v>10383</v>
      </c>
      <c r="C212" t="s">
        <v>10382</v>
      </c>
    </row>
    <row r="213" spans="1:3" x14ac:dyDescent="0.25">
      <c r="A213" s="17">
        <v>64988054</v>
      </c>
      <c r="B213" t="s">
        <v>580</v>
      </c>
      <c r="C213" t="s">
        <v>26</v>
      </c>
    </row>
    <row r="214" spans="1:3" x14ac:dyDescent="0.25">
      <c r="A214" s="17">
        <v>64979101</v>
      </c>
      <c r="B214" t="s">
        <v>10384</v>
      </c>
      <c r="C214" t="s">
        <v>10376</v>
      </c>
    </row>
    <row r="215" spans="1:3" x14ac:dyDescent="0.25">
      <c r="A215" s="17">
        <v>64999042</v>
      </c>
      <c r="B215" t="s">
        <v>235</v>
      </c>
      <c r="C215" t="s">
        <v>27</v>
      </c>
    </row>
    <row r="216" spans="1:3" x14ac:dyDescent="0.25">
      <c r="A216" s="17">
        <v>64371463</v>
      </c>
      <c r="B216" t="s">
        <v>10385</v>
      </c>
      <c r="C216" t="s">
        <v>10371</v>
      </c>
    </row>
    <row r="217" spans="1:3" x14ac:dyDescent="0.25">
      <c r="A217" s="17">
        <v>67789314</v>
      </c>
      <c r="B217" t="s">
        <v>254</v>
      </c>
      <c r="C217" t="s">
        <v>7</v>
      </c>
    </row>
    <row r="218" spans="1:3" x14ac:dyDescent="0.25">
      <c r="A218" s="17">
        <v>68852583</v>
      </c>
      <c r="B218" t="s">
        <v>366</v>
      </c>
      <c r="C218" t="s">
        <v>19</v>
      </c>
    </row>
    <row r="219" spans="1:3" x14ac:dyDescent="0.25">
      <c r="A219" s="17">
        <v>64409314</v>
      </c>
      <c r="B219" t="s">
        <v>165</v>
      </c>
      <c r="C219" t="s">
        <v>20</v>
      </c>
    </row>
    <row r="220" spans="1:3" x14ac:dyDescent="0.25">
      <c r="A220" s="17">
        <v>68821728</v>
      </c>
      <c r="B220" t="s">
        <v>354</v>
      </c>
      <c r="C220" t="s">
        <v>9</v>
      </c>
    </row>
    <row r="221" spans="1:3" x14ac:dyDescent="0.25">
      <c r="A221" s="17">
        <v>68354587</v>
      </c>
      <c r="B221" t="s">
        <v>281</v>
      </c>
      <c r="C221" t="s">
        <v>22</v>
      </c>
    </row>
    <row r="222" spans="1:3" x14ac:dyDescent="0.25">
      <c r="A222" s="17">
        <v>68860673</v>
      </c>
      <c r="B222" t="s">
        <v>2218</v>
      </c>
      <c r="C222" t="s">
        <v>10371</v>
      </c>
    </row>
    <row r="223" spans="1:3" x14ac:dyDescent="0.25">
      <c r="A223" s="17">
        <v>68899826</v>
      </c>
      <c r="B223" t="s">
        <v>396</v>
      </c>
      <c r="C223" t="s">
        <v>9</v>
      </c>
    </row>
    <row r="224" spans="1:3" x14ac:dyDescent="0.25">
      <c r="A224" s="17">
        <v>64984153</v>
      </c>
      <c r="B224" t="s">
        <v>223</v>
      </c>
      <c r="C224" t="s">
        <v>22</v>
      </c>
    </row>
    <row r="225" spans="1:3" x14ac:dyDescent="0.25">
      <c r="A225" s="17">
        <v>69964646</v>
      </c>
      <c r="B225" t="s">
        <v>467</v>
      </c>
      <c r="C225" t="s">
        <v>25</v>
      </c>
    </row>
    <row r="226" spans="1:3" x14ac:dyDescent="0.25">
      <c r="A226" s="17">
        <v>64325624</v>
      </c>
      <c r="B226" t="s">
        <v>92</v>
      </c>
      <c r="C226" t="s">
        <v>10380</v>
      </c>
    </row>
    <row r="227" spans="1:3" x14ac:dyDescent="0.25">
      <c r="A227" s="17">
        <v>64955743</v>
      </c>
      <c r="B227" t="s">
        <v>95</v>
      </c>
      <c r="C227" t="s">
        <v>10368</v>
      </c>
    </row>
    <row r="228" spans="1:3" x14ac:dyDescent="0.25">
      <c r="A228" s="17">
        <v>69986509</v>
      </c>
      <c r="B228" t="s">
        <v>476</v>
      </c>
      <c r="C228" t="s">
        <v>7</v>
      </c>
    </row>
    <row r="229" spans="1:3" x14ac:dyDescent="0.25">
      <c r="A229" s="17">
        <v>69983248</v>
      </c>
      <c r="B229" t="s">
        <v>472</v>
      </c>
      <c r="C229" t="s">
        <v>11</v>
      </c>
    </row>
    <row r="230" spans="1:3" x14ac:dyDescent="0.25">
      <c r="A230" s="17">
        <v>84163605</v>
      </c>
      <c r="B230" t="s">
        <v>452</v>
      </c>
      <c r="C230" t="s">
        <v>7</v>
      </c>
    </row>
    <row r="231" spans="1:3" x14ac:dyDescent="0.25">
      <c r="A231" s="17">
        <v>68626039</v>
      </c>
      <c r="B231" t="s">
        <v>233</v>
      </c>
      <c r="C231" t="s">
        <v>22</v>
      </c>
    </row>
    <row r="232" spans="1:3" x14ac:dyDescent="0.25">
      <c r="A232" s="17">
        <v>68852628</v>
      </c>
      <c r="B232" t="s">
        <v>368</v>
      </c>
      <c r="C232" t="s">
        <v>10371</v>
      </c>
    </row>
    <row r="233" spans="1:3" x14ac:dyDescent="0.25">
      <c r="A233" s="17">
        <v>68354589</v>
      </c>
      <c r="B233" t="s">
        <v>283</v>
      </c>
      <c r="C233" t="s">
        <v>22</v>
      </c>
    </row>
    <row r="234" spans="1:3" x14ac:dyDescent="0.25">
      <c r="A234" s="17">
        <v>84150062</v>
      </c>
      <c r="B234" t="s">
        <v>544</v>
      </c>
      <c r="C234" t="s">
        <v>7</v>
      </c>
    </row>
    <row r="235" spans="1:3" x14ac:dyDescent="0.25">
      <c r="A235" s="17">
        <v>69554197</v>
      </c>
      <c r="B235" t="s">
        <v>232</v>
      </c>
      <c r="C235" t="s">
        <v>22</v>
      </c>
    </row>
    <row r="236" spans="1:3" x14ac:dyDescent="0.25">
      <c r="A236" s="17">
        <v>84135799</v>
      </c>
      <c r="B236" t="s">
        <v>495</v>
      </c>
      <c r="C236" t="s">
        <v>17</v>
      </c>
    </row>
    <row r="237" spans="1:3" x14ac:dyDescent="0.25">
      <c r="A237" s="17">
        <v>69700048</v>
      </c>
      <c r="B237" t="s">
        <v>1899</v>
      </c>
      <c r="C237" t="s">
        <v>11</v>
      </c>
    </row>
    <row r="238" spans="1:3" x14ac:dyDescent="0.25">
      <c r="A238" s="17">
        <v>67995090</v>
      </c>
      <c r="B238" t="s">
        <v>275</v>
      </c>
      <c r="C238" t="s">
        <v>7</v>
      </c>
    </row>
    <row r="239" spans="1:3" x14ac:dyDescent="0.25">
      <c r="A239" s="17">
        <v>68896054</v>
      </c>
      <c r="B239" t="s">
        <v>391</v>
      </c>
      <c r="C239" t="s">
        <v>9</v>
      </c>
    </row>
    <row r="240" spans="1:3" x14ac:dyDescent="0.25">
      <c r="A240" s="17">
        <v>64369043</v>
      </c>
      <c r="B240" t="s">
        <v>129</v>
      </c>
      <c r="C240" t="s">
        <v>10371</v>
      </c>
    </row>
    <row r="241" spans="1:3" x14ac:dyDescent="0.25">
      <c r="A241" s="17">
        <v>64369046</v>
      </c>
      <c r="B241" t="s">
        <v>10386</v>
      </c>
      <c r="C241" t="s">
        <v>10371</v>
      </c>
    </row>
    <row r="242" spans="1:3" x14ac:dyDescent="0.25">
      <c r="A242" s="17">
        <v>64874631</v>
      </c>
      <c r="B242" t="s">
        <v>205</v>
      </c>
      <c r="C242" t="s">
        <v>15</v>
      </c>
    </row>
    <row r="243" spans="1:3" x14ac:dyDescent="0.25">
      <c r="A243" s="17">
        <v>68710277</v>
      </c>
      <c r="B243" t="s">
        <v>319</v>
      </c>
      <c r="C243" t="s">
        <v>19</v>
      </c>
    </row>
    <row r="244" spans="1:3" x14ac:dyDescent="0.25">
      <c r="A244" s="17">
        <v>68860136</v>
      </c>
      <c r="B244" t="s">
        <v>373</v>
      </c>
      <c r="C244" t="s">
        <v>13</v>
      </c>
    </row>
    <row r="245" spans="1:3" x14ac:dyDescent="0.25">
      <c r="A245" s="17">
        <v>68730257</v>
      </c>
      <c r="B245" t="s">
        <v>334</v>
      </c>
      <c r="C245" t="s">
        <v>13</v>
      </c>
    </row>
    <row r="246" spans="1:3" x14ac:dyDescent="0.25">
      <c r="A246" s="17">
        <v>64369035</v>
      </c>
      <c r="B246" t="s">
        <v>128</v>
      </c>
      <c r="C246" t="s">
        <v>10371</v>
      </c>
    </row>
    <row r="247" spans="1:3" x14ac:dyDescent="0.25">
      <c r="A247" s="17">
        <v>69690941</v>
      </c>
      <c r="B247" t="s">
        <v>447</v>
      </c>
      <c r="C247" t="s">
        <v>16</v>
      </c>
    </row>
    <row r="248" spans="1:3" x14ac:dyDescent="0.25">
      <c r="A248" s="17">
        <v>68264519</v>
      </c>
      <c r="B248" t="s">
        <v>277</v>
      </c>
      <c r="C248" t="s">
        <v>30</v>
      </c>
    </row>
    <row r="249" spans="1:3" x14ac:dyDescent="0.25">
      <c r="A249" s="17">
        <v>62678148</v>
      </c>
      <c r="B249" t="s">
        <v>45</v>
      </c>
      <c r="C249" t="s">
        <v>7</v>
      </c>
    </row>
    <row r="250" spans="1:3" x14ac:dyDescent="0.25">
      <c r="A250" s="17">
        <v>64369031</v>
      </c>
      <c r="B250" t="s">
        <v>127</v>
      </c>
      <c r="C250" t="s">
        <v>10371</v>
      </c>
    </row>
    <row r="251" spans="1:3" x14ac:dyDescent="0.25">
      <c r="A251" s="17">
        <v>62715600</v>
      </c>
      <c r="B251" t="s">
        <v>64</v>
      </c>
      <c r="C251" t="s">
        <v>7</v>
      </c>
    </row>
    <row r="252" spans="1:3" x14ac:dyDescent="0.25">
      <c r="A252" s="17">
        <v>64409312</v>
      </c>
      <c r="B252" t="s">
        <v>164</v>
      </c>
      <c r="C252" t="s">
        <v>20</v>
      </c>
    </row>
    <row r="253" spans="1:3" x14ac:dyDescent="0.25">
      <c r="A253" s="17">
        <v>65471855</v>
      </c>
      <c r="B253" t="s">
        <v>10387</v>
      </c>
      <c r="C253" t="s">
        <v>10382</v>
      </c>
    </row>
    <row r="254" spans="1:3" x14ac:dyDescent="0.25">
      <c r="A254" s="17">
        <v>64967300</v>
      </c>
      <c r="B254" t="s">
        <v>438</v>
      </c>
      <c r="C254" t="s">
        <v>10373</v>
      </c>
    </row>
    <row r="255" spans="1:3" x14ac:dyDescent="0.25">
      <c r="A255" s="17">
        <v>68649097</v>
      </c>
      <c r="B255" t="s">
        <v>304</v>
      </c>
      <c r="C255" t="s">
        <v>22</v>
      </c>
    </row>
    <row r="256" spans="1:3" x14ac:dyDescent="0.25">
      <c r="A256" s="17">
        <v>62697528</v>
      </c>
      <c r="B256" t="s">
        <v>55</v>
      </c>
      <c r="C256" t="s">
        <v>7</v>
      </c>
    </row>
    <row r="257" spans="1:3" x14ac:dyDescent="0.25">
      <c r="A257" s="17">
        <v>64776958</v>
      </c>
      <c r="B257" t="s">
        <v>62</v>
      </c>
      <c r="C257" t="s">
        <v>18</v>
      </c>
    </row>
    <row r="258" spans="1:3" x14ac:dyDescent="0.25">
      <c r="A258" s="17">
        <v>68860129</v>
      </c>
      <c r="B258" t="s">
        <v>371</v>
      </c>
      <c r="C258" t="s">
        <v>10371</v>
      </c>
    </row>
    <row r="259" spans="1:3" x14ac:dyDescent="0.25">
      <c r="A259" s="17">
        <v>64786666</v>
      </c>
      <c r="B259" t="s">
        <v>182</v>
      </c>
      <c r="C259" t="s">
        <v>11</v>
      </c>
    </row>
    <row r="260" spans="1:3" x14ac:dyDescent="0.25">
      <c r="A260" s="17">
        <v>69586720</v>
      </c>
      <c r="B260" t="s">
        <v>423</v>
      </c>
      <c r="C260" t="s">
        <v>25</v>
      </c>
    </row>
    <row r="261" spans="1:3" x14ac:dyDescent="0.25">
      <c r="A261" s="17">
        <v>67473912</v>
      </c>
      <c r="B261" t="s">
        <v>246</v>
      </c>
      <c r="C261" t="s">
        <v>7</v>
      </c>
    </row>
    <row r="262" spans="1:3" x14ac:dyDescent="0.25">
      <c r="A262" s="17">
        <v>69798161</v>
      </c>
      <c r="B262" t="s">
        <v>466</v>
      </c>
      <c r="C262" t="s">
        <v>29</v>
      </c>
    </row>
    <row r="263" spans="1:3" x14ac:dyDescent="0.25">
      <c r="A263" s="17">
        <v>68860663</v>
      </c>
      <c r="B263" t="s">
        <v>376</v>
      </c>
      <c r="C263" t="s">
        <v>10371</v>
      </c>
    </row>
    <row r="264" spans="1:3" x14ac:dyDescent="0.25">
      <c r="A264" s="17">
        <v>84136706</v>
      </c>
      <c r="B264" t="s">
        <v>508</v>
      </c>
      <c r="C264" t="s">
        <v>7</v>
      </c>
    </row>
    <row r="265" spans="1:3" x14ac:dyDescent="0.25">
      <c r="A265" s="17">
        <v>64976849</v>
      </c>
      <c r="B265" t="s">
        <v>76</v>
      </c>
      <c r="C265" t="s">
        <v>10368</v>
      </c>
    </row>
    <row r="266" spans="1:3" x14ac:dyDescent="0.25">
      <c r="A266" s="17">
        <v>68354588</v>
      </c>
      <c r="B266" t="s">
        <v>282</v>
      </c>
      <c r="C266" t="s">
        <v>22</v>
      </c>
    </row>
    <row r="267" spans="1:3" x14ac:dyDescent="0.25">
      <c r="A267" s="17">
        <v>68746232</v>
      </c>
      <c r="B267" t="s">
        <v>1954</v>
      </c>
      <c r="C267" t="s">
        <v>19</v>
      </c>
    </row>
    <row r="268" spans="1:3" x14ac:dyDescent="0.25">
      <c r="A268" s="17">
        <v>67430513</v>
      </c>
      <c r="B268" t="s">
        <v>245</v>
      </c>
      <c r="C268" t="s">
        <v>7</v>
      </c>
    </row>
    <row r="269" spans="1:3" x14ac:dyDescent="0.25">
      <c r="A269" s="17">
        <v>68726871</v>
      </c>
      <c r="B269" t="s">
        <v>321</v>
      </c>
      <c r="C269" t="s">
        <v>11</v>
      </c>
    </row>
    <row r="270" spans="1:3" x14ac:dyDescent="0.25">
      <c r="A270" s="17">
        <v>64393721</v>
      </c>
      <c r="B270" t="s">
        <v>145</v>
      </c>
      <c r="C270" t="s">
        <v>16</v>
      </c>
    </row>
    <row r="271" spans="1:3" x14ac:dyDescent="0.25">
      <c r="A271" s="17">
        <v>68354590</v>
      </c>
      <c r="B271" t="s">
        <v>284</v>
      </c>
      <c r="C271" t="s">
        <v>22</v>
      </c>
    </row>
    <row r="272" spans="1:3" x14ac:dyDescent="0.25">
      <c r="A272" s="17">
        <v>64968812</v>
      </c>
      <c r="B272" t="s">
        <v>566</v>
      </c>
      <c r="C272" t="s">
        <v>10371</v>
      </c>
    </row>
    <row r="273" spans="1:3" x14ac:dyDescent="0.25">
      <c r="A273" s="17">
        <v>62678151</v>
      </c>
      <c r="B273" t="s">
        <v>47</v>
      </c>
      <c r="C273" t="s">
        <v>7</v>
      </c>
    </row>
    <row r="274" spans="1:3" x14ac:dyDescent="0.25">
      <c r="A274" s="17">
        <v>68527303</v>
      </c>
      <c r="B274" t="s">
        <v>210</v>
      </c>
      <c r="C274" t="s">
        <v>22</v>
      </c>
    </row>
    <row r="275" spans="1:3" x14ac:dyDescent="0.25">
      <c r="A275" s="17">
        <v>62697531</v>
      </c>
      <c r="B275" t="s">
        <v>58</v>
      </c>
      <c r="C275" t="s">
        <v>7</v>
      </c>
    </row>
    <row r="276" spans="1:3" x14ac:dyDescent="0.25">
      <c r="A276" s="17">
        <v>62697529</v>
      </c>
      <c r="B276" t="s">
        <v>56</v>
      </c>
      <c r="C276" t="s">
        <v>7</v>
      </c>
    </row>
    <row r="277" spans="1:3" x14ac:dyDescent="0.25">
      <c r="A277" s="17">
        <v>62712055</v>
      </c>
      <c r="B277" t="s">
        <v>60</v>
      </c>
      <c r="C277" t="s">
        <v>16</v>
      </c>
    </row>
    <row r="278" spans="1:3" x14ac:dyDescent="0.25">
      <c r="A278" s="17">
        <v>68851105</v>
      </c>
      <c r="B278" t="s">
        <v>361</v>
      </c>
      <c r="C278" t="s">
        <v>9</v>
      </c>
    </row>
    <row r="279" spans="1:3" x14ac:dyDescent="0.25">
      <c r="A279" s="17">
        <v>68726916</v>
      </c>
      <c r="B279" t="s">
        <v>323</v>
      </c>
      <c r="C279" t="s">
        <v>13</v>
      </c>
    </row>
    <row r="280" spans="1:3" x14ac:dyDescent="0.25">
      <c r="A280" s="17">
        <v>64779835</v>
      </c>
      <c r="B280" t="s">
        <v>178</v>
      </c>
      <c r="C280" t="s">
        <v>12</v>
      </c>
    </row>
    <row r="281" spans="1:3" x14ac:dyDescent="0.25">
      <c r="A281" s="17">
        <v>84136043</v>
      </c>
      <c r="B281" t="s">
        <v>506</v>
      </c>
      <c r="C281" t="s">
        <v>7</v>
      </c>
    </row>
    <row r="282" spans="1:3" x14ac:dyDescent="0.25">
      <c r="A282" s="17">
        <v>68899821</v>
      </c>
      <c r="B282" t="s">
        <v>394</v>
      </c>
      <c r="C282" t="s">
        <v>9</v>
      </c>
    </row>
    <row r="283" spans="1:3" x14ac:dyDescent="0.25">
      <c r="A283" s="17">
        <v>65540451</v>
      </c>
      <c r="B283" t="s">
        <v>10388</v>
      </c>
      <c r="C283" t="s">
        <v>26</v>
      </c>
    </row>
    <row r="284" spans="1:3" x14ac:dyDescent="0.25">
      <c r="A284" s="17">
        <v>69981590</v>
      </c>
      <c r="B284" t="s">
        <v>470</v>
      </c>
      <c r="C284" t="s">
        <v>16</v>
      </c>
    </row>
    <row r="285" spans="1:3" x14ac:dyDescent="0.25">
      <c r="A285" s="17">
        <v>64956417</v>
      </c>
      <c r="B285" t="s">
        <v>562</v>
      </c>
      <c r="C285" t="s">
        <v>12</v>
      </c>
    </row>
    <row r="286" spans="1:3" x14ac:dyDescent="0.25">
      <c r="A286" s="17">
        <v>64789262</v>
      </c>
      <c r="B286" t="s">
        <v>183</v>
      </c>
      <c r="C286" t="s">
        <v>11</v>
      </c>
    </row>
    <row r="287" spans="1:3" x14ac:dyDescent="0.25">
      <c r="A287" s="17">
        <v>64399865</v>
      </c>
      <c r="B287" t="s">
        <v>154</v>
      </c>
      <c r="C287" t="s">
        <v>11</v>
      </c>
    </row>
    <row r="288" spans="1:3" x14ac:dyDescent="0.25">
      <c r="A288" s="17">
        <v>68938272</v>
      </c>
      <c r="B288" t="s">
        <v>401</v>
      </c>
      <c r="C288" t="s">
        <v>22</v>
      </c>
    </row>
    <row r="289" spans="1:3" x14ac:dyDescent="0.25">
      <c r="A289" s="17">
        <v>62678150</v>
      </c>
      <c r="B289" t="s">
        <v>46</v>
      </c>
      <c r="C289" t="s">
        <v>7</v>
      </c>
    </row>
    <row r="290" spans="1:3" x14ac:dyDescent="0.25">
      <c r="A290" s="17">
        <v>64854330</v>
      </c>
      <c r="B290" t="s">
        <v>200</v>
      </c>
      <c r="C290" t="s">
        <v>10370</v>
      </c>
    </row>
    <row r="291" spans="1:3" x14ac:dyDescent="0.25">
      <c r="A291" s="17">
        <v>69964648</v>
      </c>
      <c r="B291" t="s">
        <v>468</v>
      </c>
      <c r="C291" t="s">
        <v>25</v>
      </c>
    </row>
    <row r="292" spans="1:3" x14ac:dyDescent="0.25">
      <c r="A292" s="17">
        <v>64388734</v>
      </c>
      <c r="B292" t="s">
        <v>139</v>
      </c>
      <c r="C292" t="s">
        <v>10368</v>
      </c>
    </row>
    <row r="293" spans="1:3" x14ac:dyDescent="0.25">
      <c r="A293" s="17">
        <v>65489676</v>
      </c>
      <c r="B293" t="s">
        <v>10389</v>
      </c>
      <c r="C293" t="s">
        <v>10373</v>
      </c>
    </row>
    <row r="294" spans="1:3" x14ac:dyDescent="0.25">
      <c r="A294" s="17">
        <v>64955561</v>
      </c>
      <c r="B294" t="s">
        <v>139</v>
      </c>
      <c r="C294" t="s">
        <v>10368</v>
      </c>
    </row>
    <row r="295" spans="1:3" x14ac:dyDescent="0.25">
      <c r="A295" s="17">
        <v>68862483</v>
      </c>
      <c r="B295" t="s">
        <v>324</v>
      </c>
      <c r="C295" t="s">
        <v>10371</v>
      </c>
    </row>
    <row r="296" spans="1:3" x14ac:dyDescent="0.25">
      <c r="A296" s="17">
        <v>68851106</v>
      </c>
      <c r="B296" t="s">
        <v>362</v>
      </c>
      <c r="C296" t="s">
        <v>9</v>
      </c>
    </row>
    <row r="297" spans="1:3" x14ac:dyDescent="0.25">
      <c r="A297" s="17">
        <v>64388736</v>
      </c>
      <c r="B297" t="s">
        <v>10390</v>
      </c>
      <c r="C297" t="s">
        <v>10380</v>
      </c>
    </row>
    <row r="298" spans="1:3" x14ac:dyDescent="0.25">
      <c r="A298" s="17">
        <v>64330612</v>
      </c>
      <c r="B298" t="s">
        <v>104</v>
      </c>
      <c r="C298" t="s">
        <v>16</v>
      </c>
    </row>
    <row r="299" spans="1:3" x14ac:dyDescent="0.25">
      <c r="A299" s="17">
        <v>69999266</v>
      </c>
      <c r="B299" t="s">
        <v>413</v>
      </c>
      <c r="C299" t="s">
        <v>7</v>
      </c>
    </row>
    <row r="300" spans="1:3" x14ac:dyDescent="0.25">
      <c r="A300" s="17">
        <v>67803006</v>
      </c>
      <c r="B300" t="s">
        <v>259</v>
      </c>
      <c r="C300" t="s">
        <v>7</v>
      </c>
    </row>
    <row r="301" spans="1:3" x14ac:dyDescent="0.25">
      <c r="A301" s="17">
        <v>67881628</v>
      </c>
      <c r="B301" t="s">
        <v>265</v>
      </c>
      <c r="C301" t="s">
        <v>7</v>
      </c>
    </row>
    <row r="302" spans="1:3" x14ac:dyDescent="0.25">
      <c r="A302" s="17">
        <v>64987238</v>
      </c>
      <c r="B302" t="s">
        <v>228</v>
      </c>
      <c r="C302" t="s">
        <v>22</v>
      </c>
    </row>
    <row r="303" spans="1:3" x14ac:dyDescent="0.25">
      <c r="A303" s="17">
        <v>68354578</v>
      </c>
      <c r="B303" t="s">
        <v>279</v>
      </c>
      <c r="C303" t="s">
        <v>17</v>
      </c>
    </row>
    <row r="304" spans="1:3" x14ac:dyDescent="0.25">
      <c r="A304" s="17">
        <v>64403187</v>
      </c>
      <c r="B304" t="s">
        <v>10391</v>
      </c>
      <c r="C304" t="s">
        <v>9</v>
      </c>
    </row>
    <row r="305" spans="1:3" x14ac:dyDescent="0.25">
      <c r="A305" s="17">
        <v>84141037</v>
      </c>
      <c r="B305" t="s">
        <v>531</v>
      </c>
      <c r="C305" t="s">
        <v>17</v>
      </c>
    </row>
    <row r="306" spans="1:3" x14ac:dyDescent="0.25">
      <c r="A306" s="17">
        <v>84154487</v>
      </c>
      <c r="B306" t="s">
        <v>547</v>
      </c>
      <c r="C306" t="s">
        <v>7</v>
      </c>
    </row>
    <row r="307" spans="1:3" x14ac:dyDescent="0.25">
      <c r="A307" s="17">
        <v>64977528</v>
      </c>
      <c r="B307" t="s">
        <v>219</v>
      </c>
      <c r="C307" t="s">
        <v>9</v>
      </c>
    </row>
    <row r="308" spans="1:3" x14ac:dyDescent="0.25">
      <c r="A308" s="17">
        <v>67596354</v>
      </c>
      <c r="B308" t="s">
        <v>253</v>
      </c>
      <c r="C308" t="s">
        <v>7</v>
      </c>
    </row>
    <row r="309" spans="1:3" x14ac:dyDescent="0.25">
      <c r="A309" s="17">
        <v>64865948</v>
      </c>
      <c r="B309" t="s">
        <v>202</v>
      </c>
      <c r="C309" t="s">
        <v>20</v>
      </c>
    </row>
    <row r="310" spans="1:3" x14ac:dyDescent="0.25">
      <c r="A310" s="17">
        <v>64403170</v>
      </c>
      <c r="B310" t="s">
        <v>157</v>
      </c>
      <c r="C310" t="s">
        <v>12</v>
      </c>
    </row>
    <row r="311" spans="1:3" x14ac:dyDescent="0.25">
      <c r="A311" s="17">
        <v>69600846</v>
      </c>
      <c r="B311" t="s">
        <v>429</v>
      </c>
      <c r="C311" t="s">
        <v>9</v>
      </c>
    </row>
    <row r="312" spans="1:3" x14ac:dyDescent="0.25">
      <c r="A312" s="17">
        <v>65242606</v>
      </c>
      <c r="B312" t="s">
        <v>572</v>
      </c>
      <c r="C312" t="s">
        <v>10371</v>
      </c>
    </row>
    <row r="313" spans="1:3" x14ac:dyDescent="0.25">
      <c r="A313" s="17">
        <v>64880415</v>
      </c>
      <c r="B313" t="s">
        <v>209</v>
      </c>
      <c r="C313" t="s">
        <v>7</v>
      </c>
    </row>
    <row r="314" spans="1:3" x14ac:dyDescent="0.25">
      <c r="A314" s="17">
        <v>64960652</v>
      </c>
      <c r="B314" t="s">
        <v>564</v>
      </c>
      <c r="C314" t="s">
        <v>31</v>
      </c>
    </row>
    <row r="315" spans="1:3" x14ac:dyDescent="0.25">
      <c r="A315" s="17">
        <v>64387483</v>
      </c>
      <c r="B315" t="s">
        <v>138</v>
      </c>
      <c r="C315" t="s">
        <v>7</v>
      </c>
    </row>
    <row r="316" spans="1:3" x14ac:dyDescent="0.25">
      <c r="A316" s="17">
        <v>64997059</v>
      </c>
      <c r="B316" t="s">
        <v>234</v>
      </c>
      <c r="C316" t="s">
        <v>10370</v>
      </c>
    </row>
    <row r="317" spans="1:3" x14ac:dyDescent="0.25">
      <c r="A317" s="17">
        <v>64361163</v>
      </c>
      <c r="B317" t="s">
        <v>120</v>
      </c>
      <c r="C317" t="s">
        <v>7</v>
      </c>
    </row>
    <row r="318" spans="1:3" x14ac:dyDescent="0.25">
      <c r="A318" s="17">
        <v>68817795</v>
      </c>
      <c r="B318" t="s">
        <v>348</v>
      </c>
      <c r="C318" t="s">
        <v>9</v>
      </c>
    </row>
    <row r="319" spans="1:3" x14ac:dyDescent="0.25">
      <c r="A319" s="17">
        <v>69798155</v>
      </c>
      <c r="B319" t="s">
        <v>464</v>
      </c>
      <c r="C319" t="s">
        <v>29</v>
      </c>
    </row>
    <row r="320" spans="1:3" x14ac:dyDescent="0.25">
      <c r="A320" s="17">
        <v>84135794</v>
      </c>
      <c r="B320" t="s">
        <v>491</v>
      </c>
      <c r="C320" t="s">
        <v>17</v>
      </c>
    </row>
    <row r="321" spans="1:3" x14ac:dyDescent="0.25">
      <c r="A321" s="17">
        <v>84164937</v>
      </c>
      <c r="B321" t="s">
        <v>555</v>
      </c>
      <c r="C321" t="s">
        <v>7</v>
      </c>
    </row>
    <row r="322" spans="1:3" x14ac:dyDescent="0.25">
      <c r="A322" s="17">
        <v>69706147</v>
      </c>
      <c r="B322" t="s">
        <v>450</v>
      </c>
      <c r="C322" t="s">
        <v>16</v>
      </c>
    </row>
    <row r="323" spans="1:3" x14ac:dyDescent="0.25">
      <c r="A323" s="17">
        <v>84139000</v>
      </c>
      <c r="B323" t="s">
        <v>522</v>
      </c>
      <c r="C323" t="s">
        <v>17</v>
      </c>
    </row>
    <row r="324" spans="1:3" x14ac:dyDescent="0.25">
      <c r="A324" s="17">
        <v>69999268</v>
      </c>
      <c r="B324" t="s">
        <v>483</v>
      </c>
      <c r="C324" t="s">
        <v>7</v>
      </c>
    </row>
    <row r="325" spans="1:3" x14ac:dyDescent="0.25">
      <c r="A325" s="17">
        <v>64786654</v>
      </c>
      <c r="B325" t="s">
        <v>181</v>
      </c>
      <c r="C325" t="s">
        <v>11</v>
      </c>
    </row>
    <row r="326" spans="1:3" x14ac:dyDescent="0.25">
      <c r="A326" s="17">
        <v>69653125</v>
      </c>
      <c r="B326" t="s">
        <v>231</v>
      </c>
      <c r="C326" t="s">
        <v>10377</v>
      </c>
    </row>
    <row r="327" spans="1:3" x14ac:dyDescent="0.25">
      <c r="A327" s="17">
        <v>67825198</v>
      </c>
      <c r="B327" t="s">
        <v>262</v>
      </c>
      <c r="C327" t="s">
        <v>17</v>
      </c>
    </row>
    <row r="328" spans="1:3" x14ac:dyDescent="0.25">
      <c r="A328" s="17">
        <v>84144436</v>
      </c>
      <c r="B328" t="s">
        <v>536</v>
      </c>
      <c r="C328" t="s">
        <v>7</v>
      </c>
    </row>
    <row r="329" spans="1:3" x14ac:dyDescent="0.25">
      <c r="A329" s="17">
        <v>84163503</v>
      </c>
      <c r="B329" t="s">
        <v>552</v>
      </c>
      <c r="C329" t="s">
        <v>7</v>
      </c>
    </row>
    <row r="330" spans="1:3" x14ac:dyDescent="0.25">
      <c r="A330" s="17">
        <v>69549032</v>
      </c>
      <c r="B330" t="s">
        <v>3334</v>
      </c>
      <c r="C330" t="s">
        <v>28</v>
      </c>
    </row>
    <row r="331" spans="1:3" x14ac:dyDescent="0.25">
      <c r="A331" s="17">
        <v>64410857</v>
      </c>
      <c r="B331" t="s">
        <v>10392</v>
      </c>
      <c r="C331" t="s">
        <v>20</v>
      </c>
    </row>
    <row r="332" spans="1:3" x14ac:dyDescent="0.25">
      <c r="A332" s="17">
        <v>64968834</v>
      </c>
      <c r="B332" t="s">
        <v>567</v>
      </c>
      <c r="C332" t="s">
        <v>10371</v>
      </c>
    </row>
    <row r="333" spans="1:3" x14ac:dyDescent="0.25">
      <c r="A333" s="17">
        <v>64978550</v>
      </c>
      <c r="B333" t="s">
        <v>568</v>
      </c>
      <c r="C333" t="s">
        <v>10373</v>
      </c>
    </row>
    <row r="334" spans="1:3" x14ac:dyDescent="0.25">
      <c r="A334" s="17">
        <v>84135795</v>
      </c>
      <c r="B334" t="s">
        <v>492</v>
      </c>
      <c r="C334" t="s">
        <v>17</v>
      </c>
    </row>
    <row r="335" spans="1:3" x14ac:dyDescent="0.25">
      <c r="A335" s="17">
        <v>65242605</v>
      </c>
      <c r="B335" t="s">
        <v>10393</v>
      </c>
      <c r="C335" t="s">
        <v>10371</v>
      </c>
    </row>
    <row r="336" spans="1:3" x14ac:dyDescent="0.25">
      <c r="A336" s="17">
        <v>84150063</v>
      </c>
      <c r="B336" t="s">
        <v>545</v>
      </c>
      <c r="C336" t="s">
        <v>7</v>
      </c>
    </row>
    <row r="337" spans="1:3" x14ac:dyDescent="0.25">
      <c r="A337" s="17">
        <v>68860045</v>
      </c>
      <c r="B337" t="s">
        <v>369</v>
      </c>
      <c r="C337" t="s">
        <v>13</v>
      </c>
    </row>
    <row r="338" spans="1:3" x14ac:dyDescent="0.25">
      <c r="A338" s="17">
        <v>68860067</v>
      </c>
      <c r="B338" t="s">
        <v>311</v>
      </c>
      <c r="C338" t="s">
        <v>10371</v>
      </c>
    </row>
    <row r="339" spans="1:3" x14ac:dyDescent="0.25">
      <c r="A339" s="17">
        <v>69665114</v>
      </c>
      <c r="B339" t="s">
        <v>697</v>
      </c>
      <c r="C339" t="s">
        <v>30</v>
      </c>
    </row>
    <row r="340" spans="1:3" x14ac:dyDescent="0.25">
      <c r="A340" s="17">
        <v>62735647</v>
      </c>
      <c r="B340" t="s">
        <v>66</v>
      </c>
      <c r="C340" t="s">
        <v>17</v>
      </c>
    </row>
    <row r="341" spans="1:3" x14ac:dyDescent="0.25">
      <c r="A341" s="17">
        <v>62678152</v>
      </c>
      <c r="B341" t="s">
        <v>48</v>
      </c>
      <c r="C341" t="s">
        <v>7</v>
      </c>
    </row>
    <row r="342" spans="1:3" x14ac:dyDescent="0.25">
      <c r="A342" s="17">
        <v>68499787</v>
      </c>
      <c r="B342" t="s">
        <v>292</v>
      </c>
      <c r="C342" t="s">
        <v>17</v>
      </c>
    </row>
    <row r="343" spans="1:3" x14ac:dyDescent="0.25">
      <c r="A343" s="17">
        <v>67546042</v>
      </c>
      <c r="B343" t="s">
        <v>249</v>
      </c>
      <c r="C343" t="s">
        <v>7</v>
      </c>
    </row>
    <row r="344" spans="1:3" x14ac:dyDescent="0.25">
      <c r="A344" s="17">
        <v>68851109</v>
      </c>
      <c r="B344" t="s">
        <v>365</v>
      </c>
      <c r="C344" t="s">
        <v>9</v>
      </c>
    </row>
    <row r="345" spans="1:3" x14ac:dyDescent="0.25">
      <c r="A345" s="17">
        <v>68862421</v>
      </c>
      <c r="B345" t="s">
        <v>380</v>
      </c>
      <c r="C345" t="s">
        <v>10371</v>
      </c>
    </row>
    <row r="346" spans="1:3" x14ac:dyDescent="0.25">
      <c r="A346" s="17">
        <v>84139971</v>
      </c>
      <c r="B346" t="s">
        <v>528</v>
      </c>
      <c r="C346" t="s">
        <v>17</v>
      </c>
    </row>
    <row r="347" spans="1:3" x14ac:dyDescent="0.25">
      <c r="A347" s="17">
        <v>64960651</v>
      </c>
      <c r="B347" t="s">
        <v>563</v>
      </c>
      <c r="C347" t="s">
        <v>31</v>
      </c>
    </row>
    <row r="348" spans="1:3" x14ac:dyDescent="0.25">
      <c r="A348" s="17">
        <v>68649096</v>
      </c>
      <c r="B348" t="s">
        <v>303</v>
      </c>
      <c r="C348" t="s">
        <v>22</v>
      </c>
    </row>
    <row r="349" spans="1:3" x14ac:dyDescent="0.25">
      <c r="A349" s="17">
        <v>65451821</v>
      </c>
      <c r="B349" t="s">
        <v>10394</v>
      </c>
      <c r="C349" t="s">
        <v>17</v>
      </c>
    </row>
    <row r="350" spans="1:3" x14ac:dyDescent="0.25">
      <c r="A350" s="17">
        <v>68817797</v>
      </c>
      <c r="B350" t="s">
        <v>3307</v>
      </c>
      <c r="C350" t="s">
        <v>9</v>
      </c>
    </row>
    <row r="351" spans="1:3" x14ac:dyDescent="0.25">
      <c r="A351" s="17">
        <v>64988057</v>
      </c>
      <c r="B351" t="s">
        <v>392</v>
      </c>
      <c r="C351" t="s">
        <v>9</v>
      </c>
    </row>
    <row r="352" spans="1:3" x14ac:dyDescent="0.25">
      <c r="A352" s="17">
        <v>84162829</v>
      </c>
      <c r="B352" t="s">
        <v>3500</v>
      </c>
      <c r="C352" t="s">
        <v>7</v>
      </c>
    </row>
    <row r="353" spans="1:3" x14ac:dyDescent="0.25">
      <c r="A353" s="17">
        <v>64361161</v>
      </c>
      <c r="B353" t="s">
        <v>119</v>
      </c>
      <c r="C353" t="s">
        <v>7</v>
      </c>
    </row>
    <row r="354" spans="1:3" x14ac:dyDescent="0.25">
      <c r="A354" s="17">
        <v>69600859</v>
      </c>
      <c r="B354" t="s">
        <v>430</v>
      </c>
      <c r="C354" t="s">
        <v>17</v>
      </c>
    </row>
    <row r="355" spans="1:3" x14ac:dyDescent="0.25">
      <c r="A355" s="17">
        <v>68940226</v>
      </c>
      <c r="B355" t="s">
        <v>402</v>
      </c>
      <c r="C355" t="s">
        <v>7</v>
      </c>
    </row>
    <row r="356" spans="1:3" x14ac:dyDescent="0.25">
      <c r="A356" s="17">
        <v>68654232</v>
      </c>
      <c r="B356" t="s">
        <v>307</v>
      </c>
      <c r="C356" t="s">
        <v>30</v>
      </c>
    </row>
    <row r="357" spans="1:3" x14ac:dyDescent="0.25">
      <c r="A357" s="17">
        <v>65498063</v>
      </c>
      <c r="B357" t="s">
        <v>10395</v>
      </c>
      <c r="C357" t="s">
        <v>17</v>
      </c>
    </row>
    <row r="358" spans="1:3" x14ac:dyDescent="0.25">
      <c r="A358" s="17">
        <v>84164939</v>
      </c>
      <c r="B358" t="s">
        <v>556</v>
      </c>
      <c r="C358" t="s">
        <v>17</v>
      </c>
    </row>
    <row r="359" spans="1:3" x14ac:dyDescent="0.25">
      <c r="A359" s="17">
        <v>64989107</v>
      </c>
      <c r="B359" t="s">
        <v>231</v>
      </c>
      <c r="C359" t="s">
        <v>10377</v>
      </c>
    </row>
    <row r="360" spans="1:3" x14ac:dyDescent="0.25">
      <c r="A360" s="17">
        <v>64955741</v>
      </c>
      <c r="B360" t="s">
        <v>94</v>
      </c>
      <c r="C360" t="s">
        <v>10368</v>
      </c>
    </row>
    <row r="361" spans="1:3" x14ac:dyDescent="0.25">
      <c r="A361" s="17">
        <v>84149990</v>
      </c>
      <c r="B361" t="s">
        <v>541</v>
      </c>
      <c r="C361" t="s">
        <v>7</v>
      </c>
    </row>
    <row r="362" spans="1:3" x14ac:dyDescent="0.25">
      <c r="A362" s="17">
        <v>64865961</v>
      </c>
      <c r="B362" t="s">
        <v>203</v>
      </c>
      <c r="C362" t="s">
        <v>20</v>
      </c>
    </row>
    <row r="363" spans="1:3" x14ac:dyDescent="0.25">
      <c r="A363" s="17">
        <v>64958123</v>
      </c>
      <c r="B363" t="s">
        <v>84</v>
      </c>
      <c r="C363" t="s">
        <v>10368</v>
      </c>
    </row>
    <row r="364" spans="1:3" x14ac:dyDescent="0.25">
      <c r="A364" s="17">
        <v>64326407</v>
      </c>
      <c r="B364" t="s">
        <v>98</v>
      </c>
      <c r="C364" t="s">
        <v>10380</v>
      </c>
    </row>
    <row r="365" spans="1:3" x14ac:dyDescent="0.25">
      <c r="A365" s="17">
        <v>68654218</v>
      </c>
      <c r="B365" t="s">
        <v>306</v>
      </c>
      <c r="C365" t="s">
        <v>30</v>
      </c>
    </row>
    <row r="366" spans="1:3" x14ac:dyDescent="0.25">
      <c r="A366" s="17">
        <v>69999271</v>
      </c>
      <c r="B366" t="s">
        <v>486</v>
      </c>
      <c r="C366" t="s">
        <v>7</v>
      </c>
    </row>
    <row r="367" spans="1:3" x14ac:dyDescent="0.25">
      <c r="A367" s="17">
        <v>64799252</v>
      </c>
      <c r="B367" t="s">
        <v>185</v>
      </c>
      <c r="C367" t="s">
        <v>17</v>
      </c>
    </row>
    <row r="368" spans="1:3" x14ac:dyDescent="0.25">
      <c r="A368" s="17">
        <v>65451950</v>
      </c>
      <c r="B368" t="s">
        <v>583</v>
      </c>
      <c r="C368" t="s">
        <v>17</v>
      </c>
    </row>
    <row r="369" spans="1:3" x14ac:dyDescent="0.25">
      <c r="A369" s="17">
        <v>84150118</v>
      </c>
      <c r="B369" t="s">
        <v>963</v>
      </c>
      <c r="C369" t="s">
        <v>7</v>
      </c>
    </row>
    <row r="370" spans="1:3" x14ac:dyDescent="0.25">
      <c r="A370" s="17">
        <v>84137721</v>
      </c>
      <c r="B370" t="s">
        <v>514</v>
      </c>
      <c r="C370" t="s">
        <v>17</v>
      </c>
    </row>
    <row r="371" spans="1:3" x14ac:dyDescent="0.25">
      <c r="A371" s="17">
        <v>84172951</v>
      </c>
      <c r="B371" t="s">
        <v>559</v>
      </c>
      <c r="C371" t="s">
        <v>7</v>
      </c>
    </row>
    <row r="372" spans="1:3" x14ac:dyDescent="0.25">
      <c r="A372" s="5">
        <v>68732326</v>
      </c>
      <c r="B372" s="6" t="s">
        <v>336</v>
      </c>
      <c r="C372" t="s">
        <v>7</v>
      </c>
    </row>
    <row r="373" spans="1:3" x14ac:dyDescent="0.25">
      <c r="A373" s="5">
        <v>64325486</v>
      </c>
      <c r="B373" s="6" t="s">
        <v>75</v>
      </c>
      <c r="C373" t="s">
        <v>10368</v>
      </c>
    </row>
    <row r="374" spans="1:3" x14ac:dyDescent="0.25">
      <c r="A374" s="17">
        <v>84154582</v>
      </c>
      <c r="B374" t="s">
        <v>548</v>
      </c>
      <c r="C374" t="s">
        <v>7</v>
      </c>
    </row>
    <row r="375" spans="1:3" x14ac:dyDescent="0.25">
      <c r="A375" s="17">
        <v>64988927</v>
      </c>
      <c r="B375" t="s">
        <v>570</v>
      </c>
      <c r="C375" t="s">
        <v>22</v>
      </c>
    </row>
    <row r="376" spans="1:3" x14ac:dyDescent="0.25">
      <c r="A376" s="17">
        <v>69556602</v>
      </c>
      <c r="B376" t="s">
        <v>408</v>
      </c>
      <c r="C376" t="s">
        <v>25</v>
      </c>
    </row>
    <row r="377" spans="1:3" x14ac:dyDescent="0.25">
      <c r="A377" s="17">
        <v>84155743</v>
      </c>
      <c r="B377" t="s">
        <v>549</v>
      </c>
      <c r="C377" t="s">
        <v>7</v>
      </c>
    </row>
    <row r="378" spans="1:3" x14ac:dyDescent="0.25">
      <c r="A378" s="5">
        <v>68729649</v>
      </c>
      <c r="B378" s="6" t="s">
        <v>327</v>
      </c>
      <c r="C378" t="s">
        <v>13</v>
      </c>
    </row>
    <row r="379" spans="1:3" x14ac:dyDescent="0.25">
      <c r="A379" s="17">
        <v>84144453</v>
      </c>
      <c r="B379" t="s">
        <v>537</v>
      </c>
      <c r="C379" t="s">
        <v>7</v>
      </c>
    </row>
    <row r="380" spans="1:3" x14ac:dyDescent="0.25">
      <c r="A380" s="17">
        <v>64825255</v>
      </c>
      <c r="B380" t="s">
        <v>198</v>
      </c>
      <c r="C380" t="s">
        <v>10369</v>
      </c>
    </row>
    <row r="381" spans="1:3" x14ac:dyDescent="0.25">
      <c r="A381" s="17">
        <v>62689431</v>
      </c>
      <c r="B381" t="s">
        <v>50</v>
      </c>
      <c r="C381" t="s">
        <v>17</v>
      </c>
    </row>
    <row r="382" spans="1:3" x14ac:dyDescent="0.25">
      <c r="A382" s="17">
        <v>67825197</v>
      </c>
      <c r="B382" t="s">
        <v>261</v>
      </c>
      <c r="C382" t="s">
        <v>17</v>
      </c>
    </row>
    <row r="383" spans="1:3" x14ac:dyDescent="0.25">
      <c r="A383" s="17">
        <v>69997338</v>
      </c>
      <c r="B383" t="s">
        <v>481</v>
      </c>
      <c r="C383" t="s">
        <v>17</v>
      </c>
    </row>
    <row r="384" spans="1:3" x14ac:dyDescent="0.25">
      <c r="A384" s="17">
        <v>84141418</v>
      </c>
      <c r="B384" t="s">
        <v>534</v>
      </c>
      <c r="C384" t="s">
        <v>17</v>
      </c>
    </row>
    <row r="385" spans="1:3" x14ac:dyDescent="0.25">
      <c r="A385" s="17">
        <v>64799253</v>
      </c>
      <c r="B385" t="s">
        <v>186</v>
      </c>
      <c r="C385" t="s">
        <v>17</v>
      </c>
    </row>
    <row r="386" spans="1:3" x14ac:dyDescent="0.25">
      <c r="A386" s="17">
        <v>67556908</v>
      </c>
      <c r="B386" t="s">
        <v>250</v>
      </c>
      <c r="C386" t="s">
        <v>7</v>
      </c>
    </row>
    <row r="387" spans="1:3" x14ac:dyDescent="0.25">
      <c r="A387" s="17">
        <v>68741745</v>
      </c>
      <c r="B387" t="s">
        <v>340</v>
      </c>
      <c r="C387" t="s">
        <v>11</v>
      </c>
    </row>
    <row r="388" spans="1:3" x14ac:dyDescent="0.25">
      <c r="A388" s="5">
        <v>84137711</v>
      </c>
      <c r="B388" s="6" t="s">
        <v>513</v>
      </c>
      <c r="C388" t="s">
        <v>17</v>
      </c>
    </row>
    <row r="389" spans="1:3" x14ac:dyDescent="0.25">
      <c r="A389" s="17">
        <v>84138346</v>
      </c>
      <c r="B389" t="s">
        <v>516</v>
      </c>
      <c r="C389" t="s">
        <v>17</v>
      </c>
    </row>
    <row r="390" spans="1:3" x14ac:dyDescent="0.25">
      <c r="A390" s="5">
        <v>84139314</v>
      </c>
      <c r="B390" s="6" t="s">
        <v>524</v>
      </c>
      <c r="C390" t="s">
        <v>17</v>
      </c>
    </row>
    <row r="391" spans="1:3" x14ac:dyDescent="0.25">
      <c r="A391" s="17">
        <v>68783554</v>
      </c>
      <c r="B391" t="s">
        <v>345</v>
      </c>
      <c r="C391" t="s">
        <v>17</v>
      </c>
    </row>
    <row r="392" spans="1:3" x14ac:dyDescent="0.25">
      <c r="A392" s="17">
        <v>67825196</v>
      </c>
      <c r="B392" t="s">
        <v>260</v>
      </c>
      <c r="C392" t="s">
        <v>17</v>
      </c>
    </row>
    <row r="393" spans="1:3" x14ac:dyDescent="0.25">
      <c r="A393" s="17">
        <v>84139972</v>
      </c>
      <c r="B393" t="s">
        <v>529</v>
      </c>
      <c r="C393" t="s">
        <v>17</v>
      </c>
    </row>
    <row r="394" spans="1:3" x14ac:dyDescent="0.25">
      <c r="A394" s="17">
        <v>64325622</v>
      </c>
      <c r="B394" t="s">
        <v>91</v>
      </c>
      <c r="C394" t="s">
        <v>31</v>
      </c>
    </row>
    <row r="395" spans="1:3" x14ac:dyDescent="0.25">
      <c r="A395" s="17">
        <v>67278370</v>
      </c>
      <c r="B395" t="s">
        <v>240</v>
      </c>
      <c r="C395" t="s">
        <v>17</v>
      </c>
    </row>
    <row r="396" spans="1:3" x14ac:dyDescent="0.25">
      <c r="A396" s="17">
        <v>68860397</v>
      </c>
      <c r="B396" t="s">
        <v>332</v>
      </c>
      <c r="C396" t="s">
        <v>13</v>
      </c>
    </row>
    <row r="397" spans="1:3" x14ac:dyDescent="0.25">
      <c r="A397" s="17">
        <v>64361164</v>
      </c>
      <c r="B397" t="s">
        <v>121</v>
      </c>
      <c r="C397" t="s">
        <v>7</v>
      </c>
    </row>
    <row r="398" spans="1:3" x14ac:dyDescent="0.25">
      <c r="A398" s="17">
        <v>64924302</v>
      </c>
      <c r="B398" t="s">
        <v>212</v>
      </c>
      <c r="C398" t="s">
        <v>17</v>
      </c>
    </row>
    <row r="399" spans="1:3" x14ac:dyDescent="0.25">
      <c r="A399" s="17">
        <v>84136709</v>
      </c>
      <c r="B399" t="s">
        <v>510</v>
      </c>
      <c r="C399" t="s">
        <v>17</v>
      </c>
    </row>
    <row r="400" spans="1:3" x14ac:dyDescent="0.25">
      <c r="A400" s="5">
        <v>64865964</v>
      </c>
      <c r="B400" s="6" t="s">
        <v>204</v>
      </c>
      <c r="C400" t="s">
        <v>20</v>
      </c>
    </row>
    <row r="401" spans="1:3" x14ac:dyDescent="0.25">
      <c r="A401" s="17">
        <v>62697527</v>
      </c>
      <c r="B401" t="s">
        <v>54</v>
      </c>
      <c r="C401" t="s">
        <v>7</v>
      </c>
    </row>
    <row r="402" spans="1:3" x14ac:dyDescent="0.25">
      <c r="A402" s="17">
        <v>68730252</v>
      </c>
      <c r="B402" t="s">
        <v>331</v>
      </c>
      <c r="C402" t="s">
        <v>13</v>
      </c>
    </row>
    <row r="403" spans="1:3" x14ac:dyDescent="0.25">
      <c r="A403" s="17">
        <v>69797289</v>
      </c>
      <c r="B403" t="s">
        <v>460</v>
      </c>
      <c r="C403" t="s">
        <v>7</v>
      </c>
    </row>
    <row r="404" spans="1:3" x14ac:dyDescent="0.25">
      <c r="A404" s="5">
        <v>84138347</v>
      </c>
      <c r="B404" s="6" t="s">
        <v>517</v>
      </c>
      <c r="C404" t="s">
        <v>17</v>
      </c>
    </row>
    <row r="405" spans="1:3" x14ac:dyDescent="0.25">
      <c r="A405" s="5">
        <v>67904289</v>
      </c>
      <c r="B405" s="6" t="s">
        <v>269</v>
      </c>
      <c r="C405" t="s">
        <v>7</v>
      </c>
    </row>
    <row r="406" spans="1:3" x14ac:dyDescent="0.25">
      <c r="A406" s="17">
        <v>68860135</v>
      </c>
      <c r="B406" t="s">
        <v>372</v>
      </c>
      <c r="C406" t="s">
        <v>13</v>
      </c>
    </row>
    <row r="407" spans="1:3" x14ac:dyDescent="0.25">
      <c r="A407" s="5">
        <v>69591655</v>
      </c>
      <c r="B407" s="6" t="s">
        <v>426</v>
      </c>
      <c r="C407" t="s">
        <v>16</v>
      </c>
    </row>
    <row r="408" spans="1:3" x14ac:dyDescent="0.25">
      <c r="A408" s="17">
        <v>84138372</v>
      </c>
      <c r="B408" t="s">
        <v>519</v>
      </c>
      <c r="C408" t="s">
        <v>17</v>
      </c>
    </row>
    <row r="409" spans="1:3" x14ac:dyDescent="0.25">
      <c r="A409" s="17">
        <v>68917388</v>
      </c>
      <c r="B409" t="s">
        <v>137</v>
      </c>
      <c r="C409" t="s">
        <v>28</v>
      </c>
    </row>
    <row r="410" spans="1:3" x14ac:dyDescent="0.25">
      <c r="A410" s="17">
        <v>69999270</v>
      </c>
      <c r="B410" t="s">
        <v>485</v>
      </c>
      <c r="C410" t="s">
        <v>7</v>
      </c>
    </row>
    <row r="411" spans="1:3" x14ac:dyDescent="0.25">
      <c r="A411" s="5">
        <v>64804361</v>
      </c>
      <c r="B411" s="6" t="s">
        <v>189</v>
      </c>
      <c r="C411" t="s">
        <v>23</v>
      </c>
    </row>
    <row r="412" spans="1:3" x14ac:dyDescent="0.25">
      <c r="A412" s="17">
        <v>69568963</v>
      </c>
      <c r="B412" t="s">
        <v>230</v>
      </c>
      <c r="C412" t="s">
        <v>9</v>
      </c>
    </row>
    <row r="413" spans="1:3" x14ac:dyDescent="0.25">
      <c r="A413" s="17">
        <v>64388735</v>
      </c>
      <c r="B413" t="s">
        <v>140</v>
      </c>
      <c r="C413" t="s">
        <v>10368</v>
      </c>
    </row>
    <row r="414" spans="1:3" x14ac:dyDescent="0.25">
      <c r="A414" s="17">
        <v>64325568</v>
      </c>
      <c r="B414" t="s">
        <v>87</v>
      </c>
      <c r="C414" t="s">
        <v>10368</v>
      </c>
    </row>
    <row r="415" spans="1:3" x14ac:dyDescent="0.25">
      <c r="A415" s="17">
        <v>84135798</v>
      </c>
      <c r="B415" t="s">
        <v>494</v>
      </c>
      <c r="C415" t="s">
        <v>17</v>
      </c>
    </row>
    <row r="416" spans="1:3" x14ac:dyDescent="0.25">
      <c r="A416" s="17">
        <v>64325512</v>
      </c>
      <c r="B416" t="s">
        <v>81</v>
      </c>
      <c r="C416" t="s">
        <v>10368</v>
      </c>
    </row>
    <row r="417" spans="1:3" x14ac:dyDescent="0.25">
      <c r="A417" s="5">
        <v>64799254</v>
      </c>
      <c r="B417" s="6" t="s">
        <v>187</v>
      </c>
      <c r="C417" t="s">
        <v>17</v>
      </c>
    </row>
    <row r="418" spans="1:3" x14ac:dyDescent="0.25">
      <c r="A418" s="17">
        <v>64369045</v>
      </c>
      <c r="B418" t="s">
        <v>130</v>
      </c>
      <c r="C418" t="s">
        <v>10371</v>
      </c>
    </row>
    <row r="419" spans="1:3" x14ac:dyDescent="0.25">
      <c r="A419" s="17">
        <v>67867261</v>
      </c>
      <c r="B419" t="s">
        <v>264</v>
      </c>
      <c r="C419" t="s">
        <v>7</v>
      </c>
    </row>
    <row r="420" spans="1:3" x14ac:dyDescent="0.25">
      <c r="A420" s="17">
        <v>69571484</v>
      </c>
      <c r="B420" t="s">
        <v>418</v>
      </c>
      <c r="C420" t="s">
        <v>16</v>
      </c>
    </row>
    <row r="421" spans="1:3" x14ac:dyDescent="0.25">
      <c r="A421" s="17">
        <v>68817792</v>
      </c>
      <c r="B421" t="s">
        <v>346</v>
      </c>
      <c r="C421" t="s">
        <v>9</v>
      </c>
    </row>
    <row r="422" spans="1:3" x14ac:dyDescent="0.25">
      <c r="A422" s="17">
        <v>64989108</v>
      </c>
      <c r="B422" t="s">
        <v>571</v>
      </c>
      <c r="C422" t="s">
        <v>10377</v>
      </c>
    </row>
    <row r="423" spans="1:3" x14ac:dyDescent="0.25">
      <c r="A423" s="17">
        <v>64325563</v>
      </c>
      <c r="B423" t="s">
        <v>86</v>
      </c>
      <c r="C423" t="s">
        <v>10368</v>
      </c>
    </row>
    <row r="424" spans="1:3" x14ac:dyDescent="0.25">
      <c r="A424" s="17">
        <v>68842352</v>
      </c>
      <c r="B424" t="s">
        <v>357</v>
      </c>
      <c r="C424" t="s">
        <v>25</v>
      </c>
    </row>
    <row r="425" spans="1:3" x14ac:dyDescent="0.25">
      <c r="A425" s="17">
        <v>68518543</v>
      </c>
      <c r="B425" t="s">
        <v>293</v>
      </c>
      <c r="C425" t="s">
        <v>17</v>
      </c>
    </row>
    <row r="426" spans="1:3" x14ac:dyDescent="0.25">
      <c r="A426" s="17">
        <v>64806254</v>
      </c>
      <c r="B426" t="s">
        <v>190</v>
      </c>
      <c r="C426" t="s">
        <v>23</v>
      </c>
    </row>
    <row r="427" spans="1:3" x14ac:dyDescent="0.25">
      <c r="A427" s="17">
        <v>67794168</v>
      </c>
      <c r="B427" t="s">
        <v>256</v>
      </c>
      <c r="C427" t="s">
        <v>7</v>
      </c>
    </row>
    <row r="428" spans="1:3" x14ac:dyDescent="0.25">
      <c r="A428" s="17">
        <v>68890247</v>
      </c>
      <c r="B428" t="s">
        <v>389</v>
      </c>
      <c r="C428" t="s">
        <v>9</v>
      </c>
    </row>
    <row r="429" spans="1:3" x14ac:dyDescent="0.25">
      <c r="A429" s="17">
        <v>84139316</v>
      </c>
      <c r="B429" t="s">
        <v>525</v>
      </c>
      <c r="C429" t="s">
        <v>17</v>
      </c>
    </row>
    <row r="430" spans="1:3" x14ac:dyDescent="0.25">
      <c r="A430" s="17">
        <v>84138371</v>
      </c>
      <c r="B430" t="s">
        <v>518</v>
      </c>
      <c r="C430" t="s">
        <v>17</v>
      </c>
    </row>
    <row r="431" spans="1:3" x14ac:dyDescent="0.25">
      <c r="A431" s="17">
        <v>68881268</v>
      </c>
      <c r="B431" t="s">
        <v>384</v>
      </c>
      <c r="C431" t="s">
        <v>9</v>
      </c>
    </row>
    <row r="432" spans="1:3" x14ac:dyDescent="0.25">
      <c r="A432" s="5">
        <v>68654238</v>
      </c>
      <c r="B432" s="6" t="s">
        <v>309</v>
      </c>
      <c r="C432" t="s">
        <v>7</v>
      </c>
    </row>
    <row r="433" spans="1:3" x14ac:dyDescent="0.25">
      <c r="A433" s="17">
        <v>84143840</v>
      </c>
      <c r="B433" t="s">
        <v>535</v>
      </c>
      <c r="C433" t="s">
        <v>17</v>
      </c>
    </row>
    <row r="434" spans="1:3" x14ac:dyDescent="0.25">
      <c r="A434" s="17">
        <v>84139352</v>
      </c>
      <c r="B434" t="s">
        <v>527</v>
      </c>
      <c r="C434" t="s">
        <v>17</v>
      </c>
    </row>
    <row r="435" spans="1:3" x14ac:dyDescent="0.25">
      <c r="A435" s="17">
        <v>64326396</v>
      </c>
      <c r="B435" t="s">
        <v>97</v>
      </c>
      <c r="C435" t="s">
        <v>17</v>
      </c>
    </row>
    <row r="436" spans="1:3" x14ac:dyDescent="0.25">
      <c r="A436" s="17">
        <v>68638136</v>
      </c>
      <c r="B436" t="s">
        <v>299</v>
      </c>
      <c r="C436" t="s">
        <v>7</v>
      </c>
    </row>
    <row r="437" spans="1:3" x14ac:dyDescent="0.25">
      <c r="A437" s="17">
        <v>67794170</v>
      </c>
      <c r="B437" t="s">
        <v>258</v>
      </c>
      <c r="C437" t="s">
        <v>7</v>
      </c>
    </row>
    <row r="438" spans="1:3" x14ac:dyDescent="0.25">
      <c r="A438" s="17">
        <v>84139318</v>
      </c>
      <c r="B438" t="s">
        <v>97</v>
      </c>
      <c r="C438" t="s">
        <v>17</v>
      </c>
    </row>
    <row r="439" spans="1:3" x14ac:dyDescent="0.25">
      <c r="A439" s="17">
        <v>64325600</v>
      </c>
      <c r="B439" t="s">
        <v>89</v>
      </c>
      <c r="C439" t="s">
        <v>31</v>
      </c>
    </row>
    <row r="440" spans="1:3" x14ac:dyDescent="0.25">
      <c r="A440" s="17">
        <v>84169346</v>
      </c>
      <c r="B440" t="s">
        <v>558</v>
      </c>
      <c r="C440" t="s">
        <v>17</v>
      </c>
    </row>
    <row r="441" spans="1:3" x14ac:dyDescent="0.25">
      <c r="A441" s="17">
        <v>64327184</v>
      </c>
      <c r="B441" t="s">
        <v>100</v>
      </c>
      <c r="C441" t="s">
        <v>24</v>
      </c>
    </row>
    <row r="442" spans="1:3" x14ac:dyDescent="0.25">
      <c r="A442" s="17">
        <v>64325572</v>
      </c>
      <c r="B442" t="s">
        <v>88</v>
      </c>
      <c r="C442" t="s">
        <v>10368</v>
      </c>
    </row>
    <row r="443" spans="1:3" x14ac:dyDescent="0.25">
      <c r="A443" s="17">
        <v>64326313</v>
      </c>
      <c r="B443" t="s">
        <v>94</v>
      </c>
      <c r="C443" t="s">
        <v>10368</v>
      </c>
    </row>
    <row r="444" spans="1:3" x14ac:dyDescent="0.25">
      <c r="A444" s="17">
        <v>84135797</v>
      </c>
      <c r="B444" t="s">
        <v>493</v>
      </c>
      <c r="C444" t="s">
        <v>17</v>
      </c>
    </row>
    <row r="445" spans="1:3" x14ac:dyDescent="0.25">
      <c r="A445" s="17">
        <v>62715597</v>
      </c>
      <c r="B445" t="s">
        <v>63</v>
      </c>
      <c r="C445" t="s">
        <v>17</v>
      </c>
    </row>
    <row r="446" spans="1:3" x14ac:dyDescent="0.25">
      <c r="A446" s="17">
        <v>68732322</v>
      </c>
      <c r="B446" t="s">
        <v>335</v>
      </c>
      <c r="C446" t="s">
        <v>7</v>
      </c>
    </row>
    <row r="447" spans="1:3" x14ac:dyDescent="0.25">
      <c r="A447" s="17">
        <v>64823951</v>
      </c>
      <c r="B447" t="s">
        <v>561</v>
      </c>
      <c r="C447" t="s">
        <v>17</v>
      </c>
    </row>
    <row r="448" spans="1:3" x14ac:dyDescent="0.25">
      <c r="A448" s="17">
        <v>64823948</v>
      </c>
      <c r="B448" t="s">
        <v>195</v>
      </c>
      <c r="C448" t="s">
        <v>17</v>
      </c>
    </row>
    <row r="449" spans="1:3" x14ac:dyDescent="0.25">
      <c r="A449" s="17">
        <v>67278337</v>
      </c>
      <c r="B449" t="s">
        <v>238</v>
      </c>
      <c r="C449" t="s">
        <v>17</v>
      </c>
    </row>
    <row r="450" spans="1:3" x14ac:dyDescent="0.25">
      <c r="A450" s="17">
        <v>69577493</v>
      </c>
      <c r="B450" t="s">
        <v>421</v>
      </c>
      <c r="C450" t="s">
        <v>16</v>
      </c>
    </row>
    <row r="451" spans="1:3" x14ac:dyDescent="0.25">
      <c r="A451" s="17">
        <v>84144621</v>
      </c>
      <c r="B451" t="s">
        <v>539</v>
      </c>
      <c r="C451" t="s">
        <v>17</v>
      </c>
    </row>
    <row r="452" spans="1:3" x14ac:dyDescent="0.25">
      <c r="A452" s="17">
        <v>17090</v>
      </c>
      <c r="B452" t="s">
        <v>43</v>
      </c>
      <c r="C452" t="s">
        <v>17</v>
      </c>
    </row>
    <row r="453" spans="1:3" x14ac:dyDescent="0.25">
      <c r="A453" s="17">
        <v>67296703</v>
      </c>
      <c r="B453" t="s">
        <v>243</v>
      </c>
      <c r="C453" t="s">
        <v>7</v>
      </c>
    </row>
    <row r="454" spans="1:3" x14ac:dyDescent="0.25">
      <c r="A454" s="17">
        <v>17093</v>
      </c>
      <c r="B454" t="s">
        <v>44</v>
      </c>
      <c r="C454" t="s">
        <v>17</v>
      </c>
    </row>
    <row r="455" spans="1:3" x14ac:dyDescent="0.25">
      <c r="A455" s="17">
        <v>68654233</v>
      </c>
      <c r="B455" t="s">
        <v>308</v>
      </c>
      <c r="C455" t="s">
        <v>7</v>
      </c>
    </row>
    <row r="456" spans="1:3" x14ac:dyDescent="0.25">
      <c r="A456" s="17">
        <v>67942012</v>
      </c>
      <c r="B456" t="s">
        <v>273</v>
      </c>
      <c r="C456" t="s">
        <v>17</v>
      </c>
    </row>
    <row r="457" spans="1:3" x14ac:dyDescent="0.25">
      <c r="A457" s="17">
        <v>67361431</v>
      </c>
      <c r="B457" t="s">
        <v>244</v>
      </c>
      <c r="C457" t="s">
        <v>7</v>
      </c>
    </row>
    <row r="458" spans="1:3" x14ac:dyDescent="0.25">
      <c r="A458" s="17">
        <v>64775322</v>
      </c>
      <c r="B458" t="s">
        <v>174</v>
      </c>
      <c r="C458" t="s">
        <v>17</v>
      </c>
    </row>
    <row r="459" spans="1:3" x14ac:dyDescent="0.25">
      <c r="A459" s="17">
        <v>67568052</v>
      </c>
      <c r="B459" t="s">
        <v>1402</v>
      </c>
      <c r="C459" t="s">
        <v>17</v>
      </c>
    </row>
    <row r="460" spans="1:3" x14ac:dyDescent="0.25">
      <c r="A460" s="17">
        <v>69986510</v>
      </c>
      <c r="B460" t="s">
        <v>477</v>
      </c>
      <c r="C460" t="s">
        <v>7</v>
      </c>
    </row>
    <row r="461" spans="1:3" x14ac:dyDescent="0.25">
      <c r="A461" s="5">
        <v>69716748</v>
      </c>
      <c r="B461" s="6" t="s">
        <v>451</v>
      </c>
      <c r="C461" t="s">
        <v>7</v>
      </c>
    </row>
    <row r="462" spans="1:3" x14ac:dyDescent="0.25">
      <c r="A462" s="17">
        <v>67954789</v>
      </c>
      <c r="B462" t="s">
        <v>274</v>
      </c>
      <c r="C462" t="s">
        <v>17</v>
      </c>
    </row>
    <row r="463" spans="1:3" x14ac:dyDescent="0.25">
      <c r="A463" s="17">
        <v>84141035</v>
      </c>
      <c r="B463" t="s">
        <v>530</v>
      </c>
      <c r="C463" t="s">
        <v>17</v>
      </c>
    </row>
    <row r="464" spans="1:3" x14ac:dyDescent="0.25">
      <c r="A464" s="17">
        <v>69704150</v>
      </c>
      <c r="B464" t="s">
        <v>109</v>
      </c>
      <c r="C464" t="s">
        <v>12</v>
      </c>
    </row>
    <row r="465" spans="1:3" x14ac:dyDescent="0.25">
      <c r="A465" s="17">
        <v>68354592</v>
      </c>
      <c r="B465" t="s">
        <v>2937</v>
      </c>
      <c r="C465" t="s">
        <v>22</v>
      </c>
    </row>
    <row r="466" spans="1:3" x14ac:dyDescent="0.25">
      <c r="A466" s="17">
        <v>67574435</v>
      </c>
      <c r="B466" t="s">
        <v>251</v>
      </c>
      <c r="C466" t="s">
        <v>17</v>
      </c>
    </row>
    <row r="467" spans="1:3" x14ac:dyDescent="0.25">
      <c r="A467" s="17">
        <v>64325487</v>
      </c>
      <c r="B467" t="s">
        <v>76</v>
      </c>
      <c r="C467" t="s">
        <v>10368</v>
      </c>
    </row>
    <row r="468" spans="1:3" x14ac:dyDescent="0.25">
      <c r="A468" s="17">
        <v>67546032</v>
      </c>
      <c r="B468" t="s">
        <v>248</v>
      </c>
      <c r="C468" t="s">
        <v>7</v>
      </c>
    </row>
    <row r="469" spans="1:3" x14ac:dyDescent="0.25">
      <c r="A469" s="17">
        <v>67885721</v>
      </c>
      <c r="B469" t="s">
        <v>267</v>
      </c>
      <c r="C469" t="s">
        <v>9</v>
      </c>
    </row>
    <row r="470" spans="1:3" x14ac:dyDescent="0.25">
      <c r="A470" s="17">
        <v>84138392</v>
      </c>
      <c r="B470" t="s">
        <v>521</v>
      </c>
      <c r="C470" t="s">
        <v>7</v>
      </c>
    </row>
    <row r="471" spans="1:3" x14ac:dyDescent="0.25">
      <c r="A471" s="17">
        <v>68764900</v>
      </c>
      <c r="B471" t="s">
        <v>342</v>
      </c>
      <c r="C471" t="s">
        <v>9</v>
      </c>
    </row>
    <row r="472" spans="1:3" x14ac:dyDescent="0.25">
      <c r="A472" s="17">
        <v>64407917</v>
      </c>
      <c r="B472" t="s">
        <v>163</v>
      </c>
      <c r="C472" t="s">
        <v>10370</v>
      </c>
    </row>
    <row r="473" spans="1:3" x14ac:dyDescent="0.25">
      <c r="A473" s="5">
        <v>84136232</v>
      </c>
      <c r="B473" s="6" t="s">
        <v>3305</v>
      </c>
      <c r="C473" t="s">
        <v>10396</v>
      </c>
    </row>
    <row r="474" spans="1:3" x14ac:dyDescent="0.25">
      <c r="A474" s="17">
        <v>64325608</v>
      </c>
      <c r="B474" t="s">
        <v>10397</v>
      </c>
      <c r="C474" t="s">
        <v>31</v>
      </c>
    </row>
    <row r="475" spans="1:3" x14ac:dyDescent="0.25">
      <c r="A475" s="5">
        <v>68527304</v>
      </c>
      <c r="B475" s="6" t="s">
        <v>295</v>
      </c>
      <c r="C475" t="s">
        <v>22</v>
      </c>
    </row>
    <row r="476" spans="1:3" x14ac:dyDescent="0.25">
      <c r="A476" s="17">
        <v>68890246</v>
      </c>
      <c r="B476" t="s">
        <v>388</v>
      </c>
      <c r="C476" t="s">
        <v>9</v>
      </c>
    </row>
    <row r="477" spans="1:3" x14ac:dyDescent="0.25">
      <c r="A477" s="5">
        <v>69587862</v>
      </c>
      <c r="B477" s="6" t="s">
        <v>1799</v>
      </c>
      <c r="C477" t="s">
        <v>9</v>
      </c>
    </row>
    <row r="478" spans="1:3" x14ac:dyDescent="0.25">
      <c r="A478" s="17">
        <v>69716745</v>
      </c>
      <c r="B478" t="s">
        <v>254</v>
      </c>
      <c r="C478" t="s">
        <v>7</v>
      </c>
    </row>
    <row r="479" spans="1:3" x14ac:dyDescent="0.25">
      <c r="A479" s="17">
        <v>84119895</v>
      </c>
      <c r="B479" t="s">
        <v>1812</v>
      </c>
      <c r="C479" t="s">
        <v>9</v>
      </c>
    </row>
    <row r="480" spans="1:3" x14ac:dyDescent="0.25">
      <c r="A480" s="17">
        <v>69979085</v>
      </c>
      <c r="B480" t="s">
        <v>469</v>
      </c>
      <c r="C480" t="s">
        <v>22</v>
      </c>
    </row>
    <row r="481" spans="1:3" x14ac:dyDescent="0.25">
      <c r="A481" s="17">
        <v>69792956</v>
      </c>
      <c r="B481" t="s">
        <v>3402</v>
      </c>
      <c r="C481" t="s">
        <v>9</v>
      </c>
    </row>
    <row r="482" spans="1:3" x14ac:dyDescent="0.25">
      <c r="A482" s="17">
        <v>68896056</v>
      </c>
      <c r="B482" t="s">
        <v>393</v>
      </c>
      <c r="C482" t="s">
        <v>9</v>
      </c>
    </row>
    <row r="483" spans="1:3" x14ac:dyDescent="0.25">
      <c r="A483" s="17">
        <v>64406925</v>
      </c>
      <c r="B483" t="s">
        <v>161</v>
      </c>
      <c r="C483" t="s">
        <v>11</v>
      </c>
    </row>
    <row r="484" spans="1:3" x14ac:dyDescent="0.25">
      <c r="A484" s="17">
        <v>62698497</v>
      </c>
      <c r="B484" t="s">
        <v>59</v>
      </c>
      <c r="C484" t="s">
        <v>28</v>
      </c>
    </row>
    <row r="485" spans="1:3" x14ac:dyDescent="0.25">
      <c r="A485" s="5">
        <v>64325372</v>
      </c>
      <c r="B485" s="6" t="s">
        <v>74</v>
      </c>
      <c r="C485" t="s">
        <v>10368</v>
      </c>
    </row>
    <row r="486" spans="1:3" x14ac:dyDescent="0.25">
      <c r="A486" s="17">
        <v>69779478</v>
      </c>
      <c r="B486" t="s">
        <v>3396</v>
      </c>
      <c r="C486" t="s">
        <v>28</v>
      </c>
    </row>
    <row r="487" spans="1:3" x14ac:dyDescent="0.25">
      <c r="A487" s="5">
        <v>69629470</v>
      </c>
      <c r="B487" s="6" t="s">
        <v>1940</v>
      </c>
      <c r="C487" t="s">
        <v>25</v>
      </c>
    </row>
    <row r="488" spans="1:3" x14ac:dyDescent="0.25">
      <c r="A488" s="17">
        <v>64325488</v>
      </c>
      <c r="B488" t="s">
        <v>77</v>
      </c>
      <c r="C488" t="s">
        <v>10368</v>
      </c>
    </row>
    <row r="489" spans="1:3" x14ac:dyDescent="0.25">
      <c r="A489" s="17">
        <v>67916890</v>
      </c>
      <c r="B489" t="s">
        <v>2821</v>
      </c>
      <c r="C489" t="s">
        <v>7</v>
      </c>
    </row>
    <row r="490" spans="1:3" x14ac:dyDescent="0.25">
      <c r="A490" s="17">
        <v>69706138</v>
      </c>
      <c r="B490" t="s">
        <v>449</v>
      </c>
      <c r="C490" t="s">
        <v>16</v>
      </c>
    </row>
    <row r="491" spans="1:3" x14ac:dyDescent="0.25">
      <c r="A491" s="17">
        <v>68914406</v>
      </c>
      <c r="B491" t="s">
        <v>162</v>
      </c>
      <c r="C491" t="s">
        <v>15</v>
      </c>
    </row>
    <row r="492" spans="1:3" x14ac:dyDescent="0.25">
      <c r="A492" s="17">
        <v>64379123</v>
      </c>
      <c r="B492" t="s">
        <v>136</v>
      </c>
      <c r="C492" t="s">
        <v>28</v>
      </c>
    </row>
    <row r="493" spans="1:3" x14ac:dyDescent="0.25">
      <c r="A493" s="17">
        <v>64324874</v>
      </c>
      <c r="B493" t="s">
        <v>72</v>
      </c>
      <c r="C493" t="s">
        <v>10368</v>
      </c>
    </row>
    <row r="494" spans="1:3" x14ac:dyDescent="0.25">
      <c r="A494" s="17">
        <v>68410353</v>
      </c>
      <c r="B494" t="s">
        <v>289</v>
      </c>
      <c r="C494" t="s">
        <v>16</v>
      </c>
    </row>
    <row r="495" spans="1:3" x14ac:dyDescent="0.25">
      <c r="A495" s="5">
        <v>69552658</v>
      </c>
      <c r="B495" s="6" t="s">
        <v>101</v>
      </c>
      <c r="C495" t="s">
        <v>15</v>
      </c>
    </row>
    <row r="496" spans="1:3" x14ac:dyDescent="0.25">
      <c r="A496" s="17">
        <v>84140283</v>
      </c>
      <c r="B496" t="s">
        <v>3190</v>
      </c>
      <c r="C496" t="s">
        <v>10396</v>
      </c>
    </row>
    <row r="497" spans="1:3" x14ac:dyDescent="0.25">
      <c r="A497" s="17">
        <v>68689253</v>
      </c>
      <c r="B497" t="s">
        <v>316</v>
      </c>
      <c r="C497" t="s">
        <v>15</v>
      </c>
    </row>
    <row r="498" spans="1:3" x14ac:dyDescent="0.25">
      <c r="A498" s="17">
        <v>68896052</v>
      </c>
      <c r="B498" t="s">
        <v>390</v>
      </c>
      <c r="C498" t="s">
        <v>9</v>
      </c>
    </row>
    <row r="499" spans="1:3" x14ac:dyDescent="0.25">
      <c r="A499" s="17">
        <v>69572657</v>
      </c>
      <c r="B499" t="s">
        <v>419</v>
      </c>
      <c r="C499" t="s">
        <v>16</v>
      </c>
    </row>
    <row r="500" spans="1:3" x14ac:dyDescent="0.25">
      <c r="A500" s="17">
        <v>64811541</v>
      </c>
      <c r="B500" t="s">
        <v>194</v>
      </c>
      <c r="C500" t="s">
        <v>16</v>
      </c>
    </row>
    <row r="501" spans="1:3" x14ac:dyDescent="0.25">
      <c r="A501" s="5">
        <v>69572659</v>
      </c>
      <c r="B501" s="6" t="s">
        <v>420</v>
      </c>
      <c r="C501" t="s">
        <v>16</v>
      </c>
    </row>
    <row r="502" spans="1:3" x14ac:dyDescent="0.25">
      <c r="A502" s="17">
        <v>69591665</v>
      </c>
      <c r="B502" t="s">
        <v>427</v>
      </c>
      <c r="C502" t="s">
        <v>16</v>
      </c>
    </row>
    <row r="503" spans="1:3" x14ac:dyDescent="0.25">
      <c r="A503" s="17">
        <v>68383245</v>
      </c>
      <c r="B503" t="s">
        <v>287</v>
      </c>
      <c r="C503" t="s">
        <v>16</v>
      </c>
    </row>
    <row r="504" spans="1:3" x14ac:dyDescent="0.25">
      <c r="A504" s="17">
        <v>69549035</v>
      </c>
      <c r="B504" t="s">
        <v>127</v>
      </c>
      <c r="C504" t="s">
        <v>13</v>
      </c>
    </row>
    <row r="505" spans="1:3" x14ac:dyDescent="0.25">
      <c r="A505" s="17">
        <v>68520308</v>
      </c>
      <c r="B505" t="s">
        <v>294</v>
      </c>
      <c r="C505" t="s">
        <v>16</v>
      </c>
    </row>
    <row r="506" spans="1:3" x14ac:dyDescent="0.25">
      <c r="A506" s="17">
        <v>68881272</v>
      </c>
      <c r="B506" t="s">
        <v>386</v>
      </c>
      <c r="C506" t="s">
        <v>9</v>
      </c>
    </row>
    <row r="507" spans="1:3" x14ac:dyDescent="0.25">
      <c r="A507" s="5">
        <v>64811540</v>
      </c>
      <c r="B507" s="6" t="s">
        <v>193</v>
      </c>
      <c r="C507" t="s">
        <v>16</v>
      </c>
    </row>
    <row r="508" spans="1:3" x14ac:dyDescent="0.25">
      <c r="A508" s="17">
        <v>67896936</v>
      </c>
      <c r="B508" t="s">
        <v>439</v>
      </c>
      <c r="C508" t="s">
        <v>20</v>
      </c>
    </row>
    <row r="509" spans="1:3" x14ac:dyDescent="0.25">
      <c r="A509" s="17">
        <v>62694440</v>
      </c>
      <c r="B509" t="s">
        <v>52</v>
      </c>
      <c r="C509" t="s">
        <v>20</v>
      </c>
    </row>
    <row r="510" spans="1:3" x14ac:dyDescent="0.25">
      <c r="A510" s="17">
        <v>62694394</v>
      </c>
      <c r="B510" t="s">
        <v>51</v>
      </c>
      <c r="C510" t="s">
        <v>20</v>
      </c>
    </row>
    <row r="511" spans="1:3" x14ac:dyDescent="0.25">
      <c r="A511" s="17">
        <v>69617285</v>
      </c>
      <c r="B511" t="s">
        <v>432</v>
      </c>
      <c r="C511" t="s">
        <v>20</v>
      </c>
    </row>
    <row r="512" spans="1:3" x14ac:dyDescent="0.25">
      <c r="A512" s="17">
        <v>69591667</v>
      </c>
      <c r="B512" t="s">
        <v>428</v>
      </c>
      <c r="C512" t="s">
        <v>16</v>
      </c>
    </row>
    <row r="513" spans="1:3" x14ac:dyDescent="0.25">
      <c r="A513" s="17">
        <v>69725079</v>
      </c>
      <c r="B513" t="s">
        <v>62</v>
      </c>
      <c r="C513" t="s">
        <v>18</v>
      </c>
    </row>
    <row r="514" spans="1:3" x14ac:dyDescent="0.25">
      <c r="A514" s="17">
        <v>67285848</v>
      </c>
      <c r="B514" t="s">
        <v>2520</v>
      </c>
      <c r="C514" t="s">
        <v>20</v>
      </c>
    </row>
    <row r="515" spans="1:3" x14ac:dyDescent="0.25">
      <c r="A515" s="17">
        <v>69691809</v>
      </c>
      <c r="B515" t="s">
        <v>2217</v>
      </c>
      <c r="C515" t="s">
        <v>13</v>
      </c>
    </row>
    <row r="516" spans="1:3" x14ac:dyDescent="0.25">
      <c r="A516" s="17">
        <v>69964637</v>
      </c>
      <c r="B516" t="s">
        <v>172</v>
      </c>
      <c r="C516" t="s">
        <v>12</v>
      </c>
    </row>
    <row r="517" spans="1:3" x14ac:dyDescent="0.25">
      <c r="A517" s="17">
        <v>65588385</v>
      </c>
      <c r="B517" t="s">
        <v>10398</v>
      </c>
      <c r="C517" t="s">
        <v>20</v>
      </c>
    </row>
    <row r="518" spans="1:3" x14ac:dyDescent="0.25">
      <c r="A518" s="17">
        <v>64325513</v>
      </c>
      <c r="B518" t="s">
        <v>82</v>
      </c>
      <c r="C518" t="s">
        <v>10368</v>
      </c>
    </row>
    <row r="519" spans="1:3" x14ac:dyDescent="0.25">
      <c r="A519" s="17">
        <v>69549036</v>
      </c>
      <c r="B519" t="s">
        <v>128</v>
      </c>
      <c r="C519" t="s">
        <v>13</v>
      </c>
    </row>
    <row r="520" spans="1:3" x14ac:dyDescent="0.25">
      <c r="A520" s="17">
        <v>69549034</v>
      </c>
      <c r="B520" t="s">
        <v>129</v>
      </c>
      <c r="C520" t="s">
        <v>13</v>
      </c>
    </row>
    <row r="521" spans="1:3" x14ac:dyDescent="0.25">
      <c r="A521" s="17">
        <v>69555093</v>
      </c>
      <c r="B521" t="s">
        <v>822</v>
      </c>
      <c r="C521" t="s">
        <v>16</v>
      </c>
    </row>
    <row r="522" spans="1:3" x14ac:dyDescent="0.25">
      <c r="A522" s="17">
        <v>69991277</v>
      </c>
      <c r="B522" t="s">
        <v>480</v>
      </c>
      <c r="C522" t="s">
        <v>16</v>
      </c>
    </row>
    <row r="523" spans="1:3" x14ac:dyDescent="0.25">
      <c r="A523" s="17">
        <v>69673010</v>
      </c>
      <c r="B523" t="s">
        <v>445</v>
      </c>
      <c r="C523" t="s">
        <v>16</v>
      </c>
    </row>
    <row r="524" spans="1:3" x14ac:dyDescent="0.25">
      <c r="A524" s="17">
        <v>69792952</v>
      </c>
      <c r="B524" t="s">
        <v>455</v>
      </c>
      <c r="C524" t="s">
        <v>13</v>
      </c>
    </row>
    <row r="525" spans="1:3" x14ac:dyDescent="0.25">
      <c r="A525" s="17">
        <v>68726896</v>
      </c>
      <c r="B525" t="s">
        <v>322</v>
      </c>
      <c r="C525" t="s">
        <v>13</v>
      </c>
    </row>
    <row r="526" spans="1:3" x14ac:dyDescent="0.25">
      <c r="A526" s="17">
        <v>64325509</v>
      </c>
      <c r="B526" t="s">
        <v>79</v>
      </c>
      <c r="C526" t="s">
        <v>10368</v>
      </c>
    </row>
    <row r="527" spans="1:3" x14ac:dyDescent="0.25">
      <c r="A527" s="17">
        <v>68922106</v>
      </c>
      <c r="B527" t="s">
        <v>382</v>
      </c>
      <c r="C527" t="s">
        <v>13</v>
      </c>
    </row>
    <row r="528" spans="1:3" x14ac:dyDescent="0.25">
      <c r="A528" s="5">
        <v>68728326</v>
      </c>
      <c r="B528" s="6" t="s">
        <v>325</v>
      </c>
      <c r="C528" t="s">
        <v>13</v>
      </c>
    </row>
    <row r="529" spans="1:3" x14ac:dyDescent="0.25">
      <c r="A529" s="17">
        <v>69691774</v>
      </c>
      <c r="B529" t="s">
        <v>380</v>
      </c>
      <c r="C529" t="s">
        <v>13</v>
      </c>
    </row>
    <row r="530" spans="1:3" x14ac:dyDescent="0.25">
      <c r="A530" s="17">
        <v>68658786</v>
      </c>
      <c r="B530" t="s">
        <v>311</v>
      </c>
      <c r="C530" t="s">
        <v>13</v>
      </c>
    </row>
    <row r="531" spans="1:3" x14ac:dyDescent="0.25">
      <c r="A531" s="17">
        <v>69549033</v>
      </c>
      <c r="B531" t="s">
        <v>130</v>
      </c>
      <c r="C531" t="s">
        <v>13</v>
      </c>
    </row>
    <row r="532" spans="1:3" x14ac:dyDescent="0.25">
      <c r="A532" s="17">
        <v>68730254</v>
      </c>
      <c r="B532" t="s">
        <v>333</v>
      </c>
      <c r="C532" t="s">
        <v>13</v>
      </c>
    </row>
    <row r="533" spans="1:3" x14ac:dyDescent="0.25">
      <c r="A533" s="5">
        <v>64343267</v>
      </c>
      <c r="B533" s="6" t="s">
        <v>114</v>
      </c>
      <c r="C533" t="s">
        <v>23</v>
      </c>
    </row>
    <row r="534" spans="1:3" x14ac:dyDescent="0.25">
      <c r="A534" s="17">
        <v>69716749</v>
      </c>
      <c r="B534" t="s">
        <v>452</v>
      </c>
      <c r="C534" t="s">
        <v>7</v>
      </c>
    </row>
    <row r="535" spans="1:3" x14ac:dyDescent="0.25">
      <c r="A535" s="17">
        <v>68730253</v>
      </c>
      <c r="B535" t="s">
        <v>332</v>
      </c>
      <c r="C535" t="s">
        <v>13</v>
      </c>
    </row>
    <row r="536" spans="1:3" x14ac:dyDescent="0.25">
      <c r="A536" s="17">
        <v>68922018</v>
      </c>
      <c r="B536" t="s">
        <v>374</v>
      </c>
      <c r="C536" t="s">
        <v>13</v>
      </c>
    </row>
    <row r="537" spans="1:3" x14ac:dyDescent="0.25">
      <c r="A537" s="5">
        <v>69691790</v>
      </c>
      <c r="B537" s="6" t="s">
        <v>376</v>
      </c>
      <c r="C537" t="s">
        <v>13</v>
      </c>
    </row>
    <row r="538" spans="1:3" x14ac:dyDescent="0.25">
      <c r="A538" s="17">
        <v>68730234</v>
      </c>
      <c r="B538" t="s">
        <v>330</v>
      </c>
      <c r="C538" t="s">
        <v>13</v>
      </c>
    </row>
    <row r="539" spans="1:3" x14ac:dyDescent="0.25">
      <c r="A539" s="17">
        <v>62714129</v>
      </c>
      <c r="B539" t="s">
        <v>62</v>
      </c>
      <c r="C539" t="s">
        <v>18</v>
      </c>
    </row>
    <row r="540" spans="1:3" x14ac:dyDescent="0.25">
      <c r="A540" s="17">
        <v>64325559</v>
      </c>
      <c r="B540" t="s">
        <v>85</v>
      </c>
      <c r="C540" t="s">
        <v>11</v>
      </c>
    </row>
    <row r="541" spans="1:3" x14ac:dyDescent="0.25">
      <c r="A541" s="5">
        <v>84146285</v>
      </c>
      <c r="B541" s="6" t="s">
        <v>540</v>
      </c>
      <c r="C541" t="s">
        <v>7</v>
      </c>
    </row>
    <row r="542" spans="1:3" x14ac:dyDescent="0.25">
      <c r="A542" s="17">
        <v>64326391</v>
      </c>
      <c r="B542" t="s">
        <v>96</v>
      </c>
      <c r="C542" t="s">
        <v>10380</v>
      </c>
    </row>
    <row r="543" spans="1:3" x14ac:dyDescent="0.25">
      <c r="A543" s="5">
        <v>64409241</v>
      </c>
      <c r="B543" s="6" t="s">
        <v>10399</v>
      </c>
      <c r="C543" t="s">
        <v>20</v>
      </c>
    </row>
    <row r="544" spans="1:3" x14ac:dyDescent="0.25">
      <c r="A544" s="5">
        <v>64409244</v>
      </c>
      <c r="B544" s="6" t="s">
        <v>10400</v>
      </c>
      <c r="C544" t="s">
        <v>20</v>
      </c>
    </row>
    <row r="545" spans="1:3" x14ac:dyDescent="0.25">
      <c r="A545" s="17">
        <v>62697530</v>
      </c>
      <c r="B545" t="s">
        <v>57</v>
      </c>
      <c r="C545" t="s">
        <v>7</v>
      </c>
    </row>
    <row r="546" spans="1:3" x14ac:dyDescent="0.25">
      <c r="A546" s="17">
        <v>64324876</v>
      </c>
      <c r="B546" t="s">
        <v>73</v>
      </c>
      <c r="C546" t="s">
        <v>10368</v>
      </c>
    </row>
    <row r="547" spans="1:3" x14ac:dyDescent="0.25">
      <c r="A547" s="17">
        <v>64394600</v>
      </c>
      <c r="B547" t="s">
        <v>152</v>
      </c>
      <c r="C547" t="s">
        <v>7</v>
      </c>
    </row>
    <row r="548" spans="1:3" x14ac:dyDescent="0.25">
      <c r="A548" s="17">
        <v>64406941</v>
      </c>
      <c r="B548" t="s">
        <v>162</v>
      </c>
      <c r="C548" t="s">
        <v>15</v>
      </c>
    </row>
    <row r="549" spans="1:3" x14ac:dyDescent="0.25">
      <c r="A549" s="17">
        <v>64849454</v>
      </c>
      <c r="B549" t="s">
        <v>10401</v>
      </c>
      <c r="C549" t="s">
        <v>11</v>
      </c>
    </row>
    <row r="550" spans="1:3" x14ac:dyDescent="0.25">
      <c r="A550" s="17">
        <v>64968813</v>
      </c>
      <c r="B550" t="s">
        <v>578</v>
      </c>
      <c r="C550" t="s">
        <v>13</v>
      </c>
    </row>
    <row r="551" spans="1:3" x14ac:dyDescent="0.25">
      <c r="A551" s="17">
        <v>65279190</v>
      </c>
      <c r="B551" t="s">
        <v>573</v>
      </c>
      <c r="C551" t="s">
        <v>10396</v>
      </c>
    </row>
    <row r="552" spans="1:3" x14ac:dyDescent="0.25">
      <c r="A552" s="17">
        <v>67420264</v>
      </c>
      <c r="B552" t="s">
        <v>169</v>
      </c>
      <c r="C552" t="s">
        <v>23</v>
      </c>
    </row>
    <row r="553" spans="1:3" x14ac:dyDescent="0.25">
      <c r="A553" s="17">
        <v>67473913</v>
      </c>
      <c r="B553" t="s">
        <v>247</v>
      </c>
      <c r="C553" t="s">
        <v>7</v>
      </c>
    </row>
    <row r="554" spans="1:3" x14ac:dyDescent="0.25">
      <c r="A554" s="17">
        <v>68354591</v>
      </c>
      <c r="B554" t="s">
        <v>285</v>
      </c>
      <c r="C554" t="s">
        <v>22</v>
      </c>
    </row>
    <row r="555" spans="1:3" x14ac:dyDescent="0.25">
      <c r="A555" s="17">
        <v>68409139</v>
      </c>
      <c r="B555" t="s">
        <v>288</v>
      </c>
      <c r="C555" t="s">
        <v>17</v>
      </c>
    </row>
    <row r="556" spans="1:3" x14ac:dyDescent="0.25">
      <c r="A556" s="17">
        <v>68638140</v>
      </c>
      <c r="B556" t="s">
        <v>300</v>
      </c>
      <c r="C556" t="s">
        <v>7</v>
      </c>
    </row>
    <row r="557" spans="1:3" x14ac:dyDescent="0.25">
      <c r="A557" s="17">
        <v>68638142</v>
      </c>
      <c r="B557" t="s">
        <v>301</v>
      </c>
      <c r="C557" t="s">
        <v>7</v>
      </c>
    </row>
    <row r="558" spans="1:3" x14ac:dyDescent="0.25">
      <c r="A558" s="17">
        <v>68654239</v>
      </c>
      <c r="B558" t="s">
        <v>310</v>
      </c>
      <c r="C558" t="s">
        <v>7</v>
      </c>
    </row>
    <row r="559" spans="1:3" x14ac:dyDescent="0.25">
      <c r="A559" s="17">
        <v>68737749</v>
      </c>
      <c r="B559" t="s">
        <v>337</v>
      </c>
      <c r="C559" t="s">
        <v>9</v>
      </c>
    </row>
    <row r="560" spans="1:3" x14ac:dyDescent="0.25">
      <c r="A560" s="17">
        <v>68776425</v>
      </c>
      <c r="B560" t="s">
        <v>291</v>
      </c>
      <c r="C560" t="s">
        <v>16</v>
      </c>
    </row>
    <row r="561" spans="1:3" x14ac:dyDescent="0.25">
      <c r="A561" s="17">
        <v>68919013</v>
      </c>
      <c r="B561" t="s">
        <v>233</v>
      </c>
      <c r="C561" t="s">
        <v>22</v>
      </c>
    </row>
    <row r="562" spans="1:3" x14ac:dyDescent="0.25">
      <c r="A562" s="17">
        <v>68919014</v>
      </c>
      <c r="B562" t="s">
        <v>397</v>
      </c>
      <c r="C562" t="s">
        <v>22</v>
      </c>
    </row>
    <row r="563" spans="1:3" x14ac:dyDescent="0.25">
      <c r="A563" s="17">
        <v>69652931</v>
      </c>
      <c r="B563" t="s">
        <v>571</v>
      </c>
      <c r="C563" t="s">
        <v>10377</v>
      </c>
    </row>
    <row r="564" spans="1:3" x14ac:dyDescent="0.25">
      <c r="A564" s="17">
        <v>69779642</v>
      </c>
      <c r="B564" t="s">
        <v>178</v>
      </c>
      <c r="C564" t="s">
        <v>12</v>
      </c>
    </row>
    <row r="565" spans="1:3" x14ac:dyDescent="0.25">
      <c r="A565" s="17">
        <v>84137699</v>
      </c>
      <c r="B565" t="s">
        <v>512</v>
      </c>
      <c r="C565" t="s">
        <v>17</v>
      </c>
    </row>
    <row r="566" spans="1:3" x14ac:dyDescent="0.25">
      <c r="A566" s="17">
        <v>84137701</v>
      </c>
      <c r="B566" t="s">
        <v>167</v>
      </c>
      <c r="C566" t="s">
        <v>23</v>
      </c>
    </row>
    <row r="567" spans="1:3" x14ac:dyDescent="0.25">
      <c r="A567" s="17">
        <v>84150055</v>
      </c>
      <c r="B567" t="s">
        <v>542</v>
      </c>
      <c r="C567" t="s">
        <v>7</v>
      </c>
    </row>
    <row r="568" spans="1:3" x14ac:dyDescent="0.25">
      <c r="A568" s="17">
        <v>84155110</v>
      </c>
      <c r="B568" t="s">
        <v>575</v>
      </c>
      <c r="C568" t="s">
        <v>17</v>
      </c>
    </row>
    <row r="569" spans="1:3" x14ac:dyDescent="0.25">
      <c r="A569" s="17">
        <v>62718578</v>
      </c>
      <c r="B569" t="s">
        <v>65</v>
      </c>
      <c r="C569" t="s">
        <v>7</v>
      </c>
    </row>
    <row r="570" spans="1:3" x14ac:dyDescent="0.25">
      <c r="A570" s="17">
        <v>62746578</v>
      </c>
      <c r="B570" t="s">
        <v>68</v>
      </c>
      <c r="C570" t="s">
        <v>17</v>
      </c>
    </row>
    <row r="571" spans="1:3" x14ac:dyDescent="0.25">
      <c r="A571" s="17">
        <v>64325492</v>
      </c>
      <c r="B571" t="s">
        <v>78</v>
      </c>
      <c r="C571" t="s">
        <v>10368</v>
      </c>
    </row>
    <row r="572" spans="1:3" x14ac:dyDescent="0.25">
      <c r="A572" s="17">
        <v>64325518</v>
      </c>
      <c r="B572" t="s">
        <v>83</v>
      </c>
      <c r="C572" t="s">
        <v>10368</v>
      </c>
    </row>
    <row r="573" spans="1:3" x14ac:dyDescent="0.25">
      <c r="A573" s="17">
        <v>64804394</v>
      </c>
      <c r="B573" t="s">
        <v>560</v>
      </c>
      <c r="C573" t="s">
        <v>17</v>
      </c>
    </row>
    <row r="574" spans="1:3" x14ac:dyDescent="0.25">
      <c r="A574" s="17">
        <v>64811494</v>
      </c>
      <c r="B574" t="s">
        <v>192</v>
      </c>
      <c r="C574" t="s">
        <v>17</v>
      </c>
    </row>
    <row r="575" spans="1:3" x14ac:dyDescent="0.25">
      <c r="A575" s="17">
        <v>64823949</v>
      </c>
      <c r="B575" t="s">
        <v>196</v>
      </c>
      <c r="C575" t="s">
        <v>17</v>
      </c>
    </row>
    <row r="576" spans="1:3" x14ac:dyDescent="0.25">
      <c r="A576" s="17">
        <v>64823950</v>
      </c>
      <c r="B576" t="s">
        <v>197</v>
      </c>
      <c r="C576" t="s">
        <v>17</v>
      </c>
    </row>
    <row r="577" spans="1:3" x14ac:dyDescent="0.25">
      <c r="A577" s="17">
        <v>64997056</v>
      </c>
      <c r="B577" t="s">
        <v>210</v>
      </c>
      <c r="C577" t="s">
        <v>22</v>
      </c>
    </row>
    <row r="578" spans="1:3" x14ac:dyDescent="0.25">
      <c r="A578" s="17">
        <v>64997058</v>
      </c>
      <c r="B578" t="s">
        <v>233</v>
      </c>
      <c r="C578" t="s">
        <v>22</v>
      </c>
    </row>
    <row r="579" spans="1:3" x14ac:dyDescent="0.25">
      <c r="A579" s="17">
        <v>67278338</v>
      </c>
      <c r="B579" t="s">
        <v>239</v>
      </c>
      <c r="C579" t="s">
        <v>17</v>
      </c>
    </row>
    <row r="580" spans="1:3" x14ac:dyDescent="0.25">
      <c r="A580" s="17">
        <v>68413835</v>
      </c>
      <c r="B580" t="s">
        <v>10402</v>
      </c>
      <c r="C580" t="s">
        <v>11</v>
      </c>
    </row>
    <row r="581" spans="1:3" x14ac:dyDescent="0.25">
      <c r="A581" s="17">
        <v>68419329</v>
      </c>
      <c r="B581" t="s">
        <v>290</v>
      </c>
      <c r="C581" t="s">
        <v>17</v>
      </c>
    </row>
    <row r="582" spans="1:3" x14ac:dyDescent="0.25">
      <c r="A582" s="17">
        <v>69629477</v>
      </c>
      <c r="B582" t="s">
        <v>436</v>
      </c>
      <c r="C582" t="s">
        <v>25</v>
      </c>
    </row>
    <row r="583" spans="1:3" x14ac:dyDescent="0.25">
      <c r="A583" s="17">
        <v>69740694</v>
      </c>
      <c r="B583" t="s">
        <v>454</v>
      </c>
      <c r="C583" t="s">
        <v>13</v>
      </c>
    </row>
    <row r="584" spans="1:3" x14ac:dyDescent="0.25">
      <c r="A584" s="17">
        <v>84135861</v>
      </c>
      <c r="B584" t="s">
        <v>498</v>
      </c>
      <c r="C584" t="s">
        <v>17</v>
      </c>
    </row>
    <row r="585" spans="1:3" x14ac:dyDescent="0.25">
      <c r="A585" s="17">
        <v>84136710</v>
      </c>
      <c r="B585" t="s">
        <v>574</v>
      </c>
      <c r="C585" t="s">
        <v>17</v>
      </c>
    </row>
    <row r="586" spans="1:3" x14ac:dyDescent="0.25">
      <c r="A586" s="17">
        <v>84163899</v>
      </c>
      <c r="B586" t="s">
        <v>576</v>
      </c>
      <c r="C586" t="s">
        <v>17</v>
      </c>
    </row>
    <row r="587" spans="1:3" x14ac:dyDescent="0.25">
      <c r="A587" s="17">
        <v>69610112</v>
      </c>
      <c r="B587" t="s">
        <v>431</v>
      </c>
      <c r="C587" t="s">
        <v>17</v>
      </c>
    </row>
    <row r="603" spans="1:2" x14ac:dyDescent="0.25">
      <c r="A603" s="24"/>
      <c r="B603" s="25"/>
    </row>
    <row r="609" spans="1:2" x14ac:dyDescent="0.25">
      <c r="A609" s="5"/>
      <c r="B609" s="6"/>
    </row>
    <row r="662" spans="1:2" x14ac:dyDescent="0.25">
      <c r="A662" s="5"/>
      <c r="B662" s="6"/>
    </row>
    <row r="690" spans="1:2" x14ac:dyDescent="0.25">
      <c r="A690" s="5"/>
      <c r="B690" s="6"/>
    </row>
    <row r="693" spans="1:2" x14ac:dyDescent="0.25">
      <c r="A693" s="5"/>
      <c r="B693" s="6"/>
    </row>
    <row r="696" spans="1:2" x14ac:dyDescent="0.25">
      <c r="A696" s="5"/>
      <c r="B696" s="6"/>
    </row>
    <row r="720" spans="1:2" x14ac:dyDescent="0.25">
      <c r="A720" s="5"/>
      <c r="B720" s="6"/>
    </row>
    <row r="792" spans="1:2" x14ac:dyDescent="0.25">
      <c r="A792" s="5"/>
      <c r="B792" s="6"/>
    </row>
    <row r="815" spans="1:2" x14ac:dyDescent="0.25">
      <c r="A815" s="5"/>
      <c r="B815" s="6"/>
    </row>
    <row r="817" spans="1:2" x14ac:dyDescent="0.25">
      <c r="A817" s="5"/>
      <c r="B817" s="6"/>
    </row>
    <row r="819" spans="1:2" x14ac:dyDescent="0.25">
      <c r="A819" s="5"/>
      <c r="B819" s="6"/>
    </row>
    <row r="890" spans="1:2" x14ac:dyDescent="0.25">
      <c r="A890" s="5"/>
      <c r="B890" s="6"/>
    </row>
    <row r="894" spans="1:2" x14ac:dyDescent="0.25">
      <c r="A894" s="5"/>
      <c r="B894" s="6"/>
    </row>
    <row r="896" spans="1:2" x14ac:dyDescent="0.25">
      <c r="A896" s="5"/>
      <c r="B896" s="6"/>
    </row>
    <row r="898" spans="1:2" x14ac:dyDescent="0.25">
      <c r="A898" s="5"/>
      <c r="B898" s="6"/>
    </row>
    <row r="901" spans="1:2" x14ac:dyDescent="0.25">
      <c r="A901" s="5"/>
      <c r="B901" s="6"/>
    </row>
    <row r="970" spans="1:2" x14ac:dyDescent="0.25">
      <c r="A970" s="5"/>
      <c r="B970" s="6"/>
    </row>
    <row r="971" spans="1:2" x14ac:dyDescent="0.25">
      <c r="A971" s="5"/>
      <c r="B971" s="6"/>
    </row>
    <row r="973" spans="1:2" x14ac:dyDescent="0.25">
      <c r="A973" s="5"/>
      <c r="B973" s="6"/>
    </row>
    <row r="976" spans="1:2" x14ac:dyDescent="0.25">
      <c r="A976" s="5"/>
      <c r="B976" s="6"/>
    </row>
    <row r="978" spans="1:2" x14ac:dyDescent="0.25">
      <c r="A978" s="5"/>
      <c r="B978" s="6"/>
    </row>
    <row r="979" spans="1:2" x14ac:dyDescent="0.25">
      <c r="A979" s="5"/>
      <c r="B979" s="6"/>
    </row>
    <row r="1018" spans="1:2" x14ac:dyDescent="0.25">
      <c r="A1018" s="5"/>
      <c r="B1018" s="6"/>
    </row>
    <row r="1109" spans="1:2" x14ac:dyDescent="0.25">
      <c r="A1109" s="24"/>
      <c r="B1109" s="25"/>
    </row>
    <row r="1137" spans="1:2" x14ac:dyDescent="0.25">
      <c r="A1137" s="24"/>
      <c r="B1137" s="25"/>
    </row>
    <row r="1294" spans="1:2" x14ac:dyDescent="0.25">
      <c r="A1294" s="5"/>
      <c r="B1294" s="6"/>
    </row>
    <row r="1314" spans="1:2" x14ac:dyDescent="0.25">
      <c r="A1314" s="5"/>
      <c r="B1314" s="6"/>
    </row>
    <row r="1427" spans="1:2" x14ac:dyDescent="0.25">
      <c r="A1427" s="5"/>
      <c r="B1427" s="6"/>
    </row>
    <row r="1513" spans="1:2" x14ac:dyDescent="0.25">
      <c r="A1513" s="24"/>
      <c r="B1513" s="25"/>
    </row>
    <row r="1728" spans="1:2" x14ac:dyDescent="0.25">
      <c r="A1728" s="24"/>
      <c r="B1728" s="25"/>
    </row>
    <row r="1789" spans="1:2" x14ac:dyDescent="0.25">
      <c r="A1789" s="5"/>
      <c r="B1789" s="6"/>
    </row>
    <row r="1799" spans="1:2" x14ac:dyDescent="0.25">
      <c r="A1799" s="5"/>
      <c r="B1799" s="6"/>
    </row>
    <row r="1803" spans="1:2" x14ac:dyDescent="0.25">
      <c r="A1803" s="5"/>
      <c r="B1803" s="6"/>
    </row>
    <row r="1829" spans="1:2" x14ac:dyDescent="0.25">
      <c r="A1829" s="24"/>
      <c r="B1829" s="25"/>
    </row>
    <row r="1851" spans="1:2" x14ac:dyDescent="0.25">
      <c r="A1851" s="5"/>
      <c r="B1851" s="6"/>
    </row>
    <row r="1878" spans="1:2" x14ac:dyDescent="0.25">
      <c r="A1878" s="5"/>
      <c r="B1878" s="6"/>
    </row>
    <row r="1939" spans="1:2" x14ac:dyDescent="0.25">
      <c r="A1939" s="5"/>
      <c r="B1939" s="6"/>
    </row>
    <row r="1943" spans="1:2" x14ac:dyDescent="0.25">
      <c r="A1943" s="5"/>
      <c r="B1943" s="6"/>
    </row>
    <row r="1960" spans="1:2" x14ac:dyDescent="0.25">
      <c r="A1960" s="5"/>
      <c r="B1960" s="6"/>
    </row>
    <row r="2022" spans="1:2" x14ac:dyDescent="0.25">
      <c r="A2022" s="5"/>
      <c r="B2022" s="6"/>
    </row>
    <row r="2024" spans="1:2" x14ac:dyDescent="0.25">
      <c r="A2024" s="5"/>
      <c r="B2024" s="6"/>
    </row>
    <row r="2063" spans="1:2" x14ac:dyDescent="0.25">
      <c r="A2063" s="5"/>
      <c r="B2063" s="6"/>
    </row>
    <row r="2089" spans="1:2" x14ac:dyDescent="0.25">
      <c r="A2089" s="24"/>
      <c r="B2089" s="25"/>
    </row>
    <row r="2090" spans="1:2" x14ac:dyDescent="0.25">
      <c r="A2090" s="24"/>
      <c r="B2090" s="25"/>
    </row>
    <row r="2091" spans="1:2" x14ac:dyDescent="0.25">
      <c r="A2091" s="24"/>
      <c r="B2091" s="25"/>
    </row>
    <row r="2092" spans="1:2" x14ac:dyDescent="0.25">
      <c r="A2092" s="24"/>
      <c r="B2092" s="25"/>
    </row>
    <row r="2101" spans="1:2" x14ac:dyDescent="0.25">
      <c r="A2101" s="24"/>
      <c r="B2101" s="25"/>
    </row>
    <row r="2127" spans="1:2" x14ac:dyDescent="0.25">
      <c r="A2127" s="5"/>
      <c r="B2127" s="6"/>
    </row>
    <row r="2178" spans="1:2" x14ac:dyDescent="0.25">
      <c r="A2178" s="5"/>
      <c r="B2178" s="6"/>
    </row>
    <row r="2220" spans="1:2" x14ac:dyDescent="0.25">
      <c r="A2220" s="5"/>
      <c r="B2220" s="6"/>
    </row>
    <row r="2269" spans="1:2" x14ac:dyDescent="0.25">
      <c r="A2269" s="5"/>
      <c r="B2269" s="6"/>
    </row>
    <row r="2270" spans="1:2" x14ac:dyDescent="0.25">
      <c r="A2270" s="24"/>
      <c r="B2270" s="25"/>
    </row>
    <row r="2272" spans="1:2" x14ac:dyDescent="0.25">
      <c r="A2272" s="5"/>
      <c r="B2272" s="6"/>
    </row>
    <row r="2468" spans="1:2" x14ac:dyDescent="0.25">
      <c r="A2468" s="5"/>
      <c r="B2468" s="6"/>
    </row>
    <row r="2469" spans="1:2" x14ac:dyDescent="0.25">
      <c r="A2469" s="5"/>
      <c r="B2469" s="6"/>
    </row>
    <row r="2498" spans="1:3" x14ac:dyDescent="0.25">
      <c r="A2498" s="5"/>
      <c r="B2498" s="6"/>
      <c r="C2498" s="12"/>
    </row>
    <row r="2513" spans="1:2" x14ac:dyDescent="0.25">
      <c r="A2513" s="5"/>
      <c r="B2513" s="6"/>
    </row>
    <row r="2514" spans="1:2" x14ac:dyDescent="0.25">
      <c r="A2514" s="5"/>
      <c r="B2514" s="6"/>
    </row>
    <row r="2515" spans="1:2" x14ac:dyDescent="0.25">
      <c r="A2515" s="5"/>
      <c r="B2515" s="6"/>
    </row>
    <row r="2519" spans="1:2" x14ac:dyDescent="0.25">
      <c r="A2519" s="5"/>
      <c r="B2519" s="6"/>
    </row>
    <row r="2520" spans="1:2" x14ac:dyDescent="0.25">
      <c r="A2520" s="5"/>
      <c r="B2520" s="6"/>
    </row>
    <row r="2523" spans="1:2" x14ac:dyDescent="0.25">
      <c r="A2523" s="5"/>
      <c r="B2523" s="6"/>
    </row>
    <row r="2527" spans="1:2" x14ac:dyDescent="0.25">
      <c r="A2527" s="5"/>
      <c r="B2527" s="6"/>
    </row>
    <row r="2529" spans="1:2" x14ac:dyDescent="0.25">
      <c r="A2529" s="5"/>
      <c r="B2529" s="6"/>
    </row>
    <row r="2544" spans="1:2" x14ac:dyDescent="0.25">
      <c r="A2544" s="5"/>
      <c r="B2544" s="6"/>
    </row>
    <row r="2572" spans="1:2" x14ac:dyDescent="0.25">
      <c r="A2572" s="5"/>
      <c r="B2572" s="6"/>
    </row>
    <row r="2660" spans="1:2" x14ac:dyDescent="0.25">
      <c r="A2660" s="5"/>
      <c r="B2660" s="6"/>
    </row>
    <row r="2670" spans="1:2" x14ac:dyDescent="0.25">
      <c r="A2670" s="5"/>
      <c r="B2670" s="6"/>
    </row>
    <row r="2678" spans="1:2" x14ac:dyDescent="0.25">
      <c r="A2678" s="5"/>
      <c r="B2678" s="6"/>
    </row>
    <row r="2781" spans="1:2" x14ac:dyDescent="0.25">
      <c r="A2781" s="5"/>
      <c r="B2781" s="6"/>
    </row>
    <row r="2794" spans="1:2" x14ac:dyDescent="0.25">
      <c r="A2794" s="5"/>
      <c r="B2794" s="6"/>
    </row>
    <row r="2795" spans="1:2" x14ac:dyDescent="0.25">
      <c r="A2795" s="5"/>
      <c r="B2795" s="6"/>
    </row>
    <row r="2796" spans="1:2" x14ac:dyDescent="0.25">
      <c r="A2796" s="5"/>
      <c r="B2796" s="6"/>
    </row>
    <row r="2797" spans="1:2" x14ac:dyDescent="0.25">
      <c r="A2797" s="5"/>
      <c r="B2797" s="6"/>
    </row>
    <row r="2798" spans="1:2" x14ac:dyDescent="0.25">
      <c r="A2798" s="5"/>
      <c r="B2798" s="6"/>
    </row>
    <row r="2800" spans="1:2" x14ac:dyDescent="0.25">
      <c r="A2800" s="24"/>
      <c r="B2800" s="25"/>
    </row>
    <row r="2801" spans="1:2" x14ac:dyDescent="0.25">
      <c r="A2801" s="5"/>
      <c r="B2801" s="6"/>
    </row>
    <row r="2825" spans="1:2" x14ac:dyDescent="0.25">
      <c r="A2825" s="5"/>
      <c r="B2825" s="6"/>
    </row>
    <row r="2826" spans="1:2" x14ac:dyDescent="0.25">
      <c r="A2826" s="24"/>
      <c r="B2826" s="25"/>
    </row>
    <row r="2828" spans="1:2" x14ac:dyDescent="0.25">
      <c r="A2828" s="24"/>
      <c r="B2828" s="25"/>
    </row>
    <row r="2839" spans="1:2" x14ac:dyDescent="0.25">
      <c r="A2839" s="5"/>
      <c r="B2839" s="6"/>
    </row>
    <row r="2848" spans="1:2" x14ac:dyDescent="0.25">
      <c r="A2848" s="5"/>
      <c r="B2848" s="6"/>
    </row>
    <row r="2867" spans="1:2" x14ac:dyDescent="0.25">
      <c r="A2867" s="5"/>
      <c r="B2867" s="6"/>
    </row>
    <row r="2889" spans="1:2" x14ac:dyDescent="0.25">
      <c r="A2889" s="5"/>
      <c r="B2889" s="6"/>
    </row>
    <row r="2916" spans="1:2" x14ac:dyDescent="0.25">
      <c r="A2916" s="5"/>
      <c r="B2916" s="6"/>
    </row>
    <row r="2922" spans="1:2" x14ac:dyDescent="0.25">
      <c r="A2922" s="5"/>
      <c r="B2922" s="6"/>
    </row>
    <row r="2928" spans="1:2" x14ac:dyDescent="0.25">
      <c r="A2928" s="5"/>
      <c r="B2928" s="6"/>
    </row>
    <row r="2931" spans="1:2" x14ac:dyDescent="0.25">
      <c r="A2931" s="5"/>
      <c r="B2931" s="6"/>
    </row>
    <row r="2954" spans="1:2" x14ac:dyDescent="0.25">
      <c r="A2954" s="5"/>
      <c r="B2954" s="6"/>
    </row>
    <row r="2963" spans="1:2" x14ac:dyDescent="0.25">
      <c r="A2963" s="5"/>
      <c r="B2963" s="6"/>
    </row>
    <row r="2983" spans="1:2" x14ac:dyDescent="0.25">
      <c r="A2983" s="5"/>
      <c r="B2983" s="6"/>
    </row>
    <row r="2986" spans="1:2" x14ac:dyDescent="0.25">
      <c r="A2986" s="5"/>
      <c r="B2986" s="6"/>
    </row>
    <row r="2990" spans="1:2" x14ac:dyDescent="0.25">
      <c r="A2990" s="5"/>
      <c r="B2990" s="6"/>
    </row>
    <row r="2998" spans="1:2" x14ac:dyDescent="0.25">
      <c r="A2998" s="5"/>
      <c r="B2998" s="6"/>
    </row>
    <row r="3003" spans="1:2" x14ac:dyDescent="0.25">
      <c r="A3003" s="5"/>
      <c r="B3003" s="6"/>
    </row>
    <row r="3010" spans="1:2" x14ac:dyDescent="0.25">
      <c r="A3010" s="5"/>
      <c r="B3010" s="6"/>
    </row>
    <row r="3013" spans="1:2" x14ac:dyDescent="0.25">
      <c r="A3013" s="5"/>
      <c r="B3013" s="6"/>
    </row>
    <row r="3017" spans="1:2" x14ac:dyDescent="0.25">
      <c r="A3017" s="5"/>
      <c r="B3017" s="6"/>
    </row>
    <row r="3023" spans="1:2" x14ac:dyDescent="0.25">
      <c r="A3023" s="5"/>
      <c r="B3023" s="6"/>
    </row>
    <row r="3036" spans="1:2" x14ac:dyDescent="0.25">
      <c r="A3036" s="5"/>
      <c r="B3036" s="6"/>
    </row>
    <row r="3039" spans="1:2" x14ac:dyDescent="0.25">
      <c r="A3039" s="5"/>
      <c r="B3039" s="6"/>
    </row>
    <row r="3044" spans="1:2" x14ac:dyDescent="0.25">
      <c r="A3044" s="5"/>
      <c r="B3044" s="6"/>
    </row>
    <row r="3056" spans="1:2" x14ac:dyDescent="0.25">
      <c r="A3056" s="5"/>
      <c r="B3056" s="6"/>
    </row>
    <row r="3083" spans="1:2" x14ac:dyDescent="0.25">
      <c r="A3083" s="5"/>
      <c r="B3083" s="6"/>
    </row>
    <row r="3106" spans="1:2" x14ac:dyDescent="0.25">
      <c r="A3106" s="5"/>
      <c r="B3106" s="6"/>
    </row>
    <row r="3118" spans="1:2" x14ac:dyDescent="0.25">
      <c r="A3118" s="5"/>
      <c r="B3118" s="6"/>
    </row>
    <row r="3128" spans="1:2" x14ac:dyDescent="0.25">
      <c r="A3128" s="5"/>
      <c r="B3128" s="6"/>
    </row>
    <row r="3131" spans="1:2" x14ac:dyDescent="0.25">
      <c r="A3131" s="5"/>
      <c r="B3131" s="6"/>
    </row>
    <row r="3132" spans="1:2" x14ac:dyDescent="0.25">
      <c r="A3132" s="5"/>
      <c r="B3132" s="6"/>
    </row>
    <row r="3133" spans="1:2" x14ac:dyDescent="0.25">
      <c r="A3133" s="5"/>
      <c r="B3133" s="6"/>
    </row>
    <row r="3134" spans="1:2" x14ac:dyDescent="0.25">
      <c r="A3134" s="24"/>
      <c r="B3134" s="25"/>
    </row>
    <row r="3135" spans="1:2" x14ac:dyDescent="0.25">
      <c r="A3135" s="5"/>
      <c r="B3135" s="6"/>
    </row>
    <row r="3136" spans="1:2" x14ac:dyDescent="0.25">
      <c r="A3136" s="5"/>
      <c r="B3136" s="6"/>
    </row>
    <row r="3137" spans="1:2" x14ac:dyDescent="0.25">
      <c r="A3137" s="5"/>
      <c r="B3137" s="6"/>
    </row>
    <row r="3139" spans="1:2" x14ac:dyDescent="0.25">
      <c r="A3139" s="5"/>
      <c r="B3139" s="6"/>
    </row>
    <row r="3140" spans="1:2" x14ac:dyDescent="0.25">
      <c r="A3140" s="5"/>
      <c r="B3140" s="6"/>
    </row>
    <row r="3141" spans="1:2" x14ac:dyDescent="0.25">
      <c r="A3141" s="5"/>
      <c r="B3141" s="6"/>
    </row>
    <row r="3144" spans="1:2" x14ac:dyDescent="0.25">
      <c r="A3144" s="5"/>
      <c r="B3144" s="6"/>
    </row>
    <row r="3145" spans="1:2" x14ac:dyDescent="0.25">
      <c r="A3145" s="24"/>
      <c r="B3145" s="25"/>
    </row>
    <row r="3146" spans="1:2" x14ac:dyDescent="0.25">
      <c r="A3146" s="5"/>
      <c r="B3146" s="6"/>
    </row>
    <row r="3147" spans="1:2" x14ac:dyDescent="0.25">
      <c r="A3147" s="24"/>
      <c r="B3147" s="25"/>
    </row>
    <row r="3148" spans="1:2" x14ac:dyDescent="0.25">
      <c r="A3148" s="5"/>
      <c r="B3148" s="6"/>
    </row>
    <row r="3150" spans="1:2" x14ac:dyDescent="0.25">
      <c r="A3150" s="5"/>
      <c r="B3150" s="6"/>
    </row>
    <row r="3151" spans="1:2" x14ac:dyDescent="0.25">
      <c r="A3151" s="5"/>
      <c r="B3151" s="6"/>
    </row>
    <row r="3152" spans="1:2" x14ac:dyDescent="0.25">
      <c r="A3152" s="5"/>
      <c r="B3152" s="6"/>
    </row>
    <row r="3153" spans="1:3" x14ac:dyDescent="0.25">
      <c r="A3153" s="5"/>
      <c r="B3153" s="6"/>
    </row>
    <row r="3154" spans="1:3" x14ac:dyDescent="0.25">
      <c r="A3154" s="5"/>
      <c r="B3154" s="6"/>
    </row>
    <row r="3155" spans="1:3" x14ac:dyDescent="0.25">
      <c r="A3155" s="5"/>
      <c r="B3155" s="6"/>
    </row>
    <row r="3156" spans="1:3" x14ac:dyDescent="0.25">
      <c r="A3156" s="5"/>
      <c r="B3156" s="6"/>
    </row>
    <row r="3157" spans="1:3" x14ac:dyDescent="0.25">
      <c r="A3157" s="5"/>
      <c r="B3157" s="6"/>
    </row>
    <row r="3158" spans="1:3" x14ac:dyDescent="0.25">
      <c r="A3158" s="5"/>
      <c r="B3158" s="6"/>
    </row>
    <row r="3159" spans="1:3" x14ac:dyDescent="0.25">
      <c r="A3159" s="5"/>
      <c r="B3159" s="6"/>
    </row>
    <row r="3160" spans="1:3" x14ac:dyDescent="0.25">
      <c r="A3160" s="5"/>
      <c r="B3160" s="6"/>
    </row>
    <row r="3167" spans="1:3" x14ac:dyDescent="0.25">
      <c r="A3167" s="26"/>
      <c r="B3167" s="27"/>
      <c r="C3167" s="27"/>
    </row>
    <row r="3175" spans="1:3" x14ac:dyDescent="0.25">
      <c r="A3175" s="26"/>
      <c r="B3175" s="27"/>
      <c r="C3175" s="27"/>
    </row>
    <row r="3215" spans="10:11" x14ac:dyDescent="0.25">
      <c r="J3215">
        <v>68867756</v>
      </c>
      <c r="K3215" t="s">
        <v>323</v>
      </c>
    </row>
    <row r="3216" spans="10:11" x14ac:dyDescent="0.25">
      <c r="J3216">
        <v>68726916</v>
      </c>
      <c r="K3216" t="s">
        <v>323</v>
      </c>
    </row>
    <row r="3318" spans="3:3" x14ac:dyDescent="0.25">
      <c r="C3318" s="35"/>
    </row>
    <row r="3319" spans="3:3" x14ac:dyDescent="0.25">
      <c r="C3319" s="35"/>
    </row>
    <row r="3320" spans="3:3" x14ac:dyDescent="0.25">
      <c r="C3320" s="35"/>
    </row>
    <row r="3321" spans="3:3" x14ac:dyDescent="0.25">
      <c r="C3321" s="35"/>
    </row>
    <row r="3322" spans="3:3" x14ac:dyDescent="0.25">
      <c r="C3322" s="35"/>
    </row>
    <row r="3323" spans="3:3" x14ac:dyDescent="0.25">
      <c r="C3323" s="35"/>
    </row>
    <row r="3324" spans="3:3" x14ac:dyDescent="0.25">
      <c r="C3324" s="35"/>
    </row>
    <row r="3325" spans="3:3" x14ac:dyDescent="0.25">
      <c r="C3325" s="35"/>
    </row>
    <row r="3326" spans="3:3" x14ac:dyDescent="0.25">
      <c r="C3326" s="35"/>
    </row>
    <row r="3327" spans="3:3" x14ac:dyDescent="0.25">
      <c r="C3327" s="35"/>
    </row>
    <row r="3328" spans="3:3" x14ac:dyDescent="0.25">
      <c r="C3328" s="35"/>
    </row>
    <row r="3329" spans="3:3" x14ac:dyDescent="0.25">
      <c r="C3329" s="35"/>
    </row>
    <row r="3330" spans="3:3" x14ac:dyDescent="0.25">
      <c r="C3330" s="35"/>
    </row>
    <row r="3331" spans="3:3" x14ac:dyDescent="0.25">
      <c r="C3331" s="35"/>
    </row>
    <row r="3332" spans="3:3" x14ac:dyDescent="0.25">
      <c r="C3332" s="35"/>
    </row>
    <row r="3333" spans="3:3" x14ac:dyDescent="0.25">
      <c r="C3333" s="35"/>
    </row>
    <row r="3334" spans="3:3" x14ac:dyDescent="0.25">
      <c r="C3334" s="35"/>
    </row>
    <row r="3335" spans="3:3" x14ac:dyDescent="0.25">
      <c r="C3335" s="35"/>
    </row>
    <row r="3336" spans="3:3" x14ac:dyDescent="0.25">
      <c r="C3336" s="35"/>
    </row>
    <row r="3337" spans="3:3" x14ac:dyDescent="0.25">
      <c r="C3337" s="35"/>
    </row>
    <row r="3338" spans="3:3" x14ac:dyDescent="0.25">
      <c r="C3338" s="35"/>
    </row>
    <row r="3339" spans="3:3" x14ac:dyDescent="0.25">
      <c r="C3339" s="35"/>
    </row>
    <row r="3340" spans="3:3" x14ac:dyDescent="0.25">
      <c r="C3340" s="35"/>
    </row>
    <row r="3341" spans="3:3" x14ac:dyDescent="0.25">
      <c r="C3341" s="35"/>
    </row>
    <row r="3342" spans="3:3" x14ac:dyDescent="0.25">
      <c r="C3342" s="35"/>
    </row>
    <row r="3343" spans="3:3" x14ac:dyDescent="0.25">
      <c r="C3343" s="35"/>
    </row>
    <row r="3344" spans="3:3" x14ac:dyDescent="0.25">
      <c r="C3344" s="35"/>
    </row>
    <row r="3345" spans="3:3" x14ac:dyDescent="0.25">
      <c r="C3345" s="35"/>
    </row>
    <row r="3346" spans="3:3" x14ac:dyDescent="0.25">
      <c r="C3346" s="35"/>
    </row>
    <row r="3347" spans="3:3" x14ac:dyDescent="0.25">
      <c r="C3347" s="35"/>
    </row>
    <row r="3348" spans="3:3" x14ac:dyDescent="0.25">
      <c r="C3348" s="35"/>
    </row>
    <row r="3349" spans="3:3" x14ac:dyDescent="0.25">
      <c r="C3349" s="35"/>
    </row>
    <row r="3350" spans="3:3" x14ac:dyDescent="0.25">
      <c r="C3350" s="35"/>
    </row>
    <row r="3351" spans="3:3" x14ac:dyDescent="0.25">
      <c r="C3351" s="35"/>
    </row>
    <row r="3352" spans="3:3" x14ac:dyDescent="0.25">
      <c r="C3352" s="35"/>
    </row>
    <row r="3353" spans="3:3" x14ac:dyDescent="0.25">
      <c r="C3353" s="35"/>
    </row>
    <row r="3354" spans="3:3" x14ac:dyDescent="0.25">
      <c r="C3354" s="35"/>
    </row>
    <row r="3355" spans="3:3" x14ac:dyDescent="0.25">
      <c r="C3355" s="35"/>
    </row>
    <row r="3356" spans="3:3" x14ac:dyDescent="0.25">
      <c r="C3356" s="35"/>
    </row>
    <row r="3357" spans="3:3" x14ac:dyDescent="0.25">
      <c r="C3357" s="35"/>
    </row>
    <row r="3358" spans="3:3" x14ac:dyDescent="0.25">
      <c r="C3358" s="35"/>
    </row>
    <row r="3359" spans="3:3" x14ac:dyDescent="0.25">
      <c r="C3359" s="35"/>
    </row>
    <row r="3360" spans="3:3" x14ac:dyDescent="0.25">
      <c r="C3360" s="35"/>
    </row>
    <row r="3362" spans="1:3" x14ac:dyDescent="0.25">
      <c r="C3362" s="35"/>
    </row>
    <row r="3363" spans="1:3" x14ac:dyDescent="0.25">
      <c r="C3363" s="35"/>
    </row>
    <row r="3364" spans="1:3" x14ac:dyDescent="0.25">
      <c r="C3364" s="35"/>
    </row>
    <row r="3365" spans="1:3" x14ac:dyDescent="0.25">
      <c r="C3365" s="35"/>
    </row>
    <row r="3366" spans="1:3" x14ac:dyDescent="0.25">
      <c r="C3366" s="35"/>
    </row>
    <row r="3367" spans="1:3" x14ac:dyDescent="0.25">
      <c r="C3367" s="35"/>
    </row>
    <row r="3368" spans="1:3" x14ac:dyDescent="0.25">
      <c r="C3368" s="35"/>
    </row>
    <row r="3369" spans="1:3" x14ac:dyDescent="0.25">
      <c r="C3369" s="35"/>
    </row>
    <row r="3370" spans="1:3" x14ac:dyDescent="0.25">
      <c r="A3370" s="48"/>
    </row>
    <row r="3371" spans="1:3" x14ac:dyDescent="0.25">
      <c r="C3371" s="35"/>
    </row>
    <row r="3372" spans="1:3" x14ac:dyDescent="0.25">
      <c r="C3372" s="35"/>
    </row>
    <row r="3373" spans="1:3" x14ac:dyDescent="0.25">
      <c r="C3373" s="35"/>
    </row>
    <row r="3374" spans="1:3" x14ac:dyDescent="0.25">
      <c r="C3374" s="35"/>
    </row>
    <row r="3375" spans="1:3" x14ac:dyDescent="0.25">
      <c r="C3375" s="35"/>
    </row>
    <row r="3376" spans="1:3" x14ac:dyDescent="0.25">
      <c r="A3376" s="70"/>
      <c r="C3376" s="35"/>
    </row>
  </sheetData>
  <autoFilter ref="A1:C3375" xr:uid="{1897BE9D-38C4-43E1-85F0-059B0E09770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2481-1B02-4AF5-A9EE-7E32F31501F0}">
  <sheetPr>
    <tabColor rgb="FFFF0000"/>
  </sheetPr>
  <dimension ref="A1:C3334"/>
  <sheetViews>
    <sheetView topLeftCell="A3300" workbookViewId="0">
      <selection activeCell="A3259" sqref="A3259:C3334"/>
    </sheetView>
  </sheetViews>
  <sheetFormatPr defaultRowHeight="15" x14ac:dyDescent="0.25"/>
  <cols>
    <col min="1" max="1" width="14.42578125" bestFit="1" customWidth="1"/>
    <col min="2" max="2" width="48.5703125" bestFit="1" customWidth="1"/>
    <col min="3" max="3" width="9.5703125" bestFit="1" customWidth="1"/>
  </cols>
  <sheetData>
    <row r="1" spans="1:3" x14ac:dyDescent="0.25">
      <c r="A1" t="s">
        <v>872</v>
      </c>
      <c r="B1" t="s">
        <v>873</v>
      </c>
      <c r="C1" t="s">
        <v>2310</v>
      </c>
    </row>
    <row r="2" spans="1:3" x14ac:dyDescent="0.25">
      <c r="A2">
        <v>68915160</v>
      </c>
      <c r="B2" t="s">
        <v>777</v>
      </c>
      <c r="C2">
        <v>210</v>
      </c>
    </row>
    <row r="3" spans="1:3" x14ac:dyDescent="0.25">
      <c r="A3">
        <v>68737751</v>
      </c>
      <c r="B3" t="s">
        <v>784</v>
      </c>
      <c r="C3">
        <v>264</v>
      </c>
    </row>
    <row r="4" spans="1:3" x14ac:dyDescent="0.25">
      <c r="A4">
        <v>68890247</v>
      </c>
      <c r="B4" t="s">
        <v>389</v>
      </c>
      <c r="C4">
        <v>176</v>
      </c>
    </row>
    <row r="5" spans="1:3" x14ac:dyDescent="0.25">
      <c r="A5">
        <v>69549219</v>
      </c>
      <c r="B5" t="s">
        <v>808</v>
      </c>
      <c r="C5">
        <v>493</v>
      </c>
    </row>
    <row r="6" spans="1:3" x14ac:dyDescent="0.25">
      <c r="A6">
        <v>68709148</v>
      </c>
      <c r="B6" t="s">
        <v>404</v>
      </c>
      <c r="C6">
        <v>154</v>
      </c>
    </row>
    <row r="7" spans="1:3" x14ac:dyDescent="0.25">
      <c r="A7">
        <v>68115480</v>
      </c>
      <c r="B7" t="s">
        <v>674</v>
      </c>
      <c r="C7">
        <v>222</v>
      </c>
    </row>
    <row r="8" spans="1:3" x14ac:dyDescent="0.25">
      <c r="A8">
        <v>68661485</v>
      </c>
      <c r="B8" t="s">
        <v>1934</v>
      </c>
      <c r="C8">
        <v>306</v>
      </c>
    </row>
    <row r="9" spans="1:3" x14ac:dyDescent="0.25">
      <c r="A9">
        <v>69727314</v>
      </c>
      <c r="B9" t="s">
        <v>61</v>
      </c>
      <c r="C9">
        <v>130</v>
      </c>
    </row>
    <row r="10" spans="1:3" x14ac:dyDescent="0.25">
      <c r="A10">
        <v>68927904</v>
      </c>
      <c r="B10" t="s">
        <v>729</v>
      </c>
      <c r="C10">
        <v>160</v>
      </c>
    </row>
    <row r="11" spans="1:3" x14ac:dyDescent="0.25">
      <c r="A11">
        <v>68659824</v>
      </c>
      <c r="B11" t="s">
        <v>729</v>
      </c>
      <c r="C11">
        <v>160</v>
      </c>
    </row>
    <row r="12" spans="1:3" x14ac:dyDescent="0.25">
      <c r="A12">
        <v>67895459</v>
      </c>
      <c r="B12" t="s">
        <v>663</v>
      </c>
      <c r="C12">
        <v>162</v>
      </c>
    </row>
    <row r="13" spans="1:3" x14ac:dyDescent="0.25">
      <c r="A13">
        <v>84160322</v>
      </c>
      <c r="B13" t="s">
        <v>1549</v>
      </c>
      <c r="C13">
        <v>120</v>
      </c>
    </row>
    <row r="14" spans="1:3" x14ac:dyDescent="0.25">
      <c r="A14">
        <v>84160315</v>
      </c>
      <c r="B14" t="s">
        <v>1797</v>
      </c>
      <c r="C14">
        <v>120</v>
      </c>
    </row>
    <row r="15" spans="1:3" x14ac:dyDescent="0.25">
      <c r="A15">
        <v>68659719</v>
      </c>
      <c r="B15" t="s">
        <v>766</v>
      </c>
      <c r="C15">
        <v>225</v>
      </c>
    </row>
    <row r="16" spans="1:3" x14ac:dyDescent="0.25">
      <c r="A16">
        <v>68662423</v>
      </c>
      <c r="B16" t="s">
        <v>1890</v>
      </c>
      <c r="C16">
        <v>140</v>
      </c>
    </row>
    <row r="17" spans="1:3" x14ac:dyDescent="0.25">
      <c r="A17">
        <v>67466605</v>
      </c>
      <c r="B17" t="s">
        <v>2013</v>
      </c>
      <c r="C17">
        <v>630</v>
      </c>
    </row>
    <row r="18" spans="1:3" x14ac:dyDescent="0.25">
      <c r="A18">
        <v>67557118</v>
      </c>
      <c r="B18" t="s">
        <v>2034</v>
      </c>
      <c r="C18">
        <v>630</v>
      </c>
    </row>
    <row r="19" spans="1:3" x14ac:dyDescent="0.25">
      <c r="A19">
        <v>84159356</v>
      </c>
      <c r="B19" t="s">
        <v>2017</v>
      </c>
      <c r="C19">
        <v>630</v>
      </c>
    </row>
    <row r="20" spans="1:3" x14ac:dyDescent="0.25">
      <c r="A20">
        <v>67154488</v>
      </c>
      <c r="B20" t="s">
        <v>2027</v>
      </c>
      <c r="C20">
        <v>630</v>
      </c>
    </row>
    <row r="21" spans="1:3" x14ac:dyDescent="0.25">
      <c r="A21">
        <v>84126315</v>
      </c>
      <c r="B21" t="s">
        <v>2013</v>
      </c>
      <c r="C21">
        <v>630</v>
      </c>
    </row>
    <row r="22" spans="1:3" x14ac:dyDescent="0.25">
      <c r="A22">
        <v>84130412</v>
      </c>
      <c r="B22" t="s">
        <v>2037</v>
      </c>
      <c r="C22">
        <v>630</v>
      </c>
    </row>
    <row r="23" spans="1:3" x14ac:dyDescent="0.25">
      <c r="A23">
        <v>84140522</v>
      </c>
      <c r="B23" t="s">
        <v>2013</v>
      </c>
      <c r="C23">
        <v>630</v>
      </c>
    </row>
    <row r="24" spans="1:3" x14ac:dyDescent="0.25">
      <c r="A24">
        <v>84149994</v>
      </c>
      <c r="B24" t="s">
        <v>2017</v>
      </c>
      <c r="C24">
        <v>630</v>
      </c>
    </row>
    <row r="25" spans="1:3" x14ac:dyDescent="0.25">
      <c r="A25">
        <v>84158032</v>
      </c>
      <c r="B25" t="s">
        <v>2028</v>
      </c>
      <c r="C25">
        <v>630</v>
      </c>
    </row>
    <row r="26" spans="1:3" x14ac:dyDescent="0.25">
      <c r="A26">
        <v>84166037</v>
      </c>
      <c r="B26" t="s">
        <v>1995</v>
      </c>
      <c r="C26">
        <v>210</v>
      </c>
    </row>
    <row r="27" spans="1:3" x14ac:dyDescent="0.25">
      <c r="A27">
        <v>84135247</v>
      </c>
      <c r="B27" t="s">
        <v>2078</v>
      </c>
      <c r="C27">
        <v>476</v>
      </c>
    </row>
    <row r="28" spans="1:3" x14ac:dyDescent="0.25">
      <c r="A28">
        <v>84166043</v>
      </c>
      <c r="B28" t="s">
        <v>2079</v>
      </c>
      <c r="C28">
        <v>476</v>
      </c>
    </row>
    <row r="29" spans="1:3" x14ac:dyDescent="0.25">
      <c r="A29">
        <v>69549218</v>
      </c>
      <c r="B29" t="s">
        <v>1998</v>
      </c>
      <c r="C29">
        <v>464</v>
      </c>
    </row>
    <row r="30" spans="1:3" x14ac:dyDescent="0.25">
      <c r="A30">
        <v>68650199</v>
      </c>
      <c r="B30" t="s">
        <v>760</v>
      </c>
      <c r="C30">
        <v>493</v>
      </c>
    </row>
    <row r="31" spans="1:3" x14ac:dyDescent="0.25">
      <c r="A31">
        <v>69596585</v>
      </c>
      <c r="B31" t="s">
        <v>760</v>
      </c>
      <c r="C31">
        <v>493</v>
      </c>
    </row>
    <row r="32" spans="1:3" x14ac:dyDescent="0.25">
      <c r="A32">
        <v>67377219</v>
      </c>
      <c r="B32" t="s">
        <v>1612</v>
      </c>
      <c r="C32">
        <v>510</v>
      </c>
    </row>
    <row r="33" spans="1:3" x14ac:dyDescent="0.25">
      <c r="A33">
        <v>67377216</v>
      </c>
      <c r="B33" t="s">
        <v>1619</v>
      </c>
      <c r="C33">
        <v>510</v>
      </c>
    </row>
    <row r="34" spans="1:3" x14ac:dyDescent="0.25">
      <c r="A34">
        <v>68569535</v>
      </c>
      <c r="B34" t="s">
        <v>344</v>
      </c>
      <c r="C34">
        <v>276</v>
      </c>
    </row>
    <row r="35" spans="1:3" x14ac:dyDescent="0.25">
      <c r="A35">
        <v>84159354</v>
      </c>
      <c r="B35" t="s">
        <v>684</v>
      </c>
      <c r="C35">
        <v>493</v>
      </c>
    </row>
    <row r="36" spans="1:3" x14ac:dyDescent="0.25">
      <c r="A36">
        <v>84167198</v>
      </c>
      <c r="B36" t="s">
        <v>684</v>
      </c>
      <c r="C36">
        <v>493</v>
      </c>
    </row>
    <row r="37" spans="1:3" x14ac:dyDescent="0.25">
      <c r="A37">
        <v>84161370</v>
      </c>
      <c r="B37" t="s">
        <v>2019</v>
      </c>
      <c r="C37">
        <v>493</v>
      </c>
    </row>
    <row r="38" spans="1:3" x14ac:dyDescent="0.25">
      <c r="A38">
        <v>84159404</v>
      </c>
      <c r="B38" t="s">
        <v>2030</v>
      </c>
      <c r="C38">
        <v>493</v>
      </c>
    </row>
    <row r="39" spans="1:3" x14ac:dyDescent="0.25">
      <c r="A39">
        <v>67280744</v>
      </c>
      <c r="B39" t="s">
        <v>601</v>
      </c>
      <c r="C39">
        <v>448</v>
      </c>
    </row>
    <row r="40" spans="1:3" x14ac:dyDescent="0.25">
      <c r="A40">
        <v>68569535</v>
      </c>
      <c r="B40" t="s">
        <v>344</v>
      </c>
      <c r="C40">
        <v>276</v>
      </c>
    </row>
    <row r="41" spans="1:3" x14ac:dyDescent="0.25">
      <c r="A41">
        <v>68829292</v>
      </c>
      <c r="B41" t="s">
        <v>797</v>
      </c>
      <c r="C41">
        <v>493</v>
      </c>
    </row>
    <row r="42" spans="1:3" x14ac:dyDescent="0.25">
      <c r="A42">
        <v>67896934</v>
      </c>
      <c r="B42" t="s">
        <v>1991</v>
      </c>
      <c r="C42">
        <v>493</v>
      </c>
    </row>
    <row r="43" spans="1:3" x14ac:dyDescent="0.25">
      <c r="A43">
        <v>68426523</v>
      </c>
      <c r="B43" t="s">
        <v>291</v>
      </c>
      <c r="C43">
        <v>493</v>
      </c>
    </row>
    <row r="44" spans="1:3" x14ac:dyDescent="0.25">
      <c r="A44">
        <v>67437830</v>
      </c>
      <c r="B44" t="s">
        <v>2011</v>
      </c>
      <c r="C44">
        <v>493</v>
      </c>
    </row>
    <row r="45" spans="1:3" x14ac:dyDescent="0.25">
      <c r="A45">
        <v>68410354</v>
      </c>
      <c r="B45" t="s">
        <v>106</v>
      </c>
      <c r="C45">
        <v>493</v>
      </c>
    </row>
    <row r="46" spans="1:3" x14ac:dyDescent="0.25">
      <c r="A46">
        <v>68410354</v>
      </c>
      <c r="B46" t="s">
        <v>106</v>
      </c>
      <c r="C46">
        <v>493</v>
      </c>
    </row>
    <row r="47" spans="1:3" x14ac:dyDescent="0.25">
      <c r="A47">
        <v>67363696</v>
      </c>
      <c r="B47" t="s">
        <v>684</v>
      </c>
      <c r="C47">
        <v>493</v>
      </c>
    </row>
    <row r="48" spans="1:3" x14ac:dyDescent="0.25">
      <c r="A48">
        <v>68202492</v>
      </c>
      <c r="B48" t="s">
        <v>684</v>
      </c>
      <c r="C48">
        <v>493</v>
      </c>
    </row>
    <row r="49" spans="1:3" x14ac:dyDescent="0.25">
      <c r="A49">
        <v>68214422</v>
      </c>
      <c r="B49" t="s">
        <v>684</v>
      </c>
      <c r="C49">
        <v>448</v>
      </c>
    </row>
    <row r="50" spans="1:3" x14ac:dyDescent="0.25">
      <c r="A50">
        <v>68399260</v>
      </c>
      <c r="B50" t="s">
        <v>2019</v>
      </c>
      <c r="C50">
        <v>493</v>
      </c>
    </row>
    <row r="51" spans="1:3" x14ac:dyDescent="0.25">
      <c r="A51">
        <v>67363701</v>
      </c>
      <c r="B51" t="s">
        <v>2019</v>
      </c>
      <c r="C51">
        <v>493</v>
      </c>
    </row>
    <row r="52" spans="1:3" x14ac:dyDescent="0.25">
      <c r="A52">
        <v>69592306</v>
      </c>
      <c r="B52" t="s">
        <v>818</v>
      </c>
      <c r="C52">
        <v>493</v>
      </c>
    </row>
    <row r="53" spans="1:3" x14ac:dyDescent="0.25">
      <c r="A53">
        <v>68569547</v>
      </c>
      <c r="B53" t="s">
        <v>291</v>
      </c>
      <c r="C53">
        <v>493</v>
      </c>
    </row>
    <row r="54" spans="1:3" x14ac:dyDescent="0.25">
      <c r="A54">
        <v>68214423</v>
      </c>
      <c r="B54" t="s">
        <v>2019</v>
      </c>
      <c r="C54">
        <v>448</v>
      </c>
    </row>
    <row r="55" spans="1:3" x14ac:dyDescent="0.25">
      <c r="A55">
        <v>84115892</v>
      </c>
      <c r="B55" t="s">
        <v>344</v>
      </c>
      <c r="C55">
        <v>493</v>
      </c>
    </row>
    <row r="56" spans="1:3" x14ac:dyDescent="0.25">
      <c r="A56">
        <v>84137324</v>
      </c>
      <c r="B56" t="s">
        <v>344</v>
      </c>
      <c r="C56">
        <v>493</v>
      </c>
    </row>
    <row r="57" spans="1:3" x14ac:dyDescent="0.25">
      <c r="A57">
        <v>84144580</v>
      </c>
      <c r="B57" t="s">
        <v>1993</v>
      </c>
      <c r="C57">
        <v>493</v>
      </c>
    </row>
    <row r="58" spans="1:3" x14ac:dyDescent="0.25">
      <c r="A58">
        <v>84115891</v>
      </c>
      <c r="B58" t="s">
        <v>1996</v>
      </c>
      <c r="C58">
        <v>493</v>
      </c>
    </row>
    <row r="59" spans="1:3" x14ac:dyDescent="0.25">
      <c r="A59">
        <v>84126988</v>
      </c>
      <c r="B59" t="s">
        <v>2036</v>
      </c>
      <c r="C59">
        <v>493</v>
      </c>
    </row>
    <row r="60" spans="1:3" x14ac:dyDescent="0.25">
      <c r="A60">
        <v>67323770</v>
      </c>
      <c r="B60" t="s">
        <v>1991</v>
      </c>
      <c r="C60">
        <v>493</v>
      </c>
    </row>
    <row r="61" spans="1:3" x14ac:dyDescent="0.25">
      <c r="A61">
        <v>68214424</v>
      </c>
      <c r="B61" t="s">
        <v>1991</v>
      </c>
      <c r="C61">
        <v>448</v>
      </c>
    </row>
    <row r="62" spans="1:3" x14ac:dyDescent="0.25">
      <c r="A62">
        <v>68776425</v>
      </c>
      <c r="B62" t="s">
        <v>344</v>
      </c>
      <c r="C62">
        <v>493</v>
      </c>
    </row>
    <row r="63" spans="1:3" x14ac:dyDescent="0.25">
      <c r="A63">
        <v>84123058</v>
      </c>
      <c r="B63" t="s">
        <v>927</v>
      </c>
      <c r="C63">
        <v>510</v>
      </c>
    </row>
    <row r="64" spans="1:3" x14ac:dyDescent="0.25">
      <c r="A64">
        <v>84108996</v>
      </c>
      <c r="B64" t="s">
        <v>969</v>
      </c>
      <c r="C64">
        <v>510</v>
      </c>
    </row>
    <row r="65" spans="1:3" x14ac:dyDescent="0.25">
      <c r="A65">
        <v>84108963</v>
      </c>
      <c r="B65" t="s">
        <v>972</v>
      </c>
      <c r="C65">
        <v>510</v>
      </c>
    </row>
    <row r="66" spans="1:3" x14ac:dyDescent="0.25">
      <c r="A66">
        <v>84109021</v>
      </c>
      <c r="B66" t="s">
        <v>975</v>
      </c>
      <c r="C66">
        <v>510</v>
      </c>
    </row>
    <row r="67" spans="1:3" x14ac:dyDescent="0.25">
      <c r="A67">
        <v>84113555</v>
      </c>
      <c r="B67" t="s">
        <v>1019</v>
      </c>
      <c r="C67">
        <v>510</v>
      </c>
    </row>
    <row r="68" spans="1:3" x14ac:dyDescent="0.25">
      <c r="A68">
        <v>84116104</v>
      </c>
      <c r="B68" t="s">
        <v>1098</v>
      </c>
      <c r="C68">
        <v>510</v>
      </c>
    </row>
    <row r="69" spans="1:3" x14ac:dyDescent="0.25">
      <c r="A69">
        <v>84123057</v>
      </c>
      <c r="B69" t="s">
        <v>1200</v>
      </c>
      <c r="C69">
        <v>510</v>
      </c>
    </row>
    <row r="70" spans="1:3" x14ac:dyDescent="0.25">
      <c r="A70">
        <v>84105251</v>
      </c>
      <c r="B70" t="s">
        <v>1206</v>
      </c>
      <c r="C70">
        <v>510</v>
      </c>
    </row>
    <row r="71" spans="1:3" x14ac:dyDescent="0.25">
      <c r="A71">
        <v>84126691</v>
      </c>
      <c r="B71" t="s">
        <v>1241</v>
      </c>
      <c r="C71">
        <v>510</v>
      </c>
    </row>
    <row r="72" spans="1:3" x14ac:dyDescent="0.25">
      <c r="A72">
        <v>84110722</v>
      </c>
      <c r="B72" t="s">
        <v>931</v>
      </c>
      <c r="C72">
        <v>510</v>
      </c>
    </row>
    <row r="73" spans="1:3" x14ac:dyDescent="0.25">
      <c r="A73">
        <v>84126871</v>
      </c>
      <c r="B73" t="s">
        <v>881</v>
      </c>
      <c r="C73">
        <v>510</v>
      </c>
    </row>
    <row r="74" spans="1:3" x14ac:dyDescent="0.25">
      <c r="A74">
        <v>84126875</v>
      </c>
      <c r="B74" t="s">
        <v>883</v>
      </c>
      <c r="C74">
        <v>510</v>
      </c>
    </row>
    <row r="75" spans="1:3" x14ac:dyDescent="0.25">
      <c r="A75">
        <v>84121037</v>
      </c>
      <c r="B75" t="s">
        <v>896</v>
      </c>
      <c r="C75">
        <v>510</v>
      </c>
    </row>
    <row r="76" spans="1:3" x14ac:dyDescent="0.25">
      <c r="A76">
        <v>84126656</v>
      </c>
      <c r="B76" t="s">
        <v>897</v>
      </c>
      <c r="C76">
        <v>510</v>
      </c>
    </row>
    <row r="77" spans="1:3" x14ac:dyDescent="0.25">
      <c r="A77">
        <v>84108127</v>
      </c>
      <c r="B77" t="s">
        <v>900</v>
      </c>
      <c r="C77">
        <v>510</v>
      </c>
    </row>
    <row r="78" spans="1:3" x14ac:dyDescent="0.25">
      <c r="A78">
        <v>84126656</v>
      </c>
      <c r="B78" t="s">
        <v>912</v>
      </c>
      <c r="C78">
        <v>510</v>
      </c>
    </row>
    <row r="79" spans="1:3" x14ac:dyDescent="0.25">
      <c r="A79">
        <v>84126656</v>
      </c>
      <c r="B79" t="s">
        <v>1123</v>
      </c>
      <c r="C79">
        <v>510</v>
      </c>
    </row>
    <row r="80" spans="1:3" x14ac:dyDescent="0.25">
      <c r="A80">
        <v>68800875</v>
      </c>
      <c r="B80" t="s">
        <v>2161</v>
      </c>
      <c r="C80">
        <v>275</v>
      </c>
    </row>
    <row r="81" spans="1:3" x14ac:dyDescent="0.25">
      <c r="A81">
        <v>84116179</v>
      </c>
      <c r="B81" t="s">
        <v>2012</v>
      </c>
      <c r="C81">
        <v>493</v>
      </c>
    </row>
    <row r="82" spans="1:3" x14ac:dyDescent="0.25">
      <c r="A82">
        <v>84137321</v>
      </c>
      <c r="B82" t="s">
        <v>2012</v>
      </c>
      <c r="C82">
        <v>493</v>
      </c>
    </row>
    <row r="83" spans="1:3" x14ac:dyDescent="0.25">
      <c r="A83">
        <v>67178734</v>
      </c>
      <c r="B83" t="s">
        <v>2014</v>
      </c>
      <c r="C83">
        <v>372</v>
      </c>
    </row>
    <row r="84" spans="1:3" x14ac:dyDescent="0.25">
      <c r="A84">
        <v>84132204</v>
      </c>
      <c r="B84" t="s">
        <v>2014</v>
      </c>
      <c r="C84">
        <v>372</v>
      </c>
    </row>
    <row r="85" spans="1:3" x14ac:dyDescent="0.25">
      <c r="A85">
        <v>84146417</v>
      </c>
      <c r="B85" t="s">
        <v>2014</v>
      </c>
      <c r="C85">
        <v>372</v>
      </c>
    </row>
    <row r="86" spans="1:3" x14ac:dyDescent="0.25">
      <c r="A86">
        <v>84146821</v>
      </c>
      <c r="B86" t="s">
        <v>2015</v>
      </c>
      <c r="C86">
        <v>372</v>
      </c>
    </row>
    <row r="87" spans="1:3" x14ac:dyDescent="0.25">
      <c r="A87">
        <v>84144579</v>
      </c>
      <c r="B87" t="s">
        <v>684</v>
      </c>
      <c r="C87">
        <v>493</v>
      </c>
    </row>
    <row r="88" spans="1:3" x14ac:dyDescent="0.25">
      <c r="A88">
        <v>84146925</v>
      </c>
      <c r="B88" t="s">
        <v>2030</v>
      </c>
      <c r="C88">
        <v>493</v>
      </c>
    </row>
    <row r="89" spans="1:3" x14ac:dyDescent="0.25">
      <c r="A89">
        <v>84137325</v>
      </c>
      <c r="B89" t="s">
        <v>2045</v>
      </c>
      <c r="C89">
        <v>493</v>
      </c>
    </row>
    <row r="90" spans="1:3" x14ac:dyDescent="0.25">
      <c r="A90">
        <v>84144701</v>
      </c>
      <c r="B90" t="s">
        <v>2046</v>
      </c>
      <c r="C90">
        <v>493</v>
      </c>
    </row>
    <row r="91" spans="1:3" x14ac:dyDescent="0.25">
      <c r="A91">
        <v>68493994</v>
      </c>
      <c r="B91" t="s">
        <v>1836</v>
      </c>
      <c r="C91">
        <v>2016</v>
      </c>
    </row>
    <row r="92" spans="1:3" x14ac:dyDescent="0.25">
      <c r="A92">
        <v>68493994</v>
      </c>
      <c r="B92" t="s">
        <v>1836</v>
      </c>
      <c r="C92">
        <v>2016</v>
      </c>
    </row>
    <row r="93" spans="1:3" x14ac:dyDescent="0.25">
      <c r="A93">
        <v>84133251</v>
      </c>
      <c r="B93" t="s">
        <v>1011</v>
      </c>
      <c r="C93">
        <v>510</v>
      </c>
    </row>
    <row r="94" spans="1:3" x14ac:dyDescent="0.25">
      <c r="A94">
        <v>84133200</v>
      </c>
      <c r="B94" t="s">
        <v>1014</v>
      </c>
      <c r="C94">
        <v>510</v>
      </c>
    </row>
    <row r="95" spans="1:3" x14ac:dyDescent="0.25">
      <c r="A95">
        <v>84133198</v>
      </c>
      <c r="B95" t="s">
        <v>1021</v>
      </c>
      <c r="C95">
        <v>510</v>
      </c>
    </row>
    <row r="96" spans="1:3" x14ac:dyDescent="0.25">
      <c r="A96">
        <v>84133196</v>
      </c>
      <c r="B96" t="s">
        <v>1026</v>
      </c>
      <c r="C96">
        <v>510</v>
      </c>
    </row>
    <row r="97" spans="1:3" x14ac:dyDescent="0.25">
      <c r="A97">
        <v>84133195</v>
      </c>
      <c r="B97" t="s">
        <v>1027</v>
      </c>
      <c r="C97">
        <v>510</v>
      </c>
    </row>
    <row r="98" spans="1:3" x14ac:dyDescent="0.25">
      <c r="A98">
        <v>84133197</v>
      </c>
      <c r="B98" t="s">
        <v>1030</v>
      </c>
      <c r="C98">
        <v>510</v>
      </c>
    </row>
    <row r="99" spans="1:3" x14ac:dyDescent="0.25">
      <c r="A99">
        <v>84133252</v>
      </c>
      <c r="B99" t="s">
        <v>1085</v>
      </c>
      <c r="C99">
        <v>510</v>
      </c>
    </row>
    <row r="100" spans="1:3" x14ac:dyDescent="0.25">
      <c r="A100">
        <v>84133199</v>
      </c>
      <c r="B100" t="s">
        <v>1100</v>
      </c>
      <c r="C100">
        <v>510</v>
      </c>
    </row>
    <row r="101" spans="1:3" x14ac:dyDescent="0.25">
      <c r="A101">
        <v>67420264</v>
      </c>
      <c r="B101" t="s">
        <v>169</v>
      </c>
      <c r="C101">
        <v>510</v>
      </c>
    </row>
    <row r="102" spans="1:3" x14ac:dyDescent="0.25">
      <c r="A102">
        <v>84141112</v>
      </c>
      <c r="B102" t="s">
        <v>169</v>
      </c>
      <c r="C102">
        <v>510</v>
      </c>
    </row>
    <row r="103" spans="1:3" x14ac:dyDescent="0.25">
      <c r="A103">
        <v>84151685</v>
      </c>
      <c r="B103" t="s">
        <v>1289</v>
      </c>
      <c r="C103">
        <v>510</v>
      </c>
    </row>
    <row r="104" spans="1:3" x14ac:dyDescent="0.25">
      <c r="A104">
        <v>84150543</v>
      </c>
      <c r="B104" t="s">
        <v>1295</v>
      </c>
      <c r="C104">
        <v>510</v>
      </c>
    </row>
    <row r="105" spans="1:3" x14ac:dyDescent="0.25">
      <c r="A105">
        <v>84140419</v>
      </c>
      <c r="B105" t="s">
        <v>1304</v>
      </c>
      <c r="C105">
        <v>510</v>
      </c>
    </row>
    <row r="106" spans="1:3" x14ac:dyDescent="0.25">
      <c r="A106">
        <v>67611558</v>
      </c>
      <c r="B106" t="s">
        <v>1318</v>
      </c>
      <c r="C106">
        <v>510</v>
      </c>
    </row>
    <row r="107" spans="1:3" x14ac:dyDescent="0.25">
      <c r="A107">
        <v>84141111</v>
      </c>
      <c r="B107" t="s">
        <v>168</v>
      </c>
      <c r="C107">
        <v>510</v>
      </c>
    </row>
    <row r="108" spans="1:3" x14ac:dyDescent="0.25">
      <c r="A108">
        <v>84133618</v>
      </c>
      <c r="B108" t="s">
        <v>1375</v>
      </c>
      <c r="C108">
        <v>510</v>
      </c>
    </row>
    <row r="109" spans="1:3" x14ac:dyDescent="0.25">
      <c r="A109">
        <v>84141113</v>
      </c>
      <c r="B109" t="s">
        <v>1389</v>
      </c>
      <c r="C109">
        <v>510</v>
      </c>
    </row>
    <row r="110" spans="1:3" x14ac:dyDescent="0.25">
      <c r="A110">
        <v>68123253</v>
      </c>
      <c r="B110" t="s">
        <v>1412</v>
      </c>
      <c r="C110">
        <v>510</v>
      </c>
    </row>
    <row r="111" spans="1:3" x14ac:dyDescent="0.25">
      <c r="A111">
        <v>68123252</v>
      </c>
      <c r="B111" t="s">
        <v>1430</v>
      </c>
      <c r="C111">
        <v>510</v>
      </c>
    </row>
    <row r="112" spans="1:3" x14ac:dyDescent="0.25">
      <c r="A112">
        <v>68123252</v>
      </c>
      <c r="B112" t="s">
        <v>1430</v>
      </c>
      <c r="C112">
        <v>510</v>
      </c>
    </row>
    <row r="113" spans="1:3" x14ac:dyDescent="0.25">
      <c r="A113">
        <v>68409142</v>
      </c>
      <c r="B113" t="s">
        <v>1478</v>
      </c>
      <c r="C113">
        <v>510</v>
      </c>
    </row>
    <row r="114" spans="1:3" x14ac:dyDescent="0.25">
      <c r="A114">
        <v>68409143</v>
      </c>
      <c r="B114" t="s">
        <v>1480</v>
      </c>
      <c r="C114">
        <v>510</v>
      </c>
    </row>
    <row r="115" spans="1:3" x14ac:dyDescent="0.25">
      <c r="A115">
        <v>68414643</v>
      </c>
      <c r="B115" t="s">
        <v>116</v>
      </c>
      <c r="C115">
        <v>238</v>
      </c>
    </row>
    <row r="116" spans="1:3" x14ac:dyDescent="0.25">
      <c r="A116">
        <v>68414647</v>
      </c>
      <c r="B116" t="s">
        <v>115</v>
      </c>
      <c r="C116">
        <v>238</v>
      </c>
    </row>
    <row r="117" spans="1:3" x14ac:dyDescent="0.25">
      <c r="A117">
        <v>68655270</v>
      </c>
      <c r="B117" t="s">
        <v>1847</v>
      </c>
      <c r="C117">
        <v>14400</v>
      </c>
    </row>
    <row r="118" spans="1:3" x14ac:dyDescent="0.25">
      <c r="A118">
        <v>84151112</v>
      </c>
      <c r="B118" t="s">
        <v>936</v>
      </c>
      <c r="C118">
        <v>510</v>
      </c>
    </row>
    <row r="119" spans="1:3" x14ac:dyDescent="0.25">
      <c r="A119">
        <v>84151114</v>
      </c>
      <c r="B119" t="s">
        <v>1115</v>
      </c>
      <c r="C119">
        <v>340</v>
      </c>
    </row>
    <row r="120" spans="1:3" x14ac:dyDescent="0.25">
      <c r="A120">
        <v>84151113</v>
      </c>
      <c r="B120" t="s">
        <v>1156</v>
      </c>
      <c r="C120">
        <v>510</v>
      </c>
    </row>
    <row r="121" spans="1:3" x14ac:dyDescent="0.25">
      <c r="A121">
        <v>68264519</v>
      </c>
      <c r="B121" t="s">
        <v>277</v>
      </c>
      <c r="C121">
        <v>256</v>
      </c>
    </row>
    <row r="122" spans="1:3" x14ac:dyDescent="0.25">
      <c r="A122">
        <v>69713191</v>
      </c>
      <c r="B122" t="s">
        <v>799</v>
      </c>
      <c r="C122">
        <v>272</v>
      </c>
    </row>
    <row r="123" spans="1:3" x14ac:dyDescent="0.25">
      <c r="A123">
        <v>84133570</v>
      </c>
      <c r="B123" t="s">
        <v>881</v>
      </c>
      <c r="C123">
        <v>510</v>
      </c>
    </row>
    <row r="124" spans="1:3" x14ac:dyDescent="0.25">
      <c r="A124">
        <v>84133601</v>
      </c>
      <c r="B124" t="s">
        <v>883</v>
      </c>
      <c r="C124">
        <v>510</v>
      </c>
    </row>
    <row r="125" spans="1:3" x14ac:dyDescent="0.25">
      <c r="A125">
        <v>84133603</v>
      </c>
      <c r="B125" t="s">
        <v>886</v>
      </c>
      <c r="C125">
        <v>510</v>
      </c>
    </row>
    <row r="126" spans="1:3" x14ac:dyDescent="0.25">
      <c r="A126">
        <v>84133604</v>
      </c>
      <c r="B126" t="s">
        <v>887</v>
      </c>
      <c r="C126">
        <v>510</v>
      </c>
    </row>
    <row r="127" spans="1:3" x14ac:dyDescent="0.25">
      <c r="A127">
        <v>84133569</v>
      </c>
      <c r="B127" t="s">
        <v>897</v>
      </c>
      <c r="C127">
        <v>510</v>
      </c>
    </row>
    <row r="128" spans="1:3" x14ac:dyDescent="0.25">
      <c r="A128">
        <v>84144623</v>
      </c>
      <c r="B128" t="s">
        <v>908</v>
      </c>
      <c r="C128">
        <v>510</v>
      </c>
    </row>
    <row r="129" spans="1:3" x14ac:dyDescent="0.25">
      <c r="A129">
        <v>84150071</v>
      </c>
      <c r="B129" t="s">
        <v>909</v>
      </c>
      <c r="C129">
        <v>510</v>
      </c>
    </row>
    <row r="130" spans="1:3" x14ac:dyDescent="0.25">
      <c r="A130">
        <v>84136158</v>
      </c>
      <c r="B130" t="s">
        <v>910</v>
      </c>
      <c r="C130">
        <v>510</v>
      </c>
    </row>
    <row r="131" spans="1:3" x14ac:dyDescent="0.25">
      <c r="A131">
        <v>84141463</v>
      </c>
      <c r="B131" t="s">
        <v>916</v>
      </c>
      <c r="C131">
        <v>510</v>
      </c>
    </row>
    <row r="132" spans="1:3" x14ac:dyDescent="0.25">
      <c r="A132">
        <v>84145962</v>
      </c>
      <c r="B132" t="s">
        <v>917</v>
      </c>
      <c r="C132">
        <v>510</v>
      </c>
    </row>
    <row r="133" spans="1:3" x14ac:dyDescent="0.25">
      <c r="A133">
        <v>84150073</v>
      </c>
      <c r="B133" t="s">
        <v>922</v>
      </c>
      <c r="C133">
        <v>510</v>
      </c>
    </row>
    <row r="134" spans="1:3" x14ac:dyDescent="0.25">
      <c r="A134">
        <v>84162846</v>
      </c>
      <c r="B134" t="s">
        <v>936</v>
      </c>
      <c r="C134">
        <v>510</v>
      </c>
    </row>
    <row r="135" spans="1:3" x14ac:dyDescent="0.25">
      <c r="A135">
        <v>84138345</v>
      </c>
      <c r="B135" t="s">
        <v>937</v>
      </c>
      <c r="C135">
        <v>510</v>
      </c>
    </row>
    <row r="136" spans="1:3" x14ac:dyDescent="0.25">
      <c r="A136">
        <v>84162873</v>
      </c>
      <c r="B136" t="s">
        <v>937</v>
      </c>
      <c r="C136">
        <v>510</v>
      </c>
    </row>
    <row r="137" spans="1:3" x14ac:dyDescent="0.25">
      <c r="A137">
        <v>84138361</v>
      </c>
      <c r="B137" t="s">
        <v>939</v>
      </c>
      <c r="C137">
        <v>510</v>
      </c>
    </row>
    <row r="138" spans="1:3" x14ac:dyDescent="0.25">
      <c r="A138">
        <v>84162872</v>
      </c>
      <c r="B138" t="s">
        <v>939</v>
      </c>
      <c r="C138">
        <v>510</v>
      </c>
    </row>
    <row r="139" spans="1:3" x14ac:dyDescent="0.25">
      <c r="A139">
        <v>84138363</v>
      </c>
      <c r="B139" t="s">
        <v>940</v>
      </c>
      <c r="C139">
        <v>510</v>
      </c>
    </row>
    <row r="140" spans="1:3" x14ac:dyDescent="0.25">
      <c r="A140">
        <v>84147316</v>
      </c>
      <c r="B140" t="s">
        <v>941</v>
      </c>
      <c r="C140">
        <v>510</v>
      </c>
    </row>
    <row r="141" spans="1:3" x14ac:dyDescent="0.25">
      <c r="A141">
        <v>84162847</v>
      </c>
      <c r="B141" t="s">
        <v>941</v>
      </c>
      <c r="C141">
        <v>510</v>
      </c>
    </row>
    <row r="142" spans="1:3" x14ac:dyDescent="0.25">
      <c r="A142">
        <v>84156070</v>
      </c>
      <c r="B142" t="s">
        <v>947</v>
      </c>
      <c r="C142">
        <v>510</v>
      </c>
    </row>
    <row r="143" spans="1:3" x14ac:dyDescent="0.25">
      <c r="A143">
        <v>84172275</v>
      </c>
      <c r="B143" t="s">
        <v>950</v>
      </c>
      <c r="C143">
        <v>510</v>
      </c>
    </row>
    <row r="144" spans="1:3" x14ac:dyDescent="0.25">
      <c r="A144">
        <v>84129543</v>
      </c>
      <c r="B144" t="s">
        <v>1104</v>
      </c>
      <c r="C144">
        <v>510</v>
      </c>
    </row>
    <row r="145" spans="1:3" x14ac:dyDescent="0.25">
      <c r="A145">
        <v>84118337</v>
      </c>
      <c r="B145" t="s">
        <v>1105</v>
      </c>
      <c r="C145">
        <v>510</v>
      </c>
    </row>
    <row r="146" spans="1:3" x14ac:dyDescent="0.25">
      <c r="A146">
        <v>84118338</v>
      </c>
      <c r="B146" t="s">
        <v>1106</v>
      </c>
      <c r="C146">
        <v>510</v>
      </c>
    </row>
    <row r="147" spans="1:3" x14ac:dyDescent="0.25">
      <c r="A147">
        <v>84124378</v>
      </c>
      <c r="B147" t="s">
        <v>1107</v>
      </c>
      <c r="C147">
        <v>510</v>
      </c>
    </row>
    <row r="148" spans="1:3" x14ac:dyDescent="0.25">
      <c r="A148">
        <v>84118336</v>
      </c>
      <c r="B148" t="s">
        <v>1108</v>
      </c>
      <c r="C148">
        <v>510</v>
      </c>
    </row>
    <row r="149" spans="1:3" x14ac:dyDescent="0.25">
      <c r="A149">
        <v>67290266</v>
      </c>
      <c r="B149" t="s">
        <v>1109</v>
      </c>
      <c r="C149">
        <v>340</v>
      </c>
    </row>
    <row r="150" spans="1:3" x14ac:dyDescent="0.25">
      <c r="A150">
        <v>84171804</v>
      </c>
      <c r="B150" t="s">
        <v>1110</v>
      </c>
      <c r="C150">
        <v>340</v>
      </c>
    </row>
    <row r="151" spans="1:3" x14ac:dyDescent="0.25">
      <c r="A151">
        <v>67292205</v>
      </c>
      <c r="B151" t="s">
        <v>1111</v>
      </c>
      <c r="C151">
        <v>340</v>
      </c>
    </row>
    <row r="152" spans="1:3" x14ac:dyDescent="0.25">
      <c r="A152">
        <v>84156136</v>
      </c>
      <c r="B152" t="s">
        <v>1112</v>
      </c>
      <c r="C152">
        <v>340</v>
      </c>
    </row>
    <row r="153" spans="1:3" x14ac:dyDescent="0.25">
      <c r="A153">
        <v>84143858</v>
      </c>
      <c r="B153" t="s">
        <v>1113</v>
      </c>
      <c r="C153">
        <v>340</v>
      </c>
    </row>
    <row r="154" spans="1:3" x14ac:dyDescent="0.25">
      <c r="A154">
        <v>84149269</v>
      </c>
      <c r="B154" t="s">
        <v>1114</v>
      </c>
      <c r="C154">
        <v>340</v>
      </c>
    </row>
    <row r="155" spans="1:3" x14ac:dyDescent="0.25">
      <c r="A155">
        <v>67188067</v>
      </c>
      <c r="B155" t="s">
        <v>1115</v>
      </c>
      <c r="C155">
        <v>340</v>
      </c>
    </row>
    <row r="156" spans="1:3" x14ac:dyDescent="0.25">
      <c r="A156">
        <v>84137670</v>
      </c>
      <c r="B156" t="s">
        <v>1116</v>
      </c>
      <c r="C156">
        <v>340</v>
      </c>
    </row>
    <row r="157" spans="1:3" x14ac:dyDescent="0.25">
      <c r="A157">
        <v>84171749</v>
      </c>
      <c r="B157" t="s">
        <v>1116</v>
      </c>
      <c r="C157">
        <v>340</v>
      </c>
    </row>
    <row r="158" spans="1:3" x14ac:dyDescent="0.25">
      <c r="A158">
        <v>84141029</v>
      </c>
      <c r="B158" t="s">
        <v>1117</v>
      </c>
      <c r="C158">
        <v>510</v>
      </c>
    </row>
    <row r="159" spans="1:3" x14ac:dyDescent="0.25">
      <c r="A159">
        <v>84143855</v>
      </c>
      <c r="B159" t="s">
        <v>1118</v>
      </c>
      <c r="C159">
        <v>340</v>
      </c>
    </row>
    <row r="160" spans="1:3" x14ac:dyDescent="0.25">
      <c r="A160">
        <v>84143861</v>
      </c>
      <c r="B160" t="s">
        <v>1119</v>
      </c>
      <c r="C160">
        <v>340</v>
      </c>
    </row>
    <row r="161" spans="1:3" x14ac:dyDescent="0.25">
      <c r="A161">
        <v>84136711</v>
      </c>
      <c r="B161" t="s">
        <v>1120</v>
      </c>
      <c r="C161">
        <v>510</v>
      </c>
    </row>
    <row r="162" spans="1:3" x14ac:dyDescent="0.25">
      <c r="A162">
        <v>84146371</v>
      </c>
      <c r="B162" t="s">
        <v>1120</v>
      </c>
      <c r="C162">
        <v>340</v>
      </c>
    </row>
    <row r="163" spans="1:3" x14ac:dyDescent="0.25">
      <c r="A163">
        <v>84171750</v>
      </c>
      <c r="B163" t="s">
        <v>1120</v>
      </c>
      <c r="C163">
        <v>340</v>
      </c>
    </row>
    <row r="164" spans="1:3" x14ac:dyDescent="0.25">
      <c r="A164">
        <v>84141928</v>
      </c>
      <c r="B164" t="s">
        <v>1121</v>
      </c>
      <c r="C164">
        <v>340</v>
      </c>
    </row>
    <row r="165" spans="1:3" x14ac:dyDescent="0.25">
      <c r="A165">
        <v>84141449</v>
      </c>
      <c r="B165" t="s">
        <v>1122</v>
      </c>
      <c r="C165">
        <v>340</v>
      </c>
    </row>
    <row r="166" spans="1:3" x14ac:dyDescent="0.25">
      <c r="A166">
        <v>84171714</v>
      </c>
      <c r="B166" t="s">
        <v>1122</v>
      </c>
      <c r="C166">
        <v>340</v>
      </c>
    </row>
    <row r="167" spans="1:3" x14ac:dyDescent="0.25">
      <c r="A167">
        <v>67273766</v>
      </c>
      <c r="B167" t="s">
        <v>1123</v>
      </c>
      <c r="C167">
        <v>340</v>
      </c>
    </row>
    <row r="168" spans="1:3" x14ac:dyDescent="0.25">
      <c r="A168">
        <v>84143862</v>
      </c>
      <c r="B168" t="s">
        <v>1123</v>
      </c>
      <c r="C168">
        <v>340</v>
      </c>
    </row>
    <row r="169" spans="1:3" x14ac:dyDescent="0.25">
      <c r="A169">
        <v>84171831</v>
      </c>
      <c r="B169" t="s">
        <v>1123</v>
      </c>
      <c r="C169">
        <v>340</v>
      </c>
    </row>
    <row r="170" spans="1:3" x14ac:dyDescent="0.25">
      <c r="A170">
        <v>84171803</v>
      </c>
      <c r="B170" t="s">
        <v>1125</v>
      </c>
      <c r="C170">
        <v>340</v>
      </c>
    </row>
    <row r="171" spans="1:3" x14ac:dyDescent="0.25">
      <c r="A171">
        <v>84159174</v>
      </c>
      <c r="B171" t="s">
        <v>1126</v>
      </c>
      <c r="C171">
        <v>340</v>
      </c>
    </row>
    <row r="172" spans="1:3" x14ac:dyDescent="0.25">
      <c r="A172">
        <v>84159159</v>
      </c>
      <c r="B172" t="s">
        <v>1127</v>
      </c>
      <c r="C172">
        <v>340</v>
      </c>
    </row>
    <row r="173" spans="1:3" x14ac:dyDescent="0.25">
      <c r="A173">
        <v>84118335</v>
      </c>
      <c r="B173" t="s">
        <v>1129</v>
      </c>
      <c r="C173">
        <v>510</v>
      </c>
    </row>
    <row r="174" spans="1:3" x14ac:dyDescent="0.25">
      <c r="A174">
        <v>84145826</v>
      </c>
      <c r="B174" t="s">
        <v>1129</v>
      </c>
      <c r="C174">
        <v>340</v>
      </c>
    </row>
    <row r="175" spans="1:3" x14ac:dyDescent="0.25">
      <c r="A175">
        <v>67302712</v>
      </c>
      <c r="B175" t="s">
        <v>1130</v>
      </c>
      <c r="C175">
        <v>340</v>
      </c>
    </row>
    <row r="176" spans="1:3" x14ac:dyDescent="0.25">
      <c r="A176">
        <v>84171801</v>
      </c>
      <c r="B176" t="s">
        <v>1131</v>
      </c>
      <c r="C176">
        <v>340</v>
      </c>
    </row>
    <row r="177" spans="1:3" x14ac:dyDescent="0.25">
      <c r="A177">
        <v>84170838</v>
      </c>
      <c r="B177" t="s">
        <v>1155</v>
      </c>
      <c r="C177">
        <v>510</v>
      </c>
    </row>
    <row r="178" spans="1:3" x14ac:dyDescent="0.25">
      <c r="A178">
        <v>84156069</v>
      </c>
      <c r="B178" t="s">
        <v>1159</v>
      </c>
      <c r="C178">
        <v>510</v>
      </c>
    </row>
    <row r="179" spans="1:3" x14ac:dyDescent="0.25">
      <c r="A179">
        <v>84168876</v>
      </c>
      <c r="B179" t="s">
        <v>1160</v>
      </c>
      <c r="C179">
        <v>510</v>
      </c>
    </row>
    <row r="180" spans="1:3" x14ac:dyDescent="0.25">
      <c r="A180">
        <v>67273829</v>
      </c>
      <c r="B180" t="s">
        <v>1161</v>
      </c>
      <c r="C180">
        <v>510</v>
      </c>
    </row>
    <row r="181" spans="1:3" x14ac:dyDescent="0.25">
      <c r="A181">
        <v>84138312</v>
      </c>
      <c r="B181" t="s">
        <v>1500</v>
      </c>
      <c r="C181">
        <v>510</v>
      </c>
    </row>
    <row r="182" spans="1:3" x14ac:dyDescent="0.25">
      <c r="A182">
        <v>84137701</v>
      </c>
      <c r="B182" t="s">
        <v>167</v>
      </c>
      <c r="C182">
        <v>510</v>
      </c>
    </row>
    <row r="183" spans="1:3" x14ac:dyDescent="0.25">
      <c r="A183">
        <v>84135758</v>
      </c>
      <c r="B183" t="s">
        <v>170</v>
      </c>
      <c r="C183">
        <v>510</v>
      </c>
    </row>
    <row r="184" spans="1:3" x14ac:dyDescent="0.25">
      <c r="A184">
        <v>84150840</v>
      </c>
      <c r="B184" t="s">
        <v>168</v>
      </c>
      <c r="C184">
        <v>510</v>
      </c>
    </row>
    <row r="185" spans="1:3" x14ac:dyDescent="0.25">
      <c r="A185">
        <v>68123253</v>
      </c>
      <c r="B185" t="s">
        <v>1412</v>
      </c>
      <c r="C185">
        <v>510</v>
      </c>
    </row>
    <row r="186" spans="1:3" x14ac:dyDescent="0.25">
      <c r="A186">
        <v>67218545</v>
      </c>
      <c r="B186" t="s">
        <v>946</v>
      </c>
      <c r="C186">
        <v>510</v>
      </c>
    </row>
    <row r="187" spans="1:3" x14ac:dyDescent="0.25">
      <c r="A187">
        <v>67445169</v>
      </c>
      <c r="B187" t="s">
        <v>1124</v>
      </c>
      <c r="C187">
        <v>340</v>
      </c>
    </row>
    <row r="188" spans="1:3" x14ac:dyDescent="0.25">
      <c r="A188">
        <v>67445298</v>
      </c>
      <c r="B188" t="s">
        <v>1128</v>
      </c>
      <c r="C188">
        <v>510</v>
      </c>
    </row>
    <row r="189" spans="1:3" x14ac:dyDescent="0.25">
      <c r="A189">
        <v>67870325</v>
      </c>
      <c r="B189" t="s">
        <v>1162</v>
      </c>
      <c r="C189">
        <v>510</v>
      </c>
    </row>
    <row r="190" spans="1:3" x14ac:dyDescent="0.25">
      <c r="A190">
        <v>68123255</v>
      </c>
      <c r="B190" t="s">
        <v>1173</v>
      </c>
      <c r="C190">
        <v>510</v>
      </c>
    </row>
    <row r="191" spans="1:3" x14ac:dyDescent="0.25">
      <c r="A191">
        <v>68123254</v>
      </c>
      <c r="B191" t="s">
        <v>1182</v>
      </c>
      <c r="C191">
        <v>510</v>
      </c>
    </row>
    <row r="192" spans="1:3" x14ac:dyDescent="0.25">
      <c r="A192">
        <v>67473907</v>
      </c>
      <c r="B192" t="s">
        <v>1192</v>
      </c>
      <c r="C192">
        <v>510</v>
      </c>
    </row>
    <row r="193" spans="1:3" x14ac:dyDescent="0.25">
      <c r="A193">
        <v>68655555</v>
      </c>
      <c r="B193" t="s">
        <v>1215</v>
      </c>
      <c r="C193">
        <v>510</v>
      </c>
    </row>
    <row r="194" spans="1:3" x14ac:dyDescent="0.25">
      <c r="A194">
        <v>67599487</v>
      </c>
      <c r="B194" t="s">
        <v>1218</v>
      </c>
      <c r="C194">
        <v>510</v>
      </c>
    </row>
    <row r="195" spans="1:3" x14ac:dyDescent="0.25">
      <c r="A195">
        <v>67916889</v>
      </c>
      <c r="B195" t="s">
        <v>1502</v>
      </c>
      <c r="C195">
        <v>510</v>
      </c>
    </row>
    <row r="196" spans="1:3" x14ac:dyDescent="0.25">
      <c r="A196">
        <v>67476456</v>
      </c>
      <c r="B196" t="s">
        <v>620</v>
      </c>
      <c r="C196">
        <v>400</v>
      </c>
    </row>
    <row r="197" spans="1:3" x14ac:dyDescent="0.25">
      <c r="A197">
        <v>68842355</v>
      </c>
      <c r="B197" t="s">
        <v>1988</v>
      </c>
      <c r="C197">
        <v>350</v>
      </c>
    </row>
    <row r="198" spans="1:3" x14ac:dyDescent="0.25">
      <c r="A198">
        <v>67659278</v>
      </c>
      <c r="B198" t="s">
        <v>1920</v>
      </c>
      <c r="C198">
        <v>315</v>
      </c>
    </row>
    <row r="199" spans="1:3" x14ac:dyDescent="0.25">
      <c r="A199">
        <v>68147998</v>
      </c>
      <c r="B199" t="s">
        <v>1920</v>
      </c>
      <c r="C199">
        <v>315</v>
      </c>
    </row>
    <row r="200" spans="1:3" x14ac:dyDescent="0.25">
      <c r="A200">
        <v>68494148</v>
      </c>
      <c r="B200" t="s">
        <v>1921</v>
      </c>
      <c r="C200">
        <v>360</v>
      </c>
    </row>
    <row r="201" spans="1:3" x14ac:dyDescent="0.25">
      <c r="A201">
        <v>84157987</v>
      </c>
      <c r="B201" t="s">
        <v>2084</v>
      </c>
      <c r="C201">
        <v>400</v>
      </c>
    </row>
    <row r="202" spans="1:3" x14ac:dyDescent="0.25">
      <c r="A202">
        <v>67353482</v>
      </c>
      <c r="B202" t="s">
        <v>617</v>
      </c>
      <c r="C202">
        <v>130</v>
      </c>
    </row>
    <row r="203" spans="1:3" x14ac:dyDescent="0.25">
      <c r="A203">
        <v>67465064</v>
      </c>
      <c r="B203" t="s">
        <v>617</v>
      </c>
      <c r="C203">
        <v>130</v>
      </c>
    </row>
    <row r="204" spans="1:3" x14ac:dyDescent="0.25">
      <c r="A204">
        <v>67588468</v>
      </c>
      <c r="B204" t="s">
        <v>994</v>
      </c>
      <c r="C204">
        <v>322</v>
      </c>
    </row>
    <row r="205" spans="1:3" x14ac:dyDescent="0.25">
      <c r="A205">
        <v>67588482</v>
      </c>
      <c r="B205" t="s">
        <v>996</v>
      </c>
      <c r="C205">
        <v>288</v>
      </c>
    </row>
    <row r="206" spans="1:3" x14ac:dyDescent="0.25">
      <c r="A206">
        <v>67588469</v>
      </c>
      <c r="B206" t="s">
        <v>1001</v>
      </c>
      <c r="C206">
        <v>322</v>
      </c>
    </row>
    <row r="207" spans="1:3" x14ac:dyDescent="0.25">
      <c r="A207">
        <v>67413740</v>
      </c>
      <c r="B207" t="s">
        <v>1186</v>
      </c>
      <c r="C207">
        <v>322</v>
      </c>
    </row>
    <row r="208" spans="1:3" x14ac:dyDescent="0.25">
      <c r="A208">
        <v>67413742</v>
      </c>
      <c r="B208" t="s">
        <v>1187</v>
      </c>
      <c r="C208">
        <v>288</v>
      </c>
    </row>
    <row r="209" spans="1:3" x14ac:dyDescent="0.25">
      <c r="A209">
        <v>67410450</v>
      </c>
      <c r="B209" t="s">
        <v>1188</v>
      </c>
      <c r="C209">
        <v>322</v>
      </c>
    </row>
    <row r="210" spans="1:3" x14ac:dyDescent="0.25">
      <c r="A210">
        <v>67410513</v>
      </c>
      <c r="B210" t="s">
        <v>1190</v>
      </c>
      <c r="C210">
        <v>288</v>
      </c>
    </row>
    <row r="211" spans="1:3" x14ac:dyDescent="0.25">
      <c r="A211">
        <v>67588482</v>
      </c>
      <c r="B211" t="s">
        <v>997</v>
      </c>
      <c r="C211">
        <v>288</v>
      </c>
    </row>
    <row r="212" spans="1:3" x14ac:dyDescent="0.25">
      <c r="A212">
        <v>67559262</v>
      </c>
      <c r="B212" t="s">
        <v>1447</v>
      </c>
      <c r="C212">
        <v>288</v>
      </c>
    </row>
    <row r="213" spans="1:3" x14ac:dyDescent="0.25">
      <c r="A213">
        <v>67559262</v>
      </c>
      <c r="B213" t="s">
        <v>1450</v>
      </c>
      <c r="C213">
        <v>288</v>
      </c>
    </row>
    <row r="214" spans="1:3" x14ac:dyDescent="0.25">
      <c r="A214">
        <v>67349792</v>
      </c>
      <c r="B214" t="s">
        <v>1452</v>
      </c>
      <c r="C214">
        <v>288</v>
      </c>
    </row>
    <row r="215" spans="1:3" x14ac:dyDescent="0.25">
      <c r="A215">
        <v>67349792</v>
      </c>
      <c r="B215" t="s">
        <v>1453</v>
      </c>
      <c r="C215">
        <v>288</v>
      </c>
    </row>
    <row r="216" spans="1:3" x14ac:dyDescent="0.25">
      <c r="A216">
        <v>67559261</v>
      </c>
      <c r="B216" t="s">
        <v>1455</v>
      </c>
      <c r="C216">
        <v>288</v>
      </c>
    </row>
    <row r="217" spans="1:3" x14ac:dyDescent="0.25">
      <c r="A217">
        <v>67409863</v>
      </c>
      <c r="B217" t="s">
        <v>1460</v>
      </c>
      <c r="C217">
        <v>288</v>
      </c>
    </row>
    <row r="218" spans="1:3" x14ac:dyDescent="0.25">
      <c r="A218">
        <v>67409863</v>
      </c>
      <c r="B218" t="s">
        <v>1459</v>
      </c>
      <c r="C218">
        <v>288</v>
      </c>
    </row>
    <row r="219" spans="1:3" x14ac:dyDescent="0.25">
      <c r="A219">
        <v>67409862</v>
      </c>
      <c r="B219" t="s">
        <v>1464</v>
      </c>
      <c r="C219">
        <v>288</v>
      </c>
    </row>
    <row r="220" spans="1:3" x14ac:dyDescent="0.25">
      <c r="A220">
        <v>67409862</v>
      </c>
      <c r="B220" t="s">
        <v>1465</v>
      </c>
      <c r="C220">
        <v>288</v>
      </c>
    </row>
    <row r="221" spans="1:3" x14ac:dyDescent="0.25">
      <c r="A221">
        <v>67349795</v>
      </c>
      <c r="B221" t="s">
        <v>609</v>
      </c>
      <c r="C221">
        <v>288</v>
      </c>
    </row>
    <row r="222" spans="1:3" x14ac:dyDescent="0.25">
      <c r="A222">
        <v>67349795</v>
      </c>
      <c r="B222" t="s">
        <v>609</v>
      </c>
      <c r="C222">
        <v>288</v>
      </c>
    </row>
    <row r="223" spans="1:3" x14ac:dyDescent="0.25">
      <c r="A223">
        <v>67349796</v>
      </c>
      <c r="B223" t="s">
        <v>1470</v>
      </c>
      <c r="C223">
        <v>288</v>
      </c>
    </row>
    <row r="224" spans="1:3" x14ac:dyDescent="0.25">
      <c r="A224">
        <v>67349797</v>
      </c>
      <c r="B224" t="s">
        <v>653</v>
      </c>
      <c r="C224">
        <v>288</v>
      </c>
    </row>
    <row r="225" spans="1:3" x14ac:dyDescent="0.25">
      <c r="A225">
        <v>67349797</v>
      </c>
      <c r="B225" t="s">
        <v>653</v>
      </c>
      <c r="C225">
        <v>288</v>
      </c>
    </row>
    <row r="226" spans="1:3" x14ac:dyDescent="0.25">
      <c r="A226">
        <v>67843537</v>
      </c>
      <c r="B226" t="s">
        <v>653</v>
      </c>
      <c r="C226">
        <v>288</v>
      </c>
    </row>
    <row r="227" spans="1:3" x14ac:dyDescent="0.25">
      <c r="A227">
        <v>67349793</v>
      </c>
      <c r="B227" t="s">
        <v>1475</v>
      </c>
      <c r="C227">
        <v>288</v>
      </c>
    </row>
    <row r="228" spans="1:3" x14ac:dyDescent="0.25">
      <c r="A228">
        <v>67356679</v>
      </c>
      <c r="B228" t="s">
        <v>1456</v>
      </c>
      <c r="C228">
        <v>322</v>
      </c>
    </row>
    <row r="229" spans="1:3" x14ac:dyDescent="0.25">
      <c r="A229">
        <v>67349789</v>
      </c>
      <c r="B229" t="s">
        <v>1459</v>
      </c>
      <c r="C229">
        <v>288</v>
      </c>
    </row>
    <row r="230" spans="1:3" x14ac:dyDescent="0.25">
      <c r="A230">
        <v>67349791</v>
      </c>
      <c r="B230" t="s">
        <v>1463</v>
      </c>
      <c r="C230">
        <v>288</v>
      </c>
    </row>
    <row r="231" spans="1:3" x14ac:dyDescent="0.25">
      <c r="A231">
        <v>67843538</v>
      </c>
      <c r="B231" t="s">
        <v>1472</v>
      </c>
      <c r="C231">
        <v>322</v>
      </c>
    </row>
    <row r="232" spans="1:3" x14ac:dyDescent="0.25">
      <c r="A232">
        <v>67382708</v>
      </c>
      <c r="B232" t="s">
        <v>1911</v>
      </c>
      <c r="C232">
        <v>360</v>
      </c>
    </row>
    <row r="233" spans="1:3" x14ac:dyDescent="0.25">
      <c r="A233">
        <v>67853119</v>
      </c>
      <c r="B233" t="s">
        <v>1189</v>
      </c>
      <c r="C233">
        <v>322</v>
      </c>
    </row>
    <row r="234" spans="1:3" x14ac:dyDescent="0.25">
      <c r="A234">
        <v>84149032</v>
      </c>
      <c r="B234" t="s">
        <v>2082</v>
      </c>
      <c r="C234">
        <v>299</v>
      </c>
    </row>
    <row r="235" spans="1:3" x14ac:dyDescent="0.25">
      <c r="A235">
        <v>84167153</v>
      </c>
      <c r="B235" t="s">
        <v>2096</v>
      </c>
      <c r="C235">
        <v>110</v>
      </c>
    </row>
    <row r="236" spans="1:3" x14ac:dyDescent="0.25">
      <c r="A236">
        <v>84160275</v>
      </c>
      <c r="B236" t="s">
        <v>2128</v>
      </c>
      <c r="C236">
        <v>110</v>
      </c>
    </row>
    <row r="237" spans="1:3" x14ac:dyDescent="0.25">
      <c r="A237">
        <v>67270385</v>
      </c>
      <c r="B237" t="s">
        <v>2122</v>
      </c>
      <c r="C237">
        <v>275</v>
      </c>
    </row>
    <row r="238" spans="1:3" x14ac:dyDescent="0.25">
      <c r="A238">
        <v>67821479</v>
      </c>
      <c r="B238" t="s">
        <v>2122</v>
      </c>
      <c r="C238">
        <v>275</v>
      </c>
    </row>
    <row r="239" spans="1:3" x14ac:dyDescent="0.25">
      <c r="A239">
        <v>67270386</v>
      </c>
      <c r="B239" t="s">
        <v>651</v>
      </c>
      <c r="C239">
        <v>275</v>
      </c>
    </row>
    <row r="240" spans="1:3" x14ac:dyDescent="0.25">
      <c r="A240">
        <v>67825176</v>
      </c>
      <c r="B240" t="s">
        <v>651</v>
      </c>
      <c r="C240">
        <v>320</v>
      </c>
    </row>
    <row r="241" spans="1:3" x14ac:dyDescent="0.25">
      <c r="A241">
        <v>67270381</v>
      </c>
      <c r="B241" t="s">
        <v>2160</v>
      </c>
      <c r="C241">
        <v>275</v>
      </c>
    </row>
    <row r="242" spans="1:3" x14ac:dyDescent="0.25">
      <c r="A242">
        <v>68445799</v>
      </c>
      <c r="B242" t="s">
        <v>719</v>
      </c>
      <c r="C242">
        <v>275</v>
      </c>
    </row>
    <row r="243" spans="1:3" x14ac:dyDescent="0.25">
      <c r="A243">
        <v>67934984</v>
      </c>
      <c r="B243" t="s">
        <v>2161</v>
      </c>
      <c r="C243">
        <v>304</v>
      </c>
    </row>
    <row r="244" spans="1:3" x14ac:dyDescent="0.25">
      <c r="A244">
        <v>68670703</v>
      </c>
      <c r="B244" t="s">
        <v>2161</v>
      </c>
      <c r="C244" t="e">
        <v>#N/A</v>
      </c>
    </row>
    <row r="245" spans="1:3" x14ac:dyDescent="0.25">
      <c r="A245">
        <v>69704149</v>
      </c>
      <c r="B245" t="s">
        <v>2162</v>
      </c>
      <c r="C245">
        <v>210</v>
      </c>
    </row>
    <row r="246" spans="1:3" x14ac:dyDescent="0.25">
      <c r="A246">
        <v>69665113</v>
      </c>
      <c r="B246" t="s">
        <v>442</v>
      </c>
      <c r="C246">
        <v>256</v>
      </c>
    </row>
    <row r="247" spans="1:3" x14ac:dyDescent="0.25">
      <c r="A247">
        <v>69665114</v>
      </c>
      <c r="B247" t="s">
        <v>443</v>
      </c>
      <c r="C247">
        <v>256</v>
      </c>
    </row>
    <row r="248" spans="1:3" x14ac:dyDescent="0.25">
      <c r="A248">
        <v>69665115</v>
      </c>
      <c r="B248" t="s">
        <v>821</v>
      </c>
      <c r="C248">
        <v>256</v>
      </c>
    </row>
    <row r="249" spans="1:3" x14ac:dyDescent="0.25">
      <c r="A249">
        <v>84147607</v>
      </c>
      <c r="B249" t="s">
        <v>2152</v>
      </c>
      <c r="C249">
        <v>126</v>
      </c>
    </row>
    <row r="250" spans="1:3" x14ac:dyDescent="0.25">
      <c r="A250">
        <v>67825129</v>
      </c>
      <c r="B250" t="s">
        <v>1449</v>
      </c>
      <c r="C250">
        <v>322</v>
      </c>
    </row>
    <row r="251" spans="1:3" x14ac:dyDescent="0.25">
      <c r="A251">
        <v>67964162</v>
      </c>
      <c r="B251" t="s">
        <v>670</v>
      </c>
      <c r="C251">
        <v>195</v>
      </c>
    </row>
    <row r="252" spans="1:3" x14ac:dyDescent="0.25">
      <c r="A252">
        <v>68264515</v>
      </c>
      <c r="B252" t="s">
        <v>665</v>
      </c>
      <c r="C252">
        <v>195</v>
      </c>
    </row>
    <row r="253" spans="1:3" x14ac:dyDescent="0.25">
      <c r="A253">
        <v>67964164</v>
      </c>
      <c r="B253" t="s">
        <v>645</v>
      </c>
      <c r="C253">
        <v>195</v>
      </c>
    </row>
    <row r="254" spans="1:3" x14ac:dyDescent="0.25">
      <c r="A254">
        <v>68654218</v>
      </c>
      <c r="B254" t="s">
        <v>306</v>
      </c>
      <c r="C254">
        <v>256</v>
      </c>
    </row>
    <row r="255" spans="1:3" x14ac:dyDescent="0.25">
      <c r="A255">
        <v>68709811</v>
      </c>
      <c r="B255" t="s">
        <v>776</v>
      </c>
      <c r="C255">
        <v>195</v>
      </c>
    </row>
    <row r="256" spans="1:3" x14ac:dyDescent="0.25">
      <c r="A256">
        <v>68354599</v>
      </c>
      <c r="B256" t="s">
        <v>697</v>
      </c>
      <c r="C256">
        <v>195</v>
      </c>
    </row>
    <row r="257" spans="1:3" x14ac:dyDescent="0.25">
      <c r="A257">
        <v>68354598</v>
      </c>
      <c r="B257" t="s">
        <v>696</v>
      </c>
      <c r="C257">
        <v>195</v>
      </c>
    </row>
    <row r="258" spans="1:3" x14ac:dyDescent="0.25">
      <c r="A258">
        <v>67759910</v>
      </c>
      <c r="B258" t="s">
        <v>671</v>
      </c>
      <c r="C258">
        <v>130</v>
      </c>
    </row>
    <row r="259" spans="1:3" x14ac:dyDescent="0.25">
      <c r="A259">
        <v>67964163</v>
      </c>
      <c r="B259" t="s">
        <v>671</v>
      </c>
      <c r="C259">
        <v>195</v>
      </c>
    </row>
    <row r="260" spans="1:3" x14ac:dyDescent="0.25">
      <c r="A260">
        <v>67959551</v>
      </c>
      <c r="B260" t="s">
        <v>669</v>
      </c>
      <c r="C260">
        <v>195</v>
      </c>
    </row>
    <row r="261" spans="1:3" x14ac:dyDescent="0.25">
      <c r="A261">
        <v>84149304</v>
      </c>
      <c r="B261" t="s">
        <v>2099</v>
      </c>
      <c r="C261">
        <v>330</v>
      </c>
    </row>
    <row r="262" spans="1:3" x14ac:dyDescent="0.25">
      <c r="A262">
        <v>84169163</v>
      </c>
      <c r="B262" t="s">
        <v>2099</v>
      </c>
      <c r="C262">
        <v>280</v>
      </c>
    </row>
    <row r="263" spans="1:3" x14ac:dyDescent="0.25">
      <c r="A263">
        <v>68863007</v>
      </c>
      <c r="B263" t="s">
        <v>803</v>
      </c>
      <c r="C263">
        <v>272</v>
      </c>
    </row>
    <row r="264" spans="1:3" x14ac:dyDescent="0.25">
      <c r="A264">
        <v>68863006</v>
      </c>
      <c r="B264" t="s">
        <v>802</v>
      </c>
      <c r="C264">
        <v>272</v>
      </c>
    </row>
    <row r="265" spans="1:3" x14ac:dyDescent="0.25">
      <c r="A265">
        <v>68654232</v>
      </c>
      <c r="B265" t="s">
        <v>307</v>
      </c>
      <c r="C265">
        <v>256</v>
      </c>
    </row>
    <row r="266" spans="1:3" x14ac:dyDescent="0.25">
      <c r="A266">
        <v>68863008</v>
      </c>
      <c r="B266" t="s">
        <v>804</v>
      </c>
      <c r="C266">
        <v>272</v>
      </c>
    </row>
    <row r="267" spans="1:3" x14ac:dyDescent="0.25">
      <c r="A267">
        <v>69713190</v>
      </c>
      <c r="B267" t="s">
        <v>670</v>
      </c>
      <c r="C267">
        <v>256</v>
      </c>
    </row>
    <row r="268" spans="1:3" x14ac:dyDescent="0.25">
      <c r="A268">
        <v>84157866</v>
      </c>
      <c r="B268" t="s">
        <v>616</v>
      </c>
      <c r="C268">
        <v>322</v>
      </c>
    </row>
    <row r="269" spans="1:3" x14ac:dyDescent="0.25">
      <c r="A269">
        <v>84157866</v>
      </c>
      <c r="B269" t="s">
        <v>616</v>
      </c>
      <c r="C269">
        <v>322</v>
      </c>
    </row>
    <row r="270" spans="1:3" x14ac:dyDescent="0.25">
      <c r="A270">
        <v>84141892</v>
      </c>
      <c r="B270" t="s">
        <v>2092</v>
      </c>
      <c r="C270">
        <v>464</v>
      </c>
    </row>
    <row r="271" spans="1:3" x14ac:dyDescent="0.25">
      <c r="A271">
        <v>84161086</v>
      </c>
      <c r="B271" t="s">
        <v>2092</v>
      </c>
      <c r="C271">
        <v>462</v>
      </c>
    </row>
    <row r="272" spans="1:3" x14ac:dyDescent="0.25">
      <c r="A272">
        <v>84171303</v>
      </c>
      <c r="B272" t="s">
        <v>2094</v>
      </c>
      <c r="C272">
        <v>322</v>
      </c>
    </row>
    <row r="273" spans="1:3" x14ac:dyDescent="0.25">
      <c r="A273">
        <v>84171303</v>
      </c>
      <c r="B273" t="s">
        <v>2094</v>
      </c>
      <c r="C273">
        <v>322</v>
      </c>
    </row>
    <row r="274" spans="1:3" x14ac:dyDescent="0.25">
      <c r="A274">
        <v>67434730</v>
      </c>
      <c r="B274" t="s">
        <v>616</v>
      </c>
      <c r="C274">
        <v>322</v>
      </c>
    </row>
    <row r="275" spans="1:3" x14ac:dyDescent="0.25">
      <c r="A275">
        <v>67860175</v>
      </c>
      <c r="B275" t="s">
        <v>655</v>
      </c>
      <c r="C275">
        <v>322</v>
      </c>
    </row>
    <row r="276" spans="1:3" x14ac:dyDescent="0.25">
      <c r="A276">
        <v>68302615</v>
      </c>
      <c r="B276" t="s">
        <v>2173</v>
      </c>
      <c r="C276">
        <v>165</v>
      </c>
    </row>
    <row r="277" spans="1:3" x14ac:dyDescent="0.25">
      <c r="A277">
        <v>67476439</v>
      </c>
      <c r="B277" t="s">
        <v>2147</v>
      </c>
      <c r="C277">
        <v>330</v>
      </c>
    </row>
    <row r="278" spans="1:3" x14ac:dyDescent="0.25">
      <c r="A278">
        <v>67245337</v>
      </c>
      <c r="B278" t="s">
        <v>2119</v>
      </c>
      <c r="C278">
        <v>462</v>
      </c>
    </row>
    <row r="279" spans="1:3" x14ac:dyDescent="0.25">
      <c r="A279">
        <v>67722293</v>
      </c>
      <c r="B279" t="s">
        <v>639</v>
      </c>
      <c r="C279">
        <v>464</v>
      </c>
    </row>
    <row r="280" spans="1:3" x14ac:dyDescent="0.25">
      <c r="A280">
        <v>67722291</v>
      </c>
      <c r="B280" t="s">
        <v>638</v>
      </c>
      <c r="C280">
        <v>464</v>
      </c>
    </row>
    <row r="281" spans="1:3" x14ac:dyDescent="0.25">
      <c r="A281">
        <v>84171583</v>
      </c>
      <c r="B281" t="s">
        <v>2133</v>
      </c>
      <c r="C281">
        <v>280</v>
      </c>
    </row>
    <row r="282" spans="1:3" x14ac:dyDescent="0.25">
      <c r="A282">
        <v>84136157</v>
      </c>
      <c r="B282" t="s">
        <v>2143</v>
      </c>
      <c r="C282">
        <v>330</v>
      </c>
    </row>
    <row r="283" spans="1:3" x14ac:dyDescent="0.25">
      <c r="A283">
        <v>84149186</v>
      </c>
      <c r="B283" t="s">
        <v>2143</v>
      </c>
      <c r="C283">
        <v>290</v>
      </c>
    </row>
    <row r="284" spans="1:3" x14ac:dyDescent="0.25">
      <c r="A284">
        <v>84150115</v>
      </c>
      <c r="B284" t="s">
        <v>2143</v>
      </c>
      <c r="C284">
        <v>330</v>
      </c>
    </row>
    <row r="285" spans="1:3" x14ac:dyDescent="0.25">
      <c r="A285">
        <v>84149283</v>
      </c>
      <c r="B285" t="s">
        <v>2139</v>
      </c>
      <c r="C285">
        <v>464</v>
      </c>
    </row>
    <row r="286" spans="1:3" x14ac:dyDescent="0.25">
      <c r="A286">
        <v>84162708</v>
      </c>
      <c r="B286" t="s">
        <v>639</v>
      </c>
      <c r="C286">
        <v>464</v>
      </c>
    </row>
    <row r="287" spans="1:3" x14ac:dyDescent="0.25">
      <c r="A287">
        <v>69572544</v>
      </c>
      <c r="B287" t="s">
        <v>771</v>
      </c>
      <c r="C287">
        <v>176</v>
      </c>
    </row>
    <row r="288" spans="1:3" x14ac:dyDescent="0.25">
      <c r="A288">
        <v>68472242</v>
      </c>
      <c r="B288" t="s">
        <v>727</v>
      </c>
      <c r="C288">
        <v>160</v>
      </c>
    </row>
    <row r="289" spans="1:3" x14ac:dyDescent="0.25">
      <c r="A289">
        <v>84119340</v>
      </c>
      <c r="B289" t="s">
        <v>479</v>
      </c>
      <c r="C289">
        <v>176</v>
      </c>
    </row>
    <row r="290" spans="1:3" x14ac:dyDescent="0.25">
      <c r="A290">
        <v>84137358</v>
      </c>
      <c r="B290" t="s">
        <v>479</v>
      </c>
      <c r="C290">
        <v>176</v>
      </c>
    </row>
    <row r="291" spans="1:3" x14ac:dyDescent="0.25">
      <c r="A291">
        <v>84144694</v>
      </c>
      <c r="B291" t="s">
        <v>287</v>
      </c>
      <c r="C291">
        <v>176</v>
      </c>
    </row>
    <row r="292" spans="1:3" x14ac:dyDescent="0.25">
      <c r="A292">
        <v>12345678</v>
      </c>
      <c r="B292" t="s">
        <v>2048</v>
      </c>
      <c r="C292" t="e">
        <v>#N/A</v>
      </c>
    </row>
    <row r="293" spans="1:3" x14ac:dyDescent="0.25">
      <c r="A293">
        <v>12345678</v>
      </c>
      <c r="B293" t="s">
        <v>2048</v>
      </c>
      <c r="C293" t="e">
        <v>#N/A</v>
      </c>
    </row>
    <row r="294" spans="1:3" x14ac:dyDescent="0.25">
      <c r="A294">
        <v>84119329</v>
      </c>
      <c r="B294" t="s">
        <v>447</v>
      </c>
      <c r="C294">
        <v>176</v>
      </c>
    </row>
    <row r="295" spans="1:3" x14ac:dyDescent="0.25">
      <c r="A295">
        <v>84137357</v>
      </c>
      <c r="B295" t="s">
        <v>447</v>
      </c>
      <c r="C295">
        <v>176</v>
      </c>
    </row>
    <row r="296" spans="1:3" x14ac:dyDescent="0.25">
      <c r="A296">
        <v>84144693</v>
      </c>
      <c r="B296" t="s">
        <v>289</v>
      </c>
      <c r="C296">
        <v>176</v>
      </c>
    </row>
    <row r="297" spans="1:3" x14ac:dyDescent="0.25">
      <c r="A297">
        <v>68472241</v>
      </c>
      <c r="B297" t="s">
        <v>289</v>
      </c>
      <c r="C297">
        <v>160</v>
      </c>
    </row>
    <row r="298" spans="1:3" x14ac:dyDescent="0.25">
      <c r="A298">
        <v>87654321</v>
      </c>
      <c r="B298" t="s">
        <v>2050</v>
      </c>
      <c r="C298" t="e">
        <v>#N/A</v>
      </c>
    </row>
    <row r="299" spans="1:3" x14ac:dyDescent="0.25">
      <c r="A299">
        <v>87654321</v>
      </c>
      <c r="B299" t="s">
        <v>2050</v>
      </c>
      <c r="C299" t="e">
        <v>#N/A</v>
      </c>
    </row>
    <row r="300" spans="1:3" x14ac:dyDescent="0.25">
      <c r="A300">
        <v>87654321</v>
      </c>
      <c r="B300" t="s">
        <v>2050</v>
      </c>
      <c r="C300" t="e">
        <v>#N/A</v>
      </c>
    </row>
    <row r="301" spans="1:3" x14ac:dyDescent="0.25">
      <c r="A301">
        <v>84136987</v>
      </c>
      <c r="B301" t="s">
        <v>211</v>
      </c>
      <c r="C301">
        <v>176</v>
      </c>
    </row>
    <row r="302" spans="1:3" x14ac:dyDescent="0.25">
      <c r="A302">
        <v>84144696</v>
      </c>
      <c r="B302" t="s">
        <v>708</v>
      </c>
      <c r="C302">
        <v>176</v>
      </c>
    </row>
    <row r="303" spans="1:3" x14ac:dyDescent="0.25">
      <c r="A303">
        <v>84167199</v>
      </c>
      <c r="B303" t="s">
        <v>708</v>
      </c>
      <c r="C303">
        <v>176</v>
      </c>
    </row>
    <row r="304" spans="1:3" x14ac:dyDescent="0.25">
      <c r="A304">
        <v>84119342</v>
      </c>
      <c r="B304" t="s">
        <v>771</v>
      </c>
      <c r="C304">
        <v>176</v>
      </c>
    </row>
    <row r="305" spans="1:3" x14ac:dyDescent="0.25">
      <c r="A305">
        <v>84137359</v>
      </c>
      <c r="B305" t="s">
        <v>771</v>
      </c>
      <c r="C305">
        <v>176</v>
      </c>
    </row>
    <row r="306" spans="1:3" x14ac:dyDescent="0.25">
      <c r="A306">
        <v>68687786</v>
      </c>
      <c r="B306" t="s">
        <v>771</v>
      </c>
      <c r="C306">
        <v>176</v>
      </c>
    </row>
    <row r="307" spans="1:3" x14ac:dyDescent="0.25">
      <c r="A307">
        <v>68520308</v>
      </c>
      <c r="B307" t="s">
        <v>294</v>
      </c>
      <c r="C307">
        <v>160</v>
      </c>
    </row>
    <row r="308" spans="1:3" x14ac:dyDescent="0.25">
      <c r="A308">
        <v>84144695</v>
      </c>
      <c r="B308" t="s">
        <v>294</v>
      </c>
      <c r="C308">
        <v>176</v>
      </c>
    </row>
    <row r="309" spans="1:3" x14ac:dyDescent="0.25">
      <c r="A309">
        <v>68726712</v>
      </c>
      <c r="B309" t="s">
        <v>294</v>
      </c>
      <c r="C309" t="e">
        <v>#N/A</v>
      </c>
    </row>
    <row r="310" spans="1:3" x14ac:dyDescent="0.25">
      <c r="A310">
        <v>84162884</v>
      </c>
      <c r="B310" t="s">
        <v>2052</v>
      </c>
      <c r="C310">
        <v>176</v>
      </c>
    </row>
    <row r="311" spans="1:3" x14ac:dyDescent="0.25">
      <c r="A311">
        <v>84147402</v>
      </c>
      <c r="B311" t="s">
        <v>2053</v>
      </c>
      <c r="C311">
        <v>176</v>
      </c>
    </row>
    <row r="312" spans="1:3" x14ac:dyDescent="0.25">
      <c r="A312">
        <v>67331238</v>
      </c>
      <c r="B312" t="s">
        <v>2054</v>
      </c>
      <c r="C312">
        <v>176</v>
      </c>
    </row>
    <row r="313" spans="1:3" x14ac:dyDescent="0.25">
      <c r="A313">
        <v>84126920</v>
      </c>
      <c r="B313" t="s">
        <v>2055</v>
      </c>
      <c r="C313">
        <v>176</v>
      </c>
    </row>
    <row r="314" spans="1:3" x14ac:dyDescent="0.25">
      <c r="A314">
        <v>84137360</v>
      </c>
      <c r="B314" t="s">
        <v>2055</v>
      </c>
      <c r="C314">
        <v>176</v>
      </c>
    </row>
    <row r="315" spans="1:3" x14ac:dyDescent="0.25">
      <c r="A315">
        <v>84151543</v>
      </c>
      <c r="B315" t="s">
        <v>2056</v>
      </c>
      <c r="C315">
        <v>176</v>
      </c>
    </row>
    <row r="316" spans="1:3" x14ac:dyDescent="0.25">
      <c r="A316">
        <v>67896936</v>
      </c>
      <c r="B316" t="s">
        <v>268</v>
      </c>
      <c r="C316">
        <v>162</v>
      </c>
    </row>
    <row r="317" spans="1:3" x14ac:dyDescent="0.25">
      <c r="A317">
        <v>68840562</v>
      </c>
      <c r="B317" t="s">
        <v>798</v>
      </c>
      <c r="C317">
        <v>160</v>
      </c>
    </row>
    <row r="318" spans="1:3" x14ac:dyDescent="0.25">
      <c r="A318">
        <v>67323779</v>
      </c>
      <c r="B318" t="s">
        <v>1990</v>
      </c>
      <c r="C318">
        <v>176</v>
      </c>
    </row>
    <row r="319" spans="1:3" x14ac:dyDescent="0.25">
      <c r="A319">
        <v>67898040</v>
      </c>
      <c r="B319" t="s">
        <v>479</v>
      </c>
      <c r="C319">
        <v>176</v>
      </c>
    </row>
    <row r="320" spans="1:3" x14ac:dyDescent="0.25">
      <c r="A320">
        <v>69645142</v>
      </c>
      <c r="B320" t="s">
        <v>479</v>
      </c>
      <c r="C320">
        <v>160</v>
      </c>
    </row>
    <row r="321" spans="1:3" x14ac:dyDescent="0.25">
      <c r="A321">
        <v>68383245</v>
      </c>
      <c r="B321" t="s">
        <v>287</v>
      </c>
      <c r="C321">
        <v>176</v>
      </c>
    </row>
    <row r="322" spans="1:3" x14ac:dyDescent="0.25">
      <c r="A322">
        <v>68415125</v>
      </c>
      <c r="B322" t="s">
        <v>2049</v>
      </c>
      <c r="C322">
        <v>176</v>
      </c>
    </row>
    <row r="323" spans="1:3" x14ac:dyDescent="0.25">
      <c r="A323">
        <v>69645143</v>
      </c>
      <c r="B323" t="s">
        <v>447</v>
      </c>
      <c r="C323">
        <v>176</v>
      </c>
    </row>
    <row r="324" spans="1:3" x14ac:dyDescent="0.25">
      <c r="A324">
        <v>68410353</v>
      </c>
      <c r="B324" t="s">
        <v>289</v>
      </c>
      <c r="C324">
        <v>176</v>
      </c>
    </row>
    <row r="325" spans="1:3" x14ac:dyDescent="0.25">
      <c r="A325">
        <v>67371538</v>
      </c>
      <c r="B325" t="s">
        <v>289</v>
      </c>
      <c r="C325">
        <v>176</v>
      </c>
    </row>
    <row r="326" spans="1:3" x14ac:dyDescent="0.25">
      <c r="A326">
        <v>67898041</v>
      </c>
      <c r="B326" t="s">
        <v>289</v>
      </c>
      <c r="C326">
        <v>176</v>
      </c>
    </row>
    <row r="327" spans="1:3" x14ac:dyDescent="0.25">
      <c r="A327">
        <v>68829236</v>
      </c>
      <c r="B327" t="s">
        <v>211</v>
      </c>
      <c r="C327">
        <v>160</v>
      </c>
    </row>
    <row r="328" spans="1:3" x14ac:dyDescent="0.25">
      <c r="A328">
        <v>67371534</v>
      </c>
      <c r="B328" t="s">
        <v>708</v>
      </c>
      <c r="C328">
        <v>176</v>
      </c>
    </row>
    <row r="329" spans="1:3" x14ac:dyDescent="0.25">
      <c r="A329">
        <v>67898042</v>
      </c>
      <c r="B329" t="s">
        <v>708</v>
      </c>
      <c r="C329">
        <v>176</v>
      </c>
    </row>
    <row r="330" spans="1:3" x14ac:dyDescent="0.25">
      <c r="A330">
        <v>68410355</v>
      </c>
      <c r="B330" t="s">
        <v>708</v>
      </c>
      <c r="C330">
        <v>176</v>
      </c>
    </row>
    <row r="331" spans="1:3" x14ac:dyDescent="0.25">
      <c r="A331">
        <v>68410355</v>
      </c>
      <c r="B331" t="s">
        <v>708</v>
      </c>
      <c r="C331">
        <v>176</v>
      </c>
    </row>
    <row r="332" spans="1:3" x14ac:dyDescent="0.25">
      <c r="A332">
        <v>69647063</v>
      </c>
      <c r="B332" t="s">
        <v>744</v>
      </c>
      <c r="C332">
        <v>176</v>
      </c>
    </row>
    <row r="333" spans="1:3" x14ac:dyDescent="0.25">
      <c r="A333">
        <v>67465104</v>
      </c>
      <c r="B333" t="s">
        <v>771</v>
      </c>
      <c r="C333" t="e">
        <v>#N/A</v>
      </c>
    </row>
    <row r="334" spans="1:3" x14ac:dyDescent="0.25">
      <c r="A334">
        <v>67465104</v>
      </c>
      <c r="B334" t="s">
        <v>771</v>
      </c>
      <c r="C334" t="e">
        <v>#N/A</v>
      </c>
    </row>
    <row r="335" spans="1:3" x14ac:dyDescent="0.25">
      <c r="A335">
        <v>68410352</v>
      </c>
      <c r="B335" t="s">
        <v>294</v>
      </c>
      <c r="C335">
        <v>176</v>
      </c>
    </row>
    <row r="336" spans="1:3" x14ac:dyDescent="0.25">
      <c r="A336">
        <v>68410352</v>
      </c>
      <c r="B336" t="s">
        <v>294</v>
      </c>
      <c r="C336">
        <v>176</v>
      </c>
    </row>
    <row r="337" spans="1:3" x14ac:dyDescent="0.25">
      <c r="A337">
        <v>69591653</v>
      </c>
      <c r="B337" t="s">
        <v>211</v>
      </c>
      <c r="C337">
        <v>176</v>
      </c>
    </row>
    <row r="338" spans="1:3" x14ac:dyDescent="0.25">
      <c r="A338">
        <v>69555092</v>
      </c>
      <c r="B338" t="s">
        <v>449</v>
      </c>
      <c r="C338">
        <v>176</v>
      </c>
    </row>
    <row r="339" spans="1:3" x14ac:dyDescent="0.25">
      <c r="A339">
        <v>69555093</v>
      </c>
      <c r="B339" t="s">
        <v>407</v>
      </c>
      <c r="C339">
        <v>176</v>
      </c>
    </row>
    <row r="340" spans="1:3" x14ac:dyDescent="0.25">
      <c r="A340">
        <v>69555091</v>
      </c>
      <c r="B340" t="s">
        <v>450</v>
      </c>
      <c r="C340">
        <v>176</v>
      </c>
    </row>
    <row r="341" spans="1:3" x14ac:dyDescent="0.25">
      <c r="A341">
        <v>69555090</v>
      </c>
      <c r="B341" t="s">
        <v>406</v>
      </c>
      <c r="C341">
        <v>176</v>
      </c>
    </row>
    <row r="342" spans="1:3" x14ac:dyDescent="0.25">
      <c r="A342">
        <v>69673010</v>
      </c>
      <c r="B342" t="s">
        <v>445</v>
      </c>
      <c r="C342">
        <v>143</v>
      </c>
    </row>
    <row r="343" spans="1:3" x14ac:dyDescent="0.25">
      <c r="A343">
        <v>69797429</v>
      </c>
      <c r="B343" t="s">
        <v>2311</v>
      </c>
      <c r="C343">
        <v>176</v>
      </c>
    </row>
    <row r="344" spans="1:3" x14ac:dyDescent="0.25">
      <c r="A344">
        <v>69797445</v>
      </c>
      <c r="B344" t="s">
        <v>470</v>
      </c>
      <c r="C344">
        <v>176</v>
      </c>
    </row>
    <row r="345" spans="1:3" x14ac:dyDescent="0.25">
      <c r="A345">
        <v>69797456</v>
      </c>
      <c r="B345" t="s">
        <v>480</v>
      </c>
      <c r="C345">
        <v>176</v>
      </c>
    </row>
    <row r="346" spans="1:3" x14ac:dyDescent="0.25">
      <c r="A346">
        <v>69970070</v>
      </c>
      <c r="B346" t="s">
        <v>145</v>
      </c>
      <c r="C346">
        <v>176</v>
      </c>
    </row>
    <row r="347" spans="1:3" x14ac:dyDescent="0.25">
      <c r="A347">
        <v>69981590</v>
      </c>
      <c r="B347" t="s">
        <v>470</v>
      </c>
      <c r="C347">
        <v>176</v>
      </c>
    </row>
    <row r="348" spans="1:3" x14ac:dyDescent="0.25">
      <c r="A348">
        <v>69991277</v>
      </c>
      <c r="B348" t="s">
        <v>480</v>
      </c>
      <c r="C348">
        <v>176</v>
      </c>
    </row>
    <row r="349" spans="1:3" x14ac:dyDescent="0.25">
      <c r="A349">
        <v>69991232</v>
      </c>
      <c r="B349" t="s">
        <v>2312</v>
      </c>
      <c r="C349">
        <v>176</v>
      </c>
    </row>
    <row r="350" spans="1:3" x14ac:dyDescent="0.25">
      <c r="A350">
        <v>69991232</v>
      </c>
      <c r="B350" t="s">
        <v>2312</v>
      </c>
      <c r="C350">
        <v>176</v>
      </c>
    </row>
    <row r="351" spans="1:3" x14ac:dyDescent="0.25">
      <c r="A351">
        <v>67245335</v>
      </c>
      <c r="B351" t="s">
        <v>241</v>
      </c>
      <c r="C351">
        <v>176</v>
      </c>
    </row>
    <row r="352" spans="1:3" x14ac:dyDescent="0.25">
      <c r="A352">
        <v>67285848</v>
      </c>
      <c r="B352" t="s">
        <v>241</v>
      </c>
      <c r="C352">
        <v>126</v>
      </c>
    </row>
    <row r="353" spans="1:3" x14ac:dyDescent="0.25">
      <c r="A353">
        <v>69586716</v>
      </c>
      <c r="B353" t="s">
        <v>422</v>
      </c>
      <c r="C353">
        <v>210</v>
      </c>
    </row>
    <row r="354" spans="1:3" x14ac:dyDescent="0.25">
      <c r="A354">
        <v>68649101</v>
      </c>
      <c r="B354" t="s">
        <v>759</v>
      </c>
      <c r="C354">
        <v>210</v>
      </c>
    </row>
    <row r="355" spans="1:3" x14ac:dyDescent="0.25">
      <c r="A355">
        <v>69577493</v>
      </c>
      <c r="B355" t="s">
        <v>421</v>
      </c>
      <c r="C355">
        <v>210</v>
      </c>
    </row>
    <row r="356" spans="1:3" x14ac:dyDescent="0.25">
      <c r="A356">
        <v>69549217</v>
      </c>
      <c r="B356" t="s">
        <v>807</v>
      </c>
      <c r="C356">
        <v>189</v>
      </c>
    </row>
    <row r="357" spans="1:3" x14ac:dyDescent="0.25">
      <c r="A357">
        <v>69549220</v>
      </c>
      <c r="B357" t="s">
        <v>809</v>
      </c>
      <c r="C357">
        <v>189</v>
      </c>
    </row>
    <row r="358" spans="1:3" x14ac:dyDescent="0.25">
      <c r="A358">
        <v>67597564</v>
      </c>
      <c r="B358" t="s">
        <v>162</v>
      </c>
      <c r="C358">
        <v>352</v>
      </c>
    </row>
    <row r="359" spans="1:3" x14ac:dyDescent="0.25">
      <c r="A359">
        <v>68194457</v>
      </c>
      <c r="B359" t="s">
        <v>162</v>
      </c>
      <c r="C359">
        <v>352</v>
      </c>
    </row>
    <row r="360" spans="1:3" x14ac:dyDescent="0.25">
      <c r="A360">
        <v>68914406</v>
      </c>
      <c r="B360" t="s">
        <v>162</v>
      </c>
      <c r="C360">
        <v>352</v>
      </c>
    </row>
    <row r="361" spans="1:3" x14ac:dyDescent="0.25">
      <c r="A361">
        <v>68883110</v>
      </c>
      <c r="B361" t="s">
        <v>648</v>
      </c>
      <c r="C361">
        <v>275</v>
      </c>
    </row>
    <row r="362" spans="1:3" x14ac:dyDescent="0.25">
      <c r="A362">
        <v>67270387</v>
      </c>
      <c r="B362" t="s">
        <v>648</v>
      </c>
      <c r="C362">
        <v>275</v>
      </c>
    </row>
    <row r="363" spans="1:3" x14ac:dyDescent="0.25">
      <c r="A363">
        <v>67821478</v>
      </c>
      <c r="B363" t="s">
        <v>648</v>
      </c>
      <c r="C363">
        <v>275</v>
      </c>
    </row>
    <row r="364" spans="1:3" x14ac:dyDescent="0.25">
      <c r="A364">
        <v>67146361</v>
      </c>
      <c r="B364" t="s">
        <v>162</v>
      </c>
      <c r="C364">
        <v>352</v>
      </c>
    </row>
    <row r="365" spans="1:3" x14ac:dyDescent="0.25">
      <c r="A365">
        <v>84141776</v>
      </c>
      <c r="B365" t="s">
        <v>162</v>
      </c>
      <c r="C365">
        <v>352</v>
      </c>
    </row>
    <row r="366" spans="1:3" x14ac:dyDescent="0.25">
      <c r="A366">
        <v>84167220</v>
      </c>
      <c r="B366" t="s">
        <v>162</v>
      </c>
      <c r="C366">
        <v>352</v>
      </c>
    </row>
    <row r="367" spans="1:3" x14ac:dyDescent="0.25">
      <c r="A367">
        <v>84165782</v>
      </c>
      <c r="B367" t="s">
        <v>1451</v>
      </c>
      <c r="C367">
        <v>322</v>
      </c>
    </row>
    <row r="368" spans="1:3" x14ac:dyDescent="0.25">
      <c r="A368">
        <v>84165796</v>
      </c>
      <c r="B368" t="s">
        <v>1454</v>
      </c>
      <c r="C368">
        <v>170</v>
      </c>
    </row>
    <row r="369" spans="1:3" x14ac:dyDescent="0.25">
      <c r="A369">
        <v>84165784</v>
      </c>
      <c r="B369" t="s">
        <v>1457</v>
      </c>
      <c r="C369">
        <v>322</v>
      </c>
    </row>
    <row r="370" spans="1:3" x14ac:dyDescent="0.25">
      <c r="A370">
        <v>84165781</v>
      </c>
      <c r="B370" t="s">
        <v>1458</v>
      </c>
      <c r="C370">
        <v>322</v>
      </c>
    </row>
    <row r="371" spans="1:3" x14ac:dyDescent="0.25">
      <c r="A371">
        <v>84165795</v>
      </c>
      <c r="B371" t="s">
        <v>1461</v>
      </c>
      <c r="C371">
        <v>170</v>
      </c>
    </row>
    <row r="372" spans="1:3" x14ac:dyDescent="0.25">
      <c r="A372">
        <v>84165673</v>
      </c>
      <c r="B372" t="s">
        <v>1462</v>
      </c>
      <c r="C372">
        <v>322</v>
      </c>
    </row>
    <row r="373" spans="1:3" x14ac:dyDescent="0.25">
      <c r="A373">
        <v>84165794</v>
      </c>
      <c r="B373" t="s">
        <v>1466</v>
      </c>
      <c r="C373">
        <v>170</v>
      </c>
    </row>
    <row r="374" spans="1:3" x14ac:dyDescent="0.25">
      <c r="A374">
        <v>67268828</v>
      </c>
      <c r="B374" t="s">
        <v>1467</v>
      </c>
      <c r="C374">
        <v>322</v>
      </c>
    </row>
    <row r="375" spans="1:3" x14ac:dyDescent="0.25">
      <c r="A375">
        <v>67268829</v>
      </c>
      <c r="B375" t="s">
        <v>1469</v>
      </c>
      <c r="C375">
        <v>322</v>
      </c>
    </row>
    <row r="376" spans="1:3" x14ac:dyDescent="0.25">
      <c r="A376">
        <v>67272779</v>
      </c>
      <c r="B376" t="s">
        <v>1472</v>
      </c>
      <c r="C376">
        <v>322</v>
      </c>
    </row>
    <row r="377" spans="1:3" x14ac:dyDescent="0.25">
      <c r="A377">
        <v>67268830</v>
      </c>
      <c r="B377" t="s">
        <v>1473</v>
      </c>
      <c r="C377">
        <v>322</v>
      </c>
    </row>
    <row r="378" spans="1:3" x14ac:dyDescent="0.25">
      <c r="A378">
        <v>84165783</v>
      </c>
      <c r="B378" t="s">
        <v>1474</v>
      </c>
      <c r="C378">
        <v>322</v>
      </c>
    </row>
    <row r="379" spans="1:3" x14ac:dyDescent="0.25">
      <c r="A379">
        <v>84165797</v>
      </c>
      <c r="B379" t="s">
        <v>1476</v>
      </c>
      <c r="C379">
        <v>170</v>
      </c>
    </row>
    <row r="380" spans="1:3" x14ac:dyDescent="0.25">
      <c r="A380">
        <v>68788589</v>
      </c>
      <c r="B380" t="s">
        <v>794</v>
      </c>
      <c r="C380">
        <v>240</v>
      </c>
    </row>
    <row r="381" spans="1:3" x14ac:dyDescent="0.25">
      <c r="A381">
        <v>67223148</v>
      </c>
      <c r="B381" t="s">
        <v>1793</v>
      </c>
      <c r="C381">
        <v>384</v>
      </c>
    </row>
    <row r="382" spans="1:3" x14ac:dyDescent="0.25">
      <c r="A382">
        <v>67291245</v>
      </c>
      <c r="B382" t="s">
        <v>1794</v>
      </c>
      <c r="C382">
        <v>384</v>
      </c>
    </row>
    <row r="383" spans="1:3" x14ac:dyDescent="0.25">
      <c r="A383">
        <v>68599807</v>
      </c>
      <c r="B383" t="s">
        <v>741</v>
      </c>
      <c r="C383">
        <v>240</v>
      </c>
    </row>
    <row r="384" spans="1:3" x14ac:dyDescent="0.25">
      <c r="A384">
        <v>69572657</v>
      </c>
      <c r="B384" t="s">
        <v>419</v>
      </c>
      <c r="C384">
        <v>210</v>
      </c>
    </row>
    <row r="385" spans="1:3" x14ac:dyDescent="0.25">
      <c r="A385">
        <v>69572658</v>
      </c>
      <c r="B385" t="s">
        <v>817</v>
      </c>
      <c r="C385">
        <v>210</v>
      </c>
    </row>
    <row r="386" spans="1:3" x14ac:dyDescent="0.25">
      <c r="A386">
        <v>69572659</v>
      </c>
      <c r="B386" t="s">
        <v>420</v>
      </c>
      <c r="C386">
        <v>210</v>
      </c>
    </row>
    <row r="387" spans="1:3" x14ac:dyDescent="0.25">
      <c r="A387">
        <v>67247347</v>
      </c>
      <c r="B387" t="s">
        <v>1922</v>
      </c>
      <c r="C387">
        <v>220</v>
      </c>
    </row>
    <row r="388" spans="1:3" x14ac:dyDescent="0.25">
      <c r="A388">
        <v>67860173</v>
      </c>
      <c r="B388" t="s">
        <v>654</v>
      </c>
      <c r="C388">
        <v>165</v>
      </c>
    </row>
    <row r="389" spans="1:3" x14ac:dyDescent="0.25">
      <c r="A389">
        <v>67860174</v>
      </c>
      <c r="B389" t="s">
        <v>2170</v>
      </c>
      <c r="C389">
        <v>165</v>
      </c>
    </row>
    <row r="390" spans="1:3" x14ac:dyDescent="0.25">
      <c r="A390">
        <v>67825127</v>
      </c>
      <c r="B390" t="s">
        <v>1446</v>
      </c>
      <c r="C390">
        <v>322</v>
      </c>
    </row>
    <row r="391" spans="1:3" x14ac:dyDescent="0.25">
      <c r="A391">
        <v>68610390</v>
      </c>
      <c r="B391" t="s">
        <v>2164</v>
      </c>
      <c r="C391">
        <v>275</v>
      </c>
    </row>
    <row r="392" spans="1:3" x14ac:dyDescent="0.25">
      <c r="A392">
        <v>69704150</v>
      </c>
      <c r="B392" t="s">
        <v>109</v>
      </c>
      <c r="C392">
        <v>210</v>
      </c>
    </row>
    <row r="393" spans="1:3" x14ac:dyDescent="0.25">
      <c r="A393">
        <v>68484625</v>
      </c>
      <c r="B393" t="s">
        <v>728</v>
      </c>
      <c r="C393">
        <v>160</v>
      </c>
    </row>
    <row r="394" spans="1:3" x14ac:dyDescent="0.25">
      <c r="A394">
        <v>68927903</v>
      </c>
      <c r="B394" t="s">
        <v>728</v>
      </c>
      <c r="C394">
        <v>160</v>
      </c>
    </row>
    <row r="395" spans="1:3" x14ac:dyDescent="0.25">
      <c r="A395">
        <v>68484628</v>
      </c>
      <c r="B395" t="s">
        <v>729</v>
      </c>
      <c r="C395">
        <v>160</v>
      </c>
    </row>
    <row r="396" spans="1:3" x14ac:dyDescent="0.25">
      <c r="A396">
        <v>67898046</v>
      </c>
      <c r="B396" t="s">
        <v>1994</v>
      </c>
      <c r="C396">
        <v>210</v>
      </c>
    </row>
    <row r="397" spans="1:3" x14ac:dyDescent="0.25">
      <c r="A397">
        <v>68383243</v>
      </c>
      <c r="B397" t="s">
        <v>1994</v>
      </c>
      <c r="C397">
        <v>210</v>
      </c>
    </row>
    <row r="398" spans="1:3" x14ac:dyDescent="0.25">
      <c r="A398">
        <v>67898044</v>
      </c>
      <c r="B398" t="s">
        <v>734</v>
      </c>
      <c r="C398">
        <v>210</v>
      </c>
    </row>
    <row r="399" spans="1:3" x14ac:dyDescent="0.25">
      <c r="A399">
        <v>68524838</v>
      </c>
      <c r="B399" t="s">
        <v>734</v>
      </c>
      <c r="C399">
        <v>210</v>
      </c>
    </row>
    <row r="400" spans="1:3" x14ac:dyDescent="0.25">
      <c r="A400">
        <v>68383244</v>
      </c>
      <c r="B400" t="s">
        <v>700</v>
      </c>
      <c r="C400">
        <v>210</v>
      </c>
    </row>
    <row r="401" spans="1:3" x14ac:dyDescent="0.25">
      <c r="A401">
        <v>68383244</v>
      </c>
      <c r="B401" t="s">
        <v>700</v>
      </c>
      <c r="C401">
        <v>210</v>
      </c>
    </row>
    <row r="402" spans="1:3" x14ac:dyDescent="0.25">
      <c r="A402">
        <v>68415122</v>
      </c>
      <c r="B402" t="s">
        <v>1999</v>
      </c>
      <c r="C402">
        <v>210</v>
      </c>
    </row>
    <row r="403" spans="1:3" x14ac:dyDescent="0.25">
      <c r="A403">
        <v>68410327</v>
      </c>
      <c r="B403" t="s">
        <v>707</v>
      </c>
      <c r="C403">
        <v>210</v>
      </c>
    </row>
    <row r="404" spans="1:3" x14ac:dyDescent="0.25">
      <c r="A404">
        <v>68399233</v>
      </c>
      <c r="B404" t="s">
        <v>702</v>
      </c>
      <c r="C404">
        <v>210</v>
      </c>
    </row>
    <row r="405" spans="1:3" x14ac:dyDescent="0.25">
      <c r="A405">
        <v>68399233</v>
      </c>
      <c r="B405" t="s">
        <v>702</v>
      </c>
      <c r="C405">
        <v>210</v>
      </c>
    </row>
    <row r="406" spans="1:3" x14ac:dyDescent="0.25">
      <c r="A406">
        <v>68399233</v>
      </c>
      <c r="B406" t="s">
        <v>702</v>
      </c>
      <c r="C406">
        <v>210</v>
      </c>
    </row>
    <row r="407" spans="1:3" x14ac:dyDescent="0.25">
      <c r="A407">
        <v>68399231</v>
      </c>
      <c r="B407" t="s">
        <v>420</v>
      </c>
      <c r="C407">
        <v>210</v>
      </c>
    </row>
    <row r="408" spans="1:3" x14ac:dyDescent="0.25">
      <c r="A408">
        <v>67898048</v>
      </c>
      <c r="B408" t="s">
        <v>2044</v>
      </c>
      <c r="C408">
        <v>210</v>
      </c>
    </row>
    <row r="409" spans="1:3" x14ac:dyDescent="0.25">
      <c r="A409">
        <v>68659823</v>
      </c>
      <c r="B409" t="s">
        <v>287</v>
      </c>
      <c r="C409">
        <v>160</v>
      </c>
    </row>
    <row r="410" spans="1:3" x14ac:dyDescent="0.25">
      <c r="A410">
        <v>68415123</v>
      </c>
      <c r="B410" t="s">
        <v>744</v>
      </c>
      <c r="C410">
        <v>176</v>
      </c>
    </row>
    <row r="411" spans="1:3" x14ac:dyDescent="0.25">
      <c r="A411">
        <v>67898045</v>
      </c>
      <c r="B411" t="s">
        <v>2080</v>
      </c>
      <c r="C411">
        <v>210</v>
      </c>
    </row>
    <row r="412" spans="1:3" x14ac:dyDescent="0.25">
      <c r="A412">
        <v>67898047</v>
      </c>
      <c r="B412" t="s">
        <v>2081</v>
      </c>
      <c r="C412">
        <v>210</v>
      </c>
    </row>
    <row r="413" spans="1:3" x14ac:dyDescent="0.25">
      <c r="A413">
        <v>68383242</v>
      </c>
      <c r="B413" t="s">
        <v>699</v>
      </c>
      <c r="C413">
        <v>210</v>
      </c>
    </row>
    <row r="414" spans="1:3" x14ac:dyDescent="0.25">
      <c r="A414">
        <v>68461298</v>
      </c>
      <c r="B414" t="s">
        <v>722</v>
      </c>
      <c r="C414">
        <v>210</v>
      </c>
    </row>
    <row r="415" spans="1:3" x14ac:dyDescent="0.25">
      <c r="A415">
        <v>69964637</v>
      </c>
      <c r="B415" t="s">
        <v>2313</v>
      </c>
      <c r="C415">
        <v>195</v>
      </c>
    </row>
    <row r="416" spans="1:3" x14ac:dyDescent="0.25">
      <c r="A416">
        <v>69964643</v>
      </c>
      <c r="B416" t="s">
        <v>2314</v>
      </c>
      <c r="C416">
        <v>195</v>
      </c>
    </row>
    <row r="417" spans="1:3" x14ac:dyDescent="0.25">
      <c r="A417">
        <v>68569527</v>
      </c>
      <c r="B417" t="s">
        <v>1992</v>
      </c>
      <c r="C417">
        <v>170</v>
      </c>
    </row>
    <row r="418" spans="1:3" x14ac:dyDescent="0.25">
      <c r="A418">
        <v>84159352</v>
      </c>
      <c r="B418" t="s">
        <v>707</v>
      </c>
      <c r="C418">
        <v>210</v>
      </c>
    </row>
    <row r="419" spans="1:3" x14ac:dyDescent="0.25">
      <c r="A419">
        <v>84167197</v>
      </c>
      <c r="B419" t="s">
        <v>707</v>
      </c>
      <c r="C419">
        <v>210</v>
      </c>
    </row>
    <row r="420" spans="1:3" x14ac:dyDescent="0.25">
      <c r="A420">
        <v>67267724</v>
      </c>
      <c r="B420" t="s">
        <v>2018</v>
      </c>
      <c r="C420">
        <v>210</v>
      </c>
    </row>
    <row r="421" spans="1:3" x14ac:dyDescent="0.25">
      <c r="A421">
        <v>84167822</v>
      </c>
      <c r="B421" t="s">
        <v>2022</v>
      </c>
      <c r="C421">
        <v>210</v>
      </c>
    </row>
    <row r="422" spans="1:3" x14ac:dyDescent="0.25">
      <c r="A422">
        <v>84159402</v>
      </c>
      <c r="B422" t="s">
        <v>702</v>
      </c>
      <c r="C422">
        <v>210</v>
      </c>
    </row>
    <row r="423" spans="1:3" x14ac:dyDescent="0.25">
      <c r="A423">
        <v>84160256</v>
      </c>
      <c r="B423" t="s">
        <v>2024</v>
      </c>
      <c r="C423">
        <v>210</v>
      </c>
    </row>
    <row r="424" spans="1:3" x14ac:dyDescent="0.25">
      <c r="A424">
        <v>84167823</v>
      </c>
      <c r="B424" t="s">
        <v>2026</v>
      </c>
      <c r="C424">
        <v>210</v>
      </c>
    </row>
    <row r="425" spans="1:3" x14ac:dyDescent="0.25">
      <c r="A425">
        <v>84159403</v>
      </c>
      <c r="B425" t="s">
        <v>2031</v>
      </c>
      <c r="C425">
        <v>210</v>
      </c>
    </row>
    <row r="426" spans="1:3" x14ac:dyDescent="0.25">
      <c r="A426">
        <v>84167094</v>
      </c>
      <c r="B426" t="s">
        <v>2031</v>
      </c>
      <c r="C426">
        <v>210</v>
      </c>
    </row>
    <row r="427" spans="1:3" x14ac:dyDescent="0.25">
      <c r="A427">
        <v>84159474</v>
      </c>
      <c r="B427" t="s">
        <v>420</v>
      </c>
      <c r="C427">
        <v>210</v>
      </c>
    </row>
    <row r="428" spans="1:3" x14ac:dyDescent="0.25">
      <c r="A428">
        <v>67825131</v>
      </c>
      <c r="B428" t="s">
        <v>995</v>
      </c>
      <c r="C428">
        <v>322</v>
      </c>
    </row>
    <row r="429" spans="1:3" x14ac:dyDescent="0.25">
      <c r="A429">
        <v>84137787</v>
      </c>
      <c r="B429" t="s">
        <v>2090</v>
      </c>
      <c r="C429">
        <v>180</v>
      </c>
    </row>
    <row r="430" spans="1:3" x14ac:dyDescent="0.25">
      <c r="A430">
        <v>84139577</v>
      </c>
      <c r="B430" t="s">
        <v>2090</v>
      </c>
      <c r="C430">
        <v>242</v>
      </c>
    </row>
    <row r="431" spans="1:3" x14ac:dyDescent="0.25">
      <c r="A431">
        <v>84139981</v>
      </c>
      <c r="B431" t="s">
        <v>2090</v>
      </c>
      <c r="C431">
        <v>180</v>
      </c>
    </row>
    <row r="432" spans="1:3" x14ac:dyDescent="0.25">
      <c r="A432">
        <v>84144023</v>
      </c>
      <c r="B432" t="s">
        <v>2090</v>
      </c>
      <c r="C432">
        <v>242</v>
      </c>
    </row>
    <row r="433" spans="1:3" x14ac:dyDescent="0.25">
      <c r="A433">
        <v>84136064</v>
      </c>
      <c r="B433" t="s">
        <v>2104</v>
      </c>
      <c r="C433">
        <v>242</v>
      </c>
    </row>
    <row r="434" spans="1:3" x14ac:dyDescent="0.25">
      <c r="A434">
        <v>84137593</v>
      </c>
      <c r="B434" t="s">
        <v>2104</v>
      </c>
      <c r="C434">
        <v>242</v>
      </c>
    </row>
    <row r="435" spans="1:3" x14ac:dyDescent="0.25">
      <c r="A435">
        <v>84157981</v>
      </c>
      <c r="B435" t="s">
        <v>2104</v>
      </c>
      <c r="C435">
        <v>242</v>
      </c>
    </row>
    <row r="436" spans="1:3" x14ac:dyDescent="0.25">
      <c r="A436">
        <v>84161087</v>
      </c>
      <c r="B436" t="s">
        <v>2104</v>
      </c>
      <c r="C436">
        <v>242</v>
      </c>
    </row>
    <row r="437" spans="1:3" x14ac:dyDescent="0.25">
      <c r="A437">
        <v>68539268</v>
      </c>
      <c r="B437" t="s">
        <v>1969</v>
      </c>
      <c r="C437">
        <v>460</v>
      </c>
    </row>
    <row r="438" spans="1:3" x14ac:dyDescent="0.25">
      <c r="A438">
        <v>67434618</v>
      </c>
      <c r="B438" t="s">
        <v>1969</v>
      </c>
      <c r="C438">
        <v>460</v>
      </c>
    </row>
    <row r="439" spans="1:3" x14ac:dyDescent="0.25">
      <c r="A439">
        <v>84136062</v>
      </c>
      <c r="B439" t="s">
        <v>2120</v>
      </c>
      <c r="C439">
        <v>242</v>
      </c>
    </row>
    <row r="440" spans="1:3" x14ac:dyDescent="0.25">
      <c r="A440">
        <v>84144387</v>
      </c>
      <c r="B440" t="s">
        <v>2133</v>
      </c>
      <c r="C440">
        <v>330</v>
      </c>
    </row>
    <row r="441" spans="1:3" x14ac:dyDescent="0.25">
      <c r="A441">
        <v>84136063</v>
      </c>
      <c r="B441" t="s">
        <v>2146</v>
      </c>
      <c r="C441">
        <v>242</v>
      </c>
    </row>
    <row r="442" spans="1:3" x14ac:dyDescent="0.25">
      <c r="A442">
        <v>84147131</v>
      </c>
      <c r="B442" t="s">
        <v>2146</v>
      </c>
      <c r="C442">
        <v>242</v>
      </c>
    </row>
    <row r="443" spans="1:3" x14ac:dyDescent="0.25">
      <c r="A443">
        <v>84151930</v>
      </c>
      <c r="B443" t="s">
        <v>2146</v>
      </c>
      <c r="C443">
        <v>242</v>
      </c>
    </row>
    <row r="444" spans="1:3" x14ac:dyDescent="0.25">
      <c r="A444">
        <v>84155717</v>
      </c>
      <c r="B444" t="s">
        <v>2146</v>
      </c>
      <c r="C444">
        <v>242</v>
      </c>
    </row>
    <row r="445" spans="1:3" x14ac:dyDescent="0.25">
      <c r="A445">
        <v>67146355</v>
      </c>
      <c r="B445" t="s">
        <v>403</v>
      </c>
      <c r="C445">
        <v>350</v>
      </c>
    </row>
    <row r="446" spans="1:3" x14ac:dyDescent="0.25">
      <c r="A446">
        <v>69549032</v>
      </c>
      <c r="B446" t="s">
        <v>403</v>
      </c>
      <c r="C446">
        <v>322</v>
      </c>
    </row>
    <row r="447" spans="1:3" x14ac:dyDescent="0.25">
      <c r="A447">
        <v>69779478</v>
      </c>
      <c r="B447" t="s">
        <v>403</v>
      </c>
      <c r="C447">
        <v>184</v>
      </c>
    </row>
    <row r="448" spans="1:3" x14ac:dyDescent="0.25">
      <c r="A448">
        <v>84136953</v>
      </c>
      <c r="B448" t="s">
        <v>403</v>
      </c>
      <c r="C448">
        <v>322</v>
      </c>
    </row>
    <row r="449" spans="1:3" x14ac:dyDescent="0.25">
      <c r="A449">
        <v>84144243</v>
      </c>
      <c r="B449" t="s">
        <v>403</v>
      </c>
      <c r="C449">
        <v>322</v>
      </c>
    </row>
    <row r="450" spans="1:3" x14ac:dyDescent="0.25">
      <c r="A450">
        <v>84164155</v>
      </c>
      <c r="B450" t="s">
        <v>403</v>
      </c>
      <c r="C450">
        <v>322</v>
      </c>
    </row>
    <row r="451" spans="1:3" x14ac:dyDescent="0.25">
      <c r="A451">
        <v>69700048</v>
      </c>
      <c r="B451" t="s">
        <v>448</v>
      </c>
      <c r="C451">
        <v>225</v>
      </c>
    </row>
    <row r="452" spans="1:3" x14ac:dyDescent="0.25">
      <c r="A452">
        <v>68689252</v>
      </c>
      <c r="B452" t="s">
        <v>773</v>
      </c>
      <c r="C452">
        <v>460</v>
      </c>
    </row>
    <row r="453" spans="1:3" x14ac:dyDescent="0.25">
      <c r="A453">
        <v>84148844</v>
      </c>
      <c r="B453" t="s">
        <v>1969</v>
      </c>
      <c r="C453">
        <v>460</v>
      </c>
    </row>
    <row r="454" spans="1:3" x14ac:dyDescent="0.25">
      <c r="A454">
        <v>84132145</v>
      </c>
      <c r="B454" t="s">
        <v>1992</v>
      </c>
      <c r="C454">
        <v>210</v>
      </c>
    </row>
    <row r="455" spans="1:3" x14ac:dyDescent="0.25">
      <c r="A455">
        <v>84137353</v>
      </c>
      <c r="B455" t="s">
        <v>1992</v>
      </c>
      <c r="C455">
        <v>210</v>
      </c>
    </row>
    <row r="456" spans="1:3" x14ac:dyDescent="0.25">
      <c r="A456">
        <v>84144624</v>
      </c>
      <c r="B456" t="s">
        <v>1994</v>
      </c>
      <c r="C456">
        <v>210</v>
      </c>
    </row>
    <row r="457" spans="1:3" x14ac:dyDescent="0.25">
      <c r="A457">
        <v>84144629</v>
      </c>
      <c r="B457" t="s">
        <v>707</v>
      </c>
      <c r="C457">
        <v>210</v>
      </c>
    </row>
    <row r="458" spans="1:3" x14ac:dyDescent="0.25">
      <c r="A458">
        <v>84144627</v>
      </c>
      <c r="B458" t="s">
        <v>702</v>
      </c>
      <c r="C458">
        <v>210</v>
      </c>
    </row>
    <row r="459" spans="1:3" x14ac:dyDescent="0.25">
      <c r="A459">
        <v>84145445</v>
      </c>
      <c r="B459" t="s">
        <v>2029</v>
      </c>
      <c r="C459">
        <v>210</v>
      </c>
    </row>
    <row r="460" spans="1:3" x14ac:dyDescent="0.25">
      <c r="A460">
        <v>84146755</v>
      </c>
      <c r="B460" t="s">
        <v>2031</v>
      </c>
      <c r="C460">
        <v>210</v>
      </c>
    </row>
    <row r="461" spans="1:3" x14ac:dyDescent="0.25">
      <c r="A461">
        <v>84144692</v>
      </c>
      <c r="B461" t="s">
        <v>2040</v>
      </c>
      <c r="C461">
        <v>210</v>
      </c>
    </row>
    <row r="462" spans="1:3" x14ac:dyDescent="0.25">
      <c r="A462">
        <v>84134696</v>
      </c>
      <c r="B462" t="s">
        <v>2041</v>
      </c>
      <c r="C462">
        <v>210</v>
      </c>
    </row>
    <row r="463" spans="1:3" x14ac:dyDescent="0.25">
      <c r="A463">
        <v>84152008</v>
      </c>
      <c r="B463" t="s">
        <v>2041</v>
      </c>
      <c r="C463">
        <v>210</v>
      </c>
    </row>
    <row r="464" spans="1:3" x14ac:dyDescent="0.25">
      <c r="A464">
        <v>84134698</v>
      </c>
      <c r="B464" t="s">
        <v>2042</v>
      </c>
      <c r="C464">
        <v>210</v>
      </c>
    </row>
    <row r="465" spans="1:3" x14ac:dyDescent="0.25">
      <c r="A465">
        <v>84138407</v>
      </c>
      <c r="B465" t="s">
        <v>2042</v>
      </c>
      <c r="C465">
        <v>210</v>
      </c>
    </row>
    <row r="466" spans="1:3" x14ac:dyDescent="0.25">
      <c r="A466">
        <v>84134697</v>
      </c>
      <c r="B466" t="s">
        <v>2043</v>
      </c>
      <c r="C466">
        <v>210</v>
      </c>
    </row>
    <row r="467" spans="1:3" x14ac:dyDescent="0.25">
      <c r="A467">
        <v>84138406</v>
      </c>
      <c r="B467" t="s">
        <v>2043</v>
      </c>
      <c r="C467">
        <v>210</v>
      </c>
    </row>
    <row r="468" spans="1:3" x14ac:dyDescent="0.25">
      <c r="A468">
        <v>84144691</v>
      </c>
      <c r="B468" t="s">
        <v>2044</v>
      </c>
      <c r="C468">
        <v>210</v>
      </c>
    </row>
    <row r="469" spans="1:3" x14ac:dyDescent="0.25">
      <c r="A469">
        <v>84132149</v>
      </c>
      <c r="B469" t="s">
        <v>2057</v>
      </c>
      <c r="C469">
        <v>210</v>
      </c>
    </row>
    <row r="470" spans="1:3" x14ac:dyDescent="0.25">
      <c r="A470">
        <v>68569536</v>
      </c>
      <c r="B470" t="s">
        <v>1994</v>
      </c>
      <c r="C470">
        <v>210</v>
      </c>
    </row>
    <row r="471" spans="1:3" x14ac:dyDescent="0.25">
      <c r="A471">
        <v>67860172</v>
      </c>
      <c r="B471" t="s">
        <v>1471</v>
      </c>
      <c r="C471">
        <v>322</v>
      </c>
    </row>
    <row r="472" spans="1:3" x14ac:dyDescent="0.25">
      <c r="A472">
        <v>67363688</v>
      </c>
      <c r="B472" t="s">
        <v>1989</v>
      </c>
      <c r="C472">
        <v>210</v>
      </c>
    </row>
    <row r="473" spans="1:3" x14ac:dyDescent="0.25">
      <c r="A473">
        <v>67323674</v>
      </c>
      <c r="B473" t="s">
        <v>1994</v>
      </c>
      <c r="C473">
        <v>210</v>
      </c>
    </row>
    <row r="474" spans="1:3" x14ac:dyDescent="0.25">
      <c r="A474">
        <v>68401151</v>
      </c>
      <c r="B474" t="s">
        <v>707</v>
      </c>
      <c r="C474">
        <v>153</v>
      </c>
    </row>
    <row r="475" spans="1:3" x14ac:dyDescent="0.25">
      <c r="A475">
        <v>68401149</v>
      </c>
      <c r="B475" t="s">
        <v>702</v>
      </c>
      <c r="C475">
        <v>153</v>
      </c>
    </row>
    <row r="476" spans="1:3" x14ac:dyDescent="0.25">
      <c r="A476">
        <v>68401150</v>
      </c>
      <c r="B476" t="s">
        <v>2023</v>
      </c>
      <c r="C476">
        <v>153</v>
      </c>
    </row>
    <row r="477" spans="1:3" x14ac:dyDescent="0.25">
      <c r="A477">
        <v>68401152</v>
      </c>
      <c r="B477" t="s">
        <v>420</v>
      </c>
      <c r="C477">
        <v>153</v>
      </c>
    </row>
    <row r="478" spans="1:3" x14ac:dyDescent="0.25">
      <c r="A478">
        <v>67371539</v>
      </c>
      <c r="B478" t="s">
        <v>2044</v>
      </c>
      <c r="C478">
        <v>210</v>
      </c>
    </row>
    <row r="479" spans="1:3" x14ac:dyDescent="0.25">
      <c r="A479">
        <v>67552833</v>
      </c>
      <c r="B479" t="s">
        <v>2060</v>
      </c>
      <c r="C479">
        <v>210</v>
      </c>
    </row>
    <row r="480" spans="1:3" x14ac:dyDescent="0.25">
      <c r="A480">
        <v>67371536</v>
      </c>
      <c r="B480" t="s">
        <v>699</v>
      </c>
      <c r="C480">
        <v>210</v>
      </c>
    </row>
    <row r="481" spans="1:3" x14ac:dyDescent="0.25">
      <c r="A481">
        <v>84113225</v>
      </c>
      <c r="B481" t="s">
        <v>1992</v>
      </c>
      <c r="C481">
        <v>210</v>
      </c>
    </row>
    <row r="482" spans="1:3" x14ac:dyDescent="0.25">
      <c r="A482">
        <v>68649100</v>
      </c>
      <c r="B482" t="s">
        <v>422</v>
      </c>
      <c r="C482">
        <v>210</v>
      </c>
    </row>
    <row r="483" spans="1:3" x14ac:dyDescent="0.25">
      <c r="A483">
        <v>68649098</v>
      </c>
      <c r="B483" t="s">
        <v>305</v>
      </c>
      <c r="C483">
        <v>210</v>
      </c>
    </row>
    <row r="484" spans="1:3" x14ac:dyDescent="0.25">
      <c r="A484">
        <v>84113224</v>
      </c>
      <c r="B484" t="s">
        <v>1997</v>
      </c>
      <c r="C484">
        <v>210</v>
      </c>
    </row>
    <row r="485" spans="1:3" x14ac:dyDescent="0.25">
      <c r="A485">
        <v>68649099</v>
      </c>
      <c r="B485" t="s">
        <v>421</v>
      </c>
      <c r="C485">
        <v>210</v>
      </c>
    </row>
    <row r="486" spans="1:3" x14ac:dyDescent="0.25">
      <c r="A486">
        <v>84113227</v>
      </c>
      <c r="B486" t="s">
        <v>734</v>
      </c>
      <c r="C486">
        <v>210</v>
      </c>
    </row>
    <row r="487" spans="1:3" x14ac:dyDescent="0.25">
      <c r="A487">
        <v>84132153</v>
      </c>
      <c r="B487" t="s">
        <v>734</v>
      </c>
      <c r="C487">
        <v>210</v>
      </c>
    </row>
    <row r="488" spans="1:3" x14ac:dyDescent="0.25">
      <c r="A488">
        <v>84144628</v>
      </c>
      <c r="B488" t="s">
        <v>700</v>
      </c>
      <c r="C488">
        <v>210</v>
      </c>
    </row>
    <row r="489" spans="1:3" x14ac:dyDescent="0.25">
      <c r="A489">
        <v>68893271</v>
      </c>
      <c r="B489" t="s">
        <v>700</v>
      </c>
      <c r="C489">
        <v>210</v>
      </c>
    </row>
    <row r="490" spans="1:3" x14ac:dyDescent="0.25">
      <c r="A490">
        <v>68687761</v>
      </c>
      <c r="B490" t="s">
        <v>770</v>
      </c>
      <c r="C490">
        <v>210</v>
      </c>
    </row>
    <row r="491" spans="1:3" x14ac:dyDescent="0.25">
      <c r="A491">
        <v>68730443</v>
      </c>
      <c r="B491" t="s">
        <v>707</v>
      </c>
      <c r="C491" t="e">
        <v>#N/A</v>
      </c>
    </row>
    <row r="492" spans="1:3" x14ac:dyDescent="0.25">
      <c r="A492">
        <v>68687762</v>
      </c>
      <c r="B492" t="s">
        <v>2021</v>
      </c>
      <c r="C492">
        <v>210</v>
      </c>
    </row>
    <row r="493" spans="1:3" x14ac:dyDescent="0.25">
      <c r="A493">
        <v>68730445</v>
      </c>
      <c r="B493" t="s">
        <v>702</v>
      </c>
      <c r="C493" t="e">
        <v>#N/A</v>
      </c>
    </row>
    <row r="494" spans="1:3" x14ac:dyDescent="0.25">
      <c r="A494">
        <v>68726714</v>
      </c>
      <c r="B494" t="s">
        <v>420</v>
      </c>
      <c r="C494" t="e">
        <v>#N/A</v>
      </c>
    </row>
    <row r="495" spans="1:3" x14ac:dyDescent="0.25">
      <c r="A495">
        <v>68687763</v>
      </c>
      <c r="B495" t="s">
        <v>420</v>
      </c>
      <c r="C495">
        <v>210</v>
      </c>
    </row>
    <row r="496" spans="1:3" x14ac:dyDescent="0.25">
      <c r="A496">
        <v>84127104</v>
      </c>
      <c r="B496" t="s">
        <v>2038</v>
      </c>
      <c r="C496">
        <v>210</v>
      </c>
    </row>
    <row r="497" spans="1:3" x14ac:dyDescent="0.25">
      <c r="A497">
        <v>84132161</v>
      </c>
      <c r="B497" t="s">
        <v>2038</v>
      </c>
      <c r="C497">
        <v>210</v>
      </c>
    </row>
    <row r="498" spans="1:3" x14ac:dyDescent="0.25">
      <c r="A498">
        <v>84137355</v>
      </c>
      <c r="B498" t="s">
        <v>2038</v>
      </c>
      <c r="C498">
        <v>210</v>
      </c>
    </row>
    <row r="499" spans="1:3" x14ac:dyDescent="0.25">
      <c r="A499">
        <v>84144625</v>
      </c>
      <c r="B499" t="s">
        <v>2039</v>
      </c>
      <c r="C499">
        <v>210</v>
      </c>
    </row>
    <row r="500" spans="1:3" x14ac:dyDescent="0.25">
      <c r="A500">
        <v>84160950</v>
      </c>
      <c r="B500" t="s">
        <v>2059</v>
      </c>
      <c r="C500">
        <v>210</v>
      </c>
    </row>
    <row r="501" spans="1:3" x14ac:dyDescent="0.25">
      <c r="A501">
        <v>84113226</v>
      </c>
      <c r="B501" t="s">
        <v>2080</v>
      </c>
      <c r="C501">
        <v>210</v>
      </c>
    </row>
    <row r="502" spans="1:3" x14ac:dyDescent="0.25">
      <c r="A502">
        <v>84132146</v>
      </c>
      <c r="B502" t="s">
        <v>2080</v>
      </c>
      <c r="C502">
        <v>210</v>
      </c>
    </row>
    <row r="503" spans="1:3" x14ac:dyDescent="0.25">
      <c r="A503">
        <v>84137354</v>
      </c>
      <c r="B503" t="s">
        <v>2080</v>
      </c>
      <c r="C503">
        <v>210</v>
      </c>
    </row>
    <row r="504" spans="1:3" x14ac:dyDescent="0.25">
      <c r="A504">
        <v>84144626</v>
      </c>
      <c r="B504" t="s">
        <v>699</v>
      </c>
      <c r="C504">
        <v>210</v>
      </c>
    </row>
    <row r="505" spans="1:3" x14ac:dyDescent="0.25">
      <c r="A505">
        <v>84134736</v>
      </c>
      <c r="B505" t="s">
        <v>1929</v>
      </c>
      <c r="C505">
        <v>300</v>
      </c>
    </row>
    <row r="506" spans="1:3" x14ac:dyDescent="0.25">
      <c r="A506">
        <v>67736683</v>
      </c>
      <c r="B506" t="s">
        <v>1931</v>
      </c>
      <c r="C506">
        <v>252</v>
      </c>
    </row>
    <row r="507" spans="1:3" x14ac:dyDescent="0.25">
      <c r="A507">
        <v>68154057</v>
      </c>
      <c r="B507" t="s">
        <v>1931</v>
      </c>
      <c r="C507">
        <v>240</v>
      </c>
    </row>
    <row r="508" spans="1:3" x14ac:dyDescent="0.25">
      <c r="A508">
        <v>84122707</v>
      </c>
      <c r="B508" t="s">
        <v>1931</v>
      </c>
      <c r="C508">
        <v>252</v>
      </c>
    </row>
    <row r="509" spans="1:3" x14ac:dyDescent="0.25">
      <c r="A509">
        <v>84140312</v>
      </c>
      <c r="B509" t="s">
        <v>1931</v>
      </c>
      <c r="C509">
        <v>252</v>
      </c>
    </row>
    <row r="510" spans="1:3" x14ac:dyDescent="0.25">
      <c r="A510">
        <v>84136713</v>
      </c>
      <c r="B510" t="s">
        <v>1933</v>
      </c>
      <c r="C510">
        <v>252</v>
      </c>
    </row>
    <row r="511" spans="1:3" x14ac:dyDescent="0.25">
      <c r="A511">
        <v>68942622</v>
      </c>
      <c r="B511" t="s">
        <v>775</v>
      </c>
      <c r="C511">
        <v>54</v>
      </c>
    </row>
    <row r="512" spans="1:3" x14ac:dyDescent="0.25">
      <c r="A512">
        <v>84170681</v>
      </c>
      <c r="B512" t="s">
        <v>1848</v>
      </c>
      <c r="C512">
        <v>160</v>
      </c>
    </row>
    <row r="513" spans="1:3" x14ac:dyDescent="0.25">
      <c r="A513">
        <v>84171346</v>
      </c>
      <c r="B513" t="s">
        <v>1849</v>
      </c>
      <c r="C513">
        <v>160</v>
      </c>
    </row>
    <row r="514" spans="1:3" x14ac:dyDescent="0.25">
      <c r="A514">
        <v>84158007</v>
      </c>
      <c r="B514" t="s">
        <v>1850</v>
      </c>
      <c r="C514">
        <v>160</v>
      </c>
    </row>
    <row r="515" spans="1:3" x14ac:dyDescent="0.25">
      <c r="A515">
        <v>68842352</v>
      </c>
      <c r="B515" t="s">
        <v>357</v>
      </c>
      <c r="C515">
        <v>220</v>
      </c>
    </row>
    <row r="516" spans="1:3" x14ac:dyDescent="0.25">
      <c r="A516">
        <v>69586720</v>
      </c>
      <c r="B516" t="s">
        <v>423</v>
      </c>
      <c r="C516">
        <v>220</v>
      </c>
    </row>
    <row r="517" spans="1:3" x14ac:dyDescent="0.25">
      <c r="A517">
        <v>67895458</v>
      </c>
      <c r="B517" t="s">
        <v>2000</v>
      </c>
      <c r="C517">
        <v>280</v>
      </c>
    </row>
    <row r="518" spans="1:3" x14ac:dyDescent="0.25">
      <c r="A518">
        <v>67895455</v>
      </c>
      <c r="B518" t="s">
        <v>2001</v>
      </c>
      <c r="C518">
        <v>280</v>
      </c>
    </row>
    <row r="519" spans="1:3" x14ac:dyDescent="0.25">
      <c r="A519">
        <v>67898056</v>
      </c>
      <c r="B519" t="s">
        <v>2003</v>
      </c>
      <c r="C519">
        <v>280</v>
      </c>
    </row>
    <row r="520" spans="1:3" x14ac:dyDescent="0.25">
      <c r="A520">
        <v>67895456</v>
      </c>
      <c r="B520" t="s">
        <v>2004</v>
      </c>
      <c r="C520">
        <v>280</v>
      </c>
    </row>
    <row r="521" spans="1:3" x14ac:dyDescent="0.25">
      <c r="A521">
        <v>68738610</v>
      </c>
      <c r="B521" t="s">
        <v>2005</v>
      </c>
      <c r="C521">
        <v>340</v>
      </c>
    </row>
    <row r="522" spans="1:3" x14ac:dyDescent="0.25">
      <c r="A522">
        <v>68738615</v>
      </c>
      <c r="B522" t="s">
        <v>2006</v>
      </c>
      <c r="C522">
        <v>340</v>
      </c>
    </row>
    <row r="523" spans="1:3" x14ac:dyDescent="0.25">
      <c r="A523">
        <v>68383306</v>
      </c>
      <c r="B523" t="s">
        <v>2007</v>
      </c>
      <c r="C523">
        <v>280</v>
      </c>
    </row>
    <row r="524" spans="1:3" x14ac:dyDescent="0.25">
      <c r="A524">
        <v>68383305</v>
      </c>
      <c r="B524" t="s">
        <v>2008</v>
      </c>
      <c r="C524">
        <v>280</v>
      </c>
    </row>
    <row r="525" spans="1:3" x14ac:dyDescent="0.25">
      <c r="A525">
        <v>68349788</v>
      </c>
      <c r="B525" t="s">
        <v>2009</v>
      </c>
      <c r="C525">
        <v>280</v>
      </c>
    </row>
    <row r="526" spans="1:3" x14ac:dyDescent="0.25">
      <c r="A526">
        <v>68349789</v>
      </c>
      <c r="B526" t="s">
        <v>2010</v>
      </c>
      <c r="C526">
        <v>280</v>
      </c>
    </row>
    <row r="527" spans="1:3" x14ac:dyDescent="0.25">
      <c r="A527">
        <v>68738616</v>
      </c>
      <c r="B527" t="s">
        <v>2032</v>
      </c>
      <c r="C527">
        <v>340</v>
      </c>
    </row>
    <row r="528" spans="1:3" x14ac:dyDescent="0.25">
      <c r="A528">
        <v>68738614</v>
      </c>
      <c r="B528" t="s">
        <v>2033</v>
      </c>
      <c r="C528">
        <v>340</v>
      </c>
    </row>
    <row r="529" spans="1:3" x14ac:dyDescent="0.25">
      <c r="A529">
        <v>67423077</v>
      </c>
      <c r="B529" t="s">
        <v>2061</v>
      </c>
      <c r="C529">
        <v>280</v>
      </c>
    </row>
    <row r="530" spans="1:3" x14ac:dyDescent="0.25">
      <c r="A530">
        <v>67423078</v>
      </c>
      <c r="B530" t="s">
        <v>2064</v>
      </c>
      <c r="C530">
        <v>280</v>
      </c>
    </row>
    <row r="531" spans="1:3" x14ac:dyDescent="0.25">
      <c r="A531">
        <v>68738611</v>
      </c>
      <c r="B531" t="s">
        <v>786</v>
      </c>
      <c r="C531">
        <v>340</v>
      </c>
    </row>
    <row r="532" spans="1:3" x14ac:dyDescent="0.25">
      <c r="A532">
        <v>67423076</v>
      </c>
      <c r="B532" t="s">
        <v>710</v>
      </c>
      <c r="C532">
        <v>280</v>
      </c>
    </row>
    <row r="533" spans="1:3" x14ac:dyDescent="0.25">
      <c r="A533">
        <v>68426524</v>
      </c>
      <c r="B533" t="s">
        <v>710</v>
      </c>
      <c r="C533">
        <v>280</v>
      </c>
    </row>
    <row r="534" spans="1:3" x14ac:dyDescent="0.25">
      <c r="A534">
        <v>67509757</v>
      </c>
      <c r="B534" t="s">
        <v>2069</v>
      </c>
      <c r="C534">
        <v>280</v>
      </c>
    </row>
    <row r="535" spans="1:3" x14ac:dyDescent="0.25">
      <c r="A535">
        <v>68738613</v>
      </c>
      <c r="B535" t="s">
        <v>788</v>
      </c>
      <c r="C535">
        <v>340</v>
      </c>
    </row>
    <row r="536" spans="1:3" x14ac:dyDescent="0.25">
      <c r="A536">
        <v>67559211</v>
      </c>
      <c r="B536" t="s">
        <v>2070</v>
      </c>
      <c r="C536">
        <v>280</v>
      </c>
    </row>
    <row r="537" spans="1:3" x14ac:dyDescent="0.25">
      <c r="A537">
        <v>67559205</v>
      </c>
      <c r="B537" t="s">
        <v>711</v>
      </c>
      <c r="C537">
        <v>280</v>
      </c>
    </row>
    <row r="538" spans="1:3" x14ac:dyDescent="0.25">
      <c r="A538">
        <v>67559209</v>
      </c>
      <c r="B538" t="s">
        <v>2071</v>
      </c>
      <c r="C538">
        <v>280</v>
      </c>
    </row>
    <row r="539" spans="1:3" x14ac:dyDescent="0.25">
      <c r="A539">
        <v>68426528</v>
      </c>
      <c r="B539" t="s">
        <v>2071</v>
      </c>
      <c r="C539">
        <v>280</v>
      </c>
    </row>
    <row r="540" spans="1:3" x14ac:dyDescent="0.25">
      <c r="A540">
        <v>68738612</v>
      </c>
      <c r="B540" t="s">
        <v>787</v>
      </c>
      <c r="C540">
        <v>340</v>
      </c>
    </row>
    <row r="541" spans="1:3" x14ac:dyDescent="0.25">
      <c r="A541">
        <v>67559194</v>
      </c>
      <c r="B541" t="s">
        <v>625</v>
      </c>
      <c r="C541">
        <v>280</v>
      </c>
    </row>
    <row r="542" spans="1:3" x14ac:dyDescent="0.25">
      <c r="A542">
        <v>68426527</v>
      </c>
      <c r="B542" t="s">
        <v>625</v>
      </c>
      <c r="C542">
        <v>280</v>
      </c>
    </row>
    <row r="543" spans="1:3" x14ac:dyDescent="0.25">
      <c r="A543">
        <v>67509755</v>
      </c>
      <c r="B543" t="s">
        <v>2073</v>
      </c>
      <c r="C543">
        <v>280</v>
      </c>
    </row>
    <row r="544" spans="1:3" x14ac:dyDescent="0.25">
      <c r="A544">
        <v>67509758</v>
      </c>
      <c r="B544" t="s">
        <v>2074</v>
      </c>
      <c r="C544">
        <v>280</v>
      </c>
    </row>
    <row r="545" spans="1:3" x14ac:dyDescent="0.25">
      <c r="A545">
        <v>68738609</v>
      </c>
      <c r="B545" t="s">
        <v>785</v>
      </c>
      <c r="C545">
        <v>340</v>
      </c>
    </row>
    <row r="546" spans="1:3" x14ac:dyDescent="0.25">
      <c r="A546">
        <v>69615098</v>
      </c>
      <c r="B546" t="s">
        <v>785</v>
      </c>
      <c r="C546">
        <v>340</v>
      </c>
    </row>
    <row r="547" spans="1:3" x14ac:dyDescent="0.25">
      <c r="A547">
        <v>68383307</v>
      </c>
      <c r="B547" t="s">
        <v>2075</v>
      </c>
      <c r="C547">
        <v>280</v>
      </c>
    </row>
    <row r="548" spans="1:3" x14ac:dyDescent="0.25">
      <c r="A548">
        <v>67423075</v>
      </c>
      <c r="B548" t="s">
        <v>2075</v>
      </c>
      <c r="C548">
        <v>280</v>
      </c>
    </row>
    <row r="549" spans="1:3" x14ac:dyDescent="0.25">
      <c r="A549">
        <v>68426526</v>
      </c>
      <c r="B549" t="s">
        <v>2002</v>
      </c>
      <c r="C549">
        <v>280</v>
      </c>
    </row>
    <row r="550" spans="1:3" x14ac:dyDescent="0.25">
      <c r="A550">
        <v>68413899</v>
      </c>
      <c r="B550" t="s">
        <v>2072</v>
      </c>
      <c r="C550">
        <v>280</v>
      </c>
    </row>
    <row r="551" spans="1:3" x14ac:dyDescent="0.25">
      <c r="A551">
        <v>84114493</v>
      </c>
      <c r="B551" t="s">
        <v>770</v>
      </c>
      <c r="C551">
        <v>210</v>
      </c>
    </row>
    <row r="552" spans="1:3" x14ac:dyDescent="0.25">
      <c r="A552">
        <v>84132147</v>
      </c>
      <c r="B552" t="s">
        <v>770</v>
      </c>
      <c r="C552">
        <v>210</v>
      </c>
    </row>
    <row r="553" spans="1:3" x14ac:dyDescent="0.25">
      <c r="A553">
        <v>84114494</v>
      </c>
      <c r="B553" t="s">
        <v>2021</v>
      </c>
      <c r="C553">
        <v>210</v>
      </c>
    </row>
    <row r="554" spans="1:3" x14ac:dyDescent="0.25">
      <c r="A554">
        <v>84132148</v>
      </c>
      <c r="B554" t="s">
        <v>2021</v>
      </c>
      <c r="C554">
        <v>210</v>
      </c>
    </row>
    <row r="555" spans="1:3" x14ac:dyDescent="0.25">
      <c r="A555">
        <v>84137352</v>
      </c>
      <c r="B555" t="s">
        <v>2021</v>
      </c>
      <c r="C555">
        <v>210</v>
      </c>
    </row>
    <row r="556" spans="1:3" x14ac:dyDescent="0.25">
      <c r="A556">
        <v>68658793</v>
      </c>
      <c r="B556" t="s">
        <v>357</v>
      </c>
      <c r="C556">
        <v>220</v>
      </c>
    </row>
    <row r="557" spans="1:3" x14ac:dyDescent="0.25">
      <c r="A557">
        <v>68842352</v>
      </c>
      <c r="B557" t="s">
        <v>357</v>
      </c>
      <c r="C557">
        <v>220</v>
      </c>
    </row>
    <row r="558" spans="1:3" x14ac:dyDescent="0.25">
      <c r="A558">
        <v>68658792</v>
      </c>
      <c r="B558" t="s">
        <v>423</v>
      </c>
      <c r="C558">
        <v>220</v>
      </c>
    </row>
    <row r="559" spans="1:3" x14ac:dyDescent="0.25">
      <c r="A559">
        <v>69586720</v>
      </c>
      <c r="B559" t="s">
        <v>423</v>
      </c>
      <c r="C559">
        <v>220</v>
      </c>
    </row>
    <row r="560" spans="1:3" x14ac:dyDescent="0.25">
      <c r="A560">
        <v>69617285</v>
      </c>
      <c r="B560" t="s">
        <v>432</v>
      </c>
      <c r="C560">
        <v>180</v>
      </c>
    </row>
    <row r="561" spans="1:3" x14ac:dyDescent="0.25">
      <c r="A561">
        <v>68410174</v>
      </c>
      <c r="B561" t="s">
        <v>1906</v>
      </c>
      <c r="C561">
        <v>225</v>
      </c>
    </row>
    <row r="562" spans="1:3" x14ac:dyDescent="0.25">
      <c r="A562">
        <v>68547446</v>
      </c>
      <c r="B562" t="s">
        <v>2051</v>
      </c>
      <c r="C562">
        <v>162</v>
      </c>
    </row>
    <row r="563" spans="1:3" x14ac:dyDescent="0.25">
      <c r="A563">
        <v>67557121</v>
      </c>
      <c r="B563" t="s">
        <v>52</v>
      </c>
      <c r="C563">
        <v>170</v>
      </c>
    </row>
    <row r="564" spans="1:3" x14ac:dyDescent="0.25">
      <c r="A564">
        <v>68383274</v>
      </c>
      <c r="B564" t="s">
        <v>52</v>
      </c>
      <c r="C564">
        <v>170</v>
      </c>
    </row>
    <row r="565" spans="1:3" x14ac:dyDescent="0.25">
      <c r="A565">
        <v>68729137</v>
      </c>
      <c r="B565" t="s">
        <v>52</v>
      </c>
      <c r="C565">
        <v>170</v>
      </c>
    </row>
    <row r="566" spans="1:3" x14ac:dyDescent="0.25">
      <c r="A566">
        <v>67557120</v>
      </c>
      <c r="B566" t="s">
        <v>701</v>
      </c>
      <c r="C566">
        <v>170</v>
      </c>
    </row>
    <row r="567" spans="1:3" x14ac:dyDescent="0.25">
      <c r="A567">
        <v>68383273</v>
      </c>
      <c r="B567" t="s">
        <v>701</v>
      </c>
      <c r="C567">
        <v>170</v>
      </c>
    </row>
    <row r="568" spans="1:3" x14ac:dyDescent="0.25">
      <c r="A568">
        <v>68652582</v>
      </c>
      <c r="B568" t="s">
        <v>761</v>
      </c>
      <c r="C568">
        <v>170</v>
      </c>
    </row>
    <row r="569" spans="1:3" x14ac:dyDescent="0.25">
      <c r="A569">
        <v>67896937</v>
      </c>
      <c r="B569" t="s">
        <v>51</v>
      </c>
      <c r="C569">
        <v>170</v>
      </c>
    </row>
    <row r="570" spans="1:3" x14ac:dyDescent="0.25">
      <c r="A570">
        <v>68729136</v>
      </c>
      <c r="B570" t="s">
        <v>51</v>
      </c>
      <c r="C570">
        <v>170</v>
      </c>
    </row>
    <row r="571" spans="1:3" x14ac:dyDescent="0.25">
      <c r="A571">
        <v>84157347</v>
      </c>
      <c r="B571" t="s">
        <v>1854</v>
      </c>
      <c r="C571">
        <v>160</v>
      </c>
    </row>
    <row r="572" spans="1:3" x14ac:dyDescent="0.25">
      <c r="A572">
        <v>68195341</v>
      </c>
      <c r="B572" t="s">
        <v>1923</v>
      </c>
      <c r="C572">
        <v>250</v>
      </c>
    </row>
    <row r="573" spans="1:3" x14ac:dyDescent="0.25">
      <c r="A573">
        <v>67872680</v>
      </c>
      <c r="B573" t="s">
        <v>1924</v>
      </c>
      <c r="C573">
        <v>250</v>
      </c>
    </row>
    <row r="574" spans="1:3" x14ac:dyDescent="0.25">
      <c r="A574">
        <v>67736682</v>
      </c>
      <c r="B574" t="s">
        <v>644</v>
      </c>
      <c r="C574">
        <v>338</v>
      </c>
    </row>
    <row r="575" spans="1:3" x14ac:dyDescent="0.25">
      <c r="A575">
        <v>67816975</v>
      </c>
      <c r="B575" t="s">
        <v>1932</v>
      </c>
      <c r="C575">
        <v>338</v>
      </c>
    </row>
    <row r="576" spans="1:3" x14ac:dyDescent="0.25">
      <c r="A576">
        <v>67541692</v>
      </c>
      <c r="B576" t="s">
        <v>1876</v>
      </c>
      <c r="C576">
        <v>240</v>
      </c>
    </row>
    <row r="577" spans="1:3" x14ac:dyDescent="0.25">
      <c r="A577">
        <v>68545395</v>
      </c>
      <c r="B577" t="s">
        <v>1876</v>
      </c>
      <c r="C577">
        <v>240</v>
      </c>
    </row>
    <row r="578" spans="1:3" x14ac:dyDescent="0.25">
      <c r="A578">
        <v>69645145</v>
      </c>
      <c r="B578" t="s">
        <v>1876</v>
      </c>
      <c r="C578">
        <v>240</v>
      </c>
    </row>
    <row r="579" spans="1:3" x14ac:dyDescent="0.25">
      <c r="A579">
        <v>67908484</v>
      </c>
      <c r="B579" t="s">
        <v>1864</v>
      </c>
      <c r="C579">
        <v>225</v>
      </c>
    </row>
    <row r="580" spans="1:3" x14ac:dyDescent="0.25">
      <c r="A580">
        <v>67908483</v>
      </c>
      <c r="B580" t="s">
        <v>1870</v>
      </c>
      <c r="C580">
        <v>225</v>
      </c>
    </row>
    <row r="581" spans="1:3" x14ac:dyDescent="0.25">
      <c r="A581">
        <v>68659718</v>
      </c>
      <c r="B581" t="s">
        <v>766</v>
      </c>
      <c r="C581">
        <v>225</v>
      </c>
    </row>
    <row r="582" spans="1:3" x14ac:dyDescent="0.25">
      <c r="A582">
        <v>68659717</v>
      </c>
      <c r="B582" t="s">
        <v>181</v>
      </c>
      <c r="C582">
        <v>154</v>
      </c>
    </row>
    <row r="583" spans="1:3" x14ac:dyDescent="0.25">
      <c r="A583">
        <v>67908263</v>
      </c>
      <c r="B583" t="s">
        <v>271</v>
      </c>
      <c r="C583">
        <v>225</v>
      </c>
    </row>
    <row r="584" spans="1:3" x14ac:dyDescent="0.25">
      <c r="A584">
        <v>68726871</v>
      </c>
      <c r="B584" t="s">
        <v>321</v>
      </c>
      <c r="C584">
        <v>225</v>
      </c>
    </row>
    <row r="585" spans="1:3" x14ac:dyDescent="0.25">
      <c r="A585">
        <v>68195331</v>
      </c>
      <c r="B585" t="s">
        <v>1892</v>
      </c>
      <c r="C585">
        <v>225</v>
      </c>
    </row>
    <row r="586" spans="1:3" x14ac:dyDescent="0.25">
      <c r="A586">
        <v>67884368</v>
      </c>
      <c r="B586" t="s">
        <v>1893</v>
      </c>
      <c r="C586">
        <v>225</v>
      </c>
    </row>
    <row r="587" spans="1:3" x14ac:dyDescent="0.25">
      <c r="A587">
        <v>67920466</v>
      </c>
      <c r="B587" t="s">
        <v>1894</v>
      </c>
      <c r="C587">
        <v>225</v>
      </c>
    </row>
    <row r="588" spans="1:3" x14ac:dyDescent="0.25">
      <c r="A588">
        <v>68741745</v>
      </c>
      <c r="B588" t="s">
        <v>340</v>
      </c>
      <c r="C588">
        <v>315</v>
      </c>
    </row>
    <row r="589" spans="1:3" x14ac:dyDescent="0.25">
      <c r="A589">
        <v>68195328</v>
      </c>
      <c r="B589" t="s">
        <v>1905</v>
      </c>
      <c r="C589">
        <v>225</v>
      </c>
    </row>
    <row r="590" spans="1:3" x14ac:dyDescent="0.25">
      <c r="A590">
        <v>67908482</v>
      </c>
      <c r="B590" t="s">
        <v>1907</v>
      </c>
      <c r="C590">
        <v>225</v>
      </c>
    </row>
    <row r="591" spans="1:3" x14ac:dyDescent="0.25">
      <c r="A591">
        <v>68741714</v>
      </c>
      <c r="B591" t="s">
        <v>159</v>
      </c>
      <c r="C591">
        <v>225</v>
      </c>
    </row>
    <row r="592" spans="1:3" x14ac:dyDescent="0.25">
      <c r="A592">
        <v>68741708</v>
      </c>
      <c r="B592" t="s">
        <v>1912</v>
      </c>
      <c r="C592">
        <v>225</v>
      </c>
    </row>
    <row r="593" spans="1:3" x14ac:dyDescent="0.25">
      <c r="A593">
        <v>67491121</v>
      </c>
      <c r="B593" t="s">
        <v>1914</v>
      </c>
      <c r="C593">
        <v>315</v>
      </c>
    </row>
    <row r="594" spans="1:3" x14ac:dyDescent="0.25">
      <c r="A594">
        <v>68709224</v>
      </c>
      <c r="B594" t="s">
        <v>1915</v>
      </c>
      <c r="C594">
        <v>225</v>
      </c>
    </row>
    <row r="595" spans="1:3" x14ac:dyDescent="0.25">
      <c r="A595">
        <v>67908481</v>
      </c>
      <c r="B595" t="s">
        <v>1916</v>
      </c>
      <c r="C595">
        <v>225</v>
      </c>
    </row>
    <row r="596" spans="1:3" x14ac:dyDescent="0.25">
      <c r="A596">
        <v>69671652</v>
      </c>
      <c r="B596" t="s">
        <v>444</v>
      </c>
      <c r="C596">
        <v>225</v>
      </c>
    </row>
    <row r="597" spans="1:3" x14ac:dyDescent="0.25">
      <c r="A597">
        <v>67247420</v>
      </c>
      <c r="B597" t="s">
        <v>1595</v>
      </c>
      <c r="C597">
        <v>154</v>
      </c>
    </row>
    <row r="598" spans="1:3" x14ac:dyDescent="0.25">
      <c r="A598">
        <v>67721128</v>
      </c>
      <c r="B598" t="s">
        <v>1868</v>
      </c>
      <c r="C598">
        <v>264</v>
      </c>
    </row>
    <row r="599" spans="1:3" x14ac:dyDescent="0.25">
      <c r="A599">
        <v>67736672</v>
      </c>
      <c r="B599" t="s">
        <v>1868</v>
      </c>
      <c r="C599">
        <v>264</v>
      </c>
    </row>
    <row r="600" spans="1:3" x14ac:dyDescent="0.25">
      <c r="A600">
        <v>68688168</v>
      </c>
      <c r="B600" t="s">
        <v>314</v>
      </c>
      <c r="C600">
        <v>264</v>
      </c>
    </row>
    <row r="601" spans="1:3" x14ac:dyDescent="0.25">
      <c r="A601">
        <v>67893552</v>
      </c>
      <c r="B601" t="s">
        <v>1888</v>
      </c>
      <c r="C601">
        <v>264</v>
      </c>
    </row>
    <row r="602" spans="1:3" x14ac:dyDescent="0.25">
      <c r="A602">
        <v>67872677</v>
      </c>
      <c r="B602" t="s">
        <v>1925</v>
      </c>
      <c r="C602">
        <v>264</v>
      </c>
    </row>
    <row r="603" spans="1:3" x14ac:dyDescent="0.25">
      <c r="A603">
        <v>68889813</v>
      </c>
      <c r="B603" t="s">
        <v>205</v>
      </c>
      <c r="C603">
        <v>264</v>
      </c>
    </row>
    <row r="604" spans="1:3" x14ac:dyDescent="0.25">
      <c r="A604">
        <v>68626845</v>
      </c>
      <c r="B604" t="s">
        <v>205</v>
      </c>
      <c r="C604">
        <v>264</v>
      </c>
    </row>
    <row r="605" spans="1:3" x14ac:dyDescent="0.25">
      <c r="A605">
        <v>68697460</v>
      </c>
      <c r="B605" t="s">
        <v>680</v>
      </c>
      <c r="C605">
        <v>264</v>
      </c>
    </row>
    <row r="606" spans="1:3" x14ac:dyDescent="0.25">
      <c r="A606" t="s">
        <v>1956</v>
      </c>
      <c r="B606" t="s">
        <v>680</v>
      </c>
      <c r="C606" t="e">
        <v>#N/A</v>
      </c>
    </row>
    <row r="607" spans="1:3" x14ac:dyDescent="0.25">
      <c r="A607">
        <v>67721115</v>
      </c>
      <c r="B607" t="s">
        <v>680</v>
      </c>
      <c r="C607">
        <v>264</v>
      </c>
    </row>
    <row r="608" spans="1:3" x14ac:dyDescent="0.25">
      <c r="A608">
        <v>68171806</v>
      </c>
      <c r="B608" t="s">
        <v>680</v>
      </c>
      <c r="C608">
        <v>264</v>
      </c>
    </row>
    <row r="609" spans="1:3" x14ac:dyDescent="0.25">
      <c r="A609">
        <v>67597560</v>
      </c>
      <c r="B609" t="s">
        <v>1961</v>
      </c>
      <c r="C609">
        <v>264</v>
      </c>
    </row>
    <row r="610" spans="1:3" x14ac:dyDescent="0.25">
      <c r="A610">
        <v>67721116</v>
      </c>
      <c r="B610" t="s">
        <v>1961</v>
      </c>
      <c r="C610">
        <v>264</v>
      </c>
    </row>
    <row r="611" spans="1:3" x14ac:dyDescent="0.25">
      <c r="A611">
        <v>67407085</v>
      </c>
      <c r="B611" t="s">
        <v>1600</v>
      </c>
      <c r="C611">
        <v>320</v>
      </c>
    </row>
    <row r="612" spans="1:3" x14ac:dyDescent="0.25">
      <c r="A612">
        <v>67406824</v>
      </c>
      <c r="B612" t="s">
        <v>1601</v>
      </c>
      <c r="C612">
        <v>320</v>
      </c>
    </row>
    <row r="613" spans="1:3" x14ac:dyDescent="0.25">
      <c r="A613">
        <v>67407086</v>
      </c>
      <c r="B613" t="s">
        <v>1602</v>
      </c>
      <c r="C613">
        <v>320</v>
      </c>
    </row>
    <row r="614" spans="1:3" x14ac:dyDescent="0.25">
      <c r="A614">
        <v>67407084</v>
      </c>
      <c r="B614" t="s">
        <v>1603</v>
      </c>
      <c r="C614">
        <v>320</v>
      </c>
    </row>
    <row r="615" spans="1:3" x14ac:dyDescent="0.25">
      <c r="A615">
        <v>67407083</v>
      </c>
      <c r="B615" t="s">
        <v>1604</v>
      </c>
      <c r="C615">
        <v>320</v>
      </c>
    </row>
    <row r="616" spans="1:3" x14ac:dyDescent="0.25">
      <c r="A616">
        <v>84148730</v>
      </c>
      <c r="B616" t="s">
        <v>1868</v>
      </c>
      <c r="C616">
        <v>264</v>
      </c>
    </row>
    <row r="617" spans="1:3" x14ac:dyDescent="0.25">
      <c r="A617">
        <v>84159999</v>
      </c>
      <c r="B617" t="s">
        <v>1868</v>
      </c>
      <c r="C617">
        <v>264</v>
      </c>
    </row>
    <row r="618" spans="1:3" x14ac:dyDescent="0.25">
      <c r="A618">
        <v>84155882</v>
      </c>
      <c r="B618" t="s">
        <v>1875</v>
      </c>
      <c r="C618">
        <v>264</v>
      </c>
    </row>
    <row r="619" spans="1:3" x14ac:dyDescent="0.25">
      <c r="A619">
        <v>67597559</v>
      </c>
      <c r="B619" t="s">
        <v>680</v>
      </c>
      <c r="C619">
        <v>264</v>
      </c>
    </row>
    <row r="620" spans="1:3" x14ac:dyDescent="0.25">
      <c r="A620">
        <v>84137140</v>
      </c>
      <c r="B620" t="s">
        <v>680</v>
      </c>
      <c r="C620">
        <v>264</v>
      </c>
    </row>
    <row r="621" spans="1:3" x14ac:dyDescent="0.25">
      <c r="A621">
        <v>84147262</v>
      </c>
      <c r="B621" t="s">
        <v>680</v>
      </c>
      <c r="C621">
        <v>264</v>
      </c>
    </row>
    <row r="622" spans="1:3" x14ac:dyDescent="0.25">
      <c r="A622">
        <v>84161928</v>
      </c>
      <c r="B622" t="s">
        <v>680</v>
      </c>
      <c r="C622">
        <v>200</v>
      </c>
    </row>
    <row r="623" spans="1:3" x14ac:dyDescent="0.25">
      <c r="A623">
        <v>67280925</v>
      </c>
      <c r="B623" t="s">
        <v>1961</v>
      </c>
      <c r="C623">
        <v>264</v>
      </c>
    </row>
    <row r="624" spans="1:3" x14ac:dyDescent="0.25">
      <c r="A624">
        <v>84137139</v>
      </c>
      <c r="B624" t="s">
        <v>1961</v>
      </c>
      <c r="C624">
        <v>264</v>
      </c>
    </row>
    <row r="625" spans="1:3" x14ac:dyDescent="0.25">
      <c r="A625">
        <v>69552658</v>
      </c>
      <c r="B625" t="s">
        <v>101</v>
      </c>
      <c r="C625">
        <v>189</v>
      </c>
    </row>
    <row r="626" spans="1:3" x14ac:dyDescent="0.25">
      <c r="A626">
        <v>84122384</v>
      </c>
      <c r="B626" t="s">
        <v>644</v>
      </c>
      <c r="C626">
        <v>338</v>
      </c>
    </row>
    <row r="627" spans="1:3" x14ac:dyDescent="0.25">
      <c r="A627">
        <v>84140321</v>
      </c>
      <c r="B627" t="s">
        <v>644</v>
      </c>
      <c r="C627">
        <v>338</v>
      </c>
    </row>
    <row r="628" spans="1:3" x14ac:dyDescent="0.25">
      <c r="A628">
        <v>67224643</v>
      </c>
      <c r="B628" t="s">
        <v>1876</v>
      </c>
      <c r="C628">
        <v>240</v>
      </c>
    </row>
    <row r="629" spans="1:3" x14ac:dyDescent="0.25">
      <c r="A629">
        <v>84160357</v>
      </c>
      <c r="B629" t="s">
        <v>1876</v>
      </c>
      <c r="C629">
        <v>240</v>
      </c>
    </row>
    <row r="630" spans="1:3" x14ac:dyDescent="0.25">
      <c r="A630">
        <v>84167402</v>
      </c>
      <c r="B630" t="s">
        <v>1876</v>
      </c>
      <c r="C630">
        <v>240</v>
      </c>
    </row>
    <row r="631" spans="1:3" x14ac:dyDescent="0.25">
      <c r="A631">
        <v>67268439</v>
      </c>
      <c r="B631" t="s">
        <v>1877</v>
      </c>
      <c r="C631">
        <v>240</v>
      </c>
    </row>
    <row r="632" spans="1:3" x14ac:dyDescent="0.25">
      <c r="A632">
        <v>84157673</v>
      </c>
      <c r="B632" t="s">
        <v>1851</v>
      </c>
      <c r="C632">
        <v>160</v>
      </c>
    </row>
    <row r="633" spans="1:3" x14ac:dyDescent="0.25">
      <c r="A633">
        <v>84135323</v>
      </c>
      <c r="B633" t="s">
        <v>1852</v>
      </c>
      <c r="C633">
        <v>160</v>
      </c>
    </row>
    <row r="634" spans="1:3" x14ac:dyDescent="0.25">
      <c r="A634">
        <v>84157380</v>
      </c>
      <c r="B634" t="s">
        <v>1852</v>
      </c>
      <c r="C634">
        <v>160</v>
      </c>
    </row>
    <row r="635" spans="1:3" x14ac:dyDescent="0.25">
      <c r="A635">
        <v>84157350</v>
      </c>
      <c r="B635" t="s">
        <v>1853</v>
      </c>
      <c r="C635">
        <v>160</v>
      </c>
    </row>
    <row r="636" spans="1:3" x14ac:dyDescent="0.25">
      <c r="A636">
        <v>84127759</v>
      </c>
      <c r="B636" t="s">
        <v>1854</v>
      </c>
      <c r="C636">
        <v>160</v>
      </c>
    </row>
    <row r="637" spans="1:3" x14ac:dyDescent="0.25">
      <c r="A637">
        <v>84146646</v>
      </c>
      <c r="B637" t="s">
        <v>1855</v>
      </c>
      <c r="C637">
        <v>160</v>
      </c>
    </row>
    <row r="638" spans="1:3" x14ac:dyDescent="0.25">
      <c r="A638">
        <v>84157349</v>
      </c>
      <c r="B638" t="s">
        <v>1855</v>
      </c>
      <c r="C638">
        <v>160</v>
      </c>
    </row>
    <row r="639" spans="1:3" x14ac:dyDescent="0.25">
      <c r="A639">
        <v>84127733</v>
      </c>
      <c r="B639" t="s">
        <v>1856</v>
      </c>
      <c r="C639">
        <v>160</v>
      </c>
    </row>
    <row r="640" spans="1:3" x14ac:dyDescent="0.25">
      <c r="A640">
        <v>84157348</v>
      </c>
      <c r="B640" t="s">
        <v>1856</v>
      </c>
      <c r="C640">
        <v>160</v>
      </c>
    </row>
    <row r="641" spans="1:3" x14ac:dyDescent="0.25">
      <c r="A641">
        <v>84126796</v>
      </c>
      <c r="B641" t="s">
        <v>1857</v>
      </c>
      <c r="C641">
        <v>160</v>
      </c>
    </row>
    <row r="642" spans="1:3" x14ac:dyDescent="0.25">
      <c r="A642">
        <v>84156683</v>
      </c>
      <c r="B642" t="s">
        <v>1857</v>
      </c>
      <c r="C642">
        <v>160</v>
      </c>
    </row>
    <row r="643" spans="1:3" x14ac:dyDescent="0.25">
      <c r="A643">
        <v>84156687</v>
      </c>
      <c r="B643" t="s">
        <v>1858</v>
      </c>
      <c r="C643">
        <v>160</v>
      </c>
    </row>
    <row r="644" spans="1:3" x14ac:dyDescent="0.25">
      <c r="A644">
        <v>84126812</v>
      </c>
      <c r="B644" t="s">
        <v>1859</v>
      </c>
      <c r="C644">
        <v>160</v>
      </c>
    </row>
    <row r="645" spans="1:3" x14ac:dyDescent="0.25">
      <c r="A645">
        <v>84146415</v>
      </c>
      <c r="B645" t="s">
        <v>1859</v>
      </c>
      <c r="C645">
        <v>160</v>
      </c>
    </row>
    <row r="646" spans="1:3" x14ac:dyDescent="0.25">
      <c r="A646">
        <v>84156684</v>
      </c>
      <c r="B646" t="s">
        <v>1859</v>
      </c>
      <c r="C646">
        <v>160</v>
      </c>
    </row>
    <row r="647" spans="1:3" x14ac:dyDescent="0.25">
      <c r="A647">
        <v>84132796</v>
      </c>
      <c r="B647" t="s">
        <v>1860</v>
      </c>
      <c r="C647">
        <v>160</v>
      </c>
    </row>
    <row r="648" spans="1:3" x14ac:dyDescent="0.25">
      <c r="A648">
        <v>84126794</v>
      </c>
      <c r="B648" t="s">
        <v>1861</v>
      </c>
      <c r="C648">
        <v>160</v>
      </c>
    </row>
    <row r="649" spans="1:3" x14ac:dyDescent="0.25">
      <c r="A649">
        <v>84156681</v>
      </c>
      <c r="B649" t="s">
        <v>1861</v>
      </c>
      <c r="C649">
        <v>160</v>
      </c>
    </row>
    <row r="650" spans="1:3" x14ac:dyDescent="0.25">
      <c r="A650">
        <v>84163375</v>
      </c>
      <c r="B650" t="s">
        <v>1861</v>
      </c>
      <c r="C650">
        <v>160</v>
      </c>
    </row>
    <row r="651" spans="1:3" x14ac:dyDescent="0.25">
      <c r="A651">
        <v>84136780</v>
      </c>
      <c r="B651" t="s">
        <v>1862</v>
      </c>
      <c r="C651">
        <v>160</v>
      </c>
    </row>
    <row r="652" spans="1:3" x14ac:dyDescent="0.25">
      <c r="A652">
        <v>84156685</v>
      </c>
      <c r="B652" t="s">
        <v>1862</v>
      </c>
      <c r="C652">
        <v>160</v>
      </c>
    </row>
    <row r="653" spans="1:3" x14ac:dyDescent="0.25">
      <c r="A653">
        <v>84126667</v>
      </c>
      <c r="B653" t="s">
        <v>1863</v>
      </c>
      <c r="C653">
        <v>160</v>
      </c>
    </row>
    <row r="654" spans="1:3" x14ac:dyDescent="0.25">
      <c r="A654">
        <v>84146412</v>
      </c>
      <c r="B654" t="s">
        <v>1863</v>
      </c>
      <c r="C654">
        <v>160</v>
      </c>
    </row>
    <row r="655" spans="1:3" x14ac:dyDescent="0.25">
      <c r="A655">
        <v>84156686</v>
      </c>
      <c r="B655" t="s">
        <v>1863</v>
      </c>
      <c r="C655">
        <v>160</v>
      </c>
    </row>
    <row r="656" spans="1:3" x14ac:dyDescent="0.25">
      <c r="A656">
        <v>84127364</v>
      </c>
      <c r="B656" t="s">
        <v>1864</v>
      </c>
      <c r="C656">
        <v>315</v>
      </c>
    </row>
    <row r="657" spans="1:3" x14ac:dyDescent="0.25">
      <c r="A657">
        <v>84146919</v>
      </c>
      <c r="B657" t="s">
        <v>1864</v>
      </c>
      <c r="C657">
        <v>315</v>
      </c>
    </row>
    <row r="658" spans="1:3" x14ac:dyDescent="0.25">
      <c r="A658">
        <v>84158726</v>
      </c>
      <c r="B658" t="s">
        <v>1864</v>
      </c>
      <c r="C658">
        <v>315</v>
      </c>
    </row>
    <row r="659" spans="1:3" x14ac:dyDescent="0.25">
      <c r="A659">
        <v>84109111</v>
      </c>
      <c r="B659" t="s">
        <v>1866</v>
      </c>
      <c r="C659">
        <v>315</v>
      </c>
    </row>
    <row r="660" spans="1:3" x14ac:dyDescent="0.25">
      <c r="A660">
        <v>84124734</v>
      </c>
      <c r="B660" t="s">
        <v>1866</v>
      </c>
      <c r="C660">
        <v>315</v>
      </c>
    </row>
    <row r="661" spans="1:3" x14ac:dyDescent="0.25">
      <c r="A661">
        <v>84104540</v>
      </c>
      <c r="B661" t="s">
        <v>1869</v>
      </c>
      <c r="C661">
        <v>315</v>
      </c>
    </row>
    <row r="662" spans="1:3" x14ac:dyDescent="0.25">
      <c r="A662">
        <v>84124255</v>
      </c>
      <c r="B662" t="s">
        <v>1869</v>
      </c>
      <c r="C662">
        <v>315</v>
      </c>
    </row>
    <row r="663" spans="1:3" x14ac:dyDescent="0.25">
      <c r="A663">
        <v>84146644</v>
      </c>
      <c r="B663" t="s">
        <v>1869</v>
      </c>
      <c r="C663">
        <v>315</v>
      </c>
    </row>
    <row r="664" spans="1:3" x14ac:dyDescent="0.25">
      <c r="A664">
        <v>84158778</v>
      </c>
      <c r="B664" t="s">
        <v>1869</v>
      </c>
      <c r="C664">
        <v>315</v>
      </c>
    </row>
    <row r="665" spans="1:3" x14ac:dyDescent="0.25">
      <c r="A665">
        <v>67280727</v>
      </c>
      <c r="B665" t="s">
        <v>1893</v>
      </c>
      <c r="C665">
        <v>315</v>
      </c>
    </row>
    <row r="666" spans="1:3" x14ac:dyDescent="0.25">
      <c r="A666">
        <v>84109116</v>
      </c>
      <c r="B666" t="s">
        <v>1893</v>
      </c>
      <c r="C666">
        <v>315</v>
      </c>
    </row>
    <row r="667" spans="1:3" x14ac:dyDescent="0.25">
      <c r="A667">
        <v>84145549</v>
      </c>
      <c r="B667" t="s">
        <v>1893</v>
      </c>
      <c r="C667">
        <v>315</v>
      </c>
    </row>
    <row r="668" spans="1:3" x14ac:dyDescent="0.25">
      <c r="A668">
        <v>84158727</v>
      </c>
      <c r="B668" t="s">
        <v>1893</v>
      </c>
      <c r="C668">
        <v>315</v>
      </c>
    </row>
    <row r="669" spans="1:3" x14ac:dyDescent="0.25">
      <c r="A669">
        <v>67736687</v>
      </c>
      <c r="B669" t="s">
        <v>1896</v>
      </c>
      <c r="C669">
        <v>315</v>
      </c>
    </row>
    <row r="670" spans="1:3" x14ac:dyDescent="0.25">
      <c r="A670">
        <v>84164482</v>
      </c>
      <c r="B670" t="s">
        <v>1897</v>
      </c>
      <c r="C670">
        <v>315</v>
      </c>
    </row>
    <row r="671" spans="1:3" x14ac:dyDescent="0.25">
      <c r="A671">
        <v>84104541</v>
      </c>
      <c r="B671" t="s">
        <v>1905</v>
      </c>
      <c r="C671">
        <v>315</v>
      </c>
    </row>
    <row r="672" spans="1:3" x14ac:dyDescent="0.25">
      <c r="A672">
        <v>84124254</v>
      </c>
      <c r="B672" t="s">
        <v>1905</v>
      </c>
      <c r="C672">
        <v>315</v>
      </c>
    </row>
    <row r="673" spans="1:3" x14ac:dyDescent="0.25">
      <c r="A673">
        <v>84146952</v>
      </c>
      <c r="B673" t="s">
        <v>1905</v>
      </c>
      <c r="C673">
        <v>315</v>
      </c>
    </row>
    <row r="674" spans="1:3" x14ac:dyDescent="0.25">
      <c r="A674">
        <v>84153923</v>
      </c>
      <c r="B674" t="s">
        <v>1905</v>
      </c>
      <c r="C674">
        <v>315</v>
      </c>
    </row>
    <row r="675" spans="1:3" x14ac:dyDescent="0.25">
      <c r="A675">
        <v>84109109</v>
      </c>
      <c r="B675" t="s">
        <v>1914</v>
      </c>
      <c r="C675">
        <v>315</v>
      </c>
    </row>
    <row r="676" spans="1:3" x14ac:dyDescent="0.25">
      <c r="A676">
        <v>84124733</v>
      </c>
      <c r="B676" t="s">
        <v>1914</v>
      </c>
      <c r="C676">
        <v>315</v>
      </c>
    </row>
    <row r="677" spans="1:3" x14ac:dyDescent="0.25">
      <c r="A677">
        <v>84146953</v>
      </c>
      <c r="B677" t="s">
        <v>1914</v>
      </c>
      <c r="C677">
        <v>315</v>
      </c>
    </row>
    <row r="678" spans="1:3" x14ac:dyDescent="0.25">
      <c r="A678">
        <v>84158802</v>
      </c>
      <c r="B678" t="s">
        <v>1914</v>
      </c>
      <c r="C678">
        <v>315</v>
      </c>
    </row>
    <row r="679" spans="1:3" x14ac:dyDescent="0.25">
      <c r="A679">
        <v>67768003</v>
      </c>
      <c r="B679" t="s">
        <v>2183</v>
      </c>
      <c r="C679">
        <v>54</v>
      </c>
    </row>
    <row r="680" spans="1:3" x14ac:dyDescent="0.25">
      <c r="A680">
        <v>67634310</v>
      </c>
      <c r="B680" t="s">
        <v>2184</v>
      </c>
      <c r="C680">
        <v>54</v>
      </c>
    </row>
    <row r="681" spans="1:3" x14ac:dyDescent="0.25">
      <c r="A681">
        <v>67604028</v>
      </c>
      <c r="B681" t="s">
        <v>2185</v>
      </c>
      <c r="C681">
        <v>54</v>
      </c>
    </row>
    <row r="682" spans="1:3" x14ac:dyDescent="0.25">
      <c r="A682">
        <v>67920543</v>
      </c>
      <c r="B682" t="s">
        <v>2185</v>
      </c>
      <c r="C682">
        <v>54</v>
      </c>
    </row>
    <row r="683" spans="1:3" x14ac:dyDescent="0.25">
      <c r="A683">
        <v>67828673</v>
      </c>
      <c r="B683" t="s">
        <v>2186</v>
      </c>
      <c r="C683">
        <v>54</v>
      </c>
    </row>
    <row r="684" spans="1:3" x14ac:dyDescent="0.25">
      <c r="A684">
        <v>68650198</v>
      </c>
      <c r="B684" t="s">
        <v>446</v>
      </c>
      <c r="C684">
        <v>240</v>
      </c>
    </row>
    <row r="685" spans="1:3" x14ac:dyDescent="0.25">
      <c r="A685">
        <v>69687232</v>
      </c>
      <c r="B685" t="s">
        <v>446</v>
      </c>
      <c r="C685">
        <v>240</v>
      </c>
    </row>
    <row r="686" spans="1:3" x14ac:dyDescent="0.25">
      <c r="A686">
        <v>68545396</v>
      </c>
      <c r="B686" t="s">
        <v>1877</v>
      </c>
      <c r="C686">
        <v>240</v>
      </c>
    </row>
    <row r="687" spans="1:3" x14ac:dyDescent="0.25">
      <c r="A687">
        <v>67895454</v>
      </c>
      <c r="B687" t="s">
        <v>1877</v>
      </c>
      <c r="C687">
        <v>240</v>
      </c>
    </row>
    <row r="688" spans="1:3" x14ac:dyDescent="0.25">
      <c r="A688">
        <v>69645144</v>
      </c>
      <c r="B688" t="s">
        <v>1877</v>
      </c>
      <c r="C688" t="e">
        <v>#N/A</v>
      </c>
    </row>
    <row r="689" spans="1:3" x14ac:dyDescent="0.25">
      <c r="A689">
        <v>84168861</v>
      </c>
      <c r="B689" t="s">
        <v>1887</v>
      </c>
      <c r="C689">
        <v>220</v>
      </c>
    </row>
    <row r="690" spans="1:3" x14ac:dyDescent="0.25">
      <c r="A690">
        <v>67828678</v>
      </c>
      <c r="B690" t="s">
        <v>652</v>
      </c>
      <c r="C690">
        <v>180</v>
      </c>
    </row>
    <row r="691" spans="1:3" x14ac:dyDescent="0.25">
      <c r="A691">
        <v>69964646</v>
      </c>
      <c r="B691" t="s">
        <v>467</v>
      </c>
      <c r="C691">
        <v>180</v>
      </c>
    </row>
    <row r="692" spans="1:3" x14ac:dyDescent="0.25">
      <c r="A692">
        <v>84164010</v>
      </c>
      <c r="B692" t="s">
        <v>650</v>
      </c>
      <c r="C692">
        <v>220</v>
      </c>
    </row>
    <row r="693" spans="1:3" x14ac:dyDescent="0.25">
      <c r="A693">
        <v>84165966</v>
      </c>
      <c r="B693" t="s">
        <v>1886</v>
      </c>
      <c r="C693">
        <v>180</v>
      </c>
    </row>
    <row r="694" spans="1:3" x14ac:dyDescent="0.25">
      <c r="A694">
        <v>84158890</v>
      </c>
      <c r="B694" t="s">
        <v>615</v>
      </c>
      <c r="C694">
        <v>207</v>
      </c>
    </row>
    <row r="695" spans="1:3" x14ac:dyDescent="0.25">
      <c r="A695">
        <v>84133805</v>
      </c>
      <c r="B695" t="s">
        <v>1951</v>
      </c>
      <c r="C695">
        <v>351</v>
      </c>
    </row>
    <row r="696" spans="1:3" x14ac:dyDescent="0.25">
      <c r="A696">
        <v>84137184</v>
      </c>
      <c r="B696" t="s">
        <v>1951</v>
      </c>
      <c r="C696">
        <v>351</v>
      </c>
    </row>
    <row r="697" spans="1:3" x14ac:dyDescent="0.25">
      <c r="A697">
        <v>67563018</v>
      </c>
      <c r="B697" t="s">
        <v>2112</v>
      </c>
      <c r="C697">
        <v>170</v>
      </c>
    </row>
    <row r="698" spans="1:3" x14ac:dyDescent="0.25">
      <c r="A698">
        <v>67280930</v>
      </c>
      <c r="B698" t="s">
        <v>1962</v>
      </c>
      <c r="C698">
        <v>300</v>
      </c>
    </row>
    <row r="699" spans="1:3" x14ac:dyDescent="0.25">
      <c r="A699">
        <v>69548143</v>
      </c>
      <c r="B699" t="s">
        <v>136</v>
      </c>
      <c r="C699">
        <v>345</v>
      </c>
    </row>
    <row r="700" spans="1:3" x14ac:dyDescent="0.25">
      <c r="A700">
        <v>67736673</v>
      </c>
      <c r="B700" t="s">
        <v>1867</v>
      </c>
      <c r="C700">
        <v>250</v>
      </c>
    </row>
    <row r="701" spans="1:3" x14ac:dyDescent="0.25">
      <c r="A701">
        <v>68688167</v>
      </c>
      <c r="B701" t="s">
        <v>772</v>
      </c>
      <c r="C701">
        <v>250</v>
      </c>
    </row>
    <row r="702" spans="1:3" x14ac:dyDescent="0.25">
      <c r="A702">
        <v>68889812</v>
      </c>
      <c r="B702" t="s">
        <v>387</v>
      </c>
      <c r="C702">
        <v>300</v>
      </c>
    </row>
    <row r="703" spans="1:3" x14ac:dyDescent="0.25">
      <c r="A703">
        <v>68627924</v>
      </c>
      <c r="B703" t="s">
        <v>387</v>
      </c>
      <c r="C703">
        <v>300</v>
      </c>
    </row>
    <row r="704" spans="1:3" x14ac:dyDescent="0.25">
      <c r="A704">
        <v>67598341</v>
      </c>
      <c r="B704" t="s">
        <v>1962</v>
      </c>
      <c r="C704">
        <v>300</v>
      </c>
    </row>
    <row r="705" spans="1:3" x14ac:dyDescent="0.25">
      <c r="A705">
        <v>67896932</v>
      </c>
      <c r="B705" t="s">
        <v>2106</v>
      </c>
      <c r="C705">
        <v>170</v>
      </c>
    </row>
    <row r="706" spans="1:3" x14ac:dyDescent="0.25">
      <c r="A706">
        <v>67363960</v>
      </c>
      <c r="B706" t="s">
        <v>2107</v>
      </c>
      <c r="C706">
        <v>170</v>
      </c>
    </row>
    <row r="707" spans="1:3" x14ac:dyDescent="0.25">
      <c r="A707">
        <v>67559268</v>
      </c>
      <c r="B707" t="s">
        <v>2107</v>
      </c>
      <c r="C707">
        <v>170</v>
      </c>
    </row>
    <row r="708" spans="1:3" x14ac:dyDescent="0.25">
      <c r="A708">
        <v>67896933</v>
      </c>
      <c r="B708" t="s">
        <v>2108</v>
      </c>
      <c r="C708">
        <v>170</v>
      </c>
    </row>
    <row r="709" spans="1:3" x14ac:dyDescent="0.25">
      <c r="A709">
        <v>67533684</v>
      </c>
      <c r="B709" t="s">
        <v>2109</v>
      </c>
      <c r="C709">
        <v>170</v>
      </c>
    </row>
    <row r="710" spans="1:3" x14ac:dyDescent="0.25">
      <c r="A710">
        <v>67363798</v>
      </c>
      <c r="B710" t="s">
        <v>2111</v>
      </c>
      <c r="C710">
        <v>170</v>
      </c>
    </row>
    <row r="711" spans="1:3" x14ac:dyDescent="0.25">
      <c r="A711">
        <v>67542626</v>
      </c>
      <c r="B711" t="s">
        <v>2113</v>
      </c>
      <c r="C711">
        <v>170</v>
      </c>
    </row>
    <row r="712" spans="1:3" x14ac:dyDescent="0.25">
      <c r="A712">
        <v>67751794</v>
      </c>
      <c r="B712" t="s">
        <v>2114</v>
      </c>
      <c r="C712">
        <v>170</v>
      </c>
    </row>
    <row r="713" spans="1:3" x14ac:dyDescent="0.25">
      <c r="A713">
        <v>68635364</v>
      </c>
      <c r="B713" t="s">
        <v>1963</v>
      </c>
      <c r="C713">
        <v>345</v>
      </c>
    </row>
    <row r="714" spans="1:3" x14ac:dyDescent="0.25">
      <c r="A714">
        <v>68300555</v>
      </c>
      <c r="B714" t="s">
        <v>1963</v>
      </c>
      <c r="C714">
        <v>345</v>
      </c>
    </row>
    <row r="715" spans="1:3" x14ac:dyDescent="0.25">
      <c r="A715">
        <v>84136604</v>
      </c>
      <c r="B715" t="s">
        <v>1963</v>
      </c>
      <c r="C715">
        <v>405</v>
      </c>
    </row>
    <row r="716" spans="1:3" x14ac:dyDescent="0.25">
      <c r="A716">
        <v>84151486</v>
      </c>
      <c r="B716" t="s">
        <v>1963</v>
      </c>
      <c r="C716">
        <v>345</v>
      </c>
    </row>
    <row r="717" spans="1:3" x14ac:dyDescent="0.25">
      <c r="A717">
        <v>84146917</v>
      </c>
      <c r="B717" t="s">
        <v>1867</v>
      </c>
      <c r="C717">
        <v>250</v>
      </c>
    </row>
    <row r="718" spans="1:3" x14ac:dyDescent="0.25">
      <c r="A718">
        <v>84159968</v>
      </c>
      <c r="B718" t="s">
        <v>1867</v>
      </c>
      <c r="C718">
        <v>250</v>
      </c>
    </row>
    <row r="719" spans="1:3" x14ac:dyDescent="0.25">
      <c r="A719">
        <v>84137150</v>
      </c>
      <c r="B719" t="s">
        <v>1962</v>
      </c>
      <c r="C719">
        <v>300</v>
      </c>
    </row>
    <row r="720" spans="1:3" x14ac:dyDescent="0.25">
      <c r="A720">
        <v>67363844</v>
      </c>
      <c r="B720" t="s">
        <v>2110</v>
      </c>
      <c r="C720">
        <v>170</v>
      </c>
    </row>
    <row r="721" spans="1:3" x14ac:dyDescent="0.25">
      <c r="A721">
        <v>67224720</v>
      </c>
      <c r="B721" t="s">
        <v>1919</v>
      </c>
      <c r="C721">
        <v>110</v>
      </c>
    </row>
    <row r="722" spans="1:3" x14ac:dyDescent="0.25">
      <c r="A722">
        <v>84159996</v>
      </c>
      <c r="B722" t="s">
        <v>1919</v>
      </c>
      <c r="C722">
        <v>110</v>
      </c>
    </row>
    <row r="723" spans="1:3" x14ac:dyDescent="0.25">
      <c r="A723">
        <v>68657016</v>
      </c>
      <c r="B723" t="s">
        <v>765</v>
      </c>
      <c r="C723">
        <v>216</v>
      </c>
    </row>
    <row r="724" spans="1:3" x14ac:dyDescent="0.25">
      <c r="A724">
        <v>84161233</v>
      </c>
      <c r="B724" t="s">
        <v>2102</v>
      </c>
      <c r="C724">
        <v>195</v>
      </c>
    </row>
    <row r="725" spans="1:3" x14ac:dyDescent="0.25">
      <c r="A725">
        <v>67353516</v>
      </c>
      <c r="B725" t="s">
        <v>2103</v>
      </c>
      <c r="C725">
        <v>170</v>
      </c>
    </row>
    <row r="726" spans="1:3" x14ac:dyDescent="0.25">
      <c r="A726">
        <v>67533679</v>
      </c>
      <c r="B726" t="s">
        <v>2103</v>
      </c>
      <c r="C726">
        <v>170</v>
      </c>
    </row>
    <row r="727" spans="1:3" x14ac:dyDescent="0.25">
      <c r="A727">
        <v>67476442</v>
      </c>
      <c r="B727" t="s">
        <v>2148</v>
      </c>
      <c r="C727">
        <v>170</v>
      </c>
    </row>
    <row r="728" spans="1:3" x14ac:dyDescent="0.25">
      <c r="A728">
        <v>67268552</v>
      </c>
      <c r="B728" t="s">
        <v>2063</v>
      </c>
      <c r="C728">
        <v>180</v>
      </c>
    </row>
    <row r="729" spans="1:3" x14ac:dyDescent="0.25">
      <c r="A729">
        <v>67268718</v>
      </c>
      <c r="B729" t="s">
        <v>2066</v>
      </c>
      <c r="C729">
        <v>180</v>
      </c>
    </row>
    <row r="730" spans="1:3" x14ac:dyDescent="0.25">
      <c r="A730">
        <v>67268811</v>
      </c>
      <c r="B730" t="s">
        <v>2068</v>
      </c>
      <c r="C730">
        <v>180</v>
      </c>
    </row>
    <row r="731" spans="1:3" x14ac:dyDescent="0.25">
      <c r="A731">
        <v>67268810</v>
      </c>
      <c r="B731" t="s">
        <v>2077</v>
      </c>
      <c r="C731">
        <v>180</v>
      </c>
    </row>
    <row r="732" spans="1:3" x14ac:dyDescent="0.25">
      <c r="A732">
        <v>68548422</v>
      </c>
      <c r="B732" t="s">
        <v>2137</v>
      </c>
      <c r="C732">
        <v>153</v>
      </c>
    </row>
    <row r="733" spans="1:3" x14ac:dyDescent="0.25">
      <c r="A733">
        <v>84168549</v>
      </c>
      <c r="B733" t="s">
        <v>2154</v>
      </c>
      <c r="C733">
        <v>170</v>
      </c>
    </row>
    <row r="734" spans="1:3" x14ac:dyDescent="0.25">
      <c r="A734">
        <v>84168682</v>
      </c>
      <c r="B734" t="s">
        <v>2158</v>
      </c>
      <c r="C734">
        <v>170</v>
      </c>
    </row>
    <row r="735" spans="1:3" x14ac:dyDescent="0.25">
      <c r="A735">
        <v>84136151</v>
      </c>
      <c r="B735" t="s">
        <v>2134</v>
      </c>
      <c r="C735">
        <v>180</v>
      </c>
    </row>
    <row r="736" spans="1:3" x14ac:dyDescent="0.25">
      <c r="A736">
        <v>84158561</v>
      </c>
      <c r="B736" t="s">
        <v>2134</v>
      </c>
      <c r="C736">
        <v>180</v>
      </c>
    </row>
    <row r="737" spans="1:3" x14ac:dyDescent="0.25">
      <c r="A737">
        <v>84157007</v>
      </c>
      <c r="B737" t="s">
        <v>2138</v>
      </c>
      <c r="C737">
        <v>195</v>
      </c>
    </row>
    <row r="738" spans="1:3" x14ac:dyDescent="0.25">
      <c r="A738">
        <v>84168736</v>
      </c>
      <c r="B738" t="s">
        <v>2086</v>
      </c>
      <c r="C738">
        <v>170</v>
      </c>
    </row>
    <row r="739" spans="1:3" x14ac:dyDescent="0.25">
      <c r="A739">
        <v>67363943</v>
      </c>
      <c r="B739" t="s">
        <v>2105</v>
      </c>
      <c r="C739">
        <v>170</v>
      </c>
    </row>
    <row r="740" spans="1:3" x14ac:dyDescent="0.25">
      <c r="A740">
        <v>84169995</v>
      </c>
      <c r="B740" t="s">
        <v>2134</v>
      </c>
      <c r="C740">
        <v>170</v>
      </c>
    </row>
    <row r="741" spans="1:3" x14ac:dyDescent="0.25">
      <c r="A741">
        <v>84169995</v>
      </c>
      <c r="B741" t="s">
        <v>2134</v>
      </c>
      <c r="C741">
        <v>170</v>
      </c>
    </row>
    <row r="742" spans="1:3" x14ac:dyDescent="0.25">
      <c r="A742">
        <v>67533681</v>
      </c>
      <c r="B742" t="s">
        <v>2158</v>
      </c>
      <c r="C742">
        <v>170</v>
      </c>
    </row>
    <row r="743" spans="1:3" x14ac:dyDescent="0.25">
      <c r="A743">
        <v>67353515</v>
      </c>
      <c r="B743" t="s">
        <v>2117</v>
      </c>
      <c r="C743">
        <v>170</v>
      </c>
    </row>
    <row r="744" spans="1:3" x14ac:dyDescent="0.25">
      <c r="A744">
        <v>67476457</v>
      </c>
      <c r="B744" t="s">
        <v>2136</v>
      </c>
      <c r="C744">
        <v>170</v>
      </c>
    </row>
    <row r="745" spans="1:3" x14ac:dyDescent="0.25">
      <c r="A745">
        <v>67477798</v>
      </c>
      <c r="B745" t="s">
        <v>2062</v>
      </c>
      <c r="C745">
        <v>210</v>
      </c>
    </row>
    <row r="746" spans="1:3" x14ac:dyDescent="0.25">
      <c r="A746">
        <v>67477795</v>
      </c>
      <c r="B746" t="s">
        <v>2065</v>
      </c>
      <c r="C746">
        <v>210</v>
      </c>
    </row>
    <row r="747" spans="1:3" x14ac:dyDescent="0.25">
      <c r="A747">
        <v>67477799</v>
      </c>
      <c r="B747" t="s">
        <v>2067</v>
      </c>
      <c r="C747">
        <v>210</v>
      </c>
    </row>
    <row r="748" spans="1:3" x14ac:dyDescent="0.25">
      <c r="A748">
        <v>67477801</v>
      </c>
      <c r="B748" t="s">
        <v>2076</v>
      </c>
      <c r="C748">
        <v>210</v>
      </c>
    </row>
    <row r="749" spans="1:3" x14ac:dyDescent="0.25">
      <c r="A749">
        <v>69549034</v>
      </c>
      <c r="B749" t="s">
        <v>129</v>
      </c>
      <c r="C749">
        <v>255</v>
      </c>
    </row>
    <row r="750" spans="1:3" x14ac:dyDescent="0.25">
      <c r="A750">
        <v>69549033</v>
      </c>
      <c r="B750" t="s">
        <v>130</v>
      </c>
      <c r="C750">
        <v>255</v>
      </c>
    </row>
    <row r="751" spans="1:3" x14ac:dyDescent="0.25">
      <c r="A751">
        <v>68922106</v>
      </c>
      <c r="B751" t="s">
        <v>382</v>
      </c>
      <c r="C751">
        <v>255</v>
      </c>
    </row>
    <row r="752" spans="1:3" x14ac:dyDescent="0.25">
      <c r="A752">
        <v>68188318</v>
      </c>
      <c r="B752" t="s">
        <v>780</v>
      </c>
      <c r="C752">
        <v>210</v>
      </c>
    </row>
    <row r="753" spans="1:3" x14ac:dyDescent="0.25">
      <c r="A753">
        <v>68862471</v>
      </c>
      <c r="B753" t="s">
        <v>780</v>
      </c>
      <c r="C753">
        <v>255</v>
      </c>
    </row>
    <row r="754" spans="1:3" x14ac:dyDescent="0.25">
      <c r="A754">
        <v>68732327</v>
      </c>
      <c r="B754" t="s">
        <v>311</v>
      </c>
      <c r="C754" t="e">
        <v>#N/A</v>
      </c>
    </row>
    <row r="755" spans="1:3" x14ac:dyDescent="0.25">
      <c r="A755">
        <v>69740694</v>
      </c>
      <c r="B755" t="s">
        <v>454</v>
      </c>
      <c r="C755">
        <v>255</v>
      </c>
    </row>
    <row r="756" spans="1:3" x14ac:dyDescent="0.25">
      <c r="A756">
        <v>69740694</v>
      </c>
      <c r="B756" t="s">
        <v>454</v>
      </c>
      <c r="C756">
        <v>255</v>
      </c>
    </row>
    <row r="757" spans="1:3" x14ac:dyDescent="0.25">
      <c r="A757">
        <v>68349612</v>
      </c>
      <c r="B757" t="s">
        <v>2098</v>
      </c>
      <c r="C757">
        <v>130</v>
      </c>
    </row>
    <row r="758" spans="1:3" x14ac:dyDescent="0.25">
      <c r="A758">
        <v>68151617</v>
      </c>
      <c r="B758" t="s">
        <v>173</v>
      </c>
      <c r="C758">
        <v>170</v>
      </c>
    </row>
    <row r="759" spans="1:3" x14ac:dyDescent="0.25">
      <c r="A759">
        <v>68434399</v>
      </c>
      <c r="B759" t="s">
        <v>713</v>
      </c>
      <c r="C759">
        <v>168</v>
      </c>
    </row>
    <row r="760" spans="1:3" x14ac:dyDescent="0.25">
      <c r="A760">
        <v>68504356</v>
      </c>
      <c r="B760" t="s">
        <v>732</v>
      </c>
      <c r="C760">
        <v>180</v>
      </c>
    </row>
    <row r="761" spans="1:3" x14ac:dyDescent="0.25">
      <c r="A761">
        <v>68504358</v>
      </c>
      <c r="B761" t="s">
        <v>1979</v>
      </c>
      <c r="C761">
        <v>180</v>
      </c>
    </row>
    <row r="762" spans="1:3" x14ac:dyDescent="0.25">
      <c r="A762">
        <v>68468394</v>
      </c>
      <c r="B762" t="s">
        <v>726</v>
      </c>
      <c r="C762">
        <v>180</v>
      </c>
    </row>
    <row r="763" spans="1:3" x14ac:dyDescent="0.25">
      <c r="A763">
        <v>68515204</v>
      </c>
      <c r="B763" t="s">
        <v>733</v>
      </c>
      <c r="C763">
        <v>180</v>
      </c>
    </row>
    <row r="764" spans="1:3" x14ac:dyDescent="0.25">
      <c r="A764">
        <v>68504355</v>
      </c>
      <c r="B764" t="s">
        <v>731</v>
      </c>
      <c r="C764">
        <v>180</v>
      </c>
    </row>
    <row r="765" spans="1:3" x14ac:dyDescent="0.25">
      <c r="A765">
        <v>68354592</v>
      </c>
      <c r="B765" t="s">
        <v>286</v>
      </c>
      <c r="C765">
        <v>240</v>
      </c>
    </row>
    <row r="766" spans="1:3" x14ac:dyDescent="0.25">
      <c r="A766">
        <v>68938272</v>
      </c>
      <c r="B766" t="s">
        <v>401</v>
      </c>
      <c r="C766">
        <v>240</v>
      </c>
    </row>
    <row r="767" spans="1:3" x14ac:dyDescent="0.25">
      <c r="A767">
        <v>68354586</v>
      </c>
      <c r="B767" t="s">
        <v>280</v>
      </c>
      <c r="C767">
        <v>240</v>
      </c>
    </row>
    <row r="768" spans="1:3" x14ac:dyDescent="0.25">
      <c r="A768">
        <v>68649096</v>
      </c>
      <c r="B768" t="s">
        <v>303</v>
      </c>
      <c r="C768">
        <v>240</v>
      </c>
    </row>
    <row r="769" spans="1:3" x14ac:dyDescent="0.25">
      <c r="A769">
        <v>68649095</v>
      </c>
      <c r="B769" t="s">
        <v>302</v>
      </c>
      <c r="C769">
        <v>240</v>
      </c>
    </row>
    <row r="770" spans="1:3" x14ac:dyDescent="0.25">
      <c r="A770">
        <v>68354589</v>
      </c>
      <c r="B770" t="s">
        <v>283</v>
      </c>
      <c r="C770">
        <v>240</v>
      </c>
    </row>
    <row r="771" spans="1:3" x14ac:dyDescent="0.25">
      <c r="A771">
        <v>68649097</v>
      </c>
      <c r="B771" t="s">
        <v>304</v>
      </c>
      <c r="C771">
        <v>240</v>
      </c>
    </row>
    <row r="772" spans="1:3" x14ac:dyDescent="0.25">
      <c r="A772">
        <v>68354588</v>
      </c>
      <c r="B772" t="s">
        <v>282</v>
      </c>
      <c r="C772">
        <v>240</v>
      </c>
    </row>
    <row r="773" spans="1:3" x14ac:dyDescent="0.25">
      <c r="A773">
        <v>68354590</v>
      </c>
      <c r="B773" t="s">
        <v>284</v>
      </c>
      <c r="C773">
        <v>240</v>
      </c>
    </row>
    <row r="774" spans="1:3" x14ac:dyDescent="0.25">
      <c r="A774">
        <v>68354587</v>
      </c>
      <c r="B774" t="s">
        <v>281</v>
      </c>
      <c r="C774">
        <v>240</v>
      </c>
    </row>
    <row r="775" spans="1:3" x14ac:dyDescent="0.25">
      <c r="A775">
        <v>68354591</v>
      </c>
      <c r="B775" t="s">
        <v>285</v>
      </c>
      <c r="C775">
        <v>240</v>
      </c>
    </row>
    <row r="776" spans="1:3" x14ac:dyDescent="0.25">
      <c r="A776">
        <v>69554202</v>
      </c>
      <c r="B776" t="s">
        <v>812</v>
      </c>
      <c r="C776">
        <v>240</v>
      </c>
    </row>
    <row r="777" spans="1:3" x14ac:dyDescent="0.25">
      <c r="A777">
        <v>69554208</v>
      </c>
      <c r="B777" t="s">
        <v>813</v>
      </c>
      <c r="C777">
        <v>240</v>
      </c>
    </row>
    <row r="778" spans="1:3" x14ac:dyDescent="0.25">
      <c r="A778">
        <v>84150062</v>
      </c>
      <c r="B778" t="s">
        <v>544</v>
      </c>
      <c r="C778">
        <v>240</v>
      </c>
    </row>
    <row r="779" spans="1:3" x14ac:dyDescent="0.25">
      <c r="A779">
        <v>67473912</v>
      </c>
      <c r="B779" t="s">
        <v>246</v>
      </c>
      <c r="C779">
        <v>240</v>
      </c>
    </row>
    <row r="780" spans="1:3" x14ac:dyDescent="0.25">
      <c r="A780">
        <v>84162883</v>
      </c>
      <c r="B780" t="s">
        <v>938</v>
      </c>
      <c r="C780">
        <v>240</v>
      </c>
    </row>
    <row r="781" spans="1:3" x14ac:dyDescent="0.25">
      <c r="A781">
        <v>84162829</v>
      </c>
      <c r="B781" t="s">
        <v>551</v>
      </c>
      <c r="C781">
        <v>240</v>
      </c>
    </row>
    <row r="782" spans="1:3" x14ac:dyDescent="0.25">
      <c r="A782">
        <v>67218497</v>
      </c>
      <c r="B782" t="s">
        <v>951</v>
      </c>
      <c r="C782">
        <v>240</v>
      </c>
    </row>
    <row r="783" spans="1:3" x14ac:dyDescent="0.25">
      <c r="A783">
        <v>84136159</v>
      </c>
      <c r="B783" t="s">
        <v>960</v>
      </c>
      <c r="C783">
        <v>52</v>
      </c>
    </row>
    <row r="784" spans="1:3" x14ac:dyDescent="0.25">
      <c r="A784">
        <v>67596355</v>
      </c>
      <c r="B784" t="s">
        <v>627</v>
      </c>
      <c r="C784">
        <v>240</v>
      </c>
    </row>
    <row r="785" spans="1:3" x14ac:dyDescent="0.25">
      <c r="A785">
        <v>68732326</v>
      </c>
      <c r="B785" t="s">
        <v>336</v>
      </c>
      <c r="C785">
        <v>240</v>
      </c>
    </row>
    <row r="786" spans="1:3" x14ac:dyDescent="0.25">
      <c r="A786">
        <v>68115342</v>
      </c>
      <c r="B786" t="s">
        <v>1157</v>
      </c>
      <c r="C786">
        <v>240</v>
      </c>
    </row>
    <row r="787" spans="1:3" x14ac:dyDescent="0.25">
      <c r="A787">
        <v>68599812</v>
      </c>
      <c r="B787" t="s">
        <v>742</v>
      </c>
      <c r="C787">
        <v>240</v>
      </c>
    </row>
    <row r="788" spans="1:3" x14ac:dyDescent="0.25">
      <c r="A788">
        <v>67946557</v>
      </c>
      <c r="B788" t="s">
        <v>1163</v>
      </c>
      <c r="C788">
        <v>240</v>
      </c>
    </row>
    <row r="789" spans="1:3" x14ac:dyDescent="0.25">
      <c r="A789">
        <v>68354583</v>
      </c>
      <c r="B789" t="s">
        <v>1165</v>
      </c>
      <c r="C789">
        <v>240</v>
      </c>
    </row>
    <row r="790" spans="1:3" x14ac:dyDescent="0.25">
      <c r="A790">
        <v>67803006</v>
      </c>
      <c r="B790" t="s">
        <v>259</v>
      </c>
      <c r="C790">
        <v>240</v>
      </c>
    </row>
    <row r="791" spans="1:3" x14ac:dyDescent="0.25">
      <c r="A791">
        <v>67596354</v>
      </c>
      <c r="B791" t="s">
        <v>253</v>
      </c>
      <c r="C791">
        <v>240</v>
      </c>
    </row>
    <row r="792" spans="1:3" x14ac:dyDescent="0.25">
      <c r="A792">
        <v>67473917</v>
      </c>
      <c r="B792" t="s">
        <v>1169</v>
      </c>
      <c r="C792">
        <v>240</v>
      </c>
    </row>
    <row r="793" spans="1:3" x14ac:dyDescent="0.25">
      <c r="A793">
        <v>67413782</v>
      </c>
      <c r="B793" t="s">
        <v>1170</v>
      </c>
      <c r="C793">
        <v>240</v>
      </c>
    </row>
    <row r="794" spans="1:3" x14ac:dyDescent="0.25">
      <c r="A794">
        <v>67413781</v>
      </c>
      <c r="B794" t="s">
        <v>1172</v>
      </c>
      <c r="C794">
        <v>240</v>
      </c>
    </row>
    <row r="795" spans="1:3" x14ac:dyDescent="0.25">
      <c r="A795">
        <v>67867260</v>
      </c>
      <c r="B795" t="s">
        <v>1176</v>
      </c>
      <c r="C795">
        <v>240</v>
      </c>
    </row>
    <row r="796" spans="1:3" x14ac:dyDescent="0.25">
      <c r="A796">
        <v>67558095</v>
      </c>
      <c r="B796" t="s">
        <v>1179</v>
      </c>
      <c r="C796">
        <v>250</v>
      </c>
    </row>
    <row r="797" spans="1:3" x14ac:dyDescent="0.25">
      <c r="A797">
        <v>68409130</v>
      </c>
      <c r="B797" t="s">
        <v>1180</v>
      </c>
      <c r="C797">
        <v>240</v>
      </c>
    </row>
    <row r="798" spans="1:3" x14ac:dyDescent="0.25">
      <c r="A798">
        <v>68123256</v>
      </c>
      <c r="B798" t="s">
        <v>1184</v>
      </c>
      <c r="C798">
        <v>240</v>
      </c>
    </row>
    <row r="799" spans="1:3" x14ac:dyDescent="0.25">
      <c r="A799">
        <v>67218509</v>
      </c>
      <c r="B799" t="s">
        <v>1197</v>
      </c>
      <c r="C799">
        <v>240</v>
      </c>
    </row>
    <row r="800" spans="1:3" x14ac:dyDescent="0.25">
      <c r="A800">
        <v>67569519</v>
      </c>
      <c r="B800" t="s">
        <v>1210</v>
      </c>
      <c r="C800">
        <v>240</v>
      </c>
    </row>
    <row r="801" spans="1:3" x14ac:dyDescent="0.25">
      <c r="A801">
        <v>68518522</v>
      </c>
      <c r="B801" t="s">
        <v>1211</v>
      </c>
      <c r="C801">
        <v>240</v>
      </c>
    </row>
    <row r="802" spans="1:3" x14ac:dyDescent="0.25">
      <c r="A802">
        <v>68518522</v>
      </c>
      <c r="B802" t="s">
        <v>1211</v>
      </c>
      <c r="C802">
        <v>240</v>
      </c>
    </row>
    <row r="803" spans="1:3" x14ac:dyDescent="0.25">
      <c r="A803">
        <v>68264947</v>
      </c>
      <c r="B803" t="s">
        <v>1212</v>
      </c>
      <c r="C803">
        <v>240</v>
      </c>
    </row>
    <row r="804" spans="1:3" x14ac:dyDescent="0.25">
      <c r="A804">
        <v>67916890</v>
      </c>
      <c r="B804" t="s">
        <v>272</v>
      </c>
      <c r="C804">
        <v>240</v>
      </c>
    </row>
    <row r="805" spans="1:3" x14ac:dyDescent="0.25">
      <c r="A805">
        <v>67599488</v>
      </c>
      <c r="B805" t="s">
        <v>1213</v>
      </c>
      <c r="C805">
        <v>240</v>
      </c>
    </row>
    <row r="806" spans="1:3" x14ac:dyDescent="0.25">
      <c r="A806">
        <v>67546033</v>
      </c>
      <c r="B806" t="s">
        <v>1216</v>
      </c>
      <c r="C806">
        <v>240</v>
      </c>
    </row>
    <row r="807" spans="1:3" x14ac:dyDescent="0.25">
      <c r="A807">
        <v>67418812</v>
      </c>
      <c r="B807" t="s">
        <v>1217</v>
      </c>
      <c r="C807">
        <v>240</v>
      </c>
    </row>
    <row r="808" spans="1:3" x14ac:dyDescent="0.25">
      <c r="A808">
        <v>68732322</v>
      </c>
      <c r="B808" t="s">
        <v>335</v>
      </c>
      <c r="C808">
        <v>240</v>
      </c>
    </row>
    <row r="809" spans="1:3" x14ac:dyDescent="0.25">
      <c r="A809">
        <v>67946558</v>
      </c>
      <c r="B809" t="s">
        <v>1219</v>
      </c>
      <c r="C809">
        <v>240</v>
      </c>
    </row>
    <row r="810" spans="1:3" x14ac:dyDescent="0.25">
      <c r="A810">
        <v>67473913</v>
      </c>
      <c r="B810" t="s">
        <v>247</v>
      </c>
      <c r="C810">
        <v>240</v>
      </c>
    </row>
    <row r="811" spans="1:3" x14ac:dyDescent="0.25">
      <c r="A811">
        <v>68264944</v>
      </c>
      <c r="B811" t="s">
        <v>685</v>
      </c>
      <c r="C811">
        <v>240</v>
      </c>
    </row>
    <row r="812" spans="1:3" x14ac:dyDescent="0.25">
      <c r="A812">
        <v>67546032</v>
      </c>
      <c r="B812" t="s">
        <v>248</v>
      </c>
      <c r="C812">
        <v>240</v>
      </c>
    </row>
    <row r="813" spans="1:3" x14ac:dyDescent="0.25">
      <c r="A813">
        <v>68264946</v>
      </c>
      <c r="B813" t="s">
        <v>686</v>
      </c>
      <c r="C813">
        <v>240</v>
      </c>
    </row>
    <row r="814" spans="1:3" x14ac:dyDescent="0.25">
      <c r="A814">
        <v>67916885</v>
      </c>
      <c r="B814" t="s">
        <v>1228</v>
      </c>
      <c r="C814">
        <v>240</v>
      </c>
    </row>
    <row r="815" spans="1:3" x14ac:dyDescent="0.25">
      <c r="A815">
        <v>68518538</v>
      </c>
      <c r="B815" t="s">
        <v>1229</v>
      </c>
      <c r="C815">
        <v>240</v>
      </c>
    </row>
    <row r="816" spans="1:3" x14ac:dyDescent="0.25">
      <c r="A816">
        <v>68518538</v>
      </c>
      <c r="B816" t="s">
        <v>1229</v>
      </c>
      <c r="C816">
        <v>240</v>
      </c>
    </row>
    <row r="817" spans="1:3" x14ac:dyDescent="0.25">
      <c r="A817">
        <v>67916888</v>
      </c>
      <c r="B817" t="s">
        <v>1230</v>
      </c>
      <c r="C817">
        <v>240</v>
      </c>
    </row>
    <row r="818" spans="1:3" x14ac:dyDescent="0.25">
      <c r="A818">
        <v>68518539</v>
      </c>
      <c r="B818" t="s">
        <v>1232</v>
      </c>
      <c r="C818">
        <v>240</v>
      </c>
    </row>
    <row r="819" spans="1:3" x14ac:dyDescent="0.25">
      <c r="A819">
        <v>68518539</v>
      </c>
      <c r="B819" t="s">
        <v>1232</v>
      </c>
      <c r="C819">
        <v>240</v>
      </c>
    </row>
    <row r="820" spans="1:3" x14ac:dyDescent="0.25">
      <c r="A820">
        <v>68732323</v>
      </c>
      <c r="B820" t="s">
        <v>1233</v>
      </c>
      <c r="C820">
        <v>240</v>
      </c>
    </row>
    <row r="821" spans="1:3" x14ac:dyDescent="0.25">
      <c r="A821">
        <v>68783577</v>
      </c>
      <c r="B821" t="s">
        <v>793</v>
      </c>
      <c r="C821">
        <v>240</v>
      </c>
    </row>
    <row r="822" spans="1:3" x14ac:dyDescent="0.25">
      <c r="A822">
        <v>67597425</v>
      </c>
      <c r="B822" t="s">
        <v>1148</v>
      </c>
      <c r="C822">
        <v>250</v>
      </c>
    </row>
    <row r="823" spans="1:3" x14ac:dyDescent="0.25">
      <c r="A823">
        <v>69798154</v>
      </c>
      <c r="B823" t="s">
        <v>1367</v>
      </c>
      <c r="C823">
        <v>240</v>
      </c>
    </row>
    <row r="824" spans="1:3" x14ac:dyDescent="0.25">
      <c r="A824">
        <v>67624501</v>
      </c>
      <c r="B824" t="s">
        <v>1506</v>
      </c>
      <c r="C824">
        <v>240</v>
      </c>
    </row>
    <row r="825" spans="1:3" x14ac:dyDescent="0.25">
      <c r="A825">
        <v>67624492</v>
      </c>
      <c r="B825" t="s">
        <v>1507</v>
      </c>
      <c r="C825">
        <v>240</v>
      </c>
    </row>
    <row r="826" spans="1:3" x14ac:dyDescent="0.25">
      <c r="A826">
        <v>67624493</v>
      </c>
      <c r="B826" t="s">
        <v>1508</v>
      </c>
      <c r="C826">
        <v>240</v>
      </c>
    </row>
    <row r="827" spans="1:3" x14ac:dyDescent="0.25">
      <c r="A827">
        <v>67624498</v>
      </c>
      <c r="B827" t="s">
        <v>1509</v>
      </c>
      <c r="C827">
        <v>240</v>
      </c>
    </row>
    <row r="828" spans="1:3" x14ac:dyDescent="0.25">
      <c r="A828">
        <v>67992092</v>
      </c>
      <c r="B828" t="s">
        <v>673</v>
      </c>
      <c r="C828">
        <v>130</v>
      </c>
    </row>
    <row r="829" spans="1:3" x14ac:dyDescent="0.25">
      <c r="A829">
        <v>68933337</v>
      </c>
      <c r="B829" t="s">
        <v>806</v>
      </c>
      <c r="C829">
        <v>240</v>
      </c>
    </row>
    <row r="830" spans="1:3" x14ac:dyDescent="0.25">
      <c r="A830">
        <v>67821477</v>
      </c>
      <c r="B830" t="s">
        <v>647</v>
      </c>
      <c r="C830">
        <v>130</v>
      </c>
    </row>
    <row r="831" spans="1:3" x14ac:dyDescent="0.25">
      <c r="A831">
        <v>68638136</v>
      </c>
      <c r="B831" t="s">
        <v>299</v>
      </c>
      <c r="C831">
        <v>240</v>
      </c>
    </row>
    <row r="832" spans="1:3" x14ac:dyDescent="0.25">
      <c r="A832">
        <v>69565377</v>
      </c>
      <c r="B832" t="s">
        <v>413</v>
      </c>
      <c r="C832">
        <v>240</v>
      </c>
    </row>
    <row r="833" spans="1:3" x14ac:dyDescent="0.25">
      <c r="A833">
        <v>69565377</v>
      </c>
      <c r="B833" t="s">
        <v>413</v>
      </c>
      <c r="C833">
        <v>240</v>
      </c>
    </row>
    <row r="834" spans="1:3" x14ac:dyDescent="0.25">
      <c r="A834">
        <v>67826411</v>
      </c>
      <c r="B834" t="s">
        <v>1252</v>
      </c>
      <c r="C834">
        <v>240</v>
      </c>
    </row>
    <row r="835" spans="1:3" x14ac:dyDescent="0.25">
      <c r="A835">
        <v>84136394</v>
      </c>
      <c r="B835" t="s">
        <v>1255</v>
      </c>
      <c r="C835">
        <v>240</v>
      </c>
    </row>
    <row r="836" spans="1:3" x14ac:dyDescent="0.25">
      <c r="A836">
        <v>68940228</v>
      </c>
      <c r="B836" t="s">
        <v>483</v>
      </c>
      <c r="C836">
        <v>240</v>
      </c>
    </row>
    <row r="837" spans="1:3" x14ac:dyDescent="0.25">
      <c r="A837">
        <v>68940228</v>
      </c>
      <c r="B837" t="s">
        <v>483</v>
      </c>
      <c r="C837">
        <v>240</v>
      </c>
    </row>
    <row r="838" spans="1:3" x14ac:dyDescent="0.25">
      <c r="A838">
        <v>84138392</v>
      </c>
      <c r="B838" t="s">
        <v>521</v>
      </c>
      <c r="C838">
        <v>240</v>
      </c>
    </row>
    <row r="839" spans="1:3" x14ac:dyDescent="0.25">
      <c r="A839">
        <v>68654238</v>
      </c>
      <c r="B839" t="s">
        <v>309</v>
      </c>
      <c r="C839">
        <v>240</v>
      </c>
    </row>
    <row r="840" spans="1:3" x14ac:dyDescent="0.25">
      <c r="A840">
        <v>68940226</v>
      </c>
      <c r="B840" t="s">
        <v>402</v>
      </c>
      <c r="C840">
        <v>240</v>
      </c>
    </row>
    <row r="841" spans="1:3" x14ac:dyDescent="0.25">
      <c r="A841">
        <v>67904289</v>
      </c>
      <c r="B841" t="s">
        <v>269</v>
      </c>
      <c r="C841">
        <v>240</v>
      </c>
    </row>
    <row r="842" spans="1:3" x14ac:dyDescent="0.25">
      <c r="A842">
        <v>67430513</v>
      </c>
      <c r="B842" t="s">
        <v>245</v>
      </c>
      <c r="C842">
        <v>240</v>
      </c>
    </row>
    <row r="843" spans="1:3" x14ac:dyDescent="0.25">
      <c r="A843">
        <v>68580097</v>
      </c>
      <c r="B843" t="s">
        <v>738</v>
      </c>
      <c r="C843">
        <v>240</v>
      </c>
    </row>
    <row r="844" spans="1:3" x14ac:dyDescent="0.25">
      <c r="A844">
        <v>67278444</v>
      </c>
      <c r="B844" t="s">
        <v>1417</v>
      </c>
      <c r="C844">
        <v>240</v>
      </c>
    </row>
    <row r="845" spans="1:3" x14ac:dyDescent="0.25">
      <c r="A845">
        <v>67278448</v>
      </c>
      <c r="B845" t="s">
        <v>600</v>
      </c>
      <c r="C845">
        <v>240</v>
      </c>
    </row>
    <row r="846" spans="1:3" x14ac:dyDescent="0.25">
      <c r="A846">
        <v>67526826</v>
      </c>
      <c r="B846" t="s">
        <v>621</v>
      </c>
      <c r="C846">
        <v>240</v>
      </c>
    </row>
    <row r="847" spans="1:3" x14ac:dyDescent="0.25">
      <c r="A847">
        <v>68575292</v>
      </c>
      <c r="B847" t="s">
        <v>1425</v>
      </c>
      <c r="C847">
        <v>240</v>
      </c>
    </row>
    <row r="848" spans="1:3" x14ac:dyDescent="0.25">
      <c r="A848">
        <v>68188512</v>
      </c>
      <c r="B848" t="s">
        <v>1427</v>
      </c>
      <c r="C848">
        <v>240</v>
      </c>
    </row>
    <row r="849" spans="1:3" x14ac:dyDescent="0.25">
      <c r="A849">
        <v>69565376</v>
      </c>
      <c r="B849" t="s">
        <v>412</v>
      </c>
      <c r="C849">
        <v>240</v>
      </c>
    </row>
    <row r="850" spans="1:3" x14ac:dyDescent="0.25">
      <c r="A850">
        <v>67905834</v>
      </c>
      <c r="B850" t="s">
        <v>270</v>
      </c>
      <c r="C850">
        <v>240</v>
      </c>
    </row>
    <row r="851" spans="1:3" x14ac:dyDescent="0.25">
      <c r="A851">
        <v>68938274</v>
      </c>
      <c r="B851" t="s">
        <v>1428</v>
      </c>
      <c r="C851">
        <v>240</v>
      </c>
    </row>
    <row r="852" spans="1:3" x14ac:dyDescent="0.25">
      <c r="A852">
        <v>67278447</v>
      </c>
      <c r="B852" t="s">
        <v>599</v>
      </c>
      <c r="C852">
        <v>240</v>
      </c>
    </row>
    <row r="853" spans="1:3" x14ac:dyDescent="0.25">
      <c r="A853">
        <v>67736698</v>
      </c>
      <c r="B853" t="s">
        <v>1441</v>
      </c>
      <c r="C853">
        <v>240</v>
      </c>
    </row>
    <row r="854" spans="1:3" x14ac:dyDescent="0.25">
      <c r="A854">
        <v>69552651</v>
      </c>
      <c r="B854" t="s">
        <v>810</v>
      </c>
      <c r="C854">
        <v>240</v>
      </c>
    </row>
    <row r="855" spans="1:3" x14ac:dyDescent="0.25">
      <c r="A855">
        <v>67289440</v>
      </c>
      <c r="B855" t="s">
        <v>602</v>
      </c>
      <c r="C855">
        <v>240</v>
      </c>
    </row>
    <row r="856" spans="1:3" x14ac:dyDescent="0.25">
      <c r="A856">
        <v>68130570</v>
      </c>
      <c r="B856" t="s">
        <v>1527</v>
      </c>
      <c r="C856">
        <v>210</v>
      </c>
    </row>
    <row r="857" spans="1:3" x14ac:dyDescent="0.25">
      <c r="A857">
        <v>68527293</v>
      </c>
      <c r="B857" t="s">
        <v>1527</v>
      </c>
      <c r="C857">
        <v>240</v>
      </c>
    </row>
    <row r="858" spans="1:3" x14ac:dyDescent="0.25">
      <c r="A858">
        <v>68919011</v>
      </c>
      <c r="B858" t="s">
        <v>1527</v>
      </c>
      <c r="C858">
        <v>240</v>
      </c>
    </row>
    <row r="859" spans="1:3" x14ac:dyDescent="0.25">
      <c r="A859">
        <v>67283930</v>
      </c>
      <c r="B859" t="s">
        <v>1541</v>
      </c>
      <c r="C859">
        <v>240</v>
      </c>
    </row>
    <row r="860" spans="1:3" x14ac:dyDescent="0.25">
      <c r="A860">
        <v>68871221</v>
      </c>
      <c r="B860" t="s">
        <v>735</v>
      </c>
      <c r="C860">
        <v>240</v>
      </c>
    </row>
    <row r="861" spans="1:3" x14ac:dyDescent="0.25">
      <c r="A861">
        <v>68130573</v>
      </c>
      <c r="B861" t="s">
        <v>735</v>
      </c>
      <c r="C861">
        <v>210</v>
      </c>
    </row>
    <row r="862" spans="1:3" x14ac:dyDescent="0.25">
      <c r="A862">
        <v>68527300</v>
      </c>
      <c r="B862" t="s">
        <v>735</v>
      </c>
      <c r="C862">
        <v>240</v>
      </c>
    </row>
    <row r="863" spans="1:3" x14ac:dyDescent="0.25">
      <c r="A863">
        <v>68626039</v>
      </c>
      <c r="B863" t="s">
        <v>233</v>
      </c>
      <c r="C863">
        <v>240</v>
      </c>
    </row>
    <row r="864" spans="1:3" x14ac:dyDescent="0.25">
      <c r="A864">
        <v>67496137</v>
      </c>
      <c r="B864" t="s">
        <v>1605</v>
      </c>
      <c r="C864">
        <v>240</v>
      </c>
    </row>
    <row r="865" spans="1:3" x14ac:dyDescent="0.25">
      <c r="A865">
        <v>67496141</v>
      </c>
      <c r="B865" t="s">
        <v>1606</v>
      </c>
      <c r="C865">
        <v>240</v>
      </c>
    </row>
    <row r="866" spans="1:3" x14ac:dyDescent="0.25">
      <c r="A866">
        <v>67746864</v>
      </c>
      <c r="B866" t="s">
        <v>1606</v>
      </c>
      <c r="C866">
        <v>240</v>
      </c>
    </row>
    <row r="867" spans="1:3" x14ac:dyDescent="0.25">
      <c r="A867">
        <v>67496135</v>
      </c>
      <c r="B867" t="s">
        <v>1607</v>
      </c>
      <c r="C867">
        <v>240</v>
      </c>
    </row>
    <row r="868" spans="1:3" x14ac:dyDescent="0.25">
      <c r="A868">
        <v>67496140</v>
      </c>
      <c r="B868" t="s">
        <v>1608</v>
      </c>
      <c r="C868">
        <v>240</v>
      </c>
    </row>
    <row r="869" spans="1:3" x14ac:dyDescent="0.25">
      <c r="A869">
        <v>68130564</v>
      </c>
      <c r="B869" t="s">
        <v>1610</v>
      </c>
      <c r="C869">
        <v>210</v>
      </c>
    </row>
    <row r="870" spans="1:3" x14ac:dyDescent="0.25">
      <c r="A870">
        <v>68130565</v>
      </c>
      <c r="B870" t="s">
        <v>1613</v>
      </c>
      <c r="C870">
        <v>210</v>
      </c>
    </row>
    <row r="871" spans="1:3" x14ac:dyDescent="0.25">
      <c r="A871">
        <v>67496136</v>
      </c>
      <c r="B871" t="s">
        <v>1614</v>
      </c>
      <c r="C871">
        <v>240</v>
      </c>
    </row>
    <row r="872" spans="1:3" x14ac:dyDescent="0.25">
      <c r="A872">
        <v>67496142</v>
      </c>
      <c r="B872" t="s">
        <v>1615</v>
      </c>
      <c r="C872">
        <v>240</v>
      </c>
    </row>
    <row r="873" spans="1:3" x14ac:dyDescent="0.25">
      <c r="A873">
        <v>68130567</v>
      </c>
      <c r="B873" t="s">
        <v>1618</v>
      </c>
      <c r="C873">
        <v>210</v>
      </c>
    </row>
    <row r="874" spans="1:3" x14ac:dyDescent="0.25">
      <c r="A874">
        <v>68130566</v>
      </c>
      <c r="B874" t="s">
        <v>1620</v>
      </c>
      <c r="C874">
        <v>210</v>
      </c>
    </row>
    <row r="875" spans="1:3" x14ac:dyDescent="0.25">
      <c r="A875">
        <v>67496138</v>
      </c>
      <c r="B875" t="s">
        <v>1623</v>
      </c>
      <c r="C875">
        <v>240</v>
      </c>
    </row>
    <row r="876" spans="1:3" x14ac:dyDescent="0.25">
      <c r="A876">
        <v>68626040</v>
      </c>
      <c r="B876" t="s">
        <v>397</v>
      </c>
      <c r="C876">
        <v>240</v>
      </c>
    </row>
    <row r="877" spans="1:3" x14ac:dyDescent="0.25">
      <c r="A877">
        <v>67291448</v>
      </c>
      <c r="B877" t="s">
        <v>1688</v>
      </c>
      <c r="C877">
        <v>210</v>
      </c>
    </row>
    <row r="878" spans="1:3" x14ac:dyDescent="0.25">
      <c r="A878">
        <v>67722259</v>
      </c>
      <c r="B878" t="s">
        <v>1688</v>
      </c>
      <c r="C878">
        <v>240</v>
      </c>
    </row>
    <row r="879" spans="1:3" x14ac:dyDescent="0.25">
      <c r="A879">
        <v>68130595</v>
      </c>
      <c r="B879" t="s">
        <v>1689</v>
      </c>
      <c r="C879">
        <v>210</v>
      </c>
    </row>
    <row r="880" spans="1:3" x14ac:dyDescent="0.25">
      <c r="A880">
        <v>67283929</v>
      </c>
      <c r="B880" t="s">
        <v>1693</v>
      </c>
      <c r="C880">
        <v>240</v>
      </c>
    </row>
    <row r="881" spans="1:3" x14ac:dyDescent="0.25">
      <c r="A881">
        <v>68130594</v>
      </c>
      <c r="B881" t="s">
        <v>1694</v>
      </c>
      <c r="C881">
        <v>210</v>
      </c>
    </row>
    <row r="882" spans="1:3" x14ac:dyDescent="0.25">
      <c r="A882">
        <v>68527304</v>
      </c>
      <c r="B882" t="s">
        <v>295</v>
      </c>
      <c r="C882">
        <v>240</v>
      </c>
    </row>
    <row r="883" spans="1:3" x14ac:dyDescent="0.25">
      <c r="A883">
        <v>68130593</v>
      </c>
      <c r="B883" t="s">
        <v>1696</v>
      </c>
      <c r="C883">
        <v>210</v>
      </c>
    </row>
    <row r="884" spans="1:3" x14ac:dyDescent="0.25">
      <c r="A884">
        <v>67296861</v>
      </c>
      <c r="B884" t="s">
        <v>1704</v>
      </c>
      <c r="C884">
        <v>240</v>
      </c>
    </row>
    <row r="885" spans="1:3" x14ac:dyDescent="0.25">
      <c r="A885">
        <v>68130592</v>
      </c>
      <c r="B885" t="s">
        <v>1705</v>
      </c>
      <c r="C885">
        <v>210</v>
      </c>
    </row>
    <row r="886" spans="1:3" x14ac:dyDescent="0.25">
      <c r="A886">
        <v>68130560</v>
      </c>
      <c r="B886" t="s">
        <v>736</v>
      </c>
      <c r="C886">
        <v>240</v>
      </c>
    </row>
    <row r="887" spans="1:3" x14ac:dyDescent="0.25">
      <c r="A887">
        <v>68539888</v>
      </c>
      <c r="B887" t="s">
        <v>736</v>
      </c>
      <c r="C887">
        <v>240</v>
      </c>
    </row>
    <row r="888" spans="1:3" x14ac:dyDescent="0.25">
      <c r="A888">
        <v>67292301</v>
      </c>
      <c r="B888" t="s">
        <v>1784</v>
      </c>
      <c r="C888">
        <v>240</v>
      </c>
    </row>
    <row r="889" spans="1:3" x14ac:dyDescent="0.25">
      <c r="A889">
        <v>68130571</v>
      </c>
      <c r="B889" t="s">
        <v>1784</v>
      </c>
      <c r="C889">
        <v>210</v>
      </c>
    </row>
    <row r="890" spans="1:3" x14ac:dyDescent="0.25">
      <c r="A890">
        <v>67722258</v>
      </c>
      <c r="B890" t="s">
        <v>1810</v>
      </c>
      <c r="C890">
        <v>240</v>
      </c>
    </row>
    <row r="891" spans="1:3" x14ac:dyDescent="0.25">
      <c r="A891">
        <v>68130561</v>
      </c>
      <c r="B891" t="s">
        <v>1811</v>
      </c>
      <c r="C891">
        <v>210</v>
      </c>
    </row>
    <row r="892" spans="1:3" x14ac:dyDescent="0.25">
      <c r="A892">
        <v>68130559</v>
      </c>
      <c r="B892" t="s">
        <v>232</v>
      </c>
      <c r="C892">
        <v>240</v>
      </c>
    </row>
    <row r="893" spans="1:3" x14ac:dyDescent="0.25">
      <c r="A893">
        <v>68524845</v>
      </c>
      <c r="B893" t="s">
        <v>232</v>
      </c>
      <c r="C893">
        <v>240</v>
      </c>
    </row>
    <row r="894" spans="1:3" x14ac:dyDescent="0.25">
      <c r="A894">
        <v>67296860</v>
      </c>
      <c r="B894" t="s">
        <v>1823</v>
      </c>
      <c r="C894">
        <v>240</v>
      </c>
    </row>
    <row r="895" spans="1:3" x14ac:dyDescent="0.25">
      <c r="A895">
        <v>68130569</v>
      </c>
      <c r="B895" t="s">
        <v>1824</v>
      </c>
      <c r="C895">
        <v>210</v>
      </c>
    </row>
    <row r="896" spans="1:3" x14ac:dyDescent="0.25">
      <c r="A896">
        <v>68130572</v>
      </c>
      <c r="B896" t="s">
        <v>210</v>
      </c>
      <c r="C896">
        <v>210</v>
      </c>
    </row>
    <row r="897" spans="1:3" x14ac:dyDescent="0.25">
      <c r="A897">
        <v>68527303</v>
      </c>
      <c r="B897" t="s">
        <v>210</v>
      </c>
      <c r="C897">
        <v>240</v>
      </c>
    </row>
    <row r="898" spans="1:3" x14ac:dyDescent="0.25">
      <c r="A898">
        <v>67545987</v>
      </c>
      <c r="B898" t="s">
        <v>1837</v>
      </c>
      <c r="C898">
        <v>240</v>
      </c>
    </row>
    <row r="899" spans="1:3" x14ac:dyDescent="0.25">
      <c r="A899">
        <v>67546057</v>
      </c>
      <c r="B899" t="s">
        <v>1838</v>
      </c>
      <c r="C899">
        <v>240</v>
      </c>
    </row>
    <row r="900" spans="1:3" x14ac:dyDescent="0.25">
      <c r="A900">
        <v>67557967</v>
      </c>
      <c r="B900" t="s">
        <v>1839</v>
      </c>
      <c r="C900">
        <v>240</v>
      </c>
    </row>
    <row r="901" spans="1:3" x14ac:dyDescent="0.25">
      <c r="A901">
        <v>67557968</v>
      </c>
      <c r="B901" t="s">
        <v>1840</v>
      </c>
      <c r="C901">
        <v>240</v>
      </c>
    </row>
    <row r="902" spans="1:3" x14ac:dyDescent="0.25">
      <c r="A902">
        <v>67557964</v>
      </c>
      <c r="B902" t="s">
        <v>1841</v>
      </c>
      <c r="C902">
        <v>240</v>
      </c>
    </row>
    <row r="903" spans="1:3" x14ac:dyDescent="0.25">
      <c r="A903">
        <v>67546058</v>
      </c>
      <c r="B903" t="s">
        <v>1842</v>
      </c>
      <c r="C903">
        <v>240</v>
      </c>
    </row>
    <row r="904" spans="1:3" x14ac:dyDescent="0.25">
      <c r="A904">
        <v>67545994</v>
      </c>
      <c r="B904" t="s">
        <v>1843</v>
      </c>
      <c r="C904">
        <v>240</v>
      </c>
    </row>
    <row r="905" spans="1:3" x14ac:dyDescent="0.25">
      <c r="A905">
        <v>67546055</v>
      </c>
      <c r="B905" t="s">
        <v>1844</v>
      </c>
      <c r="C905">
        <v>240</v>
      </c>
    </row>
    <row r="906" spans="1:3" x14ac:dyDescent="0.25">
      <c r="A906">
        <v>67546056</v>
      </c>
      <c r="B906" t="s">
        <v>1845</v>
      </c>
      <c r="C906">
        <v>240</v>
      </c>
    </row>
    <row r="907" spans="1:3" x14ac:dyDescent="0.25">
      <c r="A907">
        <v>67545992</v>
      </c>
      <c r="B907" t="s">
        <v>1846</v>
      </c>
      <c r="C907">
        <v>240</v>
      </c>
    </row>
    <row r="908" spans="1:3" x14ac:dyDescent="0.25">
      <c r="A908">
        <v>69554197</v>
      </c>
      <c r="B908" t="s">
        <v>232</v>
      </c>
      <c r="C908">
        <v>240</v>
      </c>
    </row>
    <row r="909" spans="1:3" x14ac:dyDescent="0.25">
      <c r="A909">
        <v>69554198</v>
      </c>
      <c r="B909" t="s">
        <v>736</v>
      </c>
      <c r="C909">
        <v>240</v>
      </c>
    </row>
    <row r="910" spans="1:3" x14ac:dyDescent="0.25">
      <c r="A910">
        <v>67644927</v>
      </c>
      <c r="B910" t="s">
        <v>636</v>
      </c>
      <c r="C910">
        <v>240</v>
      </c>
    </row>
    <row r="911" spans="1:3" x14ac:dyDescent="0.25">
      <c r="A911">
        <v>67644926</v>
      </c>
      <c r="B911" t="s">
        <v>635</v>
      </c>
      <c r="C911">
        <v>240</v>
      </c>
    </row>
    <row r="912" spans="1:3" x14ac:dyDescent="0.25">
      <c r="A912">
        <v>67644925</v>
      </c>
      <c r="B912" t="s">
        <v>958</v>
      </c>
      <c r="C912">
        <v>240</v>
      </c>
    </row>
    <row r="913" spans="1:3" x14ac:dyDescent="0.25">
      <c r="A913">
        <v>68631415</v>
      </c>
      <c r="B913" t="s">
        <v>748</v>
      </c>
      <c r="C913">
        <v>240</v>
      </c>
    </row>
    <row r="914" spans="1:3" x14ac:dyDescent="0.25">
      <c r="A914">
        <v>68631390</v>
      </c>
      <c r="B914" t="s">
        <v>745</v>
      </c>
      <c r="C914">
        <v>240</v>
      </c>
    </row>
    <row r="915" spans="1:3" x14ac:dyDescent="0.25">
      <c r="A915">
        <v>68631416</v>
      </c>
      <c r="B915" t="s">
        <v>749</v>
      </c>
      <c r="C915">
        <v>240</v>
      </c>
    </row>
    <row r="916" spans="1:3" x14ac:dyDescent="0.25">
      <c r="A916">
        <v>68631417</v>
      </c>
      <c r="B916" t="s">
        <v>750</v>
      </c>
      <c r="C916">
        <v>240</v>
      </c>
    </row>
    <row r="917" spans="1:3" x14ac:dyDescent="0.25">
      <c r="A917">
        <v>68631414</v>
      </c>
      <c r="B917" t="s">
        <v>747</v>
      </c>
      <c r="C917">
        <v>240</v>
      </c>
    </row>
    <row r="918" spans="1:3" x14ac:dyDescent="0.25">
      <c r="A918">
        <v>68631413</v>
      </c>
      <c r="B918" t="s">
        <v>746</v>
      </c>
      <c r="C918">
        <v>240</v>
      </c>
    </row>
    <row r="919" spans="1:3" x14ac:dyDescent="0.25">
      <c r="A919">
        <v>68631418</v>
      </c>
      <c r="B919" t="s">
        <v>751</v>
      </c>
      <c r="C919">
        <v>240</v>
      </c>
    </row>
    <row r="920" spans="1:3" x14ac:dyDescent="0.25">
      <c r="A920">
        <v>84154487</v>
      </c>
      <c r="B920" t="s">
        <v>547</v>
      </c>
      <c r="C920">
        <v>240</v>
      </c>
    </row>
    <row r="921" spans="1:3" x14ac:dyDescent="0.25">
      <c r="A921">
        <v>67556908</v>
      </c>
      <c r="B921" t="s">
        <v>250</v>
      </c>
      <c r="C921">
        <v>240</v>
      </c>
    </row>
    <row r="922" spans="1:3" x14ac:dyDescent="0.25">
      <c r="A922">
        <v>67867259</v>
      </c>
      <c r="B922" t="s">
        <v>1178</v>
      </c>
      <c r="C922">
        <v>240</v>
      </c>
    </row>
    <row r="923" spans="1:3" x14ac:dyDescent="0.25">
      <c r="A923">
        <v>68924418</v>
      </c>
      <c r="B923" t="s">
        <v>1183</v>
      </c>
      <c r="C923">
        <v>240</v>
      </c>
    </row>
    <row r="924" spans="1:3" x14ac:dyDescent="0.25">
      <c r="A924">
        <v>69549036</v>
      </c>
      <c r="B924" t="s">
        <v>128</v>
      </c>
      <c r="C924">
        <v>255</v>
      </c>
    </row>
    <row r="925" spans="1:3" x14ac:dyDescent="0.25">
      <c r="A925">
        <v>69549036</v>
      </c>
      <c r="B925" t="s">
        <v>128</v>
      </c>
      <c r="C925">
        <v>255</v>
      </c>
    </row>
    <row r="926" spans="1:3" x14ac:dyDescent="0.25">
      <c r="A926">
        <v>69549035</v>
      </c>
      <c r="B926" t="s">
        <v>127</v>
      </c>
      <c r="C926">
        <v>255</v>
      </c>
    </row>
    <row r="927" spans="1:3" x14ac:dyDescent="0.25">
      <c r="A927">
        <v>68860068</v>
      </c>
      <c r="B927" t="s">
        <v>767</v>
      </c>
      <c r="C927">
        <v>255</v>
      </c>
    </row>
    <row r="928" spans="1:3" x14ac:dyDescent="0.25">
      <c r="A928">
        <v>68922045</v>
      </c>
      <c r="B928" t="s">
        <v>768</v>
      </c>
      <c r="C928">
        <v>255</v>
      </c>
    </row>
    <row r="929" spans="1:3" x14ac:dyDescent="0.25">
      <c r="A929">
        <v>68862496</v>
      </c>
      <c r="B929" t="s">
        <v>381</v>
      </c>
      <c r="C929">
        <v>255</v>
      </c>
    </row>
    <row r="930" spans="1:3" x14ac:dyDescent="0.25">
      <c r="A930">
        <v>69691816</v>
      </c>
      <c r="B930" t="s">
        <v>373</v>
      </c>
      <c r="C930">
        <v>255</v>
      </c>
    </row>
    <row r="931" spans="1:3" x14ac:dyDescent="0.25">
      <c r="A931">
        <v>84164808</v>
      </c>
      <c r="B931" t="s">
        <v>2211</v>
      </c>
      <c r="C931">
        <v>180</v>
      </c>
    </row>
    <row r="932" spans="1:3" x14ac:dyDescent="0.25">
      <c r="A932">
        <v>68922108</v>
      </c>
      <c r="B932" t="s">
        <v>399</v>
      </c>
      <c r="C932">
        <v>255</v>
      </c>
    </row>
    <row r="933" spans="1:3" x14ac:dyDescent="0.25">
      <c r="A933">
        <v>69691809</v>
      </c>
      <c r="B933" t="s">
        <v>2217</v>
      </c>
      <c r="C933">
        <v>255</v>
      </c>
    </row>
    <row r="934" spans="1:3" x14ac:dyDescent="0.25">
      <c r="A934">
        <v>68862392</v>
      </c>
      <c r="B934" t="s">
        <v>2230</v>
      </c>
      <c r="C934">
        <v>255</v>
      </c>
    </row>
    <row r="935" spans="1:3" x14ac:dyDescent="0.25">
      <c r="A935">
        <v>69691840</v>
      </c>
      <c r="B935" t="s">
        <v>2230</v>
      </c>
      <c r="C935">
        <v>255</v>
      </c>
    </row>
    <row r="936" spans="1:3" x14ac:dyDescent="0.25">
      <c r="A936">
        <v>69691774</v>
      </c>
      <c r="B936" t="s">
        <v>380</v>
      </c>
      <c r="C936">
        <v>255</v>
      </c>
    </row>
    <row r="937" spans="1:3" x14ac:dyDescent="0.25">
      <c r="A937">
        <v>68922018</v>
      </c>
      <c r="B937" t="s">
        <v>374</v>
      </c>
      <c r="C937">
        <v>255</v>
      </c>
    </row>
    <row r="938" spans="1:3" x14ac:dyDescent="0.25">
      <c r="A938">
        <v>68922042</v>
      </c>
      <c r="B938" t="s">
        <v>375</v>
      </c>
      <c r="C938">
        <v>255</v>
      </c>
    </row>
    <row r="939" spans="1:3" x14ac:dyDescent="0.25">
      <c r="A939">
        <v>69691903</v>
      </c>
      <c r="B939" t="s">
        <v>375</v>
      </c>
      <c r="C939">
        <v>255</v>
      </c>
    </row>
    <row r="940" spans="1:3" x14ac:dyDescent="0.25">
      <c r="A940">
        <v>69691790</v>
      </c>
      <c r="B940" t="s">
        <v>376</v>
      </c>
      <c r="C940">
        <v>255</v>
      </c>
    </row>
    <row r="941" spans="1:3" x14ac:dyDescent="0.25">
      <c r="A941">
        <v>68860119</v>
      </c>
      <c r="B941" t="s">
        <v>768</v>
      </c>
      <c r="C941">
        <v>255</v>
      </c>
    </row>
    <row r="942" spans="1:3" x14ac:dyDescent="0.25">
      <c r="A942">
        <v>68860121</v>
      </c>
      <c r="B942" t="s">
        <v>313</v>
      </c>
      <c r="C942">
        <v>255</v>
      </c>
    </row>
    <row r="943" spans="1:3" x14ac:dyDescent="0.25">
      <c r="A943">
        <v>68860078</v>
      </c>
      <c r="B943" t="s">
        <v>312</v>
      </c>
      <c r="C943">
        <v>255</v>
      </c>
    </row>
    <row r="944" spans="1:3" x14ac:dyDescent="0.25">
      <c r="A944">
        <v>68862508</v>
      </c>
      <c r="B944" t="s">
        <v>779</v>
      </c>
      <c r="C944">
        <v>255</v>
      </c>
    </row>
    <row r="945" spans="1:3" x14ac:dyDescent="0.25">
      <c r="A945">
        <v>68860136</v>
      </c>
      <c r="B945" t="s">
        <v>373</v>
      </c>
      <c r="C945">
        <v>255</v>
      </c>
    </row>
    <row r="946" spans="1:3" x14ac:dyDescent="0.25">
      <c r="A946">
        <v>68860135</v>
      </c>
      <c r="B946" t="s">
        <v>372</v>
      </c>
      <c r="C946">
        <v>255</v>
      </c>
    </row>
    <row r="947" spans="1:3" x14ac:dyDescent="0.25">
      <c r="A947">
        <v>68860125</v>
      </c>
      <c r="B947" t="s">
        <v>2239</v>
      </c>
      <c r="C947" t="e">
        <v>#N/A</v>
      </c>
    </row>
    <row r="948" spans="1:3" x14ac:dyDescent="0.25">
      <c r="A948">
        <v>68860045</v>
      </c>
      <c r="B948" t="s">
        <v>369</v>
      </c>
      <c r="C948">
        <v>255</v>
      </c>
    </row>
    <row r="949" spans="1:3" x14ac:dyDescent="0.25">
      <c r="A949">
        <v>68860397</v>
      </c>
      <c r="B949" t="s">
        <v>332</v>
      </c>
      <c r="C949">
        <v>255</v>
      </c>
    </row>
    <row r="950" spans="1:3" x14ac:dyDescent="0.25">
      <c r="A950">
        <v>68860585</v>
      </c>
      <c r="B950" t="s">
        <v>331</v>
      </c>
      <c r="C950">
        <v>255</v>
      </c>
    </row>
    <row r="951" spans="1:3" x14ac:dyDescent="0.25">
      <c r="A951">
        <v>68860657</v>
      </c>
      <c r="B951" t="s">
        <v>374</v>
      </c>
      <c r="C951">
        <v>255</v>
      </c>
    </row>
    <row r="952" spans="1:3" x14ac:dyDescent="0.25">
      <c r="A952">
        <v>69792952</v>
      </c>
      <c r="B952" t="s">
        <v>455</v>
      </c>
      <c r="C952">
        <v>255</v>
      </c>
    </row>
    <row r="953" spans="1:3" x14ac:dyDescent="0.25">
      <c r="A953">
        <v>69792953</v>
      </c>
      <c r="B953" t="s">
        <v>456</v>
      </c>
      <c r="C953">
        <v>255</v>
      </c>
    </row>
    <row r="954" spans="1:3" x14ac:dyDescent="0.25">
      <c r="A954">
        <v>69797289</v>
      </c>
      <c r="B954" t="s">
        <v>460</v>
      </c>
      <c r="C954">
        <v>240</v>
      </c>
    </row>
    <row r="955" spans="1:3" x14ac:dyDescent="0.25">
      <c r="A955">
        <v>69797296</v>
      </c>
      <c r="B955" t="s">
        <v>461</v>
      </c>
      <c r="C955">
        <v>240</v>
      </c>
    </row>
    <row r="956" spans="1:3" x14ac:dyDescent="0.25">
      <c r="A956">
        <v>69986507</v>
      </c>
      <c r="B956" t="s">
        <v>474</v>
      </c>
      <c r="C956">
        <v>240</v>
      </c>
    </row>
    <row r="957" spans="1:3" x14ac:dyDescent="0.25">
      <c r="A957">
        <v>69716745</v>
      </c>
      <c r="B957" t="s">
        <v>254</v>
      </c>
      <c r="C957">
        <v>240</v>
      </c>
    </row>
    <row r="958" spans="1:3" x14ac:dyDescent="0.25">
      <c r="A958">
        <v>69716749</v>
      </c>
      <c r="B958" t="s">
        <v>452</v>
      </c>
      <c r="C958">
        <v>240</v>
      </c>
    </row>
    <row r="959" spans="1:3" x14ac:dyDescent="0.25">
      <c r="A959">
        <v>69798154</v>
      </c>
      <c r="B959" t="s">
        <v>1367</v>
      </c>
      <c r="C959">
        <v>240</v>
      </c>
    </row>
    <row r="960" spans="1:3" x14ac:dyDescent="0.25">
      <c r="A960">
        <v>69979085</v>
      </c>
      <c r="B960" t="s">
        <v>469</v>
      </c>
      <c r="C960">
        <v>240</v>
      </c>
    </row>
    <row r="961" spans="1:3" x14ac:dyDescent="0.25">
      <c r="A961">
        <v>62678151</v>
      </c>
      <c r="B961" t="s">
        <v>47</v>
      </c>
      <c r="C961">
        <v>240</v>
      </c>
    </row>
    <row r="962" spans="1:3" x14ac:dyDescent="0.25">
      <c r="A962">
        <v>62717346</v>
      </c>
      <c r="B962" t="s">
        <v>585</v>
      </c>
      <c r="C962">
        <v>240</v>
      </c>
    </row>
    <row r="963" spans="1:3" x14ac:dyDescent="0.25">
      <c r="A963">
        <v>69986506</v>
      </c>
      <c r="B963" t="s">
        <v>473</v>
      </c>
      <c r="C963">
        <v>240</v>
      </c>
    </row>
    <row r="964" spans="1:3" x14ac:dyDescent="0.25">
      <c r="A964">
        <v>69986508</v>
      </c>
      <c r="B964" t="s">
        <v>475</v>
      </c>
      <c r="C964">
        <v>240</v>
      </c>
    </row>
    <row r="965" spans="1:3" x14ac:dyDescent="0.25">
      <c r="A965">
        <v>69986509</v>
      </c>
      <c r="B965" t="s">
        <v>476</v>
      </c>
      <c r="C965">
        <v>240</v>
      </c>
    </row>
    <row r="966" spans="1:3" x14ac:dyDescent="0.25">
      <c r="A966">
        <v>69986510</v>
      </c>
      <c r="B966" t="s">
        <v>477</v>
      </c>
      <c r="C966">
        <v>240</v>
      </c>
    </row>
    <row r="967" spans="1:3" x14ac:dyDescent="0.25">
      <c r="A967">
        <v>69986511</v>
      </c>
      <c r="B967" t="s">
        <v>478</v>
      </c>
      <c r="C967">
        <v>240</v>
      </c>
    </row>
    <row r="968" spans="1:3" x14ac:dyDescent="0.25">
      <c r="A968">
        <v>84143052</v>
      </c>
      <c r="B968" t="s">
        <v>878</v>
      </c>
      <c r="C968">
        <v>240</v>
      </c>
    </row>
    <row r="969" spans="1:3" x14ac:dyDescent="0.25">
      <c r="A969">
        <v>84146593</v>
      </c>
      <c r="B969" t="s">
        <v>879</v>
      </c>
      <c r="C969">
        <v>240</v>
      </c>
    </row>
    <row r="970" spans="1:3" x14ac:dyDescent="0.25">
      <c r="A970">
        <v>84127228</v>
      </c>
      <c r="B970" t="s">
        <v>904</v>
      </c>
      <c r="C970">
        <v>240</v>
      </c>
    </row>
    <row r="971" spans="1:3" x14ac:dyDescent="0.25">
      <c r="A971">
        <v>84122026</v>
      </c>
      <c r="B971" t="s">
        <v>925</v>
      </c>
      <c r="C971">
        <v>240</v>
      </c>
    </row>
    <row r="972" spans="1:3" x14ac:dyDescent="0.25">
      <c r="A972">
        <v>84126642</v>
      </c>
      <c r="B972" t="s">
        <v>929</v>
      </c>
      <c r="C972">
        <v>240</v>
      </c>
    </row>
    <row r="973" spans="1:3" x14ac:dyDescent="0.25">
      <c r="A973">
        <v>84110576</v>
      </c>
      <c r="B973" t="s">
        <v>932</v>
      </c>
      <c r="C973">
        <v>240</v>
      </c>
    </row>
    <row r="974" spans="1:3" x14ac:dyDescent="0.25">
      <c r="A974">
        <v>84122401</v>
      </c>
      <c r="B974" t="s">
        <v>933</v>
      </c>
      <c r="C974">
        <v>240</v>
      </c>
    </row>
    <row r="975" spans="1:3" x14ac:dyDescent="0.25">
      <c r="A975">
        <v>84125277</v>
      </c>
      <c r="B975" t="s">
        <v>934</v>
      </c>
      <c r="C975">
        <v>240</v>
      </c>
    </row>
    <row r="976" spans="1:3" x14ac:dyDescent="0.25">
      <c r="A976">
        <v>84108132</v>
      </c>
      <c r="B976" t="s">
        <v>935</v>
      </c>
      <c r="C976">
        <v>240</v>
      </c>
    </row>
    <row r="977" spans="1:3" x14ac:dyDescent="0.25">
      <c r="A977">
        <v>84118733</v>
      </c>
      <c r="B977" t="s">
        <v>964</v>
      </c>
      <c r="C977">
        <v>240</v>
      </c>
    </row>
    <row r="978" spans="1:3" x14ac:dyDescent="0.25">
      <c r="A978">
        <v>84116270</v>
      </c>
      <c r="B978" t="s">
        <v>973</v>
      </c>
      <c r="C978">
        <v>240</v>
      </c>
    </row>
    <row r="979" spans="1:3" x14ac:dyDescent="0.25">
      <c r="A979">
        <v>84116257</v>
      </c>
      <c r="B979" t="s">
        <v>989</v>
      </c>
      <c r="C979">
        <v>240</v>
      </c>
    </row>
    <row r="980" spans="1:3" x14ac:dyDescent="0.25">
      <c r="A980">
        <v>84109879</v>
      </c>
      <c r="B980" t="s">
        <v>1005</v>
      </c>
      <c r="C980">
        <v>240</v>
      </c>
    </row>
    <row r="981" spans="1:3" x14ac:dyDescent="0.25">
      <c r="A981">
        <v>84108957</v>
      </c>
      <c r="B981" t="s">
        <v>1006</v>
      </c>
      <c r="C981">
        <v>240</v>
      </c>
    </row>
    <row r="982" spans="1:3" x14ac:dyDescent="0.25">
      <c r="A982">
        <v>84133808</v>
      </c>
      <c r="B982" t="s">
        <v>1006</v>
      </c>
      <c r="C982">
        <v>240</v>
      </c>
    </row>
    <row r="983" spans="1:3" x14ac:dyDescent="0.25">
      <c r="A983">
        <v>84110371</v>
      </c>
      <c r="B983" t="s">
        <v>1007</v>
      </c>
      <c r="C983">
        <v>240</v>
      </c>
    </row>
    <row r="984" spans="1:3" x14ac:dyDescent="0.25">
      <c r="A984">
        <v>84110372</v>
      </c>
      <c r="B984" t="s">
        <v>1008</v>
      </c>
      <c r="C984">
        <v>240</v>
      </c>
    </row>
    <row r="985" spans="1:3" x14ac:dyDescent="0.25">
      <c r="A985">
        <v>84111597</v>
      </c>
      <c r="B985" t="s">
        <v>1009</v>
      </c>
      <c r="C985">
        <v>240</v>
      </c>
    </row>
    <row r="986" spans="1:3" x14ac:dyDescent="0.25">
      <c r="A986">
        <v>84129849</v>
      </c>
      <c r="B986" t="s">
        <v>1016</v>
      </c>
      <c r="C986">
        <v>240</v>
      </c>
    </row>
    <row r="987" spans="1:3" x14ac:dyDescent="0.25">
      <c r="A987">
        <v>84110723</v>
      </c>
      <c r="B987" t="s">
        <v>1022</v>
      </c>
      <c r="C987">
        <v>240</v>
      </c>
    </row>
    <row r="988" spans="1:3" x14ac:dyDescent="0.25">
      <c r="A988">
        <v>84120950</v>
      </c>
      <c r="B988" t="s">
        <v>1025</v>
      </c>
      <c r="C988">
        <v>240</v>
      </c>
    </row>
    <row r="989" spans="1:3" x14ac:dyDescent="0.25">
      <c r="A989">
        <v>84109001</v>
      </c>
      <c r="B989" t="s">
        <v>1028</v>
      </c>
      <c r="C989">
        <v>240</v>
      </c>
    </row>
    <row r="990" spans="1:3" x14ac:dyDescent="0.25">
      <c r="A990">
        <v>84116303</v>
      </c>
      <c r="B990" t="s">
        <v>1031</v>
      </c>
      <c r="C990">
        <v>240</v>
      </c>
    </row>
    <row r="991" spans="1:3" x14ac:dyDescent="0.25">
      <c r="A991">
        <v>84133550</v>
      </c>
      <c r="B991" t="s">
        <v>1031</v>
      </c>
      <c r="C991">
        <v>240</v>
      </c>
    </row>
    <row r="992" spans="1:3" x14ac:dyDescent="0.25">
      <c r="A992">
        <v>84108949</v>
      </c>
      <c r="B992" t="s">
        <v>1034</v>
      </c>
      <c r="C992">
        <v>240</v>
      </c>
    </row>
    <row r="993" spans="1:3" x14ac:dyDescent="0.25">
      <c r="A993">
        <v>84131442</v>
      </c>
      <c r="B993" t="s">
        <v>1034</v>
      </c>
      <c r="C993">
        <v>240</v>
      </c>
    </row>
    <row r="994" spans="1:3" x14ac:dyDescent="0.25">
      <c r="A994">
        <v>84131237</v>
      </c>
      <c r="B994" t="s">
        <v>1036</v>
      </c>
      <c r="C994">
        <v>240</v>
      </c>
    </row>
    <row r="995" spans="1:3" x14ac:dyDescent="0.25">
      <c r="A995">
        <v>84129376</v>
      </c>
      <c r="B995" t="s">
        <v>1042</v>
      </c>
      <c r="C995">
        <v>240</v>
      </c>
    </row>
    <row r="996" spans="1:3" x14ac:dyDescent="0.25">
      <c r="A996">
        <v>84132915</v>
      </c>
      <c r="B996" t="s">
        <v>1042</v>
      </c>
      <c r="C996">
        <v>240</v>
      </c>
    </row>
    <row r="997" spans="1:3" x14ac:dyDescent="0.25">
      <c r="A997">
        <v>84122031</v>
      </c>
      <c r="B997" t="s">
        <v>1043</v>
      </c>
      <c r="C997">
        <v>240</v>
      </c>
    </row>
    <row r="998" spans="1:3" x14ac:dyDescent="0.25">
      <c r="A998">
        <v>84127412</v>
      </c>
      <c r="B998" t="s">
        <v>1045</v>
      </c>
      <c r="C998">
        <v>240</v>
      </c>
    </row>
    <row r="999" spans="1:3" x14ac:dyDescent="0.25">
      <c r="A999">
        <v>84119010</v>
      </c>
      <c r="B999" t="s">
        <v>1047</v>
      </c>
      <c r="C999">
        <v>240</v>
      </c>
    </row>
    <row r="1000" spans="1:3" x14ac:dyDescent="0.25">
      <c r="A1000">
        <v>84130313</v>
      </c>
      <c r="B1000" t="s">
        <v>1049</v>
      </c>
      <c r="C1000">
        <v>240</v>
      </c>
    </row>
    <row r="1001" spans="1:3" x14ac:dyDescent="0.25">
      <c r="A1001">
        <v>84108943</v>
      </c>
      <c r="B1001" t="s">
        <v>1051</v>
      </c>
      <c r="C1001">
        <v>240</v>
      </c>
    </row>
    <row r="1002" spans="1:3" x14ac:dyDescent="0.25">
      <c r="A1002">
        <v>84133030</v>
      </c>
      <c r="B1002" t="s">
        <v>1051</v>
      </c>
      <c r="C1002">
        <v>240</v>
      </c>
    </row>
    <row r="1003" spans="1:3" x14ac:dyDescent="0.25">
      <c r="A1003">
        <v>84125861</v>
      </c>
      <c r="B1003" t="s">
        <v>1054</v>
      </c>
      <c r="C1003">
        <v>240</v>
      </c>
    </row>
    <row r="1004" spans="1:3" x14ac:dyDescent="0.25">
      <c r="A1004">
        <v>84131289</v>
      </c>
      <c r="B1004" t="s">
        <v>1054</v>
      </c>
      <c r="C1004">
        <v>240</v>
      </c>
    </row>
    <row r="1005" spans="1:3" x14ac:dyDescent="0.25">
      <c r="A1005">
        <v>84129861</v>
      </c>
      <c r="B1005" t="s">
        <v>1055</v>
      </c>
      <c r="C1005">
        <v>240</v>
      </c>
    </row>
    <row r="1006" spans="1:3" x14ac:dyDescent="0.25">
      <c r="A1006">
        <v>84132889</v>
      </c>
      <c r="B1006" t="s">
        <v>1055</v>
      </c>
      <c r="C1006">
        <v>240</v>
      </c>
    </row>
    <row r="1007" spans="1:3" x14ac:dyDescent="0.25">
      <c r="A1007">
        <v>84133617</v>
      </c>
      <c r="B1007" t="s">
        <v>1057</v>
      </c>
      <c r="C1007">
        <v>240</v>
      </c>
    </row>
    <row r="1008" spans="1:3" x14ac:dyDescent="0.25">
      <c r="A1008">
        <v>84116308</v>
      </c>
      <c r="B1008" t="s">
        <v>1058</v>
      </c>
      <c r="C1008">
        <v>240</v>
      </c>
    </row>
    <row r="1009" spans="1:3" x14ac:dyDescent="0.25">
      <c r="A1009">
        <v>84116304</v>
      </c>
      <c r="B1009" t="s">
        <v>1061</v>
      </c>
      <c r="C1009">
        <v>240</v>
      </c>
    </row>
    <row r="1010" spans="1:3" x14ac:dyDescent="0.25">
      <c r="A1010">
        <v>84133591</v>
      </c>
      <c r="B1010" t="s">
        <v>1061</v>
      </c>
      <c r="C1010">
        <v>240</v>
      </c>
    </row>
    <row r="1011" spans="1:3" x14ac:dyDescent="0.25">
      <c r="A1011">
        <v>84108824</v>
      </c>
      <c r="B1011" t="s">
        <v>1062</v>
      </c>
      <c r="C1011">
        <v>240</v>
      </c>
    </row>
    <row r="1012" spans="1:3" x14ac:dyDescent="0.25">
      <c r="A1012">
        <v>84129741</v>
      </c>
      <c r="B1012" t="s">
        <v>1065</v>
      </c>
      <c r="C1012">
        <v>240</v>
      </c>
    </row>
    <row r="1013" spans="1:3" x14ac:dyDescent="0.25">
      <c r="A1013">
        <v>84130281</v>
      </c>
      <c r="B1013" t="s">
        <v>1068</v>
      </c>
      <c r="C1013">
        <v>240</v>
      </c>
    </row>
    <row r="1014" spans="1:3" x14ac:dyDescent="0.25">
      <c r="A1014">
        <v>84108942</v>
      </c>
      <c r="B1014" t="s">
        <v>1070</v>
      </c>
      <c r="C1014">
        <v>240</v>
      </c>
    </row>
    <row r="1015" spans="1:3" x14ac:dyDescent="0.25">
      <c r="A1015">
        <v>84116254</v>
      </c>
      <c r="B1015" t="s">
        <v>1073</v>
      </c>
      <c r="C1015">
        <v>240</v>
      </c>
    </row>
    <row r="1016" spans="1:3" x14ac:dyDescent="0.25">
      <c r="A1016">
        <v>84116102</v>
      </c>
      <c r="B1016" t="s">
        <v>1074</v>
      </c>
      <c r="C1016">
        <v>240</v>
      </c>
    </row>
    <row r="1017" spans="1:3" x14ac:dyDescent="0.25">
      <c r="A1017">
        <v>84116305</v>
      </c>
      <c r="B1017" t="s">
        <v>1077</v>
      </c>
      <c r="C1017">
        <v>240</v>
      </c>
    </row>
    <row r="1018" spans="1:3" x14ac:dyDescent="0.25">
      <c r="A1018">
        <v>84133592</v>
      </c>
      <c r="B1018" t="s">
        <v>1077</v>
      </c>
      <c r="C1018">
        <v>240</v>
      </c>
    </row>
    <row r="1019" spans="1:3" x14ac:dyDescent="0.25">
      <c r="A1019">
        <v>84130339</v>
      </c>
      <c r="B1019" t="s">
        <v>1078</v>
      </c>
      <c r="C1019">
        <v>240</v>
      </c>
    </row>
    <row r="1020" spans="1:3" x14ac:dyDescent="0.25">
      <c r="A1020">
        <v>84116256</v>
      </c>
      <c r="B1020" t="s">
        <v>1080</v>
      </c>
      <c r="C1020">
        <v>240</v>
      </c>
    </row>
    <row r="1021" spans="1:3" x14ac:dyDescent="0.25">
      <c r="A1021">
        <v>84112835</v>
      </c>
      <c r="B1021" t="s">
        <v>1081</v>
      </c>
      <c r="C1021">
        <v>240</v>
      </c>
    </row>
    <row r="1022" spans="1:3" x14ac:dyDescent="0.25">
      <c r="A1022">
        <v>84116306</v>
      </c>
      <c r="B1022" t="s">
        <v>1093</v>
      </c>
      <c r="C1022">
        <v>240</v>
      </c>
    </row>
    <row r="1023" spans="1:3" x14ac:dyDescent="0.25">
      <c r="A1023">
        <v>84133593</v>
      </c>
      <c r="B1023" t="s">
        <v>1093</v>
      </c>
      <c r="C1023">
        <v>240</v>
      </c>
    </row>
    <row r="1024" spans="1:3" x14ac:dyDescent="0.25">
      <c r="A1024">
        <v>84131266</v>
      </c>
      <c r="B1024" t="s">
        <v>1097</v>
      </c>
      <c r="C1024">
        <v>240</v>
      </c>
    </row>
    <row r="1025" spans="1:3" x14ac:dyDescent="0.25">
      <c r="A1025">
        <v>84116101</v>
      </c>
      <c r="B1025" t="s">
        <v>1099</v>
      </c>
      <c r="C1025">
        <v>240</v>
      </c>
    </row>
    <row r="1026" spans="1:3" x14ac:dyDescent="0.25">
      <c r="A1026">
        <v>84120938</v>
      </c>
      <c r="B1026" t="s">
        <v>1102</v>
      </c>
      <c r="C1026">
        <v>240</v>
      </c>
    </row>
    <row r="1027" spans="1:3" x14ac:dyDescent="0.25">
      <c r="A1027">
        <v>84108219</v>
      </c>
      <c r="B1027" t="s">
        <v>1103</v>
      </c>
      <c r="C1027">
        <v>240</v>
      </c>
    </row>
    <row r="1028" spans="1:3" x14ac:dyDescent="0.25">
      <c r="A1028">
        <v>84115418</v>
      </c>
      <c r="B1028" t="s">
        <v>1132</v>
      </c>
      <c r="C1028">
        <v>240</v>
      </c>
    </row>
    <row r="1029" spans="1:3" x14ac:dyDescent="0.25">
      <c r="A1029">
        <v>84133807</v>
      </c>
      <c r="B1029" t="s">
        <v>1133</v>
      </c>
      <c r="C1029">
        <v>240</v>
      </c>
    </row>
    <row r="1030" spans="1:3" x14ac:dyDescent="0.25">
      <c r="A1030">
        <v>84128055</v>
      </c>
      <c r="B1030" t="s">
        <v>1135</v>
      </c>
      <c r="C1030">
        <v>240</v>
      </c>
    </row>
    <row r="1031" spans="1:3" x14ac:dyDescent="0.25">
      <c r="A1031">
        <v>84132916</v>
      </c>
      <c r="B1031" t="s">
        <v>1135</v>
      </c>
      <c r="C1031">
        <v>240</v>
      </c>
    </row>
    <row r="1032" spans="1:3" x14ac:dyDescent="0.25">
      <c r="A1032">
        <v>84107657</v>
      </c>
      <c r="B1032" t="s">
        <v>1138</v>
      </c>
      <c r="C1032">
        <v>240</v>
      </c>
    </row>
    <row r="1033" spans="1:3" x14ac:dyDescent="0.25">
      <c r="A1033">
        <v>84133809</v>
      </c>
      <c r="B1033" t="s">
        <v>1139</v>
      </c>
      <c r="C1033">
        <v>240</v>
      </c>
    </row>
    <row r="1034" spans="1:3" x14ac:dyDescent="0.25">
      <c r="A1034">
        <v>68638142</v>
      </c>
      <c r="B1034" t="s">
        <v>301</v>
      </c>
      <c r="C1034">
        <v>240</v>
      </c>
    </row>
    <row r="1035" spans="1:3" x14ac:dyDescent="0.25">
      <c r="A1035">
        <v>68638140</v>
      </c>
      <c r="B1035" t="s">
        <v>300</v>
      </c>
      <c r="C1035">
        <v>240</v>
      </c>
    </row>
    <row r="1036" spans="1:3" x14ac:dyDescent="0.25">
      <c r="A1036">
        <v>84116258</v>
      </c>
      <c r="B1036" t="s">
        <v>1143</v>
      </c>
      <c r="C1036">
        <v>240</v>
      </c>
    </row>
    <row r="1037" spans="1:3" x14ac:dyDescent="0.25">
      <c r="A1037">
        <v>84108133</v>
      </c>
      <c r="B1037" t="s">
        <v>1144</v>
      </c>
      <c r="C1037">
        <v>240</v>
      </c>
    </row>
    <row r="1038" spans="1:3" x14ac:dyDescent="0.25">
      <c r="A1038">
        <v>84135512</v>
      </c>
      <c r="B1038" t="s">
        <v>1146</v>
      </c>
      <c r="C1038">
        <v>240</v>
      </c>
    </row>
    <row r="1039" spans="1:3" x14ac:dyDescent="0.25">
      <c r="A1039">
        <v>84125275</v>
      </c>
      <c r="B1039" t="s">
        <v>1199</v>
      </c>
      <c r="C1039">
        <v>240</v>
      </c>
    </row>
    <row r="1040" spans="1:3" x14ac:dyDescent="0.25">
      <c r="A1040">
        <v>84122025</v>
      </c>
      <c r="B1040" t="s">
        <v>1202</v>
      </c>
      <c r="C1040">
        <v>240</v>
      </c>
    </row>
    <row r="1041" spans="1:3" x14ac:dyDescent="0.25">
      <c r="A1041">
        <v>84104613</v>
      </c>
      <c r="B1041" t="s">
        <v>1203</v>
      </c>
      <c r="C1041">
        <v>240</v>
      </c>
    </row>
    <row r="1042" spans="1:3" x14ac:dyDescent="0.25">
      <c r="A1042">
        <v>84104612</v>
      </c>
      <c r="B1042" t="s">
        <v>1204</v>
      </c>
      <c r="C1042">
        <v>240</v>
      </c>
    </row>
    <row r="1043" spans="1:3" x14ac:dyDescent="0.25">
      <c r="A1043">
        <v>84104611</v>
      </c>
      <c r="B1043" t="s">
        <v>1205</v>
      </c>
      <c r="C1043">
        <v>240</v>
      </c>
    </row>
    <row r="1044" spans="1:3" x14ac:dyDescent="0.25">
      <c r="A1044">
        <v>84122257</v>
      </c>
      <c r="B1044" t="s">
        <v>1208</v>
      </c>
      <c r="C1044">
        <v>240</v>
      </c>
    </row>
    <row r="1045" spans="1:3" x14ac:dyDescent="0.25">
      <c r="A1045">
        <v>84126641</v>
      </c>
      <c r="B1045" t="s">
        <v>1243</v>
      </c>
      <c r="C1045">
        <v>240</v>
      </c>
    </row>
    <row r="1046" spans="1:3" x14ac:dyDescent="0.25">
      <c r="A1046">
        <v>84125247</v>
      </c>
      <c r="B1046" t="s">
        <v>1244</v>
      </c>
      <c r="C1046">
        <v>240</v>
      </c>
    </row>
    <row r="1047" spans="1:3" x14ac:dyDescent="0.25">
      <c r="A1047">
        <v>10077</v>
      </c>
      <c r="B1047" t="s">
        <v>1246</v>
      </c>
      <c r="C1047">
        <v>240</v>
      </c>
    </row>
    <row r="1048" spans="1:3" x14ac:dyDescent="0.25">
      <c r="A1048">
        <v>84132054</v>
      </c>
      <c r="B1048" t="s">
        <v>1247</v>
      </c>
      <c r="C1048">
        <v>240</v>
      </c>
    </row>
    <row r="1049" spans="1:3" x14ac:dyDescent="0.25">
      <c r="A1049">
        <v>67974840</v>
      </c>
      <c r="B1049" t="s">
        <v>1249</v>
      </c>
      <c r="C1049">
        <v>240</v>
      </c>
    </row>
    <row r="1050" spans="1:3" x14ac:dyDescent="0.25">
      <c r="A1050">
        <v>67974841</v>
      </c>
      <c r="B1050" t="s">
        <v>1250</v>
      </c>
      <c r="C1050">
        <v>240</v>
      </c>
    </row>
    <row r="1051" spans="1:3" x14ac:dyDescent="0.25">
      <c r="A1051">
        <v>67974839</v>
      </c>
      <c r="B1051" t="s">
        <v>672</v>
      </c>
      <c r="C1051">
        <v>240</v>
      </c>
    </row>
    <row r="1052" spans="1:3" x14ac:dyDescent="0.25">
      <c r="A1052">
        <v>84158079</v>
      </c>
      <c r="B1052" t="s">
        <v>1251</v>
      </c>
      <c r="C1052">
        <v>240</v>
      </c>
    </row>
    <row r="1053" spans="1:3" x14ac:dyDescent="0.25">
      <c r="A1053">
        <v>84165744</v>
      </c>
      <c r="B1053" t="s">
        <v>1251</v>
      </c>
      <c r="C1053">
        <v>240</v>
      </c>
    </row>
    <row r="1054" spans="1:3" x14ac:dyDescent="0.25">
      <c r="A1054">
        <v>84146285</v>
      </c>
      <c r="B1054" t="s">
        <v>540</v>
      </c>
      <c r="C1054">
        <v>240</v>
      </c>
    </row>
    <row r="1055" spans="1:3" x14ac:dyDescent="0.25">
      <c r="A1055">
        <v>67881629</v>
      </c>
      <c r="B1055" t="s">
        <v>266</v>
      </c>
      <c r="C1055">
        <v>240</v>
      </c>
    </row>
    <row r="1056" spans="1:3" x14ac:dyDescent="0.25">
      <c r="A1056">
        <v>84152987</v>
      </c>
      <c r="B1056" t="s">
        <v>266</v>
      </c>
      <c r="C1056">
        <v>240</v>
      </c>
    </row>
    <row r="1057" spans="1:3" x14ac:dyDescent="0.25">
      <c r="A1057">
        <v>67546042</v>
      </c>
      <c r="B1057" t="s">
        <v>249</v>
      </c>
      <c r="C1057">
        <v>240</v>
      </c>
    </row>
    <row r="1058" spans="1:3" x14ac:dyDescent="0.25">
      <c r="A1058">
        <v>67546042</v>
      </c>
      <c r="B1058" t="s">
        <v>249</v>
      </c>
      <c r="C1058">
        <v>240</v>
      </c>
    </row>
    <row r="1059" spans="1:3" x14ac:dyDescent="0.25">
      <c r="A1059">
        <v>84155194</v>
      </c>
      <c r="B1059" t="s">
        <v>1252</v>
      </c>
      <c r="C1059">
        <v>240</v>
      </c>
    </row>
    <row r="1060" spans="1:3" x14ac:dyDescent="0.25">
      <c r="A1060">
        <v>84136841</v>
      </c>
      <c r="B1060" t="s">
        <v>1253</v>
      </c>
      <c r="C1060">
        <v>240</v>
      </c>
    </row>
    <row r="1061" spans="1:3" x14ac:dyDescent="0.25">
      <c r="A1061">
        <v>84136043</v>
      </c>
      <c r="B1061" t="s">
        <v>506</v>
      </c>
      <c r="C1061">
        <v>240</v>
      </c>
    </row>
    <row r="1062" spans="1:3" x14ac:dyDescent="0.25">
      <c r="A1062">
        <v>84145847</v>
      </c>
      <c r="B1062" t="s">
        <v>1254</v>
      </c>
      <c r="C1062">
        <v>240</v>
      </c>
    </row>
    <row r="1063" spans="1:3" x14ac:dyDescent="0.25">
      <c r="A1063">
        <v>84136897</v>
      </c>
      <c r="B1063" t="s">
        <v>1256</v>
      </c>
      <c r="C1063">
        <v>240</v>
      </c>
    </row>
    <row r="1064" spans="1:3" x14ac:dyDescent="0.25">
      <c r="A1064">
        <v>84136395</v>
      </c>
      <c r="B1064" t="s">
        <v>550</v>
      </c>
      <c r="C1064">
        <v>240</v>
      </c>
    </row>
    <row r="1065" spans="1:3" x14ac:dyDescent="0.25">
      <c r="A1065">
        <v>84161610</v>
      </c>
      <c r="B1065" t="s">
        <v>550</v>
      </c>
      <c r="C1065">
        <v>240</v>
      </c>
    </row>
    <row r="1066" spans="1:3" x14ac:dyDescent="0.25">
      <c r="A1066">
        <v>84146286</v>
      </c>
      <c r="B1066" t="s">
        <v>1257</v>
      </c>
      <c r="C1066">
        <v>240</v>
      </c>
    </row>
    <row r="1067" spans="1:3" x14ac:dyDescent="0.25">
      <c r="A1067">
        <v>84146515</v>
      </c>
      <c r="B1067" t="s">
        <v>1258</v>
      </c>
      <c r="C1067">
        <v>240</v>
      </c>
    </row>
    <row r="1068" spans="1:3" x14ac:dyDescent="0.25">
      <c r="A1068">
        <v>67546040</v>
      </c>
      <c r="B1068" t="s">
        <v>1259</v>
      </c>
      <c r="C1068">
        <v>240</v>
      </c>
    </row>
    <row r="1069" spans="1:3" x14ac:dyDescent="0.25">
      <c r="A1069">
        <v>67546040</v>
      </c>
      <c r="B1069" t="s">
        <v>1259</v>
      </c>
      <c r="C1069">
        <v>240</v>
      </c>
    </row>
    <row r="1070" spans="1:3" x14ac:dyDescent="0.25">
      <c r="A1070">
        <v>67546041</v>
      </c>
      <c r="B1070" t="s">
        <v>1260</v>
      </c>
      <c r="C1070">
        <v>240</v>
      </c>
    </row>
    <row r="1071" spans="1:3" x14ac:dyDescent="0.25">
      <c r="A1071">
        <v>67546041</v>
      </c>
      <c r="B1071" t="s">
        <v>1260</v>
      </c>
      <c r="C1071">
        <v>240</v>
      </c>
    </row>
    <row r="1072" spans="1:3" x14ac:dyDescent="0.25">
      <c r="A1072">
        <v>67278344</v>
      </c>
      <c r="B1072" t="s">
        <v>1261</v>
      </c>
      <c r="C1072">
        <v>240</v>
      </c>
    </row>
    <row r="1073" spans="1:3" x14ac:dyDescent="0.25">
      <c r="A1073">
        <v>84146992</v>
      </c>
      <c r="B1073" t="s">
        <v>1262</v>
      </c>
      <c r="C1073">
        <v>240</v>
      </c>
    </row>
    <row r="1074" spans="1:3" x14ac:dyDescent="0.25">
      <c r="A1074">
        <v>84146994</v>
      </c>
      <c r="B1074" t="s">
        <v>1263</v>
      </c>
      <c r="C1074">
        <v>240</v>
      </c>
    </row>
    <row r="1075" spans="1:3" x14ac:dyDescent="0.25">
      <c r="A1075">
        <v>67278345</v>
      </c>
      <c r="B1075" t="s">
        <v>1264</v>
      </c>
      <c r="C1075">
        <v>240</v>
      </c>
    </row>
    <row r="1076" spans="1:3" x14ac:dyDescent="0.25">
      <c r="A1076">
        <v>84146995</v>
      </c>
      <c r="B1076" t="s">
        <v>1265</v>
      </c>
      <c r="C1076">
        <v>240</v>
      </c>
    </row>
    <row r="1077" spans="1:3" x14ac:dyDescent="0.25">
      <c r="A1077">
        <v>84146993</v>
      </c>
      <c r="B1077" t="s">
        <v>1266</v>
      </c>
      <c r="C1077">
        <v>240</v>
      </c>
    </row>
    <row r="1078" spans="1:3" x14ac:dyDescent="0.25">
      <c r="A1078">
        <v>84145554</v>
      </c>
      <c r="B1078" t="s">
        <v>1270</v>
      </c>
      <c r="C1078">
        <v>240</v>
      </c>
    </row>
    <row r="1079" spans="1:3" x14ac:dyDescent="0.25">
      <c r="A1079">
        <v>84145555</v>
      </c>
      <c r="B1079" t="s">
        <v>1271</v>
      </c>
      <c r="C1079">
        <v>240</v>
      </c>
    </row>
    <row r="1080" spans="1:3" x14ac:dyDescent="0.25">
      <c r="A1080">
        <v>84140601</v>
      </c>
      <c r="B1080" t="s">
        <v>1272</v>
      </c>
      <c r="C1080">
        <v>240</v>
      </c>
    </row>
    <row r="1081" spans="1:3" x14ac:dyDescent="0.25">
      <c r="A1081">
        <v>84145556</v>
      </c>
      <c r="B1081" t="s">
        <v>1275</v>
      </c>
      <c r="C1081">
        <v>240</v>
      </c>
    </row>
    <row r="1082" spans="1:3" x14ac:dyDescent="0.25">
      <c r="A1082">
        <v>84145557</v>
      </c>
      <c r="B1082" t="s">
        <v>1276</v>
      </c>
      <c r="C1082">
        <v>240</v>
      </c>
    </row>
    <row r="1083" spans="1:3" x14ac:dyDescent="0.25">
      <c r="A1083">
        <v>67459640</v>
      </c>
      <c r="B1083" t="s">
        <v>1277</v>
      </c>
      <c r="C1083">
        <v>240</v>
      </c>
    </row>
    <row r="1084" spans="1:3" x14ac:dyDescent="0.25">
      <c r="A1084">
        <v>84135760</v>
      </c>
      <c r="B1084" t="s">
        <v>1278</v>
      </c>
      <c r="C1084">
        <v>240</v>
      </c>
    </row>
    <row r="1085" spans="1:3" x14ac:dyDescent="0.25">
      <c r="A1085">
        <v>84141094</v>
      </c>
      <c r="B1085" t="s">
        <v>532</v>
      </c>
      <c r="C1085">
        <v>240</v>
      </c>
    </row>
    <row r="1086" spans="1:3" x14ac:dyDescent="0.25">
      <c r="A1086">
        <v>67255883</v>
      </c>
      <c r="B1086" t="s">
        <v>1280</v>
      </c>
      <c r="C1086">
        <v>240</v>
      </c>
    </row>
    <row r="1087" spans="1:3" x14ac:dyDescent="0.25">
      <c r="A1087">
        <v>67255885</v>
      </c>
      <c r="B1087" t="s">
        <v>1281</v>
      </c>
      <c r="C1087">
        <v>240</v>
      </c>
    </row>
    <row r="1088" spans="1:3" x14ac:dyDescent="0.25">
      <c r="A1088">
        <v>67906607</v>
      </c>
      <c r="B1088" t="s">
        <v>1281</v>
      </c>
      <c r="C1088">
        <v>240</v>
      </c>
    </row>
    <row r="1089" spans="1:3" x14ac:dyDescent="0.25">
      <c r="A1089">
        <v>67255882</v>
      </c>
      <c r="B1089" t="s">
        <v>265</v>
      </c>
      <c r="C1089">
        <v>240</v>
      </c>
    </row>
    <row r="1090" spans="1:3" x14ac:dyDescent="0.25">
      <c r="A1090">
        <v>67881628</v>
      </c>
      <c r="B1090" t="s">
        <v>265</v>
      </c>
      <c r="C1090">
        <v>240</v>
      </c>
    </row>
    <row r="1091" spans="1:3" x14ac:dyDescent="0.25">
      <c r="A1091">
        <v>84167442</v>
      </c>
      <c r="B1091" t="s">
        <v>485</v>
      </c>
      <c r="C1091">
        <v>240</v>
      </c>
    </row>
    <row r="1092" spans="1:3" x14ac:dyDescent="0.25">
      <c r="A1092">
        <v>84167435</v>
      </c>
      <c r="B1092" t="s">
        <v>1282</v>
      </c>
      <c r="C1092">
        <v>240</v>
      </c>
    </row>
    <row r="1093" spans="1:3" x14ac:dyDescent="0.25">
      <c r="A1093">
        <v>84167443</v>
      </c>
      <c r="B1093" t="s">
        <v>1284</v>
      </c>
      <c r="C1093">
        <v>240</v>
      </c>
    </row>
    <row r="1094" spans="1:3" x14ac:dyDescent="0.25">
      <c r="A1094">
        <v>84167441</v>
      </c>
      <c r="B1094" t="s">
        <v>1285</v>
      </c>
      <c r="C1094">
        <v>240</v>
      </c>
    </row>
    <row r="1095" spans="1:3" x14ac:dyDescent="0.25">
      <c r="A1095">
        <v>84152052</v>
      </c>
      <c r="B1095" t="s">
        <v>1286</v>
      </c>
      <c r="C1095">
        <v>240</v>
      </c>
    </row>
    <row r="1096" spans="1:3" x14ac:dyDescent="0.25">
      <c r="A1096">
        <v>84143522</v>
      </c>
      <c r="B1096" t="s">
        <v>1287</v>
      </c>
      <c r="C1096">
        <v>240</v>
      </c>
    </row>
    <row r="1097" spans="1:3" x14ac:dyDescent="0.25">
      <c r="A1097">
        <v>84150541</v>
      </c>
      <c r="B1097" t="s">
        <v>1288</v>
      </c>
      <c r="C1097">
        <v>240</v>
      </c>
    </row>
    <row r="1098" spans="1:3" x14ac:dyDescent="0.25">
      <c r="A1098">
        <v>68153998</v>
      </c>
      <c r="B1098" t="s">
        <v>1291</v>
      </c>
      <c r="C1098">
        <v>240</v>
      </c>
    </row>
    <row r="1099" spans="1:3" x14ac:dyDescent="0.25">
      <c r="A1099">
        <v>84147033</v>
      </c>
      <c r="B1099" t="s">
        <v>1292</v>
      </c>
      <c r="C1099">
        <v>240</v>
      </c>
    </row>
    <row r="1100" spans="1:3" x14ac:dyDescent="0.25">
      <c r="A1100">
        <v>84152281</v>
      </c>
      <c r="B1100" t="s">
        <v>1294</v>
      </c>
      <c r="C1100">
        <v>240</v>
      </c>
    </row>
    <row r="1101" spans="1:3" x14ac:dyDescent="0.25">
      <c r="A1101">
        <v>67881630</v>
      </c>
      <c r="B1101" t="s">
        <v>1296</v>
      </c>
      <c r="C1101">
        <v>240</v>
      </c>
    </row>
    <row r="1102" spans="1:3" x14ac:dyDescent="0.25">
      <c r="A1102">
        <v>84150542</v>
      </c>
      <c r="B1102" t="s">
        <v>1296</v>
      </c>
      <c r="C1102">
        <v>240</v>
      </c>
    </row>
    <row r="1103" spans="1:3" x14ac:dyDescent="0.25">
      <c r="A1103">
        <v>84155192</v>
      </c>
      <c r="B1103" t="s">
        <v>1296</v>
      </c>
      <c r="C1103">
        <v>240</v>
      </c>
    </row>
    <row r="1104" spans="1:3" x14ac:dyDescent="0.25">
      <c r="A1104">
        <v>68137541</v>
      </c>
      <c r="B1104" t="s">
        <v>1297</v>
      </c>
      <c r="C1104">
        <v>240</v>
      </c>
    </row>
    <row r="1105" spans="1:3" x14ac:dyDescent="0.25">
      <c r="A1105">
        <v>84147031</v>
      </c>
      <c r="B1105" t="s">
        <v>1299</v>
      </c>
      <c r="C1105">
        <v>240</v>
      </c>
    </row>
    <row r="1106" spans="1:3" x14ac:dyDescent="0.25">
      <c r="A1106">
        <v>84154656</v>
      </c>
      <c r="B1106" t="s">
        <v>1300</v>
      </c>
      <c r="C1106">
        <v>240</v>
      </c>
    </row>
    <row r="1107" spans="1:3" x14ac:dyDescent="0.25">
      <c r="A1107">
        <v>84130297</v>
      </c>
      <c r="B1107" t="s">
        <v>1302</v>
      </c>
      <c r="C1107">
        <v>240</v>
      </c>
    </row>
    <row r="1108" spans="1:3" x14ac:dyDescent="0.25">
      <c r="A1108">
        <v>67867261</v>
      </c>
      <c r="B1108" t="s">
        <v>264</v>
      </c>
      <c r="C1108">
        <v>240</v>
      </c>
    </row>
    <row r="1109" spans="1:3" x14ac:dyDescent="0.25">
      <c r="A1109">
        <v>68637283</v>
      </c>
      <c r="B1109" t="s">
        <v>753</v>
      </c>
      <c r="C1109">
        <v>240</v>
      </c>
    </row>
    <row r="1110" spans="1:3" x14ac:dyDescent="0.25">
      <c r="A1110">
        <v>84143523</v>
      </c>
      <c r="B1110" t="s">
        <v>1306</v>
      </c>
      <c r="C1110">
        <v>240</v>
      </c>
    </row>
    <row r="1111" spans="1:3" x14ac:dyDescent="0.25">
      <c r="A1111">
        <v>68816233</v>
      </c>
      <c r="B1111" t="s">
        <v>795</v>
      </c>
      <c r="C1111">
        <v>240</v>
      </c>
    </row>
    <row r="1112" spans="1:3" x14ac:dyDescent="0.25">
      <c r="A1112">
        <v>67822388</v>
      </c>
      <c r="B1112" t="s">
        <v>1307</v>
      </c>
      <c r="C1112">
        <v>240</v>
      </c>
    </row>
    <row r="1113" spans="1:3" x14ac:dyDescent="0.25">
      <c r="A1113">
        <v>67459642</v>
      </c>
      <c r="B1113" t="s">
        <v>1308</v>
      </c>
      <c r="C1113">
        <v>240</v>
      </c>
    </row>
    <row r="1114" spans="1:3" x14ac:dyDescent="0.25">
      <c r="A1114">
        <v>84137725</v>
      </c>
      <c r="B1114" t="s">
        <v>515</v>
      </c>
      <c r="C1114">
        <v>240</v>
      </c>
    </row>
    <row r="1115" spans="1:3" x14ac:dyDescent="0.25">
      <c r="A1115">
        <v>68654239</v>
      </c>
      <c r="B1115" t="s">
        <v>310</v>
      </c>
      <c r="C1115">
        <v>240</v>
      </c>
    </row>
    <row r="1116" spans="1:3" x14ac:dyDescent="0.25">
      <c r="A1116">
        <v>67933732</v>
      </c>
      <c r="B1116" t="s">
        <v>1312</v>
      </c>
      <c r="C1116">
        <v>240</v>
      </c>
    </row>
    <row r="1117" spans="1:3" x14ac:dyDescent="0.25">
      <c r="A1117">
        <v>84161054</v>
      </c>
      <c r="B1117" t="s">
        <v>1315</v>
      </c>
      <c r="C1117">
        <v>240</v>
      </c>
    </row>
    <row r="1118" spans="1:3" x14ac:dyDescent="0.25">
      <c r="A1118">
        <v>67822390</v>
      </c>
      <c r="B1118" t="s">
        <v>1316</v>
      </c>
      <c r="C1118">
        <v>240</v>
      </c>
    </row>
    <row r="1119" spans="1:3" x14ac:dyDescent="0.25">
      <c r="A1119">
        <v>67459644</v>
      </c>
      <c r="B1119" t="s">
        <v>1317</v>
      </c>
      <c r="C1119">
        <v>240</v>
      </c>
    </row>
    <row r="1120" spans="1:3" x14ac:dyDescent="0.25">
      <c r="A1120">
        <v>84135718</v>
      </c>
      <c r="B1120" t="s">
        <v>488</v>
      </c>
      <c r="C1120">
        <v>240</v>
      </c>
    </row>
    <row r="1121" spans="1:3" x14ac:dyDescent="0.25">
      <c r="A1121">
        <v>68860008</v>
      </c>
      <c r="B1121" t="s">
        <v>800</v>
      </c>
      <c r="C1121">
        <v>240</v>
      </c>
    </row>
    <row r="1122" spans="1:3" x14ac:dyDescent="0.25">
      <c r="A1122">
        <v>67459645</v>
      </c>
      <c r="B1122" t="s">
        <v>1319</v>
      </c>
      <c r="C1122">
        <v>240</v>
      </c>
    </row>
    <row r="1123" spans="1:3" x14ac:dyDescent="0.25">
      <c r="A1123">
        <v>84141102</v>
      </c>
      <c r="B1123" t="s">
        <v>451</v>
      </c>
      <c r="C1123">
        <v>240</v>
      </c>
    </row>
    <row r="1124" spans="1:3" x14ac:dyDescent="0.25">
      <c r="A1124">
        <v>67995090</v>
      </c>
      <c r="B1124" t="s">
        <v>275</v>
      </c>
      <c r="C1124">
        <v>240</v>
      </c>
    </row>
    <row r="1125" spans="1:3" x14ac:dyDescent="0.25">
      <c r="A1125">
        <v>84141925</v>
      </c>
      <c r="B1125" t="s">
        <v>1321</v>
      </c>
      <c r="C1125">
        <v>240</v>
      </c>
    </row>
    <row r="1126" spans="1:3" x14ac:dyDescent="0.25">
      <c r="A1126">
        <v>84137692</v>
      </c>
      <c r="B1126" t="s">
        <v>452</v>
      </c>
      <c r="C1126">
        <v>240</v>
      </c>
    </row>
    <row r="1127" spans="1:3" x14ac:dyDescent="0.25">
      <c r="A1127">
        <v>84163605</v>
      </c>
      <c r="B1127" t="s">
        <v>452</v>
      </c>
      <c r="C1127">
        <v>240</v>
      </c>
    </row>
    <row r="1128" spans="1:3" x14ac:dyDescent="0.25">
      <c r="A1128">
        <v>84164937</v>
      </c>
      <c r="B1128" t="s">
        <v>555</v>
      </c>
      <c r="C1128">
        <v>240</v>
      </c>
    </row>
    <row r="1129" spans="1:3" x14ac:dyDescent="0.25">
      <c r="A1129">
        <v>84141926</v>
      </c>
      <c r="B1129" t="s">
        <v>1324</v>
      </c>
      <c r="C1129">
        <v>240</v>
      </c>
    </row>
    <row r="1130" spans="1:3" x14ac:dyDescent="0.25">
      <c r="A1130">
        <v>67459641</v>
      </c>
      <c r="B1130" t="s">
        <v>1325</v>
      </c>
      <c r="C1130">
        <v>240</v>
      </c>
    </row>
    <row r="1131" spans="1:3" x14ac:dyDescent="0.25">
      <c r="A1131">
        <v>67826412</v>
      </c>
      <c r="B1131" t="s">
        <v>263</v>
      </c>
      <c r="C1131">
        <v>240</v>
      </c>
    </row>
    <row r="1132" spans="1:3" x14ac:dyDescent="0.25">
      <c r="A1132">
        <v>84136703</v>
      </c>
      <c r="B1132" t="s">
        <v>263</v>
      </c>
      <c r="C1132">
        <v>240</v>
      </c>
    </row>
    <row r="1133" spans="1:3" x14ac:dyDescent="0.25">
      <c r="A1133">
        <v>84144596</v>
      </c>
      <c r="B1133" t="s">
        <v>1326</v>
      </c>
      <c r="C1133">
        <v>240</v>
      </c>
    </row>
    <row r="1134" spans="1:3" x14ac:dyDescent="0.25">
      <c r="A1134">
        <v>84139090</v>
      </c>
      <c r="B1134" t="s">
        <v>523</v>
      </c>
      <c r="C1134">
        <v>240</v>
      </c>
    </row>
    <row r="1135" spans="1:3" x14ac:dyDescent="0.25">
      <c r="A1135">
        <v>67759907</v>
      </c>
      <c r="B1135" t="s">
        <v>1330</v>
      </c>
      <c r="C1135">
        <v>240</v>
      </c>
    </row>
    <row r="1136" spans="1:3" x14ac:dyDescent="0.25">
      <c r="A1136">
        <v>84162808</v>
      </c>
      <c r="B1136" t="s">
        <v>1331</v>
      </c>
      <c r="C1136">
        <v>240</v>
      </c>
    </row>
    <row r="1137" spans="1:3" x14ac:dyDescent="0.25">
      <c r="A1137">
        <v>67409889</v>
      </c>
      <c r="B1137" t="s">
        <v>1334</v>
      </c>
      <c r="C1137">
        <v>240</v>
      </c>
    </row>
    <row r="1138" spans="1:3" x14ac:dyDescent="0.25">
      <c r="A1138">
        <v>84159105</v>
      </c>
      <c r="B1138" t="s">
        <v>1336</v>
      </c>
      <c r="C1138">
        <v>240</v>
      </c>
    </row>
    <row r="1139" spans="1:3" x14ac:dyDescent="0.25">
      <c r="A1139">
        <v>84136044</v>
      </c>
      <c r="B1139" t="s">
        <v>1337</v>
      </c>
      <c r="C1139">
        <v>240</v>
      </c>
    </row>
    <row r="1140" spans="1:3" x14ac:dyDescent="0.25">
      <c r="A1140">
        <v>84137694</v>
      </c>
      <c r="B1140" t="s">
        <v>511</v>
      </c>
      <c r="C1140">
        <v>240</v>
      </c>
    </row>
    <row r="1141" spans="1:3" x14ac:dyDescent="0.25">
      <c r="A1141">
        <v>67789313</v>
      </c>
      <c r="B1141" t="s">
        <v>482</v>
      </c>
      <c r="C1141">
        <v>240</v>
      </c>
    </row>
    <row r="1142" spans="1:3" x14ac:dyDescent="0.25">
      <c r="A1142">
        <v>84165671</v>
      </c>
      <c r="B1142" t="s">
        <v>1341</v>
      </c>
      <c r="C1142">
        <v>240</v>
      </c>
    </row>
    <row r="1143" spans="1:3" x14ac:dyDescent="0.25">
      <c r="A1143">
        <v>67296703</v>
      </c>
      <c r="B1143" t="s">
        <v>243</v>
      </c>
      <c r="C1143">
        <v>240</v>
      </c>
    </row>
    <row r="1144" spans="1:3" x14ac:dyDescent="0.25">
      <c r="A1144">
        <v>68860010</v>
      </c>
      <c r="B1144" t="s">
        <v>801</v>
      </c>
      <c r="C1144">
        <v>240</v>
      </c>
    </row>
    <row r="1145" spans="1:3" x14ac:dyDescent="0.25">
      <c r="A1145">
        <v>67822389</v>
      </c>
      <c r="B1145" t="s">
        <v>1342</v>
      </c>
      <c r="C1145">
        <v>240</v>
      </c>
    </row>
    <row r="1146" spans="1:3" x14ac:dyDescent="0.25">
      <c r="A1146">
        <v>67459643</v>
      </c>
      <c r="B1146" t="s">
        <v>1343</v>
      </c>
      <c r="C1146">
        <v>240</v>
      </c>
    </row>
    <row r="1147" spans="1:3" x14ac:dyDescent="0.25">
      <c r="A1147">
        <v>84141103</v>
      </c>
      <c r="B1147" t="s">
        <v>533</v>
      </c>
      <c r="C1147">
        <v>240</v>
      </c>
    </row>
    <row r="1148" spans="1:3" x14ac:dyDescent="0.25">
      <c r="A1148">
        <v>67678556</v>
      </c>
      <c r="B1148" t="s">
        <v>1345</v>
      </c>
      <c r="C1148">
        <v>240</v>
      </c>
    </row>
    <row r="1149" spans="1:3" x14ac:dyDescent="0.25">
      <c r="A1149">
        <v>67794166</v>
      </c>
      <c r="B1149" t="s">
        <v>1345</v>
      </c>
      <c r="C1149">
        <v>240</v>
      </c>
    </row>
    <row r="1150" spans="1:3" x14ac:dyDescent="0.25">
      <c r="A1150">
        <v>67834702</v>
      </c>
      <c r="B1150" t="s">
        <v>1347</v>
      </c>
      <c r="C1150">
        <v>240</v>
      </c>
    </row>
    <row r="1151" spans="1:3" x14ac:dyDescent="0.25">
      <c r="A1151">
        <v>67794167</v>
      </c>
      <c r="B1151" t="s">
        <v>255</v>
      </c>
      <c r="C1151">
        <v>240</v>
      </c>
    </row>
    <row r="1152" spans="1:3" x14ac:dyDescent="0.25">
      <c r="A1152">
        <v>84137691</v>
      </c>
      <c r="B1152" t="s">
        <v>1349</v>
      </c>
      <c r="C1152">
        <v>240</v>
      </c>
    </row>
    <row r="1153" spans="1:3" x14ac:dyDescent="0.25">
      <c r="A1153">
        <v>84164936</v>
      </c>
      <c r="B1153" t="s">
        <v>554</v>
      </c>
      <c r="C1153">
        <v>240</v>
      </c>
    </row>
    <row r="1154" spans="1:3" x14ac:dyDescent="0.25">
      <c r="A1154">
        <v>84141462</v>
      </c>
      <c r="B1154" t="s">
        <v>1350</v>
      </c>
      <c r="C1154">
        <v>240</v>
      </c>
    </row>
    <row r="1155" spans="1:3" x14ac:dyDescent="0.25">
      <c r="A1155">
        <v>68654233</v>
      </c>
      <c r="B1155" t="s">
        <v>308</v>
      </c>
      <c r="C1155">
        <v>240</v>
      </c>
    </row>
    <row r="1156" spans="1:3" x14ac:dyDescent="0.25">
      <c r="A1156">
        <v>84131242</v>
      </c>
      <c r="B1156" t="s">
        <v>1351</v>
      </c>
      <c r="C1156">
        <v>240</v>
      </c>
    </row>
    <row r="1157" spans="1:3" x14ac:dyDescent="0.25">
      <c r="A1157">
        <v>67409888</v>
      </c>
      <c r="B1157" t="s">
        <v>256</v>
      </c>
      <c r="C1157">
        <v>240</v>
      </c>
    </row>
    <row r="1158" spans="1:3" x14ac:dyDescent="0.25">
      <c r="A1158">
        <v>67794168</v>
      </c>
      <c r="B1158" t="s">
        <v>256</v>
      </c>
      <c r="C1158">
        <v>240</v>
      </c>
    </row>
    <row r="1159" spans="1:3" x14ac:dyDescent="0.25">
      <c r="A1159">
        <v>68266880</v>
      </c>
      <c r="B1159" t="s">
        <v>1352</v>
      </c>
      <c r="C1159">
        <v>240</v>
      </c>
    </row>
    <row r="1160" spans="1:3" x14ac:dyDescent="0.25">
      <c r="A1160">
        <v>84135812</v>
      </c>
      <c r="B1160" t="s">
        <v>1353</v>
      </c>
      <c r="C1160">
        <v>240</v>
      </c>
    </row>
    <row r="1161" spans="1:3" x14ac:dyDescent="0.25">
      <c r="A1161">
        <v>84136704</v>
      </c>
      <c r="B1161" t="s">
        <v>507</v>
      </c>
      <c r="C1161">
        <v>240</v>
      </c>
    </row>
    <row r="1162" spans="1:3" x14ac:dyDescent="0.25">
      <c r="A1162">
        <v>84143524</v>
      </c>
      <c r="B1162" t="s">
        <v>1354</v>
      </c>
      <c r="C1162">
        <v>240</v>
      </c>
    </row>
    <row r="1163" spans="1:3" x14ac:dyDescent="0.25">
      <c r="A1163">
        <v>67156819</v>
      </c>
      <c r="B1163" t="s">
        <v>1357</v>
      </c>
      <c r="C1163">
        <v>240</v>
      </c>
    </row>
    <row r="1164" spans="1:3" x14ac:dyDescent="0.25">
      <c r="A1164">
        <v>84152238</v>
      </c>
      <c r="B1164" t="s">
        <v>1358</v>
      </c>
      <c r="C1164">
        <v>240</v>
      </c>
    </row>
    <row r="1165" spans="1:3" x14ac:dyDescent="0.25">
      <c r="A1165">
        <v>84143852</v>
      </c>
      <c r="B1165" t="s">
        <v>1359</v>
      </c>
      <c r="C1165">
        <v>240</v>
      </c>
    </row>
    <row r="1166" spans="1:3" x14ac:dyDescent="0.25">
      <c r="A1166">
        <v>67789314</v>
      </c>
      <c r="B1166" t="s">
        <v>254</v>
      </c>
      <c r="C1166">
        <v>240</v>
      </c>
    </row>
    <row r="1167" spans="1:3" x14ac:dyDescent="0.25">
      <c r="A1167">
        <v>68266879</v>
      </c>
      <c r="B1167" t="s">
        <v>688</v>
      </c>
      <c r="C1167">
        <v>240</v>
      </c>
    </row>
    <row r="1168" spans="1:3" x14ac:dyDescent="0.25">
      <c r="A1168">
        <v>84146513</v>
      </c>
      <c r="B1168" t="s">
        <v>1362</v>
      </c>
      <c r="C1168">
        <v>240</v>
      </c>
    </row>
    <row r="1169" spans="1:3" x14ac:dyDescent="0.25">
      <c r="A1169">
        <v>84132398</v>
      </c>
      <c r="B1169" t="s">
        <v>1363</v>
      </c>
      <c r="C1169">
        <v>240</v>
      </c>
    </row>
    <row r="1170" spans="1:3" x14ac:dyDescent="0.25">
      <c r="A1170">
        <v>84137693</v>
      </c>
      <c r="B1170" t="s">
        <v>1364</v>
      </c>
      <c r="C1170">
        <v>240</v>
      </c>
    </row>
    <row r="1171" spans="1:3" x14ac:dyDescent="0.25">
      <c r="A1171">
        <v>67794170</v>
      </c>
      <c r="B1171" t="s">
        <v>258</v>
      </c>
      <c r="C1171">
        <v>240</v>
      </c>
    </row>
    <row r="1172" spans="1:3" x14ac:dyDescent="0.25">
      <c r="A1172">
        <v>84136046</v>
      </c>
      <c r="B1172" t="s">
        <v>1365</v>
      </c>
      <c r="C1172">
        <v>240</v>
      </c>
    </row>
    <row r="1173" spans="1:3" x14ac:dyDescent="0.25">
      <c r="A1173">
        <v>84139964</v>
      </c>
      <c r="B1173" t="s">
        <v>1366</v>
      </c>
      <c r="C1173">
        <v>240</v>
      </c>
    </row>
    <row r="1174" spans="1:3" x14ac:dyDescent="0.25">
      <c r="A1174">
        <v>67473911</v>
      </c>
      <c r="B1174" t="s">
        <v>1368</v>
      </c>
      <c r="C1174">
        <v>240</v>
      </c>
    </row>
    <row r="1175" spans="1:3" x14ac:dyDescent="0.25">
      <c r="A1175">
        <v>84159822</v>
      </c>
      <c r="B1175" t="s">
        <v>1368</v>
      </c>
      <c r="C1175">
        <v>240</v>
      </c>
    </row>
    <row r="1176" spans="1:3" x14ac:dyDescent="0.25">
      <c r="A1176">
        <v>84138391</v>
      </c>
      <c r="B1176" t="s">
        <v>520</v>
      </c>
      <c r="C1176">
        <v>240</v>
      </c>
    </row>
    <row r="1177" spans="1:3" x14ac:dyDescent="0.25">
      <c r="A1177">
        <v>67409894</v>
      </c>
      <c r="B1177" t="s">
        <v>1369</v>
      </c>
      <c r="C1177">
        <v>240</v>
      </c>
    </row>
    <row r="1178" spans="1:3" x14ac:dyDescent="0.25">
      <c r="A1178">
        <v>84135770</v>
      </c>
      <c r="B1178" t="s">
        <v>489</v>
      </c>
      <c r="C1178">
        <v>240</v>
      </c>
    </row>
    <row r="1179" spans="1:3" x14ac:dyDescent="0.25">
      <c r="A1179">
        <v>84143851</v>
      </c>
      <c r="B1179" t="s">
        <v>486</v>
      </c>
      <c r="C1179">
        <v>240</v>
      </c>
    </row>
    <row r="1180" spans="1:3" x14ac:dyDescent="0.25">
      <c r="A1180">
        <v>68354490</v>
      </c>
      <c r="B1180" t="s">
        <v>1371</v>
      </c>
      <c r="C1180">
        <v>240</v>
      </c>
    </row>
    <row r="1181" spans="1:3" x14ac:dyDescent="0.25">
      <c r="A1181">
        <v>67678555</v>
      </c>
      <c r="B1181" t="s">
        <v>1372</v>
      </c>
      <c r="C1181">
        <v>240</v>
      </c>
    </row>
    <row r="1182" spans="1:3" x14ac:dyDescent="0.25">
      <c r="A1182">
        <v>84144599</v>
      </c>
      <c r="B1182" t="s">
        <v>1373</v>
      </c>
      <c r="C1182">
        <v>240</v>
      </c>
    </row>
    <row r="1183" spans="1:3" x14ac:dyDescent="0.25">
      <c r="A1183">
        <v>84148733</v>
      </c>
      <c r="B1183" t="s">
        <v>1374</v>
      </c>
      <c r="C1183">
        <v>240</v>
      </c>
    </row>
    <row r="1184" spans="1:3" x14ac:dyDescent="0.25">
      <c r="A1184">
        <v>84132397</v>
      </c>
      <c r="B1184" t="s">
        <v>1376</v>
      </c>
      <c r="C1184">
        <v>240</v>
      </c>
    </row>
    <row r="1185" spans="1:3" x14ac:dyDescent="0.25">
      <c r="A1185">
        <v>84152237</v>
      </c>
      <c r="B1185" t="s">
        <v>1378</v>
      </c>
      <c r="C1185">
        <v>240</v>
      </c>
    </row>
    <row r="1186" spans="1:3" x14ac:dyDescent="0.25">
      <c r="A1186">
        <v>84163503</v>
      </c>
      <c r="B1186" t="s">
        <v>552</v>
      </c>
      <c r="C1186">
        <v>240</v>
      </c>
    </row>
    <row r="1187" spans="1:3" x14ac:dyDescent="0.25">
      <c r="A1187">
        <v>84151077</v>
      </c>
      <c r="B1187" t="s">
        <v>1379</v>
      </c>
      <c r="C1187">
        <v>240</v>
      </c>
    </row>
    <row r="1188" spans="1:3" x14ac:dyDescent="0.25">
      <c r="A1188">
        <v>84134997</v>
      </c>
      <c r="B1188" t="s">
        <v>1380</v>
      </c>
      <c r="C1188">
        <v>240</v>
      </c>
    </row>
    <row r="1189" spans="1:3" x14ac:dyDescent="0.25">
      <c r="A1189">
        <v>84144600</v>
      </c>
      <c r="B1189" t="s">
        <v>1381</v>
      </c>
      <c r="C1189">
        <v>240</v>
      </c>
    </row>
    <row r="1190" spans="1:3" x14ac:dyDescent="0.25">
      <c r="A1190">
        <v>68266878</v>
      </c>
      <c r="B1190" t="s">
        <v>687</v>
      </c>
      <c r="C1190">
        <v>240</v>
      </c>
    </row>
    <row r="1191" spans="1:3" x14ac:dyDescent="0.25">
      <c r="A1191">
        <v>84141101</v>
      </c>
      <c r="B1191" t="s">
        <v>484</v>
      </c>
      <c r="C1191">
        <v>240</v>
      </c>
    </row>
    <row r="1192" spans="1:3" x14ac:dyDescent="0.25">
      <c r="A1192">
        <v>84148724</v>
      </c>
      <c r="B1192" t="s">
        <v>1391</v>
      </c>
      <c r="C1192">
        <v>240</v>
      </c>
    </row>
    <row r="1193" spans="1:3" x14ac:dyDescent="0.25">
      <c r="A1193">
        <v>67794169</v>
      </c>
      <c r="B1193" t="s">
        <v>257</v>
      </c>
      <c r="C1193">
        <v>240</v>
      </c>
    </row>
    <row r="1194" spans="1:3" x14ac:dyDescent="0.25">
      <c r="A1194">
        <v>67459639</v>
      </c>
      <c r="B1194" t="s">
        <v>1392</v>
      </c>
      <c r="C1194">
        <v>240</v>
      </c>
    </row>
    <row r="1195" spans="1:3" x14ac:dyDescent="0.25">
      <c r="A1195">
        <v>84148511</v>
      </c>
      <c r="B1195" t="s">
        <v>1393</v>
      </c>
      <c r="C1195">
        <v>240</v>
      </c>
    </row>
    <row r="1196" spans="1:3" x14ac:dyDescent="0.25">
      <c r="A1196">
        <v>84144595</v>
      </c>
      <c r="B1196" t="s">
        <v>1394</v>
      </c>
      <c r="C1196">
        <v>240</v>
      </c>
    </row>
    <row r="1197" spans="1:3" x14ac:dyDescent="0.25">
      <c r="A1197">
        <v>67361431</v>
      </c>
      <c r="B1197" t="s">
        <v>244</v>
      </c>
      <c r="C1197">
        <v>240</v>
      </c>
    </row>
    <row r="1198" spans="1:3" x14ac:dyDescent="0.25">
      <c r="A1198">
        <v>84143525</v>
      </c>
      <c r="B1198" t="s">
        <v>1396</v>
      </c>
      <c r="C1198">
        <v>240</v>
      </c>
    </row>
    <row r="1199" spans="1:3" x14ac:dyDescent="0.25">
      <c r="A1199">
        <v>84144598</v>
      </c>
      <c r="B1199" t="s">
        <v>538</v>
      </c>
      <c r="C1199">
        <v>240</v>
      </c>
    </row>
    <row r="1200" spans="1:3" x14ac:dyDescent="0.25">
      <c r="A1200">
        <v>84135781</v>
      </c>
      <c r="B1200" t="s">
        <v>490</v>
      </c>
      <c r="C1200">
        <v>240</v>
      </c>
    </row>
    <row r="1201" spans="1:3" x14ac:dyDescent="0.25">
      <c r="A1201">
        <v>84116307</v>
      </c>
      <c r="B1201" t="s">
        <v>1399</v>
      </c>
      <c r="C1201">
        <v>240</v>
      </c>
    </row>
    <row r="1202" spans="1:3" x14ac:dyDescent="0.25">
      <c r="A1202">
        <v>84136045</v>
      </c>
      <c r="B1202" t="s">
        <v>1399</v>
      </c>
      <c r="C1202">
        <v>240</v>
      </c>
    </row>
    <row r="1203" spans="1:3" x14ac:dyDescent="0.25">
      <c r="A1203">
        <v>84139191</v>
      </c>
      <c r="B1203" t="s">
        <v>1401</v>
      </c>
      <c r="C1203">
        <v>240</v>
      </c>
    </row>
    <row r="1204" spans="1:3" x14ac:dyDescent="0.25">
      <c r="A1204">
        <v>67360457</v>
      </c>
      <c r="B1204" t="s">
        <v>1403</v>
      </c>
      <c r="C1204">
        <v>240</v>
      </c>
    </row>
    <row r="1205" spans="1:3" x14ac:dyDescent="0.25">
      <c r="A1205">
        <v>67546044</v>
      </c>
      <c r="B1205" t="s">
        <v>1405</v>
      </c>
      <c r="C1205">
        <v>240</v>
      </c>
    </row>
    <row r="1206" spans="1:3" x14ac:dyDescent="0.25">
      <c r="A1206">
        <v>67546047</v>
      </c>
      <c r="B1206" t="s">
        <v>1406</v>
      </c>
      <c r="C1206">
        <v>240</v>
      </c>
    </row>
    <row r="1207" spans="1:3" x14ac:dyDescent="0.25">
      <c r="A1207">
        <v>67906606</v>
      </c>
      <c r="B1207" t="s">
        <v>1406</v>
      </c>
      <c r="C1207">
        <v>240</v>
      </c>
    </row>
    <row r="1208" spans="1:3" x14ac:dyDescent="0.25">
      <c r="A1208">
        <v>67360460</v>
      </c>
      <c r="B1208" t="s">
        <v>1407</v>
      </c>
      <c r="C1208">
        <v>240</v>
      </c>
    </row>
    <row r="1209" spans="1:3" x14ac:dyDescent="0.25">
      <c r="A1209">
        <v>67546054</v>
      </c>
      <c r="B1209" t="s">
        <v>1409</v>
      </c>
      <c r="C1209">
        <v>240</v>
      </c>
    </row>
    <row r="1210" spans="1:3" x14ac:dyDescent="0.25">
      <c r="A1210">
        <v>67360459</v>
      </c>
      <c r="B1210" t="s">
        <v>1410</v>
      </c>
      <c r="C1210">
        <v>240</v>
      </c>
    </row>
    <row r="1211" spans="1:3" x14ac:dyDescent="0.25">
      <c r="A1211">
        <v>67546050</v>
      </c>
      <c r="B1211" t="s">
        <v>1411</v>
      </c>
      <c r="C1211">
        <v>240</v>
      </c>
    </row>
    <row r="1212" spans="1:3" x14ac:dyDescent="0.25">
      <c r="A1212">
        <v>68188513</v>
      </c>
      <c r="B1212" t="s">
        <v>683</v>
      </c>
      <c r="C1212">
        <v>240</v>
      </c>
    </row>
    <row r="1213" spans="1:3" x14ac:dyDescent="0.25">
      <c r="A1213">
        <v>67278445</v>
      </c>
      <c r="B1213" t="s">
        <v>1414</v>
      </c>
      <c r="C1213">
        <v>240</v>
      </c>
    </row>
    <row r="1214" spans="1:3" x14ac:dyDescent="0.25">
      <c r="A1214">
        <v>84167447</v>
      </c>
      <c r="B1214" t="s">
        <v>1414</v>
      </c>
      <c r="C1214">
        <v>240</v>
      </c>
    </row>
    <row r="1215" spans="1:3" x14ac:dyDescent="0.25">
      <c r="A1215">
        <v>67278449</v>
      </c>
      <c r="B1215" t="s">
        <v>1415</v>
      </c>
      <c r="C1215">
        <v>240</v>
      </c>
    </row>
    <row r="1216" spans="1:3" x14ac:dyDescent="0.25">
      <c r="A1216">
        <v>84169192</v>
      </c>
      <c r="B1216" t="s">
        <v>1415</v>
      </c>
      <c r="C1216">
        <v>240</v>
      </c>
    </row>
    <row r="1217" spans="1:3" x14ac:dyDescent="0.25">
      <c r="A1217">
        <v>84158077</v>
      </c>
      <c r="B1217" t="s">
        <v>1416</v>
      </c>
      <c r="C1217">
        <v>240</v>
      </c>
    </row>
    <row r="1218" spans="1:3" x14ac:dyDescent="0.25">
      <c r="A1218">
        <v>84167093</v>
      </c>
      <c r="B1218" t="s">
        <v>1417</v>
      </c>
      <c r="C1218">
        <v>240</v>
      </c>
    </row>
    <row r="1219" spans="1:3" x14ac:dyDescent="0.25">
      <c r="A1219">
        <v>84158074</v>
      </c>
      <c r="B1219" t="s">
        <v>1418</v>
      </c>
      <c r="C1219">
        <v>240</v>
      </c>
    </row>
    <row r="1220" spans="1:3" x14ac:dyDescent="0.25">
      <c r="A1220">
        <v>84167444</v>
      </c>
      <c r="B1220" t="s">
        <v>600</v>
      </c>
      <c r="C1220">
        <v>240</v>
      </c>
    </row>
    <row r="1221" spans="1:3" x14ac:dyDescent="0.25">
      <c r="A1221">
        <v>67278443</v>
      </c>
      <c r="B1221" t="s">
        <v>1419</v>
      </c>
      <c r="C1221">
        <v>240</v>
      </c>
    </row>
    <row r="1222" spans="1:3" x14ac:dyDescent="0.25">
      <c r="A1222">
        <v>84158075</v>
      </c>
      <c r="B1222" t="s">
        <v>1420</v>
      </c>
      <c r="C1222">
        <v>240</v>
      </c>
    </row>
    <row r="1223" spans="1:3" x14ac:dyDescent="0.25">
      <c r="A1223">
        <v>84167445</v>
      </c>
      <c r="B1223" t="s">
        <v>1421</v>
      </c>
      <c r="C1223">
        <v>240</v>
      </c>
    </row>
    <row r="1224" spans="1:3" x14ac:dyDescent="0.25">
      <c r="A1224">
        <v>67722292</v>
      </c>
      <c r="B1224" t="s">
        <v>1422</v>
      </c>
      <c r="C1224">
        <v>240</v>
      </c>
    </row>
    <row r="1225" spans="1:3" x14ac:dyDescent="0.25">
      <c r="A1225">
        <v>67238208</v>
      </c>
      <c r="B1225" t="s">
        <v>1423</v>
      </c>
      <c r="C1225">
        <v>240</v>
      </c>
    </row>
    <row r="1226" spans="1:3" x14ac:dyDescent="0.25">
      <c r="A1226">
        <v>67491116</v>
      </c>
      <c r="B1226" t="s">
        <v>1423</v>
      </c>
      <c r="C1226">
        <v>240</v>
      </c>
    </row>
    <row r="1227" spans="1:3" x14ac:dyDescent="0.25">
      <c r="A1227">
        <v>67278446</v>
      </c>
      <c r="B1227" t="s">
        <v>1424</v>
      </c>
      <c r="C1227">
        <v>240</v>
      </c>
    </row>
    <row r="1228" spans="1:3" x14ac:dyDescent="0.25">
      <c r="A1228">
        <v>84167446</v>
      </c>
      <c r="B1228" t="s">
        <v>1424</v>
      </c>
      <c r="C1228">
        <v>240</v>
      </c>
    </row>
    <row r="1229" spans="1:3" x14ac:dyDescent="0.25">
      <c r="A1229">
        <v>68354585</v>
      </c>
      <c r="B1229" t="s">
        <v>1426</v>
      </c>
      <c r="C1229">
        <v>240</v>
      </c>
    </row>
    <row r="1230" spans="1:3" x14ac:dyDescent="0.25">
      <c r="A1230">
        <v>84164938</v>
      </c>
      <c r="B1230" t="s">
        <v>599</v>
      </c>
      <c r="C1230">
        <v>240</v>
      </c>
    </row>
    <row r="1231" spans="1:3" x14ac:dyDescent="0.25">
      <c r="A1231">
        <v>84158076</v>
      </c>
      <c r="B1231" t="s">
        <v>1433</v>
      </c>
      <c r="C1231">
        <v>240</v>
      </c>
    </row>
    <row r="1232" spans="1:3" x14ac:dyDescent="0.25">
      <c r="A1232">
        <v>67238209</v>
      </c>
      <c r="B1232" t="s">
        <v>1434</v>
      </c>
      <c r="C1232">
        <v>240</v>
      </c>
    </row>
    <row r="1233" spans="1:3" x14ac:dyDescent="0.25">
      <c r="A1233">
        <v>67491117</v>
      </c>
      <c r="B1233" t="s">
        <v>1434</v>
      </c>
      <c r="C1233">
        <v>240</v>
      </c>
    </row>
    <row r="1234" spans="1:3" x14ac:dyDescent="0.25">
      <c r="A1234">
        <v>68188514</v>
      </c>
      <c r="B1234" t="s">
        <v>1435</v>
      </c>
      <c r="C1234">
        <v>240</v>
      </c>
    </row>
    <row r="1235" spans="1:3" x14ac:dyDescent="0.25">
      <c r="A1235">
        <v>68297196</v>
      </c>
      <c r="B1235" t="s">
        <v>1438</v>
      </c>
      <c r="C1235">
        <v>240</v>
      </c>
    </row>
    <row r="1236" spans="1:3" x14ac:dyDescent="0.25">
      <c r="A1236">
        <v>68575291</v>
      </c>
      <c r="B1236" t="s">
        <v>1439</v>
      </c>
      <c r="C1236">
        <v>240</v>
      </c>
    </row>
    <row r="1237" spans="1:3" x14ac:dyDescent="0.25">
      <c r="A1237">
        <v>67736694</v>
      </c>
      <c r="B1237" t="s">
        <v>1440</v>
      </c>
      <c r="C1237">
        <v>240</v>
      </c>
    </row>
    <row r="1238" spans="1:3" x14ac:dyDescent="0.25">
      <c r="A1238">
        <v>67736697</v>
      </c>
      <c r="B1238" t="s">
        <v>1442</v>
      </c>
      <c r="C1238">
        <v>240</v>
      </c>
    </row>
    <row r="1239" spans="1:3" x14ac:dyDescent="0.25">
      <c r="A1239">
        <v>68654217</v>
      </c>
      <c r="B1239" t="s">
        <v>1443</v>
      </c>
      <c r="C1239">
        <v>240</v>
      </c>
    </row>
    <row r="1240" spans="1:3" x14ac:dyDescent="0.25">
      <c r="A1240">
        <v>68188511</v>
      </c>
      <c r="B1240" t="s">
        <v>1445</v>
      </c>
      <c r="C1240">
        <v>240</v>
      </c>
    </row>
    <row r="1241" spans="1:3" x14ac:dyDescent="0.25">
      <c r="A1241">
        <v>67739919</v>
      </c>
      <c r="B1241" t="s">
        <v>1481</v>
      </c>
      <c r="C1241">
        <v>240</v>
      </c>
    </row>
    <row r="1242" spans="1:3" x14ac:dyDescent="0.25">
      <c r="A1242">
        <v>84128054</v>
      </c>
      <c r="B1242" t="s">
        <v>1489</v>
      </c>
      <c r="C1242">
        <v>240</v>
      </c>
    </row>
    <row r="1243" spans="1:3" x14ac:dyDescent="0.25">
      <c r="A1243">
        <v>84132917</v>
      </c>
      <c r="B1243" t="s">
        <v>1489</v>
      </c>
      <c r="C1243">
        <v>240</v>
      </c>
    </row>
    <row r="1244" spans="1:3" x14ac:dyDescent="0.25">
      <c r="A1244">
        <v>84104614</v>
      </c>
      <c r="B1244" t="s">
        <v>1501</v>
      </c>
      <c r="C1244">
        <v>240</v>
      </c>
    </row>
    <row r="1245" spans="1:3" x14ac:dyDescent="0.25">
      <c r="A1245">
        <v>84172117</v>
      </c>
      <c r="B1245" t="s">
        <v>1348</v>
      </c>
      <c r="C1245">
        <v>240</v>
      </c>
    </row>
    <row r="1246" spans="1:3" x14ac:dyDescent="0.25">
      <c r="A1246">
        <v>68463620</v>
      </c>
      <c r="B1246" t="s">
        <v>724</v>
      </c>
      <c r="C1246">
        <v>240</v>
      </c>
    </row>
    <row r="1247" spans="1:3" x14ac:dyDescent="0.25">
      <c r="A1247">
        <v>68463624</v>
      </c>
      <c r="B1247" t="s">
        <v>1594</v>
      </c>
      <c r="C1247">
        <v>240</v>
      </c>
    </row>
    <row r="1248" spans="1:3" x14ac:dyDescent="0.25">
      <c r="A1248">
        <v>68463623</v>
      </c>
      <c r="B1248" t="s">
        <v>725</v>
      </c>
      <c r="C1248">
        <v>240</v>
      </c>
    </row>
    <row r="1249" spans="1:3" x14ac:dyDescent="0.25">
      <c r="A1249">
        <v>68463619</v>
      </c>
      <c r="B1249" t="s">
        <v>723</v>
      </c>
      <c r="C1249">
        <v>240</v>
      </c>
    </row>
    <row r="1250" spans="1:3" x14ac:dyDescent="0.25">
      <c r="A1250">
        <v>84130851</v>
      </c>
      <c r="B1250" t="s">
        <v>1513</v>
      </c>
      <c r="C1250">
        <v>240</v>
      </c>
    </row>
    <row r="1251" spans="1:3" x14ac:dyDescent="0.25">
      <c r="A1251">
        <v>84119960</v>
      </c>
      <c r="B1251" t="s">
        <v>602</v>
      </c>
      <c r="C1251">
        <v>240</v>
      </c>
    </row>
    <row r="1252" spans="1:3" x14ac:dyDescent="0.25">
      <c r="A1252">
        <v>84160858</v>
      </c>
      <c r="B1252" t="s">
        <v>602</v>
      </c>
      <c r="C1252">
        <v>240</v>
      </c>
    </row>
    <row r="1253" spans="1:3" x14ac:dyDescent="0.25">
      <c r="A1253">
        <v>67144840</v>
      </c>
      <c r="B1253" t="s">
        <v>1539</v>
      </c>
      <c r="C1253">
        <v>240</v>
      </c>
    </row>
    <row r="1254" spans="1:3" x14ac:dyDescent="0.25">
      <c r="A1254">
        <v>27541</v>
      </c>
      <c r="B1254" t="s">
        <v>1541</v>
      </c>
      <c r="C1254">
        <v>240</v>
      </c>
    </row>
    <row r="1255" spans="1:3" x14ac:dyDescent="0.25">
      <c r="A1255">
        <v>84161162</v>
      </c>
      <c r="B1255" t="s">
        <v>1541</v>
      </c>
      <c r="C1255">
        <v>240</v>
      </c>
    </row>
    <row r="1256" spans="1:3" x14ac:dyDescent="0.25">
      <c r="A1256">
        <v>67370287</v>
      </c>
      <c r="B1256" t="s">
        <v>1609</v>
      </c>
      <c r="C1256">
        <v>240</v>
      </c>
    </row>
    <row r="1257" spans="1:3" x14ac:dyDescent="0.25">
      <c r="A1257">
        <v>67226846</v>
      </c>
      <c r="B1257" t="s">
        <v>1611</v>
      </c>
      <c r="C1257">
        <v>240</v>
      </c>
    </row>
    <row r="1258" spans="1:3" x14ac:dyDescent="0.25">
      <c r="A1258">
        <v>67226865</v>
      </c>
      <c r="B1258" t="s">
        <v>1613</v>
      </c>
      <c r="C1258">
        <v>240</v>
      </c>
    </row>
    <row r="1259" spans="1:3" x14ac:dyDescent="0.25">
      <c r="A1259">
        <v>67370289</v>
      </c>
      <c r="B1259" t="s">
        <v>1613</v>
      </c>
      <c r="C1259">
        <v>240</v>
      </c>
    </row>
    <row r="1260" spans="1:3" x14ac:dyDescent="0.25">
      <c r="A1260">
        <v>67331899</v>
      </c>
      <c r="B1260" t="s">
        <v>1616</v>
      </c>
      <c r="C1260">
        <v>240</v>
      </c>
    </row>
    <row r="1261" spans="1:3" x14ac:dyDescent="0.25">
      <c r="A1261">
        <v>67370290</v>
      </c>
      <c r="B1261" t="s">
        <v>1616</v>
      </c>
      <c r="C1261">
        <v>240</v>
      </c>
    </row>
    <row r="1262" spans="1:3" x14ac:dyDescent="0.25">
      <c r="A1262">
        <v>67776579</v>
      </c>
      <c r="B1262" t="s">
        <v>1616</v>
      </c>
      <c r="C1262">
        <v>240</v>
      </c>
    </row>
    <row r="1263" spans="1:3" x14ac:dyDescent="0.25">
      <c r="A1263">
        <v>67331904</v>
      </c>
      <c r="B1263" t="s">
        <v>1617</v>
      </c>
      <c r="C1263">
        <v>240</v>
      </c>
    </row>
    <row r="1264" spans="1:3" x14ac:dyDescent="0.25">
      <c r="A1264">
        <v>67226732</v>
      </c>
      <c r="B1264" t="s">
        <v>1618</v>
      </c>
      <c r="C1264">
        <v>240</v>
      </c>
    </row>
    <row r="1265" spans="1:3" x14ac:dyDescent="0.25">
      <c r="A1265">
        <v>67370292</v>
      </c>
      <c r="B1265" t="s">
        <v>1618</v>
      </c>
      <c r="C1265">
        <v>240</v>
      </c>
    </row>
    <row r="1266" spans="1:3" x14ac:dyDescent="0.25">
      <c r="A1266">
        <v>67226808</v>
      </c>
      <c r="B1266" t="s">
        <v>1620</v>
      </c>
      <c r="C1266">
        <v>240</v>
      </c>
    </row>
    <row r="1267" spans="1:3" x14ac:dyDescent="0.25">
      <c r="A1267">
        <v>67370286</v>
      </c>
      <c r="B1267" t="s">
        <v>1620</v>
      </c>
      <c r="C1267">
        <v>240</v>
      </c>
    </row>
    <row r="1268" spans="1:3" x14ac:dyDescent="0.25">
      <c r="A1268">
        <v>67331906</v>
      </c>
      <c r="B1268" t="s">
        <v>1621</v>
      </c>
      <c r="C1268">
        <v>240</v>
      </c>
    </row>
    <row r="1269" spans="1:3" x14ac:dyDescent="0.25">
      <c r="A1269">
        <v>67370288</v>
      </c>
      <c r="B1269" t="s">
        <v>1621</v>
      </c>
      <c r="C1269">
        <v>240</v>
      </c>
    </row>
    <row r="1270" spans="1:3" x14ac:dyDescent="0.25">
      <c r="A1270">
        <v>67331905</v>
      </c>
      <c r="B1270" t="s">
        <v>1622</v>
      </c>
      <c r="C1270">
        <v>240</v>
      </c>
    </row>
    <row r="1271" spans="1:3" x14ac:dyDescent="0.25">
      <c r="A1271">
        <v>67370293</v>
      </c>
      <c r="B1271" t="s">
        <v>1622</v>
      </c>
      <c r="C1271">
        <v>240</v>
      </c>
    </row>
    <row r="1272" spans="1:3" x14ac:dyDescent="0.25">
      <c r="A1272">
        <v>84120487</v>
      </c>
      <c r="B1272" t="s">
        <v>1664</v>
      </c>
      <c r="C1272">
        <v>240</v>
      </c>
    </row>
    <row r="1273" spans="1:3" x14ac:dyDescent="0.25">
      <c r="A1273">
        <v>84120485</v>
      </c>
      <c r="B1273" t="s">
        <v>1677</v>
      </c>
      <c r="C1273">
        <v>240</v>
      </c>
    </row>
    <row r="1274" spans="1:3" x14ac:dyDescent="0.25">
      <c r="A1274">
        <v>67722259</v>
      </c>
      <c r="B1274" t="s">
        <v>1688</v>
      </c>
      <c r="C1274">
        <v>240</v>
      </c>
    </row>
    <row r="1275" spans="1:3" x14ac:dyDescent="0.25">
      <c r="A1275">
        <v>84120483</v>
      </c>
      <c r="B1275" t="s">
        <v>1688</v>
      </c>
      <c r="C1275">
        <v>240</v>
      </c>
    </row>
    <row r="1276" spans="1:3" x14ac:dyDescent="0.25">
      <c r="A1276">
        <v>84137555</v>
      </c>
      <c r="B1276" t="s">
        <v>1688</v>
      </c>
      <c r="C1276">
        <v>240</v>
      </c>
    </row>
    <row r="1277" spans="1:3" x14ac:dyDescent="0.25">
      <c r="A1277">
        <v>84163329</v>
      </c>
      <c r="B1277" t="s">
        <v>1688</v>
      </c>
      <c r="C1277">
        <v>240</v>
      </c>
    </row>
    <row r="1278" spans="1:3" x14ac:dyDescent="0.25">
      <c r="A1278">
        <v>47541</v>
      </c>
      <c r="B1278" t="s">
        <v>1693</v>
      </c>
      <c r="C1278">
        <v>240</v>
      </c>
    </row>
    <row r="1279" spans="1:3" x14ac:dyDescent="0.25">
      <c r="A1279">
        <v>84161157</v>
      </c>
      <c r="B1279" t="s">
        <v>1693</v>
      </c>
      <c r="C1279">
        <v>240</v>
      </c>
    </row>
    <row r="1280" spans="1:3" x14ac:dyDescent="0.25">
      <c r="A1280">
        <v>47520</v>
      </c>
      <c r="B1280" t="s">
        <v>1695</v>
      </c>
      <c r="C1280">
        <v>240</v>
      </c>
    </row>
    <row r="1281" spans="1:3" x14ac:dyDescent="0.25">
      <c r="A1281">
        <v>67232081</v>
      </c>
      <c r="B1281" t="s">
        <v>1695</v>
      </c>
      <c r="C1281">
        <v>240</v>
      </c>
    </row>
    <row r="1282" spans="1:3" x14ac:dyDescent="0.25">
      <c r="A1282">
        <v>84155266</v>
      </c>
      <c r="B1282" t="s">
        <v>1695</v>
      </c>
      <c r="C1282">
        <v>240</v>
      </c>
    </row>
    <row r="1283" spans="1:3" x14ac:dyDescent="0.25">
      <c r="A1283">
        <v>84120489</v>
      </c>
      <c r="B1283" t="s">
        <v>1698</v>
      </c>
      <c r="C1283">
        <v>240</v>
      </c>
    </row>
    <row r="1284" spans="1:3" x14ac:dyDescent="0.25">
      <c r="A1284">
        <v>84137733</v>
      </c>
      <c r="B1284" t="s">
        <v>1698</v>
      </c>
      <c r="C1284">
        <v>240</v>
      </c>
    </row>
    <row r="1285" spans="1:3" x14ac:dyDescent="0.25">
      <c r="A1285">
        <v>84114339</v>
      </c>
      <c r="B1285" t="s">
        <v>1704</v>
      </c>
      <c r="C1285">
        <v>240</v>
      </c>
    </row>
    <row r="1286" spans="1:3" x14ac:dyDescent="0.25">
      <c r="A1286">
        <v>84161182</v>
      </c>
      <c r="B1286" t="s">
        <v>1704</v>
      </c>
      <c r="C1286">
        <v>240</v>
      </c>
    </row>
    <row r="1287" spans="1:3" x14ac:dyDescent="0.25">
      <c r="A1287">
        <v>67291443</v>
      </c>
      <c r="B1287" t="s">
        <v>1717</v>
      </c>
      <c r="C1287">
        <v>240</v>
      </c>
    </row>
    <row r="1288" spans="1:3" x14ac:dyDescent="0.25">
      <c r="A1288">
        <v>84119963</v>
      </c>
      <c r="B1288" t="s">
        <v>1717</v>
      </c>
      <c r="C1288">
        <v>240</v>
      </c>
    </row>
    <row r="1289" spans="1:3" x14ac:dyDescent="0.25">
      <c r="A1289">
        <v>84147434</v>
      </c>
      <c r="B1289" t="s">
        <v>1717</v>
      </c>
      <c r="C1289">
        <v>240</v>
      </c>
    </row>
    <row r="1290" spans="1:3" x14ac:dyDescent="0.25">
      <c r="A1290">
        <v>84163267</v>
      </c>
      <c r="B1290" t="s">
        <v>1717</v>
      </c>
      <c r="C1290">
        <v>240</v>
      </c>
    </row>
    <row r="1291" spans="1:3" x14ac:dyDescent="0.25">
      <c r="A1291">
        <v>84167825</v>
      </c>
      <c r="B1291" t="s">
        <v>1783</v>
      </c>
      <c r="C1291">
        <v>240</v>
      </c>
    </row>
    <row r="1292" spans="1:3" x14ac:dyDescent="0.25">
      <c r="A1292">
        <v>84167824</v>
      </c>
      <c r="B1292" t="s">
        <v>1785</v>
      </c>
      <c r="C1292">
        <v>240</v>
      </c>
    </row>
    <row r="1293" spans="1:3" x14ac:dyDescent="0.25">
      <c r="A1293">
        <v>84119962</v>
      </c>
      <c r="B1293" t="s">
        <v>1786</v>
      </c>
      <c r="C1293">
        <v>240</v>
      </c>
    </row>
    <row r="1294" spans="1:3" x14ac:dyDescent="0.25">
      <c r="A1294">
        <v>84163188</v>
      </c>
      <c r="B1294" t="s">
        <v>1786</v>
      </c>
      <c r="C1294">
        <v>240</v>
      </c>
    </row>
    <row r="1295" spans="1:3" x14ac:dyDescent="0.25">
      <c r="A1295">
        <v>67722258</v>
      </c>
      <c r="B1295" t="s">
        <v>1810</v>
      </c>
      <c r="C1295">
        <v>240</v>
      </c>
    </row>
    <row r="1296" spans="1:3" x14ac:dyDescent="0.25">
      <c r="A1296">
        <v>67291449</v>
      </c>
      <c r="B1296" t="s">
        <v>1810</v>
      </c>
      <c r="C1296">
        <v>240</v>
      </c>
    </row>
    <row r="1297" spans="1:3" x14ac:dyDescent="0.25">
      <c r="A1297">
        <v>84119965</v>
      </c>
      <c r="B1297" t="s">
        <v>1810</v>
      </c>
      <c r="C1297">
        <v>240</v>
      </c>
    </row>
    <row r="1298" spans="1:3" x14ac:dyDescent="0.25">
      <c r="A1298">
        <v>84137545</v>
      </c>
      <c r="B1298" t="s">
        <v>1810</v>
      </c>
      <c r="C1298">
        <v>240</v>
      </c>
    </row>
    <row r="1299" spans="1:3" x14ac:dyDescent="0.25">
      <c r="A1299">
        <v>84160759</v>
      </c>
      <c r="B1299" t="s">
        <v>1810</v>
      </c>
      <c r="C1299">
        <v>240</v>
      </c>
    </row>
    <row r="1300" spans="1:3" x14ac:dyDescent="0.25">
      <c r="A1300">
        <v>84167401</v>
      </c>
      <c r="B1300" t="s">
        <v>1810</v>
      </c>
      <c r="C1300">
        <v>240</v>
      </c>
    </row>
    <row r="1301" spans="1:3" x14ac:dyDescent="0.25">
      <c r="A1301">
        <v>67292216</v>
      </c>
      <c r="B1301" t="s">
        <v>1816</v>
      </c>
      <c r="C1301">
        <v>240</v>
      </c>
    </row>
    <row r="1302" spans="1:3" x14ac:dyDescent="0.25">
      <c r="A1302">
        <v>84119966</v>
      </c>
      <c r="B1302" t="s">
        <v>1816</v>
      </c>
      <c r="C1302">
        <v>240</v>
      </c>
    </row>
    <row r="1303" spans="1:3" x14ac:dyDescent="0.25">
      <c r="A1303">
        <v>84137732</v>
      </c>
      <c r="B1303" t="s">
        <v>1816</v>
      </c>
      <c r="C1303">
        <v>240</v>
      </c>
    </row>
    <row r="1304" spans="1:3" x14ac:dyDescent="0.25">
      <c r="A1304">
        <v>84167386</v>
      </c>
      <c r="B1304" t="s">
        <v>1816</v>
      </c>
      <c r="C1304">
        <v>240</v>
      </c>
    </row>
    <row r="1305" spans="1:3" x14ac:dyDescent="0.25">
      <c r="A1305">
        <v>67296860</v>
      </c>
      <c r="B1305" t="s">
        <v>1823</v>
      </c>
      <c r="C1305">
        <v>240</v>
      </c>
    </row>
    <row r="1306" spans="1:3" x14ac:dyDescent="0.25">
      <c r="A1306">
        <v>84114338</v>
      </c>
      <c r="B1306" t="s">
        <v>1823</v>
      </c>
      <c r="C1306">
        <v>240</v>
      </c>
    </row>
    <row r="1307" spans="1:3" x14ac:dyDescent="0.25">
      <c r="A1307">
        <v>84161140</v>
      </c>
      <c r="B1307" t="s">
        <v>1823</v>
      </c>
      <c r="C1307">
        <v>240</v>
      </c>
    </row>
    <row r="1308" spans="1:3" x14ac:dyDescent="0.25">
      <c r="A1308">
        <v>68871220</v>
      </c>
      <c r="B1308" t="s">
        <v>1829</v>
      </c>
      <c r="C1308">
        <v>240</v>
      </c>
    </row>
    <row r="1309" spans="1:3" x14ac:dyDescent="0.25">
      <c r="A1309">
        <v>67232078</v>
      </c>
      <c r="B1309" t="s">
        <v>1829</v>
      </c>
      <c r="C1309">
        <v>240</v>
      </c>
    </row>
    <row r="1310" spans="1:3" x14ac:dyDescent="0.25">
      <c r="A1310">
        <v>67232078</v>
      </c>
      <c r="B1310" t="s">
        <v>1829</v>
      </c>
      <c r="C1310">
        <v>240</v>
      </c>
    </row>
    <row r="1311" spans="1:3" x14ac:dyDescent="0.25">
      <c r="A1311">
        <v>84130852</v>
      </c>
      <c r="B1311" t="s">
        <v>1829</v>
      </c>
      <c r="C1311">
        <v>240</v>
      </c>
    </row>
    <row r="1312" spans="1:3" x14ac:dyDescent="0.25">
      <c r="A1312">
        <v>84155264</v>
      </c>
      <c r="B1312" t="s">
        <v>1829</v>
      </c>
      <c r="C1312">
        <v>240</v>
      </c>
    </row>
    <row r="1313" spans="1:3" x14ac:dyDescent="0.25">
      <c r="A1313">
        <v>84118739</v>
      </c>
      <c r="B1313" t="s">
        <v>882</v>
      </c>
      <c r="C1313">
        <v>240</v>
      </c>
    </row>
    <row r="1314" spans="1:3" x14ac:dyDescent="0.25">
      <c r="A1314">
        <v>84108951</v>
      </c>
      <c r="B1314" t="s">
        <v>884</v>
      </c>
      <c r="C1314">
        <v>240</v>
      </c>
    </row>
    <row r="1315" spans="1:3" x14ac:dyDescent="0.25">
      <c r="A1315">
        <v>84108941</v>
      </c>
      <c r="B1315" t="s">
        <v>885</v>
      </c>
      <c r="C1315">
        <v>240</v>
      </c>
    </row>
    <row r="1316" spans="1:3" x14ac:dyDescent="0.25">
      <c r="A1316">
        <v>84129989</v>
      </c>
      <c r="B1316" t="s">
        <v>889</v>
      </c>
      <c r="C1316">
        <v>240</v>
      </c>
    </row>
    <row r="1317" spans="1:3" x14ac:dyDescent="0.25">
      <c r="A1317">
        <v>84126683</v>
      </c>
      <c r="B1317" t="s">
        <v>890</v>
      </c>
      <c r="C1317">
        <v>240</v>
      </c>
    </row>
    <row r="1318" spans="1:3" x14ac:dyDescent="0.25">
      <c r="A1318">
        <v>84118738</v>
      </c>
      <c r="B1318" t="s">
        <v>891</v>
      </c>
      <c r="C1318">
        <v>240</v>
      </c>
    </row>
    <row r="1319" spans="1:3" x14ac:dyDescent="0.25">
      <c r="A1319">
        <v>84121050</v>
      </c>
      <c r="B1319" t="s">
        <v>892</v>
      </c>
      <c r="C1319">
        <v>240</v>
      </c>
    </row>
    <row r="1320" spans="1:3" x14ac:dyDescent="0.25">
      <c r="A1320">
        <v>84118737</v>
      </c>
      <c r="B1320" t="s">
        <v>893</v>
      </c>
      <c r="C1320">
        <v>240</v>
      </c>
    </row>
    <row r="1321" spans="1:3" x14ac:dyDescent="0.25">
      <c r="A1321">
        <v>84126393</v>
      </c>
      <c r="B1321" t="s">
        <v>894</v>
      </c>
      <c r="C1321">
        <v>240</v>
      </c>
    </row>
    <row r="1322" spans="1:3" x14ac:dyDescent="0.25">
      <c r="A1322">
        <v>84129834</v>
      </c>
      <c r="B1322" t="s">
        <v>895</v>
      </c>
      <c r="C1322">
        <v>240</v>
      </c>
    </row>
    <row r="1323" spans="1:3" x14ac:dyDescent="0.25">
      <c r="A1323">
        <v>84126647</v>
      </c>
      <c r="B1323" t="s">
        <v>898</v>
      </c>
      <c r="C1323">
        <v>240</v>
      </c>
    </row>
    <row r="1324" spans="1:3" x14ac:dyDescent="0.25">
      <c r="A1324">
        <v>84127772</v>
      </c>
      <c r="B1324" t="s">
        <v>899</v>
      </c>
      <c r="C1324">
        <v>240</v>
      </c>
    </row>
    <row r="1325" spans="1:3" x14ac:dyDescent="0.25">
      <c r="A1325">
        <v>84137635</v>
      </c>
      <c r="B1325" t="s">
        <v>901</v>
      </c>
      <c r="C1325">
        <v>240</v>
      </c>
    </row>
    <row r="1326" spans="1:3" x14ac:dyDescent="0.25">
      <c r="A1326">
        <v>84138270</v>
      </c>
      <c r="B1326" t="s">
        <v>902</v>
      </c>
      <c r="C1326">
        <v>240</v>
      </c>
    </row>
    <row r="1327" spans="1:3" x14ac:dyDescent="0.25">
      <c r="A1327">
        <v>84138114</v>
      </c>
      <c r="B1327" t="s">
        <v>903</v>
      </c>
      <c r="C1327">
        <v>240</v>
      </c>
    </row>
    <row r="1328" spans="1:3" x14ac:dyDescent="0.25">
      <c r="A1328">
        <v>84143837</v>
      </c>
      <c r="B1328" t="s">
        <v>905</v>
      </c>
      <c r="C1328">
        <v>240</v>
      </c>
    </row>
    <row r="1329" spans="1:3" x14ac:dyDescent="0.25">
      <c r="A1329">
        <v>84143839</v>
      </c>
      <c r="B1329" t="s">
        <v>906</v>
      </c>
      <c r="C1329">
        <v>240</v>
      </c>
    </row>
    <row r="1330" spans="1:3" x14ac:dyDescent="0.25">
      <c r="A1330">
        <v>84143836</v>
      </c>
      <c r="B1330" t="s">
        <v>831</v>
      </c>
      <c r="C1330">
        <v>240</v>
      </c>
    </row>
    <row r="1331" spans="1:3" x14ac:dyDescent="0.25">
      <c r="A1331">
        <v>84143838</v>
      </c>
      <c r="B1331" t="s">
        <v>907</v>
      </c>
      <c r="C1331">
        <v>240</v>
      </c>
    </row>
    <row r="1332" spans="1:3" x14ac:dyDescent="0.25">
      <c r="A1332">
        <v>84149990</v>
      </c>
      <c r="B1332" t="s">
        <v>541</v>
      </c>
      <c r="C1332">
        <v>240</v>
      </c>
    </row>
    <row r="1333" spans="1:3" x14ac:dyDescent="0.25">
      <c r="A1333">
        <v>84135791</v>
      </c>
      <c r="B1333" t="s">
        <v>911</v>
      </c>
      <c r="C1333">
        <v>240</v>
      </c>
    </row>
    <row r="1334" spans="1:3" x14ac:dyDescent="0.25">
      <c r="A1334">
        <v>84141116</v>
      </c>
      <c r="B1334" t="s">
        <v>913</v>
      </c>
      <c r="C1334">
        <v>240</v>
      </c>
    </row>
    <row r="1335" spans="1:3" x14ac:dyDescent="0.25">
      <c r="A1335">
        <v>84136705</v>
      </c>
      <c r="B1335" t="s">
        <v>914</v>
      </c>
      <c r="C1335">
        <v>240</v>
      </c>
    </row>
    <row r="1336" spans="1:3" x14ac:dyDescent="0.25">
      <c r="A1336">
        <v>84143063</v>
      </c>
      <c r="B1336" t="s">
        <v>915</v>
      </c>
      <c r="C1336">
        <v>240</v>
      </c>
    </row>
    <row r="1337" spans="1:3" x14ac:dyDescent="0.25">
      <c r="A1337">
        <v>84141115</v>
      </c>
      <c r="B1337" t="s">
        <v>918</v>
      </c>
      <c r="C1337">
        <v>240</v>
      </c>
    </row>
    <row r="1338" spans="1:3" x14ac:dyDescent="0.25">
      <c r="A1338">
        <v>84136706</v>
      </c>
      <c r="B1338" t="s">
        <v>508</v>
      </c>
      <c r="C1338">
        <v>240</v>
      </c>
    </row>
    <row r="1339" spans="1:3" x14ac:dyDescent="0.25">
      <c r="A1339">
        <v>84138375</v>
      </c>
      <c r="B1339" t="s">
        <v>246</v>
      </c>
      <c r="C1339">
        <v>240</v>
      </c>
    </row>
    <row r="1340" spans="1:3" x14ac:dyDescent="0.25">
      <c r="A1340">
        <v>84144690</v>
      </c>
      <c r="B1340" t="s">
        <v>919</v>
      </c>
      <c r="C1340">
        <v>240</v>
      </c>
    </row>
    <row r="1341" spans="1:3" x14ac:dyDescent="0.25">
      <c r="A1341">
        <v>84135565</v>
      </c>
      <c r="B1341" t="s">
        <v>920</v>
      </c>
      <c r="C1341">
        <v>240</v>
      </c>
    </row>
    <row r="1342" spans="1:3" x14ac:dyDescent="0.25">
      <c r="A1342">
        <v>84141114</v>
      </c>
      <c r="B1342" t="s">
        <v>921</v>
      </c>
      <c r="C1342">
        <v>240</v>
      </c>
    </row>
    <row r="1343" spans="1:3" x14ac:dyDescent="0.25">
      <c r="A1343">
        <v>84150063</v>
      </c>
      <c r="B1343" t="s">
        <v>545</v>
      </c>
      <c r="C1343">
        <v>240</v>
      </c>
    </row>
    <row r="1344" spans="1:3" x14ac:dyDescent="0.25">
      <c r="A1344">
        <v>84141357</v>
      </c>
      <c r="B1344" t="s">
        <v>923</v>
      </c>
      <c r="C1344">
        <v>240</v>
      </c>
    </row>
    <row r="1345" spans="1:3" x14ac:dyDescent="0.25">
      <c r="A1345">
        <v>84143551</v>
      </c>
      <c r="B1345" t="s">
        <v>924</v>
      </c>
      <c r="C1345">
        <v>250</v>
      </c>
    </row>
    <row r="1346" spans="1:3" x14ac:dyDescent="0.25">
      <c r="A1346">
        <v>84138073</v>
      </c>
      <c r="B1346" t="s">
        <v>938</v>
      </c>
      <c r="C1346">
        <v>240</v>
      </c>
    </row>
    <row r="1347" spans="1:3" x14ac:dyDescent="0.25">
      <c r="A1347">
        <v>84138074</v>
      </c>
      <c r="B1347" t="s">
        <v>551</v>
      </c>
      <c r="C1347">
        <v>240</v>
      </c>
    </row>
    <row r="1348" spans="1:3" x14ac:dyDescent="0.25">
      <c r="A1348">
        <v>84162799</v>
      </c>
      <c r="B1348" t="s">
        <v>942</v>
      </c>
      <c r="C1348">
        <v>240</v>
      </c>
    </row>
    <row r="1349" spans="1:3" x14ac:dyDescent="0.25">
      <c r="A1349">
        <v>84138076</v>
      </c>
      <c r="B1349" t="s">
        <v>943</v>
      </c>
      <c r="C1349">
        <v>240</v>
      </c>
    </row>
    <row r="1350" spans="1:3" x14ac:dyDescent="0.25">
      <c r="A1350">
        <v>84172953</v>
      </c>
      <c r="B1350" t="s">
        <v>944</v>
      </c>
      <c r="C1350">
        <v>250</v>
      </c>
    </row>
    <row r="1351" spans="1:3" x14ac:dyDescent="0.25">
      <c r="A1351">
        <v>84160805</v>
      </c>
      <c r="B1351" t="s">
        <v>945</v>
      </c>
      <c r="C1351">
        <v>250</v>
      </c>
    </row>
    <row r="1352" spans="1:3" x14ac:dyDescent="0.25">
      <c r="A1352">
        <v>84160772</v>
      </c>
      <c r="B1352" t="s">
        <v>948</v>
      </c>
      <c r="C1352">
        <v>250</v>
      </c>
    </row>
    <row r="1353" spans="1:3" x14ac:dyDescent="0.25">
      <c r="A1353">
        <v>84156138</v>
      </c>
      <c r="B1353" t="s">
        <v>949</v>
      </c>
      <c r="C1353">
        <v>250</v>
      </c>
    </row>
    <row r="1354" spans="1:3" x14ac:dyDescent="0.25">
      <c r="A1354">
        <v>84147320</v>
      </c>
      <c r="B1354" t="s">
        <v>952</v>
      </c>
      <c r="C1354">
        <v>240</v>
      </c>
    </row>
    <row r="1355" spans="1:3" x14ac:dyDescent="0.25">
      <c r="A1355">
        <v>84162856</v>
      </c>
      <c r="B1355" t="s">
        <v>952</v>
      </c>
      <c r="C1355">
        <v>240</v>
      </c>
    </row>
    <row r="1356" spans="1:3" x14ac:dyDescent="0.25">
      <c r="A1356">
        <v>84149855</v>
      </c>
      <c r="B1356" t="s">
        <v>953</v>
      </c>
      <c r="C1356">
        <v>250</v>
      </c>
    </row>
    <row r="1357" spans="1:3" x14ac:dyDescent="0.25">
      <c r="A1357">
        <v>84138075</v>
      </c>
      <c r="B1357" t="s">
        <v>954</v>
      </c>
      <c r="C1357">
        <v>240</v>
      </c>
    </row>
    <row r="1358" spans="1:3" x14ac:dyDescent="0.25">
      <c r="A1358">
        <v>84162529</v>
      </c>
      <c r="B1358" t="s">
        <v>954</v>
      </c>
      <c r="C1358">
        <v>250</v>
      </c>
    </row>
    <row r="1359" spans="1:3" x14ac:dyDescent="0.25">
      <c r="A1359">
        <v>84147371</v>
      </c>
      <c r="B1359" t="s">
        <v>955</v>
      </c>
      <c r="C1359">
        <v>250</v>
      </c>
    </row>
    <row r="1360" spans="1:3" x14ac:dyDescent="0.25">
      <c r="A1360">
        <v>84162854</v>
      </c>
      <c r="B1360" t="s">
        <v>955</v>
      </c>
      <c r="C1360">
        <v>250</v>
      </c>
    </row>
    <row r="1361" spans="1:3" x14ac:dyDescent="0.25">
      <c r="A1361">
        <v>84149856</v>
      </c>
      <c r="B1361" t="s">
        <v>956</v>
      </c>
      <c r="C1361">
        <v>250</v>
      </c>
    </row>
    <row r="1362" spans="1:3" x14ac:dyDescent="0.25">
      <c r="A1362">
        <v>84138077</v>
      </c>
      <c r="B1362" t="s">
        <v>957</v>
      </c>
      <c r="C1362">
        <v>240</v>
      </c>
    </row>
    <row r="1363" spans="1:3" x14ac:dyDescent="0.25">
      <c r="A1363">
        <v>84155156</v>
      </c>
      <c r="B1363" t="s">
        <v>1147</v>
      </c>
      <c r="C1363">
        <v>250</v>
      </c>
    </row>
    <row r="1364" spans="1:3" x14ac:dyDescent="0.25">
      <c r="A1364">
        <v>84172951</v>
      </c>
      <c r="B1364" t="s">
        <v>559</v>
      </c>
      <c r="C1364">
        <v>250</v>
      </c>
    </row>
    <row r="1365" spans="1:3" x14ac:dyDescent="0.25">
      <c r="A1365">
        <v>84172952</v>
      </c>
      <c r="B1365" t="s">
        <v>1149</v>
      </c>
      <c r="C1365">
        <v>250</v>
      </c>
    </row>
    <row r="1366" spans="1:3" x14ac:dyDescent="0.25">
      <c r="A1366">
        <v>84172955</v>
      </c>
      <c r="B1366" t="s">
        <v>1150</v>
      </c>
      <c r="C1366">
        <v>250</v>
      </c>
    </row>
    <row r="1367" spans="1:3" x14ac:dyDescent="0.25">
      <c r="A1367">
        <v>84158078</v>
      </c>
      <c r="B1367" t="s">
        <v>1151</v>
      </c>
      <c r="C1367">
        <v>250</v>
      </c>
    </row>
    <row r="1368" spans="1:3" x14ac:dyDescent="0.25">
      <c r="A1368">
        <v>67279648</v>
      </c>
      <c r="B1368" t="s">
        <v>1152</v>
      </c>
      <c r="C1368">
        <v>250</v>
      </c>
    </row>
    <row r="1369" spans="1:3" x14ac:dyDescent="0.25">
      <c r="A1369">
        <v>84151111</v>
      </c>
      <c r="B1369" t="s">
        <v>1167</v>
      </c>
      <c r="C1369">
        <v>240</v>
      </c>
    </row>
    <row r="1370" spans="1:3" x14ac:dyDescent="0.25">
      <c r="A1370">
        <v>84169345</v>
      </c>
      <c r="B1370" t="s">
        <v>1168</v>
      </c>
      <c r="C1370">
        <v>250</v>
      </c>
    </row>
    <row r="1371" spans="1:3" x14ac:dyDescent="0.25">
      <c r="A1371">
        <v>84155196</v>
      </c>
      <c r="B1371" t="s">
        <v>259</v>
      </c>
      <c r="C1371">
        <v>250</v>
      </c>
    </row>
    <row r="1372" spans="1:3" x14ac:dyDescent="0.25">
      <c r="A1372">
        <v>67218505</v>
      </c>
      <c r="B1372" t="s">
        <v>1193</v>
      </c>
      <c r="C1372">
        <v>250</v>
      </c>
    </row>
    <row r="1373" spans="1:3" x14ac:dyDescent="0.25">
      <c r="A1373">
        <v>67238214</v>
      </c>
      <c r="B1373" t="s">
        <v>1194</v>
      </c>
      <c r="C1373">
        <v>240</v>
      </c>
    </row>
    <row r="1374" spans="1:3" x14ac:dyDescent="0.25">
      <c r="A1374">
        <v>67238216</v>
      </c>
      <c r="B1374" t="s">
        <v>1195</v>
      </c>
      <c r="C1374">
        <v>240</v>
      </c>
    </row>
    <row r="1375" spans="1:3" x14ac:dyDescent="0.25">
      <c r="A1375">
        <v>67218500</v>
      </c>
      <c r="B1375" t="s">
        <v>1196</v>
      </c>
      <c r="C1375">
        <v>240</v>
      </c>
    </row>
    <row r="1376" spans="1:3" x14ac:dyDescent="0.25">
      <c r="A1376">
        <v>67218496</v>
      </c>
      <c r="B1376" t="s">
        <v>1214</v>
      </c>
      <c r="C1376">
        <v>250</v>
      </c>
    </row>
    <row r="1377" spans="1:3" x14ac:dyDescent="0.25">
      <c r="A1377">
        <v>67473913</v>
      </c>
      <c r="B1377" t="s">
        <v>1224</v>
      </c>
      <c r="C1377">
        <v>240</v>
      </c>
    </row>
    <row r="1378" spans="1:3" x14ac:dyDescent="0.25">
      <c r="A1378">
        <v>67693237</v>
      </c>
      <c r="B1378" t="s">
        <v>2174</v>
      </c>
      <c r="C1378">
        <v>210</v>
      </c>
    </row>
    <row r="1379" spans="1:3" x14ac:dyDescent="0.25">
      <c r="A1379">
        <v>67694709</v>
      </c>
      <c r="B1379" t="s">
        <v>2175</v>
      </c>
      <c r="C1379">
        <v>210</v>
      </c>
    </row>
    <row r="1380" spans="1:3" x14ac:dyDescent="0.25">
      <c r="A1380">
        <v>67694753</v>
      </c>
      <c r="B1380" t="s">
        <v>2177</v>
      </c>
      <c r="C1380">
        <v>210</v>
      </c>
    </row>
    <row r="1381" spans="1:3" x14ac:dyDescent="0.25">
      <c r="A1381">
        <v>67694744</v>
      </c>
      <c r="B1381" t="s">
        <v>2178</v>
      </c>
      <c r="C1381">
        <v>210</v>
      </c>
    </row>
    <row r="1382" spans="1:3" x14ac:dyDescent="0.25">
      <c r="A1382">
        <v>67694754</v>
      </c>
      <c r="B1382" t="s">
        <v>2179</v>
      </c>
      <c r="C1382">
        <v>210</v>
      </c>
    </row>
    <row r="1383" spans="1:3" x14ac:dyDescent="0.25">
      <c r="A1383">
        <v>67694739</v>
      </c>
      <c r="B1383" t="s">
        <v>2181</v>
      </c>
      <c r="C1383">
        <v>210</v>
      </c>
    </row>
    <row r="1384" spans="1:3" x14ac:dyDescent="0.25">
      <c r="A1384">
        <v>68423655</v>
      </c>
      <c r="B1384" t="s">
        <v>2182</v>
      </c>
      <c r="C1384">
        <v>210</v>
      </c>
    </row>
    <row r="1385" spans="1:3" x14ac:dyDescent="0.25">
      <c r="A1385">
        <v>68423655</v>
      </c>
      <c r="B1385" t="s">
        <v>2182</v>
      </c>
      <c r="C1385">
        <v>210</v>
      </c>
    </row>
    <row r="1386" spans="1:3" x14ac:dyDescent="0.25">
      <c r="A1386">
        <v>67694713</v>
      </c>
      <c r="B1386" t="s">
        <v>2188</v>
      </c>
      <c r="C1386">
        <v>210</v>
      </c>
    </row>
    <row r="1387" spans="1:3" x14ac:dyDescent="0.25">
      <c r="A1387">
        <v>67983360</v>
      </c>
      <c r="B1387" t="s">
        <v>2189</v>
      </c>
      <c r="C1387">
        <v>210</v>
      </c>
    </row>
    <row r="1388" spans="1:3" x14ac:dyDescent="0.25">
      <c r="A1388">
        <v>68659723</v>
      </c>
      <c r="B1388" t="s">
        <v>767</v>
      </c>
      <c r="C1388">
        <v>255</v>
      </c>
    </row>
    <row r="1389" spans="1:3" x14ac:dyDescent="0.25">
      <c r="A1389">
        <v>68659724</v>
      </c>
      <c r="B1389" t="s">
        <v>768</v>
      </c>
      <c r="C1389">
        <v>255</v>
      </c>
    </row>
    <row r="1390" spans="1:3" x14ac:dyDescent="0.25">
      <c r="A1390">
        <v>68659726</v>
      </c>
      <c r="B1390" t="s">
        <v>313</v>
      </c>
      <c r="C1390">
        <v>255</v>
      </c>
    </row>
    <row r="1391" spans="1:3" x14ac:dyDescent="0.25">
      <c r="A1391">
        <v>68659722</v>
      </c>
      <c r="B1391" t="s">
        <v>312</v>
      </c>
      <c r="C1391">
        <v>255</v>
      </c>
    </row>
    <row r="1392" spans="1:3" x14ac:dyDescent="0.25">
      <c r="A1392">
        <v>68223344</v>
      </c>
      <c r="B1392" t="s">
        <v>2190</v>
      </c>
      <c r="C1392">
        <v>210</v>
      </c>
    </row>
    <row r="1393" spans="1:3" x14ac:dyDescent="0.25">
      <c r="A1393">
        <v>67694743</v>
      </c>
      <c r="B1393" t="s">
        <v>2192</v>
      </c>
      <c r="C1393">
        <v>210</v>
      </c>
    </row>
    <row r="1394" spans="1:3" x14ac:dyDescent="0.25">
      <c r="A1394">
        <v>67694538</v>
      </c>
      <c r="B1394" t="s">
        <v>2193</v>
      </c>
      <c r="C1394">
        <v>210</v>
      </c>
    </row>
    <row r="1395" spans="1:3" x14ac:dyDescent="0.25">
      <c r="A1395">
        <v>68423656</v>
      </c>
      <c r="B1395" t="s">
        <v>2195</v>
      </c>
      <c r="C1395">
        <v>210</v>
      </c>
    </row>
    <row r="1396" spans="1:3" x14ac:dyDescent="0.25">
      <c r="A1396">
        <v>68423656</v>
      </c>
      <c r="B1396" t="s">
        <v>2195</v>
      </c>
      <c r="C1396">
        <v>210</v>
      </c>
    </row>
    <row r="1397" spans="1:3" x14ac:dyDescent="0.25">
      <c r="A1397">
        <v>67355635</v>
      </c>
      <c r="B1397" t="s">
        <v>2196</v>
      </c>
      <c r="C1397">
        <v>210</v>
      </c>
    </row>
    <row r="1398" spans="1:3" x14ac:dyDescent="0.25">
      <c r="A1398">
        <v>84164798</v>
      </c>
      <c r="B1398" t="s">
        <v>2197</v>
      </c>
      <c r="C1398">
        <v>210</v>
      </c>
    </row>
    <row r="1399" spans="1:3" x14ac:dyDescent="0.25">
      <c r="A1399">
        <v>67278543</v>
      </c>
      <c r="B1399" t="s">
        <v>2198</v>
      </c>
      <c r="C1399">
        <v>210</v>
      </c>
    </row>
    <row r="1400" spans="1:3" x14ac:dyDescent="0.25">
      <c r="A1400">
        <v>67186934</v>
      </c>
      <c r="B1400" t="s">
        <v>2199</v>
      </c>
      <c r="C1400">
        <v>180</v>
      </c>
    </row>
    <row r="1401" spans="1:3" x14ac:dyDescent="0.25">
      <c r="A1401">
        <v>67378286</v>
      </c>
      <c r="B1401" t="s">
        <v>2200</v>
      </c>
      <c r="C1401">
        <v>210</v>
      </c>
    </row>
    <row r="1402" spans="1:3" x14ac:dyDescent="0.25">
      <c r="A1402">
        <v>84161877</v>
      </c>
      <c r="B1402" t="s">
        <v>2201</v>
      </c>
      <c r="C1402">
        <v>210</v>
      </c>
    </row>
    <row r="1403" spans="1:3" x14ac:dyDescent="0.25">
      <c r="A1403">
        <v>67693438</v>
      </c>
      <c r="B1403" t="s">
        <v>2202</v>
      </c>
      <c r="C1403">
        <v>210</v>
      </c>
    </row>
    <row r="1404" spans="1:3" x14ac:dyDescent="0.25">
      <c r="A1404">
        <v>67726289</v>
      </c>
      <c r="B1404" t="s">
        <v>322</v>
      </c>
      <c r="C1404">
        <v>210</v>
      </c>
    </row>
    <row r="1405" spans="1:3" x14ac:dyDescent="0.25">
      <c r="A1405">
        <v>84161878</v>
      </c>
      <c r="B1405" t="s">
        <v>322</v>
      </c>
      <c r="C1405">
        <v>210</v>
      </c>
    </row>
    <row r="1406" spans="1:3" x14ac:dyDescent="0.25">
      <c r="A1406">
        <v>67805572</v>
      </c>
      <c r="B1406" t="s">
        <v>2203</v>
      </c>
      <c r="C1406">
        <v>210</v>
      </c>
    </row>
    <row r="1407" spans="1:3" x14ac:dyDescent="0.25">
      <c r="A1407">
        <v>67378199</v>
      </c>
      <c r="B1407" t="s">
        <v>2204</v>
      </c>
      <c r="C1407">
        <v>210</v>
      </c>
    </row>
    <row r="1408" spans="1:3" x14ac:dyDescent="0.25">
      <c r="A1408">
        <v>84161879</v>
      </c>
      <c r="B1408" t="s">
        <v>2204</v>
      </c>
      <c r="C1408">
        <v>210</v>
      </c>
    </row>
    <row r="1409" spans="1:3" x14ac:dyDescent="0.25">
      <c r="A1409">
        <v>67291240</v>
      </c>
      <c r="B1409" t="s">
        <v>2205</v>
      </c>
      <c r="C1409">
        <v>210</v>
      </c>
    </row>
    <row r="1410" spans="1:3" x14ac:dyDescent="0.25">
      <c r="A1410">
        <v>84164714</v>
      </c>
      <c r="B1410" t="s">
        <v>2206</v>
      </c>
      <c r="C1410">
        <v>210</v>
      </c>
    </row>
    <row r="1411" spans="1:3" x14ac:dyDescent="0.25">
      <c r="A1411">
        <v>67278544</v>
      </c>
      <c r="B1411" t="s">
        <v>2207</v>
      </c>
      <c r="C1411">
        <v>210</v>
      </c>
    </row>
    <row r="1412" spans="1:3" x14ac:dyDescent="0.25">
      <c r="A1412">
        <v>67726096</v>
      </c>
      <c r="B1412" t="s">
        <v>373</v>
      </c>
      <c r="C1412">
        <v>210</v>
      </c>
    </row>
    <row r="1413" spans="1:3" x14ac:dyDescent="0.25">
      <c r="A1413">
        <v>84161880</v>
      </c>
      <c r="B1413" t="s">
        <v>373</v>
      </c>
      <c r="C1413">
        <v>210</v>
      </c>
    </row>
    <row r="1414" spans="1:3" x14ac:dyDescent="0.25">
      <c r="A1414">
        <v>84164799</v>
      </c>
      <c r="B1414" t="s">
        <v>2208</v>
      </c>
      <c r="C1414">
        <v>210</v>
      </c>
    </row>
    <row r="1415" spans="1:3" x14ac:dyDescent="0.25">
      <c r="A1415">
        <v>67358309</v>
      </c>
      <c r="B1415" t="s">
        <v>372</v>
      </c>
      <c r="C1415">
        <v>210</v>
      </c>
    </row>
    <row r="1416" spans="1:3" x14ac:dyDescent="0.25">
      <c r="A1416">
        <v>67726287</v>
      </c>
      <c r="B1416" t="s">
        <v>372</v>
      </c>
      <c r="C1416">
        <v>210</v>
      </c>
    </row>
    <row r="1417" spans="1:3" x14ac:dyDescent="0.25">
      <c r="A1417">
        <v>84162037</v>
      </c>
      <c r="B1417" t="s">
        <v>2209</v>
      </c>
      <c r="C1417">
        <v>210</v>
      </c>
    </row>
    <row r="1418" spans="1:3" x14ac:dyDescent="0.25">
      <c r="A1418">
        <v>67264864</v>
      </c>
      <c r="B1418" t="s">
        <v>2210</v>
      </c>
      <c r="C1418">
        <v>210</v>
      </c>
    </row>
    <row r="1419" spans="1:3" x14ac:dyDescent="0.25">
      <c r="A1419">
        <v>84161901</v>
      </c>
      <c r="B1419" t="s">
        <v>2212</v>
      </c>
      <c r="C1419">
        <v>210</v>
      </c>
    </row>
    <row r="1420" spans="1:3" x14ac:dyDescent="0.25">
      <c r="A1420">
        <v>84167289</v>
      </c>
      <c r="B1420" t="s">
        <v>2212</v>
      </c>
      <c r="C1420">
        <v>210</v>
      </c>
    </row>
    <row r="1421" spans="1:3" x14ac:dyDescent="0.25">
      <c r="A1421">
        <v>67278538</v>
      </c>
      <c r="B1421" t="s">
        <v>2213</v>
      </c>
      <c r="C1421">
        <v>210</v>
      </c>
    </row>
    <row r="1422" spans="1:3" x14ac:dyDescent="0.25">
      <c r="A1422">
        <v>84154209</v>
      </c>
      <c r="B1422" t="s">
        <v>399</v>
      </c>
      <c r="C1422">
        <v>210</v>
      </c>
    </row>
    <row r="1423" spans="1:3" x14ac:dyDescent="0.25">
      <c r="A1423">
        <v>67694519</v>
      </c>
      <c r="B1423" t="s">
        <v>2214</v>
      </c>
      <c r="C1423">
        <v>210</v>
      </c>
    </row>
    <row r="1424" spans="1:3" x14ac:dyDescent="0.25">
      <c r="A1424">
        <v>67805573</v>
      </c>
      <c r="B1424" t="s">
        <v>2214</v>
      </c>
      <c r="C1424">
        <v>210</v>
      </c>
    </row>
    <row r="1425" spans="1:3" x14ac:dyDescent="0.25">
      <c r="A1425">
        <v>67726286</v>
      </c>
      <c r="B1425" t="s">
        <v>371</v>
      </c>
      <c r="C1425">
        <v>210</v>
      </c>
    </row>
    <row r="1426" spans="1:3" x14ac:dyDescent="0.25">
      <c r="A1426">
        <v>84162022</v>
      </c>
      <c r="B1426" t="s">
        <v>2215</v>
      </c>
      <c r="C1426">
        <v>210</v>
      </c>
    </row>
    <row r="1427" spans="1:3" x14ac:dyDescent="0.25">
      <c r="A1427">
        <v>67367113</v>
      </c>
      <c r="B1427" t="s">
        <v>2216</v>
      </c>
      <c r="C1427">
        <v>210</v>
      </c>
    </row>
    <row r="1428" spans="1:3" x14ac:dyDescent="0.25">
      <c r="A1428">
        <v>84162028</v>
      </c>
      <c r="B1428" t="s">
        <v>2217</v>
      </c>
      <c r="C1428">
        <v>210</v>
      </c>
    </row>
    <row r="1429" spans="1:3" x14ac:dyDescent="0.25">
      <c r="A1429">
        <v>67545848</v>
      </c>
      <c r="B1429" t="s">
        <v>329</v>
      </c>
      <c r="C1429">
        <v>210</v>
      </c>
    </row>
    <row r="1430" spans="1:3" x14ac:dyDescent="0.25">
      <c r="A1430">
        <v>84162038</v>
      </c>
      <c r="B1430" t="s">
        <v>2219</v>
      </c>
      <c r="C1430">
        <v>210</v>
      </c>
    </row>
    <row r="1431" spans="1:3" x14ac:dyDescent="0.25">
      <c r="A1431">
        <v>84164800</v>
      </c>
      <c r="B1431" t="s">
        <v>2220</v>
      </c>
      <c r="C1431">
        <v>210</v>
      </c>
    </row>
    <row r="1432" spans="1:3" x14ac:dyDescent="0.25">
      <c r="A1432">
        <v>67367112</v>
      </c>
      <c r="B1432" t="s">
        <v>2221</v>
      </c>
      <c r="C1432">
        <v>210</v>
      </c>
    </row>
    <row r="1433" spans="1:3" x14ac:dyDescent="0.25">
      <c r="A1433">
        <v>84161902</v>
      </c>
      <c r="B1433" t="s">
        <v>2222</v>
      </c>
      <c r="C1433">
        <v>210</v>
      </c>
    </row>
    <row r="1434" spans="1:3" x14ac:dyDescent="0.25">
      <c r="A1434">
        <v>67367111</v>
      </c>
      <c r="B1434" t="s">
        <v>2223</v>
      </c>
      <c r="C1434">
        <v>210</v>
      </c>
    </row>
    <row r="1435" spans="1:3" x14ac:dyDescent="0.25">
      <c r="A1435">
        <v>84164871</v>
      </c>
      <c r="B1435" t="s">
        <v>2224</v>
      </c>
      <c r="C1435">
        <v>210</v>
      </c>
    </row>
    <row r="1436" spans="1:3" x14ac:dyDescent="0.25">
      <c r="A1436">
        <v>67278541</v>
      </c>
      <c r="B1436" t="s">
        <v>2225</v>
      </c>
      <c r="C1436">
        <v>210</v>
      </c>
    </row>
    <row r="1437" spans="1:3" x14ac:dyDescent="0.25">
      <c r="A1437">
        <v>67186916</v>
      </c>
      <c r="B1437" t="s">
        <v>2226</v>
      </c>
      <c r="C1437">
        <v>180</v>
      </c>
    </row>
    <row r="1438" spans="1:3" x14ac:dyDescent="0.25">
      <c r="A1438">
        <v>67406607</v>
      </c>
      <c r="B1438" t="s">
        <v>2227</v>
      </c>
      <c r="C1438">
        <v>210</v>
      </c>
    </row>
    <row r="1439" spans="1:3" x14ac:dyDescent="0.25">
      <c r="A1439">
        <v>84164862</v>
      </c>
      <c r="B1439" t="s">
        <v>2228</v>
      </c>
      <c r="C1439">
        <v>210</v>
      </c>
    </row>
    <row r="1440" spans="1:3" x14ac:dyDescent="0.25">
      <c r="A1440">
        <v>84164810</v>
      </c>
      <c r="B1440" t="s">
        <v>2229</v>
      </c>
      <c r="C1440">
        <v>180</v>
      </c>
    </row>
    <row r="1441" spans="1:3" x14ac:dyDescent="0.25">
      <c r="A1441">
        <v>67367117</v>
      </c>
      <c r="B1441" t="s">
        <v>378</v>
      </c>
      <c r="C1441">
        <v>210</v>
      </c>
    </row>
    <row r="1442" spans="1:3" x14ac:dyDescent="0.25">
      <c r="A1442">
        <v>67545852</v>
      </c>
      <c r="B1442" t="s">
        <v>378</v>
      </c>
      <c r="C1442">
        <v>210</v>
      </c>
    </row>
    <row r="1443" spans="1:3" x14ac:dyDescent="0.25">
      <c r="A1443">
        <v>84161903</v>
      </c>
      <c r="B1443" t="s">
        <v>2231</v>
      </c>
      <c r="C1443">
        <v>210</v>
      </c>
    </row>
    <row r="1444" spans="1:3" x14ac:dyDescent="0.25">
      <c r="A1444">
        <v>67264860</v>
      </c>
      <c r="B1444" t="s">
        <v>379</v>
      </c>
      <c r="C1444">
        <v>210</v>
      </c>
    </row>
    <row r="1445" spans="1:3" x14ac:dyDescent="0.25">
      <c r="A1445">
        <v>67545847</v>
      </c>
      <c r="B1445" t="s">
        <v>379</v>
      </c>
      <c r="C1445">
        <v>210</v>
      </c>
    </row>
    <row r="1446" spans="1:3" x14ac:dyDescent="0.25">
      <c r="A1446">
        <v>67910706</v>
      </c>
      <c r="B1446" t="s">
        <v>783</v>
      </c>
      <c r="C1446">
        <v>210</v>
      </c>
    </row>
    <row r="1447" spans="1:3" x14ac:dyDescent="0.25">
      <c r="A1447">
        <v>67278539</v>
      </c>
      <c r="B1447" t="s">
        <v>2232</v>
      </c>
      <c r="C1447">
        <v>210</v>
      </c>
    </row>
    <row r="1448" spans="1:3" x14ac:dyDescent="0.25">
      <c r="A1448">
        <v>84164841</v>
      </c>
      <c r="B1448" t="s">
        <v>2233</v>
      </c>
      <c r="C1448">
        <v>180</v>
      </c>
    </row>
    <row r="1449" spans="1:3" x14ac:dyDescent="0.25">
      <c r="A1449">
        <v>67726294</v>
      </c>
      <c r="B1449" t="s">
        <v>328</v>
      </c>
      <c r="C1449">
        <v>210</v>
      </c>
    </row>
    <row r="1450" spans="1:3" x14ac:dyDescent="0.25">
      <c r="A1450">
        <v>84161821</v>
      </c>
      <c r="B1450" t="s">
        <v>2234</v>
      </c>
      <c r="C1450">
        <v>210</v>
      </c>
    </row>
    <row r="1451" spans="1:3" x14ac:dyDescent="0.25">
      <c r="A1451">
        <v>67406602</v>
      </c>
      <c r="B1451" t="s">
        <v>2235</v>
      </c>
      <c r="C1451">
        <v>210</v>
      </c>
    </row>
    <row r="1452" spans="1:3" x14ac:dyDescent="0.25">
      <c r="A1452">
        <v>67726288</v>
      </c>
      <c r="B1452" t="s">
        <v>2235</v>
      </c>
      <c r="C1452">
        <v>210</v>
      </c>
    </row>
    <row r="1453" spans="1:3" x14ac:dyDescent="0.25">
      <c r="A1453">
        <v>84162036</v>
      </c>
      <c r="B1453" t="s">
        <v>2236</v>
      </c>
      <c r="C1453">
        <v>210</v>
      </c>
    </row>
    <row r="1454" spans="1:3" x14ac:dyDescent="0.25">
      <c r="A1454">
        <v>67367118</v>
      </c>
      <c r="B1454" t="s">
        <v>2237</v>
      </c>
      <c r="C1454">
        <v>210</v>
      </c>
    </row>
    <row r="1455" spans="1:3" x14ac:dyDescent="0.25">
      <c r="A1455">
        <v>84162029</v>
      </c>
      <c r="B1455" t="s">
        <v>2238</v>
      </c>
      <c r="C1455">
        <v>210</v>
      </c>
    </row>
    <row r="1456" spans="1:3" x14ac:dyDescent="0.25">
      <c r="A1456">
        <v>67726291</v>
      </c>
      <c r="B1456" t="s">
        <v>369</v>
      </c>
      <c r="C1456">
        <v>210</v>
      </c>
    </row>
    <row r="1457" spans="1:3" x14ac:dyDescent="0.25">
      <c r="A1457">
        <v>84164864</v>
      </c>
      <c r="B1457" t="s">
        <v>2240</v>
      </c>
      <c r="C1457">
        <v>210</v>
      </c>
    </row>
    <row r="1458" spans="1:3" x14ac:dyDescent="0.25">
      <c r="A1458">
        <v>67299950</v>
      </c>
      <c r="B1458" t="s">
        <v>2241</v>
      </c>
      <c r="C1458">
        <v>210</v>
      </c>
    </row>
    <row r="1459" spans="1:3" x14ac:dyDescent="0.25">
      <c r="A1459">
        <v>67304953</v>
      </c>
      <c r="B1459" t="s">
        <v>2242</v>
      </c>
      <c r="C1459">
        <v>210</v>
      </c>
    </row>
    <row r="1460" spans="1:3" x14ac:dyDescent="0.25">
      <c r="A1460">
        <v>67549931</v>
      </c>
      <c r="B1460" t="s">
        <v>2243</v>
      </c>
      <c r="C1460">
        <v>210</v>
      </c>
    </row>
    <row r="1461" spans="1:3" x14ac:dyDescent="0.25">
      <c r="A1461">
        <v>67304956</v>
      </c>
      <c r="B1461" t="s">
        <v>2244</v>
      </c>
      <c r="C1461">
        <v>210</v>
      </c>
    </row>
    <row r="1462" spans="1:3" x14ac:dyDescent="0.25">
      <c r="A1462">
        <v>67304948</v>
      </c>
      <c r="B1462" t="s">
        <v>2245</v>
      </c>
      <c r="C1462">
        <v>210</v>
      </c>
    </row>
    <row r="1463" spans="1:3" x14ac:dyDescent="0.25">
      <c r="A1463">
        <v>67549929</v>
      </c>
      <c r="B1463" t="s">
        <v>2246</v>
      </c>
      <c r="C1463">
        <v>210</v>
      </c>
    </row>
    <row r="1464" spans="1:3" x14ac:dyDescent="0.25">
      <c r="A1464">
        <v>68729659</v>
      </c>
      <c r="B1464" t="s">
        <v>782</v>
      </c>
      <c r="C1464">
        <v>255</v>
      </c>
    </row>
    <row r="1465" spans="1:3" x14ac:dyDescent="0.25">
      <c r="A1465">
        <v>67549926</v>
      </c>
      <c r="B1465" t="s">
        <v>622</v>
      </c>
      <c r="C1465">
        <v>210</v>
      </c>
    </row>
    <row r="1466" spans="1:3" x14ac:dyDescent="0.25">
      <c r="A1466">
        <v>68729649</v>
      </c>
      <c r="B1466" t="s">
        <v>327</v>
      </c>
      <c r="C1466">
        <v>255</v>
      </c>
    </row>
    <row r="1467" spans="1:3" x14ac:dyDescent="0.25">
      <c r="A1467">
        <v>67615821</v>
      </c>
      <c r="B1467" t="s">
        <v>2248</v>
      </c>
      <c r="C1467">
        <v>210</v>
      </c>
    </row>
    <row r="1468" spans="1:3" x14ac:dyDescent="0.25">
      <c r="A1468">
        <v>67549924</v>
      </c>
      <c r="B1468" t="s">
        <v>2249</v>
      </c>
      <c r="C1468">
        <v>210</v>
      </c>
    </row>
    <row r="1469" spans="1:3" x14ac:dyDescent="0.25">
      <c r="A1469">
        <v>68729634</v>
      </c>
      <c r="B1469" t="s">
        <v>368</v>
      </c>
      <c r="C1469">
        <v>255</v>
      </c>
    </row>
    <row r="1470" spans="1:3" x14ac:dyDescent="0.25">
      <c r="A1470">
        <v>67549928</v>
      </c>
      <c r="B1470" t="s">
        <v>624</v>
      </c>
      <c r="C1470">
        <v>210</v>
      </c>
    </row>
    <row r="1471" spans="1:3" x14ac:dyDescent="0.25">
      <c r="A1471">
        <v>68729627</v>
      </c>
      <c r="B1471" t="s">
        <v>781</v>
      </c>
      <c r="C1471">
        <v>255</v>
      </c>
    </row>
    <row r="1472" spans="1:3" x14ac:dyDescent="0.25">
      <c r="A1472">
        <v>68729613</v>
      </c>
      <c r="B1472" t="s">
        <v>382</v>
      </c>
      <c r="C1472">
        <v>255</v>
      </c>
    </row>
    <row r="1473" spans="1:3" x14ac:dyDescent="0.25">
      <c r="A1473">
        <v>67549927</v>
      </c>
      <c r="B1473" t="s">
        <v>623</v>
      </c>
      <c r="C1473">
        <v>210</v>
      </c>
    </row>
    <row r="1474" spans="1:3" x14ac:dyDescent="0.25">
      <c r="A1474">
        <v>67549925</v>
      </c>
      <c r="B1474" t="s">
        <v>2251</v>
      </c>
      <c r="C1474">
        <v>210</v>
      </c>
    </row>
    <row r="1475" spans="1:3" x14ac:dyDescent="0.25">
      <c r="A1475">
        <v>68728342</v>
      </c>
      <c r="B1475" t="s">
        <v>326</v>
      </c>
      <c r="C1475">
        <v>255</v>
      </c>
    </row>
    <row r="1476" spans="1:3" x14ac:dyDescent="0.25">
      <c r="A1476">
        <v>67910751</v>
      </c>
      <c r="B1476" t="s">
        <v>2252</v>
      </c>
      <c r="C1476">
        <v>210</v>
      </c>
    </row>
    <row r="1477" spans="1:3" x14ac:dyDescent="0.25">
      <c r="A1477">
        <v>68337245</v>
      </c>
      <c r="B1477" t="s">
        <v>2253</v>
      </c>
      <c r="C1477">
        <v>210</v>
      </c>
    </row>
    <row r="1478" spans="1:3" x14ac:dyDescent="0.25">
      <c r="A1478">
        <v>67910750</v>
      </c>
      <c r="B1478" t="s">
        <v>667</v>
      </c>
      <c r="C1478">
        <v>210</v>
      </c>
    </row>
    <row r="1479" spans="1:3" x14ac:dyDescent="0.25">
      <c r="A1479">
        <v>68728326</v>
      </c>
      <c r="B1479" t="s">
        <v>325</v>
      </c>
      <c r="C1479">
        <v>255</v>
      </c>
    </row>
    <row r="1480" spans="1:3" x14ac:dyDescent="0.25">
      <c r="A1480">
        <v>68728324</v>
      </c>
      <c r="B1480" t="s">
        <v>380</v>
      </c>
      <c r="C1480">
        <v>255</v>
      </c>
    </row>
    <row r="1481" spans="1:3" x14ac:dyDescent="0.25">
      <c r="A1481">
        <v>68337246</v>
      </c>
      <c r="B1481" t="s">
        <v>454</v>
      </c>
      <c r="C1481">
        <v>210</v>
      </c>
    </row>
    <row r="1482" spans="1:3" x14ac:dyDescent="0.25">
      <c r="A1482">
        <v>68728321</v>
      </c>
      <c r="B1482" t="s">
        <v>454</v>
      </c>
      <c r="C1482">
        <v>255</v>
      </c>
    </row>
    <row r="1483" spans="1:3" x14ac:dyDescent="0.25">
      <c r="A1483">
        <v>68397937</v>
      </c>
      <c r="B1483" t="s">
        <v>370</v>
      </c>
      <c r="C1483">
        <v>210</v>
      </c>
    </row>
    <row r="1484" spans="1:3" x14ac:dyDescent="0.25">
      <c r="A1484">
        <v>68732329</v>
      </c>
      <c r="B1484" t="s">
        <v>370</v>
      </c>
      <c r="C1484">
        <v>255</v>
      </c>
    </row>
    <row r="1485" spans="1:3" x14ac:dyDescent="0.25">
      <c r="A1485">
        <v>67910752</v>
      </c>
      <c r="B1485" t="s">
        <v>2254</v>
      </c>
      <c r="C1485">
        <v>210</v>
      </c>
    </row>
    <row r="1486" spans="1:3" x14ac:dyDescent="0.25">
      <c r="A1486">
        <v>68728317</v>
      </c>
      <c r="B1486" t="s">
        <v>2254</v>
      </c>
      <c r="C1486">
        <v>255</v>
      </c>
    </row>
    <row r="1487" spans="1:3" x14ac:dyDescent="0.25">
      <c r="A1487">
        <v>67910749</v>
      </c>
      <c r="B1487" t="s">
        <v>2255</v>
      </c>
      <c r="C1487">
        <v>210</v>
      </c>
    </row>
    <row r="1488" spans="1:3" x14ac:dyDescent="0.25">
      <c r="A1488">
        <v>68728278</v>
      </c>
      <c r="B1488" t="s">
        <v>780</v>
      </c>
      <c r="C1488">
        <v>255</v>
      </c>
    </row>
    <row r="1489" spans="1:3" x14ac:dyDescent="0.25">
      <c r="A1489">
        <v>68354489</v>
      </c>
      <c r="B1489" t="s">
        <v>2257</v>
      </c>
      <c r="C1489">
        <v>210</v>
      </c>
    </row>
    <row r="1490" spans="1:3" x14ac:dyDescent="0.25">
      <c r="A1490">
        <v>68337247</v>
      </c>
      <c r="B1490" t="s">
        <v>2258</v>
      </c>
      <c r="C1490">
        <v>210</v>
      </c>
    </row>
    <row r="1491" spans="1:3" x14ac:dyDescent="0.25">
      <c r="A1491">
        <v>68728263</v>
      </c>
      <c r="B1491" t="s">
        <v>324</v>
      </c>
      <c r="C1491">
        <v>255</v>
      </c>
    </row>
    <row r="1492" spans="1:3" x14ac:dyDescent="0.25">
      <c r="A1492">
        <v>84164842</v>
      </c>
      <c r="B1492" t="s">
        <v>2259</v>
      </c>
      <c r="C1492">
        <v>180</v>
      </c>
    </row>
    <row r="1493" spans="1:3" x14ac:dyDescent="0.25">
      <c r="A1493">
        <v>67723729</v>
      </c>
      <c r="B1493" t="s">
        <v>334</v>
      </c>
      <c r="C1493">
        <v>210</v>
      </c>
    </row>
    <row r="1494" spans="1:3" x14ac:dyDescent="0.25">
      <c r="A1494">
        <v>84162042</v>
      </c>
      <c r="B1494" t="s">
        <v>2260</v>
      </c>
      <c r="C1494">
        <v>210</v>
      </c>
    </row>
    <row r="1495" spans="1:3" x14ac:dyDescent="0.25">
      <c r="A1495">
        <v>67278542</v>
      </c>
      <c r="B1495" t="s">
        <v>2261</v>
      </c>
      <c r="C1495">
        <v>210</v>
      </c>
    </row>
    <row r="1496" spans="1:3" x14ac:dyDescent="0.25">
      <c r="A1496">
        <v>67406604</v>
      </c>
      <c r="B1496" t="s">
        <v>2262</v>
      </c>
      <c r="C1496">
        <v>210</v>
      </c>
    </row>
    <row r="1497" spans="1:3" x14ac:dyDescent="0.25">
      <c r="A1497">
        <v>84162043</v>
      </c>
      <c r="B1497" t="s">
        <v>2263</v>
      </c>
      <c r="C1497">
        <v>210</v>
      </c>
    </row>
    <row r="1498" spans="1:3" x14ac:dyDescent="0.25">
      <c r="A1498">
        <v>67544473</v>
      </c>
      <c r="B1498" t="s">
        <v>2264</v>
      </c>
      <c r="C1498">
        <v>210</v>
      </c>
    </row>
    <row r="1499" spans="1:3" x14ac:dyDescent="0.25">
      <c r="A1499">
        <v>67544472</v>
      </c>
      <c r="B1499" t="s">
        <v>2265</v>
      </c>
      <c r="C1499">
        <v>210</v>
      </c>
    </row>
    <row r="1500" spans="1:3" x14ac:dyDescent="0.25">
      <c r="A1500">
        <v>67544471</v>
      </c>
      <c r="B1500" t="s">
        <v>2266</v>
      </c>
      <c r="C1500">
        <v>210</v>
      </c>
    </row>
    <row r="1501" spans="1:3" x14ac:dyDescent="0.25">
      <c r="A1501">
        <v>67544470</v>
      </c>
      <c r="B1501" t="s">
        <v>2267</v>
      </c>
      <c r="C1501">
        <v>210</v>
      </c>
    </row>
    <row r="1502" spans="1:3" x14ac:dyDescent="0.25">
      <c r="A1502">
        <v>67958624</v>
      </c>
      <c r="B1502" t="s">
        <v>2268</v>
      </c>
      <c r="C1502">
        <v>210</v>
      </c>
    </row>
    <row r="1503" spans="1:3" x14ac:dyDescent="0.25">
      <c r="A1503">
        <v>84169803</v>
      </c>
      <c r="B1503" t="s">
        <v>2270</v>
      </c>
      <c r="C1503">
        <v>210</v>
      </c>
    </row>
    <row r="1504" spans="1:3" x14ac:dyDescent="0.25">
      <c r="A1504">
        <v>67378281</v>
      </c>
      <c r="B1504" t="s">
        <v>2271</v>
      </c>
      <c r="C1504">
        <v>210</v>
      </c>
    </row>
    <row r="1505" spans="1:3" x14ac:dyDescent="0.25">
      <c r="A1505">
        <v>84164872</v>
      </c>
      <c r="B1505" t="s">
        <v>2272</v>
      </c>
      <c r="C1505">
        <v>210</v>
      </c>
    </row>
    <row r="1506" spans="1:3" x14ac:dyDescent="0.25">
      <c r="A1506">
        <v>84164843</v>
      </c>
      <c r="B1506" t="s">
        <v>2273</v>
      </c>
      <c r="C1506">
        <v>180</v>
      </c>
    </row>
    <row r="1507" spans="1:3" x14ac:dyDescent="0.25">
      <c r="A1507">
        <v>67291237</v>
      </c>
      <c r="B1507" t="s">
        <v>332</v>
      </c>
      <c r="C1507">
        <v>210</v>
      </c>
    </row>
    <row r="1508" spans="1:3" x14ac:dyDescent="0.25">
      <c r="A1508">
        <v>84162044</v>
      </c>
      <c r="B1508" t="s">
        <v>2274</v>
      </c>
      <c r="C1508">
        <v>210</v>
      </c>
    </row>
    <row r="1509" spans="1:3" x14ac:dyDescent="0.25">
      <c r="A1509">
        <v>84164844</v>
      </c>
      <c r="B1509" t="s">
        <v>2275</v>
      </c>
      <c r="C1509">
        <v>180</v>
      </c>
    </row>
    <row r="1510" spans="1:3" x14ac:dyDescent="0.25">
      <c r="A1510">
        <v>67406606</v>
      </c>
      <c r="B1510" t="s">
        <v>2276</v>
      </c>
      <c r="C1510">
        <v>210</v>
      </c>
    </row>
    <row r="1511" spans="1:3" x14ac:dyDescent="0.25">
      <c r="A1511">
        <v>84162026</v>
      </c>
      <c r="B1511" t="s">
        <v>2277</v>
      </c>
      <c r="C1511">
        <v>210</v>
      </c>
    </row>
    <row r="1512" spans="1:3" x14ac:dyDescent="0.25">
      <c r="A1512">
        <v>84162027</v>
      </c>
      <c r="B1512" t="s">
        <v>2278</v>
      </c>
      <c r="C1512">
        <v>210</v>
      </c>
    </row>
    <row r="1513" spans="1:3" x14ac:dyDescent="0.25">
      <c r="A1513">
        <v>67278545</v>
      </c>
      <c r="B1513" t="s">
        <v>2279</v>
      </c>
      <c r="C1513">
        <v>210</v>
      </c>
    </row>
    <row r="1514" spans="1:3" x14ac:dyDescent="0.25">
      <c r="A1514">
        <v>67278545</v>
      </c>
      <c r="B1514" t="s">
        <v>2279</v>
      </c>
      <c r="C1514">
        <v>210</v>
      </c>
    </row>
    <row r="1515" spans="1:3" x14ac:dyDescent="0.25">
      <c r="A1515">
        <v>67406601</v>
      </c>
      <c r="B1515" t="s">
        <v>331</v>
      </c>
      <c r="C1515">
        <v>210</v>
      </c>
    </row>
    <row r="1516" spans="1:3" x14ac:dyDescent="0.25">
      <c r="A1516">
        <v>67726293</v>
      </c>
      <c r="B1516" t="s">
        <v>331</v>
      </c>
      <c r="C1516">
        <v>210</v>
      </c>
    </row>
    <row r="1517" spans="1:3" x14ac:dyDescent="0.25">
      <c r="A1517">
        <v>84162034</v>
      </c>
      <c r="B1517" t="s">
        <v>2280</v>
      </c>
      <c r="C1517">
        <v>210</v>
      </c>
    </row>
    <row r="1518" spans="1:3" x14ac:dyDescent="0.25">
      <c r="A1518">
        <v>84164852</v>
      </c>
      <c r="B1518" t="s">
        <v>2281</v>
      </c>
      <c r="C1518">
        <v>210</v>
      </c>
    </row>
    <row r="1519" spans="1:3" x14ac:dyDescent="0.25">
      <c r="A1519">
        <v>67191042</v>
      </c>
      <c r="B1519" t="s">
        <v>2282</v>
      </c>
      <c r="C1519">
        <v>180</v>
      </c>
    </row>
    <row r="1520" spans="1:3" x14ac:dyDescent="0.25">
      <c r="A1520">
        <v>67367114</v>
      </c>
      <c r="B1520" t="s">
        <v>2283</v>
      </c>
      <c r="C1520">
        <v>210</v>
      </c>
    </row>
    <row r="1521" spans="1:3" x14ac:dyDescent="0.25">
      <c r="A1521">
        <v>84162033</v>
      </c>
      <c r="B1521" t="s">
        <v>2284</v>
      </c>
      <c r="C1521">
        <v>210</v>
      </c>
    </row>
    <row r="1522" spans="1:3" x14ac:dyDescent="0.25">
      <c r="A1522">
        <v>67291244</v>
      </c>
      <c r="B1522" t="s">
        <v>2285</v>
      </c>
      <c r="C1522">
        <v>180</v>
      </c>
    </row>
    <row r="1523" spans="1:3" x14ac:dyDescent="0.25">
      <c r="A1523">
        <v>84164845</v>
      </c>
      <c r="B1523" t="s">
        <v>2286</v>
      </c>
      <c r="C1523">
        <v>180</v>
      </c>
    </row>
    <row r="1524" spans="1:3" x14ac:dyDescent="0.25">
      <c r="A1524">
        <v>67291236</v>
      </c>
      <c r="B1524" t="s">
        <v>374</v>
      </c>
      <c r="C1524">
        <v>210</v>
      </c>
    </row>
    <row r="1525" spans="1:3" x14ac:dyDescent="0.25">
      <c r="A1525">
        <v>67545849</v>
      </c>
      <c r="B1525" t="s">
        <v>374</v>
      </c>
      <c r="C1525">
        <v>210</v>
      </c>
    </row>
    <row r="1526" spans="1:3" x14ac:dyDescent="0.25">
      <c r="A1526">
        <v>67278537</v>
      </c>
      <c r="B1526" t="s">
        <v>2287</v>
      </c>
      <c r="C1526">
        <v>210</v>
      </c>
    </row>
    <row r="1527" spans="1:3" x14ac:dyDescent="0.25">
      <c r="A1527">
        <v>84162024</v>
      </c>
      <c r="B1527" t="s">
        <v>2288</v>
      </c>
      <c r="C1527">
        <v>210</v>
      </c>
    </row>
    <row r="1528" spans="1:3" x14ac:dyDescent="0.25">
      <c r="A1528">
        <v>67253376</v>
      </c>
      <c r="B1528" t="s">
        <v>2289</v>
      </c>
      <c r="C1528">
        <v>180</v>
      </c>
    </row>
    <row r="1529" spans="1:3" x14ac:dyDescent="0.25">
      <c r="A1529">
        <v>67545851</v>
      </c>
      <c r="B1529" t="s">
        <v>2290</v>
      </c>
      <c r="C1529">
        <v>210</v>
      </c>
    </row>
    <row r="1530" spans="1:3" x14ac:dyDescent="0.25">
      <c r="A1530">
        <v>84162025</v>
      </c>
      <c r="B1530" t="s">
        <v>2291</v>
      </c>
      <c r="C1530">
        <v>210</v>
      </c>
    </row>
    <row r="1531" spans="1:3" x14ac:dyDescent="0.25">
      <c r="A1531">
        <v>84161904</v>
      </c>
      <c r="B1531" t="s">
        <v>2292</v>
      </c>
      <c r="C1531">
        <v>210</v>
      </c>
    </row>
    <row r="1532" spans="1:3" x14ac:dyDescent="0.25">
      <c r="A1532">
        <v>84164847</v>
      </c>
      <c r="B1532" t="s">
        <v>2294</v>
      </c>
      <c r="C1532">
        <v>180</v>
      </c>
    </row>
    <row r="1533" spans="1:3" x14ac:dyDescent="0.25">
      <c r="A1533">
        <v>67406605</v>
      </c>
      <c r="B1533" t="s">
        <v>375</v>
      </c>
      <c r="C1533">
        <v>210</v>
      </c>
    </row>
    <row r="1534" spans="1:3" x14ac:dyDescent="0.25">
      <c r="A1534">
        <v>84161887</v>
      </c>
      <c r="B1534" t="s">
        <v>2295</v>
      </c>
      <c r="C1534">
        <v>210</v>
      </c>
    </row>
    <row r="1535" spans="1:3" x14ac:dyDescent="0.25">
      <c r="A1535">
        <v>67910705</v>
      </c>
      <c r="B1535" t="s">
        <v>2296</v>
      </c>
      <c r="C1535">
        <v>210</v>
      </c>
    </row>
    <row r="1536" spans="1:3" x14ac:dyDescent="0.25">
      <c r="A1536">
        <v>68171807</v>
      </c>
      <c r="B1536" t="s">
        <v>2296</v>
      </c>
      <c r="C1536">
        <v>210</v>
      </c>
    </row>
    <row r="1537" spans="1:3" x14ac:dyDescent="0.25">
      <c r="A1537">
        <v>84162045</v>
      </c>
      <c r="B1537" t="s">
        <v>2297</v>
      </c>
      <c r="C1537">
        <v>210</v>
      </c>
    </row>
    <row r="1538" spans="1:3" x14ac:dyDescent="0.25">
      <c r="A1538">
        <v>67291242</v>
      </c>
      <c r="B1538" t="s">
        <v>2298</v>
      </c>
      <c r="C1538">
        <v>180</v>
      </c>
    </row>
    <row r="1539" spans="1:3" x14ac:dyDescent="0.25">
      <c r="A1539">
        <v>84164848</v>
      </c>
      <c r="B1539" t="s">
        <v>2299</v>
      </c>
      <c r="C1539">
        <v>180</v>
      </c>
    </row>
    <row r="1540" spans="1:3" x14ac:dyDescent="0.25">
      <c r="A1540">
        <v>67291239</v>
      </c>
      <c r="B1540" t="s">
        <v>330</v>
      </c>
      <c r="C1540">
        <v>210</v>
      </c>
    </row>
    <row r="1541" spans="1:3" x14ac:dyDescent="0.25">
      <c r="A1541">
        <v>67723743</v>
      </c>
      <c r="B1541" t="s">
        <v>330</v>
      </c>
      <c r="C1541">
        <v>210</v>
      </c>
    </row>
    <row r="1542" spans="1:3" x14ac:dyDescent="0.25">
      <c r="A1542">
        <v>67309776</v>
      </c>
      <c r="B1542" t="s">
        <v>2300</v>
      </c>
      <c r="C1542">
        <v>210</v>
      </c>
    </row>
    <row r="1543" spans="1:3" x14ac:dyDescent="0.25">
      <c r="A1543">
        <v>84162023</v>
      </c>
      <c r="B1543" t="s">
        <v>2301</v>
      </c>
      <c r="C1543">
        <v>210</v>
      </c>
    </row>
    <row r="1544" spans="1:3" x14ac:dyDescent="0.25">
      <c r="A1544">
        <v>84169802</v>
      </c>
      <c r="B1544" t="s">
        <v>2302</v>
      </c>
      <c r="C1544">
        <v>210</v>
      </c>
    </row>
    <row r="1545" spans="1:3" x14ac:dyDescent="0.25">
      <c r="A1545">
        <v>67291238</v>
      </c>
      <c r="B1545" t="s">
        <v>2303</v>
      </c>
      <c r="C1545">
        <v>210</v>
      </c>
    </row>
    <row r="1546" spans="1:3" x14ac:dyDescent="0.25">
      <c r="A1546">
        <v>67367116</v>
      </c>
      <c r="B1546" t="s">
        <v>2304</v>
      </c>
      <c r="C1546">
        <v>210</v>
      </c>
    </row>
    <row r="1547" spans="1:3" x14ac:dyDescent="0.25">
      <c r="A1547">
        <v>84164873</v>
      </c>
      <c r="B1547" t="s">
        <v>2305</v>
      </c>
      <c r="C1547">
        <v>210</v>
      </c>
    </row>
    <row r="1548" spans="1:3" x14ac:dyDescent="0.25">
      <c r="A1548">
        <v>67726290</v>
      </c>
      <c r="B1548" t="s">
        <v>376</v>
      </c>
      <c r="C1548">
        <v>210</v>
      </c>
    </row>
    <row r="1549" spans="1:3" x14ac:dyDescent="0.25">
      <c r="A1549">
        <v>84169690</v>
      </c>
      <c r="B1549" t="s">
        <v>2306</v>
      </c>
      <c r="C1549">
        <v>210</v>
      </c>
    </row>
    <row r="1550" spans="1:3" x14ac:dyDescent="0.25">
      <c r="A1550">
        <v>84164874</v>
      </c>
      <c r="B1550" t="s">
        <v>2307</v>
      </c>
      <c r="C1550">
        <v>210</v>
      </c>
    </row>
    <row r="1551" spans="1:3" x14ac:dyDescent="0.25">
      <c r="A1551">
        <v>68668328</v>
      </c>
      <c r="B1551" t="s">
        <v>769</v>
      </c>
      <c r="C1551">
        <v>255</v>
      </c>
    </row>
    <row r="1552" spans="1:3" x14ac:dyDescent="0.25">
      <c r="A1552">
        <v>68725423</v>
      </c>
      <c r="B1552" t="s">
        <v>778</v>
      </c>
      <c r="C1552">
        <v>255</v>
      </c>
    </row>
    <row r="1553" spans="1:3" x14ac:dyDescent="0.25">
      <c r="A1553">
        <v>68726901</v>
      </c>
      <c r="B1553" t="s">
        <v>779</v>
      </c>
      <c r="C1553">
        <v>255</v>
      </c>
    </row>
    <row r="1554" spans="1:3" x14ac:dyDescent="0.25">
      <c r="A1554">
        <v>68726982</v>
      </c>
      <c r="B1554" t="s">
        <v>381</v>
      </c>
      <c r="C1554">
        <v>255</v>
      </c>
    </row>
    <row r="1555" spans="1:3" x14ac:dyDescent="0.25">
      <c r="A1555">
        <v>68726896</v>
      </c>
      <c r="B1555" t="s">
        <v>322</v>
      </c>
      <c r="C1555">
        <v>255</v>
      </c>
    </row>
    <row r="1556" spans="1:3" x14ac:dyDescent="0.25">
      <c r="A1556">
        <v>68726886</v>
      </c>
      <c r="B1556" t="s">
        <v>373</v>
      </c>
      <c r="C1556">
        <v>255</v>
      </c>
    </row>
    <row r="1557" spans="1:3" x14ac:dyDescent="0.25">
      <c r="A1557">
        <v>68726716</v>
      </c>
      <c r="B1557" t="s">
        <v>372</v>
      </c>
      <c r="C1557">
        <v>255</v>
      </c>
    </row>
    <row r="1558" spans="1:3" x14ac:dyDescent="0.25">
      <c r="A1558">
        <v>68726882</v>
      </c>
      <c r="B1558" t="s">
        <v>399</v>
      </c>
      <c r="C1558">
        <v>255</v>
      </c>
    </row>
    <row r="1559" spans="1:3" x14ac:dyDescent="0.25">
      <c r="A1559">
        <v>68726715</v>
      </c>
      <c r="B1559" t="s">
        <v>371</v>
      </c>
      <c r="C1559">
        <v>255</v>
      </c>
    </row>
    <row r="1560" spans="1:3" x14ac:dyDescent="0.25">
      <c r="A1560">
        <v>68729725</v>
      </c>
      <c r="B1560" t="s">
        <v>377</v>
      </c>
      <c r="C1560">
        <v>255</v>
      </c>
    </row>
    <row r="1561" spans="1:3" x14ac:dyDescent="0.25">
      <c r="A1561">
        <v>68729723</v>
      </c>
      <c r="B1561" t="s">
        <v>329</v>
      </c>
      <c r="C1561">
        <v>255</v>
      </c>
    </row>
    <row r="1562" spans="1:3" x14ac:dyDescent="0.25">
      <c r="A1562">
        <v>68729715</v>
      </c>
      <c r="B1562" t="s">
        <v>2227</v>
      </c>
      <c r="C1562">
        <v>255</v>
      </c>
    </row>
    <row r="1563" spans="1:3" x14ac:dyDescent="0.25">
      <c r="A1563">
        <v>68729710</v>
      </c>
      <c r="B1563" t="s">
        <v>378</v>
      </c>
      <c r="C1563">
        <v>255</v>
      </c>
    </row>
    <row r="1564" spans="1:3" x14ac:dyDescent="0.25">
      <c r="A1564">
        <v>68729708</v>
      </c>
      <c r="B1564" t="s">
        <v>379</v>
      </c>
      <c r="C1564">
        <v>255</v>
      </c>
    </row>
    <row r="1565" spans="1:3" x14ac:dyDescent="0.25">
      <c r="A1565">
        <v>68782716</v>
      </c>
      <c r="B1565" t="s">
        <v>379</v>
      </c>
      <c r="C1565">
        <v>255</v>
      </c>
    </row>
    <row r="1566" spans="1:3" x14ac:dyDescent="0.25">
      <c r="A1566">
        <v>68729702</v>
      </c>
      <c r="B1566" t="s">
        <v>783</v>
      </c>
      <c r="C1566">
        <v>255</v>
      </c>
    </row>
    <row r="1567" spans="1:3" x14ac:dyDescent="0.25">
      <c r="A1567">
        <v>68729679</v>
      </c>
      <c r="B1567" t="s">
        <v>328</v>
      </c>
      <c r="C1567">
        <v>255</v>
      </c>
    </row>
    <row r="1568" spans="1:3" x14ac:dyDescent="0.25">
      <c r="A1568">
        <v>68732328</v>
      </c>
      <c r="B1568" t="s">
        <v>369</v>
      </c>
      <c r="C1568">
        <v>255</v>
      </c>
    </row>
    <row r="1569" spans="1:3" x14ac:dyDescent="0.25">
      <c r="A1569">
        <v>68454504</v>
      </c>
      <c r="B1569" t="s">
        <v>382</v>
      </c>
      <c r="C1569">
        <v>210</v>
      </c>
    </row>
    <row r="1570" spans="1:3" x14ac:dyDescent="0.25">
      <c r="A1570">
        <v>68728337</v>
      </c>
      <c r="B1570" t="s">
        <v>2252</v>
      </c>
      <c r="C1570">
        <v>255</v>
      </c>
    </row>
    <row r="1571" spans="1:3" x14ac:dyDescent="0.25">
      <c r="A1571">
        <v>68540228</v>
      </c>
      <c r="B1571" t="s">
        <v>325</v>
      </c>
      <c r="C1571">
        <v>210</v>
      </c>
    </row>
    <row r="1572" spans="1:3" x14ac:dyDescent="0.25">
      <c r="A1572">
        <v>68555055</v>
      </c>
      <c r="B1572" t="s">
        <v>370</v>
      </c>
      <c r="C1572">
        <v>210</v>
      </c>
    </row>
    <row r="1573" spans="1:3" x14ac:dyDescent="0.25">
      <c r="A1573">
        <v>68555055</v>
      </c>
      <c r="B1573" t="s">
        <v>370</v>
      </c>
      <c r="C1573">
        <v>210</v>
      </c>
    </row>
    <row r="1574" spans="1:3" x14ac:dyDescent="0.25">
      <c r="A1574">
        <v>68922011</v>
      </c>
      <c r="B1574" t="s">
        <v>370</v>
      </c>
      <c r="C1574">
        <v>255</v>
      </c>
    </row>
    <row r="1575" spans="1:3" x14ac:dyDescent="0.25">
      <c r="A1575">
        <v>68454505</v>
      </c>
      <c r="B1575" t="s">
        <v>780</v>
      </c>
      <c r="C1575">
        <v>210</v>
      </c>
    </row>
    <row r="1576" spans="1:3" x14ac:dyDescent="0.25">
      <c r="A1576">
        <v>68454505</v>
      </c>
      <c r="B1576" t="s">
        <v>780</v>
      </c>
      <c r="C1576">
        <v>210</v>
      </c>
    </row>
    <row r="1577" spans="1:3" x14ac:dyDescent="0.25">
      <c r="A1577">
        <v>68638082</v>
      </c>
      <c r="B1577" t="s">
        <v>2256</v>
      </c>
      <c r="C1577">
        <v>255</v>
      </c>
    </row>
    <row r="1578" spans="1:3" x14ac:dyDescent="0.25">
      <c r="A1578">
        <v>68658786</v>
      </c>
      <c r="B1578" t="s">
        <v>311</v>
      </c>
      <c r="C1578">
        <v>255</v>
      </c>
    </row>
    <row r="1579" spans="1:3" x14ac:dyDescent="0.25">
      <c r="A1579">
        <v>68730257</v>
      </c>
      <c r="B1579" t="s">
        <v>334</v>
      </c>
      <c r="C1579">
        <v>255</v>
      </c>
    </row>
    <row r="1580" spans="1:3" x14ac:dyDescent="0.25">
      <c r="A1580">
        <v>68730256</v>
      </c>
      <c r="B1580" t="s">
        <v>2265</v>
      </c>
      <c r="C1580">
        <v>255</v>
      </c>
    </row>
    <row r="1581" spans="1:3" x14ac:dyDescent="0.25">
      <c r="A1581">
        <v>68730255</v>
      </c>
      <c r="B1581" t="s">
        <v>2267</v>
      </c>
      <c r="C1581">
        <v>255</v>
      </c>
    </row>
    <row r="1582" spans="1:3" x14ac:dyDescent="0.25">
      <c r="A1582">
        <v>68730254</v>
      </c>
      <c r="B1582" t="s">
        <v>333</v>
      </c>
      <c r="C1582">
        <v>255</v>
      </c>
    </row>
    <row r="1583" spans="1:3" x14ac:dyDescent="0.25">
      <c r="A1583">
        <v>68726922</v>
      </c>
      <c r="B1583" t="s">
        <v>2269</v>
      </c>
      <c r="C1583">
        <v>255</v>
      </c>
    </row>
    <row r="1584" spans="1:3" x14ac:dyDescent="0.25">
      <c r="A1584">
        <v>68730253</v>
      </c>
      <c r="B1584" t="s">
        <v>332</v>
      </c>
      <c r="C1584">
        <v>255</v>
      </c>
    </row>
    <row r="1585" spans="1:3" x14ac:dyDescent="0.25">
      <c r="A1585">
        <v>68730252</v>
      </c>
      <c r="B1585" t="s">
        <v>331</v>
      </c>
      <c r="C1585">
        <v>255</v>
      </c>
    </row>
    <row r="1586" spans="1:3" x14ac:dyDescent="0.25">
      <c r="A1586">
        <v>68726916</v>
      </c>
      <c r="B1586" t="s">
        <v>323</v>
      </c>
      <c r="C1586">
        <v>255</v>
      </c>
    </row>
    <row r="1587" spans="1:3" x14ac:dyDescent="0.25">
      <c r="A1587">
        <v>68454503</v>
      </c>
      <c r="B1587" t="s">
        <v>374</v>
      </c>
      <c r="C1587">
        <v>210</v>
      </c>
    </row>
    <row r="1588" spans="1:3" x14ac:dyDescent="0.25">
      <c r="A1588">
        <v>68730251</v>
      </c>
      <c r="B1588" t="s">
        <v>374</v>
      </c>
      <c r="C1588">
        <v>255</v>
      </c>
    </row>
    <row r="1589" spans="1:3" x14ac:dyDescent="0.25">
      <c r="A1589">
        <v>68730237</v>
      </c>
      <c r="B1589" t="s">
        <v>375</v>
      </c>
      <c r="C1589">
        <v>255</v>
      </c>
    </row>
    <row r="1590" spans="1:3" x14ac:dyDescent="0.25">
      <c r="A1590">
        <v>68730235</v>
      </c>
      <c r="B1590" t="s">
        <v>2296</v>
      </c>
      <c r="C1590">
        <v>255</v>
      </c>
    </row>
    <row r="1591" spans="1:3" x14ac:dyDescent="0.25">
      <c r="A1591">
        <v>68730234</v>
      </c>
      <c r="B1591" t="s">
        <v>330</v>
      </c>
      <c r="C1591">
        <v>255</v>
      </c>
    </row>
    <row r="1592" spans="1:3" x14ac:dyDescent="0.25">
      <c r="A1592">
        <v>68730233</v>
      </c>
      <c r="B1592" t="s">
        <v>376</v>
      </c>
      <c r="C1592">
        <v>255</v>
      </c>
    </row>
    <row r="1593" spans="1:3" x14ac:dyDescent="0.25">
      <c r="A1593">
        <v>67466495</v>
      </c>
      <c r="B1593" t="s">
        <v>453</v>
      </c>
      <c r="C1593">
        <v>130</v>
      </c>
    </row>
    <row r="1594" spans="1:3" x14ac:dyDescent="0.25">
      <c r="A1594">
        <v>67583043</v>
      </c>
      <c r="B1594" t="s">
        <v>647</v>
      </c>
      <c r="C1594">
        <v>130</v>
      </c>
    </row>
    <row r="1595" spans="1:3" x14ac:dyDescent="0.25">
      <c r="A1595">
        <v>68188183</v>
      </c>
      <c r="B1595" t="s">
        <v>177</v>
      </c>
      <c r="C1595">
        <v>130</v>
      </c>
    </row>
    <row r="1596" spans="1:3" x14ac:dyDescent="0.25">
      <c r="A1596">
        <v>69727312</v>
      </c>
      <c r="B1596" t="s">
        <v>453</v>
      </c>
      <c r="C1596">
        <v>130</v>
      </c>
    </row>
    <row r="1597" spans="1:3" x14ac:dyDescent="0.25">
      <c r="A1597">
        <v>68130626</v>
      </c>
      <c r="B1597" t="s">
        <v>1889</v>
      </c>
      <c r="C1597">
        <v>154</v>
      </c>
    </row>
    <row r="1598" spans="1:3" x14ac:dyDescent="0.25">
      <c r="A1598">
        <v>67280738</v>
      </c>
      <c r="B1598" t="s">
        <v>1889</v>
      </c>
      <c r="C1598">
        <v>154</v>
      </c>
    </row>
    <row r="1599" spans="1:3" x14ac:dyDescent="0.25">
      <c r="A1599">
        <v>84157623</v>
      </c>
      <c r="B1599" t="s">
        <v>1891</v>
      </c>
      <c r="C1599">
        <v>154</v>
      </c>
    </row>
    <row r="1600" spans="1:3" x14ac:dyDescent="0.25">
      <c r="A1600">
        <v>67268436</v>
      </c>
      <c r="B1600" t="s">
        <v>404</v>
      </c>
      <c r="C1600">
        <v>154</v>
      </c>
    </row>
    <row r="1601" spans="1:3" x14ac:dyDescent="0.25">
      <c r="A1601">
        <v>69551489</v>
      </c>
      <c r="B1601" t="s">
        <v>404</v>
      </c>
      <c r="C1601">
        <v>154</v>
      </c>
    </row>
    <row r="1602" spans="1:3" x14ac:dyDescent="0.25">
      <c r="A1602">
        <v>68499787</v>
      </c>
      <c r="B1602" t="s">
        <v>292</v>
      </c>
      <c r="C1602">
        <v>125</v>
      </c>
    </row>
    <row r="1603" spans="1:3" x14ac:dyDescent="0.25">
      <c r="A1603">
        <v>68499789</v>
      </c>
      <c r="B1603" t="s">
        <v>1388</v>
      </c>
      <c r="C1603">
        <v>125</v>
      </c>
    </row>
    <row r="1604" spans="1:3" x14ac:dyDescent="0.25">
      <c r="A1604">
        <v>68499773</v>
      </c>
      <c r="B1604" t="s">
        <v>1436</v>
      </c>
      <c r="C1604">
        <v>125</v>
      </c>
    </row>
    <row r="1605" spans="1:3" x14ac:dyDescent="0.25">
      <c r="A1605">
        <v>68454514</v>
      </c>
      <c r="B1605" t="s">
        <v>1487</v>
      </c>
      <c r="C1605">
        <v>125</v>
      </c>
    </row>
    <row r="1606" spans="1:3" x14ac:dyDescent="0.25">
      <c r="A1606">
        <v>68454511</v>
      </c>
      <c r="B1606" t="s">
        <v>1477</v>
      </c>
      <c r="C1606">
        <v>510</v>
      </c>
    </row>
    <row r="1607" spans="1:3" x14ac:dyDescent="0.25">
      <c r="A1607">
        <v>68454512</v>
      </c>
      <c r="B1607" t="s">
        <v>1479</v>
      </c>
      <c r="C1607">
        <v>510</v>
      </c>
    </row>
    <row r="1608" spans="1:3" x14ac:dyDescent="0.25">
      <c r="A1608">
        <v>68264945</v>
      </c>
      <c r="B1608" t="s">
        <v>1226</v>
      </c>
      <c r="C1608">
        <v>510</v>
      </c>
    </row>
    <row r="1609" spans="1:3" x14ac:dyDescent="0.25">
      <c r="A1609">
        <v>68366684</v>
      </c>
      <c r="B1609" t="s">
        <v>1966</v>
      </c>
      <c r="C1609">
        <v>130</v>
      </c>
    </row>
    <row r="1610" spans="1:3" x14ac:dyDescent="0.25">
      <c r="A1610">
        <v>68366687</v>
      </c>
      <c r="B1610" t="s">
        <v>1972</v>
      </c>
      <c r="C1610">
        <v>130</v>
      </c>
    </row>
    <row r="1611" spans="1:3" x14ac:dyDescent="0.25">
      <c r="A1611">
        <v>68516275</v>
      </c>
      <c r="B1611" t="s">
        <v>1890</v>
      </c>
      <c r="C1611">
        <v>154</v>
      </c>
    </row>
    <row r="1612" spans="1:3" x14ac:dyDescent="0.25">
      <c r="A1612">
        <v>68516276</v>
      </c>
      <c r="B1612" t="s">
        <v>1909</v>
      </c>
      <c r="C1612">
        <v>154</v>
      </c>
    </row>
    <row r="1613" spans="1:3" x14ac:dyDescent="0.25">
      <c r="A1613">
        <v>68426525</v>
      </c>
      <c r="B1613" t="s">
        <v>711</v>
      </c>
      <c r="C1613">
        <v>280</v>
      </c>
    </row>
    <row r="1614" spans="1:3" x14ac:dyDescent="0.25">
      <c r="A1614">
        <v>68619396</v>
      </c>
      <c r="B1614" t="s">
        <v>2020</v>
      </c>
      <c r="C1614">
        <v>210</v>
      </c>
    </row>
    <row r="1615" spans="1:3" x14ac:dyDescent="0.25">
      <c r="A1615">
        <v>68607439</v>
      </c>
      <c r="B1615" t="s">
        <v>2049</v>
      </c>
      <c r="C1615">
        <v>176</v>
      </c>
    </row>
    <row r="1616" spans="1:3" x14ac:dyDescent="0.25">
      <c r="A1616">
        <v>68607438</v>
      </c>
      <c r="B1616" t="s">
        <v>744</v>
      </c>
      <c r="C1616">
        <v>176</v>
      </c>
    </row>
    <row r="1617" spans="1:3" x14ac:dyDescent="0.25">
      <c r="A1617">
        <v>68520308</v>
      </c>
      <c r="B1617" t="s">
        <v>294</v>
      </c>
      <c r="C1617">
        <v>160</v>
      </c>
    </row>
    <row r="1618" spans="1:3" x14ac:dyDescent="0.25">
      <c r="A1618">
        <v>68426509</v>
      </c>
      <c r="B1618" t="s">
        <v>1717</v>
      </c>
      <c r="C1618">
        <v>240</v>
      </c>
    </row>
    <row r="1619" spans="1:3" x14ac:dyDescent="0.25">
      <c r="A1619">
        <v>68426510</v>
      </c>
      <c r="B1619" t="s">
        <v>1816</v>
      </c>
      <c r="C1619">
        <v>240</v>
      </c>
    </row>
    <row r="1620" spans="1:3" x14ac:dyDescent="0.25">
      <c r="A1620">
        <v>68429838</v>
      </c>
      <c r="B1620" t="s">
        <v>712</v>
      </c>
      <c r="C1620">
        <v>240</v>
      </c>
    </row>
    <row r="1621" spans="1:3" x14ac:dyDescent="0.25">
      <c r="A1621">
        <v>68552828</v>
      </c>
      <c r="B1621" t="s">
        <v>993</v>
      </c>
      <c r="C1621">
        <v>240</v>
      </c>
    </row>
    <row r="1622" spans="1:3" x14ac:dyDescent="0.25">
      <c r="A1622">
        <v>68534503</v>
      </c>
      <c r="B1622" t="s">
        <v>2247</v>
      </c>
      <c r="C1622">
        <v>210</v>
      </c>
    </row>
    <row r="1623" spans="1:3" x14ac:dyDescent="0.25">
      <c r="A1623">
        <v>69706133</v>
      </c>
      <c r="B1623" t="s">
        <v>822</v>
      </c>
      <c r="C1623">
        <v>176</v>
      </c>
    </row>
    <row r="1624" spans="1:3" x14ac:dyDescent="0.25">
      <c r="A1624">
        <v>69706138</v>
      </c>
      <c r="B1624" t="s">
        <v>449</v>
      </c>
      <c r="C1624">
        <v>176</v>
      </c>
    </row>
    <row r="1625" spans="1:3" x14ac:dyDescent="0.25">
      <c r="A1625">
        <v>69706147</v>
      </c>
      <c r="B1625" t="s">
        <v>450</v>
      </c>
      <c r="C1625">
        <v>176</v>
      </c>
    </row>
    <row r="1626" spans="1:3" x14ac:dyDescent="0.25">
      <c r="A1626">
        <v>68445812</v>
      </c>
      <c r="B1626" t="s">
        <v>1873</v>
      </c>
      <c r="C1626">
        <v>220</v>
      </c>
    </row>
    <row r="1627" spans="1:3" x14ac:dyDescent="0.25">
      <c r="A1627">
        <v>68445811</v>
      </c>
      <c r="B1627" t="s">
        <v>720</v>
      </c>
      <c r="C1627">
        <v>220</v>
      </c>
    </row>
    <row r="1628" spans="1:3" x14ac:dyDescent="0.25">
      <c r="A1628">
        <v>84140230</v>
      </c>
      <c r="B1628" t="s">
        <v>1947</v>
      </c>
      <c r="C1628">
        <v>322</v>
      </c>
    </row>
    <row r="1629" spans="1:3" x14ac:dyDescent="0.25">
      <c r="A1629">
        <v>84157672</v>
      </c>
      <c r="B1629" t="s">
        <v>1865</v>
      </c>
      <c r="C1629">
        <v>154</v>
      </c>
    </row>
    <row r="1630" spans="1:3" x14ac:dyDescent="0.25">
      <c r="A1630">
        <v>67908208</v>
      </c>
      <c r="B1630" t="s">
        <v>471</v>
      </c>
      <c r="C1630">
        <v>154</v>
      </c>
    </row>
    <row r="1631" spans="1:3" x14ac:dyDescent="0.25">
      <c r="A1631">
        <v>68699828</v>
      </c>
      <c r="B1631" t="s">
        <v>1874</v>
      </c>
      <c r="C1631">
        <v>154</v>
      </c>
    </row>
    <row r="1632" spans="1:3" x14ac:dyDescent="0.25">
      <c r="A1632">
        <v>67884378</v>
      </c>
      <c r="B1632" t="s">
        <v>1889</v>
      </c>
      <c r="C1632">
        <v>154</v>
      </c>
    </row>
    <row r="1633" spans="1:3" x14ac:dyDescent="0.25">
      <c r="A1633">
        <v>67884377</v>
      </c>
      <c r="B1633" t="s">
        <v>1898</v>
      </c>
      <c r="C1633">
        <v>468</v>
      </c>
    </row>
    <row r="1634" spans="1:3" x14ac:dyDescent="0.25">
      <c r="A1634">
        <v>69671641</v>
      </c>
      <c r="B1634" t="s">
        <v>181</v>
      </c>
      <c r="C1634">
        <v>154</v>
      </c>
    </row>
    <row r="1635" spans="1:3" x14ac:dyDescent="0.25">
      <c r="A1635">
        <v>67531938</v>
      </c>
      <c r="B1635" t="s">
        <v>137</v>
      </c>
      <c r="C1635">
        <v>322</v>
      </c>
    </row>
    <row r="1636" spans="1:3" x14ac:dyDescent="0.25">
      <c r="A1636">
        <v>67872666</v>
      </c>
      <c r="B1636" t="s">
        <v>137</v>
      </c>
      <c r="C1636">
        <v>299</v>
      </c>
    </row>
    <row r="1637" spans="1:3" x14ac:dyDescent="0.25">
      <c r="A1637">
        <v>68917388</v>
      </c>
      <c r="B1637" t="s">
        <v>137</v>
      </c>
      <c r="C1637">
        <v>322</v>
      </c>
    </row>
    <row r="1638" spans="1:3" x14ac:dyDescent="0.25">
      <c r="A1638">
        <v>67599478</v>
      </c>
      <c r="B1638" t="s">
        <v>959</v>
      </c>
      <c r="C1638">
        <v>240</v>
      </c>
    </row>
    <row r="1639" spans="1:3" x14ac:dyDescent="0.25">
      <c r="A1639">
        <v>67599477</v>
      </c>
      <c r="B1639" t="s">
        <v>961</v>
      </c>
      <c r="C1639">
        <v>240</v>
      </c>
    </row>
    <row r="1640" spans="1:3" x14ac:dyDescent="0.25">
      <c r="A1640">
        <v>67599469</v>
      </c>
      <c r="B1640" t="s">
        <v>962</v>
      </c>
      <c r="C1640">
        <v>240</v>
      </c>
    </row>
    <row r="1641" spans="1:3" x14ac:dyDescent="0.25">
      <c r="A1641">
        <v>67599482</v>
      </c>
      <c r="B1641" t="s">
        <v>963</v>
      </c>
      <c r="C1641">
        <v>240</v>
      </c>
    </row>
    <row r="1642" spans="1:3" x14ac:dyDescent="0.25">
      <c r="A1642">
        <v>67183047</v>
      </c>
      <c r="B1642" t="s">
        <v>998</v>
      </c>
      <c r="C1642">
        <v>250</v>
      </c>
    </row>
    <row r="1643" spans="1:3" x14ac:dyDescent="0.25">
      <c r="A1643">
        <v>67183045</v>
      </c>
      <c r="B1643" t="s">
        <v>999</v>
      </c>
      <c r="C1643">
        <v>250</v>
      </c>
    </row>
    <row r="1644" spans="1:3" x14ac:dyDescent="0.25">
      <c r="A1644">
        <v>67183046</v>
      </c>
      <c r="B1644" t="s">
        <v>1000</v>
      </c>
      <c r="C1644">
        <v>250</v>
      </c>
    </row>
    <row r="1645" spans="1:3" x14ac:dyDescent="0.25">
      <c r="A1645">
        <v>67139089</v>
      </c>
      <c r="B1645" t="s">
        <v>1002</v>
      </c>
      <c r="C1645">
        <v>250</v>
      </c>
    </row>
    <row r="1646" spans="1:3" x14ac:dyDescent="0.25">
      <c r="A1646">
        <v>67139092</v>
      </c>
      <c r="B1646" t="s">
        <v>1003</v>
      </c>
      <c r="C1646">
        <v>250</v>
      </c>
    </row>
    <row r="1647" spans="1:3" x14ac:dyDescent="0.25">
      <c r="A1647">
        <v>67139091</v>
      </c>
      <c r="B1647" t="s">
        <v>1004</v>
      </c>
      <c r="C1647">
        <v>250</v>
      </c>
    </row>
    <row r="1648" spans="1:3" x14ac:dyDescent="0.25">
      <c r="A1648">
        <v>68282257</v>
      </c>
      <c r="B1648" t="s">
        <v>694</v>
      </c>
      <c r="C1648">
        <v>299</v>
      </c>
    </row>
    <row r="1649" spans="1:3" x14ac:dyDescent="0.25">
      <c r="A1649">
        <v>68413835</v>
      </c>
      <c r="B1649" t="s">
        <v>608</v>
      </c>
      <c r="C1649">
        <v>140</v>
      </c>
    </row>
    <row r="1650" spans="1:3" x14ac:dyDescent="0.25">
      <c r="A1650">
        <v>68521425</v>
      </c>
      <c r="B1650" t="s">
        <v>198</v>
      </c>
      <c r="C1650">
        <v>216</v>
      </c>
    </row>
    <row r="1651" spans="1:3" x14ac:dyDescent="0.25">
      <c r="A1651">
        <v>68543881</v>
      </c>
      <c r="B1651" t="s">
        <v>198</v>
      </c>
      <c r="C1651">
        <v>216</v>
      </c>
    </row>
    <row r="1652" spans="1:3" x14ac:dyDescent="0.25">
      <c r="A1652">
        <v>67266897</v>
      </c>
      <c r="B1652" t="s">
        <v>1530</v>
      </c>
      <c r="C1652">
        <v>143</v>
      </c>
    </row>
    <row r="1653" spans="1:3" x14ac:dyDescent="0.25">
      <c r="A1653">
        <v>67266894</v>
      </c>
      <c r="B1653" t="s">
        <v>1533</v>
      </c>
      <c r="C1653">
        <v>143</v>
      </c>
    </row>
    <row r="1654" spans="1:3" x14ac:dyDescent="0.25">
      <c r="A1654">
        <v>67266888</v>
      </c>
      <c r="B1654" t="s">
        <v>1535</v>
      </c>
      <c r="C1654">
        <v>143</v>
      </c>
    </row>
    <row r="1655" spans="1:3" x14ac:dyDescent="0.25">
      <c r="A1655">
        <v>84157662</v>
      </c>
      <c r="B1655" t="s">
        <v>1872</v>
      </c>
      <c r="C1655">
        <v>154</v>
      </c>
    </row>
    <row r="1656" spans="1:3" x14ac:dyDescent="0.25">
      <c r="A1656">
        <v>68709181</v>
      </c>
      <c r="B1656" t="s">
        <v>182</v>
      </c>
      <c r="C1656">
        <v>154</v>
      </c>
    </row>
    <row r="1657" spans="1:3" x14ac:dyDescent="0.25">
      <c r="A1657">
        <v>68869019</v>
      </c>
      <c r="B1657" t="s">
        <v>1910</v>
      </c>
      <c r="C1657">
        <v>140</v>
      </c>
    </row>
    <row r="1658" spans="1:3" x14ac:dyDescent="0.25">
      <c r="A1658">
        <v>67318792</v>
      </c>
      <c r="B1658" t="s">
        <v>608</v>
      </c>
      <c r="C1658">
        <v>154</v>
      </c>
    </row>
    <row r="1659" spans="1:3" x14ac:dyDescent="0.25">
      <c r="A1659">
        <v>68741742</v>
      </c>
      <c r="B1659" t="s">
        <v>339</v>
      </c>
      <c r="C1659">
        <v>154</v>
      </c>
    </row>
    <row r="1660" spans="1:3" x14ac:dyDescent="0.25">
      <c r="A1660">
        <v>68117574</v>
      </c>
      <c r="B1660" t="s">
        <v>426</v>
      </c>
      <c r="C1660">
        <v>143</v>
      </c>
    </row>
    <row r="1661" spans="1:3" x14ac:dyDescent="0.25">
      <c r="A1661">
        <v>67898057</v>
      </c>
      <c r="B1661" t="s">
        <v>1531</v>
      </c>
      <c r="C1661">
        <v>143</v>
      </c>
    </row>
    <row r="1662" spans="1:3" x14ac:dyDescent="0.25">
      <c r="A1662">
        <v>68117573</v>
      </c>
      <c r="B1662" t="s">
        <v>428</v>
      </c>
      <c r="C1662">
        <v>143</v>
      </c>
    </row>
    <row r="1663" spans="1:3" x14ac:dyDescent="0.25">
      <c r="A1663">
        <v>68117573</v>
      </c>
      <c r="B1663" t="s">
        <v>428</v>
      </c>
      <c r="C1663">
        <v>143</v>
      </c>
    </row>
    <row r="1664" spans="1:3" x14ac:dyDescent="0.25">
      <c r="A1664">
        <v>68117572</v>
      </c>
      <c r="B1664" t="s">
        <v>427</v>
      </c>
      <c r="C1664">
        <v>143</v>
      </c>
    </row>
    <row r="1665" spans="1:3" x14ac:dyDescent="0.25">
      <c r="A1665">
        <v>68117572</v>
      </c>
      <c r="B1665" t="s">
        <v>427</v>
      </c>
      <c r="C1665">
        <v>143</v>
      </c>
    </row>
    <row r="1666" spans="1:3" x14ac:dyDescent="0.25">
      <c r="A1666">
        <v>69591665</v>
      </c>
      <c r="B1666" t="s">
        <v>427</v>
      </c>
      <c r="C1666">
        <v>143</v>
      </c>
    </row>
    <row r="1667" spans="1:3" x14ac:dyDescent="0.25">
      <c r="A1667">
        <v>67898055</v>
      </c>
      <c r="B1667" t="s">
        <v>1536</v>
      </c>
      <c r="C1667">
        <v>143</v>
      </c>
    </row>
    <row r="1668" spans="1:3" x14ac:dyDescent="0.25">
      <c r="A1668">
        <v>69684522</v>
      </c>
      <c r="B1668" t="s">
        <v>427</v>
      </c>
      <c r="C1668">
        <v>143</v>
      </c>
    </row>
    <row r="1669" spans="1:3" x14ac:dyDescent="0.25">
      <c r="A1669">
        <v>69684524</v>
      </c>
      <c r="B1669" t="s">
        <v>426</v>
      </c>
      <c r="C1669">
        <v>143</v>
      </c>
    </row>
    <row r="1670" spans="1:3" x14ac:dyDescent="0.25">
      <c r="A1670">
        <v>69717802</v>
      </c>
      <c r="B1670" t="s">
        <v>427</v>
      </c>
      <c r="C1670">
        <v>143</v>
      </c>
    </row>
    <row r="1671" spans="1:3" x14ac:dyDescent="0.25">
      <c r="A1671">
        <v>69717803</v>
      </c>
      <c r="B1671" t="s">
        <v>426</v>
      </c>
      <c r="C1671">
        <v>143</v>
      </c>
    </row>
    <row r="1672" spans="1:3" x14ac:dyDescent="0.25">
      <c r="A1672">
        <v>69717801</v>
      </c>
      <c r="B1672" t="s">
        <v>428</v>
      </c>
      <c r="C1672">
        <v>143</v>
      </c>
    </row>
    <row r="1673" spans="1:3" x14ac:dyDescent="0.25">
      <c r="A1673">
        <v>69591655</v>
      </c>
      <c r="B1673" t="s">
        <v>426</v>
      </c>
      <c r="C1673">
        <v>143</v>
      </c>
    </row>
    <row r="1674" spans="1:3" x14ac:dyDescent="0.25">
      <c r="A1674">
        <v>69797468</v>
      </c>
      <c r="B1674" t="s">
        <v>463</v>
      </c>
      <c r="C1674">
        <v>143</v>
      </c>
    </row>
    <row r="1675" spans="1:3" x14ac:dyDescent="0.25">
      <c r="A1675">
        <v>67146322</v>
      </c>
      <c r="B1675" t="s">
        <v>1545</v>
      </c>
      <c r="C1675">
        <v>165</v>
      </c>
    </row>
    <row r="1676" spans="1:3" x14ac:dyDescent="0.25">
      <c r="A1676">
        <v>67289356</v>
      </c>
      <c r="B1676" t="s">
        <v>1546</v>
      </c>
      <c r="C1676">
        <v>165</v>
      </c>
    </row>
    <row r="1677" spans="1:3" x14ac:dyDescent="0.25">
      <c r="A1677">
        <v>84167279</v>
      </c>
      <c r="B1677" t="s">
        <v>1872</v>
      </c>
      <c r="C1677">
        <v>154</v>
      </c>
    </row>
    <row r="1678" spans="1:3" x14ac:dyDescent="0.25">
      <c r="A1678">
        <v>84157650</v>
      </c>
      <c r="B1678" t="s">
        <v>608</v>
      </c>
      <c r="C1678">
        <v>154</v>
      </c>
    </row>
    <row r="1679" spans="1:3" x14ac:dyDescent="0.25">
      <c r="A1679">
        <v>84167277</v>
      </c>
      <c r="B1679" t="s">
        <v>608</v>
      </c>
      <c r="C1679">
        <v>154</v>
      </c>
    </row>
    <row r="1680" spans="1:3" x14ac:dyDescent="0.25">
      <c r="A1680">
        <v>67491122</v>
      </c>
      <c r="B1680" t="s">
        <v>1918</v>
      </c>
      <c r="C1680">
        <v>154</v>
      </c>
    </row>
    <row r="1681" spans="1:3" x14ac:dyDescent="0.25">
      <c r="A1681">
        <v>84157688</v>
      </c>
      <c r="B1681" t="s">
        <v>1918</v>
      </c>
      <c r="C1681">
        <v>154</v>
      </c>
    </row>
    <row r="1682" spans="1:3" x14ac:dyDescent="0.25">
      <c r="A1682">
        <v>84172162</v>
      </c>
      <c r="B1682" t="s">
        <v>1530</v>
      </c>
      <c r="C1682">
        <v>143</v>
      </c>
    </row>
    <row r="1683" spans="1:3" x14ac:dyDescent="0.25">
      <c r="A1683">
        <v>84172183</v>
      </c>
      <c r="B1683" t="s">
        <v>1533</v>
      </c>
      <c r="C1683">
        <v>143</v>
      </c>
    </row>
    <row r="1684" spans="1:3" x14ac:dyDescent="0.25">
      <c r="A1684">
        <v>69684521</v>
      </c>
      <c r="B1684" t="s">
        <v>428</v>
      </c>
      <c r="C1684">
        <v>143</v>
      </c>
    </row>
    <row r="1685" spans="1:3" x14ac:dyDescent="0.25">
      <c r="A1685">
        <v>69684521</v>
      </c>
      <c r="B1685" t="s">
        <v>428</v>
      </c>
      <c r="C1685">
        <v>143</v>
      </c>
    </row>
    <row r="1686" spans="1:3" x14ac:dyDescent="0.25">
      <c r="A1686">
        <v>84172110</v>
      </c>
      <c r="B1686" t="s">
        <v>1535</v>
      </c>
      <c r="C1686">
        <v>143</v>
      </c>
    </row>
    <row r="1687" spans="1:3" x14ac:dyDescent="0.25">
      <c r="A1687">
        <v>67372048</v>
      </c>
      <c r="B1687" t="s">
        <v>1537</v>
      </c>
      <c r="C1687">
        <v>143</v>
      </c>
    </row>
    <row r="1688" spans="1:3" x14ac:dyDescent="0.25">
      <c r="A1688">
        <v>84136047</v>
      </c>
      <c r="B1688" t="s">
        <v>2142</v>
      </c>
      <c r="C1688">
        <v>110</v>
      </c>
    </row>
    <row r="1689" spans="1:3" x14ac:dyDescent="0.25">
      <c r="A1689">
        <v>84138247</v>
      </c>
      <c r="B1689" t="s">
        <v>2142</v>
      </c>
      <c r="C1689">
        <v>110</v>
      </c>
    </row>
    <row r="1690" spans="1:3" x14ac:dyDescent="0.25">
      <c r="A1690">
        <v>84143486</v>
      </c>
      <c r="B1690" t="s">
        <v>2142</v>
      </c>
      <c r="C1690">
        <v>110</v>
      </c>
    </row>
    <row r="1691" spans="1:3" x14ac:dyDescent="0.25">
      <c r="A1691">
        <v>69591667</v>
      </c>
      <c r="B1691" t="s">
        <v>428</v>
      </c>
      <c r="C1691">
        <v>143</v>
      </c>
    </row>
    <row r="1692" spans="1:3" x14ac:dyDescent="0.25">
      <c r="A1692">
        <v>84149391</v>
      </c>
      <c r="B1692" t="s">
        <v>2142</v>
      </c>
      <c r="C1692">
        <v>110</v>
      </c>
    </row>
    <row r="1693" spans="1:3" x14ac:dyDescent="0.25">
      <c r="A1693">
        <v>67147517</v>
      </c>
      <c r="B1693" t="s">
        <v>1647</v>
      </c>
      <c r="C1693">
        <v>165</v>
      </c>
    </row>
    <row r="1694" spans="1:3" x14ac:dyDescent="0.25">
      <c r="A1694">
        <v>67147515</v>
      </c>
      <c r="B1694" t="s">
        <v>1681</v>
      </c>
      <c r="C1694">
        <v>165</v>
      </c>
    </row>
    <row r="1695" spans="1:3" x14ac:dyDescent="0.25">
      <c r="A1695">
        <v>67241797</v>
      </c>
      <c r="B1695" t="s">
        <v>1795</v>
      </c>
      <c r="C1695">
        <v>165</v>
      </c>
    </row>
    <row r="1696" spans="1:3" x14ac:dyDescent="0.25">
      <c r="A1696">
        <v>67145422</v>
      </c>
      <c r="B1696" t="s">
        <v>1796</v>
      </c>
      <c r="C1696">
        <v>165</v>
      </c>
    </row>
    <row r="1697" spans="1:3" x14ac:dyDescent="0.25">
      <c r="A1697">
        <v>84162786</v>
      </c>
      <c r="B1697" t="s">
        <v>2140</v>
      </c>
      <c r="C1697">
        <v>168</v>
      </c>
    </row>
    <row r="1698" spans="1:3" x14ac:dyDescent="0.25">
      <c r="A1698">
        <v>67728477</v>
      </c>
      <c r="B1698" t="s">
        <v>640</v>
      </c>
      <c r="C1698">
        <v>168</v>
      </c>
    </row>
    <row r="1699" spans="1:3" x14ac:dyDescent="0.25">
      <c r="A1699">
        <v>67361403</v>
      </c>
      <c r="B1699" t="s">
        <v>610</v>
      </c>
      <c r="C1699">
        <v>60</v>
      </c>
    </row>
    <row r="1700" spans="1:3" x14ac:dyDescent="0.25">
      <c r="A1700">
        <v>68182882</v>
      </c>
      <c r="B1700" t="s">
        <v>682</v>
      </c>
      <c r="C1700">
        <v>60</v>
      </c>
    </row>
    <row r="1701" spans="1:3" x14ac:dyDescent="0.25">
      <c r="A1701">
        <v>67634332</v>
      </c>
      <c r="B1701" t="s">
        <v>632</v>
      </c>
      <c r="C1701">
        <v>60</v>
      </c>
    </row>
    <row r="1702" spans="1:3" x14ac:dyDescent="0.25">
      <c r="A1702">
        <v>68182879</v>
      </c>
      <c r="B1702" t="s">
        <v>681</v>
      </c>
      <c r="C1702">
        <v>60</v>
      </c>
    </row>
    <row r="1703" spans="1:3" x14ac:dyDescent="0.25">
      <c r="A1703">
        <v>67361404</v>
      </c>
      <c r="B1703" t="s">
        <v>611</v>
      </c>
      <c r="C1703">
        <v>60</v>
      </c>
    </row>
    <row r="1704" spans="1:3" x14ac:dyDescent="0.25">
      <c r="A1704">
        <v>67361407</v>
      </c>
      <c r="B1704" t="s">
        <v>614</v>
      </c>
      <c r="C1704">
        <v>60</v>
      </c>
    </row>
    <row r="1705" spans="1:3" x14ac:dyDescent="0.25">
      <c r="A1705">
        <v>67634331</v>
      </c>
      <c r="B1705" t="s">
        <v>2176</v>
      </c>
      <c r="C1705">
        <v>60</v>
      </c>
    </row>
    <row r="1706" spans="1:3" x14ac:dyDescent="0.25">
      <c r="A1706">
        <v>67361405</v>
      </c>
      <c r="B1706" t="s">
        <v>612</v>
      </c>
      <c r="C1706">
        <v>60</v>
      </c>
    </row>
    <row r="1707" spans="1:3" x14ac:dyDescent="0.25">
      <c r="A1707">
        <v>68150256</v>
      </c>
      <c r="B1707" t="s">
        <v>678</v>
      </c>
      <c r="C1707">
        <v>60</v>
      </c>
    </row>
    <row r="1708" spans="1:3" x14ac:dyDescent="0.25">
      <c r="A1708">
        <v>67634329</v>
      </c>
      <c r="B1708" t="s">
        <v>2180</v>
      </c>
      <c r="C1708">
        <v>60</v>
      </c>
    </row>
    <row r="1709" spans="1:3" x14ac:dyDescent="0.25">
      <c r="A1709">
        <v>67634333</v>
      </c>
      <c r="B1709" t="s">
        <v>633</v>
      </c>
      <c r="C1709">
        <v>60</v>
      </c>
    </row>
    <row r="1710" spans="1:3" x14ac:dyDescent="0.25">
      <c r="A1710">
        <v>67361406</v>
      </c>
      <c r="B1710" t="s">
        <v>613</v>
      </c>
      <c r="C1710">
        <v>60</v>
      </c>
    </row>
    <row r="1711" spans="1:3" x14ac:dyDescent="0.25">
      <c r="A1711">
        <v>67634330</v>
      </c>
      <c r="B1711" t="s">
        <v>631</v>
      </c>
      <c r="C1711">
        <v>60</v>
      </c>
    </row>
    <row r="1712" spans="1:3" x14ac:dyDescent="0.25">
      <c r="A1712">
        <v>68150266</v>
      </c>
      <c r="B1712" t="s">
        <v>679</v>
      </c>
      <c r="C1712">
        <v>60</v>
      </c>
    </row>
    <row r="1713" spans="1:3" x14ac:dyDescent="0.25">
      <c r="A1713">
        <v>67699683</v>
      </c>
      <c r="B1713" t="s">
        <v>637</v>
      </c>
      <c r="C1713">
        <v>60</v>
      </c>
    </row>
    <row r="1714" spans="1:3" x14ac:dyDescent="0.25">
      <c r="A1714">
        <v>67361408</v>
      </c>
      <c r="B1714" t="s">
        <v>2194</v>
      </c>
      <c r="C1714">
        <v>60</v>
      </c>
    </row>
    <row r="1715" spans="1:3" x14ac:dyDescent="0.25">
      <c r="A1715">
        <v>67266937</v>
      </c>
      <c r="B1715" t="s">
        <v>595</v>
      </c>
      <c r="C1715">
        <v>60</v>
      </c>
    </row>
    <row r="1716" spans="1:3" x14ac:dyDescent="0.25">
      <c r="A1716">
        <v>67266935</v>
      </c>
      <c r="B1716" t="s">
        <v>594</v>
      </c>
      <c r="C1716">
        <v>60</v>
      </c>
    </row>
    <row r="1717" spans="1:3" x14ac:dyDescent="0.25">
      <c r="A1717">
        <v>67266919</v>
      </c>
      <c r="B1717" t="s">
        <v>591</v>
      </c>
      <c r="C1717">
        <v>60</v>
      </c>
    </row>
    <row r="1718" spans="1:3" x14ac:dyDescent="0.25">
      <c r="A1718">
        <v>67266926</v>
      </c>
      <c r="B1718" t="s">
        <v>593</v>
      </c>
      <c r="C1718">
        <v>60</v>
      </c>
    </row>
    <row r="1719" spans="1:3" x14ac:dyDescent="0.25">
      <c r="A1719">
        <v>67266925</v>
      </c>
      <c r="B1719" t="s">
        <v>592</v>
      </c>
      <c r="C1719">
        <v>60</v>
      </c>
    </row>
    <row r="1720" spans="1:3" x14ac:dyDescent="0.25">
      <c r="A1720">
        <v>67266939</v>
      </c>
      <c r="B1720" t="s">
        <v>597</v>
      </c>
      <c r="C1720">
        <v>60</v>
      </c>
    </row>
    <row r="1721" spans="1:3" x14ac:dyDescent="0.25">
      <c r="A1721">
        <v>67266938</v>
      </c>
      <c r="B1721" t="s">
        <v>596</v>
      </c>
      <c r="C1721">
        <v>60</v>
      </c>
    </row>
    <row r="1722" spans="1:3" x14ac:dyDescent="0.25">
      <c r="A1722">
        <v>67824078</v>
      </c>
      <c r="B1722" t="s">
        <v>649</v>
      </c>
      <c r="C1722">
        <v>60</v>
      </c>
    </row>
    <row r="1723" spans="1:3" x14ac:dyDescent="0.25">
      <c r="A1723">
        <v>67146358</v>
      </c>
      <c r="B1723" t="s">
        <v>1900</v>
      </c>
      <c r="C1723">
        <v>150</v>
      </c>
    </row>
    <row r="1724" spans="1:3" x14ac:dyDescent="0.25">
      <c r="A1724">
        <v>84136952</v>
      </c>
      <c r="B1724" t="s">
        <v>1900</v>
      </c>
      <c r="C1724">
        <v>150</v>
      </c>
    </row>
    <row r="1725" spans="1:3" x14ac:dyDescent="0.25">
      <c r="A1725">
        <v>84144099</v>
      </c>
      <c r="B1725" t="s">
        <v>1900</v>
      </c>
      <c r="C1725">
        <v>150</v>
      </c>
    </row>
    <row r="1726" spans="1:3" x14ac:dyDescent="0.25">
      <c r="A1726">
        <v>84164154</v>
      </c>
      <c r="B1726" t="s">
        <v>1900</v>
      </c>
      <c r="C1726">
        <v>150</v>
      </c>
    </row>
    <row r="1727" spans="1:3" x14ac:dyDescent="0.25">
      <c r="A1727">
        <v>67992093</v>
      </c>
      <c r="B1727" t="s">
        <v>2097</v>
      </c>
      <c r="C1727">
        <v>130</v>
      </c>
    </row>
    <row r="1728" spans="1:3" x14ac:dyDescent="0.25">
      <c r="A1728">
        <v>84125240</v>
      </c>
      <c r="B1728" t="s">
        <v>2155</v>
      </c>
      <c r="C1728">
        <v>161</v>
      </c>
    </row>
    <row r="1729" spans="1:3" x14ac:dyDescent="0.25">
      <c r="A1729">
        <v>84161236</v>
      </c>
      <c r="B1729" t="s">
        <v>1895</v>
      </c>
      <c r="C1729">
        <v>120</v>
      </c>
    </row>
    <row r="1730" spans="1:3" x14ac:dyDescent="0.25">
      <c r="A1730">
        <v>68845110</v>
      </c>
      <c r="B1730" t="s">
        <v>876</v>
      </c>
      <c r="C1730">
        <v>143</v>
      </c>
    </row>
    <row r="1731" spans="1:3" x14ac:dyDescent="0.25">
      <c r="A1731">
        <v>68845112</v>
      </c>
      <c r="B1731" t="s">
        <v>1981</v>
      </c>
      <c r="C1731">
        <v>143</v>
      </c>
    </row>
    <row r="1732" spans="1:3" x14ac:dyDescent="0.25">
      <c r="A1732">
        <v>84142691</v>
      </c>
      <c r="B1732" t="s">
        <v>1725</v>
      </c>
      <c r="C1732">
        <v>180</v>
      </c>
    </row>
    <row r="1733" spans="1:3" x14ac:dyDescent="0.25">
      <c r="A1733">
        <v>84148383</v>
      </c>
      <c r="B1733" t="s">
        <v>1729</v>
      </c>
      <c r="C1733">
        <v>180</v>
      </c>
    </row>
    <row r="1734" spans="1:3" x14ac:dyDescent="0.25">
      <c r="A1734">
        <v>84142649</v>
      </c>
      <c r="B1734" t="s">
        <v>1732</v>
      </c>
      <c r="C1734">
        <v>180</v>
      </c>
    </row>
    <row r="1735" spans="1:3" x14ac:dyDescent="0.25">
      <c r="A1735">
        <v>84155279</v>
      </c>
      <c r="B1735" t="s">
        <v>1742</v>
      </c>
      <c r="C1735">
        <v>180</v>
      </c>
    </row>
    <row r="1736" spans="1:3" x14ac:dyDescent="0.25">
      <c r="A1736">
        <v>84159393</v>
      </c>
      <c r="B1736" t="s">
        <v>1744</v>
      </c>
      <c r="C1736">
        <v>180</v>
      </c>
    </row>
    <row r="1737" spans="1:3" x14ac:dyDescent="0.25">
      <c r="A1737">
        <v>84161055</v>
      </c>
      <c r="B1737" t="s">
        <v>1745</v>
      </c>
      <c r="C1737">
        <v>180</v>
      </c>
    </row>
    <row r="1738" spans="1:3" x14ac:dyDescent="0.25">
      <c r="A1738">
        <v>84160923</v>
      </c>
      <c r="B1738" t="s">
        <v>1752</v>
      </c>
      <c r="C1738">
        <v>180</v>
      </c>
    </row>
    <row r="1739" spans="1:3" x14ac:dyDescent="0.25">
      <c r="A1739">
        <v>84142650</v>
      </c>
      <c r="B1739" t="s">
        <v>1756</v>
      </c>
      <c r="C1739">
        <v>180</v>
      </c>
    </row>
    <row r="1740" spans="1:3" x14ac:dyDescent="0.25">
      <c r="A1740">
        <v>84150331</v>
      </c>
      <c r="B1740" t="s">
        <v>1756</v>
      </c>
      <c r="C1740">
        <v>180</v>
      </c>
    </row>
    <row r="1741" spans="1:3" x14ac:dyDescent="0.25">
      <c r="A1741">
        <v>84135849</v>
      </c>
      <c r="B1741" t="s">
        <v>1759</v>
      </c>
      <c r="C1741">
        <v>180</v>
      </c>
    </row>
    <row r="1742" spans="1:3" x14ac:dyDescent="0.25">
      <c r="A1742">
        <v>84142682</v>
      </c>
      <c r="B1742" t="s">
        <v>1759</v>
      </c>
      <c r="C1742">
        <v>180</v>
      </c>
    </row>
    <row r="1743" spans="1:3" x14ac:dyDescent="0.25">
      <c r="A1743">
        <v>84150838</v>
      </c>
      <c r="B1743" t="s">
        <v>1759</v>
      </c>
      <c r="C1743">
        <v>180</v>
      </c>
    </row>
    <row r="1744" spans="1:3" x14ac:dyDescent="0.25">
      <c r="A1744">
        <v>84143118</v>
      </c>
      <c r="B1744" t="s">
        <v>1766</v>
      </c>
      <c r="C1744">
        <v>180</v>
      </c>
    </row>
    <row r="1745" spans="1:3" x14ac:dyDescent="0.25">
      <c r="A1745">
        <v>84150332</v>
      </c>
      <c r="B1745" t="s">
        <v>1766</v>
      </c>
      <c r="C1745">
        <v>180</v>
      </c>
    </row>
    <row r="1746" spans="1:3" x14ac:dyDescent="0.25">
      <c r="A1746">
        <v>84135846</v>
      </c>
      <c r="B1746" t="s">
        <v>1767</v>
      </c>
      <c r="C1746">
        <v>180</v>
      </c>
    </row>
    <row r="1747" spans="1:3" x14ac:dyDescent="0.25">
      <c r="A1747">
        <v>84142711</v>
      </c>
      <c r="B1747" t="s">
        <v>1767</v>
      </c>
      <c r="C1747">
        <v>180</v>
      </c>
    </row>
    <row r="1748" spans="1:3" x14ac:dyDescent="0.25">
      <c r="A1748">
        <v>84150839</v>
      </c>
      <c r="B1748" t="s">
        <v>1767</v>
      </c>
      <c r="C1748">
        <v>180</v>
      </c>
    </row>
    <row r="1749" spans="1:3" x14ac:dyDescent="0.25">
      <c r="A1749">
        <v>84135847</v>
      </c>
      <c r="B1749" t="s">
        <v>1768</v>
      </c>
      <c r="C1749">
        <v>180</v>
      </c>
    </row>
    <row r="1750" spans="1:3" x14ac:dyDescent="0.25">
      <c r="A1750">
        <v>84142674</v>
      </c>
      <c r="B1750" t="s">
        <v>1768</v>
      </c>
      <c r="C1750">
        <v>180</v>
      </c>
    </row>
    <row r="1751" spans="1:3" x14ac:dyDescent="0.25">
      <c r="A1751">
        <v>84135848</v>
      </c>
      <c r="B1751" t="s">
        <v>1772</v>
      </c>
      <c r="C1751">
        <v>180</v>
      </c>
    </row>
    <row r="1752" spans="1:3" x14ac:dyDescent="0.25">
      <c r="A1752">
        <v>84142673</v>
      </c>
      <c r="B1752" t="s">
        <v>1772</v>
      </c>
      <c r="C1752">
        <v>180</v>
      </c>
    </row>
    <row r="1753" spans="1:3" x14ac:dyDescent="0.25">
      <c r="A1753">
        <v>67241792</v>
      </c>
      <c r="B1753" t="s">
        <v>1753</v>
      </c>
      <c r="C1753">
        <v>180</v>
      </c>
    </row>
    <row r="1754" spans="1:3" x14ac:dyDescent="0.25">
      <c r="A1754">
        <v>84152232</v>
      </c>
      <c r="B1754" t="s">
        <v>1725</v>
      </c>
      <c r="C1754">
        <v>180</v>
      </c>
    </row>
    <row r="1755" spans="1:3" x14ac:dyDescent="0.25">
      <c r="A1755">
        <v>84163041</v>
      </c>
      <c r="B1755" t="s">
        <v>1732</v>
      </c>
      <c r="C1755">
        <v>180</v>
      </c>
    </row>
    <row r="1756" spans="1:3" x14ac:dyDescent="0.25">
      <c r="A1756">
        <v>84171429</v>
      </c>
      <c r="B1756" t="s">
        <v>1732</v>
      </c>
      <c r="C1756">
        <v>180</v>
      </c>
    </row>
    <row r="1757" spans="1:3" x14ac:dyDescent="0.25">
      <c r="A1757">
        <v>67266956</v>
      </c>
      <c r="B1757" t="s">
        <v>1740</v>
      </c>
      <c r="C1757">
        <v>180</v>
      </c>
    </row>
    <row r="1758" spans="1:3" x14ac:dyDescent="0.25">
      <c r="A1758">
        <v>84167625</v>
      </c>
      <c r="B1758" t="s">
        <v>1745</v>
      </c>
      <c r="C1758">
        <v>180</v>
      </c>
    </row>
    <row r="1759" spans="1:3" x14ac:dyDescent="0.25">
      <c r="A1759">
        <v>84167454</v>
      </c>
      <c r="B1759" t="s">
        <v>1746</v>
      </c>
      <c r="C1759">
        <v>180</v>
      </c>
    </row>
    <row r="1760" spans="1:3" x14ac:dyDescent="0.25">
      <c r="A1760">
        <v>84167455</v>
      </c>
      <c r="B1760" t="s">
        <v>1747</v>
      </c>
      <c r="C1760">
        <v>180</v>
      </c>
    </row>
    <row r="1761" spans="1:3" x14ac:dyDescent="0.25">
      <c r="A1761">
        <v>84160856</v>
      </c>
      <c r="B1761" t="s">
        <v>1748</v>
      </c>
      <c r="C1761">
        <v>180</v>
      </c>
    </row>
    <row r="1762" spans="1:3" x14ac:dyDescent="0.25">
      <c r="A1762">
        <v>84162980</v>
      </c>
      <c r="B1762" t="s">
        <v>1749</v>
      </c>
      <c r="C1762">
        <v>180</v>
      </c>
    </row>
    <row r="1763" spans="1:3" x14ac:dyDescent="0.25">
      <c r="A1763">
        <v>84171424</v>
      </c>
      <c r="B1763" t="s">
        <v>1749</v>
      </c>
      <c r="C1763">
        <v>180</v>
      </c>
    </row>
    <row r="1764" spans="1:3" x14ac:dyDescent="0.25">
      <c r="A1764">
        <v>84167453</v>
      </c>
      <c r="B1764" t="s">
        <v>1750</v>
      </c>
      <c r="C1764">
        <v>180</v>
      </c>
    </row>
    <row r="1765" spans="1:3" x14ac:dyDescent="0.25">
      <c r="A1765">
        <v>84160760</v>
      </c>
      <c r="B1765" t="s">
        <v>1751</v>
      </c>
      <c r="C1765">
        <v>180</v>
      </c>
    </row>
    <row r="1766" spans="1:3" x14ac:dyDescent="0.25">
      <c r="A1766">
        <v>84159392</v>
      </c>
      <c r="B1766" t="s">
        <v>1753</v>
      </c>
      <c r="C1766">
        <v>180</v>
      </c>
    </row>
    <row r="1767" spans="1:3" x14ac:dyDescent="0.25">
      <c r="A1767">
        <v>84167622</v>
      </c>
      <c r="B1767" t="s">
        <v>1753</v>
      </c>
      <c r="C1767">
        <v>180</v>
      </c>
    </row>
    <row r="1768" spans="1:3" x14ac:dyDescent="0.25">
      <c r="A1768">
        <v>84167623</v>
      </c>
      <c r="B1768" t="s">
        <v>1759</v>
      </c>
      <c r="C1768">
        <v>180</v>
      </c>
    </row>
    <row r="1769" spans="1:3" x14ac:dyDescent="0.25">
      <c r="A1769">
        <v>84170340</v>
      </c>
      <c r="B1769" t="s">
        <v>2153</v>
      </c>
      <c r="C1769">
        <v>180</v>
      </c>
    </row>
    <row r="1770" spans="1:3" x14ac:dyDescent="0.25">
      <c r="A1770">
        <v>84155549</v>
      </c>
      <c r="B1770" t="s">
        <v>1743</v>
      </c>
      <c r="C1770">
        <v>180</v>
      </c>
    </row>
    <row r="1771" spans="1:3" x14ac:dyDescent="0.25">
      <c r="A1771">
        <v>84160510</v>
      </c>
      <c r="B1771" t="s">
        <v>1743</v>
      </c>
      <c r="C1771">
        <v>180</v>
      </c>
    </row>
    <row r="1772" spans="1:3" x14ac:dyDescent="0.25">
      <c r="A1772">
        <v>84155280</v>
      </c>
      <c r="B1772" t="s">
        <v>1749</v>
      </c>
      <c r="C1772">
        <v>180</v>
      </c>
    </row>
    <row r="1773" spans="1:3" x14ac:dyDescent="0.25">
      <c r="A1773">
        <v>84160036</v>
      </c>
      <c r="B1773" t="s">
        <v>1749</v>
      </c>
      <c r="C1773">
        <v>180</v>
      </c>
    </row>
    <row r="1774" spans="1:3" x14ac:dyDescent="0.25">
      <c r="A1774">
        <v>84167624</v>
      </c>
      <c r="B1774" t="s">
        <v>1749</v>
      </c>
      <c r="C1774">
        <v>180</v>
      </c>
    </row>
    <row r="1775" spans="1:3" x14ac:dyDescent="0.25">
      <c r="A1775">
        <v>67549965</v>
      </c>
      <c r="B1775" t="s">
        <v>1741</v>
      </c>
      <c r="C1775">
        <v>180</v>
      </c>
    </row>
    <row r="1776" spans="1:3" x14ac:dyDescent="0.25">
      <c r="A1776">
        <v>67241804</v>
      </c>
      <c r="B1776" t="s">
        <v>1743</v>
      </c>
      <c r="C1776">
        <v>180</v>
      </c>
    </row>
    <row r="1777" spans="1:3" x14ac:dyDescent="0.25">
      <c r="A1777">
        <v>67241801</v>
      </c>
      <c r="B1777" t="s">
        <v>1759</v>
      </c>
      <c r="C1777">
        <v>180</v>
      </c>
    </row>
    <row r="1778" spans="1:3" x14ac:dyDescent="0.25">
      <c r="A1778">
        <v>67151196</v>
      </c>
      <c r="B1778" t="s">
        <v>2100</v>
      </c>
      <c r="C1778">
        <v>130</v>
      </c>
    </row>
    <row r="1779" spans="1:3" x14ac:dyDescent="0.25">
      <c r="A1779">
        <v>67570460</v>
      </c>
      <c r="B1779" t="s">
        <v>2100</v>
      </c>
      <c r="C1779">
        <v>130</v>
      </c>
    </row>
    <row r="1780" spans="1:3" x14ac:dyDescent="0.25">
      <c r="A1780">
        <v>67476560</v>
      </c>
      <c r="B1780" t="s">
        <v>2101</v>
      </c>
      <c r="C1780">
        <v>130</v>
      </c>
    </row>
    <row r="1781" spans="1:3" x14ac:dyDescent="0.25">
      <c r="A1781">
        <v>84161088</v>
      </c>
      <c r="B1781" t="s">
        <v>176</v>
      </c>
      <c r="C1781">
        <v>130</v>
      </c>
    </row>
    <row r="1782" spans="1:3" x14ac:dyDescent="0.25">
      <c r="A1782">
        <v>69727308</v>
      </c>
      <c r="B1782" t="s">
        <v>176</v>
      </c>
      <c r="C1782">
        <v>130</v>
      </c>
    </row>
    <row r="1783" spans="1:3" x14ac:dyDescent="0.25">
      <c r="A1783">
        <v>84149805</v>
      </c>
      <c r="B1783" t="s">
        <v>2095</v>
      </c>
      <c r="C1783">
        <v>130</v>
      </c>
    </row>
    <row r="1784" spans="1:3" x14ac:dyDescent="0.25">
      <c r="A1784">
        <v>84150003</v>
      </c>
      <c r="B1784" t="s">
        <v>2095</v>
      </c>
      <c r="C1784">
        <v>130</v>
      </c>
    </row>
    <row r="1785" spans="1:3" x14ac:dyDescent="0.25">
      <c r="A1785">
        <v>84137558</v>
      </c>
      <c r="B1785" t="s">
        <v>176</v>
      </c>
      <c r="C1785">
        <v>130</v>
      </c>
    </row>
    <row r="1786" spans="1:3" x14ac:dyDescent="0.25">
      <c r="A1786">
        <v>84149814</v>
      </c>
      <c r="B1786" t="s">
        <v>2131</v>
      </c>
      <c r="C1786">
        <v>130</v>
      </c>
    </row>
    <row r="1787" spans="1:3" x14ac:dyDescent="0.25">
      <c r="A1787">
        <v>84147869</v>
      </c>
      <c r="B1787" t="s">
        <v>2156</v>
      </c>
      <c r="C1787">
        <v>130</v>
      </c>
    </row>
    <row r="1788" spans="1:3" x14ac:dyDescent="0.25">
      <c r="A1788">
        <v>67476467</v>
      </c>
      <c r="B1788" t="s">
        <v>2149</v>
      </c>
      <c r="C1788">
        <v>130</v>
      </c>
    </row>
    <row r="1789" spans="1:3" x14ac:dyDescent="0.25">
      <c r="A1789">
        <v>84171236</v>
      </c>
      <c r="B1789" t="s">
        <v>2166</v>
      </c>
      <c r="C1789">
        <v>130</v>
      </c>
    </row>
    <row r="1790" spans="1:3" x14ac:dyDescent="0.25">
      <c r="A1790">
        <v>84158334</v>
      </c>
      <c r="B1790" t="s">
        <v>2083</v>
      </c>
      <c r="C1790">
        <v>130</v>
      </c>
    </row>
    <row r="1791" spans="1:3" x14ac:dyDescent="0.25">
      <c r="A1791">
        <v>84155000</v>
      </c>
      <c r="B1791" t="s">
        <v>2123</v>
      </c>
      <c r="C1791">
        <v>130</v>
      </c>
    </row>
    <row r="1792" spans="1:3" x14ac:dyDescent="0.25">
      <c r="A1792">
        <v>84150022</v>
      </c>
      <c r="B1792" t="s">
        <v>107</v>
      </c>
      <c r="C1792">
        <v>130</v>
      </c>
    </row>
    <row r="1793" spans="1:3" x14ac:dyDescent="0.25">
      <c r="A1793">
        <v>84168604</v>
      </c>
      <c r="B1793" t="s">
        <v>2154</v>
      </c>
      <c r="C1793">
        <v>130</v>
      </c>
    </row>
    <row r="1794" spans="1:3" x14ac:dyDescent="0.25">
      <c r="A1794">
        <v>84159496</v>
      </c>
      <c r="B1794" t="s">
        <v>2167</v>
      </c>
      <c r="C1794">
        <v>130</v>
      </c>
    </row>
    <row r="1795" spans="1:3" x14ac:dyDescent="0.25">
      <c r="A1795">
        <v>84136289</v>
      </c>
      <c r="B1795" t="s">
        <v>2116</v>
      </c>
      <c r="C1795">
        <v>130</v>
      </c>
    </row>
    <row r="1796" spans="1:3" x14ac:dyDescent="0.25">
      <c r="A1796">
        <v>67466496</v>
      </c>
      <c r="B1796" t="s">
        <v>433</v>
      </c>
      <c r="C1796">
        <v>130</v>
      </c>
    </row>
    <row r="1797" spans="1:3" x14ac:dyDescent="0.25">
      <c r="A1797">
        <v>69677917</v>
      </c>
      <c r="B1797" t="s">
        <v>433</v>
      </c>
      <c r="C1797">
        <v>130</v>
      </c>
    </row>
    <row r="1798" spans="1:3" x14ac:dyDescent="0.25">
      <c r="A1798">
        <v>69677917</v>
      </c>
      <c r="B1798" t="s">
        <v>433</v>
      </c>
      <c r="C1798">
        <v>130</v>
      </c>
    </row>
    <row r="1799" spans="1:3" x14ac:dyDescent="0.25">
      <c r="A1799">
        <v>67476616</v>
      </c>
      <c r="B1799" t="s">
        <v>107</v>
      </c>
      <c r="C1799">
        <v>130</v>
      </c>
    </row>
    <row r="1800" spans="1:3" x14ac:dyDescent="0.25">
      <c r="A1800">
        <v>68518501</v>
      </c>
      <c r="B1800" t="s">
        <v>107</v>
      </c>
      <c r="C1800">
        <v>130</v>
      </c>
    </row>
    <row r="1801" spans="1:3" x14ac:dyDescent="0.25">
      <c r="A1801">
        <v>84169644</v>
      </c>
      <c r="B1801" t="s">
        <v>2126</v>
      </c>
      <c r="C1801">
        <v>130</v>
      </c>
    </row>
    <row r="1802" spans="1:3" x14ac:dyDescent="0.25">
      <c r="A1802">
        <v>67476600</v>
      </c>
      <c r="B1802" t="s">
        <v>2129</v>
      </c>
      <c r="C1802">
        <v>130</v>
      </c>
    </row>
    <row r="1803" spans="1:3" x14ac:dyDescent="0.25">
      <c r="A1803">
        <v>68656226</v>
      </c>
      <c r="B1803" t="s">
        <v>2132</v>
      </c>
      <c r="C1803">
        <v>130</v>
      </c>
    </row>
    <row r="1804" spans="1:3" x14ac:dyDescent="0.25">
      <c r="A1804">
        <v>67466462</v>
      </c>
      <c r="B1804" t="s">
        <v>62</v>
      </c>
      <c r="C1804">
        <v>130</v>
      </c>
    </row>
    <row r="1805" spans="1:3" x14ac:dyDescent="0.25">
      <c r="A1805">
        <v>67684602</v>
      </c>
      <c r="B1805" t="s">
        <v>62</v>
      </c>
      <c r="C1805">
        <v>104</v>
      </c>
    </row>
    <row r="1806" spans="1:3" x14ac:dyDescent="0.25">
      <c r="A1806">
        <v>68454515</v>
      </c>
      <c r="B1806" t="s">
        <v>62</v>
      </c>
      <c r="C1806">
        <v>117</v>
      </c>
    </row>
    <row r="1807" spans="1:3" x14ac:dyDescent="0.25">
      <c r="A1807">
        <v>68763716</v>
      </c>
      <c r="B1807" t="s">
        <v>62</v>
      </c>
      <c r="C1807">
        <v>117</v>
      </c>
    </row>
    <row r="1808" spans="1:3" x14ac:dyDescent="0.25">
      <c r="A1808">
        <v>69621212</v>
      </c>
      <c r="B1808" t="s">
        <v>62</v>
      </c>
      <c r="C1808">
        <v>108</v>
      </c>
    </row>
    <row r="1809" spans="1:3" x14ac:dyDescent="0.25">
      <c r="A1809">
        <v>69621212</v>
      </c>
      <c r="B1809" t="s">
        <v>62</v>
      </c>
      <c r="C1809">
        <v>108</v>
      </c>
    </row>
    <row r="1810" spans="1:3" x14ac:dyDescent="0.25">
      <c r="A1810">
        <v>67466492</v>
      </c>
      <c r="B1810" t="s">
        <v>61</v>
      </c>
      <c r="C1810">
        <v>130</v>
      </c>
    </row>
    <row r="1811" spans="1:3" x14ac:dyDescent="0.25">
      <c r="A1811">
        <v>67642011</v>
      </c>
      <c r="B1811" t="s">
        <v>634</v>
      </c>
      <c r="C1811">
        <v>130</v>
      </c>
    </row>
    <row r="1812" spans="1:3" x14ac:dyDescent="0.25">
      <c r="A1812">
        <v>67466490</v>
      </c>
      <c r="B1812" t="s">
        <v>618</v>
      </c>
      <c r="C1812">
        <v>130</v>
      </c>
    </row>
    <row r="1813" spans="1:3" x14ac:dyDescent="0.25">
      <c r="A1813">
        <v>67465063</v>
      </c>
      <c r="B1813" t="s">
        <v>2150</v>
      </c>
      <c r="C1813">
        <v>130</v>
      </c>
    </row>
    <row r="1814" spans="1:3" x14ac:dyDescent="0.25">
      <c r="A1814">
        <v>84168603</v>
      </c>
      <c r="B1814" t="s">
        <v>2154</v>
      </c>
      <c r="C1814">
        <v>130</v>
      </c>
    </row>
    <row r="1815" spans="1:3" x14ac:dyDescent="0.25">
      <c r="A1815">
        <v>84168606</v>
      </c>
      <c r="B1815" t="s">
        <v>2154</v>
      </c>
      <c r="C1815">
        <v>130</v>
      </c>
    </row>
    <row r="1816" spans="1:3" x14ac:dyDescent="0.25">
      <c r="A1816">
        <v>67476606</v>
      </c>
      <c r="B1816" t="s">
        <v>2165</v>
      </c>
      <c r="C1816">
        <v>130</v>
      </c>
    </row>
    <row r="1817" spans="1:3" x14ac:dyDescent="0.25">
      <c r="A1817">
        <v>84168748</v>
      </c>
      <c r="B1817" t="s">
        <v>2165</v>
      </c>
      <c r="C1817">
        <v>130</v>
      </c>
    </row>
    <row r="1818" spans="1:3" x14ac:dyDescent="0.25">
      <c r="A1818">
        <v>84169207</v>
      </c>
      <c r="B1818" t="s">
        <v>2165</v>
      </c>
      <c r="C1818">
        <v>130</v>
      </c>
    </row>
    <row r="1819" spans="1:3" x14ac:dyDescent="0.25">
      <c r="A1819">
        <v>67197258</v>
      </c>
      <c r="B1819" t="s">
        <v>2167</v>
      </c>
      <c r="C1819">
        <v>130</v>
      </c>
    </row>
    <row r="1820" spans="1:3" x14ac:dyDescent="0.25">
      <c r="A1820">
        <v>67476554</v>
      </c>
      <c r="B1820" t="s">
        <v>2169</v>
      </c>
      <c r="C1820">
        <v>130</v>
      </c>
    </row>
    <row r="1821" spans="1:3" x14ac:dyDescent="0.25">
      <c r="A1821">
        <v>67533680</v>
      </c>
      <c r="B1821" t="s">
        <v>2171</v>
      </c>
      <c r="C1821">
        <v>130</v>
      </c>
    </row>
    <row r="1822" spans="1:3" x14ac:dyDescent="0.25">
      <c r="A1822">
        <v>69778792</v>
      </c>
      <c r="B1822" t="s">
        <v>107</v>
      </c>
      <c r="C1822">
        <v>130</v>
      </c>
    </row>
    <row r="1823" spans="1:3" x14ac:dyDescent="0.25">
      <c r="A1823">
        <v>69629468</v>
      </c>
      <c r="B1823" t="s">
        <v>433</v>
      </c>
      <c r="C1823">
        <v>130</v>
      </c>
    </row>
    <row r="1824" spans="1:3" x14ac:dyDescent="0.25">
      <c r="A1824">
        <v>69725082</v>
      </c>
      <c r="B1824" t="s">
        <v>62</v>
      </c>
      <c r="C1824">
        <v>130</v>
      </c>
    </row>
    <row r="1825" spans="1:3" x14ac:dyDescent="0.25">
      <c r="A1825">
        <v>69725083</v>
      </c>
      <c r="B1825" t="s">
        <v>199</v>
      </c>
      <c r="C1825">
        <v>130</v>
      </c>
    </row>
    <row r="1826" spans="1:3" x14ac:dyDescent="0.25">
      <c r="A1826">
        <v>69725079</v>
      </c>
      <c r="B1826" t="s">
        <v>62</v>
      </c>
      <c r="C1826">
        <v>108</v>
      </c>
    </row>
    <row r="1827" spans="1:3" x14ac:dyDescent="0.25">
      <c r="A1827">
        <v>84156920</v>
      </c>
      <c r="B1827" t="s">
        <v>2124</v>
      </c>
      <c r="C1827">
        <v>130</v>
      </c>
    </row>
    <row r="1828" spans="1:3" x14ac:dyDescent="0.25">
      <c r="A1828">
        <v>84161988</v>
      </c>
      <c r="B1828" t="s">
        <v>2127</v>
      </c>
      <c r="C1828">
        <v>130</v>
      </c>
    </row>
    <row r="1829" spans="1:3" x14ac:dyDescent="0.25">
      <c r="A1829">
        <v>67353479</v>
      </c>
      <c r="B1829" t="s">
        <v>2150</v>
      </c>
      <c r="C1829">
        <v>130</v>
      </c>
    </row>
    <row r="1830" spans="1:3" x14ac:dyDescent="0.25">
      <c r="A1830">
        <v>67289354</v>
      </c>
      <c r="B1830" t="s">
        <v>1549</v>
      </c>
      <c r="C1830">
        <v>120</v>
      </c>
    </row>
    <row r="1831" spans="1:3" x14ac:dyDescent="0.25">
      <c r="A1831">
        <v>69653125</v>
      </c>
      <c r="B1831" t="s">
        <v>1549</v>
      </c>
      <c r="C1831">
        <v>120</v>
      </c>
    </row>
    <row r="1832" spans="1:3" x14ac:dyDescent="0.25">
      <c r="A1832">
        <v>84171659</v>
      </c>
      <c r="B1832" t="s">
        <v>1549</v>
      </c>
      <c r="C1832">
        <v>120</v>
      </c>
    </row>
    <row r="1833" spans="1:3" x14ac:dyDescent="0.25">
      <c r="A1833">
        <v>67547978</v>
      </c>
      <c r="B1833" t="s">
        <v>1580</v>
      </c>
      <c r="C1833">
        <v>120</v>
      </c>
    </row>
    <row r="1834" spans="1:3" x14ac:dyDescent="0.25">
      <c r="A1834">
        <v>67899522</v>
      </c>
      <c r="B1834" t="s">
        <v>1581</v>
      </c>
      <c r="C1834">
        <v>120</v>
      </c>
    </row>
    <row r="1835" spans="1:3" x14ac:dyDescent="0.25">
      <c r="A1835">
        <v>68271545</v>
      </c>
      <c r="B1835" t="s">
        <v>693</v>
      </c>
      <c r="C1835">
        <v>120</v>
      </c>
    </row>
    <row r="1836" spans="1:3" x14ac:dyDescent="0.25">
      <c r="A1836">
        <v>84160522</v>
      </c>
      <c r="B1836" t="s">
        <v>1649</v>
      </c>
      <c r="C1836">
        <v>120</v>
      </c>
    </row>
    <row r="1837" spans="1:3" x14ac:dyDescent="0.25">
      <c r="A1837">
        <v>67242758</v>
      </c>
      <c r="B1837" t="s">
        <v>440</v>
      </c>
      <c r="C1837">
        <v>120</v>
      </c>
    </row>
    <row r="1838" spans="1:3" x14ac:dyDescent="0.25">
      <c r="A1838">
        <v>69652931</v>
      </c>
      <c r="B1838" t="s">
        <v>440</v>
      </c>
      <c r="C1838">
        <v>120</v>
      </c>
    </row>
    <row r="1839" spans="1:3" x14ac:dyDescent="0.25">
      <c r="A1839">
        <v>67241800</v>
      </c>
      <c r="B1839" t="s">
        <v>1797</v>
      </c>
      <c r="C1839">
        <v>120</v>
      </c>
    </row>
    <row r="1840" spans="1:3" x14ac:dyDescent="0.25">
      <c r="A1840">
        <v>69653140</v>
      </c>
      <c r="B1840" t="s">
        <v>1797</v>
      </c>
      <c r="C1840">
        <v>120</v>
      </c>
    </row>
    <row r="1841" spans="1:3" x14ac:dyDescent="0.25">
      <c r="A1841">
        <v>84171657</v>
      </c>
      <c r="B1841" t="s">
        <v>1797</v>
      </c>
      <c r="C1841">
        <v>120</v>
      </c>
    </row>
    <row r="1842" spans="1:3" x14ac:dyDescent="0.25">
      <c r="A1842">
        <v>68338850</v>
      </c>
      <c r="B1842" t="s">
        <v>1913</v>
      </c>
      <c r="C1842">
        <v>264</v>
      </c>
    </row>
    <row r="1843" spans="1:3" x14ac:dyDescent="0.25">
      <c r="A1843">
        <v>68658794</v>
      </c>
      <c r="B1843" t="s">
        <v>408</v>
      </c>
      <c r="C1843">
        <v>120</v>
      </c>
    </row>
    <row r="1844" spans="1:3" x14ac:dyDescent="0.25">
      <c r="A1844">
        <v>69556602</v>
      </c>
      <c r="B1844" t="s">
        <v>408</v>
      </c>
      <c r="C1844">
        <v>120</v>
      </c>
    </row>
    <row r="1845" spans="1:3" x14ac:dyDescent="0.25">
      <c r="A1845">
        <v>69556602</v>
      </c>
      <c r="B1845" t="s">
        <v>408</v>
      </c>
      <c r="C1845">
        <v>120</v>
      </c>
    </row>
    <row r="1846" spans="1:3" x14ac:dyDescent="0.25">
      <c r="A1846">
        <v>69556602</v>
      </c>
      <c r="B1846" t="s">
        <v>408</v>
      </c>
      <c r="C1846">
        <v>120</v>
      </c>
    </row>
    <row r="1847" spans="1:3" x14ac:dyDescent="0.25">
      <c r="A1847">
        <v>69556602</v>
      </c>
      <c r="B1847" t="s">
        <v>408</v>
      </c>
      <c r="C1847">
        <v>120</v>
      </c>
    </row>
    <row r="1848" spans="1:3" x14ac:dyDescent="0.25">
      <c r="A1848">
        <v>69556602</v>
      </c>
      <c r="B1848" t="s">
        <v>408</v>
      </c>
      <c r="C1848">
        <v>120</v>
      </c>
    </row>
    <row r="1849" spans="1:3" x14ac:dyDescent="0.25">
      <c r="A1849">
        <v>69556602</v>
      </c>
      <c r="B1849" t="s">
        <v>408</v>
      </c>
      <c r="C1849">
        <v>120</v>
      </c>
    </row>
    <row r="1850" spans="1:3" x14ac:dyDescent="0.25">
      <c r="A1850">
        <v>68399303</v>
      </c>
      <c r="B1850" t="s">
        <v>703</v>
      </c>
      <c r="C1850">
        <v>120</v>
      </c>
    </row>
    <row r="1851" spans="1:3" x14ac:dyDescent="0.25">
      <c r="A1851">
        <v>69628686</v>
      </c>
      <c r="B1851" t="s">
        <v>703</v>
      </c>
      <c r="C1851">
        <v>120</v>
      </c>
    </row>
    <row r="1852" spans="1:3" x14ac:dyDescent="0.25">
      <c r="A1852">
        <v>68399302</v>
      </c>
      <c r="B1852" t="s">
        <v>434</v>
      </c>
      <c r="C1852">
        <v>120</v>
      </c>
    </row>
    <row r="1853" spans="1:3" x14ac:dyDescent="0.25">
      <c r="A1853">
        <v>69629469</v>
      </c>
      <c r="B1853" t="s">
        <v>434</v>
      </c>
      <c r="C1853">
        <v>120</v>
      </c>
    </row>
    <row r="1854" spans="1:3" x14ac:dyDescent="0.25">
      <c r="A1854">
        <v>68842328</v>
      </c>
      <c r="B1854" t="s">
        <v>1938</v>
      </c>
      <c r="C1854" t="e">
        <v>#N/A</v>
      </c>
    </row>
    <row r="1855" spans="1:3" x14ac:dyDescent="0.25">
      <c r="A1855">
        <v>68658796</v>
      </c>
      <c r="B1855" t="s">
        <v>409</v>
      </c>
      <c r="C1855">
        <v>120</v>
      </c>
    </row>
    <row r="1856" spans="1:3" x14ac:dyDescent="0.25">
      <c r="A1856">
        <v>69557443</v>
      </c>
      <c r="B1856" t="s">
        <v>409</v>
      </c>
      <c r="C1856">
        <v>120</v>
      </c>
    </row>
    <row r="1857" spans="1:3" x14ac:dyDescent="0.25">
      <c r="A1857">
        <v>69557443</v>
      </c>
      <c r="B1857" t="s">
        <v>409</v>
      </c>
      <c r="C1857">
        <v>120</v>
      </c>
    </row>
    <row r="1858" spans="1:3" x14ac:dyDescent="0.25">
      <c r="A1858">
        <v>69557443</v>
      </c>
      <c r="B1858" t="s">
        <v>409</v>
      </c>
      <c r="C1858">
        <v>120</v>
      </c>
    </row>
    <row r="1859" spans="1:3" x14ac:dyDescent="0.25">
      <c r="A1859">
        <v>69557443</v>
      </c>
      <c r="B1859" t="s">
        <v>409</v>
      </c>
      <c r="C1859">
        <v>120</v>
      </c>
    </row>
    <row r="1860" spans="1:3" x14ac:dyDescent="0.25">
      <c r="A1860">
        <v>68658795</v>
      </c>
      <c r="B1860" t="s">
        <v>405</v>
      </c>
      <c r="C1860">
        <v>120</v>
      </c>
    </row>
    <row r="1861" spans="1:3" x14ac:dyDescent="0.25">
      <c r="A1861">
        <v>69552657</v>
      </c>
      <c r="B1861" t="s">
        <v>405</v>
      </c>
      <c r="C1861">
        <v>108</v>
      </c>
    </row>
    <row r="1862" spans="1:3" x14ac:dyDescent="0.25">
      <c r="A1862">
        <v>68399305</v>
      </c>
      <c r="B1862" t="s">
        <v>1939</v>
      </c>
      <c r="C1862">
        <v>120</v>
      </c>
    </row>
    <row r="1863" spans="1:3" x14ac:dyDescent="0.25">
      <c r="A1863">
        <v>68399306</v>
      </c>
      <c r="B1863" t="s">
        <v>435</v>
      </c>
      <c r="C1863">
        <v>120</v>
      </c>
    </row>
    <row r="1864" spans="1:3" x14ac:dyDescent="0.25">
      <c r="A1864">
        <v>69629470</v>
      </c>
      <c r="B1864" t="s">
        <v>435</v>
      </c>
      <c r="C1864">
        <v>120</v>
      </c>
    </row>
    <row r="1865" spans="1:3" x14ac:dyDescent="0.25">
      <c r="A1865">
        <v>69556602</v>
      </c>
      <c r="B1865" t="s">
        <v>408</v>
      </c>
      <c r="C1865">
        <v>120</v>
      </c>
    </row>
    <row r="1866" spans="1:3" x14ac:dyDescent="0.25">
      <c r="A1866">
        <v>69557443</v>
      </c>
      <c r="B1866" t="s">
        <v>409</v>
      </c>
      <c r="C1866">
        <v>120</v>
      </c>
    </row>
    <row r="1867" spans="1:3" x14ac:dyDescent="0.25">
      <c r="A1867">
        <v>69628686</v>
      </c>
      <c r="B1867" t="s">
        <v>703</v>
      </c>
      <c r="C1867">
        <v>120</v>
      </c>
    </row>
    <row r="1868" spans="1:3" x14ac:dyDescent="0.25">
      <c r="A1868">
        <v>69629470</v>
      </c>
      <c r="B1868" t="s">
        <v>1940</v>
      </c>
      <c r="C1868">
        <v>120</v>
      </c>
    </row>
    <row r="1869" spans="1:3" x14ac:dyDescent="0.25">
      <c r="A1869">
        <v>84160300</v>
      </c>
      <c r="B1869" t="s">
        <v>1682</v>
      </c>
      <c r="C1869">
        <v>120</v>
      </c>
    </row>
    <row r="1870" spans="1:3" x14ac:dyDescent="0.25">
      <c r="A1870">
        <v>84161407</v>
      </c>
      <c r="B1870" t="s">
        <v>2091</v>
      </c>
      <c r="C1870">
        <v>110</v>
      </c>
    </row>
    <row r="1871" spans="1:3" x14ac:dyDescent="0.25">
      <c r="A1871">
        <v>84127431</v>
      </c>
      <c r="B1871" t="s">
        <v>2093</v>
      </c>
      <c r="C1871">
        <v>110</v>
      </c>
    </row>
    <row r="1872" spans="1:3" x14ac:dyDescent="0.25">
      <c r="A1872">
        <v>84127441</v>
      </c>
      <c r="B1872" t="s">
        <v>2115</v>
      </c>
      <c r="C1872">
        <v>110</v>
      </c>
    </row>
    <row r="1873" spans="1:3" x14ac:dyDescent="0.25">
      <c r="A1873">
        <v>69629477</v>
      </c>
      <c r="B1873" t="s">
        <v>436</v>
      </c>
      <c r="C1873">
        <v>108</v>
      </c>
    </row>
    <row r="1874" spans="1:3" x14ac:dyDescent="0.25">
      <c r="A1874">
        <v>69964648</v>
      </c>
      <c r="B1874" t="s">
        <v>2315</v>
      </c>
      <c r="C1874">
        <v>120</v>
      </c>
    </row>
    <row r="1875" spans="1:3" x14ac:dyDescent="0.25">
      <c r="A1875">
        <v>68400971</v>
      </c>
      <c r="B1875" t="s">
        <v>706</v>
      </c>
      <c r="C1875">
        <v>110</v>
      </c>
    </row>
    <row r="1876" spans="1:3" x14ac:dyDescent="0.25">
      <c r="A1876">
        <v>68419270</v>
      </c>
      <c r="B1876" t="s">
        <v>709</v>
      </c>
      <c r="C1876">
        <v>110</v>
      </c>
    </row>
    <row r="1877" spans="1:3" x14ac:dyDescent="0.25">
      <c r="A1877">
        <v>68400974</v>
      </c>
      <c r="B1877" t="s">
        <v>1980</v>
      </c>
      <c r="C1877">
        <v>110</v>
      </c>
    </row>
    <row r="1878" spans="1:3" x14ac:dyDescent="0.25">
      <c r="A1878">
        <v>68419271</v>
      </c>
      <c r="B1878" t="s">
        <v>1982</v>
      </c>
      <c r="C1878">
        <v>110</v>
      </c>
    </row>
    <row r="1879" spans="1:3" x14ac:dyDescent="0.25">
      <c r="A1879">
        <v>68400970</v>
      </c>
      <c r="B1879" t="s">
        <v>705</v>
      </c>
      <c r="C1879">
        <v>110</v>
      </c>
    </row>
    <row r="1880" spans="1:3" x14ac:dyDescent="0.25">
      <c r="A1880">
        <v>68419272</v>
      </c>
      <c r="B1880" t="s">
        <v>1986</v>
      </c>
      <c r="C1880">
        <v>110</v>
      </c>
    </row>
    <row r="1881" spans="1:3" x14ac:dyDescent="0.25">
      <c r="A1881">
        <v>84127444</v>
      </c>
      <c r="B1881" t="s">
        <v>2088</v>
      </c>
      <c r="C1881">
        <v>117</v>
      </c>
    </row>
    <row r="1882" spans="1:3" x14ac:dyDescent="0.25">
      <c r="A1882">
        <v>67146320</v>
      </c>
      <c r="B1882" t="s">
        <v>1800</v>
      </c>
      <c r="C1882">
        <v>225</v>
      </c>
    </row>
    <row r="1883" spans="1:3" x14ac:dyDescent="0.25">
      <c r="A1883">
        <v>84172025</v>
      </c>
      <c r="B1883" t="s">
        <v>1802</v>
      </c>
      <c r="C1883">
        <v>225</v>
      </c>
    </row>
    <row r="1884" spans="1:3" x14ac:dyDescent="0.25">
      <c r="A1884">
        <v>67255168</v>
      </c>
      <c r="B1884" t="s">
        <v>1972</v>
      </c>
      <c r="C1884">
        <v>130</v>
      </c>
    </row>
    <row r="1885" spans="1:3" x14ac:dyDescent="0.25">
      <c r="A1885">
        <v>67654330</v>
      </c>
      <c r="B1885" t="s">
        <v>1936</v>
      </c>
      <c r="C1885">
        <v>130</v>
      </c>
    </row>
    <row r="1886" spans="1:3" x14ac:dyDescent="0.25">
      <c r="A1886">
        <v>68366686</v>
      </c>
      <c r="B1886" t="s">
        <v>1955</v>
      </c>
      <c r="C1886" t="e">
        <v>#N/A</v>
      </c>
    </row>
    <row r="1887" spans="1:3" x14ac:dyDescent="0.25">
      <c r="A1887">
        <v>67654331</v>
      </c>
      <c r="B1887" t="s">
        <v>1955</v>
      </c>
      <c r="C1887">
        <v>130</v>
      </c>
    </row>
    <row r="1888" spans="1:3" x14ac:dyDescent="0.25">
      <c r="A1888">
        <v>67872667</v>
      </c>
      <c r="B1888" t="s">
        <v>1966</v>
      </c>
      <c r="C1888">
        <v>117</v>
      </c>
    </row>
    <row r="1889" spans="1:3" x14ac:dyDescent="0.25">
      <c r="A1889">
        <v>67255169</v>
      </c>
      <c r="B1889" t="s">
        <v>1966</v>
      </c>
      <c r="C1889">
        <v>130</v>
      </c>
    </row>
    <row r="1890" spans="1:3" x14ac:dyDescent="0.25">
      <c r="A1890">
        <v>84158012</v>
      </c>
      <c r="B1890" t="s">
        <v>2086</v>
      </c>
      <c r="C1890">
        <v>110</v>
      </c>
    </row>
    <row r="1891" spans="1:3" x14ac:dyDescent="0.25">
      <c r="A1891">
        <v>84136601</v>
      </c>
      <c r="B1891" t="s">
        <v>1948</v>
      </c>
      <c r="C1891">
        <v>225</v>
      </c>
    </row>
    <row r="1892" spans="1:3" x14ac:dyDescent="0.25">
      <c r="A1892">
        <v>84166271</v>
      </c>
      <c r="B1892" t="s">
        <v>1948</v>
      </c>
      <c r="C1892">
        <v>150</v>
      </c>
    </row>
    <row r="1893" spans="1:3" x14ac:dyDescent="0.25">
      <c r="A1893">
        <v>84141152</v>
      </c>
      <c r="B1893" t="s">
        <v>1953</v>
      </c>
      <c r="C1893">
        <v>225</v>
      </c>
    </row>
    <row r="1894" spans="1:3" x14ac:dyDescent="0.25">
      <c r="A1894">
        <v>84147142</v>
      </c>
      <c r="B1894" t="s">
        <v>1953</v>
      </c>
      <c r="C1894">
        <v>225</v>
      </c>
    </row>
    <row r="1895" spans="1:3" x14ac:dyDescent="0.25">
      <c r="A1895">
        <v>84160203</v>
      </c>
      <c r="B1895" t="s">
        <v>1953</v>
      </c>
      <c r="C1895">
        <v>225</v>
      </c>
    </row>
    <row r="1896" spans="1:3" x14ac:dyDescent="0.25">
      <c r="A1896">
        <v>84161296</v>
      </c>
      <c r="B1896" t="s">
        <v>1945</v>
      </c>
      <c r="C1896">
        <v>168</v>
      </c>
    </row>
    <row r="1897" spans="1:3" x14ac:dyDescent="0.25">
      <c r="A1897">
        <v>84148372</v>
      </c>
      <c r="B1897" t="s">
        <v>2168</v>
      </c>
      <c r="C1897">
        <v>110</v>
      </c>
    </row>
    <row r="1898" spans="1:3" x14ac:dyDescent="0.25">
      <c r="A1898">
        <v>84135792</v>
      </c>
      <c r="B1898" t="s">
        <v>877</v>
      </c>
      <c r="C1898">
        <v>192</v>
      </c>
    </row>
    <row r="1899" spans="1:3" x14ac:dyDescent="0.25">
      <c r="A1899">
        <v>84108995</v>
      </c>
      <c r="B1899" t="s">
        <v>971</v>
      </c>
      <c r="C1899">
        <v>192</v>
      </c>
    </row>
    <row r="1900" spans="1:3" x14ac:dyDescent="0.25">
      <c r="A1900">
        <v>84109019</v>
      </c>
      <c r="B1900" t="s">
        <v>978</v>
      </c>
      <c r="C1900">
        <v>192</v>
      </c>
    </row>
    <row r="1901" spans="1:3" x14ac:dyDescent="0.25">
      <c r="A1901">
        <v>84132969</v>
      </c>
      <c r="B1901" t="s">
        <v>1033</v>
      </c>
      <c r="C1901">
        <v>192</v>
      </c>
    </row>
    <row r="1902" spans="1:3" x14ac:dyDescent="0.25">
      <c r="A1902">
        <v>84137726</v>
      </c>
      <c r="B1902" t="s">
        <v>1309</v>
      </c>
      <c r="C1902">
        <v>192</v>
      </c>
    </row>
    <row r="1903" spans="1:3" x14ac:dyDescent="0.25">
      <c r="A1903">
        <v>84141095</v>
      </c>
      <c r="B1903" t="s">
        <v>1320</v>
      </c>
      <c r="C1903">
        <v>192</v>
      </c>
    </row>
    <row r="1904" spans="1:3" x14ac:dyDescent="0.25">
      <c r="A1904">
        <v>67382713</v>
      </c>
      <c r="B1904" t="s">
        <v>615</v>
      </c>
      <c r="C1904">
        <v>207</v>
      </c>
    </row>
    <row r="1905" spans="1:3" x14ac:dyDescent="0.25">
      <c r="A1905">
        <v>84151997</v>
      </c>
      <c r="B1905" t="s">
        <v>2144</v>
      </c>
      <c r="C1905">
        <v>110</v>
      </c>
    </row>
    <row r="1906" spans="1:3" x14ac:dyDescent="0.25">
      <c r="A1906">
        <v>68115479</v>
      </c>
      <c r="B1906" t="s">
        <v>200</v>
      </c>
      <c r="C1906">
        <v>30</v>
      </c>
    </row>
    <row r="1907" spans="1:3" x14ac:dyDescent="0.25">
      <c r="A1907">
        <v>69705264</v>
      </c>
      <c r="B1907" t="s">
        <v>200</v>
      </c>
      <c r="C1907">
        <v>30</v>
      </c>
    </row>
    <row r="1908" spans="1:3" x14ac:dyDescent="0.25">
      <c r="A1908">
        <v>84167155</v>
      </c>
      <c r="B1908" t="s">
        <v>2118</v>
      </c>
      <c r="C1908">
        <v>110</v>
      </c>
    </row>
    <row r="1909" spans="1:3" x14ac:dyDescent="0.25">
      <c r="A1909">
        <v>84158506</v>
      </c>
      <c r="B1909" t="s">
        <v>2135</v>
      </c>
      <c r="C1909">
        <v>110</v>
      </c>
    </row>
    <row r="1910" spans="1:3" x14ac:dyDescent="0.25">
      <c r="A1910">
        <v>84159499</v>
      </c>
      <c r="B1910" t="s">
        <v>2085</v>
      </c>
      <c r="C1910">
        <v>130</v>
      </c>
    </row>
    <row r="1911" spans="1:3" x14ac:dyDescent="0.25">
      <c r="A1911">
        <v>84137591</v>
      </c>
      <c r="B1911" t="s">
        <v>2118</v>
      </c>
      <c r="C1911">
        <v>110</v>
      </c>
    </row>
    <row r="1912" spans="1:3" x14ac:dyDescent="0.25">
      <c r="A1912">
        <v>84137870</v>
      </c>
      <c r="B1912" t="s">
        <v>2118</v>
      </c>
      <c r="C1912">
        <v>110</v>
      </c>
    </row>
    <row r="1913" spans="1:3" x14ac:dyDescent="0.25">
      <c r="A1913">
        <v>84136153</v>
      </c>
      <c r="B1913" t="s">
        <v>2135</v>
      </c>
      <c r="C1913">
        <v>110</v>
      </c>
    </row>
    <row r="1914" spans="1:3" x14ac:dyDescent="0.25">
      <c r="A1914">
        <v>84137594</v>
      </c>
      <c r="B1914" t="s">
        <v>2135</v>
      </c>
      <c r="C1914">
        <v>110</v>
      </c>
    </row>
    <row r="1915" spans="1:3" x14ac:dyDescent="0.25">
      <c r="A1915">
        <v>84137791</v>
      </c>
      <c r="B1915" t="s">
        <v>2141</v>
      </c>
      <c r="C1915">
        <v>110</v>
      </c>
    </row>
    <row r="1916" spans="1:3" x14ac:dyDescent="0.25">
      <c r="A1916">
        <v>84146691</v>
      </c>
      <c r="B1916" t="s">
        <v>2141</v>
      </c>
      <c r="C1916">
        <v>110</v>
      </c>
    </row>
    <row r="1917" spans="1:3" x14ac:dyDescent="0.25">
      <c r="A1917">
        <v>84136155</v>
      </c>
      <c r="B1917" t="s">
        <v>2144</v>
      </c>
      <c r="C1917">
        <v>110</v>
      </c>
    </row>
    <row r="1918" spans="1:3" x14ac:dyDescent="0.25">
      <c r="A1918">
        <v>84137559</v>
      </c>
      <c r="B1918" t="s">
        <v>2144</v>
      </c>
      <c r="C1918">
        <v>110</v>
      </c>
    </row>
    <row r="1919" spans="1:3" x14ac:dyDescent="0.25">
      <c r="A1919">
        <v>84155669</v>
      </c>
      <c r="B1919" t="s">
        <v>2144</v>
      </c>
      <c r="C1919">
        <v>110</v>
      </c>
    </row>
    <row r="1920" spans="1:3" x14ac:dyDescent="0.25">
      <c r="A1920">
        <v>84136321</v>
      </c>
      <c r="B1920" t="s">
        <v>2151</v>
      </c>
      <c r="C1920">
        <v>110</v>
      </c>
    </row>
    <row r="1921" spans="1:3" x14ac:dyDescent="0.25">
      <c r="A1921">
        <v>84146287</v>
      </c>
      <c r="B1921" t="s">
        <v>2141</v>
      </c>
      <c r="C1921">
        <v>110</v>
      </c>
    </row>
    <row r="1922" spans="1:3" x14ac:dyDescent="0.25">
      <c r="A1922">
        <v>84146287</v>
      </c>
      <c r="B1922" t="s">
        <v>2141</v>
      </c>
      <c r="C1922">
        <v>110</v>
      </c>
    </row>
    <row r="1923" spans="1:3" x14ac:dyDescent="0.25">
      <c r="A1923">
        <v>84158504</v>
      </c>
      <c r="B1923" t="s">
        <v>2135</v>
      </c>
      <c r="C1923">
        <v>110</v>
      </c>
    </row>
    <row r="1924" spans="1:3" x14ac:dyDescent="0.25">
      <c r="A1924">
        <v>84158504</v>
      </c>
      <c r="B1924" t="s">
        <v>2135</v>
      </c>
      <c r="C1924">
        <v>110</v>
      </c>
    </row>
    <row r="1925" spans="1:3" x14ac:dyDescent="0.25">
      <c r="A1925">
        <v>84167156</v>
      </c>
      <c r="B1925" t="s">
        <v>2145</v>
      </c>
      <c r="C1925">
        <v>110</v>
      </c>
    </row>
    <row r="1926" spans="1:3" x14ac:dyDescent="0.25">
      <c r="A1926">
        <v>84167154</v>
      </c>
      <c r="B1926" t="s">
        <v>2151</v>
      </c>
      <c r="C1926">
        <v>110</v>
      </c>
    </row>
    <row r="1927" spans="1:3" x14ac:dyDescent="0.25">
      <c r="A1927">
        <v>84172871</v>
      </c>
      <c r="B1927" t="s">
        <v>1985</v>
      </c>
      <c r="C1927">
        <v>120</v>
      </c>
    </row>
    <row r="1928" spans="1:3" x14ac:dyDescent="0.25">
      <c r="A1928">
        <v>68689253</v>
      </c>
      <c r="B1928" t="s">
        <v>316</v>
      </c>
      <c r="C1928">
        <v>120</v>
      </c>
    </row>
    <row r="1929" spans="1:3" x14ac:dyDescent="0.25">
      <c r="A1929">
        <v>69553325</v>
      </c>
      <c r="B1929" t="s">
        <v>811</v>
      </c>
      <c r="C1929">
        <v>108</v>
      </c>
    </row>
    <row r="1930" spans="1:3" x14ac:dyDescent="0.25">
      <c r="A1930">
        <v>68871168</v>
      </c>
      <c r="B1930" t="s">
        <v>316</v>
      </c>
      <c r="C1930">
        <v>108</v>
      </c>
    </row>
    <row r="1931" spans="1:3" x14ac:dyDescent="0.25">
      <c r="A1931">
        <v>84124259</v>
      </c>
      <c r="B1931" t="s">
        <v>1871</v>
      </c>
      <c r="C1931">
        <v>99</v>
      </c>
    </row>
    <row r="1932" spans="1:3" x14ac:dyDescent="0.25">
      <c r="A1932">
        <v>84146643</v>
      </c>
      <c r="B1932" t="s">
        <v>1871</v>
      </c>
      <c r="C1932">
        <v>99</v>
      </c>
    </row>
    <row r="1933" spans="1:3" x14ac:dyDescent="0.25">
      <c r="A1933">
        <v>84124260</v>
      </c>
      <c r="B1933" t="s">
        <v>1908</v>
      </c>
      <c r="C1933">
        <v>99</v>
      </c>
    </row>
    <row r="1934" spans="1:3" x14ac:dyDescent="0.25">
      <c r="A1934">
        <v>84146951</v>
      </c>
      <c r="B1934" t="s">
        <v>1908</v>
      </c>
      <c r="C1934">
        <v>99</v>
      </c>
    </row>
    <row r="1935" spans="1:3" x14ac:dyDescent="0.25">
      <c r="A1935">
        <v>84128581</v>
      </c>
      <c r="B1935" t="s">
        <v>1529</v>
      </c>
      <c r="C1935">
        <v>99</v>
      </c>
    </row>
    <row r="1936" spans="1:3" x14ac:dyDescent="0.25">
      <c r="A1936">
        <v>84141464</v>
      </c>
      <c r="B1936" t="s">
        <v>1529</v>
      </c>
      <c r="C1936">
        <v>99</v>
      </c>
    </row>
    <row r="1937" spans="1:3" x14ac:dyDescent="0.25">
      <c r="A1937">
        <v>84136603</v>
      </c>
      <c r="B1937" t="s">
        <v>1964</v>
      </c>
      <c r="C1937">
        <v>225</v>
      </c>
    </row>
    <row r="1938" spans="1:3" x14ac:dyDescent="0.25">
      <c r="A1938">
        <v>84166150</v>
      </c>
      <c r="B1938" t="s">
        <v>1964</v>
      </c>
      <c r="C1938">
        <v>150</v>
      </c>
    </row>
    <row r="1939" spans="1:3" x14ac:dyDescent="0.25">
      <c r="A1939">
        <v>84109082</v>
      </c>
      <c r="B1939" t="s">
        <v>1917</v>
      </c>
      <c r="C1939">
        <v>99</v>
      </c>
    </row>
    <row r="1940" spans="1:3" x14ac:dyDescent="0.25">
      <c r="A1940">
        <v>84146920</v>
      </c>
      <c r="B1940" t="s">
        <v>1917</v>
      </c>
      <c r="C1940">
        <v>99</v>
      </c>
    </row>
    <row r="1941" spans="1:3" x14ac:dyDescent="0.25">
      <c r="A1941">
        <v>84128582</v>
      </c>
      <c r="B1941" t="s">
        <v>1534</v>
      </c>
      <c r="C1941">
        <v>99</v>
      </c>
    </row>
    <row r="1942" spans="1:3" x14ac:dyDescent="0.25">
      <c r="A1942">
        <v>84141465</v>
      </c>
      <c r="B1942" t="s">
        <v>1534</v>
      </c>
      <c r="C1942">
        <v>99</v>
      </c>
    </row>
    <row r="1943" spans="1:3" x14ac:dyDescent="0.25">
      <c r="A1943">
        <v>67146347</v>
      </c>
      <c r="B1943" t="s">
        <v>1901</v>
      </c>
      <c r="C1943">
        <v>110</v>
      </c>
    </row>
    <row r="1944" spans="1:3" x14ac:dyDescent="0.25">
      <c r="A1944">
        <v>84136963</v>
      </c>
      <c r="B1944" t="s">
        <v>1901</v>
      </c>
      <c r="C1944">
        <v>110</v>
      </c>
    </row>
    <row r="1945" spans="1:3" x14ac:dyDescent="0.25">
      <c r="A1945">
        <v>84143980</v>
      </c>
      <c r="B1945" t="s">
        <v>1901</v>
      </c>
      <c r="C1945">
        <v>110</v>
      </c>
    </row>
    <row r="1946" spans="1:3" x14ac:dyDescent="0.25">
      <c r="A1946">
        <v>84164008</v>
      </c>
      <c r="B1946" t="s">
        <v>1901</v>
      </c>
      <c r="C1946">
        <v>110</v>
      </c>
    </row>
    <row r="1947" spans="1:3" x14ac:dyDescent="0.25">
      <c r="A1947">
        <v>84144263</v>
      </c>
      <c r="B1947" t="s">
        <v>1902</v>
      </c>
      <c r="C1947">
        <v>110</v>
      </c>
    </row>
    <row r="1948" spans="1:3" x14ac:dyDescent="0.25">
      <c r="A1948">
        <v>84169208</v>
      </c>
      <c r="B1948" t="s">
        <v>2121</v>
      </c>
      <c r="C1948">
        <v>72</v>
      </c>
    </row>
    <row r="1949" spans="1:3" x14ac:dyDescent="0.25">
      <c r="A1949">
        <v>67258422</v>
      </c>
      <c r="B1949" t="s">
        <v>2130</v>
      </c>
      <c r="C1949">
        <v>72</v>
      </c>
    </row>
    <row r="1950" spans="1:3" x14ac:dyDescent="0.25">
      <c r="A1950">
        <v>68581854</v>
      </c>
      <c r="B1950" t="s">
        <v>740</v>
      </c>
      <c r="C1950">
        <v>100</v>
      </c>
    </row>
    <row r="1951" spans="1:3" x14ac:dyDescent="0.25">
      <c r="A1951">
        <v>67895460</v>
      </c>
      <c r="B1951" t="s">
        <v>1926</v>
      </c>
      <c r="C1951">
        <v>132</v>
      </c>
    </row>
    <row r="1952" spans="1:3" x14ac:dyDescent="0.25">
      <c r="A1952">
        <v>67897769</v>
      </c>
      <c r="B1952" t="s">
        <v>1946</v>
      </c>
      <c r="C1952">
        <v>132</v>
      </c>
    </row>
    <row r="1953" spans="1:3" x14ac:dyDescent="0.25">
      <c r="A1953">
        <v>67895461</v>
      </c>
      <c r="B1953" t="s">
        <v>1983</v>
      </c>
      <c r="C1953">
        <v>132</v>
      </c>
    </row>
    <row r="1954" spans="1:3" x14ac:dyDescent="0.25">
      <c r="A1954">
        <v>68337316</v>
      </c>
      <c r="B1954" t="s">
        <v>1987</v>
      </c>
      <c r="C1954">
        <v>132</v>
      </c>
    </row>
    <row r="1955" spans="1:3" x14ac:dyDescent="0.25">
      <c r="A1955">
        <v>6151</v>
      </c>
      <c r="B1955" t="s">
        <v>1532</v>
      </c>
      <c r="C1955">
        <v>99</v>
      </c>
    </row>
    <row r="1956" spans="1:3" x14ac:dyDescent="0.25">
      <c r="A1956">
        <v>84128588</v>
      </c>
      <c r="B1956" t="s">
        <v>1532</v>
      </c>
      <c r="C1956">
        <v>99</v>
      </c>
    </row>
    <row r="1957" spans="1:3" x14ac:dyDescent="0.25">
      <c r="A1957">
        <v>84141466</v>
      </c>
      <c r="B1957" t="s">
        <v>1532</v>
      </c>
      <c r="C1957">
        <v>99</v>
      </c>
    </row>
    <row r="1958" spans="1:3" x14ac:dyDescent="0.25">
      <c r="A1958">
        <v>84161556</v>
      </c>
      <c r="B1958" t="s">
        <v>740</v>
      </c>
      <c r="C1958">
        <v>100</v>
      </c>
    </row>
    <row r="1959" spans="1:3" x14ac:dyDescent="0.25">
      <c r="A1959">
        <v>84164462</v>
      </c>
      <c r="B1959" t="s">
        <v>740</v>
      </c>
      <c r="C1959">
        <v>100</v>
      </c>
    </row>
    <row r="1960" spans="1:3" x14ac:dyDescent="0.25">
      <c r="A1960">
        <v>67722287</v>
      </c>
      <c r="B1960" t="s">
        <v>740</v>
      </c>
      <c r="C1960">
        <v>100</v>
      </c>
    </row>
    <row r="1961" spans="1:3" x14ac:dyDescent="0.25">
      <c r="A1961">
        <v>84128152</v>
      </c>
      <c r="B1961" t="s">
        <v>2121</v>
      </c>
      <c r="C1961">
        <v>72</v>
      </c>
    </row>
    <row r="1962" spans="1:3" x14ac:dyDescent="0.25">
      <c r="A1962">
        <v>84121390</v>
      </c>
      <c r="B1962" t="s">
        <v>2157</v>
      </c>
      <c r="C1962">
        <v>72</v>
      </c>
    </row>
    <row r="1963" spans="1:3" x14ac:dyDescent="0.25">
      <c r="A1963">
        <v>68626136</v>
      </c>
      <c r="B1963" t="s">
        <v>1676</v>
      </c>
      <c r="C1963">
        <v>156</v>
      </c>
    </row>
    <row r="1964" spans="1:3" x14ac:dyDescent="0.25">
      <c r="A1964">
        <v>68626135</v>
      </c>
      <c r="B1964" t="s">
        <v>1780</v>
      </c>
      <c r="C1964">
        <v>156</v>
      </c>
    </row>
    <row r="1965" spans="1:3" x14ac:dyDescent="0.25">
      <c r="A1965">
        <v>68817801</v>
      </c>
      <c r="B1965" t="s">
        <v>353</v>
      </c>
      <c r="C1965">
        <v>176</v>
      </c>
    </row>
    <row r="1966" spans="1:3" x14ac:dyDescent="0.25">
      <c r="A1966">
        <v>69600846</v>
      </c>
      <c r="B1966" t="s">
        <v>429</v>
      </c>
      <c r="C1966">
        <v>154</v>
      </c>
    </row>
    <row r="1967" spans="1:3" x14ac:dyDescent="0.25">
      <c r="A1967">
        <v>69600865</v>
      </c>
      <c r="B1967" t="s">
        <v>1699</v>
      </c>
      <c r="C1967">
        <v>154</v>
      </c>
    </row>
    <row r="1968" spans="1:3" x14ac:dyDescent="0.25">
      <c r="A1968">
        <v>84168685</v>
      </c>
      <c r="B1968" t="s">
        <v>1927</v>
      </c>
      <c r="C1968">
        <v>132</v>
      </c>
    </row>
    <row r="1969" spans="1:3" x14ac:dyDescent="0.25">
      <c r="A1969">
        <v>68300738</v>
      </c>
      <c r="B1969" t="s">
        <v>278</v>
      </c>
      <c r="C1969">
        <v>132</v>
      </c>
    </row>
    <row r="1970" spans="1:3" x14ac:dyDescent="0.25">
      <c r="A1970">
        <v>84140323</v>
      </c>
      <c r="B1970" t="s">
        <v>1976</v>
      </c>
      <c r="C1970">
        <v>132</v>
      </c>
    </row>
    <row r="1971" spans="1:3" x14ac:dyDescent="0.25">
      <c r="A1971">
        <v>68709233</v>
      </c>
      <c r="B1971" t="s">
        <v>317</v>
      </c>
      <c r="C1971">
        <v>132</v>
      </c>
    </row>
    <row r="1972" spans="1:3" x14ac:dyDescent="0.25">
      <c r="A1972">
        <v>84140325</v>
      </c>
      <c r="B1972" t="s">
        <v>1977</v>
      </c>
      <c r="C1972">
        <v>132</v>
      </c>
    </row>
    <row r="1973" spans="1:3" x14ac:dyDescent="0.25">
      <c r="A1973">
        <v>67416898</v>
      </c>
      <c r="B1973" t="s">
        <v>1878</v>
      </c>
      <c r="C1973">
        <v>153</v>
      </c>
    </row>
    <row r="1974" spans="1:3" x14ac:dyDescent="0.25">
      <c r="A1974">
        <v>67559248</v>
      </c>
      <c r="B1974" t="s">
        <v>1878</v>
      </c>
      <c r="C1974">
        <v>135</v>
      </c>
    </row>
    <row r="1975" spans="1:3" x14ac:dyDescent="0.25">
      <c r="A1975">
        <v>67736681</v>
      </c>
      <c r="B1975" t="s">
        <v>1878</v>
      </c>
      <c r="C1975">
        <v>135</v>
      </c>
    </row>
    <row r="1976" spans="1:3" x14ac:dyDescent="0.25">
      <c r="A1976">
        <v>67901585</v>
      </c>
      <c r="B1976" t="s">
        <v>112</v>
      </c>
      <c r="C1976">
        <v>154</v>
      </c>
    </row>
    <row r="1977" spans="1:3" x14ac:dyDescent="0.25">
      <c r="A1977">
        <v>68271451</v>
      </c>
      <c r="B1977" t="s">
        <v>691</v>
      </c>
      <c r="C1977">
        <v>154</v>
      </c>
    </row>
    <row r="1978" spans="1:3" x14ac:dyDescent="0.25">
      <c r="A1978">
        <v>68356102</v>
      </c>
      <c r="B1978" t="s">
        <v>111</v>
      </c>
      <c r="C1978">
        <v>154</v>
      </c>
    </row>
    <row r="1979" spans="1:3" x14ac:dyDescent="0.25">
      <c r="A1979">
        <v>68271452</v>
      </c>
      <c r="B1979" t="s">
        <v>692</v>
      </c>
      <c r="C1979">
        <v>154</v>
      </c>
    </row>
    <row r="1980" spans="1:3" x14ac:dyDescent="0.25">
      <c r="A1980">
        <v>68356103</v>
      </c>
      <c r="B1980" t="s">
        <v>698</v>
      </c>
      <c r="C1980">
        <v>154</v>
      </c>
    </row>
    <row r="1981" spans="1:3" x14ac:dyDescent="0.25">
      <c r="A1981">
        <v>68769686</v>
      </c>
      <c r="B1981" t="e">
        <v>#REF!</v>
      </c>
      <c r="C1981">
        <v>154</v>
      </c>
    </row>
    <row r="1982" spans="1:3" x14ac:dyDescent="0.25">
      <c r="A1982">
        <v>68817796</v>
      </c>
      <c r="B1982" t="s">
        <v>2316</v>
      </c>
      <c r="C1982">
        <v>176</v>
      </c>
    </row>
    <row r="1983" spans="1:3" x14ac:dyDescent="0.25">
      <c r="A1983">
        <v>68817800</v>
      </c>
      <c r="B1983" t="s">
        <v>1589</v>
      </c>
      <c r="C1983">
        <v>176</v>
      </c>
    </row>
    <row r="1984" spans="1:3" x14ac:dyDescent="0.25">
      <c r="A1984">
        <v>67266943</v>
      </c>
      <c r="B1984" t="s">
        <v>1510</v>
      </c>
      <c r="C1984">
        <v>154</v>
      </c>
    </row>
    <row r="1985" spans="1:3" x14ac:dyDescent="0.25">
      <c r="A1985">
        <v>68634168</v>
      </c>
      <c r="B1985" t="s">
        <v>298</v>
      </c>
      <c r="C1985">
        <v>154</v>
      </c>
    </row>
    <row r="1986" spans="1:3" x14ac:dyDescent="0.25">
      <c r="A1986">
        <v>67266944</v>
      </c>
      <c r="B1986" t="s">
        <v>1511</v>
      </c>
      <c r="C1986">
        <v>154</v>
      </c>
    </row>
    <row r="1987" spans="1:3" x14ac:dyDescent="0.25">
      <c r="A1987">
        <v>67266957</v>
      </c>
      <c r="B1987" t="s">
        <v>643</v>
      </c>
      <c r="C1987">
        <v>154</v>
      </c>
    </row>
    <row r="1988" spans="1:3" x14ac:dyDescent="0.25">
      <c r="A1988">
        <v>67266946</v>
      </c>
      <c r="B1988" t="s">
        <v>1512</v>
      </c>
      <c r="C1988">
        <v>154</v>
      </c>
    </row>
    <row r="1989" spans="1:3" x14ac:dyDescent="0.25">
      <c r="A1989">
        <v>84107845</v>
      </c>
      <c r="B1989" t="s">
        <v>1517</v>
      </c>
      <c r="C1989">
        <v>99</v>
      </c>
    </row>
    <row r="1990" spans="1:3" x14ac:dyDescent="0.25">
      <c r="A1990">
        <v>84116855</v>
      </c>
      <c r="B1990" t="s">
        <v>1518</v>
      </c>
      <c r="C1990">
        <v>154</v>
      </c>
    </row>
    <row r="1991" spans="1:3" x14ac:dyDescent="0.25">
      <c r="A1991">
        <v>84107843</v>
      </c>
      <c r="B1991" t="s">
        <v>1519</v>
      </c>
      <c r="C1991">
        <v>99</v>
      </c>
    </row>
    <row r="1992" spans="1:3" x14ac:dyDescent="0.25">
      <c r="A1992">
        <v>84123066</v>
      </c>
      <c r="B1992" t="s">
        <v>764</v>
      </c>
      <c r="C1992">
        <v>154</v>
      </c>
    </row>
    <row r="1993" spans="1:3" x14ac:dyDescent="0.25">
      <c r="A1993">
        <v>84133326</v>
      </c>
      <c r="B1993" t="s">
        <v>764</v>
      </c>
      <c r="C1993">
        <v>154</v>
      </c>
    </row>
    <row r="1994" spans="1:3" x14ac:dyDescent="0.25">
      <c r="A1994">
        <v>84127625</v>
      </c>
      <c r="B1994" t="s">
        <v>1520</v>
      </c>
      <c r="C1994">
        <v>154</v>
      </c>
    </row>
    <row r="1995" spans="1:3" x14ac:dyDescent="0.25">
      <c r="A1995">
        <v>84136325</v>
      </c>
      <c r="B1995" t="s">
        <v>1520</v>
      </c>
      <c r="C1995">
        <v>154</v>
      </c>
    </row>
    <row r="1996" spans="1:3" x14ac:dyDescent="0.25">
      <c r="A1996">
        <v>84119869</v>
      </c>
      <c r="B1996" t="s">
        <v>1521</v>
      </c>
      <c r="C1996">
        <v>154</v>
      </c>
    </row>
    <row r="1997" spans="1:3" x14ac:dyDescent="0.25">
      <c r="A1997">
        <v>84147436</v>
      </c>
      <c r="B1997" t="s">
        <v>1521</v>
      </c>
      <c r="C1997">
        <v>154</v>
      </c>
    </row>
    <row r="1998" spans="1:3" x14ac:dyDescent="0.25">
      <c r="A1998">
        <v>84166096</v>
      </c>
      <c r="B1998" t="s">
        <v>1524</v>
      </c>
      <c r="C1998">
        <v>154</v>
      </c>
    </row>
    <row r="1999" spans="1:3" x14ac:dyDescent="0.25">
      <c r="A1999">
        <v>84119851</v>
      </c>
      <c r="B1999" t="s">
        <v>1525</v>
      </c>
      <c r="C1999">
        <v>154</v>
      </c>
    </row>
    <row r="2000" spans="1:3" x14ac:dyDescent="0.25">
      <c r="A2000">
        <v>84147437</v>
      </c>
      <c r="B2000" t="s">
        <v>1525</v>
      </c>
      <c r="C2000">
        <v>154</v>
      </c>
    </row>
    <row r="2001" spans="1:3" x14ac:dyDescent="0.25">
      <c r="A2001">
        <v>84119807</v>
      </c>
      <c r="B2001" t="s">
        <v>1526</v>
      </c>
      <c r="C2001">
        <v>154</v>
      </c>
    </row>
    <row r="2002" spans="1:3" x14ac:dyDescent="0.25">
      <c r="A2002">
        <v>84143694</v>
      </c>
      <c r="B2002" t="s">
        <v>1526</v>
      </c>
      <c r="C2002">
        <v>154</v>
      </c>
    </row>
    <row r="2003" spans="1:3" x14ac:dyDescent="0.25">
      <c r="A2003">
        <v>84160857</v>
      </c>
      <c r="B2003" t="s">
        <v>1526</v>
      </c>
      <c r="C2003">
        <v>154</v>
      </c>
    </row>
    <row r="2004" spans="1:3" x14ac:dyDescent="0.25">
      <c r="A2004">
        <v>84119858</v>
      </c>
      <c r="B2004" t="s">
        <v>1538</v>
      </c>
      <c r="C2004">
        <v>154</v>
      </c>
    </row>
    <row r="2005" spans="1:3" x14ac:dyDescent="0.25">
      <c r="A2005">
        <v>84139878</v>
      </c>
      <c r="B2005" t="s">
        <v>1538</v>
      </c>
      <c r="C2005">
        <v>154</v>
      </c>
    </row>
    <row r="2006" spans="1:3" x14ac:dyDescent="0.25">
      <c r="A2006">
        <v>67297388</v>
      </c>
      <c r="B2006" t="s">
        <v>1540</v>
      </c>
      <c r="C2006">
        <v>154</v>
      </c>
    </row>
    <row r="2007" spans="1:3" x14ac:dyDescent="0.25">
      <c r="A2007">
        <v>84114332</v>
      </c>
      <c r="B2007" t="s">
        <v>1540</v>
      </c>
      <c r="C2007">
        <v>154</v>
      </c>
    </row>
    <row r="2008" spans="1:3" x14ac:dyDescent="0.25">
      <c r="A2008">
        <v>84119852</v>
      </c>
      <c r="B2008" t="s">
        <v>1540</v>
      </c>
      <c r="C2008">
        <v>154</v>
      </c>
    </row>
    <row r="2009" spans="1:3" x14ac:dyDescent="0.25">
      <c r="A2009">
        <v>84143607</v>
      </c>
      <c r="B2009" t="s">
        <v>1540</v>
      </c>
      <c r="C2009">
        <v>154</v>
      </c>
    </row>
    <row r="2010" spans="1:3" x14ac:dyDescent="0.25">
      <c r="A2010">
        <v>84119854</v>
      </c>
      <c r="B2010" t="s">
        <v>1542</v>
      </c>
      <c r="C2010">
        <v>154</v>
      </c>
    </row>
    <row r="2011" spans="1:3" x14ac:dyDescent="0.25">
      <c r="A2011">
        <v>84145474</v>
      </c>
      <c r="B2011" t="s">
        <v>1542</v>
      </c>
      <c r="C2011">
        <v>154</v>
      </c>
    </row>
    <row r="2012" spans="1:3" x14ac:dyDescent="0.25">
      <c r="A2012">
        <v>84127638</v>
      </c>
      <c r="B2012" t="s">
        <v>1543</v>
      </c>
      <c r="C2012">
        <v>154</v>
      </c>
    </row>
    <row r="2013" spans="1:3" x14ac:dyDescent="0.25">
      <c r="A2013">
        <v>84160332</v>
      </c>
      <c r="B2013" t="s">
        <v>1544</v>
      </c>
      <c r="C2013">
        <v>154</v>
      </c>
    </row>
    <row r="2014" spans="1:3" x14ac:dyDescent="0.25">
      <c r="A2014">
        <v>84169993</v>
      </c>
      <c r="B2014" t="s">
        <v>1544</v>
      </c>
      <c r="C2014">
        <v>154</v>
      </c>
    </row>
    <row r="2015" spans="1:3" x14ac:dyDescent="0.25">
      <c r="A2015">
        <v>84169993</v>
      </c>
      <c r="B2015" t="s">
        <v>1544</v>
      </c>
      <c r="C2015">
        <v>154</v>
      </c>
    </row>
    <row r="2016" spans="1:3" x14ac:dyDescent="0.25">
      <c r="A2016">
        <v>25020</v>
      </c>
      <c r="B2016" t="s">
        <v>1547</v>
      </c>
      <c r="C2016">
        <v>154</v>
      </c>
    </row>
    <row r="2017" spans="1:3" x14ac:dyDescent="0.25">
      <c r="A2017">
        <v>67266883</v>
      </c>
      <c r="B2017" t="s">
        <v>1547</v>
      </c>
      <c r="C2017">
        <v>154</v>
      </c>
    </row>
    <row r="2018" spans="1:3" x14ac:dyDescent="0.25">
      <c r="A2018">
        <v>84140986</v>
      </c>
      <c r="B2018" t="s">
        <v>1547</v>
      </c>
      <c r="C2018">
        <v>154</v>
      </c>
    </row>
    <row r="2019" spans="1:3" x14ac:dyDescent="0.25">
      <c r="A2019">
        <v>68599804</v>
      </c>
      <c r="B2019" t="s">
        <v>267</v>
      </c>
      <c r="C2019">
        <v>156</v>
      </c>
    </row>
    <row r="2020" spans="1:3" x14ac:dyDescent="0.25">
      <c r="A2020">
        <v>68599804</v>
      </c>
      <c r="B2020" t="s">
        <v>267</v>
      </c>
      <c r="C2020">
        <v>156</v>
      </c>
    </row>
    <row r="2021" spans="1:3" x14ac:dyDescent="0.25">
      <c r="A2021">
        <v>84109859</v>
      </c>
      <c r="B2021" t="s">
        <v>1551</v>
      </c>
      <c r="C2021">
        <v>154</v>
      </c>
    </row>
    <row r="2022" spans="1:3" x14ac:dyDescent="0.25">
      <c r="A2022">
        <v>84163624</v>
      </c>
      <c r="B2022" t="s">
        <v>603</v>
      </c>
      <c r="C2022">
        <v>154</v>
      </c>
    </row>
    <row r="2023" spans="1:3" x14ac:dyDescent="0.25">
      <c r="A2023">
        <v>84155251</v>
      </c>
      <c r="B2023" t="s">
        <v>111</v>
      </c>
      <c r="C2023">
        <v>154</v>
      </c>
    </row>
    <row r="2024" spans="1:3" x14ac:dyDescent="0.25">
      <c r="A2024">
        <v>84166095</v>
      </c>
      <c r="B2024" t="s">
        <v>1552</v>
      </c>
      <c r="C2024">
        <v>154</v>
      </c>
    </row>
    <row r="2025" spans="1:3" x14ac:dyDescent="0.25">
      <c r="A2025">
        <v>84119866</v>
      </c>
      <c r="B2025" t="s">
        <v>1553</v>
      </c>
      <c r="C2025">
        <v>154</v>
      </c>
    </row>
    <row r="2026" spans="1:3" x14ac:dyDescent="0.25">
      <c r="A2026">
        <v>84119934</v>
      </c>
      <c r="B2026" t="s">
        <v>1554</v>
      </c>
      <c r="C2026">
        <v>154</v>
      </c>
    </row>
    <row r="2027" spans="1:3" x14ac:dyDescent="0.25">
      <c r="A2027">
        <v>84119956</v>
      </c>
      <c r="B2027" t="s">
        <v>1555</v>
      </c>
      <c r="C2027">
        <v>154</v>
      </c>
    </row>
    <row r="2028" spans="1:3" x14ac:dyDescent="0.25">
      <c r="A2028">
        <v>84135661</v>
      </c>
      <c r="B2028" t="s">
        <v>1555</v>
      </c>
      <c r="C2028">
        <v>154</v>
      </c>
    </row>
    <row r="2029" spans="1:3" x14ac:dyDescent="0.25">
      <c r="A2029">
        <v>84157893</v>
      </c>
      <c r="B2029" t="s">
        <v>1555</v>
      </c>
      <c r="C2029">
        <v>154</v>
      </c>
    </row>
    <row r="2030" spans="1:3" x14ac:dyDescent="0.25">
      <c r="A2030">
        <v>84120514</v>
      </c>
      <c r="B2030" t="s">
        <v>1557</v>
      </c>
      <c r="C2030">
        <v>154</v>
      </c>
    </row>
    <row r="2031" spans="1:3" x14ac:dyDescent="0.25">
      <c r="A2031">
        <v>84127477</v>
      </c>
      <c r="B2031" t="s">
        <v>1558</v>
      </c>
      <c r="C2031">
        <v>154</v>
      </c>
    </row>
    <row r="2032" spans="1:3" x14ac:dyDescent="0.25">
      <c r="A2032">
        <v>84136323</v>
      </c>
      <c r="B2032" t="s">
        <v>1558</v>
      </c>
      <c r="C2032">
        <v>154</v>
      </c>
    </row>
    <row r="2033" spans="1:3" x14ac:dyDescent="0.25">
      <c r="A2033">
        <v>84127476</v>
      </c>
      <c r="B2033" t="s">
        <v>1559</v>
      </c>
      <c r="C2033">
        <v>154</v>
      </c>
    </row>
    <row r="2034" spans="1:3" x14ac:dyDescent="0.25">
      <c r="A2034">
        <v>84136324</v>
      </c>
      <c r="B2034" t="s">
        <v>1559</v>
      </c>
      <c r="C2034">
        <v>154</v>
      </c>
    </row>
    <row r="2035" spans="1:3" x14ac:dyDescent="0.25">
      <c r="A2035">
        <v>84159821</v>
      </c>
      <c r="B2035" t="s">
        <v>1559</v>
      </c>
      <c r="C2035">
        <v>154</v>
      </c>
    </row>
    <row r="2036" spans="1:3" x14ac:dyDescent="0.25">
      <c r="A2036">
        <v>84119935</v>
      </c>
      <c r="B2036" t="s">
        <v>1560</v>
      </c>
      <c r="C2036">
        <v>154</v>
      </c>
    </row>
    <row r="2037" spans="1:3" x14ac:dyDescent="0.25">
      <c r="A2037">
        <v>84119957</v>
      </c>
      <c r="B2037" t="s">
        <v>1561</v>
      </c>
      <c r="C2037">
        <v>154</v>
      </c>
    </row>
    <row r="2038" spans="1:3" x14ac:dyDescent="0.25">
      <c r="A2038">
        <v>84135656</v>
      </c>
      <c r="B2038" t="s">
        <v>1561</v>
      </c>
      <c r="C2038">
        <v>154</v>
      </c>
    </row>
    <row r="2039" spans="1:3" x14ac:dyDescent="0.25">
      <c r="A2039">
        <v>84157894</v>
      </c>
      <c r="B2039" t="s">
        <v>1561</v>
      </c>
      <c r="C2039">
        <v>154</v>
      </c>
    </row>
    <row r="2040" spans="1:3" x14ac:dyDescent="0.25">
      <c r="A2040">
        <v>84120515</v>
      </c>
      <c r="B2040" t="s">
        <v>1563</v>
      </c>
      <c r="C2040">
        <v>154</v>
      </c>
    </row>
    <row r="2041" spans="1:3" x14ac:dyDescent="0.25">
      <c r="A2041">
        <v>84127468</v>
      </c>
      <c r="B2041" t="s">
        <v>1564</v>
      </c>
      <c r="C2041">
        <v>154</v>
      </c>
    </row>
    <row r="2042" spans="1:3" x14ac:dyDescent="0.25">
      <c r="A2042">
        <v>84127466</v>
      </c>
      <c r="B2042" t="s">
        <v>1565</v>
      </c>
      <c r="C2042">
        <v>154</v>
      </c>
    </row>
    <row r="2043" spans="1:3" x14ac:dyDescent="0.25">
      <c r="A2043">
        <v>84136875</v>
      </c>
      <c r="B2043" t="s">
        <v>1565</v>
      </c>
      <c r="C2043">
        <v>154</v>
      </c>
    </row>
    <row r="2044" spans="1:3" x14ac:dyDescent="0.25">
      <c r="A2044">
        <v>84161538</v>
      </c>
      <c r="B2044" t="s">
        <v>1565</v>
      </c>
      <c r="C2044">
        <v>154</v>
      </c>
    </row>
    <row r="2045" spans="1:3" x14ac:dyDescent="0.25">
      <c r="A2045">
        <v>67291419</v>
      </c>
      <c r="B2045" t="s">
        <v>790</v>
      </c>
      <c r="C2045">
        <v>154</v>
      </c>
    </row>
    <row r="2046" spans="1:3" x14ac:dyDescent="0.25">
      <c r="A2046">
        <v>84119931</v>
      </c>
      <c r="B2046" t="s">
        <v>790</v>
      </c>
      <c r="C2046">
        <v>154</v>
      </c>
    </row>
    <row r="2047" spans="1:3" x14ac:dyDescent="0.25">
      <c r="A2047">
        <v>84170052</v>
      </c>
      <c r="B2047" t="s">
        <v>790</v>
      </c>
      <c r="C2047">
        <v>154</v>
      </c>
    </row>
    <row r="2048" spans="1:3" x14ac:dyDescent="0.25">
      <c r="A2048">
        <v>84120512</v>
      </c>
      <c r="B2048" t="s">
        <v>1566</v>
      </c>
      <c r="C2048">
        <v>154</v>
      </c>
    </row>
    <row r="2049" spans="1:3" x14ac:dyDescent="0.25">
      <c r="A2049">
        <v>84130093</v>
      </c>
      <c r="B2049" t="s">
        <v>1567</v>
      </c>
      <c r="C2049">
        <v>154</v>
      </c>
    </row>
    <row r="2050" spans="1:3" x14ac:dyDescent="0.25">
      <c r="A2050">
        <v>84119955</v>
      </c>
      <c r="B2050" t="s">
        <v>1568</v>
      </c>
      <c r="C2050">
        <v>154</v>
      </c>
    </row>
    <row r="2051" spans="1:3" x14ac:dyDescent="0.25">
      <c r="A2051">
        <v>84135657</v>
      </c>
      <c r="B2051" t="s">
        <v>1568</v>
      </c>
      <c r="C2051">
        <v>154</v>
      </c>
    </row>
    <row r="2052" spans="1:3" x14ac:dyDescent="0.25">
      <c r="A2052">
        <v>84119933</v>
      </c>
      <c r="B2052" t="s">
        <v>1569</v>
      </c>
      <c r="C2052">
        <v>154</v>
      </c>
    </row>
    <row r="2053" spans="1:3" x14ac:dyDescent="0.25">
      <c r="A2053">
        <v>84136871</v>
      </c>
      <c r="B2053" t="s">
        <v>1569</v>
      </c>
      <c r="C2053">
        <v>154</v>
      </c>
    </row>
    <row r="2054" spans="1:3" x14ac:dyDescent="0.25">
      <c r="A2054">
        <v>84119909</v>
      </c>
      <c r="B2054" t="s">
        <v>1570</v>
      </c>
      <c r="C2054">
        <v>154</v>
      </c>
    </row>
    <row r="2055" spans="1:3" x14ac:dyDescent="0.25">
      <c r="A2055">
        <v>84135902</v>
      </c>
      <c r="B2055" t="s">
        <v>1570</v>
      </c>
      <c r="C2055">
        <v>154</v>
      </c>
    </row>
    <row r="2056" spans="1:3" x14ac:dyDescent="0.25">
      <c r="A2056">
        <v>84119907</v>
      </c>
      <c r="B2056" t="s">
        <v>1571</v>
      </c>
      <c r="C2056">
        <v>154</v>
      </c>
    </row>
    <row r="2057" spans="1:3" x14ac:dyDescent="0.25">
      <c r="A2057">
        <v>84120540</v>
      </c>
      <c r="B2057" t="s">
        <v>791</v>
      </c>
      <c r="C2057">
        <v>154</v>
      </c>
    </row>
    <row r="2058" spans="1:3" x14ac:dyDescent="0.25">
      <c r="A2058">
        <v>84135900</v>
      </c>
      <c r="B2058" t="s">
        <v>791</v>
      </c>
      <c r="C2058">
        <v>154</v>
      </c>
    </row>
    <row r="2059" spans="1:3" x14ac:dyDescent="0.25">
      <c r="A2059">
        <v>84119905</v>
      </c>
      <c r="B2059" t="s">
        <v>1572</v>
      </c>
      <c r="C2059">
        <v>154</v>
      </c>
    </row>
    <row r="2060" spans="1:3" x14ac:dyDescent="0.25">
      <c r="A2060">
        <v>84119930</v>
      </c>
      <c r="B2060" t="s">
        <v>342</v>
      </c>
      <c r="C2060">
        <v>154</v>
      </c>
    </row>
    <row r="2061" spans="1:3" x14ac:dyDescent="0.25">
      <c r="A2061">
        <v>84170355</v>
      </c>
      <c r="B2061" t="s">
        <v>342</v>
      </c>
      <c r="C2061">
        <v>154</v>
      </c>
    </row>
    <row r="2062" spans="1:3" x14ac:dyDescent="0.25">
      <c r="A2062">
        <v>84170355</v>
      </c>
      <c r="B2062" t="s">
        <v>342</v>
      </c>
      <c r="C2062">
        <v>154</v>
      </c>
    </row>
    <row r="2063" spans="1:3" x14ac:dyDescent="0.25">
      <c r="A2063">
        <v>84145725</v>
      </c>
      <c r="B2063" t="s">
        <v>1573</v>
      </c>
      <c r="C2063">
        <v>154</v>
      </c>
    </row>
    <row r="2064" spans="1:3" x14ac:dyDescent="0.25">
      <c r="A2064">
        <v>84155130</v>
      </c>
      <c r="B2064" t="s">
        <v>1573</v>
      </c>
      <c r="C2064">
        <v>154</v>
      </c>
    </row>
    <row r="2065" spans="1:3" x14ac:dyDescent="0.25">
      <c r="A2065">
        <v>84120511</v>
      </c>
      <c r="B2065" t="s">
        <v>1574</v>
      </c>
      <c r="C2065">
        <v>154</v>
      </c>
    </row>
    <row r="2066" spans="1:3" x14ac:dyDescent="0.25">
      <c r="A2066">
        <v>84130007</v>
      </c>
      <c r="B2066" t="s">
        <v>1575</v>
      </c>
      <c r="C2066">
        <v>154</v>
      </c>
    </row>
    <row r="2067" spans="1:3" x14ac:dyDescent="0.25">
      <c r="A2067">
        <v>84136328</v>
      </c>
      <c r="B2067" t="s">
        <v>1575</v>
      </c>
      <c r="C2067">
        <v>154</v>
      </c>
    </row>
    <row r="2068" spans="1:3" x14ac:dyDescent="0.25">
      <c r="A2068">
        <v>84160747</v>
      </c>
      <c r="B2068" t="s">
        <v>1575</v>
      </c>
      <c r="C2068">
        <v>154</v>
      </c>
    </row>
    <row r="2069" spans="1:3" x14ac:dyDescent="0.25">
      <c r="A2069">
        <v>84119954</v>
      </c>
      <c r="B2069" t="s">
        <v>1576</v>
      </c>
      <c r="C2069">
        <v>154</v>
      </c>
    </row>
    <row r="2070" spans="1:3" x14ac:dyDescent="0.25">
      <c r="A2070">
        <v>84135663</v>
      </c>
      <c r="B2070" t="s">
        <v>1576</v>
      </c>
      <c r="C2070">
        <v>154</v>
      </c>
    </row>
    <row r="2071" spans="1:3" x14ac:dyDescent="0.25">
      <c r="A2071">
        <v>84119932</v>
      </c>
      <c r="B2071" t="s">
        <v>1577</v>
      </c>
      <c r="C2071">
        <v>154</v>
      </c>
    </row>
    <row r="2072" spans="1:3" x14ac:dyDescent="0.25">
      <c r="A2072">
        <v>84136329</v>
      </c>
      <c r="B2072" t="s">
        <v>1577</v>
      </c>
      <c r="C2072">
        <v>154</v>
      </c>
    </row>
    <row r="2073" spans="1:3" x14ac:dyDescent="0.25">
      <c r="A2073">
        <v>84108842</v>
      </c>
      <c r="B2073" t="s">
        <v>1579</v>
      </c>
      <c r="C2073">
        <v>154</v>
      </c>
    </row>
    <row r="2074" spans="1:3" x14ac:dyDescent="0.25">
      <c r="A2074">
        <v>84119908</v>
      </c>
      <c r="B2074" t="s">
        <v>1579</v>
      </c>
      <c r="C2074">
        <v>154</v>
      </c>
    </row>
    <row r="2075" spans="1:3" x14ac:dyDescent="0.25">
      <c r="A2075">
        <v>84135950</v>
      </c>
      <c r="B2075" t="s">
        <v>1579</v>
      </c>
      <c r="C2075">
        <v>154</v>
      </c>
    </row>
    <row r="2076" spans="1:3" x14ac:dyDescent="0.25">
      <c r="A2076">
        <v>84157895</v>
      </c>
      <c r="B2076" t="s">
        <v>1579</v>
      </c>
      <c r="C2076">
        <v>154</v>
      </c>
    </row>
    <row r="2077" spans="1:3" x14ac:dyDescent="0.25">
      <c r="A2077">
        <v>84167372</v>
      </c>
      <c r="B2077" t="s">
        <v>1579</v>
      </c>
      <c r="C2077">
        <v>154</v>
      </c>
    </row>
    <row r="2078" spans="1:3" x14ac:dyDescent="0.25">
      <c r="A2078">
        <v>84124911</v>
      </c>
      <c r="B2078" t="s">
        <v>1583</v>
      </c>
      <c r="C2078">
        <v>99</v>
      </c>
    </row>
    <row r="2079" spans="1:3" x14ac:dyDescent="0.25">
      <c r="A2079">
        <v>84135006</v>
      </c>
      <c r="B2079" t="s">
        <v>1584</v>
      </c>
      <c r="C2079">
        <v>154</v>
      </c>
    </row>
    <row r="2080" spans="1:3" x14ac:dyDescent="0.25">
      <c r="A2080">
        <v>67173941</v>
      </c>
      <c r="B2080" t="s">
        <v>338</v>
      </c>
      <c r="C2080">
        <v>154</v>
      </c>
    </row>
    <row r="2081" spans="1:3" x14ac:dyDescent="0.25">
      <c r="A2081">
        <v>84119906</v>
      </c>
      <c r="B2081" t="s">
        <v>338</v>
      </c>
      <c r="C2081">
        <v>154</v>
      </c>
    </row>
    <row r="2082" spans="1:3" x14ac:dyDescent="0.25">
      <c r="A2082">
        <v>84136269</v>
      </c>
      <c r="B2082" t="s">
        <v>338</v>
      </c>
      <c r="C2082">
        <v>99</v>
      </c>
    </row>
    <row r="2083" spans="1:3" x14ac:dyDescent="0.25">
      <c r="A2083">
        <v>84167515</v>
      </c>
      <c r="B2083" t="s">
        <v>338</v>
      </c>
      <c r="C2083">
        <v>154</v>
      </c>
    </row>
    <row r="2084" spans="1:3" x14ac:dyDescent="0.25">
      <c r="A2084">
        <v>84120518</v>
      </c>
      <c r="B2084" t="s">
        <v>343</v>
      </c>
      <c r="C2084">
        <v>154</v>
      </c>
    </row>
    <row r="2085" spans="1:3" x14ac:dyDescent="0.25">
      <c r="A2085">
        <v>84135948</v>
      </c>
      <c r="B2085" t="s">
        <v>343</v>
      </c>
      <c r="C2085">
        <v>154</v>
      </c>
    </row>
    <row r="2086" spans="1:3" x14ac:dyDescent="0.25">
      <c r="A2086">
        <v>84157900</v>
      </c>
      <c r="B2086" t="s">
        <v>343</v>
      </c>
      <c r="C2086">
        <v>154</v>
      </c>
    </row>
    <row r="2087" spans="1:3" x14ac:dyDescent="0.25">
      <c r="A2087">
        <v>84135004</v>
      </c>
      <c r="B2087" t="s">
        <v>1585</v>
      </c>
      <c r="C2087">
        <v>154</v>
      </c>
    </row>
    <row r="2088" spans="1:3" x14ac:dyDescent="0.25">
      <c r="A2088">
        <v>84156298</v>
      </c>
      <c r="B2088" t="s">
        <v>1585</v>
      </c>
      <c r="C2088">
        <v>154</v>
      </c>
    </row>
    <row r="2089" spans="1:3" x14ac:dyDescent="0.25">
      <c r="A2089">
        <v>84119903</v>
      </c>
      <c r="B2089" t="s">
        <v>113</v>
      </c>
      <c r="C2089">
        <v>154</v>
      </c>
    </row>
    <row r="2090" spans="1:3" x14ac:dyDescent="0.25">
      <c r="A2090">
        <v>84136806</v>
      </c>
      <c r="B2090" t="s">
        <v>113</v>
      </c>
      <c r="C2090">
        <v>154</v>
      </c>
    </row>
    <row r="2091" spans="1:3" x14ac:dyDescent="0.25">
      <c r="A2091">
        <v>84124913</v>
      </c>
      <c r="B2091" t="s">
        <v>1586</v>
      </c>
      <c r="C2091">
        <v>99</v>
      </c>
    </row>
    <row r="2092" spans="1:3" x14ac:dyDescent="0.25">
      <c r="A2092">
        <v>84160331</v>
      </c>
      <c r="B2092" t="s">
        <v>1587</v>
      </c>
      <c r="C2092">
        <v>154</v>
      </c>
    </row>
    <row r="2093" spans="1:3" x14ac:dyDescent="0.25">
      <c r="A2093">
        <v>84171656</v>
      </c>
      <c r="B2093" t="s">
        <v>1587</v>
      </c>
      <c r="C2093">
        <v>154</v>
      </c>
    </row>
    <row r="2094" spans="1:3" x14ac:dyDescent="0.25">
      <c r="A2094">
        <v>84108872</v>
      </c>
      <c r="B2094" t="s">
        <v>352</v>
      </c>
      <c r="C2094">
        <v>154</v>
      </c>
    </row>
    <row r="2095" spans="1:3" x14ac:dyDescent="0.25">
      <c r="A2095">
        <v>84143702</v>
      </c>
      <c r="B2095" t="s">
        <v>352</v>
      </c>
      <c r="C2095">
        <v>154</v>
      </c>
    </row>
    <row r="2096" spans="1:3" x14ac:dyDescent="0.25">
      <c r="A2096">
        <v>84159334</v>
      </c>
      <c r="B2096" t="s">
        <v>352</v>
      </c>
      <c r="C2096">
        <v>154</v>
      </c>
    </row>
    <row r="2097" spans="1:3" x14ac:dyDescent="0.25">
      <c r="A2097">
        <v>84119856</v>
      </c>
      <c r="B2097" t="s">
        <v>1592</v>
      </c>
      <c r="C2097">
        <v>154</v>
      </c>
    </row>
    <row r="2098" spans="1:3" x14ac:dyDescent="0.25">
      <c r="A2098">
        <v>84155262</v>
      </c>
      <c r="B2098" t="s">
        <v>1592</v>
      </c>
      <c r="C2098">
        <v>154</v>
      </c>
    </row>
    <row r="2099" spans="1:3" x14ac:dyDescent="0.25">
      <c r="A2099">
        <v>84127637</v>
      </c>
      <c r="B2099" t="s">
        <v>1593</v>
      </c>
      <c r="C2099">
        <v>154</v>
      </c>
    </row>
    <row r="2100" spans="1:3" x14ac:dyDescent="0.25">
      <c r="A2100">
        <v>84147428</v>
      </c>
      <c r="B2100" t="s">
        <v>1593</v>
      </c>
      <c r="C2100">
        <v>154</v>
      </c>
    </row>
    <row r="2101" spans="1:3" x14ac:dyDescent="0.25">
      <c r="A2101">
        <v>29020</v>
      </c>
      <c r="B2101" t="s">
        <v>415</v>
      </c>
      <c r="C2101">
        <v>154</v>
      </c>
    </row>
    <row r="2102" spans="1:3" x14ac:dyDescent="0.25">
      <c r="A2102">
        <v>67266880</v>
      </c>
      <c r="B2102" t="s">
        <v>415</v>
      </c>
      <c r="C2102">
        <v>154</v>
      </c>
    </row>
    <row r="2103" spans="1:3" x14ac:dyDescent="0.25">
      <c r="A2103">
        <v>84129459</v>
      </c>
      <c r="B2103" t="s">
        <v>415</v>
      </c>
      <c r="C2103">
        <v>154</v>
      </c>
    </row>
    <row r="2104" spans="1:3" x14ac:dyDescent="0.25">
      <c r="A2104">
        <v>29023</v>
      </c>
      <c r="B2104" t="s">
        <v>414</v>
      </c>
      <c r="C2104">
        <v>154</v>
      </c>
    </row>
    <row r="2105" spans="1:3" x14ac:dyDescent="0.25">
      <c r="A2105">
        <v>67266878</v>
      </c>
      <c r="B2105" t="s">
        <v>414</v>
      </c>
      <c r="C2105">
        <v>176</v>
      </c>
    </row>
    <row r="2106" spans="1:3" x14ac:dyDescent="0.25">
      <c r="A2106">
        <v>84129545</v>
      </c>
      <c r="B2106" t="s">
        <v>414</v>
      </c>
      <c r="C2106">
        <v>154</v>
      </c>
    </row>
    <row r="2107" spans="1:3" x14ac:dyDescent="0.25">
      <c r="A2107">
        <v>84136564</v>
      </c>
      <c r="B2107" t="s">
        <v>414</v>
      </c>
      <c r="C2107">
        <v>154</v>
      </c>
    </row>
    <row r="2108" spans="1:3" x14ac:dyDescent="0.25">
      <c r="A2108">
        <v>84145728</v>
      </c>
      <c r="B2108" t="s">
        <v>1597</v>
      </c>
      <c r="C2108">
        <v>154</v>
      </c>
    </row>
    <row r="2109" spans="1:3" x14ac:dyDescent="0.25">
      <c r="A2109">
        <v>84136567</v>
      </c>
      <c r="B2109" t="s">
        <v>1625</v>
      </c>
      <c r="C2109">
        <v>154</v>
      </c>
    </row>
    <row r="2110" spans="1:3" x14ac:dyDescent="0.25">
      <c r="A2110">
        <v>84124558</v>
      </c>
      <c r="B2110" t="s">
        <v>1626</v>
      </c>
      <c r="C2110">
        <v>154</v>
      </c>
    </row>
    <row r="2111" spans="1:3" x14ac:dyDescent="0.25">
      <c r="A2111">
        <v>84124592</v>
      </c>
      <c r="B2111" t="s">
        <v>1627</v>
      </c>
      <c r="C2111">
        <v>154</v>
      </c>
    </row>
    <row r="2112" spans="1:3" x14ac:dyDescent="0.25">
      <c r="A2112">
        <v>84124559</v>
      </c>
      <c r="B2112" t="s">
        <v>1628</v>
      </c>
      <c r="C2112">
        <v>154</v>
      </c>
    </row>
    <row r="2113" spans="1:3" x14ac:dyDescent="0.25">
      <c r="A2113">
        <v>84136529</v>
      </c>
      <c r="B2113" t="s">
        <v>1628</v>
      </c>
      <c r="C2113">
        <v>154</v>
      </c>
    </row>
    <row r="2114" spans="1:3" x14ac:dyDescent="0.25">
      <c r="A2114">
        <v>25038</v>
      </c>
      <c r="B2114" t="s">
        <v>1629</v>
      </c>
      <c r="C2114">
        <v>154</v>
      </c>
    </row>
    <row r="2115" spans="1:3" x14ac:dyDescent="0.25">
      <c r="A2115">
        <v>67173940</v>
      </c>
      <c r="B2115" t="s">
        <v>1629</v>
      </c>
      <c r="C2115">
        <v>154</v>
      </c>
    </row>
    <row r="2116" spans="1:3" x14ac:dyDescent="0.25">
      <c r="A2116">
        <v>84141531</v>
      </c>
      <c r="B2116" t="s">
        <v>1629</v>
      </c>
      <c r="C2116">
        <v>154</v>
      </c>
    </row>
    <row r="2117" spans="1:3" x14ac:dyDescent="0.25">
      <c r="A2117">
        <v>84168311</v>
      </c>
      <c r="B2117" t="s">
        <v>1629</v>
      </c>
      <c r="C2117">
        <v>154</v>
      </c>
    </row>
    <row r="2118" spans="1:3" x14ac:dyDescent="0.25">
      <c r="A2118">
        <v>84109857</v>
      </c>
      <c r="B2118" t="s">
        <v>1630</v>
      </c>
      <c r="C2118">
        <v>154</v>
      </c>
    </row>
    <row r="2119" spans="1:3" x14ac:dyDescent="0.25">
      <c r="A2119">
        <v>67267728</v>
      </c>
      <c r="B2119" t="s">
        <v>1633</v>
      </c>
      <c r="C2119">
        <v>154</v>
      </c>
    </row>
    <row r="2120" spans="1:3" x14ac:dyDescent="0.25">
      <c r="A2120">
        <v>68634166</v>
      </c>
      <c r="B2120" t="s">
        <v>752</v>
      </c>
      <c r="C2120">
        <v>154</v>
      </c>
    </row>
    <row r="2121" spans="1:3" x14ac:dyDescent="0.25">
      <c r="A2121">
        <v>67267726</v>
      </c>
      <c r="B2121" t="s">
        <v>1634</v>
      </c>
      <c r="C2121">
        <v>154</v>
      </c>
    </row>
    <row r="2122" spans="1:3" x14ac:dyDescent="0.25">
      <c r="A2122">
        <v>67267730</v>
      </c>
      <c r="B2122" t="s">
        <v>1635</v>
      </c>
      <c r="C2122">
        <v>154</v>
      </c>
    </row>
    <row r="2123" spans="1:3" x14ac:dyDescent="0.25">
      <c r="A2123">
        <v>84123067</v>
      </c>
      <c r="B2123" t="s">
        <v>1636</v>
      </c>
      <c r="C2123">
        <v>154</v>
      </c>
    </row>
    <row r="2124" spans="1:3" x14ac:dyDescent="0.25">
      <c r="A2124">
        <v>84127565</v>
      </c>
      <c r="B2124" t="s">
        <v>1637</v>
      </c>
      <c r="C2124">
        <v>154</v>
      </c>
    </row>
    <row r="2125" spans="1:3" x14ac:dyDescent="0.25">
      <c r="A2125">
        <v>84136853</v>
      </c>
      <c r="B2125" t="s">
        <v>1637</v>
      </c>
      <c r="C2125">
        <v>154</v>
      </c>
    </row>
    <row r="2126" spans="1:3" x14ac:dyDescent="0.25">
      <c r="A2126">
        <v>84167274</v>
      </c>
      <c r="B2126" t="s">
        <v>1639</v>
      </c>
      <c r="C2126">
        <v>154</v>
      </c>
    </row>
    <row r="2127" spans="1:3" x14ac:dyDescent="0.25">
      <c r="A2127">
        <v>84119808</v>
      </c>
      <c r="B2127" t="s">
        <v>1640</v>
      </c>
      <c r="C2127">
        <v>154</v>
      </c>
    </row>
    <row r="2128" spans="1:3" x14ac:dyDescent="0.25">
      <c r="A2128">
        <v>84119859</v>
      </c>
      <c r="B2128" t="s">
        <v>1643</v>
      </c>
      <c r="C2128">
        <v>154</v>
      </c>
    </row>
    <row r="2129" spans="1:3" x14ac:dyDescent="0.25">
      <c r="A2129">
        <v>84139877</v>
      </c>
      <c r="B2129" t="s">
        <v>1643</v>
      </c>
      <c r="C2129">
        <v>154</v>
      </c>
    </row>
    <row r="2130" spans="1:3" x14ac:dyDescent="0.25">
      <c r="A2130">
        <v>84119853</v>
      </c>
      <c r="B2130" t="s">
        <v>1644</v>
      </c>
      <c r="C2130">
        <v>154</v>
      </c>
    </row>
    <row r="2131" spans="1:3" x14ac:dyDescent="0.25">
      <c r="A2131">
        <v>84119855</v>
      </c>
      <c r="B2131" t="s">
        <v>1645</v>
      </c>
      <c r="C2131">
        <v>154</v>
      </c>
    </row>
    <row r="2132" spans="1:3" x14ac:dyDescent="0.25">
      <c r="A2132">
        <v>84127719</v>
      </c>
      <c r="B2132" t="s">
        <v>1646</v>
      </c>
      <c r="C2132">
        <v>154</v>
      </c>
    </row>
    <row r="2133" spans="1:3" x14ac:dyDescent="0.25">
      <c r="A2133">
        <v>45020</v>
      </c>
      <c r="B2133" t="s">
        <v>658</v>
      </c>
      <c r="C2133">
        <v>154</v>
      </c>
    </row>
    <row r="2134" spans="1:3" x14ac:dyDescent="0.25">
      <c r="A2134">
        <v>67266879</v>
      </c>
      <c r="B2134" t="s">
        <v>658</v>
      </c>
      <c r="C2134">
        <v>154</v>
      </c>
    </row>
    <row r="2135" spans="1:3" x14ac:dyDescent="0.25">
      <c r="A2135">
        <v>84140987</v>
      </c>
      <c r="B2135" t="s">
        <v>658</v>
      </c>
      <c r="C2135">
        <v>154</v>
      </c>
    </row>
    <row r="2136" spans="1:3" x14ac:dyDescent="0.25">
      <c r="A2136">
        <v>84163626</v>
      </c>
      <c r="B2136" t="s">
        <v>1650</v>
      </c>
      <c r="C2136">
        <v>154</v>
      </c>
    </row>
    <row r="2137" spans="1:3" x14ac:dyDescent="0.25">
      <c r="A2137">
        <v>84145724</v>
      </c>
      <c r="B2137" t="s">
        <v>1651</v>
      </c>
      <c r="C2137">
        <v>154</v>
      </c>
    </row>
    <row r="2138" spans="1:3" x14ac:dyDescent="0.25">
      <c r="A2138">
        <v>84135009</v>
      </c>
      <c r="B2138" t="s">
        <v>1653</v>
      </c>
      <c r="C2138">
        <v>154</v>
      </c>
    </row>
    <row r="2139" spans="1:3" x14ac:dyDescent="0.25">
      <c r="A2139">
        <v>84134980</v>
      </c>
      <c r="B2139" t="s">
        <v>1654</v>
      </c>
      <c r="C2139">
        <v>154</v>
      </c>
    </row>
    <row r="2140" spans="1:3" x14ac:dyDescent="0.25">
      <c r="A2140">
        <v>84156427</v>
      </c>
      <c r="B2140" t="s">
        <v>1654</v>
      </c>
      <c r="C2140">
        <v>154</v>
      </c>
    </row>
    <row r="2141" spans="1:3" x14ac:dyDescent="0.25">
      <c r="A2141">
        <v>84108873</v>
      </c>
      <c r="B2141" t="s">
        <v>1655</v>
      </c>
      <c r="C2141">
        <v>154</v>
      </c>
    </row>
    <row r="2142" spans="1:3" x14ac:dyDescent="0.25">
      <c r="A2142">
        <v>84143703</v>
      </c>
      <c r="B2142" t="s">
        <v>1655</v>
      </c>
      <c r="C2142">
        <v>154</v>
      </c>
    </row>
    <row r="2143" spans="1:3" x14ac:dyDescent="0.25">
      <c r="A2143">
        <v>84119857</v>
      </c>
      <c r="B2143" t="s">
        <v>1657</v>
      </c>
      <c r="C2143">
        <v>154</v>
      </c>
    </row>
    <row r="2144" spans="1:3" x14ac:dyDescent="0.25">
      <c r="A2144">
        <v>84127747</v>
      </c>
      <c r="B2144" t="s">
        <v>1658</v>
      </c>
      <c r="C2144">
        <v>154</v>
      </c>
    </row>
    <row r="2145" spans="1:3" x14ac:dyDescent="0.25">
      <c r="A2145">
        <v>49020</v>
      </c>
      <c r="B2145" t="s">
        <v>1659</v>
      </c>
      <c r="C2145">
        <v>154</v>
      </c>
    </row>
    <row r="2146" spans="1:3" x14ac:dyDescent="0.25">
      <c r="A2146">
        <v>84129572</v>
      </c>
      <c r="B2146" t="s">
        <v>1659</v>
      </c>
      <c r="C2146">
        <v>154</v>
      </c>
    </row>
    <row r="2147" spans="1:3" x14ac:dyDescent="0.25">
      <c r="A2147">
        <v>84136579</v>
      </c>
      <c r="B2147" t="s">
        <v>1659</v>
      </c>
      <c r="C2147">
        <v>154</v>
      </c>
    </row>
    <row r="2148" spans="1:3" x14ac:dyDescent="0.25">
      <c r="A2148">
        <v>49023</v>
      </c>
      <c r="B2148" t="s">
        <v>1660</v>
      </c>
      <c r="C2148">
        <v>154</v>
      </c>
    </row>
    <row r="2149" spans="1:3" x14ac:dyDescent="0.25">
      <c r="A2149">
        <v>84129546</v>
      </c>
      <c r="B2149" t="s">
        <v>1660</v>
      </c>
      <c r="C2149">
        <v>154</v>
      </c>
    </row>
    <row r="2150" spans="1:3" x14ac:dyDescent="0.25">
      <c r="A2150">
        <v>84136580</v>
      </c>
      <c r="B2150" t="s">
        <v>1660</v>
      </c>
      <c r="C2150">
        <v>154</v>
      </c>
    </row>
    <row r="2151" spans="1:3" x14ac:dyDescent="0.25">
      <c r="A2151">
        <v>84145729</v>
      </c>
      <c r="B2151" t="s">
        <v>1661</v>
      </c>
      <c r="C2151">
        <v>154</v>
      </c>
    </row>
    <row r="2152" spans="1:3" x14ac:dyDescent="0.25">
      <c r="A2152">
        <v>84124600</v>
      </c>
      <c r="B2152" t="s">
        <v>1662</v>
      </c>
      <c r="C2152">
        <v>154</v>
      </c>
    </row>
    <row r="2153" spans="1:3" x14ac:dyDescent="0.25">
      <c r="A2153">
        <v>84136575</v>
      </c>
      <c r="B2153" t="s">
        <v>1662</v>
      </c>
      <c r="C2153">
        <v>154</v>
      </c>
    </row>
    <row r="2154" spans="1:3" x14ac:dyDescent="0.25">
      <c r="A2154">
        <v>45038</v>
      </c>
      <c r="B2154" t="s">
        <v>1663</v>
      </c>
      <c r="C2154">
        <v>154</v>
      </c>
    </row>
    <row r="2155" spans="1:3" x14ac:dyDescent="0.25">
      <c r="A2155">
        <v>84141602</v>
      </c>
      <c r="B2155" t="s">
        <v>1663</v>
      </c>
      <c r="C2155">
        <v>154</v>
      </c>
    </row>
    <row r="2156" spans="1:3" x14ac:dyDescent="0.25">
      <c r="A2156">
        <v>84168387</v>
      </c>
      <c r="B2156" t="s">
        <v>1663</v>
      </c>
      <c r="C2156">
        <v>154</v>
      </c>
    </row>
    <row r="2157" spans="1:3" x14ac:dyDescent="0.25">
      <c r="A2157">
        <v>84136573</v>
      </c>
      <c r="B2157" t="s">
        <v>1665</v>
      </c>
      <c r="C2157">
        <v>154</v>
      </c>
    </row>
    <row r="2158" spans="1:3" x14ac:dyDescent="0.25">
      <c r="A2158">
        <v>84109864</v>
      </c>
      <c r="B2158" t="s">
        <v>1667</v>
      </c>
      <c r="C2158">
        <v>154</v>
      </c>
    </row>
    <row r="2159" spans="1:3" x14ac:dyDescent="0.25">
      <c r="A2159">
        <v>84130833</v>
      </c>
      <c r="B2159" t="s">
        <v>1667</v>
      </c>
      <c r="C2159">
        <v>154</v>
      </c>
    </row>
    <row r="2160" spans="1:3" x14ac:dyDescent="0.25">
      <c r="A2160">
        <v>84155668</v>
      </c>
      <c r="B2160" t="s">
        <v>1668</v>
      </c>
      <c r="C2160">
        <v>154</v>
      </c>
    </row>
    <row r="2161" spans="1:3" x14ac:dyDescent="0.25">
      <c r="A2161">
        <v>45001</v>
      </c>
      <c r="B2161" t="s">
        <v>1669</v>
      </c>
      <c r="C2161">
        <v>154</v>
      </c>
    </row>
    <row r="2162" spans="1:3" x14ac:dyDescent="0.25">
      <c r="A2162">
        <v>84131337</v>
      </c>
      <c r="B2162" t="s">
        <v>1669</v>
      </c>
      <c r="C2162">
        <v>154</v>
      </c>
    </row>
    <row r="2163" spans="1:3" x14ac:dyDescent="0.25">
      <c r="A2163">
        <v>84130652</v>
      </c>
      <c r="B2163" t="s">
        <v>1670</v>
      </c>
      <c r="C2163">
        <v>154</v>
      </c>
    </row>
    <row r="2164" spans="1:3" x14ac:dyDescent="0.25">
      <c r="A2164">
        <v>84122246</v>
      </c>
      <c r="B2164" t="s">
        <v>1671</v>
      </c>
      <c r="C2164">
        <v>154</v>
      </c>
    </row>
    <row r="2165" spans="1:3" x14ac:dyDescent="0.25">
      <c r="A2165">
        <v>84122228</v>
      </c>
      <c r="B2165" t="s">
        <v>1672</v>
      </c>
      <c r="C2165">
        <v>154</v>
      </c>
    </row>
    <row r="2166" spans="1:3" x14ac:dyDescent="0.25">
      <c r="A2166">
        <v>84122242</v>
      </c>
      <c r="B2166" t="s">
        <v>1673</v>
      </c>
      <c r="C2166">
        <v>154</v>
      </c>
    </row>
    <row r="2167" spans="1:3" x14ac:dyDescent="0.25">
      <c r="A2167">
        <v>84125582</v>
      </c>
      <c r="B2167" t="s">
        <v>1674</v>
      </c>
      <c r="C2167">
        <v>154</v>
      </c>
    </row>
    <row r="2168" spans="1:3" x14ac:dyDescent="0.25">
      <c r="A2168">
        <v>84130271</v>
      </c>
      <c r="B2168" t="s">
        <v>1675</v>
      </c>
      <c r="C2168">
        <v>154</v>
      </c>
    </row>
    <row r="2169" spans="1:3" x14ac:dyDescent="0.25">
      <c r="A2169">
        <v>45024</v>
      </c>
      <c r="B2169" t="s">
        <v>662</v>
      </c>
      <c r="C2169">
        <v>154</v>
      </c>
    </row>
    <row r="2170" spans="1:3" x14ac:dyDescent="0.25">
      <c r="A2170">
        <v>67293287</v>
      </c>
      <c r="B2170" t="s">
        <v>662</v>
      </c>
      <c r="C2170">
        <v>154</v>
      </c>
    </row>
    <row r="2171" spans="1:3" x14ac:dyDescent="0.25">
      <c r="A2171">
        <v>84143590</v>
      </c>
      <c r="B2171" t="s">
        <v>662</v>
      </c>
      <c r="C2171">
        <v>154</v>
      </c>
    </row>
    <row r="2172" spans="1:3" x14ac:dyDescent="0.25">
      <c r="A2172">
        <v>84119937</v>
      </c>
      <c r="B2172" t="s">
        <v>1678</v>
      </c>
      <c r="C2172">
        <v>154</v>
      </c>
    </row>
    <row r="2173" spans="1:3" x14ac:dyDescent="0.25">
      <c r="A2173">
        <v>84131371</v>
      </c>
      <c r="B2173" t="s">
        <v>1678</v>
      </c>
      <c r="C2173">
        <v>154</v>
      </c>
    </row>
    <row r="2174" spans="1:3" x14ac:dyDescent="0.25">
      <c r="A2174">
        <v>45023</v>
      </c>
      <c r="B2174" t="s">
        <v>661</v>
      </c>
      <c r="C2174">
        <v>154</v>
      </c>
    </row>
    <row r="2175" spans="1:3" x14ac:dyDescent="0.25">
      <c r="A2175">
        <v>67232075</v>
      </c>
      <c r="B2175" t="s">
        <v>661</v>
      </c>
      <c r="C2175">
        <v>154</v>
      </c>
    </row>
    <row r="2176" spans="1:3" x14ac:dyDescent="0.25">
      <c r="A2176">
        <v>84140994</v>
      </c>
      <c r="B2176" t="s">
        <v>661</v>
      </c>
      <c r="C2176">
        <v>154</v>
      </c>
    </row>
    <row r="2177" spans="1:3" x14ac:dyDescent="0.25">
      <c r="A2177">
        <v>84163047</v>
      </c>
      <c r="B2177" t="s">
        <v>661</v>
      </c>
      <c r="C2177">
        <v>154</v>
      </c>
    </row>
    <row r="2178" spans="1:3" x14ac:dyDescent="0.25">
      <c r="A2178">
        <v>84138403</v>
      </c>
      <c r="B2178" t="s">
        <v>1683</v>
      </c>
      <c r="C2178">
        <v>154</v>
      </c>
    </row>
    <row r="2179" spans="1:3" x14ac:dyDescent="0.25">
      <c r="A2179">
        <v>84138395</v>
      </c>
      <c r="B2179" t="s">
        <v>1684</v>
      </c>
      <c r="C2179">
        <v>154</v>
      </c>
    </row>
    <row r="2180" spans="1:3" x14ac:dyDescent="0.25">
      <c r="A2180">
        <v>84138405</v>
      </c>
      <c r="B2180" t="s">
        <v>1685</v>
      </c>
      <c r="C2180">
        <v>154</v>
      </c>
    </row>
    <row r="2181" spans="1:3" x14ac:dyDescent="0.25">
      <c r="A2181">
        <v>84124603</v>
      </c>
      <c r="B2181" t="s">
        <v>1686</v>
      </c>
      <c r="C2181">
        <v>154</v>
      </c>
    </row>
    <row r="2182" spans="1:3" x14ac:dyDescent="0.25">
      <c r="A2182">
        <v>84136576</v>
      </c>
      <c r="B2182" t="s">
        <v>1686</v>
      </c>
      <c r="C2182">
        <v>154</v>
      </c>
    </row>
    <row r="2183" spans="1:3" x14ac:dyDescent="0.25">
      <c r="A2183">
        <v>84124604</v>
      </c>
      <c r="B2183" t="s">
        <v>1687</v>
      </c>
      <c r="C2183">
        <v>154</v>
      </c>
    </row>
    <row r="2184" spans="1:3" x14ac:dyDescent="0.25">
      <c r="A2184">
        <v>84119898</v>
      </c>
      <c r="B2184" t="s">
        <v>1690</v>
      </c>
      <c r="C2184">
        <v>154</v>
      </c>
    </row>
    <row r="2185" spans="1:3" x14ac:dyDescent="0.25">
      <c r="A2185">
        <v>84143945</v>
      </c>
      <c r="B2185" t="s">
        <v>1692</v>
      </c>
      <c r="C2185">
        <v>154</v>
      </c>
    </row>
    <row r="2186" spans="1:3" x14ac:dyDescent="0.25">
      <c r="A2186">
        <v>84135850</v>
      </c>
      <c r="B2186" t="s">
        <v>1697</v>
      </c>
      <c r="C2186">
        <v>154</v>
      </c>
    </row>
    <row r="2187" spans="1:3" x14ac:dyDescent="0.25">
      <c r="A2187">
        <v>84119850</v>
      </c>
      <c r="B2187" t="s">
        <v>1700</v>
      </c>
      <c r="C2187">
        <v>154</v>
      </c>
    </row>
    <row r="2188" spans="1:3" x14ac:dyDescent="0.25">
      <c r="A2188">
        <v>84146988</v>
      </c>
      <c r="B2188" t="s">
        <v>1701</v>
      </c>
      <c r="C2188">
        <v>154</v>
      </c>
    </row>
    <row r="2189" spans="1:3" x14ac:dyDescent="0.25">
      <c r="A2189">
        <v>67297354</v>
      </c>
      <c r="B2189" t="s">
        <v>660</v>
      </c>
      <c r="C2189">
        <v>154</v>
      </c>
    </row>
    <row r="2190" spans="1:3" x14ac:dyDescent="0.25">
      <c r="A2190">
        <v>84114331</v>
      </c>
      <c r="B2190" t="s">
        <v>660</v>
      </c>
      <c r="C2190">
        <v>154</v>
      </c>
    </row>
    <row r="2191" spans="1:3" x14ac:dyDescent="0.25">
      <c r="A2191">
        <v>84141034</v>
      </c>
      <c r="B2191" t="s">
        <v>660</v>
      </c>
      <c r="C2191">
        <v>154</v>
      </c>
    </row>
    <row r="2192" spans="1:3" x14ac:dyDescent="0.25">
      <c r="A2192">
        <v>84124154</v>
      </c>
      <c r="B2192" t="s">
        <v>1706</v>
      </c>
      <c r="C2192">
        <v>154</v>
      </c>
    </row>
    <row r="2193" spans="1:3" x14ac:dyDescent="0.25">
      <c r="A2193">
        <v>84136851</v>
      </c>
      <c r="B2193" t="s">
        <v>1706</v>
      </c>
      <c r="C2193">
        <v>154</v>
      </c>
    </row>
    <row r="2194" spans="1:3" x14ac:dyDescent="0.25">
      <c r="A2194">
        <v>84137731</v>
      </c>
      <c r="B2194" t="s">
        <v>1707</v>
      </c>
      <c r="C2194">
        <v>154</v>
      </c>
    </row>
    <row r="2195" spans="1:3" x14ac:dyDescent="0.25">
      <c r="A2195">
        <v>45025</v>
      </c>
      <c r="B2195" t="s">
        <v>1708</v>
      </c>
      <c r="C2195">
        <v>154</v>
      </c>
    </row>
    <row r="2196" spans="1:3" x14ac:dyDescent="0.25">
      <c r="A2196">
        <v>67154773</v>
      </c>
      <c r="B2196" t="s">
        <v>1708</v>
      </c>
      <c r="C2196">
        <v>154</v>
      </c>
    </row>
    <row r="2197" spans="1:3" x14ac:dyDescent="0.25">
      <c r="A2197">
        <v>84114337</v>
      </c>
      <c r="B2197" t="s">
        <v>1709</v>
      </c>
      <c r="C2197">
        <v>154</v>
      </c>
    </row>
    <row r="2198" spans="1:3" x14ac:dyDescent="0.25">
      <c r="A2198">
        <v>84140959</v>
      </c>
      <c r="B2198" t="s">
        <v>1709</v>
      </c>
      <c r="C2198">
        <v>154</v>
      </c>
    </row>
    <row r="2199" spans="1:3" x14ac:dyDescent="0.25">
      <c r="A2199">
        <v>84119879</v>
      </c>
      <c r="B2199" t="s">
        <v>1710</v>
      </c>
      <c r="C2199">
        <v>154</v>
      </c>
    </row>
    <row r="2200" spans="1:3" x14ac:dyDescent="0.25">
      <c r="A2200">
        <v>67249528</v>
      </c>
      <c r="B2200" t="s">
        <v>1711</v>
      </c>
      <c r="C2200">
        <v>154</v>
      </c>
    </row>
    <row r="2201" spans="1:3" x14ac:dyDescent="0.25">
      <c r="A2201">
        <v>84143970</v>
      </c>
      <c r="B2201" t="s">
        <v>1712</v>
      </c>
      <c r="C2201">
        <v>154</v>
      </c>
    </row>
    <row r="2202" spans="1:3" x14ac:dyDescent="0.25">
      <c r="A2202">
        <v>84155737</v>
      </c>
      <c r="B2202" t="s">
        <v>1713</v>
      </c>
      <c r="C2202">
        <v>154</v>
      </c>
    </row>
    <row r="2203" spans="1:3" x14ac:dyDescent="0.25">
      <c r="A2203">
        <v>84121854</v>
      </c>
      <c r="B2203" t="s">
        <v>1714</v>
      </c>
      <c r="C2203">
        <v>154</v>
      </c>
    </row>
    <row r="2204" spans="1:3" x14ac:dyDescent="0.25">
      <c r="A2204">
        <v>84133558</v>
      </c>
      <c r="B2204" t="s">
        <v>1714</v>
      </c>
      <c r="C2204">
        <v>154</v>
      </c>
    </row>
    <row r="2205" spans="1:3" x14ac:dyDescent="0.25">
      <c r="A2205">
        <v>84119951</v>
      </c>
      <c r="B2205" t="s">
        <v>642</v>
      </c>
      <c r="C2205">
        <v>154</v>
      </c>
    </row>
    <row r="2206" spans="1:3" x14ac:dyDescent="0.25">
      <c r="A2206">
        <v>84135655</v>
      </c>
      <c r="B2206" t="s">
        <v>642</v>
      </c>
      <c r="C2206">
        <v>154</v>
      </c>
    </row>
    <row r="2207" spans="1:3" x14ac:dyDescent="0.25">
      <c r="A2207">
        <v>84161613</v>
      </c>
      <c r="B2207" t="s">
        <v>642</v>
      </c>
      <c r="C2207">
        <v>154</v>
      </c>
    </row>
    <row r="2208" spans="1:3" x14ac:dyDescent="0.25">
      <c r="A2208">
        <v>84120521</v>
      </c>
      <c r="B2208" t="s">
        <v>1715</v>
      </c>
      <c r="C2208">
        <v>154</v>
      </c>
    </row>
    <row r="2209" spans="1:3" x14ac:dyDescent="0.25">
      <c r="A2209">
        <v>84119861</v>
      </c>
      <c r="B2209" t="s">
        <v>1716</v>
      </c>
      <c r="C2209">
        <v>154</v>
      </c>
    </row>
    <row r="2210" spans="1:3" x14ac:dyDescent="0.25">
      <c r="A2210">
        <v>84136528</v>
      </c>
      <c r="B2210" t="s">
        <v>1718</v>
      </c>
      <c r="C2210">
        <v>154</v>
      </c>
    </row>
    <row r="2211" spans="1:3" x14ac:dyDescent="0.25">
      <c r="A2211">
        <v>84136526</v>
      </c>
      <c r="B2211" t="s">
        <v>1719</v>
      </c>
      <c r="C2211">
        <v>154</v>
      </c>
    </row>
    <row r="2212" spans="1:3" x14ac:dyDescent="0.25">
      <c r="A2212">
        <v>84136527</v>
      </c>
      <c r="B2212" t="s">
        <v>1720</v>
      </c>
      <c r="C2212">
        <v>154</v>
      </c>
    </row>
    <row r="2213" spans="1:3" x14ac:dyDescent="0.25">
      <c r="A2213">
        <v>84109863</v>
      </c>
      <c r="B2213" t="s">
        <v>657</v>
      </c>
      <c r="C2213">
        <v>154</v>
      </c>
    </row>
    <row r="2214" spans="1:3" x14ac:dyDescent="0.25">
      <c r="A2214">
        <v>84130830</v>
      </c>
      <c r="B2214" t="s">
        <v>657</v>
      </c>
      <c r="C2214">
        <v>154</v>
      </c>
    </row>
    <row r="2215" spans="1:3" x14ac:dyDescent="0.25">
      <c r="A2215">
        <v>84141026</v>
      </c>
      <c r="B2215" t="s">
        <v>657</v>
      </c>
      <c r="C2215">
        <v>154</v>
      </c>
    </row>
    <row r="2216" spans="1:3" x14ac:dyDescent="0.25">
      <c r="A2216">
        <v>84155618</v>
      </c>
      <c r="B2216" t="s">
        <v>1774</v>
      </c>
      <c r="C2216">
        <v>154</v>
      </c>
    </row>
    <row r="2217" spans="1:3" x14ac:dyDescent="0.25">
      <c r="A2217">
        <v>84169994</v>
      </c>
      <c r="B2217" t="s">
        <v>1774</v>
      </c>
      <c r="C2217">
        <v>154</v>
      </c>
    </row>
    <row r="2218" spans="1:3" x14ac:dyDescent="0.25">
      <c r="A2218">
        <v>25001</v>
      </c>
      <c r="B2218" t="s">
        <v>605</v>
      </c>
      <c r="C2218">
        <v>154</v>
      </c>
    </row>
    <row r="2219" spans="1:3" x14ac:dyDescent="0.25">
      <c r="A2219">
        <v>84131336</v>
      </c>
      <c r="B2219" t="s">
        <v>605</v>
      </c>
      <c r="C2219">
        <v>154</v>
      </c>
    </row>
    <row r="2220" spans="1:3" x14ac:dyDescent="0.25">
      <c r="A2220">
        <v>84136562</v>
      </c>
      <c r="B2220" t="s">
        <v>605</v>
      </c>
      <c r="C2220">
        <v>154</v>
      </c>
    </row>
    <row r="2221" spans="1:3" x14ac:dyDescent="0.25">
      <c r="A2221">
        <v>84162096</v>
      </c>
      <c r="B2221" t="s">
        <v>605</v>
      </c>
      <c r="C2221">
        <v>154</v>
      </c>
    </row>
    <row r="2222" spans="1:3" x14ac:dyDescent="0.25">
      <c r="A2222">
        <v>84130549</v>
      </c>
      <c r="B2222" t="s">
        <v>606</v>
      </c>
      <c r="C2222">
        <v>154</v>
      </c>
    </row>
    <row r="2223" spans="1:3" x14ac:dyDescent="0.25">
      <c r="A2223">
        <v>84136561</v>
      </c>
      <c r="B2223" t="s">
        <v>606</v>
      </c>
      <c r="C2223">
        <v>154</v>
      </c>
    </row>
    <row r="2224" spans="1:3" x14ac:dyDescent="0.25">
      <c r="A2224">
        <v>84161593</v>
      </c>
      <c r="B2224" t="s">
        <v>606</v>
      </c>
      <c r="C2224">
        <v>154</v>
      </c>
    </row>
    <row r="2225" spans="1:3" x14ac:dyDescent="0.25">
      <c r="A2225">
        <v>84122245</v>
      </c>
      <c r="B2225" t="s">
        <v>1775</v>
      </c>
      <c r="C2225">
        <v>154</v>
      </c>
    </row>
    <row r="2226" spans="1:3" x14ac:dyDescent="0.25">
      <c r="A2226">
        <v>84122227</v>
      </c>
      <c r="B2226" t="s">
        <v>1776</v>
      </c>
      <c r="C2226">
        <v>154</v>
      </c>
    </row>
    <row r="2227" spans="1:3" x14ac:dyDescent="0.25">
      <c r="A2227">
        <v>84122241</v>
      </c>
      <c r="B2227" t="s">
        <v>1777</v>
      </c>
      <c r="C2227">
        <v>154</v>
      </c>
    </row>
    <row r="2228" spans="1:3" x14ac:dyDescent="0.25">
      <c r="A2228">
        <v>84125581</v>
      </c>
      <c r="B2228" t="s">
        <v>1778</v>
      </c>
      <c r="C2228">
        <v>154</v>
      </c>
    </row>
    <row r="2229" spans="1:3" x14ac:dyDescent="0.25">
      <c r="A2229">
        <v>84130261</v>
      </c>
      <c r="B2229" t="s">
        <v>1779</v>
      </c>
      <c r="C2229">
        <v>154</v>
      </c>
    </row>
    <row r="2230" spans="1:3" x14ac:dyDescent="0.25">
      <c r="A2230">
        <v>67247390</v>
      </c>
      <c r="B2230" t="s">
        <v>388</v>
      </c>
      <c r="C2230">
        <v>154</v>
      </c>
    </row>
    <row r="2231" spans="1:3" x14ac:dyDescent="0.25">
      <c r="A2231">
        <v>25024</v>
      </c>
      <c r="B2231" t="s">
        <v>1780</v>
      </c>
      <c r="C2231">
        <v>154</v>
      </c>
    </row>
    <row r="2232" spans="1:3" x14ac:dyDescent="0.25">
      <c r="A2232">
        <v>67293290</v>
      </c>
      <c r="B2232" t="s">
        <v>1780</v>
      </c>
      <c r="C2232">
        <v>154</v>
      </c>
    </row>
    <row r="2233" spans="1:3" x14ac:dyDescent="0.25">
      <c r="A2233">
        <v>84143589</v>
      </c>
      <c r="B2233" t="s">
        <v>1780</v>
      </c>
      <c r="C2233">
        <v>154</v>
      </c>
    </row>
    <row r="2234" spans="1:3" x14ac:dyDescent="0.25">
      <c r="A2234">
        <v>68453291</v>
      </c>
      <c r="B2234" t="s">
        <v>1780</v>
      </c>
      <c r="C2234">
        <v>128</v>
      </c>
    </row>
    <row r="2235" spans="1:3" x14ac:dyDescent="0.25">
      <c r="A2235">
        <v>84109862</v>
      </c>
      <c r="B2235" t="s">
        <v>1782</v>
      </c>
      <c r="C2235">
        <v>154</v>
      </c>
    </row>
    <row r="2236" spans="1:3" x14ac:dyDescent="0.25">
      <c r="A2236">
        <v>84119936</v>
      </c>
      <c r="B2236" t="s">
        <v>1787</v>
      </c>
      <c r="C2236">
        <v>154</v>
      </c>
    </row>
    <row r="2237" spans="1:3" x14ac:dyDescent="0.25">
      <c r="A2237">
        <v>84131340</v>
      </c>
      <c r="B2237" t="s">
        <v>1787</v>
      </c>
      <c r="C2237">
        <v>154</v>
      </c>
    </row>
    <row r="2238" spans="1:3" x14ac:dyDescent="0.25">
      <c r="A2238">
        <v>84144169</v>
      </c>
      <c r="B2238" t="s">
        <v>1788</v>
      </c>
      <c r="C2238">
        <v>154</v>
      </c>
    </row>
    <row r="2239" spans="1:3" x14ac:dyDescent="0.25">
      <c r="A2239">
        <v>84141962</v>
      </c>
      <c r="B2239" t="s">
        <v>1789</v>
      </c>
      <c r="C2239">
        <v>154</v>
      </c>
    </row>
    <row r="2240" spans="1:3" x14ac:dyDescent="0.25">
      <c r="A2240">
        <v>25023</v>
      </c>
      <c r="B2240" t="s">
        <v>659</v>
      </c>
      <c r="C2240">
        <v>154</v>
      </c>
    </row>
    <row r="2241" spans="1:3" x14ac:dyDescent="0.25">
      <c r="A2241">
        <v>67232046</v>
      </c>
      <c r="B2241" t="s">
        <v>659</v>
      </c>
      <c r="C2241">
        <v>154</v>
      </c>
    </row>
    <row r="2242" spans="1:3" x14ac:dyDescent="0.25">
      <c r="A2242">
        <v>84140993</v>
      </c>
      <c r="B2242" t="s">
        <v>659</v>
      </c>
      <c r="C2242">
        <v>154</v>
      </c>
    </row>
    <row r="2243" spans="1:3" x14ac:dyDescent="0.25">
      <c r="A2243">
        <v>84109858</v>
      </c>
      <c r="B2243" t="s">
        <v>1791</v>
      </c>
      <c r="C2243">
        <v>154</v>
      </c>
    </row>
    <row r="2244" spans="1:3" x14ac:dyDescent="0.25">
      <c r="A2244">
        <v>84132301</v>
      </c>
      <c r="B2244" t="s">
        <v>1792</v>
      </c>
      <c r="C2244">
        <v>154</v>
      </c>
    </row>
    <row r="2245" spans="1:3" x14ac:dyDescent="0.25">
      <c r="A2245">
        <v>84124597</v>
      </c>
      <c r="B2245" t="s">
        <v>1804</v>
      </c>
      <c r="C2245">
        <v>154</v>
      </c>
    </row>
    <row r="2246" spans="1:3" x14ac:dyDescent="0.25">
      <c r="A2246">
        <v>84136566</v>
      </c>
      <c r="B2246" t="s">
        <v>1804</v>
      </c>
      <c r="C2246">
        <v>154</v>
      </c>
    </row>
    <row r="2247" spans="1:3" x14ac:dyDescent="0.25">
      <c r="A2247">
        <v>84160859</v>
      </c>
      <c r="B2247" t="s">
        <v>1804</v>
      </c>
      <c r="C2247">
        <v>154</v>
      </c>
    </row>
    <row r="2248" spans="1:3" x14ac:dyDescent="0.25">
      <c r="A2248">
        <v>84138401</v>
      </c>
      <c r="B2248" t="s">
        <v>1805</v>
      </c>
      <c r="C2248">
        <v>154</v>
      </c>
    </row>
    <row r="2249" spans="1:3" x14ac:dyDescent="0.25">
      <c r="A2249">
        <v>84138393</v>
      </c>
      <c r="B2249" t="s">
        <v>695</v>
      </c>
      <c r="C2249">
        <v>154</v>
      </c>
    </row>
    <row r="2250" spans="1:3" x14ac:dyDescent="0.25">
      <c r="A2250">
        <v>84156426</v>
      </c>
      <c r="B2250" t="s">
        <v>695</v>
      </c>
      <c r="C2250">
        <v>154</v>
      </c>
    </row>
    <row r="2251" spans="1:3" x14ac:dyDescent="0.25">
      <c r="A2251">
        <v>84138404</v>
      </c>
      <c r="B2251" t="s">
        <v>1806</v>
      </c>
      <c r="C2251">
        <v>154</v>
      </c>
    </row>
    <row r="2252" spans="1:3" x14ac:dyDescent="0.25">
      <c r="A2252">
        <v>84124593</v>
      </c>
      <c r="B2252" t="s">
        <v>417</v>
      </c>
      <c r="C2252">
        <v>154</v>
      </c>
    </row>
    <row r="2253" spans="1:3" x14ac:dyDescent="0.25">
      <c r="A2253">
        <v>84136530</v>
      </c>
      <c r="B2253" t="s">
        <v>417</v>
      </c>
      <c r="C2253">
        <v>154</v>
      </c>
    </row>
    <row r="2254" spans="1:3" x14ac:dyDescent="0.25">
      <c r="A2254">
        <v>84162097</v>
      </c>
      <c r="B2254" t="s">
        <v>417</v>
      </c>
      <c r="C2254">
        <v>154</v>
      </c>
    </row>
    <row r="2255" spans="1:3" x14ac:dyDescent="0.25">
      <c r="A2255">
        <v>84162097</v>
      </c>
      <c r="B2255" t="s">
        <v>417</v>
      </c>
      <c r="C2255">
        <v>154</v>
      </c>
    </row>
    <row r="2256" spans="1:3" x14ac:dyDescent="0.25">
      <c r="A2256">
        <v>84124595</v>
      </c>
      <c r="B2256" t="s">
        <v>416</v>
      </c>
      <c r="C2256">
        <v>154</v>
      </c>
    </row>
    <row r="2257" spans="1:3" x14ac:dyDescent="0.25">
      <c r="A2257">
        <v>84136568</v>
      </c>
      <c r="B2257" t="s">
        <v>416</v>
      </c>
      <c r="C2257">
        <v>154</v>
      </c>
    </row>
    <row r="2258" spans="1:3" x14ac:dyDescent="0.25">
      <c r="A2258">
        <v>84161614</v>
      </c>
      <c r="B2258" t="s">
        <v>416</v>
      </c>
      <c r="C2258">
        <v>154</v>
      </c>
    </row>
    <row r="2259" spans="1:3" x14ac:dyDescent="0.25">
      <c r="A2259">
        <v>84119895</v>
      </c>
      <c r="B2259" t="s">
        <v>1812</v>
      </c>
      <c r="C2259">
        <v>154</v>
      </c>
    </row>
    <row r="2260" spans="1:3" x14ac:dyDescent="0.25">
      <c r="A2260">
        <v>84145487</v>
      </c>
      <c r="B2260" t="s">
        <v>1812</v>
      </c>
      <c r="C2260">
        <v>154</v>
      </c>
    </row>
    <row r="2261" spans="1:3" x14ac:dyDescent="0.25">
      <c r="A2261">
        <v>84143944</v>
      </c>
      <c r="B2261" t="s">
        <v>1814</v>
      </c>
      <c r="C2261">
        <v>154</v>
      </c>
    </row>
    <row r="2262" spans="1:3" x14ac:dyDescent="0.25">
      <c r="A2262">
        <v>84135889</v>
      </c>
      <c r="B2262" t="s">
        <v>1815</v>
      </c>
      <c r="C2262">
        <v>154</v>
      </c>
    </row>
    <row r="2263" spans="1:3" x14ac:dyDescent="0.25">
      <c r="A2263">
        <v>84119809</v>
      </c>
      <c r="B2263" t="s">
        <v>1818</v>
      </c>
      <c r="C2263">
        <v>154</v>
      </c>
    </row>
    <row r="2264" spans="1:3" x14ac:dyDescent="0.25">
      <c r="A2264">
        <v>84168578</v>
      </c>
      <c r="B2264" t="s">
        <v>1818</v>
      </c>
      <c r="C2264">
        <v>154</v>
      </c>
    </row>
    <row r="2265" spans="1:3" x14ac:dyDescent="0.25">
      <c r="A2265">
        <v>84146483</v>
      </c>
      <c r="B2265" t="s">
        <v>676</v>
      </c>
      <c r="C2265">
        <v>154</v>
      </c>
    </row>
    <row r="2266" spans="1:3" x14ac:dyDescent="0.25">
      <c r="A2266">
        <v>84116763</v>
      </c>
      <c r="B2266" t="s">
        <v>133</v>
      </c>
      <c r="C2266">
        <v>154</v>
      </c>
    </row>
    <row r="2267" spans="1:3" x14ac:dyDescent="0.25">
      <c r="A2267">
        <v>84124125</v>
      </c>
      <c r="B2267" t="s">
        <v>1820</v>
      </c>
      <c r="C2267">
        <v>154</v>
      </c>
    </row>
    <row r="2268" spans="1:3" x14ac:dyDescent="0.25">
      <c r="A2268">
        <v>84136322</v>
      </c>
      <c r="B2268" t="s">
        <v>1820</v>
      </c>
      <c r="C2268">
        <v>154</v>
      </c>
    </row>
    <row r="2269" spans="1:3" x14ac:dyDescent="0.25">
      <c r="A2269">
        <v>67297353</v>
      </c>
      <c r="B2269" t="s">
        <v>351</v>
      </c>
      <c r="C2269">
        <v>154</v>
      </c>
    </row>
    <row r="2270" spans="1:3" x14ac:dyDescent="0.25">
      <c r="A2270">
        <v>84114330</v>
      </c>
      <c r="B2270" t="s">
        <v>351</v>
      </c>
      <c r="C2270">
        <v>154</v>
      </c>
    </row>
    <row r="2271" spans="1:3" x14ac:dyDescent="0.25">
      <c r="A2271">
        <v>84141044</v>
      </c>
      <c r="B2271" t="s">
        <v>351</v>
      </c>
      <c r="C2271">
        <v>154</v>
      </c>
    </row>
    <row r="2272" spans="1:3" x14ac:dyDescent="0.25">
      <c r="A2272">
        <v>84137728</v>
      </c>
      <c r="B2272" t="s">
        <v>1825</v>
      </c>
      <c r="C2272">
        <v>154</v>
      </c>
    </row>
    <row r="2273" spans="1:3" x14ac:dyDescent="0.25">
      <c r="A2273">
        <v>25025</v>
      </c>
      <c r="B2273" t="s">
        <v>1826</v>
      </c>
      <c r="C2273">
        <v>154</v>
      </c>
    </row>
    <row r="2274" spans="1:3" x14ac:dyDescent="0.25">
      <c r="A2274">
        <v>84109861</v>
      </c>
      <c r="B2274" t="s">
        <v>1827</v>
      </c>
      <c r="C2274">
        <v>154</v>
      </c>
    </row>
    <row r="2275" spans="1:3" x14ac:dyDescent="0.25">
      <c r="A2275">
        <v>84114336</v>
      </c>
      <c r="B2275" t="s">
        <v>666</v>
      </c>
      <c r="C2275">
        <v>154</v>
      </c>
    </row>
    <row r="2276" spans="1:3" x14ac:dyDescent="0.25">
      <c r="A2276">
        <v>84141033</v>
      </c>
      <c r="B2276" t="s">
        <v>666</v>
      </c>
      <c r="C2276">
        <v>154</v>
      </c>
    </row>
    <row r="2277" spans="1:3" x14ac:dyDescent="0.25">
      <c r="A2277">
        <v>84163042</v>
      </c>
      <c r="B2277" t="s">
        <v>666</v>
      </c>
      <c r="C2277">
        <v>154</v>
      </c>
    </row>
    <row r="2278" spans="1:3" x14ac:dyDescent="0.25">
      <c r="A2278">
        <v>84115504</v>
      </c>
      <c r="B2278" t="s">
        <v>1828</v>
      </c>
      <c r="C2278">
        <v>154</v>
      </c>
    </row>
    <row r="2279" spans="1:3" x14ac:dyDescent="0.25">
      <c r="A2279">
        <v>84119876</v>
      </c>
      <c r="B2279" t="s">
        <v>677</v>
      </c>
      <c r="C2279">
        <v>154</v>
      </c>
    </row>
    <row r="2280" spans="1:3" x14ac:dyDescent="0.25">
      <c r="A2280">
        <v>84145436</v>
      </c>
      <c r="B2280" t="s">
        <v>677</v>
      </c>
      <c r="C2280">
        <v>154</v>
      </c>
    </row>
    <row r="2281" spans="1:3" x14ac:dyDescent="0.25">
      <c r="A2281">
        <v>67247355</v>
      </c>
      <c r="B2281" t="s">
        <v>1830</v>
      </c>
      <c r="C2281">
        <v>154</v>
      </c>
    </row>
    <row r="2282" spans="1:3" x14ac:dyDescent="0.25">
      <c r="A2282">
        <v>84143968</v>
      </c>
      <c r="B2282" t="s">
        <v>1831</v>
      </c>
      <c r="C2282">
        <v>154</v>
      </c>
    </row>
    <row r="2283" spans="1:3" x14ac:dyDescent="0.25">
      <c r="A2283">
        <v>84155686</v>
      </c>
      <c r="B2283" t="s">
        <v>1832</v>
      </c>
      <c r="C2283">
        <v>154</v>
      </c>
    </row>
    <row r="2284" spans="1:3" x14ac:dyDescent="0.25">
      <c r="A2284">
        <v>84121853</v>
      </c>
      <c r="B2284" t="s">
        <v>1833</v>
      </c>
      <c r="C2284">
        <v>154</v>
      </c>
    </row>
    <row r="2285" spans="1:3" x14ac:dyDescent="0.25">
      <c r="A2285">
        <v>84133557</v>
      </c>
      <c r="B2285" t="s">
        <v>1833</v>
      </c>
      <c r="C2285">
        <v>154</v>
      </c>
    </row>
    <row r="2286" spans="1:3" x14ac:dyDescent="0.25">
      <c r="A2286">
        <v>84119950</v>
      </c>
      <c r="B2286" t="s">
        <v>641</v>
      </c>
      <c r="C2286">
        <v>154</v>
      </c>
    </row>
    <row r="2287" spans="1:3" x14ac:dyDescent="0.25">
      <c r="A2287">
        <v>84135660</v>
      </c>
      <c r="B2287" t="s">
        <v>641</v>
      </c>
      <c r="C2287">
        <v>154</v>
      </c>
    </row>
    <row r="2288" spans="1:3" x14ac:dyDescent="0.25">
      <c r="A2288">
        <v>84159680</v>
      </c>
      <c r="B2288" t="s">
        <v>641</v>
      </c>
      <c r="C2288">
        <v>154</v>
      </c>
    </row>
    <row r="2289" spans="1:3" x14ac:dyDescent="0.25">
      <c r="A2289">
        <v>84120520</v>
      </c>
      <c r="B2289" t="s">
        <v>607</v>
      </c>
      <c r="C2289">
        <v>154</v>
      </c>
    </row>
    <row r="2290" spans="1:3" x14ac:dyDescent="0.25">
      <c r="A2290">
        <v>84145434</v>
      </c>
      <c r="B2290" t="s">
        <v>607</v>
      </c>
      <c r="C2290">
        <v>154</v>
      </c>
    </row>
    <row r="2291" spans="1:3" x14ac:dyDescent="0.25">
      <c r="A2291">
        <v>84119860</v>
      </c>
      <c r="B2291" t="s">
        <v>349</v>
      </c>
      <c r="C2291">
        <v>154</v>
      </c>
    </row>
    <row r="2292" spans="1:3" x14ac:dyDescent="0.25">
      <c r="A2292">
        <v>84130861</v>
      </c>
      <c r="B2292" t="s">
        <v>349</v>
      </c>
      <c r="C2292">
        <v>154</v>
      </c>
    </row>
    <row r="2293" spans="1:3" x14ac:dyDescent="0.25">
      <c r="A2293">
        <v>84140998</v>
      </c>
      <c r="B2293" t="s">
        <v>349</v>
      </c>
      <c r="C2293">
        <v>154</v>
      </c>
    </row>
    <row r="2294" spans="1:3" x14ac:dyDescent="0.25">
      <c r="A2294">
        <v>84172891</v>
      </c>
      <c r="B2294" t="s">
        <v>1928</v>
      </c>
      <c r="C2294">
        <v>132</v>
      </c>
    </row>
    <row r="2295" spans="1:3" x14ac:dyDescent="0.25">
      <c r="A2295">
        <v>67137344</v>
      </c>
      <c r="B2295" t="s">
        <v>1930</v>
      </c>
      <c r="C2295">
        <v>132</v>
      </c>
    </row>
    <row r="2296" spans="1:3" x14ac:dyDescent="0.25">
      <c r="A2296">
        <v>84136595</v>
      </c>
      <c r="B2296" t="s">
        <v>1930</v>
      </c>
      <c r="C2296">
        <v>132</v>
      </c>
    </row>
    <row r="2297" spans="1:3" x14ac:dyDescent="0.25">
      <c r="A2297">
        <v>67137370</v>
      </c>
      <c r="B2297" t="s">
        <v>1941</v>
      </c>
      <c r="C2297">
        <v>132</v>
      </c>
    </row>
    <row r="2298" spans="1:3" x14ac:dyDescent="0.25">
      <c r="A2298">
        <v>84146254</v>
      </c>
      <c r="B2298" t="s">
        <v>1942</v>
      </c>
      <c r="C2298">
        <v>132</v>
      </c>
    </row>
    <row r="2299" spans="1:3" x14ac:dyDescent="0.25">
      <c r="A2299">
        <v>84136609</v>
      </c>
      <c r="B2299" t="s">
        <v>367</v>
      </c>
      <c r="C2299">
        <v>132</v>
      </c>
    </row>
    <row r="2300" spans="1:3" x14ac:dyDescent="0.25">
      <c r="A2300">
        <v>84167378</v>
      </c>
      <c r="B2300" t="s">
        <v>367</v>
      </c>
      <c r="C2300">
        <v>132</v>
      </c>
    </row>
    <row r="2301" spans="1:3" x14ac:dyDescent="0.25">
      <c r="A2301">
        <v>84131334</v>
      </c>
      <c r="B2301" t="s">
        <v>341</v>
      </c>
      <c r="C2301">
        <v>132</v>
      </c>
    </row>
    <row r="2302" spans="1:3" x14ac:dyDescent="0.25">
      <c r="A2302">
        <v>84136610</v>
      </c>
      <c r="B2302" t="s">
        <v>341</v>
      </c>
      <c r="C2302">
        <v>132</v>
      </c>
    </row>
    <row r="2303" spans="1:3" x14ac:dyDescent="0.25">
      <c r="A2303">
        <v>84160162</v>
      </c>
      <c r="B2303" t="s">
        <v>341</v>
      </c>
      <c r="C2303">
        <v>132</v>
      </c>
    </row>
    <row r="2304" spans="1:3" x14ac:dyDescent="0.25">
      <c r="A2304">
        <v>67138149</v>
      </c>
      <c r="B2304" t="s">
        <v>1973</v>
      </c>
      <c r="C2304">
        <v>132</v>
      </c>
    </row>
    <row r="2305" spans="1:3" x14ac:dyDescent="0.25">
      <c r="A2305">
        <v>67186183</v>
      </c>
      <c r="B2305" t="s">
        <v>1974</v>
      </c>
      <c r="C2305">
        <v>132</v>
      </c>
    </row>
    <row r="2306" spans="1:3" x14ac:dyDescent="0.25">
      <c r="A2306">
        <v>84136611</v>
      </c>
      <c r="B2306" t="s">
        <v>1974</v>
      </c>
      <c r="C2306">
        <v>132</v>
      </c>
    </row>
    <row r="2307" spans="1:3" x14ac:dyDescent="0.25">
      <c r="A2307">
        <v>84167145</v>
      </c>
      <c r="B2307" t="s">
        <v>1974</v>
      </c>
      <c r="C2307">
        <v>132</v>
      </c>
    </row>
    <row r="2308" spans="1:3" x14ac:dyDescent="0.25">
      <c r="A2308">
        <v>84136594</v>
      </c>
      <c r="B2308" t="s">
        <v>1975</v>
      </c>
      <c r="C2308">
        <v>132</v>
      </c>
    </row>
    <row r="2309" spans="1:3" x14ac:dyDescent="0.25">
      <c r="A2309">
        <v>84156688</v>
      </c>
      <c r="B2309" t="s">
        <v>1978</v>
      </c>
      <c r="C2309">
        <v>132</v>
      </c>
    </row>
    <row r="2310" spans="1:3" x14ac:dyDescent="0.25">
      <c r="A2310">
        <v>84160949</v>
      </c>
      <c r="B2310" t="s">
        <v>826</v>
      </c>
      <c r="C2310">
        <v>153</v>
      </c>
    </row>
    <row r="2311" spans="1:3" x14ac:dyDescent="0.25">
      <c r="A2311">
        <v>84133250</v>
      </c>
      <c r="B2311" t="s">
        <v>826</v>
      </c>
      <c r="C2311">
        <v>153</v>
      </c>
    </row>
    <row r="2312" spans="1:3" x14ac:dyDescent="0.25">
      <c r="A2312">
        <v>84115791</v>
      </c>
      <c r="B2312" t="s">
        <v>2159</v>
      </c>
      <c r="C2312">
        <v>70</v>
      </c>
    </row>
    <row r="2313" spans="1:3" x14ac:dyDescent="0.25">
      <c r="A2313">
        <v>84115792</v>
      </c>
      <c r="B2313" t="s">
        <v>2163</v>
      </c>
      <c r="C2313">
        <v>72</v>
      </c>
    </row>
    <row r="2314" spans="1:3" x14ac:dyDescent="0.25">
      <c r="A2314">
        <v>84160948</v>
      </c>
      <c r="B2314" t="s">
        <v>1878</v>
      </c>
      <c r="C2314">
        <v>153</v>
      </c>
    </row>
    <row r="2315" spans="1:3" x14ac:dyDescent="0.25">
      <c r="A2315">
        <v>67137380</v>
      </c>
      <c r="B2315" t="s">
        <v>1959</v>
      </c>
      <c r="C2315">
        <v>132</v>
      </c>
    </row>
    <row r="2316" spans="1:3" x14ac:dyDescent="0.25">
      <c r="A2316">
        <v>67280933</v>
      </c>
      <c r="B2316" t="s">
        <v>1960</v>
      </c>
      <c r="C2316">
        <v>132</v>
      </c>
    </row>
    <row r="2317" spans="1:3" x14ac:dyDescent="0.25">
      <c r="A2317">
        <v>84136606</v>
      </c>
      <c r="B2317" t="s">
        <v>1960</v>
      </c>
      <c r="C2317">
        <v>132</v>
      </c>
    </row>
    <row r="2318" spans="1:3" x14ac:dyDescent="0.25">
      <c r="A2318">
        <v>67733290</v>
      </c>
      <c r="B2318" t="s">
        <v>1510</v>
      </c>
      <c r="C2318">
        <v>154</v>
      </c>
    </row>
    <row r="2319" spans="1:3" x14ac:dyDescent="0.25">
      <c r="A2319">
        <v>67733289</v>
      </c>
      <c r="B2319" t="s">
        <v>1511</v>
      </c>
      <c r="C2319">
        <v>154</v>
      </c>
    </row>
    <row r="2320" spans="1:3" x14ac:dyDescent="0.25">
      <c r="A2320">
        <v>67733288</v>
      </c>
      <c r="B2320" t="s">
        <v>643</v>
      </c>
      <c r="C2320">
        <v>154</v>
      </c>
    </row>
    <row r="2321" spans="1:3" x14ac:dyDescent="0.25">
      <c r="A2321">
        <v>67733291</v>
      </c>
      <c r="B2321" t="s">
        <v>1512</v>
      </c>
      <c r="C2321">
        <v>154</v>
      </c>
    </row>
    <row r="2322" spans="1:3" x14ac:dyDescent="0.25">
      <c r="A2322">
        <v>68656229</v>
      </c>
      <c r="B2322" t="s">
        <v>764</v>
      </c>
      <c r="C2322">
        <v>154</v>
      </c>
    </row>
    <row r="2323" spans="1:3" x14ac:dyDescent="0.25">
      <c r="A2323">
        <v>68881226</v>
      </c>
      <c r="B2323" t="s">
        <v>764</v>
      </c>
      <c r="C2323">
        <v>176</v>
      </c>
    </row>
    <row r="2324" spans="1:3" x14ac:dyDescent="0.25">
      <c r="A2324">
        <v>68896057</v>
      </c>
      <c r="B2324" t="s">
        <v>805</v>
      </c>
      <c r="C2324">
        <v>176</v>
      </c>
    </row>
    <row r="2325" spans="1:3" x14ac:dyDescent="0.25">
      <c r="A2325">
        <v>67297392</v>
      </c>
      <c r="B2325" t="s">
        <v>1521</v>
      </c>
      <c r="C2325">
        <v>154</v>
      </c>
    </row>
    <row r="2326" spans="1:3" x14ac:dyDescent="0.25">
      <c r="A2326">
        <v>68143998</v>
      </c>
      <c r="B2326" t="s">
        <v>1521</v>
      </c>
      <c r="C2326">
        <v>154</v>
      </c>
    </row>
    <row r="2327" spans="1:3" x14ac:dyDescent="0.25">
      <c r="A2327">
        <v>68174958</v>
      </c>
      <c r="B2327" t="s">
        <v>1521</v>
      </c>
      <c r="C2327">
        <v>154</v>
      </c>
    </row>
    <row r="2328" spans="1:3" x14ac:dyDescent="0.25">
      <c r="A2328">
        <v>68656228</v>
      </c>
      <c r="B2328" t="s">
        <v>1522</v>
      </c>
      <c r="C2328">
        <v>154</v>
      </c>
    </row>
    <row r="2329" spans="1:3" x14ac:dyDescent="0.25">
      <c r="A2329">
        <v>67821420</v>
      </c>
      <c r="B2329" t="s">
        <v>1523</v>
      </c>
      <c r="C2329">
        <v>154</v>
      </c>
    </row>
    <row r="2330" spans="1:3" x14ac:dyDescent="0.25">
      <c r="A2330">
        <v>67292322</v>
      </c>
      <c r="B2330" t="s">
        <v>1524</v>
      </c>
      <c r="C2330">
        <v>154</v>
      </c>
    </row>
    <row r="2331" spans="1:3" x14ac:dyDescent="0.25">
      <c r="A2331">
        <v>67297387</v>
      </c>
      <c r="B2331" t="s">
        <v>1525</v>
      </c>
      <c r="C2331">
        <v>154</v>
      </c>
    </row>
    <row r="2332" spans="1:3" x14ac:dyDescent="0.25">
      <c r="A2332">
        <v>67289436</v>
      </c>
      <c r="B2332" t="s">
        <v>1526</v>
      </c>
      <c r="C2332">
        <v>154</v>
      </c>
    </row>
    <row r="2333" spans="1:3" x14ac:dyDescent="0.25">
      <c r="A2333">
        <v>68143999</v>
      </c>
      <c r="B2333" t="s">
        <v>230</v>
      </c>
      <c r="C2333">
        <v>154</v>
      </c>
    </row>
    <row r="2334" spans="1:3" x14ac:dyDescent="0.25">
      <c r="A2334">
        <v>67880013</v>
      </c>
      <c r="B2334" t="s">
        <v>656</v>
      </c>
      <c r="C2334">
        <v>154</v>
      </c>
    </row>
    <row r="2335" spans="1:3" x14ac:dyDescent="0.25">
      <c r="A2335">
        <v>68881271</v>
      </c>
      <c r="B2335" t="s">
        <v>1528</v>
      </c>
      <c r="C2335">
        <v>176</v>
      </c>
    </row>
    <row r="2336" spans="1:3" x14ac:dyDescent="0.25">
      <c r="A2336">
        <v>67309862</v>
      </c>
      <c r="B2336" t="s">
        <v>1538</v>
      </c>
      <c r="C2336">
        <v>154</v>
      </c>
    </row>
    <row r="2337" spans="1:3" x14ac:dyDescent="0.25">
      <c r="A2337">
        <v>68143996</v>
      </c>
      <c r="B2337" t="s">
        <v>1538</v>
      </c>
      <c r="C2337">
        <v>154</v>
      </c>
    </row>
    <row r="2338" spans="1:3" x14ac:dyDescent="0.25">
      <c r="A2338">
        <v>67297388</v>
      </c>
      <c r="B2338" t="s">
        <v>1540</v>
      </c>
      <c r="C2338">
        <v>154</v>
      </c>
    </row>
    <row r="2339" spans="1:3" x14ac:dyDescent="0.25">
      <c r="A2339">
        <v>68250716</v>
      </c>
      <c r="B2339" t="s">
        <v>396</v>
      </c>
      <c r="C2339">
        <v>154</v>
      </c>
    </row>
    <row r="2340" spans="1:3" x14ac:dyDescent="0.25">
      <c r="A2340">
        <v>68899826</v>
      </c>
      <c r="B2340" t="s">
        <v>396</v>
      </c>
      <c r="C2340">
        <v>176</v>
      </c>
    </row>
    <row r="2341" spans="1:3" x14ac:dyDescent="0.25">
      <c r="A2341">
        <v>67759743</v>
      </c>
      <c r="B2341" t="s">
        <v>1542</v>
      </c>
      <c r="C2341">
        <v>154</v>
      </c>
    </row>
    <row r="2342" spans="1:3" x14ac:dyDescent="0.25">
      <c r="A2342">
        <v>68899825</v>
      </c>
      <c r="B2342" t="s">
        <v>395</v>
      </c>
      <c r="C2342">
        <v>176</v>
      </c>
    </row>
    <row r="2343" spans="1:3" x14ac:dyDescent="0.25">
      <c r="A2343">
        <v>67297389</v>
      </c>
      <c r="B2343" t="s">
        <v>1544</v>
      </c>
      <c r="C2343">
        <v>154</v>
      </c>
    </row>
    <row r="2344" spans="1:3" x14ac:dyDescent="0.25">
      <c r="A2344">
        <v>67885721</v>
      </c>
      <c r="B2344" t="s">
        <v>267</v>
      </c>
      <c r="C2344">
        <v>176</v>
      </c>
    </row>
    <row r="2345" spans="1:3" x14ac:dyDescent="0.25">
      <c r="A2345">
        <v>68896054</v>
      </c>
      <c r="B2345" t="s">
        <v>391</v>
      </c>
      <c r="C2345">
        <v>176</v>
      </c>
    </row>
    <row r="2346" spans="1:3" x14ac:dyDescent="0.25">
      <c r="A2346">
        <v>67292323</v>
      </c>
      <c r="B2346" t="s">
        <v>603</v>
      </c>
      <c r="C2346">
        <v>154</v>
      </c>
    </row>
    <row r="2347" spans="1:3" x14ac:dyDescent="0.25">
      <c r="A2347">
        <v>67759744</v>
      </c>
      <c r="B2347" t="s">
        <v>111</v>
      </c>
      <c r="C2347">
        <v>154</v>
      </c>
    </row>
    <row r="2348" spans="1:3" x14ac:dyDescent="0.25">
      <c r="A2348">
        <v>67875724</v>
      </c>
      <c r="B2348" t="s">
        <v>1556</v>
      </c>
      <c r="C2348">
        <v>154</v>
      </c>
    </row>
    <row r="2349" spans="1:3" x14ac:dyDescent="0.25">
      <c r="A2349">
        <v>67291423</v>
      </c>
      <c r="B2349" t="s">
        <v>1559</v>
      </c>
      <c r="C2349">
        <v>154</v>
      </c>
    </row>
    <row r="2350" spans="1:3" x14ac:dyDescent="0.25">
      <c r="A2350">
        <v>68143997</v>
      </c>
      <c r="B2350" t="s">
        <v>1562</v>
      </c>
      <c r="C2350">
        <v>154</v>
      </c>
    </row>
    <row r="2351" spans="1:3" x14ac:dyDescent="0.25">
      <c r="A2351">
        <v>67291422</v>
      </c>
      <c r="B2351" t="s">
        <v>1565</v>
      </c>
      <c r="C2351">
        <v>154</v>
      </c>
    </row>
    <row r="2352" spans="1:3" x14ac:dyDescent="0.25">
      <c r="A2352">
        <v>67726321</v>
      </c>
      <c r="B2352" t="s">
        <v>790</v>
      </c>
      <c r="C2352">
        <v>154</v>
      </c>
    </row>
    <row r="2353" spans="1:3" x14ac:dyDescent="0.25">
      <c r="A2353">
        <v>68764901</v>
      </c>
      <c r="B2353" t="s">
        <v>790</v>
      </c>
      <c r="C2353">
        <v>154</v>
      </c>
    </row>
    <row r="2354" spans="1:3" x14ac:dyDescent="0.25">
      <c r="A2354">
        <v>67291457</v>
      </c>
      <c r="B2354" t="s">
        <v>1570</v>
      </c>
      <c r="C2354">
        <v>154</v>
      </c>
    </row>
    <row r="2355" spans="1:3" x14ac:dyDescent="0.25">
      <c r="A2355">
        <v>67724775</v>
      </c>
      <c r="B2355" t="s">
        <v>1570</v>
      </c>
      <c r="C2355">
        <v>154</v>
      </c>
    </row>
    <row r="2356" spans="1:3" x14ac:dyDescent="0.25">
      <c r="A2356">
        <v>67291459</v>
      </c>
      <c r="B2356" t="s">
        <v>791</v>
      </c>
      <c r="C2356">
        <v>154</v>
      </c>
    </row>
    <row r="2357" spans="1:3" x14ac:dyDescent="0.25">
      <c r="A2357">
        <v>67726322</v>
      </c>
      <c r="B2357" t="s">
        <v>791</v>
      </c>
      <c r="C2357">
        <v>154</v>
      </c>
    </row>
    <row r="2358" spans="1:3" x14ac:dyDescent="0.25">
      <c r="A2358">
        <v>67291420</v>
      </c>
      <c r="B2358" t="s">
        <v>342</v>
      </c>
      <c r="C2358">
        <v>154</v>
      </c>
    </row>
    <row r="2359" spans="1:3" x14ac:dyDescent="0.25">
      <c r="A2359">
        <v>67726327</v>
      </c>
      <c r="B2359" t="s">
        <v>342</v>
      </c>
      <c r="C2359">
        <v>154</v>
      </c>
    </row>
    <row r="2360" spans="1:3" x14ac:dyDescent="0.25">
      <c r="A2360">
        <v>68764900</v>
      </c>
      <c r="B2360" t="s">
        <v>342</v>
      </c>
      <c r="C2360">
        <v>176</v>
      </c>
    </row>
    <row r="2361" spans="1:3" x14ac:dyDescent="0.25">
      <c r="A2361">
        <v>67292222</v>
      </c>
      <c r="B2361" t="s">
        <v>1578</v>
      </c>
      <c r="C2361">
        <v>154</v>
      </c>
    </row>
    <row r="2362" spans="1:3" x14ac:dyDescent="0.25">
      <c r="A2362">
        <v>67733231</v>
      </c>
      <c r="B2362" t="s">
        <v>1578</v>
      </c>
      <c r="C2362">
        <v>154</v>
      </c>
    </row>
    <row r="2363" spans="1:3" x14ac:dyDescent="0.25">
      <c r="A2363">
        <v>67291458</v>
      </c>
      <c r="B2363" t="s">
        <v>1579</v>
      </c>
      <c r="C2363">
        <v>154</v>
      </c>
    </row>
    <row r="2364" spans="1:3" x14ac:dyDescent="0.25">
      <c r="A2364">
        <v>67724929</v>
      </c>
      <c r="B2364" t="s">
        <v>1579</v>
      </c>
      <c r="C2364">
        <v>154</v>
      </c>
    </row>
    <row r="2365" spans="1:3" x14ac:dyDescent="0.25">
      <c r="A2365">
        <v>67292223</v>
      </c>
      <c r="B2365" t="s">
        <v>338</v>
      </c>
      <c r="C2365">
        <v>154</v>
      </c>
    </row>
    <row r="2366" spans="1:3" x14ac:dyDescent="0.25">
      <c r="A2366">
        <v>67726325</v>
      </c>
      <c r="B2366" t="s">
        <v>338</v>
      </c>
      <c r="C2366">
        <v>154</v>
      </c>
    </row>
    <row r="2367" spans="1:3" x14ac:dyDescent="0.25">
      <c r="A2367">
        <v>68130645</v>
      </c>
      <c r="B2367" t="s">
        <v>338</v>
      </c>
      <c r="C2367">
        <v>154</v>
      </c>
    </row>
    <row r="2368" spans="1:3" x14ac:dyDescent="0.25">
      <c r="A2368">
        <v>68737750</v>
      </c>
      <c r="B2368" t="s">
        <v>338</v>
      </c>
      <c r="C2368">
        <v>176</v>
      </c>
    </row>
    <row r="2369" spans="1:3" x14ac:dyDescent="0.25">
      <c r="A2369">
        <v>67291456</v>
      </c>
      <c r="B2369" t="s">
        <v>343</v>
      </c>
      <c r="C2369">
        <v>154</v>
      </c>
    </row>
    <row r="2370" spans="1:3" x14ac:dyDescent="0.25">
      <c r="A2370">
        <v>67726323</v>
      </c>
      <c r="B2370" t="s">
        <v>343</v>
      </c>
      <c r="C2370">
        <v>154</v>
      </c>
    </row>
    <row r="2371" spans="1:3" x14ac:dyDescent="0.25">
      <c r="A2371">
        <v>68769685</v>
      </c>
      <c r="B2371" t="s">
        <v>343</v>
      </c>
      <c r="C2371">
        <v>176</v>
      </c>
    </row>
    <row r="2372" spans="1:3" x14ac:dyDescent="0.25">
      <c r="A2372">
        <v>67291421</v>
      </c>
      <c r="B2372" t="s">
        <v>113</v>
      </c>
      <c r="C2372">
        <v>154</v>
      </c>
    </row>
    <row r="2373" spans="1:3" x14ac:dyDescent="0.25">
      <c r="A2373">
        <v>67723726</v>
      </c>
      <c r="B2373" t="s">
        <v>113</v>
      </c>
      <c r="C2373">
        <v>154</v>
      </c>
    </row>
    <row r="2374" spans="1:3" x14ac:dyDescent="0.25">
      <c r="A2374">
        <v>67759745</v>
      </c>
      <c r="B2374" t="s">
        <v>1587</v>
      </c>
      <c r="C2374">
        <v>154</v>
      </c>
    </row>
    <row r="2375" spans="1:3" x14ac:dyDescent="0.25">
      <c r="A2375">
        <v>68385572</v>
      </c>
      <c r="B2375" t="s">
        <v>1588</v>
      </c>
      <c r="C2375">
        <v>154</v>
      </c>
    </row>
    <row r="2376" spans="1:3" x14ac:dyDescent="0.25">
      <c r="A2376">
        <v>68896059</v>
      </c>
      <c r="B2376" t="s">
        <v>1588</v>
      </c>
      <c r="C2376">
        <v>154</v>
      </c>
    </row>
    <row r="2377" spans="1:3" x14ac:dyDescent="0.25">
      <c r="A2377">
        <v>67309864</v>
      </c>
      <c r="B2377" t="s">
        <v>352</v>
      </c>
      <c r="C2377">
        <v>154</v>
      </c>
    </row>
    <row r="2378" spans="1:3" x14ac:dyDescent="0.25">
      <c r="A2378">
        <v>68634167</v>
      </c>
      <c r="B2378" t="s">
        <v>385</v>
      </c>
      <c r="C2378">
        <v>154</v>
      </c>
    </row>
    <row r="2379" spans="1:3" x14ac:dyDescent="0.25">
      <c r="A2379">
        <v>67309863</v>
      </c>
      <c r="B2379" t="s">
        <v>1592</v>
      </c>
      <c r="C2379">
        <v>154</v>
      </c>
    </row>
    <row r="2380" spans="1:3" x14ac:dyDescent="0.25">
      <c r="A2380">
        <v>68145438</v>
      </c>
      <c r="B2380" t="s">
        <v>385</v>
      </c>
      <c r="C2380">
        <v>154</v>
      </c>
    </row>
    <row r="2381" spans="1:3" x14ac:dyDescent="0.25">
      <c r="A2381">
        <v>67291418</v>
      </c>
      <c r="B2381" t="s">
        <v>1593</v>
      </c>
      <c r="C2381">
        <v>154</v>
      </c>
    </row>
    <row r="2382" spans="1:3" x14ac:dyDescent="0.25">
      <c r="A2382">
        <v>67733228</v>
      </c>
      <c r="B2382" t="s">
        <v>1593</v>
      </c>
      <c r="C2382">
        <v>154</v>
      </c>
    </row>
    <row r="2383" spans="1:3" x14ac:dyDescent="0.25">
      <c r="A2383">
        <v>68656231</v>
      </c>
      <c r="B2383" t="s">
        <v>175</v>
      </c>
      <c r="C2383">
        <v>154</v>
      </c>
    </row>
    <row r="2384" spans="1:3" x14ac:dyDescent="0.25">
      <c r="A2384">
        <v>68881269</v>
      </c>
      <c r="B2384" t="s">
        <v>175</v>
      </c>
      <c r="C2384">
        <v>176</v>
      </c>
    </row>
    <row r="2385" spans="1:3" x14ac:dyDescent="0.25">
      <c r="A2385">
        <v>67893540</v>
      </c>
      <c r="B2385" t="s">
        <v>415</v>
      </c>
      <c r="C2385">
        <v>154</v>
      </c>
    </row>
    <row r="2386" spans="1:3" x14ac:dyDescent="0.25">
      <c r="A2386">
        <v>68656232</v>
      </c>
      <c r="B2386" t="s">
        <v>383</v>
      </c>
      <c r="C2386">
        <v>154</v>
      </c>
    </row>
    <row r="2387" spans="1:3" x14ac:dyDescent="0.25">
      <c r="A2387">
        <v>68881265</v>
      </c>
      <c r="B2387" t="s">
        <v>383</v>
      </c>
      <c r="C2387">
        <v>176</v>
      </c>
    </row>
    <row r="2388" spans="1:3" x14ac:dyDescent="0.25">
      <c r="A2388">
        <v>68119044</v>
      </c>
      <c r="B2388" t="s">
        <v>1595</v>
      </c>
      <c r="C2388">
        <v>154</v>
      </c>
    </row>
    <row r="2389" spans="1:3" x14ac:dyDescent="0.25">
      <c r="A2389">
        <v>68930545</v>
      </c>
      <c r="B2389" t="s">
        <v>400</v>
      </c>
      <c r="C2389">
        <v>176</v>
      </c>
    </row>
    <row r="2390" spans="1:3" x14ac:dyDescent="0.25">
      <c r="A2390">
        <v>67893539</v>
      </c>
      <c r="B2390" t="s">
        <v>414</v>
      </c>
      <c r="C2390">
        <v>154</v>
      </c>
    </row>
    <row r="2391" spans="1:3" x14ac:dyDescent="0.25">
      <c r="A2391">
        <v>68821729</v>
      </c>
      <c r="B2391" t="s">
        <v>1624</v>
      </c>
      <c r="C2391">
        <v>176</v>
      </c>
    </row>
    <row r="2392" spans="1:3" x14ac:dyDescent="0.25">
      <c r="A2392">
        <v>68634169</v>
      </c>
      <c r="B2392" t="s">
        <v>394</v>
      </c>
      <c r="C2392">
        <v>154</v>
      </c>
    </row>
    <row r="2393" spans="1:3" x14ac:dyDescent="0.25">
      <c r="A2393">
        <v>67296859</v>
      </c>
      <c r="B2393" t="s">
        <v>1629</v>
      </c>
      <c r="C2393">
        <v>154</v>
      </c>
    </row>
    <row r="2394" spans="1:3" x14ac:dyDescent="0.25">
      <c r="A2394">
        <v>67901583</v>
      </c>
      <c r="B2394" t="s">
        <v>359</v>
      </c>
      <c r="C2394">
        <v>154</v>
      </c>
    </row>
    <row r="2395" spans="1:3" x14ac:dyDescent="0.25">
      <c r="A2395">
        <v>67901586</v>
      </c>
      <c r="B2395" t="s">
        <v>698</v>
      </c>
      <c r="C2395">
        <v>154</v>
      </c>
    </row>
    <row r="2396" spans="1:3" x14ac:dyDescent="0.25">
      <c r="A2396">
        <v>68821731</v>
      </c>
      <c r="B2396" t="s">
        <v>1631</v>
      </c>
      <c r="C2396">
        <v>154</v>
      </c>
    </row>
    <row r="2397" spans="1:3" x14ac:dyDescent="0.25">
      <c r="A2397">
        <v>67733285</v>
      </c>
      <c r="B2397" t="s">
        <v>1633</v>
      </c>
      <c r="C2397">
        <v>154</v>
      </c>
    </row>
    <row r="2398" spans="1:3" x14ac:dyDescent="0.25">
      <c r="A2398">
        <v>67733287</v>
      </c>
      <c r="B2398" t="s">
        <v>1634</v>
      </c>
      <c r="C2398">
        <v>154</v>
      </c>
    </row>
    <row r="2399" spans="1:3" x14ac:dyDescent="0.25">
      <c r="A2399">
        <v>68143986</v>
      </c>
      <c r="B2399" t="s">
        <v>1638</v>
      </c>
      <c r="C2399">
        <v>154</v>
      </c>
    </row>
    <row r="2400" spans="1:3" x14ac:dyDescent="0.25">
      <c r="A2400">
        <v>68143988</v>
      </c>
      <c r="B2400" t="s">
        <v>1641</v>
      </c>
      <c r="C2400">
        <v>154</v>
      </c>
    </row>
    <row r="2401" spans="1:3" x14ac:dyDescent="0.25">
      <c r="A2401">
        <v>68881264</v>
      </c>
      <c r="B2401" t="s">
        <v>1642</v>
      </c>
      <c r="C2401">
        <v>154</v>
      </c>
    </row>
    <row r="2402" spans="1:3" x14ac:dyDescent="0.25">
      <c r="A2402">
        <v>67885717</v>
      </c>
      <c r="B2402" t="s">
        <v>658</v>
      </c>
      <c r="C2402">
        <v>154</v>
      </c>
    </row>
    <row r="2403" spans="1:3" x14ac:dyDescent="0.25">
      <c r="A2403">
        <v>67292224</v>
      </c>
      <c r="B2403" t="s">
        <v>1652</v>
      </c>
      <c r="C2403">
        <v>154</v>
      </c>
    </row>
    <row r="2404" spans="1:3" x14ac:dyDescent="0.25">
      <c r="A2404">
        <v>67733248</v>
      </c>
      <c r="B2404" t="s">
        <v>1652</v>
      </c>
      <c r="C2404">
        <v>154</v>
      </c>
    </row>
    <row r="2405" spans="1:3" x14ac:dyDescent="0.25">
      <c r="A2405">
        <v>68634165</v>
      </c>
      <c r="B2405" t="s">
        <v>384</v>
      </c>
      <c r="C2405">
        <v>154</v>
      </c>
    </row>
    <row r="2406" spans="1:3" x14ac:dyDescent="0.25">
      <c r="A2406">
        <v>67296858</v>
      </c>
      <c r="B2406" t="s">
        <v>1663</v>
      </c>
      <c r="C2406">
        <v>154</v>
      </c>
    </row>
    <row r="2407" spans="1:3" x14ac:dyDescent="0.25">
      <c r="A2407">
        <v>67901584</v>
      </c>
      <c r="B2407" t="s">
        <v>350</v>
      </c>
      <c r="C2407">
        <v>154</v>
      </c>
    </row>
    <row r="2408" spans="1:3" x14ac:dyDescent="0.25">
      <c r="A2408">
        <v>68455252</v>
      </c>
      <c r="B2408" t="s">
        <v>1676</v>
      </c>
      <c r="C2408">
        <v>128</v>
      </c>
    </row>
    <row r="2409" spans="1:3" x14ac:dyDescent="0.25">
      <c r="A2409">
        <v>67885723</v>
      </c>
      <c r="B2409" t="s">
        <v>662</v>
      </c>
      <c r="C2409">
        <v>154</v>
      </c>
    </row>
    <row r="2410" spans="1:3" x14ac:dyDescent="0.25">
      <c r="A2410">
        <v>68130644</v>
      </c>
      <c r="B2410" t="s">
        <v>1679</v>
      </c>
      <c r="C2410">
        <v>154</v>
      </c>
    </row>
    <row r="2411" spans="1:3" x14ac:dyDescent="0.25">
      <c r="A2411">
        <v>67885722</v>
      </c>
      <c r="B2411" t="s">
        <v>661</v>
      </c>
      <c r="C2411">
        <v>154</v>
      </c>
    </row>
    <row r="2412" spans="1:3" x14ac:dyDescent="0.25">
      <c r="A2412">
        <v>68143989</v>
      </c>
      <c r="B2412" t="s">
        <v>1691</v>
      </c>
      <c r="C2412">
        <v>154</v>
      </c>
    </row>
    <row r="2413" spans="1:3" x14ac:dyDescent="0.25">
      <c r="A2413">
        <v>68143989</v>
      </c>
      <c r="B2413" t="s">
        <v>1691</v>
      </c>
      <c r="C2413">
        <v>154</v>
      </c>
    </row>
    <row r="2414" spans="1:3" x14ac:dyDescent="0.25">
      <c r="A2414">
        <v>69568944</v>
      </c>
      <c r="B2414" t="s">
        <v>1691</v>
      </c>
      <c r="C2414">
        <v>154</v>
      </c>
    </row>
    <row r="2415" spans="1:3" x14ac:dyDescent="0.25">
      <c r="A2415">
        <v>68143987</v>
      </c>
      <c r="B2415" t="s">
        <v>1702</v>
      </c>
      <c r="C2415">
        <v>154</v>
      </c>
    </row>
    <row r="2416" spans="1:3" x14ac:dyDescent="0.25">
      <c r="A2416">
        <v>67885720</v>
      </c>
      <c r="B2416" t="s">
        <v>660</v>
      </c>
      <c r="C2416">
        <v>154</v>
      </c>
    </row>
    <row r="2417" spans="1:3" x14ac:dyDescent="0.25">
      <c r="A2417">
        <v>67296857</v>
      </c>
      <c r="B2417" t="s">
        <v>1708</v>
      </c>
      <c r="C2417">
        <v>154</v>
      </c>
    </row>
    <row r="2418" spans="1:3" x14ac:dyDescent="0.25">
      <c r="A2418">
        <v>67296856</v>
      </c>
      <c r="B2418" t="s">
        <v>1709</v>
      </c>
      <c r="C2418">
        <v>154</v>
      </c>
    </row>
    <row r="2419" spans="1:3" x14ac:dyDescent="0.25">
      <c r="A2419">
        <v>67901592</v>
      </c>
      <c r="B2419" t="s">
        <v>1709</v>
      </c>
      <c r="C2419">
        <v>154</v>
      </c>
    </row>
    <row r="2420" spans="1:3" x14ac:dyDescent="0.25">
      <c r="A2420">
        <v>67292220</v>
      </c>
      <c r="B2420" t="s">
        <v>642</v>
      </c>
      <c r="C2420">
        <v>154</v>
      </c>
    </row>
    <row r="2421" spans="1:3" x14ac:dyDescent="0.25">
      <c r="A2421">
        <v>67733247</v>
      </c>
      <c r="B2421" t="s">
        <v>642</v>
      </c>
      <c r="C2421">
        <v>154</v>
      </c>
    </row>
    <row r="2422" spans="1:3" x14ac:dyDescent="0.25">
      <c r="A2422">
        <v>67309844</v>
      </c>
      <c r="B2422" t="s">
        <v>657</v>
      </c>
      <c r="C2422">
        <v>154</v>
      </c>
    </row>
    <row r="2423" spans="1:3" x14ac:dyDescent="0.25">
      <c r="A2423">
        <v>67885716</v>
      </c>
      <c r="B2423" t="s">
        <v>657</v>
      </c>
      <c r="C2423">
        <v>154</v>
      </c>
    </row>
    <row r="2424" spans="1:3" x14ac:dyDescent="0.25">
      <c r="A2424">
        <v>67293289</v>
      </c>
      <c r="B2424" t="s">
        <v>1774</v>
      </c>
      <c r="C2424">
        <v>154</v>
      </c>
    </row>
    <row r="2425" spans="1:3" x14ac:dyDescent="0.25">
      <c r="A2425">
        <v>67875693</v>
      </c>
      <c r="B2425" t="s">
        <v>1774</v>
      </c>
      <c r="C2425">
        <v>154</v>
      </c>
    </row>
    <row r="2426" spans="1:3" x14ac:dyDescent="0.25">
      <c r="A2426">
        <v>67309841</v>
      </c>
      <c r="B2426" t="s">
        <v>605</v>
      </c>
      <c r="C2426">
        <v>154</v>
      </c>
    </row>
    <row r="2427" spans="1:3" x14ac:dyDescent="0.25">
      <c r="A2427">
        <v>67309842</v>
      </c>
      <c r="B2427" t="s">
        <v>606</v>
      </c>
      <c r="C2427">
        <v>154</v>
      </c>
    </row>
    <row r="2428" spans="1:3" x14ac:dyDescent="0.25">
      <c r="A2428">
        <v>68656230</v>
      </c>
      <c r="B2428" t="s">
        <v>386</v>
      </c>
      <c r="C2428">
        <v>154</v>
      </c>
    </row>
    <row r="2429" spans="1:3" x14ac:dyDescent="0.25">
      <c r="A2429">
        <v>68881272</v>
      </c>
      <c r="B2429" t="s">
        <v>386</v>
      </c>
      <c r="C2429">
        <v>154</v>
      </c>
    </row>
    <row r="2430" spans="1:3" x14ac:dyDescent="0.25">
      <c r="A2430">
        <v>67885718</v>
      </c>
      <c r="B2430" t="s">
        <v>1780</v>
      </c>
      <c r="C2430">
        <v>154</v>
      </c>
    </row>
    <row r="2431" spans="1:3" x14ac:dyDescent="0.25">
      <c r="A2431">
        <v>67880012</v>
      </c>
      <c r="B2431" t="s">
        <v>659</v>
      </c>
      <c r="C2431">
        <v>154</v>
      </c>
    </row>
    <row r="2432" spans="1:3" x14ac:dyDescent="0.25">
      <c r="A2432">
        <v>67885719</v>
      </c>
      <c r="B2432" t="s">
        <v>659</v>
      </c>
      <c r="C2432">
        <v>154</v>
      </c>
    </row>
    <row r="2433" spans="1:3" x14ac:dyDescent="0.25">
      <c r="A2433">
        <v>68271449</v>
      </c>
      <c r="B2433" t="s">
        <v>1798</v>
      </c>
      <c r="C2433">
        <v>154</v>
      </c>
    </row>
    <row r="2434" spans="1:3" x14ac:dyDescent="0.25">
      <c r="A2434">
        <v>68457509</v>
      </c>
      <c r="B2434" t="s">
        <v>721</v>
      </c>
      <c r="C2434">
        <v>154</v>
      </c>
    </row>
    <row r="2435" spans="1:3" x14ac:dyDescent="0.25">
      <c r="A2435">
        <v>68631026</v>
      </c>
      <c r="B2435" t="s">
        <v>425</v>
      </c>
      <c r="C2435">
        <v>154</v>
      </c>
    </row>
    <row r="2436" spans="1:3" x14ac:dyDescent="0.25">
      <c r="A2436">
        <v>69587863</v>
      </c>
      <c r="B2436" t="s">
        <v>425</v>
      </c>
      <c r="C2436">
        <v>176</v>
      </c>
    </row>
    <row r="2437" spans="1:3" x14ac:dyDescent="0.25">
      <c r="A2437">
        <v>68593218</v>
      </c>
      <c r="B2437" t="s">
        <v>424</v>
      </c>
      <c r="C2437">
        <v>154</v>
      </c>
    </row>
    <row r="2438" spans="1:3" x14ac:dyDescent="0.25">
      <c r="A2438">
        <v>68271450</v>
      </c>
      <c r="B2438" t="s">
        <v>424</v>
      </c>
      <c r="C2438">
        <v>154</v>
      </c>
    </row>
    <row r="2439" spans="1:3" x14ac:dyDescent="0.25">
      <c r="A2439">
        <v>68593218</v>
      </c>
      <c r="B2439" t="s">
        <v>424</v>
      </c>
      <c r="C2439">
        <v>154</v>
      </c>
    </row>
    <row r="2440" spans="1:3" x14ac:dyDescent="0.25">
      <c r="A2440">
        <v>69587862</v>
      </c>
      <c r="B2440" t="s">
        <v>1799</v>
      </c>
      <c r="C2440">
        <v>176</v>
      </c>
    </row>
    <row r="2441" spans="1:3" x14ac:dyDescent="0.25">
      <c r="A2441">
        <v>68518499</v>
      </c>
      <c r="B2441" t="s">
        <v>1801</v>
      </c>
      <c r="C2441">
        <v>154</v>
      </c>
    </row>
    <row r="2442" spans="1:3" x14ac:dyDescent="0.25">
      <c r="A2442">
        <v>68518499</v>
      </c>
      <c r="B2442" t="s">
        <v>1801</v>
      </c>
      <c r="C2442">
        <v>154</v>
      </c>
    </row>
    <row r="2443" spans="1:3" x14ac:dyDescent="0.25">
      <c r="A2443">
        <v>67755781</v>
      </c>
      <c r="B2443" t="s">
        <v>1801</v>
      </c>
      <c r="C2443">
        <v>154</v>
      </c>
    </row>
    <row r="2444" spans="1:3" x14ac:dyDescent="0.25">
      <c r="A2444">
        <v>67755782</v>
      </c>
      <c r="B2444" t="s">
        <v>1803</v>
      </c>
      <c r="C2444">
        <v>154</v>
      </c>
    </row>
    <row r="2445" spans="1:3" x14ac:dyDescent="0.25">
      <c r="A2445">
        <v>68518500</v>
      </c>
      <c r="B2445" t="s">
        <v>1803</v>
      </c>
      <c r="C2445">
        <v>154</v>
      </c>
    </row>
    <row r="2446" spans="1:3" x14ac:dyDescent="0.25">
      <c r="A2446">
        <v>69564623</v>
      </c>
      <c r="B2446" t="s">
        <v>410</v>
      </c>
      <c r="C2446">
        <v>176</v>
      </c>
    </row>
    <row r="2447" spans="1:3" x14ac:dyDescent="0.25">
      <c r="A2447">
        <v>67289373</v>
      </c>
      <c r="B2447" t="s">
        <v>1804</v>
      </c>
      <c r="C2447">
        <v>154</v>
      </c>
    </row>
    <row r="2448" spans="1:3" x14ac:dyDescent="0.25">
      <c r="A2448">
        <v>68309314</v>
      </c>
      <c r="B2448" t="s">
        <v>815</v>
      </c>
      <c r="C2448">
        <v>154</v>
      </c>
    </row>
    <row r="2449" spans="1:3" x14ac:dyDescent="0.25">
      <c r="A2449">
        <v>67289376</v>
      </c>
      <c r="B2449" t="s">
        <v>695</v>
      </c>
      <c r="C2449">
        <v>154</v>
      </c>
    </row>
    <row r="2450" spans="1:3" x14ac:dyDescent="0.25">
      <c r="A2450">
        <v>68309315</v>
      </c>
      <c r="B2450" t="s">
        <v>695</v>
      </c>
      <c r="C2450">
        <v>154</v>
      </c>
    </row>
    <row r="2451" spans="1:3" x14ac:dyDescent="0.25">
      <c r="A2451">
        <v>67289371</v>
      </c>
      <c r="B2451" t="s">
        <v>417</v>
      </c>
      <c r="C2451">
        <v>154</v>
      </c>
    </row>
    <row r="2452" spans="1:3" x14ac:dyDescent="0.25">
      <c r="A2452">
        <v>68309312</v>
      </c>
      <c r="B2452" t="s">
        <v>1808</v>
      </c>
      <c r="C2452">
        <v>154</v>
      </c>
    </row>
    <row r="2453" spans="1:3" x14ac:dyDescent="0.25">
      <c r="A2453">
        <v>68309313</v>
      </c>
      <c r="B2453" t="s">
        <v>416</v>
      </c>
      <c r="C2453">
        <v>154</v>
      </c>
    </row>
    <row r="2454" spans="1:3" x14ac:dyDescent="0.25">
      <c r="A2454">
        <v>67289375</v>
      </c>
      <c r="B2454" t="s">
        <v>416</v>
      </c>
      <c r="C2454">
        <v>154</v>
      </c>
    </row>
    <row r="2455" spans="1:3" x14ac:dyDescent="0.25">
      <c r="A2455">
        <v>67297390</v>
      </c>
      <c r="B2455" t="s">
        <v>1812</v>
      </c>
      <c r="C2455">
        <v>154</v>
      </c>
    </row>
    <row r="2456" spans="1:3" x14ac:dyDescent="0.25">
      <c r="A2456">
        <v>68145442</v>
      </c>
      <c r="B2456" t="s">
        <v>487</v>
      </c>
      <c r="C2456">
        <v>154</v>
      </c>
    </row>
    <row r="2457" spans="1:3" x14ac:dyDescent="0.25">
      <c r="A2457">
        <v>67821422</v>
      </c>
      <c r="B2457" t="s">
        <v>1813</v>
      </c>
      <c r="C2457">
        <v>154</v>
      </c>
    </row>
    <row r="2458" spans="1:3" x14ac:dyDescent="0.25">
      <c r="A2458">
        <v>69568945</v>
      </c>
      <c r="B2458" t="s">
        <v>1813</v>
      </c>
      <c r="C2458">
        <v>176</v>
      </c>
    </row>
    <row r="2459" spans="1:3" x14ac:dyDescent="0.25">
      <c r="A2459">
        <v>68737749</v>
      </c>
      <c r="B2459" t="s">
        <v>337</v>
      </c>
      <c r="C2459">
        <v>176</v>
      </c>
    </row>
    <row r="2460" spans="1:3" x14ac:dyDescent="0.25">
      <c r="A2460">
        <v>67759742</v>
      </c>
      <c r="B2460" t="s">
        <v>1818</v>
      </c>
      <c r="C2460">
        <v>154</v>
      </c>
    </row>
    <row r="2461" spans="1:3" x14ac:dyDescent="0.25">
      <c r="A2461">
        <v>68366694</v>
      </c>
      <c r="B2461" t="s">
        <v>1818</v>
      </c>
      <c r="C2461">
        <v>154</v>
      </c>
    </row>
    <row r="2462" spans="1:3" x14ac:dyDescent="0.25">
      <c r="A2462">
        <v>68821728</v>
      </c>
      <c r="B2462" t="s">
        <v>354</v>
      </c>
      <c r="C2462">
        <v>176</v>
      </c>
    </row>
    <row r="2463" spans="1:3" x14ac:dyDescent="0.25">
      <c r="A2463">
        <v>67293292</v>
      </c>
      <c r="B2463" t="s">
        <v>676</v>
      </c>
      <c r="C2463">
        <v>154</v>
      </c>
    </row>
    <row r="2464" spans="1:3" x14ac:dyDescent="0.25">
      <c r="A2464">
        <v>68145439</v>
      </c>
      <c r="B2464" t="s">
        <v>676</v>
      </c>
      <c r="C2464">
        <v>154</v>
      </c>
    </row>
    <row r="2465" spans="1:3" x14ac:dyDescent="0.25">
      <c r="A2465">
        <v>67821419</v>
      </c>
      <c r="B2465" t="s">
        <v>646</v>
      </c>
      <c r="C2465">
        <v>154</v>
      </c>
    </row>
    <row r="2466" spans="1:3" x14ac:dyDescent="0.25">
      <c r="A2466">
        <v>67885724</v>
      </c>
      <c r="B2466" t="s">
        <v>351</v>
      </c>
      <c r="C2466">
        <v>154</v>
      </c>
    </row>
    <row r="2467" spans="1:3" x14ac:dyDescent="0.25">
      <c r="A2467">
        <v>67296854</v>
      </c>
      <c r="B2467" t="s">
        <v>666</v>
      </c>
      <c r="C2467">
        <v>154</v>
      </c>
    </row>
    <row r="2468" spans="1:3" x14ac:dyDescent="0.25">
      <c r="A2468">
        <v>67901593</v>
      </c>
      <c r="B2468" t="s">
        <v>666</v>
      </c>
      <c r="C2468">
        <v>176</v>
      </c>
    </row>
    <row r="2469" spans="1:3" x14ac:dyDescent="0.25">
      <c r="A2469">
        <v>67297391</v>
      </c>
      <c r="B2469" t="s">
        <v>677</v>
      </c>
      <c r="C2469">
        <v>154</v>
      </c>
    </row>
    <row r="2470" spans="1:3" x14ac:dyDescent="0.25">
      <c r="A2470">
        <v>68145440</v>
      </c>
      <c r="B2470" t="s">
        <v>677</v>
      </c>
      <c r="C2470">
        <v>154</v>
      </c>
    </row>
    <row r="2471" spans="1:3" x14ac:dyDescent="0.25">
      <c r="A2471">
        <v>67296855</v>
      </c>
      <c r="B2471" t="s">
        <v>1831</v>
      </c>
      <c r="C2471">
        <v>154</v>
      </c>
    </row>
    <row r="2472" spans="1:3" x14ac:dyDescent="0.25">
      <c r="A2472">
        <v>67901589</v>
      </c>
      <c r="B2472" t="s">
        <v>355</v>
      </c>
      <c r="C2472">
        <v>154</v>
      </c>
    </row>
    <row r="2473" spans="1:3" x14ac:dyDescent="0.25">
      <c r="A2473">
        <v>68896056</v>
      </c>
      <c r="B2473" t="s">
        <v>393</v>
      </c>
      <c r="C2473">
        <v>176</v>
      </c>
    </row>
    <row r="2474" spans="1:3" x14ac:dyDescent="0.25">
      <c r="A2474">
        <v>68656227</v>
      </c>
      <c r="B2474" t="s">
        <v>763</v>
      </c>
      <c r="C2474">
        <v>154</v>
      </c>
    </row>
    <row r="2475" spans="1:3" x14ac:dyDescent="0.25">
      <c r="A2475">
        <v>68881225</v>
      </c>
      <c r="B2475" t="s">
        <v>763</v>
      </c>
      <c r="C2475">
        <v>176</v>
      </c>
    </row>
    <row r="2476" spans="1:3" x14ac:dyDescent="0.25">
      <c r="A2476">
        <v>67292221</v>
      </c>
      <c r="B2476" t="s">
        <v>641</v>
      </c>
      <c r="C2476">
        <v>154</v>
      </c>
    </row>
    <row r="2477" spans="1:3" x14ac:dyDescent="0.25">
      <c r="A2477">
        <v>67733229</v>
      </c>
      <c r="B2477" t="s">
        <v>641</v>
      </c>
      <c r="C2477">
        <v>154</v>
      </c>
    </row>
    <row r="2478" spans="1:3" x14ac:dyDescent="0.25">
      <c r="A2478">
        <v>67309845</v>
      </c>
      <c r="B2478" t="s">
        <v>607</v>
      </c>
      <c r="C2478">
        <v>154</v>
      </c>
    </row>
    <row r="2479" spans="1:3" x14ac:dyDescent="0.25">
      <c r="A2479">
        <v>68850810</v>
      </c>
      <c r="B2479" t="s">
        <v>1834</v>
      </c>
      <c r="C2479">
        <v>154</v>
      </c>
    </row>
    <row r="2480" spans="1:3" x14ac:dyDescent="0.25">
      <c r="A2480">
        <v>67309843</v>
      </c>
      <c r="B2480" t="s">
        <v>349</v>
      </c>
      <c r="C2480">
        <v>154</v>
      </c>
    </row>
    <row r="2481" spans="1:3" x14ac:dyDescent="0.25">
      <c r="A2481">
        <v>68896052</v>
      </c>
      <c r="B2481" t="s">
        <v>390</v>
      </c>
      <c r="C2481">
        <v>176</v>
      </c>
    </row>
    <row r="2482" spans="1:3" x14ac:dyDescent="0.25">
      <c r="A2482">
        <v>69568963</v>
      </c>
      <c r="B2482" t="s">
        <v>230</v>
      </c>
      <c r="C2482">
        <v>176</v>
      </c>
    </row>
    <row r="2483" spans="1:3" x14ac:dyDescent="0.25">
      <c r="A2483">
        <v>67718871</v>
      </c>
      <c r="B2483" t="s">
        <v>1927</v>
      </c>
      <c r="C2483">
        <v>132</v>
      </c>
    </row>
    <row r="2484" spans="1:3" x14ac:dyDescent="0.25">
      <c r="A2484">
        <v>68627797</v>
      </c>
      <c r="B2484" t="s">
        <v>366</v>
      </c>
      <c r="C2484">
        <v>132</v>
      </c>
    </row>
    <row r="2485" spans="1:3" x14ac:dyDescent="0.25">
      <c r="A2485">
        <v>68852583</v>
      </c>
      <c r="B2485" t="s">
        <v>366</v>
      </c>
      <c r="C2485">
        <v>132</v>
      </c>
    </row>
    <row r="2486" spans="1:3" x14ac:dyDescent="0.25">
      <c r="A2486">
        <v>67945793</v>
      </c>
      <c r="B2486" t="s">
        <v>1943</v>
      </c>
      <c r="C2486">
        <v>132</v>
      </c>
    </row>
    <row r="2487" spans="1:3" x14ac:dyDescent="0.25">
      <c r="A2487">
        <v>68289176</v>
      </c>
      <c r="B2487" t="s">
        <v>367</v>
      </c>
      <c r="C2487">
        <v>132</v>
      </c>
    </row>
    <row r="2488" spans="1:3" x14ac:dyDescent="0.25">
      <c r="A2488">
        <v>67570252</v>
      </c>
      <c r="B2488" t="s">
        <v>367</v>
      </c>
      <c r="C2488">
        <v>132</v>
      </c>
    </row>
    <row r="2489" spans="1:3" x14ac:dyDescent="0.25">
      <c r="A2489">
        <v>68852591</v>
      </c>
      <c r="B2489" t="s">
        <v>1949</v>
      </c>
      <c r="C2489">
        <v>132</v>
      </c>
    </row>
    <row r="2490" spans="1:3" x14ac:dyDescent="0.25">
      <c r="A2490">
        <v>68710285</v>
      </c>
      <c r="B2490" t="s">
        <v>320</v>
      </c>
      <c r="C2490">
        <v>132</v>
      </c>
    </row>
    <row r="2491" spans="1:3" x14ac:dyDescent="0.25">
      <c r="A2491">
        <v>67718868</v>
      </c>
      <c r="B2491" t="s">
        <v>341</v>
      </c>
      <c r="C2491">
        <v>132</v>
      </c>
    </row>
    <row r="2492" spans="1:3" x14ac:dyDescent="0.25">
      <c r="A2492">
        <v>68289142</v>
      </c>
      <c r="B2492" t="s">
        <v>341</v>
      </c>
      <c r="C2492">
        <v>132</v>
      </c>
    </row>
    <row r="2493" spans="1:3" x14ac:dyDescent="0.25">
      <c r="A2493">
        <v>67604022</v>
      </c>
      <c r="B2493" t="s">
        <v>1960</v>
      </c>
      <c r="C2493">
        <v>132</v>
      </c>
    </row>
    <row r="2494" spans="1:3" x14ac:dyDescent="0.25">
      <c r="A2494">
        <v>68289143</v>
      </c>
      <c r="B2494" t="s">
        <v>1960</v>
      </c>
      <c r="C2494">
        <v>132</v>
      </c>
    </row>
    <row r="2495" spans="1:3" x14ac:dyDescent="0.25">
      <c r="A2495">
        <v>67718867</v>
      </c>
      <c r="B2495" t="s">
        <v>1974</v>
      </c>
      <c r="C2495">
        <v>132</v>
      </c>
    </row>
    <row r="2496" spans="1:3" x14ac:dyDescent="0.25">
      <c r="A2496">
        <v>68710277</v>
      </c>
      <c r="B2496" t="s">
        <v>319</v>
      </c>
      <c r="C2496">
        <v>132</v>
      </c>
    </row>
    <row r="2497" spans="1:3" x14ac:dyDescent="0.25">
      <c r="A2497">
        <v>68881268</v>
      </c>
      <c r="B2497" t="s">
        <v>384</v>
      </c>
      <c r="C2497">
        <v>154</v>
      </c>
    </row>
    <row r="2498" spans="1:3" x14ac:dyDescent="0.25">
      <c r="A2498">
        <v>69568964</v>
      </c>
      <c r="B2498" t="s">
        <v>1808</v>
      </c>
      <c r="C2498">
        <v>176</v>
      </c>
    </row>
    <row r="2499" spans="1:3" x14ac:dyDescent="0.25">
      <c r="A2499">
        <v>69568829</v>
      </c>
      <c r="B2499" t="s">
        <v>415</v>
      </c>
      <c r="C2499">
        <v>176</v>
      </c>
    </row>
    <row r="2500" spans="1:3" x14ac:dyDescent="0.25">
      <c r="A2500">
        <v>69568965</v>
      </c>
      <c r="B2500" t="s">
        <v>815</v>
      </c>
      <c r="C2500">
        <v>176</v>
      </c>
    </row>
    <row r="2501" spans="1:3" x14ac:dyDescent="0.25">
      <c r="A2501">
        <v>69568962</v>
      </c>
      <c r="B2501" t="s">
        <v>416</v>
      </c>
      <c r="C2501">
        <v>176</v>
      </c>
    </row>
    <row r="2502" spans="1:3" x14ac:dyDescent="0.25">
      <c r="A2502">
        <v>68881267</v>
      </c>
      <c r="B2502" t="s">
        <v>1656</v>
      </c>
      <c r="C2502">
        <v>154</v>
      </c>
    </row>
    <row r="2503" spans="1:3" x14ac:dyDescent="0.25">
      <c r="A2503">
        <v>69568828</v>
      </c>
      <c r="B2503" t="s">
        <v>1596</v>
      </c>
      <c r="C2503">
        <v>176</v>
      </c>
    </row>
    <row r="2504" spans="1:3" x14ac:dyDescent="0.25">
      <c r="A2504">
        <v>68881270</v>
      </c>
      <c r="B2504" t="s">
        <v>385</v>
      </c>
      <c r="C2504">
        <v>176</v>
      </c>
    </row>
    <row r="2505" spans="1:3" x14ac:dyDescent="0.25">
      <c r="A2505">
        <v>68881266</v>
      </c>
      <c r="B2505" t="s">
        <v>1591</v>
      </c>
      <c r="C2505">
        <v>176</v>
      </c>
    </row>
    <row r="2506" spans="1:3" x14ac:dyDescent="0.25">
      <c r="A2506">
        <v>68896055</v>
      </c>
      <c r="B2506" t="s">
        <v>392</v>
      </c>
      <c r="C2506">
        <v>154</v>
      </c>
    </row>
    <row r="2507" spans="1:3" x14ac:dyDescent="0.25">
      <c r="A2507">
        <v>68881268</v>
      </c>
      <c r="B2507" t="s">
        <v>384</v>
      </c>
      <c r="C2507">
        <v>154</v>
      </c>
    </row>
    <row r="2508" spans="1:3" x14ac:dyDescent="0.25">
      <c r="A2508">
        <v>68850683</v>
      </c>
      <c r="B2508" t="s">
        <v>358</v>
      </c>
      <c r="C2508">
        <v>176</v>
      </c>
    </row>
    <row r="2509" spans="1:3" x14ac:dyDescent="0.25">
      <c r="A2509">
        <v>68821733</v>
      </c>
      <c r="B2509" t="s">
        <v>111</v>
      </c>
      <c r="C2509">
        <v>176</v>
      </c>
    </row>
    <row r="2510" spans="1:3" x14ac:dyDescent="0.25">
      <c r="A2510">
        <v>68817794</v>
      </c>
      <c r="B2510" t="s">
        <v>112</v>
      </c>
      <c r="C2510">
        <v>176</v>
      </c>
    </row>
    <row r="2511" spans="1:3" x14ac:dyDescent="0.25">
      <c r="A2511">
        <v>68850684</v>
      </c>
      <c r="B2511" t="s">
        <v>359</v>
      </c>
      <c r="C2511">
        <v>176</v>
      </c>
    </row>
    <row r="2512" spans="1:3" x14ac:dyDescent="0.25">
      <c r="A2512">
        <v>68899821</v>
      </c>
      <c r="B2512" t="s">
        <v>394</v>
      </c>
      <c r="C2512">
        <v>176</v>
      </c>
    </row>
    <row r="2513" spans="1:3" x14ac:dyDescent="0.25">
      <c r="A2513">
        <v>68817797</v>
      </c>
      <c r="B2513" t="s">
        <v>350</v>
      </c>
      <c r="C2513">
        <v>154</v>
      </c>
    </row>
    <row r="2514" spans="1:3" x14ac:dyDescent="0.25">
      <c r="A2514">
        <v>68817793</v>
      </c>
      <c r="B2514" t="s">
        <v>347</v>
      </c>
      <c r="C2514">
        <v>176</v>
      </c>
    </row>
    <row r="2515" spans="1:3" x14ac:dyDescent="0.25">
      <c r="A2515">
        <v>69792955</v>
      </c>
      <c r="B2515" t="s">
        <v>70</v>
      </c>
      <c r="C2515">
        <v>176</v>
      </c>
    </row>
    <row r="2516" spans="1:3" x14ac:dyDescent="0.25">
      <c r="A2516">
        <v>69792956</v>
      </c>
      <c r="B2516" t="s">
        <v>457</v>
      </c>
      <c r="C2516">
        <v>176</v>
      </c>
    </row>
    <row r="2517" spans="1:3" x14ac:dyDescent="0.25">
      <c r="A2517">
        <v>69792954</v>
      </c>
      <c r="B2517" t="s">
        <v>71</v>
      </c>
      <c r="C2517">
        <v>176</v>
      </c>
    </row>
    <row r="2518" spans="1:3" x14ac:dyDescent="0.25">
      <c r="A2518">
        <v>68851107</v>
      </c>
      <c r="B2518" t="s">
        <v>363</v>
      </c>
      <c r="C2518">
        <v>176</v>
      </c>
    </row>
    <row r="2519" spans="1:3" x14ac:dyDescent="0.25">
      <c r="A2519">
        <v>68851104</v>
      </c>
      <c r="B2519" t="s">
        <v>360</v>
      </c>
      <c r="C2519">
        <v>176</v>
      </c>
    </row>
    <row r="2520" spans="1:3" x14ac:dyDescent="0.25">
      <c r="A2520">
        <v>68851109</v>
      </c>
      <c r="B2520" t="s">
        <v>365</v>
      </c>
      <c r="C2520">
        <v>154</v>
      </c>
    </row>
    <row r="2521" spans="1:3" x14ac:dyDescent="0.25">
      <c r="A2521">
        <v>68851108</v>
      </c>
      <c r="B2521" t="s">
        <v>364</v>
      </c>
      <c r="C2521">
        <v>176</v>
      </c>
    </row>
    <row r="2522" spans="1:3" x14ac:dyDescent="0.25">
      <c r="A2522">
        <v>68817799</v>
      </c>
      <c r="B2522" t="s">
        <v>2317</v>
      </c>
      <c r="C2522">
        <v>176</v>
      </c>
    </row>
    <row r="2523" spans="1:3" x14ac:dyDescent="0.25">
      <c r="A2523">
        <v>68851106</v>
      </c>
      <c r="B2523" t="s">
        <v>347</v>
      </c>
      <c r="C2523">
        <v>154</v>
      </c>
    </row>
    <row r="2524" spans="1:3" x14ac:dyDescent="0.25">
      <c r="A2524">
        <v>68817792</v>
      </c>
      <c r="B2524" t="s">
        <v>346</v>
      </c>
      <c r="C2524">
        <v>154</v>
      </c>
    </row>
    <row r="2525" spans="1:3" x14ac:dyDescent="0.25">
      <c r="A2525">
        <v>68817795</v>
      </c>
      <c r="B2525" t="s">
        <v>348</v>
      </c>
      <c r="C2525">
        <v>154</v>
      </c>
    </row>
    <row r="2526" spans="1:3" x14ac:dyDescent="0.25">
      <c r="A2526">
        <v>68821730</v>
      </c>
      <c r="B2526" t="s">
        <v>606</v>
      </c>
      <c r="C2526">
        <v>154</v>
      </c>
    </row>
    <row r="2527" spans="1:3" x14ac:dyDescent="0.25">
      <c r="A2527">
        <v>68821734</v>
      </c>
      <c r="B2527" t="s">
        <v>355</v>
      </c>
      <c r="C2527">
        <v>176</v>
      </c>
    </row>
    <row r="2528" spans="1:3" x14ac:dyDescent="0.25">
      <c r="A2528">
        <v>68821735</v>
      </c>
      <c r="B2528" t="s">
        <v>356</v>
      </c>
      <c r="C2528">
        <v>176</v>
      </c>
    </row>
    <row r="2529" spans="1:3" x14ac:dyDescent="0.25">
      <c r="A2529">
        <v>68851105</v>
      </c>
      <c r="B2529" t="s">
        <v>361</v>
      </c>
      <c r="C2529">
        <v>154</v>
      </c>
    </row>
    <row r="2530" spans="1:3" x14ac:dyDescent="0.25">
      <c r="A2530">
        <v>69568828</v>
      </c>
      <c r="B2530" t="s">
        <v>1596</v>
      </c>
      <c r="C2530">
        <v>176</v>
      </c>
    </row>
    <row r="2531" spans="1:3" x14ac:dyDescent="0.25">
      <c r="A2531">
        <v>69568829</v>
      </c>
      <c r="B2531" t="s">
        <v>415</v>
      </c>
      <c r="C2531">
        <v>176</v>
      </c>
    </row>
    <row r="2532" spans="1:3" x14ac:dyDescent="0.25">
      <c r="A2532">
        <v>68783555</v>
      </c>
      <c r="B2532" t="s">
        <v>792</v>
      </c>
      <c r="C2532">
        <v>125</v>
      </c>
    </row>
    <row r="2533" spans="1:3" x14ac:dyDescent="0.25">
      <c r="A2533">
        <v>68739208</v>
      </c>
      <c r="B2533" t="s">
        <v>1234</v>
      </c>
      <c r="C2533">
        <v>125</v>
      </c>
    </row>
    <row r="2534" spans="1:3" x14ac:dyDescent="0.25">
      <c r="A2534">
        <v>68783556</v>
      </c>
      <c r="B2534" t="s">
        <v>1235</v>
      </c>
      <c r="C2534">
        <v>125</v>
      </c>
    </row>
    <row r="2535" spans="1:3" x14ac:dyDescent="0.25">
      <c r="A2535">
        <v>69660186</v>
      </c>
      <c r="B2535" t="s">
        <v>233</v>
      </c>
      <c r="C2535" t="e">
        <v>#N/A</v>
      </c>
    </row>
    <row r="2536" spans="1:3" x14ac:dyDescent="0.25">
      <c r="A2536">
        <v>69660185</v>
      </c>
      <c r="B2536" t="s">
        <v>397</v>
      </c>
      <c r="C2536" t="e">
        <v>#N/A</v>
      </c>
    </row>
    <row r="2537" spans="1:3" x14ac:dyDescent="0.25">
      <c r="A2537">
        <v>84137148</v>
      </c>
      <c r="B2537" t="s">
        <v>1984</v>
      </c>
      <c r="C2537">
        <v>99</v>
      </c>
    </row>
    <row r="2538" spans="1:3" x14ac:dyDescent="0.25">
      <c r="A2538">
        <v>84167146</v>
      </c>
      <c r="B2538" t="s">
        <v>1984</v>
      </c>
      <c r="C2538">
        <v>99</v>
      </c>
    </row>
    <row r="2539" spans="1:3" x14ac:dyDescent="0.25">
      <c r="A2539">
        <v>84151078</v>
      </c>
      <c r="B2539" t="s">
        <v>880</v>
      </c>
      <c r="C2539">
        <v>125</v>
      </c>
    </row>
    <row r="2540" spans="1:3" x14ac:dyDescent="0.25">
      <c r="A2540">
        <v>84123127</v>
      </c>
      <c r="B2540" t="s">
        <v>926</v>
      </c>
      <c r="C2540">
        <v>125</v>
      </c>
    </row>
    <row r="2541" spans="1:3" x14ac:dyDescent="0.25">
      <c r="A2541">
        <v>84124069</v>
      </c>
      <c r="B2541" t="s">
        <v>928</v>
      </c>
      <c r="C2541">
        <v>125</v>
      </c>
    </row>
    <row r="2542" spans="1:3" x14ac:dyDescent="0.25">
      <c r="A2542">
        <v>84116198</v>
      </c>
      <c r="B2542" t="s">
        <v>930</v>
      </c>
      <c r="C2542">
        <v>125</v>
      </c>
    </row>
    <row r="2543" spans="1:3" x14ac:dyDescent="0.25">
      <c r="A2543">
        <v>84131251</v>
      </c>
      <c r="B2543" t="s">
        <v>965</v>
      </c>
      <c r="C2543">
        <v>125</v>
      </c>
    </row>
    <row r="2544" spans="1:3" x14ac:dyDescent="0.25">
      <c r="A2544">
        <v>84134705</v>
      </c>
      <c r="B2544" t="s">
        <v>966</v>
      </c>
      <c r="C2544">
        <v>125</v>
      </c>
    </row>
    <row r="2545" spans="1:3" x14ac:dyDescent="0.25">
      <c r="A2545">
        <v>84109945</v>
      </c>
      <c r="B2545" t="s">
        <v>967</v>
      </c>
      <c r="C2545">
        <v>125</v>
      </c>
    </row>
    <row r="2546" spans="1:3" x14ac:dyDescent="0.25">
      <c r="A2546">
        <v>84108998</v>
      </c>
      <c r="B2546" t="s">
        <v>968</v>
      </c>
      <c r="C2546">
        <v>125</v>
      </c>
    </row>
    <row r="2547" spans="1:3" x14ac:dyDescent="0.25">
      <c r="A2547">
        <v>84109024</v>
      </c>
      <c r="B2547" t="s">
        <v>974</v>
      </c>
      <c r="C2547">
        <v>125</v>
      </c>
    </row>
    <row r="2548" spans="1:3" x14ac:dyDescent="0.25">
      <c r="A2548">
        <v>84108997</v>
      </c>
      <c r="B2548" t="s">
        <v>979</v>
      </c>
      <c r="C2548">
        <v>125</v>
      </c>
    </row>
    <row r="2549" spans="1:3" x14ac:dyDescent="0.25">
      <c r="A2549">
        <v>84116542</v>
      </c>
      <c r="B2549" t="s">
        <v>981</v>
      </c>
      <c r="C2549">
        <v>125</v>
      </c>
    </row>
    <row r="2550" spans="1:3" x14ac:dyDescent="0.25">
      <c r="A2550">
        <v>84124018</v>
      </c>
      <c r="B2550" t="s">
        <v>982</v>
      </c>
      <c r="C2550">
        <v>125</v>
      </c>
    </row>
    <row r="2551" spans="1:3" x14ac:dyDescent="0.25">
      <c r="A2551">
        <v>84117824</v>
      </c>
      <c r="B2551" t="s">
        <v>984</v>
      </c>
      <c r="C2551">
        <v>125</v>
      </c>
    </row>
    <row r="2552" spans="1:3" x14ac:dyDescent="0.25">
      <c r="A2552">
        <v>1361900</v>
      </c>
      <c r="B2552" t="s">
        <v>985</v>
      </c>
      <c r="C2552">
        <v>125</v>
      </c>
    </row>
    <row r="2553" spans="1:3" x14ac:dyDescent="0.25">
      <c r="A2553">
        <v>84129974</v>
      </c>
      <c r="B2553" t="s">
        <v>986</v>
      </c>
      <c r="C2553">
        <v>125</v>
      </c>
    </row>
    <row r="2554" spans="1:3" x14ac:dyDescent="0.25">
      <c r="A2554">
        <v>84109025</v>
      </c>
      <c r="B2554" t="s">
        <v>987</v>
      </c>
      <c r="C2554">
        <v>125</v>
      </c>
    </row>
    <row r="2555" spans="1:3" x14ac:dyDescent="0.25">
      <c r="A2555">
        <v>84108945</v>
      </c>
      <c r="B2555" t="s">
        <v>988</v>
      </c>
      <c r="C2555">
        <v>125</v>
      </c>
    </row>
    <row r="2556" spans="1:3" x14ac:dyDescent="0.25">
      <c r="A2556">
        <v>1042400</v>
      </c>
      <c r="B2556" t="s">
        <v>990</v>
      </c>
      <c r="C2556">
        <v>125</v>
      </c>
    </row>
    <row r="2557" spans="1:3" x14ac:dyDescent="0.25">
      <c r="A2557">
        <v>1203300</v>
      </c>
      <c r="B2557" t="s">
        <v>991</v>
      </c>
      <c r="C2557">
        <v>125</v>
      </c>
    </row>
    <row r="2558" spans="1:3" x14ac:dyDescent="0.25">
      <c r="A2558">
        <v>1108700</v>
      </c>
      <c r="B2558" t="s">
        <v>992</v>
      </c>
      <c r="C2558">
        <v>125</v>
      </c>
    </row>
    <row r="2559" spans="1:3" x14ac:dyDescent="0.25">
      <c r="A2559">
        <v>84134240</v>
      </c>
      <c r="B2559" t="s">
        <v>1010</v>
      </c>
      <c r="C2559">
        <v>125</v>
      </c>
    </row>
    <row r="2560" spans="1:3" x14ac:dyDescent="0.25">
      <c r="A2560">
        <v>84131252</v>
      </c>
      <c r="B2560" t="s">
        <v>1012</v>
      </c>
      <c r="C2560">
        <v>125</v>
      </c>
    </row>
    <row r="2561" spans="1:3" x14ac:dyDescent="0.25">
      <c r="A2561">
        <v>84134261</v>
      </c>
      <c r="B2561" t="s">
        <v>1013</v>
      </c>
      <c r="C2561">
        <v>125</v>
      </c>
    </row>
    <row r="2562" spans="1:3" x14ac:dyDescent="0.25">
      <c r="A2562">
        <v>84134269</v>
      </c>
      <c r="B2562" t="s">
        <v>1015</v>
      </c>
      <c r="C2562">
        <v>125</v>
      </c>
    </row>
    <row r="2563" spans="1:3" x14ac:dyDescent="0.25">
      <c r="A2563">
        <v>84114508</v>
      </c>
      <c r="B2563" t="s">
        <v>1018</v>
      </c>
      <c r="C2563">
        <v>125</v>
      </c>
    </row>
    <row r="2564" spans="1:3" x14ac:dyDescent="0.25">
      <c r="A2564">
        <v>84134239</v>
      </c>
      <c r="B2564" t="s">
        <v>1020</v>
      </c>
      <c r="C2564">
        <v>125</v>
      </c>
    </row>
    <row r="2565" spans="1:3" x14ac:dyDescent="0.25">
      <c r="A2565">
        <v>84132715</v>
      </c>
      <c r="B2565" t="s">
        <v>1023</v>
      </c>
      <c r="C2565">
        <v>125</v>
      </c>
    </row>
    <row r="2566" spans="1:3" x14ac:dyDescent="0.25">
      <c r="A2566">
        <v>84134806</v>
      </c>
      <c r="B2566" t="s">
        <v>1024</v>
      </c>
      <c r="C2566">
        <v>125</v>
      </c>
    </row>
    <row r="2567" spans="1:3" x14ac:dyDescent="0.25">
      <c r="A2567">
        <v>84134283</v>
      </c>
      <c r="B2567" t="s">
        <v>1029</v>
      </c>
      <c r="C2567">
        <v>125</v>
      </c>
    </row>
    <row r="2568" spans="1:3" x14ac:dyDescent="0.25">
      <c r="A2568">
        <v>84134285</v>
      </c>
      <c r="B2568" t="s">
        <v>1032</v>
      </c>
      <c r="C2568">
        <v>125</v>
      </c>
    </row>
    <row r="2569" spans="1:3" x14ac:dyDescent="0.25">
      <c r="A2569">
        <v>84134286</v>
      </c>
      <c r="B2569" t="s">
        <v>1035</v>
      </c>
      <c r="C2569">
        <v>125</v>
      </c>
    </row>
    <row r="2570" spans="1:3" x14ac:dyDescent="0.25">
      <c r="A2570">
        <v>84134288</v>
      </c>
      <c r="B2570" t="s">
        <v>1037</v>
      </c>
      <c r="C2570">
        <v>125</v>
      </c>
    </row>
    <row r="2571" spans="1:3" x14ac:dyDescent="0.25">
      <c r="A2571">
        <v>84134284</v>
      </c>
      <c r="B2571" t="s">
        <v>1038</v>
      </c>
      <c r="C2571">
        <v>125</v>
      </c>
    </row>
    <row r="2572" spans="1:3" x14ac:dyDescent="0.25">
      <c r="A2572">
        <v>84123126</v>
      </c>
      <c r="B2572" t="s">
        <v>1039</v>
      </c>
      <c r="C2572">
        <v>125</v>
      </c>
    </row>
    <row r="2573" spans="1:3" x14ac:dyDescent="0.25">
      <c r="A2573">
        <v>84119519</v>
      </c>
      <c r="B2573" t="s">
        <v>1040</v>
      </c>
      <c r="C2573">
        <v>125</v>
      </c>
    </row>
    <row r="2574" spans="1:3" x14ac:dyDescent="0.25">
      <c r="A2574">
        <v>84116544</v>
      </c>
      <c r="B2574" t="s">
        <v>1041</v>
      </c>
      <c r="C2574">
        <v>125</v>
      </c>
    </row>
    <row r="2575" spans="1:3" x14ac:dyDescent="0.25">
      <c r="A2575">
        <v>84134289</v>
      </c>
      <c r="B2575" t="s">
        <v>1044</v>
      </c>
      <c r="C2575">
        <v>125</v>
      </c>
    </row>
    <row r="2576" spans="1:3" x14ac:dyDescent="0.25">
      <c r="A2576">
        <v>84108944</v>
      </c>
      <c r="B2576" t="s">
        <v>1046</v>
      </c>
      <c r="C2576">
        <v>125</v>
      </c>
    </row>
    <row r="2577" spans="1:3" x14ac:dyDescent="0.25">
      <c r="A2577">
        <v>84134290</v>
      </c>
      <c r="B2577" t="s">
        <v>1048</v>
      </c>
      <c r="C2577">
        <v>125</v>
      </c>
    </row>
    <row r="2578" spans="1:3" x14ac:dyDescent="0.25">
      <c r="A2578">
        <v>84134291</v>
      </c>
      <c r="B2578" t="s">
        <v>1050</v>
      </c>
      <c r="C2578">
        <v>125</v>
      </c>
    </row>
    <row r="2579" spans="1:3" x14ac:dyDescent="0.25">
      <c r="A2579">
        <v>11087</v>
      </c>
      <c r="B2579" t="s">
        <v>1052</v>
      </c>
      <c r="C2579">
        <v>125</v>
      </c>
    </row>
    <row r="2580" spans="1:3" x14ac:dyDescent="0.25">
      <c r="A2580">
        <v>84134294</v>
      </c>
      <c r="B2580" t="s">
        <v>1053</v>
      </c>
      <c r="C2580">
        <v>125</v>
      </c>
    </row>
    <row r="2581" spans="1:3" x14ac:dyDescent="0.25">
      <c r="A2581">
        <v>84134292</v>
      </c>
      <c r="B2581" t="s">
        <v>1056</v>
      </c>
      <c r="C2581">
        <v>125</v>
      </c>
    </row>
    <row r="2582" spans="1:3" x14ac:dyDescent="0.25">
      <c r="A2582">
        <v>10415</v>
      </c>
      <c r="B2582" t="s">
        <v>1059</v>
      </c>
      <c r="C2582">
        <v>125</v>
      </c>
    </row>
    <row r="2583" spans="1:3" x14ac:dyDescent="0.25">
      <c r="A2583">
        <v>12033</v>
      </c>
      <c r="B2583" t="s">
        <v>1060</v>
      </c>
      <c r="C2583">
        <v>125</v>
      </c>
    </row>
    <row r="2584" spans="1:3" x14ac:dyDescent="0.25">
      <c r="A2584">
        <v>84119390</v>
      </c>
      <c r="B2584" t="s">
        <v>1063</v>
      </c>
      <c r="C2584">
        <v>125</v>
      </c>
    </row>
    <row r="2585" spans="1:3" x14ac:dyDescent="0.25">
      <c r="A2585">
        <v>84134257</v>
      </c>
      <c r="B2585" t="s">
        <v>1064</v>
      </c>
      <c r="C2585">
        <v>125</v>
      </c>
    </row>
    <row r="2586" spans="1:3" x14ac:dyDescent="0.25">
      <c r="A2586">
        <v>12060</v>
      </c>
      <c r="B2586" t="s">
        <v>1066</v>
      </c>
      <c r="C2586">
        <v>125</v>
      </c>
    </row>
    <row r="2587" spans="1:3" x14ac:dyDescent="0.25">
      <c r="A2587">
        <v>84134258</v>
      </c>
      <c r="B2587" t="s">
        <v>1067</v>
      </c>
      <c r="C2587">
        <v>125</v>
      </c>
    </row>
    <row r="2588" spans="1:3" x14ac:dyDescent="0.25">
      <c r="A2588">
        <v>84108946</v>
      </c>
      <c r="B2588" t="s">
        <v>1069</v>
      </c>
      <c r="C2588">
        <v>125</v>
      </c>
    </row>
    <row r="2589" spans="1:3" x14ac:dyDescent="0.25">
      <c r="A2589">
        <v>84134259</v>
      </c>
      <c r="B2589" t="s">
        <v>1071</v>
      </c>
      <c r="C2589">
        <v>125</v>
      </c>
    </row>
    <row r="2590" spans="1:3" x14ac:dyDescent="0.25">
      <c r="A2590">
        <v>84131255</v>
      </c>
      <c r="B2590" t="s">
        <v>1072</v>
      </c>
      <c r="C2590">
        <v>125</v>
      </c>
    </row>
    <row r="2591" spans="1:3" x14ac:dyDescent="0.25">
      <c r="A2591">
        <v>84116541</v>
      </c>
      <c r="B2591" t="s">
        <v>1075</v>
      </c>
      <c r="C2591">
        <v>125</v>
      </c>
    </row>
    <row r="2592" spans="1:3" x14ac:dyDescent="0.25">
      <c r="A2592">
        <v>84134260</v>
      </c>
      <c r="B2592" t="s">
        <v>1076</v>
      </c>
      <c r="C2592">
        <v>125</v>
      </c>
    </row>
    <row r="2593" spans="1:3" x14ac:dyDescent="0.25">
      <c r="A2593">
        <v>84131271</v>
      </c>
      <c r="B2593" t="s">
        <v>1079</v>
      </c>
      <c r="C2593">
        <v>125</v>
      </c>
    </row>
    <row r="2594" spans="1:3" x14ac:dyDescent="0.25">
      <c r="A2594">
        <v>84131258</v>
      </c>
      <c r="B2594" t="s">
        <v>1082</v>
      </c>
      <c r="C2594">
        <v>125</v>
      </c>
    </row>
    <row r="2595" spans="1:3" x14ac:dyDescent="0.25">
      <c r="A2595">
        <v>84135513</v>
      </c>
      <c r="B2595" t="s">
        <v>1083</v>
      </c>
      <c r="C2595">
        <v>125</v>
      </c>
    </row>
    <row r="2596" spans="1:3" x14ac:dyDescent="0.25">
      <c r="A2596">
        <v>84134263</v>
      </c>
      <c r="B2596" t="s">
        <v>1084</v>
      </c>
      <c r="C2596">
        <v>125</v>
      </c>
    </row>
    <row r="2597" spans="1:3" x14ac:dyDescent="0.25">
      <c r="A2597">
        <v>84126324</v>
      </c>
      <c r="B2597" t="s">
        <v>1086</v>
      </c>
      <c r="C2597">
        <v>125</v>
      </c>
    </row>
    <row r="2598" spans="1:3" x14ac:dyDescent="0.25">
      <c r="A2598">
        <v>84126684</v>
      </c>
      <c r="B2598" t="s">
        <v>1087</v>
      </c>
      <c r="C2598">
        <v>125</v>
      </c>
    </row>
    <row r="2599" spans="1:3" x14ac:dyDescent="0.25">
      <c r="A2599">
        <v>84134262</v>
      </c>
      <c r="B2599" t="s">
        <v>1088</v>
      </c>
      <c r="C2599">
        <v>125</v>
      </c>
    </row>
    <row r="2600" spans="1:3" x14ac:dyDescent="0.25">
      <c r="A2600">
        <v>84129948</v>
      </c>
      <c r="B2600" t="s">
        <v>1089</v>
      </c>
      <c r="C2600">
        <v>125</v>
      </c>
    </row>
    <row r="2601" spans="1:3" x14ac:dyDescent="0.25">
      <c r="A2601">
        <v>84134265</v>
      </c>
      <c r="B2601" t="s">
        <v>1090</v>
      </c>
      <c r="C2601">
        <v>125</v>
      </c>
    </row>
    <row r="2602" spans="1:3" x14ac:dyDescent="0.25">
      <c r="A2602">
        <v>11007</v>
      </c>
      <c r="B2602" t="s">
        <v>1091</v>
      </c>
      <c r="C2602">
        <v>125</v>
      </c>
    </row>
    <row r="2603" spans="1:3" x14ac:dyDescent="0.25">
      <c r="A2603">
        <v>84134267</v>
      </c>
      <c r="B2603" t="s">
        <v>1092</v>
      </c>
      <c r="C2603">
        <v>125</v>
      </c>
    </row>
    <row r="2604" spans="1:3" x14ac:dyDescent="0.25">
      <c r="A2604">
        <v>84134271</v>
      </c>
      <c r="B2604" t="s">
        <v>1094</v>
      </c>
      <c r="C2604">
        <v>125</v>
      </c>
    </row>
    <row r="2605" spans="1:3" x14ac:dyDescent="0.25">
      <c r="A2605">
        <v>84134268</v>
      </c>
      <c r="B2605" t="s">
        <v>1095</v>
      </c>
      <c r="C2605">
        <v>125</v>
      </c>
    </row>
    <row r="2606" spans="1:3" x14ac:dyDescent="0.25">
      <c r="A2606">
        <v>84116540</v>
      </c>
      <c r="B2606" t="s">
        <v>1096</v>
      </c>
      <c r="C2606">
        <v>125</v>
      </c>
    </row>
    <row r="2607" spans="1:3" x14ac:dyDescent="0.25">
      <c r="A2607">
        <v>84120939</v>
      </c>
      <c r="B2607" t="s">
        <v>1101</v>
      </c>
      <c r="C2607">
        <v>125</v>
      </c>
    </row>
    <row r="2608" spans="1:3" x14ac:dyDescent="0.25">
      <c r="A2608">
        <v>1040200</v>
      </c>
      <c r="B2608" t="s">
        <v>1134</v>
      </c>
      <c r="C2608">
        <v>125</v>
      </c>
    </row>
    <row r="2609" spans="1:3" x14ac:dyDescent="0.25">
      <c r="A2609">
        <v>84116250</v>
      </c>
      <c r="B2609" t="s">
        <v>1136</v>
      </c>
      <c r="C2609">
        <v>125</v>
      </c>
    </row>
    <row r="2610" spans="1:3" x14ac:dyDescent="0.25">
      <c r="A2610">
        <v>84109943</v>
      </c>
      <c r="B2610" t="s">
        <v>1137</v>
      </c>
      <c r="C2610">
        <v>125</v>
      </c>
    </row>
    <row r="2611" spans="1:3" x14ac:dyDescent="0.25">
      <c r="A2611">
        <v>84118260</v>
      </c>
      <c r="B2611" t="s">
        <v>1141</v>
      </c>
      <c r="C2611">
        <v>125</v>
      </c>
    </row>
    <row r="2612" spans="1:3" x14ac:dyDescent="0.25">
      <c r="A2612">
        <v>10403</v>
      </c>
      <c r="B2612" t="s">
        <v>1142</v>
      </c>
      <c r="C2612">
        <v>125</v>
      </c>
    </row>
    <row r="2613" spans="1:3" x14ac:dyDescent="0.25">
      <c r="A2613">
        <v>84117826</v>
      </c>
      <c r="B2613" t="s">
        <v>1145</v>
      </c>
      <c r="C2613">
        <v>125</v>
      </c>
    </row>
    <row r="2614" spans="1:3" x14ac:dyDescent="0.25">
      <c r="A2614">
        <v>84124068</v>
      </c>
      <c r="B2614" t="s">
        <v>1191</v>
      </c>
      <c r="C2614">
        <v>125</v>
      </c>
    </row>
    <row r="2615" spans="1:3" x14ac:dyDescent="0.25">
      <c r="A2615">
        <v>84123128</v>
      </c>
      <c r="B2615" t="s">
        <v>1201</v>
      </c>
      <c r="C2615">
        <v>125</v>
      </c>
    </row>
    <row r="2616" spans="1:3" x14ac:dyDescent="0.25">
      <c r="A2616">
        <v>13424</v>
      </c>
      <c r="B2616" t="s">
        <v>1207</v>
      </c>
      <c r="C2616">
        <v>125</v>
      </c>
    </row>
    <row r="2617" spans="1:3" x14ac:dyDescent="0.25">
      <c r="A2617">
        <v>84115793</v>
      </c>
      <c r="B2617" t="s">
        <v>1209</v>
      </c>
      <c r="C2617">
        <v>125</v>
      </c>
    </row>
    <row r="2618" spans="1:3" x14ac:dyDescent="0.25">
      <c r="A2618">
        <v>84134281</v>
      </c>
      <c r="B2618" t="s">
        <v>1237</v>
      </c>
      <c r="C2618">
        <v>125</v>
      </c>
    </row>
    <row r="2619" spans="1:3" x14ac:dyDescent="0.25">
      <c r="A2619">
        <v>84115794</v>
      </c>
      <c r="B2619" t="s">
        <v>1238</v>
      </c>
      <c r="C2619">
        <v>125</v>
      </c>
    </row>
    <row r="2620" spans="1:3" x14ac:dyDescent="0.25">
      <c r="A2620">
        <v>84134254</v>
      </c>
      <c r="B2620" t="s">
        <v>1239</v>
      </c>
      <c r="C2620">
        <v>125</v>
      </c>
    </row>
    <row r="2621" spans="1:3" x14ac:dyDescent="0.25">
      <c r="A2621">
        <v>84134256</v>
      </c>
      <c r="B2621" t="s">
        <v>1240</v>
      </c>
      <c r="C2621">
        <v>125</v>
      </c>
    </row>
    <row r="2622" spans="1:3" x14ac:dyDescent="0.25">
      <c r="A2622">
        <v>1104000</v>
      </c>
      <c r="B2622" t="s">
        <v>1242</v>
      </c>
      <c r="C2622">
        <v>125</v>
      </c>
    </row>
    <row r="2623" spans="1:3" x14ac:dyDescent="0.25">
      <c r="A2623">
        <v>84129983</v>
      </c>
      <c r="B2623" t="s">
        <v>1245</v>
      </c>
      <c r="C2623">
        <v>125</v>
      </c>
    </row>
    <row r="2624" spans="1:3" x14ac:dyDescent="0.25">
      <c r="A2624">
        <v>67280720</v>
      </c>
      <c r="B2624" t="s">
        <v>1248</v>
      </c>
      <c r="C2624">
        <v>125</v>
      </c>
    </row>
    <row r="2625" spans="1:3" x14ac:dyDescent="0.25">
      <c r="A2625">
        <v>67278369</v>
      </c>
      <c r="B2625" t="s">
        <v>1267</v>
      </c>
      <c r="C2625">
        <v>125</v>
      </c>
    </row>
    <row r="2626" spans="1:3" x14ac:dyDescent="0.25">
      <c r="A2626">
        <v>84170530</v>
      </c>
      <c r="B2626" t="s">
        <v>1267</v>
      </c>
      <c r="C2626">
        <v>125</v>
      </c>
    </row>
    <row r="2627" spans="1:3" x14ac:dyDescent="0.25">
      <c r="A2627">
        <v>67278367</v>
      </c>
      <c r="B2627" t="s">
        <v>1268</v>
      </c>
      <c r="C2627">
        <v>125</v>
      </c>
    </row>
    <row r="2628" spans="1:3" x14ac:dyDescent="0.25">
      <c r="A2628">
        <v>84170591</v>
      </c>
      <c r="B2628" t="s">
        <v>1268</v>
      </c>
      <c r="C2628">
        <v>125</v>
      </c>
    </row>
    <row r="2629" spans="1:3" x14ac:dyDescent="0.25">
      <c r="A2629">
        <v>84145551</v>
      </c>
      <c r="B2629" t="s">
        <v>1269</v>
      </c>
      <c r="C2629">
        <v>125</v>
      </c>
    </row>
    <row r="2630" spans="1:3" x14ac:dyDescent="0.25">
      <c r="A2630">
        <v>84148514</v>
      </c>
      <c r="B2630" t="s">
        <v>1273</v>
      </c>
      <c r="C2630">
        <v>125</v>
      </c>
    </row>
    <row r="2631" spans="1:3" x14ac:dyDescent="0.25">
      <c r="A2631">
        <v>84148515</v>
      </c>
      <c r="B2631" t="s">
        <v>1274</v>
      </c>
      <c r="C2631">
        <v>125</v>
      </c>
    </row>
    <row r="2632" spans="1:3" x14ac:dyDescent="0.25">
      <c r="A2632">
        <v>84141035</v>
      </c>
      <c r="B2632" t="s">
        <v>530</v>
      </c>
      <c r="C2632">
        <v>125</v>
      </c>
    </row>
    <row r="2633" spans="1:3" x14ac:dyDescent="0.25">
      <c r="A2633">
        <v>84154657</v>
      </c>
      <c r="B2633" t="s">
        <v>1279</v>
      </c>
      <c r="C2633">
        <v>125</v>
      </c>
    </row>
    <row r="2634" spans="1:3" x14ac:dyDescent="0.25">
      <c r="A2634">
        <v>67156715</v>
      </c>
      <c r="B2634" t="s">
        <v>1283</v>
      </c>
      <c r="C2634">
        <v>125</v>
      </c>
    </row>
    <row r="2635" spans="1:3" x14ac:dyDescent="0.25">
      <c r="A2635">
        <v>68150272</v>
      </c>
      <c r="B2635" t="s">
        <v>1290</v>
      </c>
      <c r="C2635">
        <v>125</v>
      </c>
    </row>
    <row r="2636" spans="1:3" x14ac:dyDescent="0.25">
      <c r="A2636">
        <v>84148516</v>
      </c>
      <c r="B2636" t="s">
        <v>1293</v>
      </c>
      <c r="C2636">
        <v>125</v>
      </c>
    </row>
    <row r="2637" spans="1:3" x14ac:dyDescent="0.25">
      <c r="A2637">
        <v>84139972</v>
      </c>
      <c r="B2637" t="s">
        <v>529</v>
      </c>
      <c r="C2637">
        <v>125</v>
      </c>
    </row>
    <row r="2638" spans="1:3" x14ac:dyDescent="0.25">
      <c r="A2638">
        <v>84141993</v>
      </c>
      <c r="B2638" t="s">
        <v>1301</v>
      </c>
      <c r="C2638">
        <v>125</v>
      </c>
    </row>
    <row r="2639" spans="1:3" x14ac:dyDescent="0.25">
      <c r="A2639">
        <v>67867263</v>
      </c>
      <c r="B2639" t="s">
        <v>1303</v>
      </c>
      <c r="C2639">
        <v>125</v>
      </c>
    </row>
    <row r="2640" spans="1:3" x14ac:dyDescent="0.25">
      <c r="A2640">
        <v>68655557</v>
      </c>
      <c r="B2640" t="s">
        <v>1305</v>
      </c>
      <c r="C2640">
        <v>125</v>
      </c>
    </row>
    <row r="2641" spans="1:3" x14ac:dyDescent="0.25">
      <c r="A2641">
        <v>84137721</v>
      </c>
      <c r="B2641" t="s">
        <v>514</v>
      </c>
      <c r="C2641">
        <v>125</v>
      </c>
    </row>
    <row r="2642" spans="1:3" x14ac:dyDescent="0.25">
      <c r="A2642">
        <v>68692901</v>
      </c>
      <c r="B2642" t="s">
        <v>1310</v>
      </c>
      <c r="C2642">
        <v>125</v>
      </c>
    </row>
    <row r="2643" spans="1:3" x14ac:dyDescent="0.25">
      <c r="A2643">
        <v>67936396</v>
      </c>
      <c r="B2643" t="s">
        <v>1311</v>
      </c>
      <c r="C2643">
        <v>125</v>
      </c>
    </row>
    <row r="2644" spans="1:3" x14ac:dyDescent="0.25">
      <c r="A2644">
        <v>67350607</v>
      </c>
      <c r="B2644" t="s">
        <v>1313</v>
      </c>
      <c r="C2644">
        <v>125</v>
      </c>
    </row>
    <row r="2645" spans="1:3" x14ac:dyDescent="0.25">
      <c r="A2645">
        <v>84161503</v>
      </c>
      <c r="B2645" t="s">
        <v>1314</v>
      </c>
      <c r="C2645">
        <v>125</v>
      </c>
    </row>
    <row r="2646" spans="1:3" x14ac:dyDescent="0.25">
      <c r="A2646">
        <v>84135799</v>
      </c>
      <c r="B2646" t="s">
        <v>495</v>
      </c>
      <c r="C2646">
        <v>125</v>
      </c>
    </row>
    <row r="2647" spans="1:3" x14ac:dyDescent="0.25">
      <c r="A2647">
        <v>84141037</v>
      </c>
      <c r="B2647" t="s">
        <v>531</v>
      </c>
      <c r="C2647">
        <v>125</v>
      </c>
    </row>
    <row r="2648" spans="1:3" x14ac:dyDescent="0.25">
      <c r="A2648">
        <v>84135794</v>
      </c>
      <c r="B2648" t="s">
        <v>491</v>
      </c>
      <c r="C2648">
        <v>125</v>
      </c>
    </row>
    <row r="2649" spans="1:3" x14ac:dyDescent="0.25">
      <c r="A2649">
        <v>84139088</v>
      </c>
      <c r="B2649" t="s">
        <v>1322</v>
      </c>
      <c r="C2649">
        <v>125</v>
      </c>
    </row>
    <row r="2650" spans="1:3" x14ac:dyDescent="0.25">
      <c r="A2650">
        <v>67278310</v>
      </c>
      <c r="B2650" t="s">
        <v>1323</v>
      </c>
      <c r="C2650">
        <v>125</v>
      </c>
    </row>
    <row r="2651" spans="1:3" x14ac:dyDescent="0.25">
      <c r="A2651">
        <v>84137639</v>
      </c>
      <c r="B2651" t="s">
        <v>553</v>
      </c>
      <c r="C2651">
        <v>125</v>
      </c>
    </row>
    <row r="2652" spans="1:3" x14ac:dyDescent="0.25">
      <c r="A2652">
        <v>84163646</v>
      </c>
      <c r="B2652" t="s">
        <v>553</v>
      </c>
      <c r="C2652">
        <v>125</v>
      </c>
    </row>
    <row r="2653" spans="1:3" x14ac:dyDescent="0.25">
      <c r="A2653">
        <v>67825197</v>
      </c>
      <c r="B2653" t="s">
        <v>261</v>
      </c>
      <c r="C2653">
        <v>125</v>
      </c>
    </row>
    <row r="2654" spans="1:3" x14ac:dyDescent="0.25">
      <c r="A2654">
        <v>84136707</v>
      </c>
      <c r="B2654" t="s">
        <v>261</v>
      </c>
      <c r="C2654">
        <v>125</v>
      </c>
    </row>
    <row r="2655" spans="1:3" x14ac:dyDescent="0.25">
      <c r="A2655">
        <v>67350613</v>
      </c>
      <c r="B2655" t="s">
        <v>1327</v>
      </c>
      <c r="C2655">
        <v>125</v>
      </c>
    </row>
    <row r="2656" spans="1:3" x14ac:dyDescent="0.25">
      <c r="A2656">
        <v>84171402</v>
      </c>
      <c r="B2656" t="s">
        <v>1328</v>
      </c>
      <c r="C2656">
        <v>125</v>
      </c>
    </row>
    <row r="2657" spans="1:3" x14ac:dyDescent="0.25">
      <c r="A2657">
        <v>84144621</v>
      </c>
      <c r="B2657" t="s">
        <v>539</v>
      </c>
      <c r="C2657">
        <v>125</v>
      </c>
    </row>
    <row r="2658" spans="1:3" x14ac:dyDescent="0.25">
      <c r="A2658">
        <v>84138347</v>
      </c>
      <c r="B2658" t="s">
        <v>517</v>
      </c>
      <c r="C2658">
        <v>125</v>
      </c>
    </row>
    <row r="2659" spans="1:3" x14ac:dyDescent="0.25">
      <c r="A2659">
        <v>84138348</v>
      </c>
      <c r="B2659" t="s">
        <v>1329</v>
      </c>
      <c r="C2659">
        <v>125</v>
      </c>
    </row>
    <row r="2660" spans="1:3" x14ac:dyDescent="0.25">
      <c r="A2660">
        <v>84139021</v>
      </c>
      <c r="B2660" t="s">
        <v>1332</v>
      </c>
      <c r="C2660">
        <v>125</v>
      </c>
    </row>
    <row r="2661" spans="1:3" x14ac:dyDescent="0.25">
      <c r="A2661">
        <v>67409890</v>
      </c>
      <c r="B2661" t="s">
        <v>1333</v>
      </c>
      <c r="C2661">
        <v>125</v>
      </c>
    </row>
    <row r="2662" spans="1:3" x14ac:dyDescent="0.25">
      <c r="A2662">
        <v>84159401</v>
      </c>
      <c r="B2662" t="s">
        <v>1335</v>
      </c>
      <c r="C2662">
        <v>125</v>
      </c>
    </row>
    <row r="2663" spans="1:3" x14ac:dyDescent="0.25">
      <c r="A2663">
        <v>84171345</v>
      </c>
      <c r="B2663" t="s">
        <v>1338</v>
      </c>
      <c r="C2663">
        <v>125</v>
      </c>
    </row>
    <row r="2664" spans="1:3" x14ac:dyDescent="0.25">
      <c r="A2664">
        <v>84171405</v>
      </c>
      <c r="B2664" t="s">
        <v>1339</v>
      </c>
      <c r="C2664">
        <v>125</v>
      </c>
    </row>
    <row r="2665" spans="1:3" x14ac:dyDescent="0.25">
      <c r="A2665">
        <v>67277668</v>
      </c>
      <c r="B2665" t="s">
        <v>1340</v>
      </c>
      <c r="C2665">
        <v>125</v>
      </c>
    </row>
    <row r="2666" spans="1:3" x14ac:dyDescent="0.25">
      <c r="A2666">
        <v>68823975</v>
      </c>
      <c r="B2666" t="s">
        <v>796</v>
      </c>
      <c r="C2666">
        <v>125</v>
      </c>
    </row>
    <row r="2667" spans="1:3" x14ac:dyDescent="0.25">
      <c r="A2667">
        <v>68354578</v>
      </c>
      <c r="B2667" t="s">
        <v>279</v>
      </c>
      <c r="C2667">
        <v>125</v>
      </c>
    </row>
    <row r="2668" spans="1:3" x14ac:dyDescent="0.25">
      <c r="A2668">
        <v>84138998</v>
      </c>
      <c r="B2668" t="s">
        <v>1344</v>
      </c>
      <c r="C2668">
        <v>125</v>
      </c>
    </row>
    <row r="2669" spans="1:3" x14ac:dyDescent="0.25">
      <c r="A2669">
        <v>67834703</v>
      </c>
      <c r="B2669" t="s">
        <v>1346</v>
      </c>
      <c r="C2669">
        <v>125</v>
      </c>
    </row>
    <row r="2670" spans="1:3" x14ac:dyDescent="0.25">
      <c r="A2670">
        <v>67825198</v>
      </c>
      <c r="B2670" t="s">
        <v>262</v>
      </c>
      <c r="C2670">
        <v>125</v>
      </c>
    </row>
    <row r="2671" spans="1:3" x14ac:dyDescent="0.25">
      <c r="A2671">
        <v>84137640</v>
      </c>
      <c r="B2671" t="s">
        <v>262</v>
      </c>
      <c r="C2671">
        <v>125</v>
      </c>
    </row>
    <row r="2672" spans="1:3" x14ac:dyDescent="0.25">
      <c r="A2672">
        <v>84139971</v>
      </c>
      <c r="B2672" t="s">
        <v>528</v>
      </c>
      <c r="C2672">
        <v>125</v>
      </c>
    </row>
    <row r="2673" spans="1:3" x14ac:dyDescent="0.25">
      <c r="A2673">
        <v>68655559</v>
      </c>
      <c r="B2673" t="s">
        <v>762</v>
      </c>
      <c r="C2673">
        <v>125</v>
      </c>
    </row>
    <row r="2674" spans="1:3" x14ac:dyDescent="0.25">
      <c r="A2674">
        <v>67942012</v>
      </c>
      <c r="B2674" t="s">
        <v>273</v>
      </c>
      <c r="C2674">
        <v>125</v>
      </c>
    </row>
    <row r="2675" spans="1:3" x14ac:dyDescent="0.25">
      <c r="A2675">
        <v>84136708</v>
      </c>
      <c r="B2675" t="s">
        <v>509</v>
      </c>
      <c r="C2675">
        <v>125</v>
      </c>
    </row>
    <row r="2676" spans="1:3" x14ac:dyDescent="0.25">
      <c r="A2676">
        <v>67936395</v>
      </c>
      <c r="B2676" t="s">
        <v>1355</v>
      </c>
      <c r="C2676">
        <v>125</v>
      </c>
    </row>
    <row r="2677" spans="1:3" x14ac:dyDescent="0.25">
      <c r="A2677">
        <v>84168602</v>
      </c>
      <c r="B2677" t="s">
        <v>1356</v>
      </c>
      <c r="C2677">
        <v>125</v>
      </c>
    </row>
    <row r="2678" spans="1:3" x14ac:dyDescent="0.25">
      <c r="A2678">
        <v>67350609</v>
      </c>
      <c r="B2678" t="s">
        <v>1360</v>
      </c>
      <c r="C2678">
        <v>125</v>
      </c>
    </row>
    <row r="2679" spans="1:3" x14ac:dyDescent="0.25">
      <c r="A2679">
        <v>67834704</v>
      </c>
      <c r="B2679" t="s">
        <v>1361</v>
      </c>
      <c r="C2679">
        <v>125</v>
      </c>
    </row>
    <row r="2680" spans="1:3" x14ac:dyDescent="0.25">
      <c r="A2680">
        <v>68692902</v>
      </c>
      <c r="B2680" t="s">
        <v>774</v>
      </c>
      <c r="C2680">
        <v>125</v>
      </c>
    </row>
    <row r="2681" spans="1:3" x14ac:dyDescent="0.25">
      <c r="A2681">
        <v>84138346</v>
      </c>
      <c r="B2681" t="s">
        <v>516</v>
      </c>
      <c r="C2681">
        <v>125</v>
      </c>
    </row>
    <row r="2682" spans="1:3" x14ac:dyDescent="0.25">
      <c r="A2682">
        <v>84131274</v>
      </c>
      <c r="B2682" t="s">
        <v>1370</v>
      </c>
      <c r="C2682">
        <v>125</v>
      </c>
    </row>
    <row r="2683" spans="1:3" x14ac:dyDescent="0.25">
      <c r="A2683">
        <v>84152241</v>
      </c>
      <c r="B2683" t="s">
        <v>1377</v>
      </c>
      <c r="C2683">
        <v>125</v>
      </c>
    </row>
    <row r="2684" spans="1:3" x14ac:dyDescent="0.25">
      <c r="A2684">
        <v>84139000</v>
      </c>
      <c r="B2684" t="s">
        <v>522</v>
      </c>
      <c r="C2684">
        <v>125</v>
      </c>
    </row>
    <row r="2685" spans="1:3" x14ac:dyDescent="0.25">
      <c r="A2685">
        <v>84140215</v>
      </c>
      <c r="B2685" t="s">
        <v>1382</v>
      </c>
      <c r="C2685">
        <v>125</v>
      </c>
    </row>
    <row r="2686" spans="1:3" x14ac:dyDescent="0.25">
      <c r="A2686">
        <v>84140216</v>
      </c>
      <c r="B2686" t="s">
        <v>1383</v>
      </c>
      <c r="C2686">
        <v>125</v>
      </c>
    </row>
    <row r="2687" spans="1:3" x14ac:dyDescent="0.25">
      <c r="A2687">
        <v>84140217</v>
      </c>
      <c r="B2687" t="s">
        <v>1384</v>
      </c>
      <c r="C2687">
        <v>125</v>
      </c>
    </row>
    <row r="2688" spans="1:3" x14ac:dyDescent="0.25">
      <c r="A2688">
        <v>84140219</v>
      </c>
      <c r="B2688" t="s">
        <v>1385</v>
      </c>
      <c r="C2688">
        <v>125</v>
      </c>
    </row>
    <row r="2689" spans="1:3" x14ac:dyDescent="0.25">
      <c r="A2689">
        <v>84148513</v>
      </c>
      <c r="B2689" t="s">
        <v>1386</v>
      </c>
      <c r="C2689">
        <v>125</v>
      </c>
    </row>
    <row r="2690" spans="1:3" x14ac:dyDescent="0.25">
      <c r="A2690">
        <v>84148517</v>
      </c>
      <c r="B2690" t="s">
        <v>1387</v>
      </c>
      <c r="C2690">
        <v>125</v>
      </c>
    </row>
    <row r="2691" spans="1:3" x14ac:dyDescent="0.25">
      <c r="A2691">
        <v>84141036</v>
      </c>
      <c r="B2691" t="s">
        <v>481</v>
      </c>
      <c r="C2691">
        <v>125</v>
      </c>
    </row>
    <row r="2692" spans="1:3" x14ac:dyDescent="0.25">
      <c r="A2692">
        <v>84141418</v>
      </c>
      <c r="B2692" t="s">
        <v>534</v>
      </c>
      <c r="C2692">
        <v>125</v>
      </c>
    </row>
    <row r="2693" spans="1:3" x14ac:dyDescent="0.25">
      <c r="A2693">
        <v>84141419</v>
      </c>
      <c r="B2693" t="s">
        <v>556</v>
      </c>
      <c r="C2693">
        <v>125</v>
      </c>
    </row>
    <row r="2694" spans="1:3" x14ac:dyDescent="0.25">
      <c r="A2694">
        <v>84164939</v>
      </c>
      <c r="B2694" t="s">
        <v>556</v>
      </c>
      <c r="C2694">
        <v>125</v>
      </c>
    </row>
    <row r="2695" spans="1:3" x14ac:dyDescent="0.25">
      <c r="A2695">
        <v>67568053</v>
      </c>
      <c r="B2695" t="s">
        <v>626</v>
      </c>
      <c r="C2695">
        <v>125</v>
      </c>
    </row>
    <row r="2696" spans="1:3" x14ac:dyDescent="0.25">
      <c r="A2696">
        <v>67568055</v>
      </c>
      <c r="B2696" t="s">
        <v>626</v>
      </c>
      <c r="C2696">
        <v>125</v>
      </c>
    </row>
    <row r="2697" spans="1:3" x14ac:dyDescent="0.25">
      <c r="A2697">
        <v>67825196</v>
      </c>
      <c r="B2697" t="s">
        <v>260</v>
      </c>
      <c r="C2697">
        <v>125</v>
      </c>
    </row>
    <row r="2698" spans="1:3" x14ac:dyDescent="0.25">
      <c r="A2698">
        <v>84148512</v>
      </c>
      <c r="B2698" t="s">
        <v>260</v>
      </c>
      <c r="C2698">
        <v>125</v>
      </c>
    </row>
    <row r="2699" spans="1:3" x14ac:dyDescent="0.25">
      <c r="A2699">
        <v>84161505</v>
      </c>
      <c r="B2699" t="s">
        <v>832</v>
      </c>
      <c r="C2699">
        <v>125</v>
      </c>
    </row>
    <row r="2700" spans="1:3" x14ac:dyDescent="0.25">
      <c r="A2700">
        <v>84143543</v>
      </c>
      <c r="B2700" t="s">
        <v>830</v>
      </c>
      <c r="C2700">
        <v>125</v>
      </c>
    </row>
    <row r="2701" spans="1:3" x14ac:dyDescent="0.25">
      <c r="A2701">
        <v>84168744</v>
      </c>
      <c r="B2701" t="s">
        <v>1395</v>
      </c>
      <c r="C2701">
        <v>125</v>
      </c>
    </row>
    <row r="2702" spans="1:3" x14ac:dyDescent="0.25">
      <c r="A2702">
        <v>84161504</v>
      </c>
      <c r="B2702" t="s">
        <v>1397</v>
      </c>
      <c r="C2702">
        <v>125</v>
      </c>
    </row>
    <row r="2703" spans="1:3" x14ac:dyDescent="0.25">
      <c r="A2703">
        <v>84139022</v>
      </c>
      <c r="B2703" t="s">
        <v>1398</v>
      </c>
      <c r="C2703">
        <v>125</v>
      </c>
    </row>
    <row r="2704" spans="1:3" x14ac:dyDescent="0.25">
      <c r="A2704">
        <v>84135795</v>
      </c>
      <c r="B2704" t="s">
        <v>492</v>
      </c>
      <c r="C2704">
        <v>125</v>
      </c>
    </row>
    <row r="2705" spans="1:3" x14ac:dyDescent="0.25">
      <c r="A2705">
        <v>84139089</v>
      </c>
      <c r="B2705" t="s">
        <v>1400</v>
      </c>
      <c r="C2705">
        <v>125</v>
      </c>
    </row>
    <row r="2706" spans="1:3" x14ac:dyDescent="0.25">
      <c r="A2706">
        <v>67568054</v>
      </c>
      <c r="B2706" t="s">
        <v>1402</v>
      </c>
      <c r="C2706">
        <v>125</v>
      </c>
    </row>
    <row r="2707" spans="1:3" x14ac:dyDescent="0.25">
      <c r="A2707">
        <v>67378278</v>
      </c>
      <c r="B2707" t="s">
        <v>1404</v>
      </c>
      <c r="C2707">
        <v>125</v>
      </c>
    </row>
    <row r="2708" spans="1:3" x14ac:dyDescent="0.25">
      <c r="A2708">
        <v>67568054</v>
      </c>
      <c r="B2708" t="s">
        <v>1408</v>
      </c>
      <c r="C2708">
        <v>125</v>
      </c>
    </row>
    <row r="2709" spans="1:3" x14ac:dyDescent="0.25">
      <c r="A2709">
        <v>67278371</v>
      </c>
      <c r="B2709" t="s">
        <v>1413</v>
      </c>
      <c r="C2709">
        <v>125</v>
      </c>
    </row>
    <row r="2710" spans="1:3" x14ac:dyDescent="0.25">
      <c r="A2710">
        <v>84168746</v>
      </c>
      <c r="B2710" t="s">
        <v>1413</v>
      </c>
      <c r="C2710">
        <v>125</v>
      </c>
    </row>
    <row r="2711" spans="1:3" x14ac:dyDescent="0.25">
      <c r="A2711">
        <v>67574435</v>
      </c>
      <c r="B2711" t="s">
        <v>252</v>
      </c>
      <c r="C2711">
        <v>125</v>
      </c>
    </row>
    <row r="2712" spans="1:3" x14ac:dyDescent="0.25">
      <c r="A2712">
        <v>67278368</v>
      </c>
      <c r="B2712" t="s">
        <v>1431</v>
      </c>
      <c r="C2712">
        <v>125</v>
      </c>
    </row>
    <row r="2713" spans="1:3" x14ac:dyDescent="0.25">
      <c r="A2713">
        <v>84158889</v>
      </c>
      <c r="B2713" t="s">
        <v>1432</v>
      </c>
      <c r="C2713">
        <v>125</v>
      </c>
    </row>
    <row r="2714" spans="1:3" x14ac:dyDescent="0.25">
      <c r="A2714">
        <v>84164940</v>
      </c>
      <c r="B2714" t="s">
        <v>1432</v>
      </c>
      <c r="C2714">
        <v>125</v>
      </c>
    </row>
    <row r="2715" spans="1:3" x14ac:dyDescent="0.25">
      <c r="A2715">
        <v>67834705</v>
      </c>
      <c r="B2715" t="s">
        <v>1437</v>
      </c>
      <c r="C2715">
        <v>125</v>
      </c>
    </row>
    <row r="2716" spans="1:3" x14ac:dyDescent="0.25">
      <c r="A2716">
        <v>68692903</v>
      </c>
      <c r="B2716" t="s">
        <v>1444</v>
      </c>
      <c r="C2716">
        <v>125</v>
      </c>
    </row>
    <row r="2717" spans="1:3" x14ac:dyDescent="0.25">
      <c r="A2717">
        <v>67954789</v>
      </c>
      <c r="B2717" t="s">
        <v>274</v>
      </c>
      <c r="C2717">
        <v>125</v>
      </c>
    </row>
    <row r="2718" spans="1:3" x14ac:dyDescent="0.25">
      <c r="A2718">
        <v>67278365</v>
      </c>
      <c r="B2718" t="s">
        <v>212</v>
      </c>
      <c r="C2718">
        <v>125</v>
      </c>
    </row>
    <row r="2719" spans="1:3" x14ac:dyDescent="0.25">
      <c r="A2719">
        <v>84148177</v>
      </c>
      <c r="B2719" t="s">
        <v>1482</v>
      </c>
      <c r="C2719">
        <v>125</v>
      </c>
    </row>
    <row r="2720" spans="1:3" x14ac:dyDescent="0.25">
      <c r="A2720">
        <v>68499788</v>
      </c>
      <c r="B2720" t="s">
        <v>1483</v>
      </c>
      <c r="C2720">
        <v>125</v>
      </c>
    </row>
    <row r="2721" spans="1:3" x14ac:dyDescent="0.25">
      <c r="A2721">
        <v>67278370</v>
      </c>
      <c r="B2721" t="s">
        <v>240</v>
      </c>
      <c r="C2721">
        <v>125</v>
      </c>
    </row>
    <row r="2722" spans="1:3" x14ac:dyDescent="0.25">
      <c r="A2722">
        <v>84148178</v>
      </c>
      <c r="B2722" t="s">
        <v>1484</v>
      </c>
      <c r="C2722">
        <v>125</v>
      </c>
    </row>
    <row r="2723" spans="1:3" x14ac:dyDescent="0.25">
      <c r="A2723">
        <v>84148179</v>
      </c>
      <c r="B2723" t="s">
        <v>1485</v>
      </c>
      <c r="C2723">
        <v>125</v>
      </c>
    </row>
    <row r="2724" spans="1:3" x14ac:dyDescent="0.25">
      <c r="A2724">
        <v>68655558</v>
      </c>
      <c r="B2724" t="s">
        <v>1486</v>
      </c>
      <c r="C2724">
        <v>125</v>
      </c>
    </row>
    <row r="2725" spans="1:3" x14ac:dyDescent="0.25">
      <c r="A2725">
        <v>84121482</v>
      </c>
      <c r="B2725" t="s">
        <v>1491</v>
      </c>
      <c r="C2725">
        <v>125</v>
      </c>
    </row>
    <row r="2726" spans="1:3" x14ac:dyDescent="0.25">
      <c r="A2726">
        <v>84108954</v>
      </c>
      <c r="B2726" t="s">
        <v>1492</v>
      </c>
      <c r="C2726">
        <v>125</v>
      </c>
    </row>
    <row r="2727" spans="1:3" x14ac:dyDescent="0.25">
      <c r="A2727">
        <v>84119750</v>
      </c>
      <c r="B2727" t="s">
        <v>1493</v>
      </c>
      <c r="C2727">
        <v>125</v>
      </c>
    </row>
    <row r="2728" spans="1:3" x14ac:dyDescent="0.25">
      <c r="A2728">
        <v>84124055</v>
      </c>
      <c r="B2728" t="s">
        <v>1494</v>
      </c>
      <c r="C2728">
        <v>125</v>
      </c>
    </row>
    <row r="2729" spans="1:3" x14ac:dyDescent="0.25">
      <c r="A2729">
        <v>84123150</v>
      </c>
      <c r="B2729" t="s">
        <v>1495</v>
      </c>
      <c r="C2729">
        <v>125</v>
      </c>
    </row>
    <row r="2730" spans="1:3" x14ac:dyDescent="0.25">
      <c r="A2730">
        <v>84120897</v>
      </c>
      <c r="B2730" t="s">
        <v>1496</v>
      </c>
      <c r="C2730">
        <v>125</v>
      </c>
    </row>
    <row r="2731" spans="1:3" x14ac:dyDescent="0.25">
      <c r="A2731">
        <v>84131250</v>
      </c>
      <c r="B2731" t="s">
        <v>1498</v>
      </c>
      <c r="C2731">
        <v>125</v>
      </c>
    </row>
    <row r="2732" spans="1:3" x14ac:dyDescent="0.25">
      <c r="A2732">
        <v>84134706</v>
      </c>
      <c r="B2732" t="s">
        <v>1499</v>
      </c>
      <c r="C2732">
        <v>125</v>
      </c>
    </row>
    <row r="2733" spans="1:3" x14ac:dyDescent="0.25">
      <c r="A2733">
        <v>67574433</v>
      </c>
      <c r="B2733" t="s">
        <v>1503</v>
      </c>
      <c r="C2733">
        <v>125</v>
      </c>
    </row>
    <row r="2734" spans="1:3" x14ac:dyDescent="0.25">
      <c r="A2734">
        <v>67568052</v>
      </c>
      <c r="B2734" t="s">
        <v>251</v>
      </c>
      <c r="C2734">
        <v>125</v>
      </c>
    </row>
    <row r="2735" spans="1:3" x14ac:dyDescent="0.25">
      <c r="A2735">
        <v>67574434</v>
      </c>
      <c r="B2735" t="s">
        <v>1504</v>
      </c>
      <c r="C2735">
        <v>125</v>
      </c>
    </row>
    <row r="2736" spans="1:3" x14ac:dyDescent="0.25">
      <c r="A2736">
        <v>67574436</v>
      </c>
      <c r="B2736" t="s">
        <v>1505</v>
      </c>
      <c r="C2736">
        <v>125</v>
      </c>
    </row>
    <row r="2737" spans="1:3" x14ac:dyDescent="0.25">
      <c r="A2737">
        <v>84130051</v>
      </c>
      <c r="B2737" t="s">
        <v>888</v>
      </c>
      <c r="C2737">
        <v>125</v>
      </c>
    </row>
    <row r="2738" spans="1:3" x14ac:dyDescent="0.25">
      <c r="A2738">
        <v>84135862</v>
      </c>
      <c r="B2738" t="s">
        <v>499</v>
      </c>
      <c r="C2738">
        <v>125</v>
      </c>
    </row>
    <row r="2739" spans="1:3" x14ac:dyDescent="0.25">
      <c r="A2739">
        <v>84135884</v>
      </c>
      <c r="B2739" t="s">
        <v>505</v>
      </c>
      <c r="C2739">
        <v>125</v>
      </c>
    </row>
    <row r="2740" spans="1:3" x14ac:dyDescent="0.25">
      <c r="A2740">
        <v>69572661</v>
      </c>
      <c r="B2740" t="s">
        <v>586</v>
      </c>
      <c r="C2740">
        <v>125</v>
      </c>
    </row>
    <row r="2741" spans="1:3" x14ac:dyDescent="0.25">
      <c r="A2741">
        <v>69572660</v>
      </c>
      <c r="B2741" t="s">
        <v>1222</v>
      </c>
      <c r="C2741">
        <v>125</v>
      </c>
    </row>
    <row r="2742" spans="1:3" x14ac:dyDescent="0.25">
      <c r="A2742">
        <v>69600853</v>
      </c>
      <c r="B2742" t="s">
        <v>1298</v>
      </c>
      <c r="C2742">
        <v>125</v>
      </c>
    </row>
    <row r="2743" spans="1:3" x14ac:dyDescent="0.25">
      <c r="A2743">
        <v>69600859</v>
      </c>
      <c r="B2743" t="s">
        <v>430</v>
      </c>
      <c r="C2743">
        <v>125</v>
      </c>
    </row>
    <row r="2744" spans="1:3" x14ac:dyDescent="0.25">
      <c r="A2744">
        <v>69565374</v>
      </c>
      <c r="B2744" t="s">
        <v>411</v>
      </c>
      <c r="C2744">
        <v>125</v>
      </c>
    </row>
    <row r="2745" spans="1:3" x14ac:dyDescent="0.25">
      <c r="A2745">
        <v>69568970</v>
      </c>
      <c r="B2745" t="s">
        <v>816</v>
      </c>
      <c r="C2745">
        <v>125</v>
      </c>
    </row>
    <row r="2746" spans="1:3" x14ac:dyDescent="0.25">
      <c r="A2746">
        <v>69565375</v>
      </c>
      <c r="B2746" t="s">
        <v>814</v>
      </c>
      <c r="C2746">
        <v>125</v>
      </c>
    </row>
    <row r="2747" spans="1:3" x14ac:dyDescent="0.25">
      <c r="A2747">
        <v>68899826</v>
      </c>
      <c r="B2747" t="s">
        <v>396</v>
      </c>
      <c r="C2747">
        <v>176</v>
      </c>
    </row>
    <row r="2748" spans="1:3" x14ac:dyDescent="0.25">
      <c r="A2748">
        <v>69797331</v>
      </c>
      <c r="B2748" t="s">
        <v>823</v>
      </c>
      <c r="C2748">
        <v>125</v>
      </c>
    </row>
    <row r="2749" spans="1:3" x14ac:dyDescent="0.25">
      <c r="A2749">
        <v>69797358</v>
      </c>
      <c r="B2749" t="s">
        <v>462</v>
      </c>
      <c r="C2749">
        <v>125</v>
      </c>
    </row>
    <row r="2750" spans="1:3" x14ac:dyDescent="0.25">
      <c r="A2750">
        <v>62689431</v>
      </c>
      <c r="B2750" t="s">
        <v>50</v>
      </c>
      <c r="C2750">
        <v>125</v>
      </c>
    </row>
    <row r="2751" spans="1:3" x14ac:dyDescent="0.25">
      <c r="A2751">
        <v>69970148</v>
      </c>
      <c r="B2751" t="s">
        <v>824</v>
      </c>
      <c r="C2751">
        <v>125</v>
      </c>
    </row>
    <row r="2752" spans="1:3" x14ac:dyDescent="0.25">
      <c r="A2752">
        <v>62689431</v>
      </c>
      <c r="B2752" t="s">
        <v>50</v>
      </c>
      <c r="C2752">
        <v>125</v>
      </c>
    </row>
    <row r="2753" spans="1:3" x14ac:dyDescent="0.25">
      <c r="A2753">
        <v>69970148</v>
      </c>
      <c r="B2753" t="s">
        <v>824</v>
      </c>
      <c r="C2753">
        <v>125</v>
      </c>
    </row>
    <row r="2754" spans="1:3" x14ac:dyDescent="0.25">
      <c r="A2754">
        <v>68709237</v>
      </c>
      <c r="B2754" t="s">
        <v>318</v>
      </c>
      <c r="C2754">
        <v>132</v>
      </c>
    </row>
    <row r="2755" spans="1:3" x14ac:dyDescent="0.25">
      <c r="A2755">
        <v>68709230</v>
      </c>
      <c r="B2755" t="s">
        <v>1944</v>
      </c>
      <c r="C2755">
        <v>132</v>
      </c>
    </row>
    <row r="2756" spans="1:3" x14ac:dyDescent="0.25">
      <c r="A2756">
        <v>84136614</v>
      </c>
      <c r="B2756" t="s">
        <v>1970</v>
      </c>
      <c r="C2756">
        <v>132</v>
      </c>
    </row>
    <row r="2757" spans="1:3" x14ac:dyDescent="0.25">
      <c r="A2757">
        <v>68689251</v>
      </c>
      <c r="B2757" t="s">
        <v>315</v>
      </c>
      <c r="C2757">
        <v>132</v>
      </c>
    </row>
    <row r="2758" spans="1:3" x14ac:dyDescent="0.25">
      <c r="A2758">
        <v>84172186</v>
      </c>
      <c r="B2758" t="s">
        <v>1967</v>
      </c>
      <c r="C2758">
        <v>96</v>
      </c>
    </row>
    <row r="2759" spans="1:3" x14ac:dyDescent="0.25">
      <c r="A2759">
        <v>84137179</v>
      </c>
      <c r="B2759" t="s">
        <v>1935</v>
      </c>
      <c r="C2759">
        <v>132</v>
      </c>
    </row>
    <row r="2760" spans="1:3" x14ac:dyDescent="0.25">
      <c r="A2760">
        <v>84136615</v>
      </c>
      <c r="B2760" t="s">
        <v>398</v>
      </c>
      <c r="C2760">
        <v>132</v>
      </c>
    </row>
    <row r="2761" spans="1:3" x14ac:dyDescent="0.25">
      <c r="A2761">
        <v>84167373</v>
      </c>
      <c r="B2761" t="s">
        <v>398</v>
      </c>
      <c r="C2761">
        <v>132</v>
      </c>
    </row>
    <row r="2762" spans="1:3" x14ac:dyDescent="0.25">
      <c r="A2762">
        <v>84136616</v>
      </c>
      <c r="B2762" t="s">
        <v>1952</v>
      </c>
      <c r="C2762">
        <v>132</v>
      </c>
    </row>
    <row r="2763" spans="1:3" x14ac:dyDescent="0.25">
      <c r="A2763">
        <v>84167379</v>
      </c>
      <c r="B2763" t="s">
        <v>1952</v>
      </c>
      <c r="C2763">
        <v>132</v>
      </c>
    </row>
    <row r="2764" spans="1:3" x14ac:dyDescent="0.25">
      <c r="A2764">
        <v>84137162</v>
      </c>
      <c r="B2764" t="s">
        <v>1957</v>
      </c>
      <c r="C2764">
        <v>132</v>
      </c>
    </row>
    <row r="2765" spans="1:3" x14ac:dyDescent="0.25">
      <c r="A2765">
        <v>84160201</v>
      </c>
      <c r="B2765" t="s">
        <v>1957</v>
      </c>
      <c r="C2765">
        <v>132</v>
      </c>
    </row>
    <row r="2766" spans="1:3" x14ac:dyDescent="0.25">
      <c r="A2766">
        <v>84135557</v>
      </c>
      <c r="B2766" t="s">
        <v>1965</v>
      </c>
      <c r="C2766">
        <v>132</v>
      </c>
    </row>
    <row r="2767" spans="1:3" x14ac:dyDescent="0.25">
      <c r="A2767">
        <v>84151000</v>
      </c>
      <c r="B2767" t="s">
        <v>1968</v>
      </c>
      <c r="C2767">
        <v>132</v>
      </c>
    </row>
    <row r="2768" spans="1:3" x14ac:dyDescent="0.25">
      <c r="A2768">
        <v>84167377</v>
      </c>
      <c r="B2768" t="s">
        <v>1970</v>
      </c>
      <c r="C2768">
        <v>132</v>
      </c>
    </row>
    <row r="2769" spans="1:3" x14ac:dyDescent="0.25">
      <c r="A2769">
        <v>84133399</v>
      </c>
      <c r="B2769" t="s">
        <v>1971</v>
      </c>
      <c r="C2769">
        <v>132</v>
      </c>
    </row>
    <row r="2770" spans="1:3" x14ac:dyDescent="0.25">
      <c r="A2770">
        <v>84150383</v>
      </c>
      <c r="B2770" t="s">
        <v>1971</v>
      </c>
      <c r="C2770">
        <v>132</v>
      </c>
    </row>
    <row r="2771" spans="1:3" x14ac:dyDescent="0.25">
      <c r="A2771">
        <v>67718870</v>
      </c>
      <c r="B2771" t="s">
        <v>1935</v>
      </c>
      <c r="C2771">
        <v>132</v>
      </c>
    </row>
    <row r="2772" spans="1:3" x14ac:dyDescent="0.25">
      <c r="A2772">
        <v>67598342</v>
      </c>
      <c r="B2772" t="s">
        <v>398</v>
      </c>
      <c r="C2772">
        <v>132</v>
      </c>
    </row>
    <row r="2773" spans="1:3" x14ac:dyDescent="0.25">
      <c r="A2773">
        <v>68921994</v>
      </c>
      <c r="B2773" t="s">
        <v>1944</v>
      </c>
      <c r="C2773">
        <v>132</v>
      </c>
    </row>
    <row r="2774" spans="1:3" x14ac:dyDescent="0.25">
      <c r="A2774">
        <v>67570251</v>
      </c>
      <c r="B2774" t="s">
        <v>1952</v>
      </c>
      <c r="C2774">
        <v>132</v>
      </c>
    </row>
    <row r="2775" spans="1:3" x14ac:dyDescent="0.25">
      <c r="A2775">
        <v>68746232</v>
      </c>
      <c r="B2775" t="s">
        <v>1954</v>
      </c>
      <c r="C2775">
        <v>132</v>
      </c>
    </row>
    <row r="2776" spans="1:3" x14ac:dyDescent="0.25">
      <c r="A2776">
        <v>68341949</v>
      </c>
      <c r="B2776" t="s">
        <v>1958</v>
      </c>
      <c r="C2776">
        <v>132</v>
      </c>
    </row>
    <row r="2777" spans="1:3" x14ac:dyDescent="0.25">
      <c r="A2777">
        <v>67718869</v>
      </c>
      <c r="B2777" t="s">
        <v>1957</v>
      </c>
      <c r="C2777">
        <v>132</v>
      </c>
    </row>
    <row r="2778" spans="1:3" x14ac:dyDescent="0.25">
      <c r="A2778">
        <v>67568549</v>
      </c>
      <c r="B2778" t="s">
        <v>2035</v>
      </c>
      <c r="C2778">
        <v>25</v>
      </c>
    </row>
    <row r="2779" spans="1:3" x14ac:dyDescent="0.25">
      <c r="A2779">
        <v>84159278</v>
      </c>
      <c r="B2779" t="s">
        <v>2016</v>
      </c>
      <c r="C2779">
        <v>25</v>
      </c>
    </row>
    <row r="2780" spans="1:3" x14ac:dyDescent="0.25">
      <c r="A2780">
        <v>67154905</v>
      </c>
      <c r="B2780" t="s">
        <v>2025</v>
      </c>
      <c r="C2780">
        <v>25</v>
      </c>
    </row>
    <row r="2781" spans="1:3" x14ac:dyDescent="0.25">
      <c r="A2781">
        <v>68581846</v>
      </c>
      <c r="B2781" t="s">
        <v>739</v>
      </c>
      <c r="C2781">
        <v>81</v>
      </c>
    </row>
    <row r="2782" spans="1:3" x14ac:dyDescent="0.25">
      <c r="A2782">
        <v>67138492</v>
      </c>
      <c r="B2782" t="s">
        <v>739</v>
      </c>
      <c r="C2782">
        <v>81</v>
      </c>
    </row>
    <row r="2783" spans="1:3" x14ac:dyDescent="0.25">
      <c r="A2783">
        <v>84130662</v>
      </c>
      <c r="B2783" t="s">
        <v>1548</v>
      </c>
      <c r="C2783">
        <v>126</v>
      </c>
    </row>
    <row r="2784" spans="1:3" x14ac:dyDescent="0.25">
      <c r="A2784">
        <v>84161954</v>
      </c>
      <c r="B2784" t="s">
        <v>1548</v>
      </c>
      <c r="C2784">
        <v>126</v>
      </c>
    </row>
    <row r="2785" spans="1:3" x14ac:dyDescent="0.25">
      <c r="A2785">
        <v>84130669</v>
      </c>
      <c r="B2785" t="s">
        <v>1648</v>
      </c>
      <c r="C2785">
        <v>126</v>
      </c>
    </row>
    <row r="2786" spans="1:3" x14ac:dyDescent="0.25">
      <c r="A2786">
        <v>84131339</v>
      </c>
      <c r="B2786" t="s">
        <v>1666</v>
      </c>
      <c r="C2786">
        <v>126</v>
      </c>
    </row>
    <row r="2787" spans="1:3" x14ac:dyDescent="0.25">
      <c r="A2787">
        <v>84130667</v>
      </c>
      <c r="B2787" t="s">
        <v>1680</v>
      </c>
      <c r="C2787">
        <v>126</v>
      </c>
    </row>
    <row r="2788" spans="1:3" x14ac:dyDescent="0.25">
      <c r="A2788">
        <v>84130670</v>
      </c>
      <c r="B2788" t="s">
        <v>1703</v>
      </c>
      <c r="C2788">
        <v>126</v>
      </c>
    </row>
    <row r="2789" spans="1:3" x14ac:dyDescent="0.25">
      <c r="A2789">
        <v>84131370</v>
      </c>
      <c r="B2789" t="s">
        <v>1721</v>
      </c>
      <c r="C2789">
        <v>126</v>
      </c>
    </row>
    <row r="2790" spans="1:3" x14ac:dyDescent="0.25">
      <c r="A2790">
        <v>67234025</v>
      </c>
      <c r="B2790" t="s">
        <v>1790</v>
      </c>
      <c r="C2790">
        <v>126</v>
      </c>
    </row>
    <row r="2791" spans="1:3" x14ac:dyDescent="0.25">
      <c r="A2791">
        <v>84130660</v>
      </c>
      <c r="B2791" t="s">
        <v>1790</v>
      </c>
      <c r="C2791">
        <v>126</v>
      </c>
    </row>
    <row r="2792" spans="1:3" x14ac:dyDescent="0.25">
      <c r="A2792">
        <v>84155269</v>
      </c>
      <c r="B2792" t="s">
        <v>1790</v>
      </c>
      <c r="C2792">
        <v>126</v>
      </c>
    </row>
    <row r="2793" spans="1:3" x14ac:dyDescent="0.25">
      <c r="A2793">
        <v>67178098</v>
      </c>
      <c r="B2793" t="s">
        <v>1809</v>
      </c>
      <c r="C2793">
        <v>126</v>
      </c>
    </row>
    <row r="2794" spans="1:3" x14ac:dyDescent="0.25">
      <c r="A2794">
        <v>67178049</v>
      </c>
      <c r="B2794" t="s">
        <v>1817</v>
      </c>
      <c r="C2794">
        <v>126</v>
      </c>
    </row>
    <row r="2795" spans="1:3" x14ac:dyDescent="0.25">
      <c r="A2795">
        <v>67176990</v>
      </c>
      <c r="B2795" t="s">
        <v>1819</v>
      </c>
      <c r="C2795">
        <v>126</v>
      </c>
    </row>
    <row r="2796" spans="1:3" x14ac:dyDescent="0.25">
      <c r="A2796">
        <v>84130663</v>
      </c>
      <c r="B2796" t="s">
        <v>1821</v>
      </c>
      <c r="C2796">
        <v>126</v>
      </c>
    </row>
    <row r="2797" spans="1:3" x14ac:dyDescent="0.25">
      <c r="A2797">
        <v>84119007</v>
      </c>
      <c r="B2797" t="s">
        <v>2087</v>
      </c>
      <c r="C2797">
        <v>81</v>
      </c>
    </row>
    <row r="2798" spans="1:3" x14ac:dyDescent="0.25">
      <c r="A2798">
        <v>84159667</v>
      </c>
      <c r="B2798" t="s">
        <v>2089</v>
      </c>
      <c r="C2798">
        <v>81</v>
      </c>
    </row>
    <row r="2799" spans="1:3" x14ac:dyDescent="0.25">
      <c r="A2799">
        <v>84114971</v>
      </c>
      <c r="B2799" t="s">
        <v>2125</v>
      </c>
      <c r="C2799">
        <v>81</v>
      </c>
    </row>
    <row r="2800" spans="1:3" x14ac:dyDescent="0.25">
      <c r="A2800">
        <v>67448853</v>
      </c>
      <c r="B2800" t="s">
        <v>1809</v>
      </c>
      <c r="C2800">
        <v>126</v>
      </c>
    </row>
    <row r="2801" spans="1:3" x14ac:dyDescent="0.25">
      <c r="A2801">
        <v>67267755</v>
      </c>
      <c r="B2801" t="s">
        <v>1548</v>
      </c>
      <c r="C2801">
        <v>126</v>
      </c>
    </row>
    <row r="2802" spans="1:3" x14ac:dyDescent="0.25">
      <c r="A2802">
        <v>67722286</v>
      </c>
      <c r="B2802" t="s">
        <v>2087</v>
      </c>
      <c r="C2802">
        <v>81</v>
      </c>
    </row>
    <row r="2803" spans="1:3" x14ac:dyDescent="0.25">
      <c r="A2803">
        <v>67722289</v>
      </c>
      <c r="B2803" t="s">
        <v>2089</v>
      </c>
      <c r="C2803">
        <v>81</v>
      </c>
    </row>
    <row r="2804" spans="1:3" x14ac:dyDescent="0.25">
      <c r="A2804">
        <v>67722290</v>
      </c>
      <c r="B2804" t="s">
        <v>2125</v>
      </c>
      <c r="C2804">
        <v>81</v>
      </c>
    </row>
    <row r="2805" spans="1:3" x14ac:dyDescent="0.25">
      <c r="A2805">
        <v>67577740</v>
      </c>
      <c r="B2805" t="s">
        <v>2047</v>
      </c>
      <c r="C2805">
        <v>45</v>
      </c>
    </row>
    <row r="2806" spans="1:3" x14ac:dyDescent="0.25">
      <c r="A2806">
        <v>67266885</v>
      </c>
      <c r="B2806" t="s">
        <v>1550</v>
      </c>
      <c r="C2806">
        <v>108</v>
      </c>
    </row>
    <row r="2807" spans="1:3" x14ac:dyDescent="0.25">
      <c r="A2807">
        <v>67291444</v>
      </c>
      <c r="B2807" t="s">
        <v>1582</v>
      </c>
      <c r="C2807">
        <v>108</v>
      </c>
    </row>
    <row r="2808" spans="1:3" x14ac:dyDescent="0.25">
      <c r="A2808">
        <v>67438153</v>
      </c>
      <c r="B2808" t="s">
        <v>1822</v>
      </c>
      <c r="C2808">
        <v>108</v>
      </c>
    </row>
    <row r="2809" spans="1:3" x14ac:dyDescent="0.25">
      <c r="A2809">
        <v>67289443</v>
      </c>
      <c r="B2809" t="s">
        <v>1723</v>
      </c>
      <c r="C2809">
        <v>60</v>
      </c>
    </row>
    <row r="2810" spans="1:3" x14ac:dyDescent="0.25">
      <c r="A2810">
        <v>67266891</v>
      </c>
      <c r="B2810" t="s">
        <v>1728</v>
      </c>
      <c r="C2810">
        <v>120</v>
      </c>
    </row>
    <row r="2811" spans="1:3" x14ac:dyDescent="0.25">
      <c r="A2811">
        <v>67599491</v>
      </c>
      <c r="B2811" t="s">
        <v>1599</v>
      </c>
      <c r="C2811">
        <v>45</v>
      </c>
    </row>
    <row r="2812" spans="1:3" x14ac:dyDescent="0.25">
      <c r="A2812">
        <v>69554209</v>
      </c>
      <c r="B2812" t="s">
        <v>1140</v>
      </c>
      <c r="C2812">
        <v>72</v>
      </c>
    </row>
    <row r="2813" spans="1:3" x14ac:dyDescent="0.25">
      <c r="A2813">
        <v>68755564</v>
      </c>
      <c r="B2813" t="s">
        <v>1736</v>
      </c>
      <c r="C2813">
        <v>120</v>
      </c>
    </row>
    <row r="2814" spans="1:3" x14ac:dyDescent="0.25">
      <c r="A2814">
        <v>68755565</v>
      </c>
      <c r="B2814" t="s">
        <v>1764</v>
      </c>
      <c r="C2814">
        <v>120</v>
      </c>
    </row>
    <row r="2815" spans="1:3" x14ac:dyDescent="0.25">
      <c r="A2815">
        <v>68755566</v>
      </c>
      <c r="B2815" t="s">
        <v>1771</v>
      </c>
      <c r="C2815">
        <v>120</v>
      </c>
    </row>
    <row r="2816" spans="1:3" x14ac:dyDescent="0.25">
      <c r="A2816">
        <v>68709146</v>
      </c>
      <c r="B2816" t="s">
        <v>775</v>
      </c>
      <c r="C2816">
        <v>54</v>
      </c>
    </row>
    <row r="2817" spans="1:3" x14ac:dyDescent="0.25">
      <c r="A2817">
        <v>68693613</v>
      </c>
      <c r="B2817" t="s">
        <v>2293</v>
      </c>
      <c r="C2817">
        <v>54</v>
      </c>
    </row>
    <row r="2818" spans="1:3" x14ac:dyDescent="0.25">
      <c r="A2818">
        <v>84147295</v>
      </c>
      <c r="B2818" t="s">
        <v>1514</v>
      </c>
      <c r="C2818">
        <v>60</v>
      </c>
    </row>
    <row r="2819" spans="1:3" x14ac:dyDescent="0.25">
      <c r="A2819">
        <v>84147296</v>
      </c>
      <c r="B2819" t="s">
        <v>1515</v>
      </c>
      <c r="C2819">
        <v>60</v>
      </c>
    </row>
    <row r="2820" spans="1:3" x14ac:dyDescent="0.25">
      <c r="A2820">
        <v>84151201</v>
      </c>
      <c r="B2820" t="s">
        <v>1516</v>
      </c>
      <c r="C2820">
        <v>60</v>
      </c>
    </row>
    <row r="2821" spans="1:3" x14ac:dyDescent="0.25">
      <c r="A2821">
        <v>67153624</v>
      </c>
      <c r="B2821" t="s">
        <v>1722</v>
      </c>
      <c r="C2821">
        <v>120</v>
      </c>
    </row>
    <row r="2822" spans="1:3" x14ac:dyDescent="0.25">
      <c r="A2822">
        <v>20109</v>
      </c>
      <c r="B2822" t="s">
        <v>1723</v>
      </c>
      <c r="C2822">
        <v>60</v>
      </c>
    </row>
    <row r="2823" spans="1:3" x14ac:dyDescent="0.25">
      <c r="A2823">
        <v>67140635</v>
      </c>
      <c r="B2823" t="s">
        <v>1723</v>
      </c>
      <c r="C2823">
        <v>60</v>
      </c>
    </row>
    <row r="2824" spans="1:3" x14ac:dyDescent="0.25">
      <c r="A2824">
        <v>84151158</v>
      </c>
      <c r="B2824" t="s">
        <v>1724</v>
      </c>
      <c r="C2824">
        <v>60</v>
      </c>
    </row>
    <row r="2825" spans="1:3" x14ac:dyDescent="0.25">
      <c r="A2825">
        <v>20182</v>
      </c>
      <c r="B2825" t="s">
        <v>1726</v>
      </c>
      <c r="C2825">
        <v>60</v>
      </c>
    </row>
    <row r="2826" spans="1:3" x14ac:dyDescent="0.25">
      <c r="A2826">
        <v>67140611</v>
      </c>
      <c r="B2826" t="s">
        <v>1726</v>
      </c>
      <c r="C2826">
        <v>60</v>
      </c>
    </row>
    <row r="2827" spans="1:3" x14ac:dyDescent="0.25">
      <c r="A2827">
        <v>84151193</v>
      </c>
      <c r="B2827" t="s">
        <v>1727</v>
      </c>
      <c r="C2827">
        <v>60</v>
      </c>
    </row>
    <row r="2828" spans="1:3" x14ac:dyDescent="0.25">
      <c r="A2828">
        <v>20100</v>
      </c>
      <c r="B2828" t="s">
        <v>1728</v>
      </c>
      <c r="C2828">
        <v>60</v>
      </c>
    </row>
    <row r="2829" spans="1:3" x14ac:dyDescent="0.25">
      <c r="A2829">
        <v>67140606</v>
      </c>
      <c r="B2829" t="s">
        <v>1728</v>
      </c>
      <c r="C2829">
        <v>60</v>
      </c>
    </row>
    <row r="2830" spans="1:3" x14ac:dyDescent="0.25">
      <c r="A2830">
        <v>20111</v>
      </c>
      <c r="B2830" t="s">
        <v>1730</v>
      </c>
      <c r="C2830">
        <v>60</v>
      </c>
    </row>
    <row r="2831" spans="1:3" x14ac:dyDescent="0.25">
      <c r="A2831">
        <v>67140629</v>
      </c>
      <c r="B2831" t="s">
        <v>1731</v>
      </c>
      <c r="C2831">
        <v>60</v>
      </c>
    </row>
    <row r="2832" spans="1:3" x14ac:dyDescent="0.25">
      <c r="A2832">
        <v>84151159</v>
      </c>
      <c r="B2832" t="s">
        <v>1731</v>
      </c>
      <c r="C2832">
        <v>60</v>
      </c>
    </row>
    <row r="2833" spans="1:3" x14ac:dyDescent="0.25">
      <c r="A2833">
        <v>20101</v>
      </c>
      <c r="B2833" t="s">
        <v>1733</v>
      </c>
      <c r="C2833">
        <v>60</v>
      </c>
    </row>
    <row r="2834" spans="1:3" x14ac:dyDescent="0.25">
      <c r="A2834">
        <v>67141992</v>
      </c>
      <c r="B2834" t="s">
        <v>1733</v>
      </c>
      <c r="C2834">
        <v>60</v>
      </c>
    </row>
    <row r="2835" spans="1:3" x14ac:dyDescent="0.25">
      <c r="A2835">
        <v>84151174</v>
      </c>
      <c r="B2835" t="s">
        <v>1734</v>
      </c>
      <c r="C2835">
        <v>60</v>
      </c>
    </row>
    <row r="2836" spans="1:3" x14ac:dyDescent="0.25">
      <c r="A2836">
        <v>20122</v>
      </c>
      <c r="B2836" t="s">
        <v>1735</v>
      </c>
      <c r="C2836">
        <v>60</v>
      </c>
    </row>
    <row r="2837" spans="1:3" x14ac:dyDescent="0.25">
      <c r="A2837">
        <v>67140609</v>
      </c>
      <c r="B2837" t="s">
        <v>1735</v>
      </c>
      <c r="C2837">
        <v>60</v>
      </c>
    </row>
    <row r="2838" spans="1:3" x14ac:dyDescent="0.25">
      <c r="A2838">
        <v>84151160</v>
      </c>
      <c r="B2838" t="s">
        <v>1737</v>
      </c>
      <c r="C2838">
        <v>60</v>
      </c>
    </row>
    <row r="2839" spans="1:3" x14ac:dyDescent="0.25">
      <c r="A2839">
        <v>20129</v>
      </c>
      <c r="B2839" t="s">
        <v>1738</v>
      </c>
      <c r="C2839">
        <v>60</v>
      </c>
    </row>
    <row r="2840" spans="1:3" x14ac:dyDescent="0.25">
      <c r="A2840">
        <v>20130</v>
      </c>
      <c r="B2840" t="s">
        <v>1739</v>
      </c>
      <c r="C2840">
        <v>60</v>
      </c>
    </row>
    <row r="2841" spans="1:3" x14ac:dyDescent="0.25">
      <c r="A2841">
        <v>67140602</v>
      </c>
      <c r="B2841" t="s">
        <v>1739</v>
      </c>
      <c r="C2841">
        <v>60</v>
      </c>
    </row>
    <row r="2842" spans="1:3" x14ac:dyDescent="0.25">
      <c r="A2842">
        <v>67296847</v>
      </c>
      <c r="B2842" t="s">
        <v>1739</v>
      </c>
      <c r="C2842">
        <v>60</v>
      </c>
    </row>
    <row r="2843" spans="1:3" x14ac:dyDescent="0.25">
      <c r="A2843">
        <v>20103</v>
      </c>
      <c r="B2843" t="s">
        <v>1754</v>
      </c>
      <c r="C2843">
        <v>60</v>
      </c>
    </row>
    <row r="2844" spans="1:3" x14ac:dyDescent="0.25">
      <c r="A2844">
        <v>67142383</v>
      </c>
      <c r="B2844" t="s">
        <v>1754</v>
      </c>
      <c r="C2844">
        <v>120</v>
      </c>
    </row>
    <row r="2845" spans="1:3" x14ac:dyDescent="0.25">
      <c r="A2845">
        <v>67293282</v>
      </c>
      <c r="B2845" t="s">
        <v>1754</v>
      </c>
      <c r="C2845">
        <v>120</v>
      </c>
    </row>
    <row r="2846" spans="1:3" x14ac:dyDescent="0.25">
      <c r="A2846">
        <v>84151182</v>
      </c>
      <c r="B2846" t="s">
        <v>1755</v>
      </c>
      <c r="C2846">
        <v>60</v>
      </c>
    </row>
    <row r="2847" spans="1:3" x14ac:dyDescent="0.25">
      <c r="A2847">
        <v>67153626</v>
      </c>
      <c r="B2847" t="s">
        <v>1757</v>
      </c>
      <c r="C2847">
        <v>120</v>
      </c>
    </row>
    <row r="2848" spans="1:3" x14ac:dyDescent="0.25">
      <c r="A2848">
        <v>20174</v>
      </c>
      <c r="B2848" t="s">
        <v>1758</v>
      </c>
      <c r="C2848">
        <v>60</v>
      </c>
    </row>
    <row r="2849" spans="1:3" x14ac:dyDescent="0.25">
      <c r="A2849">
        <v>67140636</v>
      </c>
      <c r="B2849" t="s">
        <v>1758</v>
      </c>
      <c r="C2849">
        <v>60</v>
      </c>
    </row>
    <row r="2850" spans="1:3" x14ac:dyDescent="0.25">
      <c r="A2850">
        <v>20136</v>
      </c>
      <c r="B2850" t="s">
        <v>1760</v>
      </c>
      <c r="C2850">
        <v>60</v>
      </c>
    </row>
    <row r="2851" spans="1:3" x14ac:dyDescent="0.25">
      <c r="A2851">
        <v>67140633</v>
      </c>
      <c r="B2851" t="s">
        <v>1760</v>
      </c>
      <c r="C2851">
        <v>60</v>
      </c>
    </row>
    <row r="2852" spans="1:3" x14ac:dyDescent="0.25">
      <c r="A2852">
        <v>84151167</v>
      </c>
      <c r="B2852" t="s">
        <v>1761</v>
      </c>
      <c r="C2852">
        <v>60</v>
      </c>
    </row>
    <row r="2853" spans="1:3" x14ac:dyDescent="0.25">
      <c r="A2853">
        <v>84160730</v>
      </c>
      <c r="B2853" t="s">
        <v>1761</v>
      </c>
      <c r="C2853">
        <v>60</v>
      </c>
    </row>
    <row r="2854" spans="1:3" x14ac:dyDescent="0.25">
      <c r="A2854">
        <v>67153632</v>
      </c>
      <c r="B2854" t="s">
        <v>1762</v>
      </c>
      <c r="C2854">
        <v>120</v>
      </c>
    </row>
    <row r="2855" spans="1:3" x14ac:dyDescent="0.25">
      <c r="A2855">
        <v>67139522</v>
      </c>
      <c r="B2855" t="s">
        <v>1763</v>
      </c>
      <c r="C2855">
        <v>60</v>
      </c>
    </row>
    <row r="2856" spans="1:3" x14ac:dyDescent="0.25">
      <c r="A2856">
        <v>67464072</v>
      </c>
      <c r="B2856" t="s">
        <v>1763</v>
      </c>
      <c r="C2856">
        <v>120</v>
      </c>
    </row>
    <row r="2857" spans="1:3" x14ac:dyDescent="0.25">
      <c r="A2857">
        <v>84114567</v>
      </c>
      <c r="B2857" t="s">
        <v>1763</v>
      </c>
      <c r="C2857">
        <v>60</v>
      </c>
    </row>
    <row r="2858" spans="1:3" x14ac:dyDescent="0.25">
      <c r="A2858">
        <v>84151157</v>
      </c>
      <c r="B2858" t="s">
        <v>1765</v>
      </c>
      <c r="C2858">
        <v>60</v>
      </c>
    </row>
    <row r="2859" spans="1:3" x14ac:dyDescent="0.25">
      <c r="A2859">
        <v>20102</v>
      </c>
      <c r="B2859" t="s">
        <v>1769</v>
      </c>
      <c r="C2859">
        <v>60</v>
      </c>
    </row>
    <row r="2860" spans="1:3" x14ac:dyDescent="0.25">
      <c r="A2860">
        <v>67140607</v>
      </c>
      <c r="B2860" t="s">
        <v>1770</v>
      </c>
      <c r="C2860">
        <v>60</v>
      </c>
    </row>
    <row r="2861" spans="1:3" x14ac:dyDescent="0.25">
      <c r="A2861">
        <v>67232813</v>
      </c>
      <c r="B2861" t="s">
        <v>1770</v>
      </c>
      <c r="C2861">
        <v>60</v>
      </c>
    </row>
    <row r="2862" spans="1:3" x14ac:dyDescent="0.25">
      <c r="A2862">
        <v>67289363</v>
      </c>
      <c r="B2862" t="s">
        <v>1807</v>
      </c>
      <c r="C2862">
        <v>120</v>
      </c>
    </row>
    <row r="2863" spans="1:3" x14ac:dyDescent="0.25">
      <c r="A2863">
        <v>20140</v>
      </c>
      <c r="B2863" t="s">
        <v>1807</v>
      </c>
      <c r="C2863">
        <v>60</v>
      </c>
    </row>
    <row r="2864" spans="1:3" x14ac:dyDescent="0.25">
      <c r="A2864">
        <v>67140598</v>
      </c>
      <c r="B2864" t="s">
        <v>1807</v>
      </c>
      <c r="C2864">
        <v>60</v>
      </c>
    </row>
    <row r="2865" spans="1:3" x14ac:dyDescent="0.25">
      <c r="A2865">
        <v>20008</v>
      </c>
      <c r="B2865" t="s">
        <v>1879</v>
      </c>
      <c r="C2865">
        <v>60</v>
      </c>
    </row>
    <row r="2866" spans="1:3" x14ac:dyDescent="0.25">
      <c r="A2866">
        <v>20000</v>
      </c>
      <c r="B2866" t="s">
        <v>1880</v>
      </c>
      <c r="C2866">
        <v>60</v>
      </c>
    </row>
    <row r="2867" spans="1:3" x14ac:dyDescent="0.25">
      <c r="A2867">
        <v>84155790</v>
      </c>
      <c r="B2867" t="s">
        <v>1880</v>
      </c>
      <c r="C2867">
        <v>60</v>
      </c>
    </row>
    <row r="2868" spans="1:3" x14ac:dyDescent="0.25">
      <c r="A2868">
        <v>20026</v>
      </c>
      <c r="B2868" t="s">
        <v>1881</v>
      </c>
      <c r="C2868">
        <v>60</v>
      </c>
    </row>
    <row r="2869" spans="1:3" x14ac:dyDescent="0.25">
      <c r="A2869">
        <v>20032</v>
      </c>
      <c r="B2869" t="s">
        <v>1882</v>
      </c>
      <c r="C2869">
        <v>60</v>
      </c>
    </row>
    <row r="2870" spans="1:3" x14ac:dyDescent="0.25">
      <c r="A2870">
        <v>84156151</v>
      </c>
      <c r="B2870" t="s">
        <v>1882</v>
      </c>
      <c r="C2870">
        <v>60</v>
      </c>
    </row>
    <row r="2871" spans="1:3" x14ac:dyDescent="0.25">
      <c r="A2871">
        <v>20011</v>
      </c>
      <c r="B2871" t="s">
        <v>1883</v>
      </c>
      <c r="C2871">
        <v>60</v>
      </c>
    </row>
    <row r="2872" spans="1:3" x14ac:dyDescent="0.25">
      <c r="A2872">
        <v>20005</v>
      </c>
      <c r="B2872" t="s">
        <v>1884</v>
      </c>
      <c r="C2872">
        <v>60</v>
      </c>
    </row>
    <row r="2873" spans="1:3" x14ac:dyDescent="0.25">
      <c r="A2873">
        <v>20002</v>
      </c>
      <c r="B2873" t="s">
        <v>1885</v>
      </c>
      <c r="C2873">
        <v>60</v>
      </c>
    </row>
    <row r="2874" spans="1:3" x14ac:dyDescent="0.25">
      <c r="A2874">
        <v>84155969</v>
      </c>
      <c r="B2874" t="s">
        <v>1885</v>
      </c>
      <c r="C2874">
        <v>60</v>
      </c>
    </row>
    <row r="2875" spans="1:3" x14ac:dyDescent="0.25">
      <c r="A2875">
        <v>20552</v>
      </c>
      <c r="B2875" t="s">
        <v>1903</v>
      </c>
      <c r="C2875">
        <v>60</v>
      </c>
    </row>
    <row r="2876" spans="1:3" x14ac:dyDescent="0.25">
      <c r="A2876">
        <v>84152978</v>
      </c>
      <c r="B2876" t="s">
        <v>1903</v>
      </c>
      <c r="C2876">
        <v>60</v>
      </c>
    </row>
    <row r="2877" spans="1:3" x14ac:dyDescent="0.25">
      <c r="A2877">
        <v>20550</v>
      </c>
      <c r="B2877" t="s">
        <v>1904</v>
      </c>
      <c r="C2877">
        <v>60</v>
      </c>
    </row>
    <row r="2878" spans="1:3" x14ac:dyDescent="0.25">
      <c r="A2878">
        <v>84153057</v>
      </c>
      <c r="B2878" t="s">
        <v>1904</v>
      </c>
      <c r="C2878">
        <v>60</v>
      </c>
    </row>
    <row r="2879" spans="1:3" x14ac:dyDescent="0.25">
      <c r="A2879">
        <v>84139526</v>
      </c>
      <c r="B2879" t="s">
        <v>1550</v>
      </c>
      <c r="C2879">
        <v>108</v>
      </c>
    </row>
    <row r="2880" spans="1:3" x14ac:dyDescent="0.25">
      <c r="A2880">
        <v>84155242</v>
      </c>
      <c r="B2880" t="s">
        <v>1550</v>
      </c>
      <c r="C2880">
        <v>108</v>
      </c>
    </row>
    <row r="2881" spans="1:3" x14ac:dyDescent="0.25">
      <c r="A2881">
        <v>84139517</v>
      </c>
      <c r="B2881" t="s">
        <v>1582</v>
      </c>
      <c r="C2881">
        <v>108</v>
      </c>
    </row>
    <row r="2882" spans="1:3" x14ac:dyDescent="0.25">
      <c r="A2882">
        <v>67176326</v>
      </c>
      <c r="B2882" t="s">
        <v>1590</v>
      </c>
      <c r="C2882">
        <v>108</v>
      </c>
    </row>
    <row r="2883" spans="1:3" x14ac:dyDescent="0.25">
      <c r="A2883">
        <v>67176322</v>
      </c>
      <c r="B2883" t="s">
        <v>1781</v>
      </c>
      <c r="C2883">
        <v>108</v>
      </c>
    </row>
    <row r="2884" spans="1:3" x14ac:dyDescent="0.25">
      <c r="A2884">
        <v>67232079</v>
      </c>
      <c r="B2884" t="s">
        <v>590</v>
      </c>
      <c r="C2884">
        <v>108</v>
      </c>
    </row>
    <row r="2885" spans="1:3" x14ac:dyDescent="0.25">
      <c r="A2885">
        <v>84139489</v>
      </c>
      <c r="B2885" t="s">
        <v>590</v>
      </c>
      <c r="C2885">
        <v>108</v>
      </c>
    </row>
    <row r="2886" spans="1:3" x14ac:dyDescent="0.25">
      <c r="A2886">
        <v>84155197</v>
      </c>
      <c r="B2886" t="s">
        <v>590</v>
      </c>
      <c r="C2886">
        <v>108</v>
      </c>
    </row>
    <row r="2887" spans="1:3" x14ac:dyDescent="0.25">
      <c r="A2887">
        <v>84125230</v>
      </c>
      <c r="B2887" t="s">
        <v>970</v>
      </c>
      <c r="C2887">
        <v>91</v>
      </c>
    </row>
    <row r="2888" spans="1:3" x14ac:dyDescent="0.25">
      <c r="A2888">
        <v>84109020</v>
      </c>
      <c r="B2888" t="s">
        <v>976</v>
      </c>
      <c r="C2888">
        <v>91</v>
      </c>
    </row>
    <row r="2889" spans="1:3" x14ac:dyDescent="0.25">
      <c r="A2889">
        <v>67829869</v>
      </c>
      <c r="B2889" t="s">
        <v>977</v>
      </c>
      <c r="C2889">
        <v>45</v>
      </c>
    </row>
    <row r="2890" spans="1:3" x14ac:dyDescent="0.25">
      <c r="A2890">
        <v>67829870</v>
      </c>
      <c r="B2890" t="s">
        <v>1017</v>
      </c>
      <c r="C2890">
        <v>45</v>
      </c>
    </row>
    <row r="2891" spans="1:3" x14ac:dyDescent="0.25">
      <c r="A2891">
        <v>67332898</v>
      </c>
      <c r="B2891" t="s">
        <v>1598</v>
      </c>
      <c r="C2891">
        <v>48</v>
      </c>
    </row>
    <row r="2892" spans="1:3" x14ac:dyDescent="0.25">
      <c r="A2892">
        <v>67783666</v>
      </c>
      <c r="B2892" t="s">
        <v>875</v>
      </c>
      <c r="C2892">
        <v>50</v>
      </c>
    </row>
    <row r="2893" spans="1:3" x14ac:dyDescent="0.25">
      <c r="A2893">
        <v>68606305</v>
      </c>
      <c r="B2893" t="s">
        <v>2191</v>
      </c>
      <c r="C2893">
        <v>50</v>
      </c>
    </row>
    <row r="2894" spans="1:3" x14ac:dyDescent="0.25">
      <c r="A2894">
        <v>68247680</v>
      </c>
      <c r="B2894" t="s">
        <v>2250</v>
      </c>
      <c r="C2894">
        <v>50</v>
      </c>
    </row>
    <row r="2895" spans="1:3" x14ac:dyDescent="0.25">
      <c r="A2895">
        <v>67724750</v>
      </c>
      <c r="B2895" t="s">
        <v>1582</v>
      </c>
      <c r="C2895">
        <v>108</v>
      </c>
    </row>
    <row r="2896" spans="1:3" x14ac:dyDescent="0.25">
      <c r="A2896">
        <v>67434640</v>
      </c>
      <c r="B2896" t="s">
        <v>1448</v>
      </c>
      <c r="C2896">
        <v>30</v>
      </c>
    </row>
    <row r="2897" spans="1:3" x14ac:dyDescent="0.25">
      <c r="A2897">
        <v>68557370</v>
      </c>
      <c r="B2897" t="s">
        <v>737</v>
      </c>
      <c r="C2897">
        <v>30</v>
      </c>
    </row>
    <row r="2898" spans="1:3" x14ac:dyDescent="0.25">
      <c r="A2898">
        <v>67496077</v>
      </c>
      <c r="B2898" t="s">
        <v>1468</v>
      </c>
      <c r="C2898">
        <v>30</v>
      </c>
    </row>
    <row r="2899" spans="1:3" x14ac:dyDescent="0.25">
      <c r="A2899">
        <v>69571484</v>
      </c>
      <c r="B2899" t="s">
        <v>418</v>
      </c>
      <c r="C2899">
        <v>493</v>
      </c>
    </row>
    <row r="2900" spans="1:3" x14ac:dyDescent="0.25">
      <c r="A2900">
        <v>17090</v>
      </c>
      <c r="B2900" t="s">
        <v>43</v>
      </c>
      <c r="C2900">
        <v>50</v>
      </c>
    </row>
    <row r="2901" spans="1:3" x14ac:dyDescent="0.25">
      <c r="A2901">
        <v>17093</v>
      </c>
      <c r="B2901" t="s">
        <v>44</v>
      </c>
      <c r="C2901">
        <v>50</v>
      </c>
    </row>
    <row r="2902" spans="1:3" x14ac:dyDescent="0.25">
      <c r="A2902">
        <v>84148182</v>
      </c>
      <c r="B2902" t="s">
        <v>980</v>
      </c>
      <c r="C2902">
        <v>42</v>
      </c>
    </row>
    <row r="2903" spans="1:3" x14ac:dyDescent="0.25">
      <c r="A2903">
        <v>17001</v>
      </c>
      <c r="B2903" t="s">
        <v>983</v>
      </c>
      <c r="C2903">
        <v>42</v>
      </c>
    </row>
    <row r="2904" spans="1:3" x14ac:dyDescent="0.25">
      <c r="A2904">
        <v>84148181</v>
      </c>
      <c r="B2904" t="s">
        <v>1488</v>
      </c>
      <c r="C2904">
        <v>42</v>
      </c>
    </row>
    <row r="2905" spans="1:3" x14ac:dyDescent="0.25">
      <c r="A2905">
        <v>17000</v>
      </c>
      <c r="B2905" t="s">
        <v>1490</v>
      </c>
      <c r="C2905">
        <v>42</v>
      </c>
    </row>
    <row r="2906" spans="1:3" x14ac:dyDescent="0.25">
      <c r="A2906">
        <v>84117783</v>
      </c>
      <c r="B2906" t="s">
        <v>1497</v>
      </c>
      <c r="C2906">
        <v>42</v>
      </c>
    </row>
    <row r="2907" spans="1:3" x14ac:dyDescent="0.25">
      <c r="A2907">
        <v>84114566</v>
      </c>
      <c r="B2907" t="s">
        <v>1773</v>
      </c>
      <c r="C2907">
        <v>84</v>
      </c>
    </row>
    <row r="2908" spans="1:3" x14ac:dyDescent="0.25">
      <c r="A2908">
        <v>84166315</v>
      </c>
      <c r="B2908" t="s">
        <v>1632</v>
      </c>
      <c r="C2908">
        <v>60</v>
      </c>
    </row>
    <row r="2909" spans="1:3" x14ac:dyDescent="0.25">
      <c r="A2909">
        <v>68919013</v>
      </c>
      <c r="B2909" t="s">
        <v>233</v>
      </c>
      <c r="C2909">
        <v>240</v>
      </c>
    </row>
    <row r="2910" spans="1:3" x14ac:dyDescent="0.25">
      <c r="A2910">
        <v>68919014</v>
      </c>
      <c r="B2910" t="s">
        <v>397</v>
      </c>
      <c r="C2910">
        <v>240</v>
      </c>
    </row>
    <row r="2911" spans="1:3" x14ac:dyDescent="0.25">
      <c r="A2911">
        <v>68871219</v>
      </c>
      <c r="B2911" t="s">
        <v>295</v>
      </c>
      <c r="C2911">
        <v>240</v>
      </c>
    </row>
    <row r="2912" spans="1:3" x14ac:dyDescent="0.25">
      <c r="A2912">
        <v>69797288</v>
      </c>
      <c r="B2912" t="s">
        <v>459</v>
      </c>
      <c r="C2912">
        <v>240</v>
      </c>
    </row>
    <row r="2913" spans="1:3" x14ac:dyDescent="0.25">
      <c r="A2913">
        <v>69779642</v>
      </c>
      <c r="B2913" t="s">
        <v>2318</v>
      </c>
      <c r="C2913">
        <v>210</v>
      </c>
    </row>
    <row r="2914" spans="1:3" x14ac:dyDescent="0.25">
      <c r="A2914">
        <v>68852605</v>
      </c>
      <c r="B2914" t="s">
        <v>799</v>
      </c>
      <c r="C2914">
        <v>272</v>
      </c>
    </row>
    <row r="2915" spans="1:3" x14ac:dyDescent="0.25">
      <c r="A2915">
        <v>69977789</v>
      </c>
      <c r="B2915" t="s">
        <v>2319</v>
      </c>
      <c r="C2915">
        <v>299</v>
      </c>
    </row>
    <row r="2916" spans="1:3" x14ac:dyDescent="0.25">
      <c r="A2916">
        <v>68890246</v>
      </c>
      <c r="B2916" t="s">
        <v>388</v>
      </c>
      <c r="C2916">
        <v>176</v>
      </c>
    </row>
    <row r="2917" spans="1:3" x14ac:dyDescent="0.25">
      <c r="A2917">
        <v>69617285</v>
      </c>
      <c r="B2917" t="s">
        <v>432</v>
      </c>
      <c r="C2917">
        <v>180</v>
      </c>
    </row>
    <row r="2918" spans="1:3" x14ac:dyDescent="0.25">
      <c r="A2918">
        <v>67825173</v>
      </c>
      <c r="B2918" t="s">
        <v>650</v>
      </c>
      <c r="C2918">
        <v>220</v>
      </c>
    </row>
    <row r="2919" spans="1:3" x14ac:dyDescent="0.25">
      <c r="A2919">
        <v>68720149</v>
      </c>
      <c r="B2919" t="s">
        <v>777</v>
      </c>
      <c r="C2919">
        <v>210</v>
      </c>
    </row>
    <row r="2920" spans="1:3" x14ac:dyDescent="0.25">
      <c r="A2920">
        <v>68925020</v>
      </c>
      <c r="B2920" t="s">
        <v>471</v>
      </c>
      <c r="C2920" t="e">
        <v>#N/A</v>
      </c>
    </row>
    <row r="2921" spans="1:3" x14ac:dyDescent="0.25">
      <c r="A2921">
        <v>69964652</v>
      </c>
      <c r="B2921" t="s">
        <v>2320</v>
      </c>
      <c r="C2921" t="e">
        <v>#N/A</v>
      </c>
    </row>
    <row r="2922" spans="1:3" x14ac:dyDescent="0.25">
      <c r="A2922">
        <v>69551489</v>
      </c>
      <c r="B2922" t="s">
        <v>404</v>
      </c>
      <c r="C2922">
        <v>154</v>
      </c>
    </row>
    <row r="2923" spans="1:3" x14ac:dyDescent="0.25">
      <c r="A2923">
        <v>62678148</v>
      </c>
      <c r="B2923" t="s">
        <v>45</v>
      </c>
      <c r="C2923">
        <v>240</v>
      </c>
    </row>
    <row r="2924" spans="1:3" x14ac:dyDescent="0.25">
      <c r="A2924">
        <v>62678150</v>
      </c>
      <c r="B2924" t="s">
        <v>46</v>
      </c>
      <c r="C2924">
        <v>240</v>
      </c>
    </row>
    <row r="2925" spans="1:3" x14ac:dyDescent="0.25">
      <c r="A2925">
        <v>62678153</v>
      </c>
      <c r="B2925" t="s">
        <v>49</v>
      </c>
      <c r="C2925">
        <v>240</v>
      </c>
    </row>
    <row r="2926" spans="1:3" x14ac:dyDescent="0.25">
      <c r="A2926">
        <v>62697528</v>
      </c>
      <c r="B2926" t="s">
        <v>55</v>
      </c>
      <c r="C2926">
        <v>240</v>
      </c>
    </row>
    <row r="2927" spans="1:3" x14ac:dyDescent="0.25">
      <c r="A2927">
        <v>62712051</v>
      </c>
      <c r="B2927" t="s">
        <v>2321</v>
      </c>
      <c r="C2927">
        <v>156</v>
      </c>
    </row>
    <row r="2928" spans="1:3" x14ac:dyDescent="0.25">
      <c r="A2928">
        <v>62678149</v>
      </c>
      <c r="B2928" t="s">
        <v>1429</v>
      </c>
      <c r="C2928">
        <v>240</v>
      </c>
    </row>
    <row r="2929" spans="1:3" x14ac:dyDescent="0.25">
      <c r="A2929">
        <v>62678152</v>
      </c>
      <c r="B2929" t="s">
        <v>48</v>
      </c>
      <c r="C2929">
        <v>240</v>
      </c>
    </row>
    <row r="2930" spans="1:3" x14ac:dyDescent="0.25">
      <c r="A2930">
        <v>62714126</v>
      </c>
      <c r="B2930" t="s">
        <v>61</v>
      </c>
      <c r="C2930">
        <v>130</v>
      </c>
    </row>
    <row r="2931" spans="1:3" x14ac:dyDescent="0.25">
      <c r="A2931">
        <v>62714129</v>
      </c>
      <c r="B2931" t="s">
        <v>62</v>
      </c>
      <c r="C2931">
        <v>130</v>
      </c>
    </row>
    <row r="2932" spans="1:3" x14ac:dyDescent="0.25">
      <c r="A2932">
        <v>69999266</v>
      </c>
      <c r="B2932" t="s">
        <v>413</v>
      </c>
      <c r="C2932">
        <v>240</v>
      </c>
    </row>
    <row r="2933" spans="1:3" x14ac:dyDescent="0.25">
      <c r="A2933">
        <v>69999268</v>
      </c>
      <c r="B2933" t="s">
        <v>483</v>
      </c>
      <c r="C2933">
        <v>240</v>
      </c>
    </row>
    <row r="2934" spans="1:3" x14ac:dyDescent="0.25">
      <c r="A2934">
        <v>69997339</v>
      </c>
      <c r="B2934" t="s">
        <v>1390</v>
      </c>
      <c r="C2934">
        <v>510</v>
      </c>
    </row>
    <row r="2935" spans="1:3" x14ac:dyDescent="0.25">
      <c r="A2935">
        <v>69999269</v>
      </c>
      <c r="B2935" t="s">
        <v>484</v>
      </c>
      <c r="C2935">
        <v>240</v>
      </c>
    </row>
    <row r="2936" spans="1:3" x14ac:dyDescent="0.25">
      <c r="A2936">
        <v>62697529</v>
      </c>
      <c r="B2936" t="s">
        <v>56</v>
      </c>
      <c r="C2936">
        <v>240</v>
      </c>
    </row>
    <row r="2937" spans="1:3" x14ac:dyDescent="0.25">
      <c r="A2937">
        <v>69999270</v>
      </c>
      <c r="B2937" t="s">
        <v>485</v>
      </c>
      <c r="C2937">
        <v>240</v>
      </c>
    </row>
    <row r="2938" spans="1:3" x14ac:dyDescent="0.25">
      <c r="A2938">
        <v>62697527</v>
      </c>
      <c r="B2938" t="s">
        <v>54</v>
      </c>
      <c r="C2938">
        <v>240</v>
      </c>
    </row>
    <row r="2939" spans="1:3" x14ac:dyDescent="0.25">
      <c r="A2939">
        <v>62697530</v>
      </c>
      <c r="B2939" t="s">
        <v>57</v>
      </c>
      <c r="C2939">
        <v>240</v>
      </c>
    </row>
    <row r="2940" spans="1:3" x14ac:dyDescent="0.25">
      <c r="A2940">
        <v>62697531</v>
      </c>
      <c r="B2940" t="s">
        <v>58</v>
      </c>
      <c r="C2940">
        <v>240</v>
      </c>
    </row>
    <row r="2941" spans="1:3" x14ac:dyDescent="0.25">
      <c r="A2941">
        <v>62735647</v>
      </c>
      <c r="B2941" t="s">
        <v>66</v>
      </c>
      <c r="C2941">
        <v>125</v>
      </c>
    </row>
    <row r="2942" spans="1:3" x14ac:dyDescent="0.25">
      <c r="A2942">
        <v>62735648</v>
      </c>
      <c r="B2942" t="s">
        <v>67</v>
      </c>
      <c r="C2942">
        <v>125</v>
      </c>
    </row>
    <row r="2943" spans="1:3" x14ac:dyDescent="0.25">
      <c r="A2943">
        <v>64328806</v>
      </c>
      <c r="B2943" t="s">
        <v>101</v>
      </c>
      <c r="C2943">
        <v>189</v>
      </c>
    </row>
    <row r="2944" spans="1:3" x14ac:dyDescent="0.25">
      <c r="A2944">
        <v>67420264</v>
      </c>
      <c r="B2944" t="s">
        <v>169</v>
      </c>
      <c r="C2944">
        <v>510</v>
      </c>
    </row>
    <row r="2945" spans="1:3" x14ac:dyDescent="0.25">
      <c r="A2945">
        <v>84137701</v>
      </c>
      <c r="B2945" t="s">
        <v>167</v>
      </c>
      <c r="C2945">
        <v>510</v>
      </c>
    </row>
    <row r="2946" spans="1:3" x14ac:dyDescent="0.25">
      <c r="A2946">
        <v>84141113</v>
      </c>
      <c r="B2946" t="s">
        <v>1389</v>
      </c>
      <c r="C2946">
        <v>510</v>
      </c>
    </row>
    <row r="2947" spans="1:3" x14ac:dyDescent="0.25">
      <c r="A2947">
        <v>84150840</v>
      </c>
      <c r="B2947" t="s">
        <v>168</v>
      </c>
      <c r="C2947">
        <v>510</v>
      </c>
    </row>
    <row r="2948" spans="1:3" x14ac:dyDescent="0.25">
      <c r="A2948">
        <v>84135758</v>
      </c>
      <c r="B2948" t="s">
        <v>170</v>
      </c>
      <c r="C2948">
        <v>510</v>
      </c>
    </row>
    <row r="2949" spans="1:3" x14ac:dyDescent="0.25">
      <c r="A2949">
        <v>64346613</v>
      </c>
      <c r="B2949" t="s">
        <v>116</v>
      </c>
      <c r="C2949">
        <v>180</v>
      </c>
    </row>
    <row r="2950" spans="1:3" x14ac:dyDescent="0.25">
      <c r="A2950">
        <v>64346612</v>
      </c>
      <c r="B2950" t="s">
        <v>115</v>
      </c>
      <c r="C2950">
        <v>180</v>
      </c>
    </row>
    <row r="2951" spans="1:3" x14ac:dyDescent="0.25">
      <c r="A2951">
        <v>64343704</v>
      </c>
      <c r="B2951" t="s">
        <v>2322</v>
      </c>
      <c r="C2951">
        <v>50</v>
      </c>
    </row>
    <row r="2952" spans="1:3" x14ac:dyDescent="0.25">
      <c r="A2952">
        <v>64343267</v>
      </c>
      <c r="B2952" t="s">
        <v>2323</v>
      </c>
      <c r="C2952">
        <v>50</v>
      </c>
    </row>
    <row r="2953" spans="1:3" x14ac:dyDescent="0.25">
      <c r="A2953">
        <v>62694394</v>
      </c>
      <c r="B2953" t="s">
        <v>51</v>
      </c>
      <c r="C2953">
        <v>170</v>
      </c>
    </row>
    <row r="2954" spans="1:3" x14ac:dyDescent="0.25">
      <c r="A2954">
        <v>62694440</v>
      </c>
      <c r="B2954" t="s">
        <v>52</v>
      </c>
      <c r="C2954">
        <v>170</v>
      </c>
    </row>
    <row r="2955" spans="1:3" x14ac:dyDescent="0.25">
      <c r="A2955">
        <v>69649940</v>
      </c>
      <c r="B2955" t="s">
        <v>439</v>
      </c>
      <c r="C2955">
        <v>162</v>
      </c>
    </row>
    <row r="2956" spans="1:3" x14ac:dyDescent="0.25">
      <c r="A2956">
        <v>62747524</v>
      </c>
      <c r="B2956" t="s">
        <v>411</v>
      </c>
      <c r="C2956">
        <v>125</v>
      </c>
    </row>
    <row r="2957" spans="1:3" x14ac:dyDescent="0.25">
      <c r="A2957">
        <v>64315722</v>
      </c>
      <c r="B2957" t="s">
        <v>71</v>
      </c>
      <c r="C2957">
        <v>176</v>
      </c>
    </row>
    <row r="2958" spans="1:3" x14ac:dyDescent="0.25">
      <c r="A2958">
        <v>64341106</v>
      </c>
      <c r="B2958" t="s">
        <v>107</v>
      </c>
      <c r="C2958">
        <v>130</v>
      </c>
    </row>
    <row r="2959" spans="1:3" x14ac:dyDescent="0.25">
      <c r="A2959">
        <v>69997338</v>
      </c>
      <c r="B2959" t="s">
        <v>481</v>
      </c>
      <c r="C2959">
        <v>125</v>
      </c>
    </row>
    <row r="2960" spans="1:3" x14ac:dyDescent="0.25">
      <c r="A2960">
        <v>69999267</v>
      </c>
      <c r="B2960" t="s">
        <v>482</v>
      </c>
      <c r="C2960">
        <v>240</v>
      </c>
    </row>
    <row r="2961" spans="1:3" x14ac:dyDescent="0.25">
      <c r="A2961">
        <v>69999271</v>
      </c>
      <c r="B2961" t="s">
        <v>486</v>
      </c>
      <c r="C2961">
        <v>240</v>
      </c>
    </row>
    <row r="2962" spans="1:3" x14ac:dyDescent="0.25">
      <c r="A2962">
        <v>64356482</v>
      </c>
      <c r="B2962" t="s">
        <v>117</v>
      </c>
      <c r="C2962">
        <v>296</v>
      </c>
    </row>
    <row r="2963" spans="1:3" x14ac:dyDescent="0.25">
      <c r="A2963">
        <v>64380013</v>
      </c>
      <c r="B2963" t="s">
        <v>403</v>
      </c>
      <c r="C2963">
        <v>276</v>
      </c>
    </row>
    <row r="2964" spans="1:3" x14ac:dyDescent="0.25">
      <c r="A2964">
        <v>64380012</v>
      </c>
      <c r="B2964" t="s">
        <v>137</v>
      </c>
      <c r="C2964">
        <v>276</v>
      </c>
    </row>
    <row r="2965" spans="1:3" x14ac:dyDescent="0.25">
      <c r="A2965">
        <v>62753863</v>
      </c>
      <c r="B2965" t="s">
        <v>69</v>
      </c>
      <c r="C2965">
        <v>132</v>
      </c>
    </row>
    <row r="2966" spans="1:3" x14ac:dyDescent="0.25">
      <c r="A2966">
        <v>62715600</v>
      </c>
      <c r="B2966" t="s">
        <v>64</v>
      </c>
      <c r="C2966">
        <v>240</v>
      </c>
    </row>
    <row r="2967" spans="1:3" x14ac:dyDescent="0.25">
      <c r="A2967">
        <v>62698497</v>
      </c>
      <c r="B2967" t="s">
        <v>59</v>
      </c>
      <c r="C2967">
        <v>120</v>
      </c>
    </row>
    <row r="2968" spans="1:3" x14ac:dyDescent="0.25">
      <c r="A2968">
        <v>64407917</v>
      </c>
      <c r="B2968" t="s">
        <v>2324</v>
      </c>
      <c r="C2968">
        <v>60</v>
      </c>
    </row>
    <row r="2969" spans="1:3" x14ac:dyDescent="0.25">
      <c r="A2969">
        <v>69796888</v>
      </c>
      <c r="B2969" t="s">
        <v>458</v>
      </c>
      <c r="C2969">
        <v>182</v>
      </c>
    </row>
    <row r="2970" spans="1:3" x14ac:dyDescent="0.25">
      <c r="A2970">
        <v>69798161</v>
      </c>
      <c r="B2970" t="s">
        <v>466</v>
      </c>
      <c r="C2970">
        <v>182</v>
      </c>
    </row>
    <row r="2971" spans="1:3" x14ac:dyDescent="0.25">
      <c r="A2971">
        <v>69798155</v>
      </c>
      <c r="B2971" t="s">
        <v>464</v>
      </c>
      <c r="C2971">
        <v>182</v>
      </c>
    </row>
    <row r="2972" spans="1:3" x14ac:dyDescent="0.25">
      <c r="A2972">
        <v>69798156</v>
      </c>
      <c r="B2972" t="s">
        <v>465</v>
      </c>
      <c r="C2972">
        <v>182</v>
      </c>
    </row>
    <row r="2973" spans="1:3" x14ac:dyDescent="0.25">
      <c r="A2973">
        <v>64406921</v>
      </c>
      <c r="B2973" t="s">
        <v>159</v>
      </c>
      <c r="C2973">
        <v>120</v>
      </c>
    </row>
    <row r="2974" spans="1:3" x14ac:dyDescent="0.25">
      <c r="A2974">
        <v>64406924</v>
      </c>
      <c r="B2974" t="s">
        <v>160</v>
      </c>
      <c r="C2974">
        <v>120</v>
      </c>
    </row>
    <row r="2975" spans="1:3" x14ac:dyDescent="0.25">
      <c r="A2975">
        <v>64406925</v>
      </c>
      <c r="B2975" t="s">
        <v>161</v>
      </c>
      <c r="C2975">
        <v>120</v>
      </c>
    </row>
    <row r="2976" spans="1:3" x14ac:dyDescent="0.25">
      <c r="A2976">
        <v>64406941</v>
      </c>
      <c r="B2976" t="s">
        <v>162</v>
      </c>
      <c r="C2976">
        <v>224</v>
      </c>
    </row>
    <row r="2977" spans="1:3" x14ac:dyDescent="0.25">
      <c r="A2977">
        <v>64334438</v>
      </c>
      <c r="B2977" t="s">
        <v>379</v>
      </c>
      <c r="C2977">
        <v>255</v>
      </c>
    </row>
    <row r="2978" spans="1:3" x14ac:dyDescent="0.25">
      <c r="A2978">
        <v>64368273</v>
      </c>
      <c r="B2978" t="s">
        <v>124</v>
      </c>
      <c r="C2978">
        <v>240</v>
      </c>
    </row>
    <row r="2979" spans="1:3" x14ac:dyDescent="0.25">
      <c r="A2979">
        <v>64379123</v>
      </c>
      <c r="B2979" t="s">
        <v>136</v>
      </c>
      <c r="C2979">
        <v>322</v>
      </c>
    </row>
    <row r="2980" spans="1:3" x14ac:dyDescent="0.25">
      <c r="A2980">
        <v>64413477</v>
      </c>
      <c r="B2980" t="s">
        <v>169</v>
      </c>
      <c r="C2980">
        <v>468</v>
      </c>
    </row>
    <row r="2981" spans="1:3" x14ac:dyDescent="0.25">
      <c r="A2981">
        <v>64413475</v>
      </c>
      <c r="B2981" t="s">
        <v>167</v>
      </c>
      <c r="C2981">
        <v>468</v>
      </c>
    </row>
    <row r="2982" spans="1:3" x14ac:dyDescent="0.25">
      <c r="A2982">
        <v>64413476</v>
      </c>
      <c r="B2982" t="s">
        <v>168</v>
      </c>
      <c r="C2982">
        <v>468</v>
      </c>
    </row>
    <row r="2983" spans="1:3" x14ac:dyDescent="0.25">
      <c r="A2983">
        <v>64413478</v>
      </c>
      <c r="B2983" t="s">
        <v>170</v>
      </c>
      <c r="C2983">
        <v>468</v>
      </c>
    </row>
    <row r="2984" spans="1:3" x14ac:dyDescent="0.25">
      <c r="A2984">
        <v>64392287</v>
      </c>
      <c r="B2984" t="s">
        <v>2325</v>
      </c>
      <c r="C2984">
        <v>132</v>
      </c>
    </row>
    <row r="2985" spans="1:3" x14ac:dyDescent="0.25">
      <c r="A2985">
        <v>64331551</v>
      </c>
      <c r="B2985" t="s">
        <v>106</v>
      </c>
      <c r="C2985">
        <v>448</v>
      </c>
    </row>
    <row r="2986" spans="1:3" x14ac:dyDescent="0.25">
      <c r="A2986">
        <v>69716748</v>
      </c>
      <c r="B2986" t="s">
        <v>451</v>
      </c>
      <c r="C2986">
        <v>240</v>
      </c>
    </row>
    <row r="2987" spans="1:3" x14ac:dyDescent="0.25">
      <c r="A2987">
        <v>64365613</v>
      </c>
      <c r="B2987" t="s">
        <v>122</v>
      </c>
      <c r="C2987">
        <v>195</v>
      </c>
    </row>
    <row r="2988" spans="1:3" x14ac:dyDescent="0.25">
      <c r="A2988">
        <v>64378129</v>
      </c>
      <c r="B2988" t="s">
        <v>135</v>
      </c>
      <c r="C2988">
        <v>110</v>
      </c>
    </row>
    <row r="2989" spans="1:3" x14ac:dyDescent="0.25">
      <c r="A2989">
        <v>64341107</v>
      </c>
      <c r="B2989" t="s">
        <v>2326</v>
      </c>
      <c r="C2989">
        <v>130</v>
      </c>
    </row>
    <row r="2990" spans="1:3" x14ac:dyDescent="0.25">
      <c r="A2990">
        <v>64366224</v>
      </c>
      <c r="B2990" t="s">
        <v>123</v>
      </c>
      <c r="C2990">
        <v>187</v>
      </c>
    </row>
    <row r="2991" spans="1:3" x14ac:dyDescent="0.25">
      <c r="A2991">
        <v>64373718</v>
      </c>
      <c r="B2991" t="s">
        <v>2327</v>
      </c>
      <c r="C2991">
        <v>176</v>
      </c>
    </row>
    <row r="2992" spans="1:3" x14ac:dyDescent="0.25">
      <c r="A2992">
        <v>64396550</v>
      </c>
      <c r="B2992" t="s">
        <v>153</v>
      </c>
      <c r="C2992">
        <v>493</v>
      </c>
    </row>
    <row r="2993" spans="1:3" x14ac:dyDescent="0.25">
      <c r="A2993">
        <v>64389651</v>
      </c>
      <c r="B2993" t="s">
        <v>143</v>
      </c>
      <c r="C2993">
        <v>176</v>
      </c>
    </row>
    <row r="2994" spans="1:3" x14ac:dyDescent="0.25">
      <c r="A2994">
        <v>64389650</v>
      </c>
      <c r="B2994" t="s">
        <v>142</v>
      </c>
      <c r="C2994">
        <v>176</v>
      </c>
    </row>
    <row r="2995" spans="1:3" x14ac:dyDescent="0.25">
      <c r="A2995">
        <v>64394583</v>
      </c>
      <c r="B2995" t="s">
        <v>148</v>
      </c>
      <c r="C2995">
        <v>240</v>
      </c>
    </row>
    <row r="2996" spans="1:3" x14ac:dyDescent="0.25">
      <c r="A2996">
        <v>64394585</v>
      </c>
      <c r="B2996" t="s">
        <v>149</v>
      </c>
      <c r="C2996">
        <v>240</v>
      </c>
    </row>
    <row r="2997" spans="1:3" x14ac:dyDescent="0.25">
      <c r="A2997">
        <v>64384212</v>
      </c>
      <c r="B2997" t="s">
        <v>1937</v>
      </c>
      <c r="C2997">
        <v>132</v>
      </c>
    </row>
    <row r="2998" spans="1:3" x14ac:dyDescent="0.25">
      <c r="A2998">
        <v>64367657</v>
      </c>
      <c r="B2998" t="s">
        <v>2328</v>
      </c>
      <c r="C2998">
        <v>255</v>
      </c>
    </row>
    <row r="2999" spans="1:3" x14ac:dyDescent="0.25">
      <c r="A2999">
        <v>64394598</v>
      </c>
      <c r="B2999" t="s">
        <v>151</v>
      </c>
      <c r="C2999">
        <v>240</v>
      </c>
    </row>
    <row r="3000" spans="1:3" x14ac:dyDescent="0.25">
      <c r="A3000">
        <v>64394596</v>
      </c>
      <c r="B3000" t="s">
        <v>150</v>
      </c>
      <c r="C3000">
        <v>240</v>
      </c>
    </row>
    <row r="3001" spans="1:3" x14ac:dyDescent="0.25">
      <c r="A3001">
        <v>69793718</v>
      </c>
      <c r="B3001" t="s">
        <v>2329</v>
      </c>
      <c r="C3001">
        <v>264</v>
      </c>
    </row>
    <row r="3002" spans="1:3" x14ac:dyDescent="0.25">
      <c r="A3002">
        <v>64393719</v>
      </c>
      <c r="B3002" t="s">
        <v>144</v>
      </c>
      <c r="C3002">
        <v>143</v>
      </c>
    </row>
    <row r="3003" spans="1:3" x14ac:dyDescent="0.25">
      <c r="A3003">
        <v>64404503</v>
      </c>
      <c r="B3003" t="s">
        <v>2330</v>
      </c>
      <c r="C3003">
        <v>255</v>
      </c>
    </row>
    <row r="3004" spans="1:3" x14ac:dyDescent="0.25">
      <c r="A3004">
        <v>64371463</v>
      </c>
      <c r="B3004" t="s">
        <v>132</v>
      </c>
      <c r="C3004">
        <v>255</v>
      </c>
    </row>
    <row r="3005" spans="1:3" x14ac:dyDescent="0.25">
      <c r="A3005">
        <v>64369046</v>
      </c>
      <c r="B3005" t="s">
        <v>2331</v>
      </c>
      <c r="C3005">
        <v>255</v>
      </c>
    </row>
    <row r="3006" spans="1:3" x14ac:dyDescent="0.25">
      <c r="A3006">
        <v>64401837</v>
      </c>
      <c r="B3006" t="s">
        <v>155</v>
      </c>
      <c r="C3006">
        <v>195</v>
      </c>
    </row>
    <row r="3007" spans="1:3" x14ac:dyDescent="0.25">
      <c r="A3007">
        <v>64409312</v>
      </c>
      <c r="B3007" t="s">
        <v>164</v>
      </c>
      <c r="C3007">
        <v>135</v>
      </c>
    </row>
    <row r="3008" spans="1:3" x14ac:dyDescent="0.25">
      <c r="A3008">
        <v>64387483</v>
      </c>
      <c r="B3008" t="s">
        <v>138</v>
      </c>
      <c r="C3008">
        <v>240</v>
      </c>
    </row>
    <row r="3009" spans="1:3" x14ac:dyDescent="0.25">
      <c r="A3009">
        <v>64782365</v>
      </c>
      <c r="B3009" t="s">
        <v>2332</v>
      </c>
      <c r="C3009">
        <v>210</v>
      </c>
    </row>
    <row r="3010" spans="1:3" x14ac:dyDescent="0.25">
      <c r="A3010">
        <v>64390595</v>
      </c>
      <c r="B3010" t="s">
        <v>2333</v>
      </c>
      <c r="C3010">
        <v>108</v>
      </c>
    </row>
    <row r="3011" spans="1:3" x14ac:dyDescent="0.25">
      <c r="A3011">
        <v>64410857</v>
      </c>
      <c r="B3011" t="s">
        <v>166</v>
      </c>
      <c r="C3011">
        <v>135</v>
      </c>
    </row>
    <row r="3012" spans="1:3" x14ac:dyDescent="0.25">
      <c r="A3012">
        <v>64409314</v>
      </c>
      <c r="B3012" t="s">
        <v>165</v>
      </c>
      <c r="C3012">
        <v>135</v>
      </c>
    </row>
    <row r="3013" spans="1:3" x14ac:dyDescent="0.25">
      <c r="A3013">
        <v>64403187</v>
      </c>
      <c r="B3013" t="s">
        <v>158</v>
      </c>
      <c r="C3013">
        <v>176</v>
      </c>
    </row>
    <row r="3014" spans="1:3" x14ac:dyDescent="0.25">
      <c r="A3014">
        <v>64403162</v>
      </c>
      <c r="B3014" t="s">
        <v>2334</v>
      </c>
      <c r="C3014">
        <v>195</v>
      </c>
    </row>
    <row r="3015" spans="1:3" x14ac:dyDescent="0.25">
      <c r="A3015">
        <v>64369052</v>
      </c>
      <c r="B3015" t="s">
        <v>131</v>
      </c>
      <c r="C3015">
        <v>120</v>
      </c>
    </row>
    <row r="3016" spans="1:3" x14ac:dyDescent="0.25">
      <c r="A3016">
        <v>64403170</v>
      </c>
      <c r="B3016" t="s">
        <v>157</v>
      </c>
      <c r="C3016">
        <v>195</v>
      </c>
    </row>
    <row r="3017" spans="1:3" x14ac:dyDescent="0.25">
      <c r="A3017">
        <v>64780281</v>
      </c>
      <c r="B3017" t="s">
        <v>2335</v>
      </c>
      <c r="C3017">
        <v>210</v>
      </c>
    </row>
    <row r="3018" spans="1:3" x14ac:dyDescent="0.25">
      <c r="A3018">
        <v>64780901</v>
      </c>
      <c r="B3018" t="s">
        <v>2336</v>
      </c>
      <c r="C3018">
        <v>240</v>
      </c>
    </row>
    <row r="3019" spans="1:3" x14ac:dyDescent="0.25">
      <c r="A3019">
        <v>64399865</v>
      </c>
      <c r="B3019" t="s">
        <v>2337</v>
      </c>
      <c r="C3019">
        <v>154</v>
      </c>
    </row>
    <row r="3020" spans="1:3" x14ac:dyDescent="0.25">
      <c r="A3020">
        <v>64341967</v>
      </c>
      <c r="B3020" t="s">
        <v>112</v>
      </c>
      <c r="C3020">
        <v>176</v>
      </c>
    </row>
    <row r="3021" spans="1:3" x14ac:dyDescent="0.25">
      <c r="A3021">
        <v>64341962</v>
      </c>
      <c r="B3021" t="s">
        <v>111</v>
      </c>
      <c r="C3021">
        <v>176</v>
      </c>
    </row>
    <row r="3022" spans="1:3" x14ac:dyDescent="0.25">
      <c r="A3022">
        <v>68860059</v>
      </c>
      <c r="B3022" t="s">
        <v>333</v>
      </c>
      <c r="C3022">
        <v>255</v>
      </c>
    </row>
    <row r="3023" spans="1:3" x14ac:dyDescent="0.25">
      <c r="A3023">
        <v>68860129</v>
      </c>
      <c r="B3023" t="s">
        <v>371</v>
      </c>
      <c r="C3023">
        <v>255</v>
      </c>
    </row>
    <row r="3024" spans="1:3" x14ac:dyDescent="0.25">
      <c r="A3024">
        <v>68860659</v>
      </c>
      <c r="B3024" t="s">
        <v>375</v>
      </c>
      <c r="C3024">
        <v>255</v>
      </c>
    </row>
    <row r="3025" spans="1:3" x14ac:dyDescent="0.25">
      <c r="A3025">
        <v>68860662</v>
      </c>
      <c r="B3025" t="s">
        <v>330</v>
      </c>
      <c r="C3025">
        <v>255</v>
      </c>
    </row>
    <row r="3026" spans="1:3" x14ac:dyDescent="0.25">
      <c r="A3026">
        <v>68862483</v>
      </c>
      <c r="B3026" t="s">
        <v>324</v>
      </c>
      <c r="C3026">
        <v>255</v>
      </c>
    </row>
    <row r="3027" spans="1:3" x14ac:dyDescent="0.25">
      <c r="A3027">
        <v>68867755</v>
      </c>
      <c r="B3027" t="s">
        <v>382</v>
      </c>
      <c r="C3027">
        <v>255</v>
      </c>
    </row>
    <row r="3028" spans="1:3" x14ac:dyDescent="0.25">
      <c r="A3028">
        <v>69991925</v>
      </c>
      <c r="B3028" t="s">
        <v>422</v>
      </c>
      <c r="C3028">
        <v>210</v>
      </c>
    </row>
    <row r="3029" spans="1:3" x14ac:dyDescent="0.25">
      <c r="A3029">
        <v>69991979</v>
      </c>
      <c r="B3029" t="s">
        <v>421</v>
      </c>
      <c r="C3029">
        <v>210</v>
      </c>
    </row>
    <row r="3030" spans="1:3" x14ac:dyDescent="0.25">
      <c r="A3030" t="s">
        <v>2338</v>
      </c>
      <c r="B3030" t="s">
        <v>62</v>
      </c>
      <c r="C3030">
        <v>130</v>
      </c>
    </row>
    <row r="3031" spans="1:3" x14ac:dyDescent="0.25">
      <c r="A3031">
        <v>64360314</v>
      </c>
      <c r="B3031" t="s">
        <v>2339</v>
      </c>
      <c r="C3031">
        <v>195</v>
      </c>
    </row>
    <row r="3032" spans="1:3" x14ac:dyDescent="0.25">
      <c r="A3032" t="s">
        <v>2340</v>
      </c>
      <c r="B3032" t="s">
        <v>14</v>
      </c>
      <c r="C3032">
        <v>187</v>
      </c>
    </row>
    <row r="3033" spans="1:3" x14ac:dyDescent="0.25">
      <c r="A3033">
        <v>68527296</v>
      </c>
      <c r="B3033" t="s">
        <v>707</v>
      </c>
      <c r="C3033">
        <v>210</v>
      </c>
    </row>
    <row r="3034" spans="1:3" x14ac:dyDescent="0.25">
      <c r="A3034">
        <v>64324874</v>
      </c>
      <c r="B3034" t="s">
        <v>72</v>
      </c>
      <c r="C3034">
        <v>187</v>
      </c>
    </row>
    <row r="3035" spans="1:3" x14ac:dyDescent="0.25">
      <c r="A3035">
        <v>64324876</v>
      </c>
      <c r="B3035" t="s">
        <v>73</v>
      </c>
      <c r="C3035">
        <v>187</v>
      </c>
    </row>
    <row r="3036" spans="1:3" x14ac:dyDescent="0.25">
      <c r="A3036">
        <v>64325372</v>
      </c>
      <c r="B3036" t="s">
        <v>74</v>
      </c>
      <c r="C3036">
        <v>187</v>
      </c>
    </row>
    <row r="3037" spans="1:3" x14ac:dyDescent="0.25">
      <c r="A3037">
        <v>64325486</v>
      </c>
      <c r="B3037" t="s">
        <v>75</v>
      </c>
      <c r="C3037">
        <v>187</v>
      </c>
    </row>
    <row r="3038" spans="1:3" x14ac:dyDescent="0.25">
      <c r="A3038">
        <v>64325487</v>
      </c>
      <c r="B3038" t="s">
        <v>76</v>
      </c>
      <c r="C3038">
        <v>187</v>
      </c>
    </row>
    <row r="3039" spans="1:3" x14ac:dyDescent="0.25">
      <c r="A3039">
        <v>64325488</v>
      </c>
      <c r="B3039" t="s">
        <v>77</v>
      </c>
      <c r="C3039">
        <v>187</v>
      </c>
    </row>
    <row r="3040" spans="1:3" x14ac:dyDescent="0.25">
      <c r="A3040">
        <v>64325492</v>
      </c>
      <c r="B3040" t="s">
        <v>78</v>
      </c>
      <c r="C3040">
        <v>187</v>
      </c>
    </row>
    <row r="3041" spans="1:3" x14ac:dyDescent="0.25">
      <c r="A3041">
        <v>64325509</v>
      </c>
      <c r="B3041" t="s">
        <v>79</v>
      </c>
      <c r="C3041">
        <v>187</v>
      </c>
    </row>
    <row r="3042" spans="1:3" x14ac:dyDescent="0.25">
      <c r="A3042">
        <v>64325510</v>
      </c>
      <c r="B3042" t="s">
        <v>80</v>
      </c>
      <c r="C3042">
        <v>187</v>
      </c>
    </row>
    <row r="3043" spans="1:3" x14ac:dyDescent="0.25">
      <c r="A3043">
        <v>64325511</v>
      </c>
      <c r="B3043" t="s">
        <v>2341</v>
      </c>
      <c r="C3043">
        <v>189</v>
      </c>
    </row>
    <row r="3044" spans="1:3" x14ac:dyDescent="0.25">
      <c r="A3044">
        <v>64325512</v>
      </c>
      <c r="B3044" t="s">
        <v>81</v>
      </c>
      <c r="C3044">
        <v>187</v>
      </c>
    </row>
    <row r="3045" spans="1:3" x14ac:dyDescent="0.25">
      <c r="A3045">
        <v>64325513</v>
      </c>
      <c r="B3045" t="s">
        <v>82</v>
      </c>
      <c r="C3045">
        <v>187</v>
      </c>
    </row>
    <row r="3046" spans="1:3" x14ac:dyDescent="0.25">
      <c r="A3046">
        <v>64325517</v>
      </c>
      <c r="B3046" t="s">
        <v>2342</v>
      </c>
      <c r="C3046">
        <v>189</v>
      </c>
    </row>
    <row r="3047" spans="1:3" x14ac:dyDescent="0.25">
      <c r="A3047">
        <v>64325518</v>
      </c>
      <c r="B3047" t="s">
        <v>83</v>
      </c>
      <c r="C3047">
        <v>187</v>
      </c>
    </row>
    <row r="3048" spans="1:3" x14ac:dyDescent="0.25">
      <c r="A3048">
        <v>64325523</v>
      </c>
      <c r="B3048" t="s">
        <v>84</v>
      </c>
      <c r="C3048">
        <v>187</v>
      </c>
    </row>
    <row r="3049" spans="1:3" x14ac:dyDescent="0.25">
      <c r="A3049">
        <v>64325559</v>
      </c>
      <c r="B3049" t="s">
        <v>85</v>
      </c>
      <c r="C3049">
        <v>187</v>
      </c>
    </row>
    <row r="3050" spans="1:3" x14ac:dyDescent="0.25">
      <c r="A3050">
        <v>64325563</v>
      </c>
      <c r="B3050" t="s">
        <v>2343</v>
      </c>
      <c r="C3050">
        <v>187</v>
      </c>
    </row>
    <row r="3051" spans="1:3" x14ac:dyDescent="0.25">
      <c r="A3051">
        <v>64325568</v>
      </c>
      <c r="B3051" t="s">
        <v>2344</v>
      </c>
      <c r="C3051">
        <v>187</v>
      </c>
    </row>
    <row r="3052" spans="1:3" x14ac:dyDescent="0.25">
      <c r="A3052">
        <v>64325572</v>
      </c>
      <c r="B3052" t="s">
        <v>88</v>
      </c>
      <c r="C3052">
        <v>187</v>
      </c>
    </row>
    <row r="3053" spans="1:3" x14ac:dyDescent="0.25">
      <c r="A3053">
        <v>64325573</v>
      </c>
      <c r="B3053" t="s">
        <v>2345</v>
      </c>
      <c r="C3053">
        <v>189</v>
      </c>
    </row>
    <row r="3054" spans="1:3" x14ac:dyDescent="0.25">
      <c r="A3054">
        <v>64325600</v>
      </c>
      <c r="B3054" t="s">
        <v>89</v>
      </c>
      <c r="C3054">
        <v>189</v>
      </c>
    </row>
    <row r="3055" spans="1:3" x14ac:dyDescent="0.25">
      <c r="A3055">
        <v>64325608</v>
      </c>
      <c r="B3055" t="s">
        <v>90</v>
      </c>
      <c r="C3055">
        <v>189</v>
      </c>
    </row>
    <row r="3056" spans="1:3" x14ac:dyDescent="0.25">
      <c r="A3056">
        <v>64325622</v>
      </c>
      <c r="B3056" t="s">
        <v>91</v>
      </c>
      <c r="C3056">
        <v>189</v>
      </c>
    </row>
    <row r="3057" spans="1:3" x14ac:dyDescent="0.25">
      <c r="A3057">
        <v>64325624</v>
      </c>
      <c r="B3057" t="s">
        <v>92</v>
      </c>
      <c r="C3057">
        <v>200</v>
      </c>
    </row>
    <row r="3058" spans="1:3" x14ac:dyDescent="0.25">
      <c r="A3058">
        <v>64325625</v>
      </c>
      <c r="B3058" t="s">
        <v>93</v>
      </c>
      <c r="C3058">
        <v>200</v>
      </c>
    </row>
    <row r="3059" spans="1:3" x14ac:dyDescent="0.25">
      <c r="A3059">
        <v>64326313</v>
      </c>
      <c r="B3059" t="s">
        <v>94</v>
      </c>
      <c r="C3059">
        <v>187</v>
      </c>
    </row>
    <row r="3060" spans="1:3" x14ac:dyDescent="0.25">
      <c r="A3060">
        <v>64326314</v>
      </c>
      <c r="B3060" t="s">
        <v>95</v>
      </c>
      <c r="C3060">
        <v>187</v>
      </c>
    </row>
    <row r="3061" spans="1:3" x14ac:dyDescent="0.25">
      <c r="A3061">
        <v>64326391</v>
      </c>
      <c r="B3061" t="s">
        <v>96</v>
      </c>
      <c r="C3061">
        <v>30</v>
      </c>
    </row>
    <row r="3062" spans="1:3" x14ac:dyDescent="0.25">
      <c r="A3062">
        <v>64326407</v>
      </c>
      <c r="B3062" t="s">
        <v>98</v>
      </c>
      <c r="C3062">
        <v>200</v>
      </c>
    </row>
    <row r="3063" spans="1:3" x14ac:dyDescent="0.25">
      <c r="A3063">
        <v>64326470</v>
      </c>
      <c r="B3063" t="s">
        <v>2346</v>
      </c>
      <c r="C3063">
        <v>252</v>
      </c>
    </row>
    <row r="3064" spans="1:3" x14ac:dyDescent="0.25">
      <c r="A3064">
        <v>64326578</v>
      </c>
      <c r="B3064" t="s">
        <v>2347</v>
      </c>
      <c r="C3064">
        <v>252</v>
      </c>
    </row>
    <row r="3065" spans="1:3" x14ac:dyDescent="0.25">
      <c r="A3065">
        <v>64326582</v>
      </c>
      <c r="B3065" t="s">
        <v>2348</v>
      </c>
      <c r="C3065">
        <v>252</v>
      </c>
    </row>
    <row r="3066" spans="1:3" x14ac:dyDescent="0.25">
      <c r="A3066">
        <v>64326637</v>
      </c>
      <c r="B3066" t="s">
        <v>2349</v>
      </c>
      <c r="C3066">
        <v>252</v>
      </c>
    </row>
    <row r="3067" spans="1:3" x14ac:dyDescent="0.25">
      <c r="A3067">
        <v>64327161</v>
      </c>
      <c r="B3067" t="s">
        <v>99</v>
      </c>
      <c r="C3067">
        <v>480</v>
      </c>
    </row>
    <row r="3068" spans="1:3" x14ac:dyDescent="0.25">
      <c r="A3068">
        <v>64327184</v>
      </c>
      <c r="B3068" t="s">
        <v>100</v>
      </c>
      <c r="C3068">
        <v>480</v>
      </c>
    </row>
    <row r="3069" spans="1:3" x14ac:dyDescent="0.25">
      <c r="A3069">
        <v>64376316</v>
      </c>
      <c r="B3069" t="s">
        <v>134</v>
      </c>
      <c r="C3069">
        <v>480</v>
      </c>
    </row>
    <row r="3070" spans="1:3" x14ac:dyDescent="0.25">
      <c r="A3070">
        <v>64388734</v>
      </c>
      <c r="B3070" t="s">
        <v>139</v>
      </c>
      <c r="C3070">
        <v>187</v>
      </c>
    </row>
    <row r="3071" spans="1:3" x14ac:dyDescent="0.25">
      <c r="A3071">
        <v>64388735</v>
      </c>
      <c r="B3071" t="s">
        <v>140</v>
      </c>
      <c r="C3071">
        <v>187</v>
      </c>
    </row>
    <row r="3072" spans="1:3" x14ac:dyDescent="0.25">
      <c r="A3072">
        <v>64388736</v>
      </c>
      <c r="B3072" t="s">
        <v>141</v>
      </c>
      <c r="C3072">
        <v>200</v>
      </c>
    </row>
    <row r="3073" spans="1:3" x14ac:dyDescent="0.25">
      <c r="A3073">
        <v>64414212</v>
      </c>
      <c r="B3073" t="s">
        <v>171</v>
      </c>
      <c r="C3073">
        <v>125</v>
      </c>
    </row>
    <row r="3074" spans="1:3" x14ac:dyDescent="0.25">
      <c r="A3074">
        <v>64775322</v>
      </c>
      <c r="B3074" t="s">
        <v>174</v>
      </c>
      <c r="C3074">
        <v>125</v>
      </c>
    </row>
    <row r="3075" spans="1:3" x14ac:dyDescent="0.25">
      <c r="A3075">
        <v>64775323</v>
      </c>
      <c r="B3075" t="s">
        <v>588</v>
      </c>
      <c r="C3075">
        <v>125</v>
      </c>
    </row>
    <row r="3076" spans="1:3" x14ac:dyDescent="0.25">
      <c r="A3076">
        <v>64799252</v>
      </c>
      <c r="B3076" t="s">
        <v>185</v>
      </c>
      <c r="C3076">
        <v>125</v>
      </c>
    </row>
    <row r="3077" spans="1:3" x14ac:dyDescent="0.25">
      <c r="A3077">
        <v>64799254</v>
      </c>
      <c r="B3077" t="s">
        <v>187</v>
      </c>
      <c r="C3077">
        <v>125</v>
      </c>
    </row>
    <row r="3078" spans="1:3" x14ac:dyDescent="0.25">
      <c r="A3078">
        <v>64799253</v>
      </c>
      <c r="B3078" t="s">
        <v>186</v>
      </c>
      <c r="C3078">
        <v>125</v>
      </c>
    </row>
    <row r="3079" spans="1:3" x14ac:dyDescent="0.25">
      <c r="A3079">
        <v>64330596</v>
      </c>
      <c r="B3079" t="s">
        <v>102</v>
      </c>
      <c r="C3079">
        <v>176</v>
      </c>
    </row>
    <row r="3080" spans="1:3" x14ac:dyDescent="0.25">
      <c r="A3080">
        <v>64393722</v>
      </c>
      <c r="B3080" t="s">
        <v>146</v>
      </c>
      <c r="C3080">
        <v>210</v>
      </c>
    </row>
    <row r="3081" spans="1:3" x14ac:dyDescent="0.25">
      <c r="A3081">
        <v>64393723</v>
      </c>
      <c r="B3081" t="s">
        <v>147</v>
      </c>
      <c r="C3081">
        <v>210</v>
      </c>
    </row>
    <row r="3082" spans="1:3" x14ac:dyDescent="0.25">
      <c r="A3082">
        <v>69690941</v>
      </c>
      <c r="B3082" t="s">
        <v>447</v>
      </c>
      <c r="C3082">
        <v>176</v>
      </c>
    </row>
    <row r="3083" spans="1:3" x14ac:dyDescent="0.25">
      <c r="A3083">
        <v>69989759</v>
      </c>
      <c r="B3083" t="s">
        <v>479</v>
      </c>
      <c r="C3083">
        <v>176</v>
      </c>
    </row>
    <row r="3084" spans="1:3" x14ac:dyDescent="0.25">
      <c r="A3084">
        <v>64330611</v>
      </c>
      <c r="B3084" t="s">
        <v>103</v>
      </c>
      <c r="C3084">
        <v>210</v>
      </c>
    </row>
    <row r="3085" spans="1:3" x14ac:dyDescent="0.25">
      <c r="A3085">
        <v>64369025</v>
      </c>
      <c r="B3085" t="s">
        <v>125</v>
      </c>
      <c r="C3085">
        <v>255</v>
      </c>
    </row>
    <row r="3086" spans="1:3" x14ac:dyDescent="0.25">
      <c r="A3086">
        <v>64369026</v>
      </c>
      <c r="B3086" t="s">
        <v>126</v>
      </c>
      <c r="C3086">
        <v>255</v>
      </c>
    </row>
    <row r="3087" spans="1:3" x14ac:dyDescent="0.25">
      <c r="A3087">
        <v>64369035</v>
      </c>
      <c r="B3087" t="s">
        <v>128</v>
      </c>
      <c r="C3087">
        <v>255</v>
      </c>
    </row>
    <row r="3088" spans="1:3" x14ac:dyDescent="0.25">
      <c r="A3088">
        <v>64369043</v>
      </c>
      <c r="B3088" t="s">
        <v>129</v>
      </c>
      <c r="C3088">
        <v>255</v>
      </c>
    </row>
    <row r="3089" spans="1:3" x14ac:dyDescent="0.25">
      <c r="A3089">
        <v>64369045</v>
      </c>
      <c r="B3089" t="s">
        <v>130</v>
      </c>
      <c r="C3089">
        <v>255</v>
      </c>
    </row>
    <row r="3090" spans="1:3" x14ac:dyDescent="0.25">
      <c r="A3090">
        <v>64810474</v>
      </c>
      <c r="B3090" t="s">
        <v>191</v>
      </c>
      <c r="C3090">
        <v>240</v>
      </c>
    </row>
    <row r="3091" spans="1:3" x14ac:dyDescent="0.25">
      <c r="A3091">
        <v>68852625</v>
      </c>
      <c r="B3091" t="s">
        <v>334</v>
      </c>
      <c r="C3091">
        <v>255</v>
      </c>
    </row>
    <row r="3092" spans="1:3" x14ac:dyDescent="0.25">
      <c r="A3092">
        <v>68860061</v>
      </c>
      <c r="B3092" t="s">
        <v>370</v>
      </c>
      <c r="C3092">
        <v>255</v>
      </c>
    </row>
    <row r="3093" spans="1:3" x14ac:dyDescent="0.25">
      <c r="A3093">
        <v>68860067</v>
      </c>
      <c r="B3093" t="s">
        <v>311</v>
      </c>
      <c r="C3093">
        <v>255</v>
      </c>
    </row>
    <row r="3094" spans="1:3" x14ac:dyDescent="0.25">
      <c r="A3094">
        <v>68860663</v>
      </c>
      <c r="B3094" t="s">
        <v>376</v>
      </c>
      <c r="C3094">
        <v>255</v>
      </c>
    </row>
    <row r="3095" spans="1:3" x14ac:dyDescent="0.25">
      <c r="A3095">
        <v>68860671</v>
      </c>
      <c r="B3095" t="s">
        <v>2217</v>
      </c>
      <c r="C3095">
        <v>255</v>
      </c>
    </row>
    <row r="3096" spans="1:3" x14ac:dyDescent="0.25">
      <c r="A3096">
        <v>68860673</v>
      </c>
      <c r="B3096" t="s">
        <v>2218</v>
      </c>
      <c r="C3096">
        <v>255</v>
      </c>
    </row>
    <row r="3097" spans="1:3" x14ac:dyDescent="0.25">
      <c r="A3097">
        <v>68862399</v>
      </c>
      <c r="B3097" t="s">
        <v>379</v>
      </c>
      <c r="C3097">
        <v>255</v>
      </c>
    </row>
    <row r="3098" spans="1:3" x14ac:dyDescent="0.25">
      <c r="A3098">
        <v>68862402</v>
      </c>
      <c r="B3098" t="s">
        <v>328</v>
      </c>
      <c r="C3098">
        <v>255</v>
      </c>
    </row>
    <row r="3099" spans="1:3" x14ac:dyDescent="0.25">
      <c r="A3099">
        <v>68862405</v>
      </c>
      <c r="B3099" t="s">
        <v>327</v>
      </c>
      <c r="C3099">
        <v>255</v>
      </c>
    </row>
    <row r="3100" spans="1:3" x14ac:dyDescent="0.25">
      <c r="A3100">
        <v>68862421</v>
      </c>
      <c r="B3100" t="s">
        <v>380</v>
      </c>
      <c r="C3100">
        <v>255</v>
      </c>
    </row>
    <row r="3101" spans="1:3" x14ac:dyDescent="0.25">
      <c r="A3101">
        <v>68862430</v>
      </c>
      <c r="B3101" t="s">
        <v>454</v>
      </c>
      <c r="C3101">
        <v>255</v>
      </c>
    </row>
    <row r="3102" spans="1:3" x14ac:dyDescent="0.25">
      <c r="A3102">
        <v>68862511</v>
      </c>
      <c r="B3102" t="s">
        <v>322</v>
      </c>
      <c r="C3102">
        <v>255</v>
      </c>
    </row>
    <row r="3103" spans="1:3" x14ac:dyDescent="0.25">
      <c r="A3103">
        <v>68867744</v>
      </c>
      <c r="B3103" t="s">
        <v>326</v>
      </c>
      <c r="C3103">
        <v>255</v>
      </c>
    </row>
    <row r="3104" spans="1:3" x14ac:dyDescent="0.25">
      <c r="A3104">
        <v>68867756</v>
      </c>
      <c r="B3104" t="s">
        <v>323</v>
      </c>
      <c r="C3104">
        <v>255</v>
      </c>
    </row>
    <row r="3105" spans="1:3" x14ac:dyDescent="0.25">
      <c r="A3105">
        <v>69988931</v>
      </c>
      <c r="B3105" t="s">
        <v>211</v>
      </c>
      <c r="C3105">
        <v>176</v>
      </c>
    </row>
    <row r="3106" spans="1:3" x14ac:dyDescent="0.25">
      <c r="A3106">
        <v>64874633</v>
      </c>
      <c r="B3106" t="s">
        <v>206</v>
      </c>
      <c r="C3106">
        <v>300</v>
      </c>
    </row>
    <row r="3107" spans="1:3" x14ac:dyDescent="0.25">
      <c r="A3107">
        <v>64874631</v>
      </c>
      <c r="B3107" t="s">
        <v>205</v>
      </c>
      <c r="C3107">
        <v>264</v>
      </c>
    </row>
    <row r="3108" spans="1:3" x14ac:dyDescent="0.25">
      <c r="A3108">
        <v>64874636</v>
      </c>
      <c r="B3108" t="s">
        <v>207</v>
      </c>
      <c r="C3108">
        <v>189</v>
      </c>
    </row>
    <row r="3109" spans="1:3" x14ac:dyDescent="0.25">
      <c r="A3109">
        <v>64875812</v>
      </c>
      <c r="B3109" t="s">
        <v>208</v>
      </c>
      <c r="C3109">
        <v>108</v>
      </c>
    </row>
    <row r="3110" spans="1:3" x14ac:dyDescent="0.25">
      <c r="A3110">
        <v>64874634</v>
      </c>
      <c r="B3110" t="s">
        <v>2350</v>
      </c>
      <c r="C3110">
        <v>224</v>
      </c>
    </row>
    <row r="3111" spans="1:3" x14ac:dyDescent="0.25">
      <c r="A3111">
        <v>64795394</v>
      </c>
      <c r="B3111" t="s">
        <v>2351</v>
      </c>
      <c r="C3111">
        <v>225</v>
      </c>
    </row>
    <row r="3112" spans="1:3" x14ac:dyDescent="0.25">
      <c r="A3112">
        <v>62712055</v>
      </c>
      <c r="B3112" t="s">
        <v>60</v>
      </c>
      <c r="C3112">
        <v>210</v>
      </c>
    </row>
    <row r="3113" spans="1:3" x14ac:dyDescent="0.25">
      <c r="A3113">
        <v>64315721</v>
      </c>
      <c r="B3113" t="s">
        <v>70</v>
      </c>
      <c r="C3113">
        <v>176</v>
      </c>
    </row>
    <row r="3114" spans="1:3" x14ac:dyDescent="0.25">
      <c r="A3114">
        <v>64341108</v>
      </c>
      <c r="B3114" t="s">
        <v>109</v>
      </c>
      <c r="C3114">
        <v>210</v>
      </c>
    </row>
    <row r="3115" spans="1:3" x14ac:dyDescent="0.25">
      <c r="A3115">
        <v>64341109</v>
      </c>
      <c r="B3115" t="s">
        <v>110</v>
      </c>
      <c r="C3115">
        <v>210</v>
      </c>
    </row>
    <row r="3116" spans="1:3" x14ac:dyDescent="0.25">
      <c r="A3116">
        <v>64341968</v>
      </c>
      <c r="B3116" t="s">
        <v>113</v>
      </c>
      <c r="C3116">
        <v>176</v>
      </c>
    </row>
    <row r="3117" spans="1:3" x14ac:dyDescent="0.25">
      <c r="A3117">
        <v>64361161</v>
      </c>
      <c r="B3117" t="s">
        <v>119</v>
      </c>
      <c r="C3117">
        <v>240</v>
      </c>
    </row>
    <row r="3118" spans="1:3" x14ac:dyDescent="0.25">
      <c r="A3118">
        <v>64361164</v>
      </c>
      <c r="B3118" t="s">
        <v>121</v>
      </c>
      <c r="C3118">
        <v>240</v>
      </c>
    </row>
    <row r="3119" spans="1:3" x14ac:dyDescent="0.25">
      <c r="A3119">
        <v>64394600</v>
      </c>
      <c r="B3119" t="s">
        <v>152</v>
      </c>
      <c r="C3119">
        <v>240</v>
      </c>
    </row>
    <row r="3120" spans="1:3" x14ac:dyDescent="0.25">
      <c r="A3120">
        <v>64771676</v>
      </c>
      <c r="B3120" t="s">
        <v>172</v>
      </c>
      <c r="C3120">
        <v>195</v>
      </c>
    </row>
    <row r="3121" spans="1:3" x14ac:dyDescent="0.25">
      <c r="A3121">
        <v>64771677</v>
      </c>
      <c r="B3121" t="s">
        <v>173</v>
      </c>
      <c r="C3121">
        <v>195</v>
      </c>
    </row>
    <row r="3122" spans="1:3" x14ac:dyDescent="0.25">
      <c r="A3122">
        <v>64775327</v>
      </c>
      <c r="B3122" t="s">
        <v>175</v>
      </c>
      <c r="C3122">
        <v>176</v>
      </c>
    </row>
    <row r="3123" spans="1:3" x14ac:dyDescent="0.25">
      <c r="A3123">
        <v>64776952</v>
      </c>
      <c r="B3123" t="s">
        <v>176</v>
      </c>
      <c r="C3123">
        <v>130</v>
      </c>
    </row>
    <row r="3124" spans="1:3" x14ac:dyDescent="0.25">
      <c r="A3124">
        <v>64776954</v>
      </c>
      <c r="B3124" t="s">
        <v>177</v>
      </c>
      <c r="C3124">
        <v>130</v>
      </c>
    </row>
    <row r="3125" spans="1:3" x14ac:dyDescent="0.25">
      <c r="A3125">
        <v>64776958</v>
      </c>
      <c r="B3125" t="s">
        <v>62</v>
      </c>
      <c r="C3125">
        <v>130</v>
      </c>
    </row>
    <row r="3126" spans="1:3" x14ac:dyDescent="0.25">
      <c r="A3126">
        <v>64779835</v>
      </c>
      <c r="B3126" t="s">
        <v>178</v>
      </c>
      <c r="C3126">
        <v>210</v>
      </c>
    </row>
    <row r="3127" spans="1:3" x14ac:dyDescent="0.25">
      <c r="A3127">
        <v>64786666</v>
      </c>
      <c r="B3127" t="s">
        <v>182</v>
      </c>
      <c r="C3127">
        <v>154</v>
      </c>
    </row>
    <row r="3128" spans="1:3" x14ac:dyDescent="0.25">
      <c r="A3128">
        <v>64801569</v>
      </c>
      <c r="B3128" t="s">
        <v>188</v>
      </c>
      <c r="C3128">
        <v>240</v>
      </c>
    </row>
    <row r="3129" spans="1:3" x14ac:dyDescent="0.25">
      <c r="A3129">
        <v>69983234</v>
      </c>
      <c r="B3129" t="s">
        <v>471</v>
      </c>
      <c r="C3129">
        <v>154</v>
      </c>
    </row>
    <row r="3130" spans="1:3" x14ac:dyDescent="0.25">
      <c r="A3130">
        <v>69983248</v>
      </c>
      <c r="B3130" t="s">
        <v>472</v>
      </c>
      <c r="C3130">
        <v>225</v>
      </c>
    </row>
    <row r="3131" spans="1:3" x14ac:dyDescent="0.25">
      <c r="A3131">
        <v>64361163</v>
      </c>
      <c r="B3131" t="s">
        <v>120</v>
      </c>
      <c r="C3131">
        <v>240</v>
      </c>
    </row>
    <row r="3132" spans="1:3" x14ac:dyDescent="0.25">
      <c r="A3132">
        <v>64409245</v>
      </c>
      <c r="B3132" t="s">
        <v>2352</v>
      </c>
      <c r="C3132">
        <v>135</v>
      </c>
    </row>
    <row r="3133" spans="1:3" x14ac:dyDescent="0.25">
      <c r="A3133">
        <v>64789259</v>
      </c>
      <c r="B3133" t="s">
        <v>2353</v>
      </c>
      <c r="C3133">
        <v>225</v>
      </c>
    </row>
    <row r="3134" spans="1:3" x14ac:dyDescent="0.25">
      <c r="A3134">
        <v>64789262</v>
      </c>
      <c r="B3134" t="s">
        <v>183</v>
      </c>
      <c r="C3134">
        <v>225</v>
      </c>
    </row>
    <row r="3135" spans="1:3" x14ac:dyDescent="0.25">
      <c r="A3135">
        <v>64833353</v>
      </c>
      <c r="B3135" t="s">
        <v>199</v>
      </c>
      <c r="C3135">
        <v>130</v>
      </c>
    </row>
    <row r="3136" spans="1:3" x14ac:dyDescent="0.25">
      <c r="A3136">
        <v>64854330</v>
      </c>
      <c r="B3136" t="s">
        <v>200</v>
      </c>
      <c r="C3136">
        <v>30</v>
      </c>
    </row>
    <row r="3137" spans="1:3" x14ac:dyDescent="0.25">
      <c r="A3137">
        <v>64903295</v>
      </c>
      <c r="B3137" t="s">
        <v>447</v>
      </c>
      <c r="C3137">
        <v>160</v>
      </c>
    </row>
    <row r="3138" spans="1:3" x14ac:dyDescent="0.25">
      <c r="A3138">
        <v>64903296</v>
      </c>
      <c r="B3138" t="s">
        <v>211</v>
      </c>
      <c r="C3138">
        <v>160</v>
      </c>
    </row>
    <row r="3139" spans="1:3" x14ac:dyDescent="0.25">
      <c r="A3139">
        <v>68852628</v>
      </c>
      <c r="B3139" t="s">
        <v>368</v>
      </c>
      <c r="C3139">
        <v>255</v>
      </c>
    </row>
    <row r="3140" spans="1:3" x14ac:dyDescent="0.25">
      <c r="A3140">
        <v>62712055</v>
      </c>
      <c r="B3140" t="s">
        <v>2354</v>
      </c>
      <c r="C3140">
        <v>210</v>
      </c>
    </row>
    <row r="3141" spans="1:3" x14ac:dyDescent="0.25">
      <c r="A3141">
        <v>64341109</v>
      </c>
      <c r="B3141" t="s">
        <v>2354</v>
      </c>
      <c r="C3141">
        <v>210</v>
      </c>
    </row>
    <row r="3142" spans="1:3" x14ac:dyDescent="0.25">
      <c r="A3142">
        <v>64369035</v>
      </c>
      <c r="B3142" t="s">
        <v>2354</v>
      </c>
      <c r="C3142">
        <v>255</v>
      </c>
    </row>
    <row r="3143" spans="1:3" x14ac:dyDescent="0.25">
      <c r="A3143">
        <v>64393723</v>
      </c>
      <c r="B3143" t="s">
        <v>2354</v>
      </c>
      <c r="C3143">
        <v>210</v>
      </c>
    </row>
    <row r="3144" spans="1:3" x14ac:dyDescent="0.25">
      <c r="A3144">
        <v>64401837</v>
      </c>
      <c r="B3144" t="s">
        <v>2354</v>
      </c>
      <c r="C3144">
        <v>150</v>
      </c>
    </row>
    <row r="3145" spans="1:3" x14ac:dyDescent="0.25">
      <c r="A3145">
        <v>64403162</v>
      </c>
      <c r="B3145" t="s">
        <v>2354</v>
      </c>
      <c r="C3145">
        <v>195</v>
      </c>
    </row>
    <row r="3146" spans="1:3" x14ac:dyDescent="0.25">
      <c r="A3146">
        <v>64776958</v>
      </c>
      <c r="B3146" t="s">
        <v>2354</v>
      </c>
      <c r="C3146">
        <v>130</v>
      </c>
    </row>
    <row r="3147" spans="1:3" x14ac:dyDescent="0.25">
      <c r="A3147">
        <v>64779835</v>
      </c>
      <c r="B3147" t="s">
        <v>2354</v>
      </c>
      <c r="C3147">
        <v>210</v>
      </c>
    </row>
    <row r="3148" spans="1:3" x14ac:dyDescent="0.25">
      <c r="A3148">
        <v>64854330</v>
      </c>
      <c r="B3148" t="s">
        <v>2354</v>
      </c>
      <c r="C3148">
        <v>30</v>
      </c>
    </row>
    <row r="3149" spans="1:3" x14ac:dyDescent="0.25">
      <c r="A3149">
        <v>69983234</v>
      </c>
      <c r="B3149" t="s">
        <v>2354</v>
      </c>
      <c r="C3149">
        <v>154</v>
      </c>
    </row>
    <row r="3150" spans="1:3" x14ac:dyDescent="0.25">
      <c r="A3150">
        <v>69989759</v>
      </c>
      <c r="B3150" t="s">
        <v>2354</v>
      </c>
      <c r="C3150">
        <v>176</v>
      </c>
    </row>
    <row r="3151" spans="1:3" x14ac:dyDescent="0.25">
      <c r="A3151">
        <v>62715597</v>
      </c>
      <c r="B3151" t="s">
        <v>2354</v>
      </c>
      <c r="C3151">
        <v>125</v>
      </c>
    </row>
    <row r="3152" spans="1:3" x14ac:dyDescent="0.25">
      <c r="A3152">
        <v>62746578</v>
      </c>
      <c r="B3152" t="s">
        <v>2354</v>
      </c>
      <c r="C3152">
        <v>125</v>
      </c>
    </row>
    <row r="3153" spans="1:3" x14ac:dyDescent="0.25">
      <c r="A3153">
        <v>62749679</v>
      </c>
      <c r="B3153" t="s">
        <v>2354</v>
      </c>
      <c r="C3153">
        <v>125</v>
      </c>
    </row>
    <row r="3154" spans="1:3" x14ac:dyDescent="0.25">
      <c r="A3154">
        <v>64326396</v>
      </c>
      <c r="B3154" t="s">
        <v>2354</v>
      </c>
      <c r="C3154">
        <v>125</v>
      </c>
    </row>
    <row r="3155" spans="1:3" x14ac:dyDescent="0.25">
      <c r="A3155">
        <v>64332223</v>
      </c>
      <c r="B3155" t="s">
        <v>2354</v>
      </c>
      <c r="C3155">
        <v>125</v>
      </c>
    </row>
    <row r="3156" spans="1:3" x14ac:dyDescent="0.25">
      <c r="A3156">
        <v>64409241</v>
      </c>
      <c r="B3156" t="s">
        <v>2354</v>
      </c>
      <c r="C3156">
        <v>135</v>
      </c>
    </row>
    <row r="3157" spans="1:3" x14ac:dyDescent="0.25">
      <c r="A3157">
        <v>64409244</v>
      </c>
      <c r="B3157" t="s">
        <v>2354</v>
      </c>
      <c r="C3157">
        <v>135</v>
      </c>
    </row>
    <row r="3158" spans="1:3" x14ac:dyDescent="0.25">
      <c r="A3158">
        <v>64414376</v>
      </c>
      <c r="B3158" t="s">
        <v>2354</v>
      </c>
      <c r="C3158">
        <v>264</v>
      </c>
    </row>
    <row r="3159" spans="1:3" x14ac:dyDescent="0.25">
      <c r="A3159">
        <v>64786728</v>
      </c>
      <c r="B3159" t="s">
        <v>2354</v>
      </c>
      <c r="C3159">
        <v>125</v>
      </c>
    </row>
    <row r="3160" spans="1:3" x14ac:dyDescent="0.25">
      <c r="A3160">
        <v>64823949</v>
      </c>
      <c r="B3160" t="s">
        <v>2354</v>
      </c>
      <c r="C3160">
        <v>125</v>
      </c>
    </row>
    <row r="3161" spans="1:3" x14ac:dyDescent="0.25">
      <c r="A3161">
        <v>64849454</v>
      </c>
      <c r="B3161" t="s">
        <v>2354</v>
      </c>
      <c r="C3161">
        <v>195</v>
      </c>
    </row>
    <row r="3162" spans="1:3" x14ac:dyDescent="0.25">
      <c r="A3162">
        <v>67278338</v>
      </c>
      <c r="B3162" t="s">
        <v>2354</v>
      </c>
      <c r="C3162">
        <v>125</v>
      </c>
    </row>
    <row r="3163" spans="1:3" x14ac:dyDescent="0.25">
      <c r="A3163">
        <v>67292405</v>
      </c>
      <c r="B3163" t="s">
        <v>2354</v>
      </c>
      <c r="C3163">
        <v>125</v>
      </c>
    </row>
    <row r="3164" spans="1:3" x14ac:dyDescent="0.25">
      <c r="A3164">
        <v>67292407</v>
      </c>
      <c r="B3164" t="s">
        <v>2354</v>
      </c>
      <c r="C3164">
        <v>125</v>
      </c>
    </row>
    <row r="3165" spans="1:3" x14ac:dyDescent="0.25">
      <c r="A3165">
        <v>68178071</v>
      </c>
      <c r="B3165" t="s">
        <v>2354</v>
      </c>
      <c r="C3165">
        <v>48</v>
      </c>
    </row>
    <row r="3166" spans="1:3" x14ac:dyDescent="0.25">
      <c r="A3166">
        <v>68409139</v>
      </c>
      <c r="B3166" t="s">
        <v>2354</v>
      </c>
      <c r="C3166">
        <v>125</v>
      </c>
    </row>
    <row r="3167" spans="1:3" x14ac:dyDescent="0.25">
      <c r="A3167">
        <v>68419329</v>
      </c>
      <c r="B3167" t="s">
        <v>2354</v>
      </c>
      <c r="C3167">
        <v>125</v>
      </c>
    </row>
    <row r="3168" spans="1:3" x14ac:dyDescent="0.25">
      <c r="A3168">
        <v>68518543</v>
      </c>
      <c r="B3168" t="s">
        <v>2354</v>
      </c>
      <c r="C3168">
        <v>125</v>
      </c>
    </row>
    <row r="3169" spans="1:3" x14ac:dyDescent="0.25">
      <c r="A3169">
        <v>68546489</v>
      </c>
      <c r="B3169" t="s">
        <v>2354</v>
      </c>
      <c r="C3169">
        <v>125</v>
      </c>
    </row>
    <row r="3170" spans="1:3" x14ac:dyDescent="0.25">
      <c r="A3170">
        <v>68546490</v>
      </c>
      <c r="B3170" t="s">
        <v>2354</v>
      </c>
      <c r="C3170">
        <v>125</v>
      </c>
    </row>
    <row r="3171" spans="1:3" x14ac:dyDescent="0.25">
      <c r="A3171">
        <v>69610112</v>
      </c>
      <c r="B3171" t="s">
        <v>2354</v>
      </c>
      <c r="C3171">
        <v>125</v>
      </c>
    </row>
    <row r="3172" spans="1:3" x14ac:dyDescent="0.25">
      <c r="A3172">
        <v>69645139</v>
      </c>
      <c r="B3172" t="s">
        <v>2354</v>
      </c>
      <c r="C3172">
        <v>125</v>
      </c>
    </row>
    <row r="3173" spans="1:3" x14ac:dyDescent="0.25">
      <c r="A3173">
        <v>84135797</v>
      </c>
      <c r="B3173" t="s">
        <v>2354</v>
      </c>
      <c r="C3173">
        <v>125</v>
      </c>
    </row>
    <row r="3174" spans="1:3" x14ac:dyDescent="0.25">
      <c r="A3174">
        <v>84135798</v>
      </c>
      <c r="B3174" t="s">
        <v>2354</v>
      </c>
      <c r="C3174">
        <v>125</v>
      </c>
    </row>
    <row r="3175" spans="1:3" x14ac:dyDescent="0.25">
      <c r="A3175">
        <v>84135856</v>
      </c>
      <c r="B3175" t="s">
        <v>2354</v>
      </c>
      <c r="C3175">
        <v>125</v>
      </c>
    </row>
    <row r="3176" spans="1:3" x14ac:dyDescent="0.25">
      <c r="A3176">
        <v>84135857</v>
      </c>
      <c r="B3176" t="s">
        <v>2354</v>
      </c>
      <c r="C3176">
        <v>125</v>
      </c>
    </row>
    <row r="3177" spans="1:3" x14ac:dyDescent="0.25">
      <c r="A3177">
        <v>84135858</v>
      </c>
      <c r="B3177" t="s">
        <v>2354</v>
      </c>
      <c r="C3177">
        <v>125</v>
      </c>
    </row>
    <row r="3178" spans="1:3" x14ac:dyDescent="0.25">
      <c r="A3178">
        <v>84135861</v>
      </c>
      <c r="B3178" t="s">
        <v>2354</v>
      </c>
      <c r="C3178">
        <v>125</v>
      </c>
    </row>
    <row r="3179" spans="1:3" x14ac:dyDescent="0.25">
      <c r="A3179">
        <v>84135867</v>
      </c>
      <c r="B3179" t="s">
        <v>2354</v>
      </c>
      <c r="C3179">
        <v>125</v>
      </c>
    </row>
    <row r="3180" spans="1:3" x14ac:dyDescent="0.25">
      <c r="A3180">
        <v>84135868</v>
      </c>
      <c r="B3180" t="s">
        <v>2354</v>
      </c>
      <c r="C3180">
        <v>125</v>
      </c>
    </row>
    <row r="3181" spans="1:3" x14ac:dyDescent="0.25">
      <c r="A3181">
        <v>84135869</v>
      </c>
      <c r="B3181" t="s">
        <v>2354</v>
      </c>
      <c r="C3181">
        <v>125</v>
      </c>
    </row>
    <row r="3182" spans="1:3" x14ac:dyDescent="0.25">
      <c r="A3182">
        <v>84135873</v>
      </c>
      <c r="B3182" t="s">
        <v>2354</v>
      </c>
      <c r="C3182">
        <v>125</v>
      </c>
    </row>
    <row r="3183" spans="1:3" x14ac:dyDescent="0.25">
      <c r="A3183">
        <v>84135876</v>
      </c>
      <c r="B3183" t="s">
        <v>2354</v>
      </c>
      <c r="C3183">
        <v>125</v>
      </c>
    </row>
    <row r="3184" spans="1:3" x14ac:dyDescent="0.25">
      <c r="A3184">
        <v>84135881</v>
      </c>
      <c r="B3184" t="s">
        <v>2354</v>
      </c>
      <c r="C3184">
        <v>125</v>
      </c>
    </row>
    <row r="3185" spans="1:3" x14ac:dyDescent="0.25">
      <c r="A3185">
        <v>84136709</v>
      </c>
      <c r="B3185" t="s">
        <v>2354</v>
      </c>
      <c r="C3185">
        <v>125</v>
      </c>
    </row>
    <row r="3186" spans="1:3" x14ac:dyDescent="0.25">
      <c r="A3186">
        <v>84136710</v>
      </c>
      <c r="B3186" t="s">
        <v>2354</v>
      </c>
      <c r="C3186">
        <v>125</v>
      </c>
    </row>
    <row r="3187" spans="1:3" x14ac:dyDescent="0.25">
      <c r="A3187">
        <v>84137699</v>
      </c>
      <c r="B3187" t="s">
        <v>2354</v>
      </c>
      <c r="C3187">
        <v>125</v>
      </c>
    </row>
    <row r="3188" spans="1:3" x14ac:dyDescent="0.25">
      <c r="A3188">
        <v>84137711</v>
      </c>
      <c r="B3188" t="s">
        <v>2354</v>
      </c>
      <c r="C3188">
        <v>125</v>
      </c>
    </row>
    <row r="3189" spans="1:3" x14ac:dyDescent="0.25">
      <c r="A3189">
        <v>84138371</v>
      </c>
      <c r="B3189" t="s">
        <v>2354</v>
      </c>
      <c r="C3189">
        <v>125</v>
      </c>
    </row>
    <row r="3190" spans="1:3" x14ac:dyDescent="0.25">
      <c r="A3190">
        <v>84138372</v>
      </c>
      <c r="B3190" t="s">
        <v>2354</v>
      </c>
      <c r="C3190">
        <v>125</v>
      </c>
    </row>
    <row r="3191" spans="1:3" x14ac:dyDescent="0.25">
      <c r="A3191">
        <v>84139314</v>
      </c>
      <c r="B3191" t="s">
        <v>2354</v>
      </c>
      <c r="C3191">
        <v>125</v>
      </c>
    </row>
    <row r="3192" spans="1:3" x14ac:dyDescent="0.25">
      <c r="A3192">
        <v>84139316</v>
      </c>
      <c r="B3192" t="s">
        <v>2354</v>
      </c>
      <c r="C3192">
        <v>125</v>
      </c>
    </row>
    <row r="3193" spans="1:3" x14ac:dyDescent="0.25">
      <c r="A3193">
        <v>84139318</v>
      </c>
      <c r="B3193" t="s">
        <v>2354</v>
      </c>
      <c r="C3193">
        <v>125</v>
      </c>
    </row>
    <row r="3194" spans="1:3" x14ac:dyDescent="0.25">
      <c r="A3194">
        <v>84139320</v>
      </c>
      <c r="B3194" t="s">
        <v>2354</v>
      </c>
      <c r="C3194">
        <v>125</v>
      </c>
    </row>
    <row r="3195" spans="1:3" x14ac:dyDescent="0.25">
      <c r="A3195">
        <v>84143840</v>
      </c>
      <c r="B3195" t="s">
        <v>2354</v>
      </c>
      <c r="C3195">
        <v>125</v>
      </c>
    </row>
    <row r="3196" spans="1:3" x14ac:dyDescent="0.25">
      <c r="A3196">
        <v>84144436</v>
      </c>
      <c r="B3196" t="s">
        <v>2354</v>
      </c>
      <c r="C3196">
        <v>250</v>
      </c>
    </row>
    <row r="3197" spans="1:3" x14ac:dyDescent="0.25">
      <c r="A3197">
        <v>84144453</v>
      </c>
      <c r="B3197" t="s">
        <v>2354</v>
      </c>
      <c r="C3197">
        <v>250</v>
      </c>
    </row>
    <row r="3198" spans="1:3" x14ac:dyDescent="0.25">
      <c r="A3198">
        <v>84150055</v>
      </c>
      <c r="B3198" t="s">
        <v>2354</v>
      </c>
      <c r="C3198">
        <v>250</v>
      </c>
    </row>
    <row r="3199" spans="1:3" x14ac:dyDescent="0.25">
      <c r="A3199">
        <v>84150056</v>
      </c>
      <c r="B3199" t="s">
        <v>2354</v>
      </c>
      <c r="C3199">
        <v>240</v>
      </c>
    </row>
    <row r="3200" spans="1:3" x14ac:dyDescent="0.25">
      <c r="A3200">
        <v>84151062</v>
      </c>
      <c r="B3200" t="s">
        <v>2354</v>
      </c>
      <c r="C3200">
        <v>125</v>
      </c>
    </row>
    <row r="3201" spans="1:3" x14ac:dyDescent="0.25">
      <c r="A3201">
        <v>84154582</v>
      </c>
      <c r="B3201" t="s">
        <v>2354</v>
      </c>
      <c r="C3201">
        <v>240</v>
      </c>
    </row>
    <row r="3202" spans="1:3" x14ac:dyDescent="0.25">
      <c r="A3202">
        <v>84155110</v>
      </c>
      <c r="B3202" t="s">
        <v>2354</v>
      </c>
      <c r="C3202">
        <v>125</v>
      </c>
    </row>
    <row r="3203" spans="1:3" x14ac:dyDescent="0.25">
      <c r="A3203">
        <v>84155743</v>
      </c>
      <c r="B3203" t="s">
        <v>2354</v>
      </c>
      <c r="C3203">
        <v>250</v>
      </c>
    </row>
    <row r="3204" spans="1:3" x14ac:dyDescent="0.25">
      <c r="A3204">
        <v>84163899</v>
      </c>
      <c r="B3204" t="s">
        <v>2354</v>
      </c>
      <c r="C3204">
        <v>125</v>
      </c>
    </row>
    <row r="3205" spans="1:3" x14ac:dyDescent="0.25">
      <c r="A3205">
        <v>84169311</v>
      </c>
      <c r="B3205" t="s">
        <v>2354</v>
      </c>
      <c r="C3205">
        <v>125</v>
      </c>
    </row>
    <row r="3206" spans="1:3" x14ac:dyDescent="0.25">
      <c r="A3206">
        <v>84169312</v>
      </c>
      <c r="B3206" t="s">
        <v>2354</v>
      </c>
      <c r="C3206">
        <v>125</v>
      </c>
    </row>
    <row r="3207" spans="1:3" x14ac:dyDescent="0.25">
      <c r="A3207">
        <v>84169346</v>
      </c>
      <c r="B3207" t="s">
        <v>2354</v>
      </c>
      <c r="C3207">
        <v>125</v>
      </c>
    </row>
    <row r="3208" spans="1:3" x14ac:dyDescent="0.25">
      <c r="A3208">
        <v>64804361</v>
      </c>
      <c r="C3208">
        <v>50</v>
      </c>
    </row>
    <row r="3209" spans="1:3" x14ac:dyDescent="0.25">
      <c r="A3209">
        <v>64804365</v>
      </c>
      <c r="C3209">
        <v>180</v>
      </c>
    </row>
    <row r="3210" spans="1:3" x14ac:dyDescent="0.25">
      <c r="A3210">
        <v>64833353</v>
      </c>
      <c r="C3210">
        <v>130</v>
      </c>
    </row>
    <row r="3211" spans="1:3" x14ac:dyDescent="0.25">
      <c r="A3211">
        <v>64865906</v>
      </c>
      <c r="C3211">
        <v>120</v>
      </c>
    </row>
    <row r="3212" spans="1:3" x14ac:dyDescent="0.25">
      <c r="A3212">
        <v>64865948</v>
      </c>
      <c r="C3212">
        <v>120</v>
      </c>
    </row>
    <row r="3213" spans="1:3" x14ac:dyDescent="0.25">
      <c r="A3213">
        <v>64865961</v>
      </c>
      <c r="C3213">
        <v>120</v>
      </c>
    </row>
    <row r="3214" spans="1:3" x14ac:dyDescent="0.25">
      <c r="A3214">
        <v>64865964</v>
      </c>
      <c r="C3214">
        <v>120</v>
      </c>
    </row>
    <row r="3215" spans="1:3" x14ac:dyDescent="0.25">
      <c r="A3215">
        <v>64874636</v>
      </c>
      <c r="C3215">
        <v>189</v>
      </c>
    </row>
    <row r="3216" spans="1:3" x14ac:dyDescent="0.25">
      <c r="A3216">
        <v>64898310</v>
      </c>
      <c r="C3216">
        <v>240</v>
      </c>
    </row>
    <row r="3217" spans="1:3" x14ac:dyDescent="0.25">
      <c r="A3217" s="36">
        <v>62718578</v>
      </c>
      <c r="B3217" t="s">
        <v>65</v>
      </c>
      <c r="C3217">
        <v>240</v>
      </c>
    </row>
    <row r="3218" spans="1:3" x14ac:dyDescent="0.25">
      <c r="A3218" s="36">
        <v>64806251</v>
      </c>
      <c r="B3218" t="s">
        <v>115</v>
      </c>
      <c r="C3218">
        <v>234</v>
      </c>
    </row>
    <row r="3219" spans="1:3" x14ac:dyDescent="0.25">
      <c r="A3219" s="36">
        <v>64806254</v>
      </c>
      <c r="B3219" t="s">
        <v>190</v>
      </c>
      <c r="C3219">
        <v>50</v>
      </c>
    </row>
    <row r="3220" spans="1:3" x14ac:dyDescent="0.25">
      <c r="A3220" s="36">
        <v>64811540</v>
      </c>
      <c r="B3220" t="s">
        <v>193</v>
      </c>
      <c r="C3220">
        <v>176</v>
      </c>
    </row>
    <row r="3221" spans="1:3" x14ac:dyDescent="0.25">
      <c r="A3221" s="36">
        <v>64811541</v>
      </c>
      <c r="B3221" t="s">
        <v>194</v>
      </c>
      <c r="C3221">
        <v>176</v>
      </c>
    </row>
    <row r="3222" spans="1:3" x14ac:dyDescent="0.25">
      <c r="A3222" s="36">
        <v>64825255</v>
      </c>
      <c r="B3222" t="s">
        <v>198</v>
      </c>
      <c r="C3222">
        <v>216</v>
      </c>
    </row>
    <row r="3223" spans="1:3" x14ac:dyDescent="0.25">
      <c r="A3223" s="36">
        <v>84139352</v>
      </c>
      <c r="B3223" t="s">
        <v>527</v>
      </c>
      <c r="C3223">
        <v>125</v>
      </c>
    </row>
    <row r="3224" spans="1:3" x14ac:dyDescent="0.25">
      <c r="A3224">
        <v>64331550</v>
      </c>
      <c r="B3224" t="s">
        <v>2354</v>
      </c>
      <c r="C3224">
        <v>493</v>
      </c>
    </row>
    <row r="3225" spans="1:3" x14ac:dyDescent="0.25">
      <c r="A3225">
        <v>64369031</v>
      </c>
      <c r="B3225" t="s">
        <v>2354</v>
      </c>
      <c r="C3225">
        <v>255</v>
      </c>
    </row>
    <row r="3226" spans="1:3" x14ac:dyDescent="0.25">
      <c r="A3226">
        <v>64369045</v>
      </c>
      <c r="B3226" t="s">
        <v>2354</v>
      </c>
      <c r="C3226">
        <v>255</v>
      </c>
    </row>
    <row r="3227" spans="1:3" x14ac:dyDescent="0.25">
      <c r="A3227">
        <v>64403170</v>
      </c>
      <c r="B3227" t="s">
        <v>2354</v>
      </c>
      <c r="C3227">
        <v>195</v>
      </c>
    </row>
    <row r="3228" spans="1:3" x14ac:dyDescent="0.25">
      <c r="A3228">
        <v>64789262</v>
      </c>
      <c r="B3228" t="s">
        <v>2354</v>
      </c>
      <c r="C3228">
        <v>225</v>
      </c>
    </row>
    <row r="3229" spans="1:3" x14ac:dyDescent="0.25">
      <c r="A3229">
        <v>64823948</v>
      </c>
      <c r="B3229" t="s">
        <v>2354</v>
      </c>
      <c r="C3229">
        <v>125</v>
      </c>
    </row>
    <row r="3230" spans="1:3" x14ac:dyDescent="0.25">
      <c r="A3230">
        <v>64823950</v>
      </c>
      <c r="B3230" t="s">
        <v>2354</v>
      </c>
      <c r="C3230">
        <v>125</v>
      </c>
    </row>
    <row r="3231" spans="1:3" x14ac:dyDescent="0.25">
      <c r="A3231">
        <v>64823951</v>
      </c>
      <c r="B3231" t="s">
        <v>2354</v>
      </c>
      <c r="C3231">
        <v>125</v>
      </c>
    </row>
    <row r="3232" spans="1:3" x14ac:dyDescent="0.25">
      <c r="A3232">
        <v>64830947</v>
      </c>
      <c r="B3232" t="s">
        <v>2354</v>
      </c>
      <c r="C3232">
        <v>296</v>
      </c>
    </row>
    <row r="3233" spans="1:3" x14ac:dyDescent="0.25">
      <c r="A3233">
        <v>64874631</v>
      </c>
      <c r="B3233" t="s">
        <v>2354</v>
      </c>
      <c r="C3233">
        <v>189</v>
      </c>
    </row>
    <row r="3234" spans="1:3" x14ac:dyDescent="0.25">
      <c r="A3234">
        <v>64880415</v>
      </c>
      <c r="B3234" t="s">
        <v>2354</v>
      </c>
      <c r="C3234">
        <v>240</v>
      </c>
    </row>
    <row r="3235" spans="1:3" x14ac:dyDescent="0.25">
      <c r="A3235">
        <v>64924302</v>
      </c>
      <c r="B3235" t="s">
        <v>2354</v>
      </c>
      <c r="C3235">
        <v>125</v>
      </c>
    </row>
    <row r="3236" spans="1:3" x14ac:dyDescent="0.25">
      <c r="A3236">
        <v>64955743</v>
      </c>
      <c r="B3236" t="s">
        <v>2354</v>
      </c>
      <c r="C3236">
        <v>165</v>
      </c>
    </row>
    <row r="3237" spans="1:3" x14ac:dyDescent="0.25">
      <c r="A3237">
        <v>64956417</v>
      </c>
      <c r="B3237" t="s">
        <v>2354</v>
      </c>
      <c r="C3237">
        <v>143</v>
      </c>
    </row>
    <row r="3238" spans="1:3" x14ac:dyDescent="0.25">
      <c r="A3238">
        <v>64958126</v>
      </c>
      <c r="B3238" t="s">
        <v>2354</v>
      </c>
      <c r="C3238">
        <v>165</v>
      </c>
    </row>
    <row r="3239" spans="1:3" x14ac:dyDescent="0.25">
      <c r="A3239">
        <v>64958128</v>
      </c>
      <c r="B3239" t="s">
        <v>2354</v>
      </c>
      <c r="C3239">
        <v>165</v>
      </c>
    </row>
    <row r="3240" spans="1:3" x14ac:dyDescent="0.25">
      <c r="A3240">
        <v>64968847</v>
      </c>
      <c r="B3240" t="s">
        <v>2354</v>
      </c>
      <c r="C3240">
        <v>180</v>
      </c>
    </row>
    <row r="3241" spans="1:3" x14ac:dyDescent="0.25">
      <c r="A3241">
        <v>64975601</v>
      </c>
      <c r="B3241" t="s">
        <v>2354</v>
      </c>
      <c r="C3241">
        <v>165</v>
      </c>
    </row>
    <row r="3242" spans="1:3" x14ac:dyDescent="0.25">
      <c r="A3242">
        <v>64975602</v>
      </c>
      <c r="B3242" t="s">
        <v>2354</v>
      </c>
      <c r="C3242">
        <v>165</v>
      </c>
    </row>
    <row r="3243" spans="1:3" x14ac:dyDescent="0.25">
      <c r="A3243">
        <v>64975619</v>
      </c>
      <c r="B3243" t="s">
        <v>2354</v>
      </c>
      <c r="C3243">
        <v>182</v>
      </c>
    </row>
    <row r="3244" spans="1:3" x14ac:dyDescent="0.25">
      <c r="A3244">
        <v>64977494</v>
      </c>
      <c r="B3244" t="s">
        <v>2354</v>
      </c>
      <c r="C3244">
        <v>130</v>
      </c>
    </row>
    <row r="3245" spans="1:3" x14ac:dyDescent="0.25">
      <c r="A3245">
        <v>64978550</v>
      </c>
      <c r="B3245" t="s">
        <v>2354</v>
      </c>
      <c r="C3245">
        <v>130</v>
      </c>
    </row>
    <row r="3246" spans="1:3" x14ac:dyDescent="0.25">
      <c r="A3246">
        <v>64997057</v>
      </c>
      <c r="B3246" t="s">
        <v>2354</v>
      </c>
      <c r="C3246">
        <v>240</v>
      </c>
    </row>
    <row r="3247" spans="1:3" x14ac:dyDescent="0.25">
      <c r="A3247">
        <v>64997058</v>
      </c>
      <c r="B3247" t="s">
        <v>2354</v>
      </c>
      <c r="C3247">
        <v>240</v>
      </c>
    </row>
    <row r="3248" spans="1:3" x14ac:dyDescent="0.25">
      <c r="A3248">
        <v>65221313</v>
      </c>
      <c r="B3248" t="s">
        <v>2354</v>
      </c>
      <c r="C3248">
        <v>250</v>
      </c>
    </row>
    <row r="3249" spans="1:3" x14ac:dyDescent="0.25">
      <c r="A3249">
        <v>69991925</v>
      </c>
      <c r="B3249" t="s">
        <v>2354</v>
      </c>
      <c r="C3249">
        <v>210</v>
      </c>
    </row>
    <row r="3250" spans="1:3" x14ac:dyDescent="0.25">
      <c r="A3250">
        <v>69991979</v>
      </c>
      <c r="B3250" t="s">
        <v>2354</v>
      </c>
      <c r="C3250">
        <v>210</v>
      </c>
    </row>
    <row r="3251" spans="1:3" x14ac:dyDescent="0.25">
      <c r="A3251" s="17">
        <v>69991925</v>
      </c>
      <c r="B3251" t="s">
        <v>422</v>
      </c>
      <c r="C3251">
        <v>493</v>
      </c>
    </row>
    <row r="3252" spans="1:3" x14ac:dyDescent="0.25">
      <c r="A3252" s="17">
        <v>69991979</v>
      </c>
      <c r="B3252" t="s">
        <v>421</v>
      </c>
      <c r="C3252">
        <v>143</v>
      </c>
    </row>
    <row r="3253" spans="1:3" x14ac:dyDescent="0.25">
      <c r="A3253" s="17">
        <v>62694914</v>
      </c>
      <c r="B3253" t="s">
        <v>53</v>
      </c>
      <c r="C3253">
        <v>280</v>
      </c>
    </row>
    <row r="3254" spans="1:3" x14ac:dyDescent="0.25">
      <c r="A3254" s="17">
        <v>64330612</v>
      </c>
      <c r="B3254" t="s">
        <v>104</v>
      </c>
      <c r="C3254">
        <v>180</v>
      </c>
    </row>
    <row r="3255" spans="1:3" x14ac:dyDescent="0.25">
      <c r="A3255" s="17">
        <v>64874633</v>
      </c>
      <c r="B3255" t="s">
        <v>206</v>
      </c>
      <c r="C3255">
        <v>240</v>
      </c>
    </row>
    <row r="3256" spans="1:3" x14ac:dyDescent="0.25">
      <c r="A3256" s="17">
        <v>64957257</v>
      </c>
      <c r="B3256" t="s">
        <v>213</v>
      </c>
      <c r="C3256">
        <v>96</v>
      </c>
    </row>
    <row r="3257" spans="1:3" x14ac:dyDescent="0.25">
      <c r="A3257" s="17">
        <v>64997056</v>
      </c>
      <c r="B3257" t="s">
        <v>210</v>
      </c>
      <c r="C3257">
        <v>210</v>
      </c>
    </row>
    <row r="3258" spans="1:3" x14ac:dyDescent="0.25">
      <c r="A3258" s="17">
        <v>64997059</v>
      </c>
      <c r="B3258" t="s">
        <v>234</v>
      </c>
      <c r="C3258">
        <v>210</v>
      </c>
    </row>
    <row r="3259" spans="1:3" x14ac:dyDescent="0.25">
      <c r="A3259" s="5">
        <v>64393721</v>
      </c>
      <c r="B3259" s="47"/>
      <c r="C3259" s="47">
        <v>176</v>
      </c>
    </row>
    <row r="3260" spans="1:3" x14ac:dyDescent="0.25">
      <c r="A3260" s="5">
        <v>64786654</v>
      </c>
      <c r="B3260" s="47"/>
      <c r="C3260" s="47">
        <v>154</v>
      </c>
    </row>
    <row r="3261" spans="1:3" x14ac:dyDescent="0.25">
      <c r="A3261" s="5">
        <v>64789261</v>
      </c>
      <c r="B3261" s="47"/>
      <c r="C3261" s="47">
        <v>225</v>
      </c>
    </row>
    <row r="3262" spans="1:3" x14ac:dyDescent="0.25">
      <c r="A3262" s="5">
        <v>64955558</v>
      </c>
      <c r="B3262" s="47"/>
      <c r="C3262" s="47">
        <v>165</v>
      </c>
    </row>
    <row r="3263" spans="1:3" x14ac:dyDescent="0.25">
      <c r="A3263" s="5">
        <v>64955559</v>
      </c>
      <c r="B3263" s="47"/>
      <c r="C3263" s="47">
        <v>165</v>
      </c>
    </row>
    <row r="3264" spans="1:3" x14ac:dyDescent="0.25">
      <c r="A3264" s="5">
        <v>64955561</v>
      </c>
      <c r="B3264" s="47"/>
      <c r="C3264" s="47">
        <v>165</v>
      </c>
    </row>
    <row r="3265" spans="1:3" x14ac:dyDescent="0.25">
      <c r="A3265" s="5">
        <v>64955741</v>
      </c>
      <c r="B3265" s="47"/>
      <c r="C3265" s="47">
        <v>165</v>
      </c>
    </row>
    <row r="3266" spans="1:3" x14ac:dyDescent="0.25">
      <c r="A3266" s="5">
        <v>64958122</v>
      </c>
      <c r="B3266" s="47"/>
      <c r="C3266" s="47">
        <v>165</v>
      </c>
    </row>
    <row r="3267" spans="1:3" x14ac:dyDescent="0.25">
      <c r="A3267" s="5">
        <v>64958123</v>
      </c>
      <c r="B3267" s="47"/>
      <c r="C3267" s="47">
        <v>165</v>
      </c>
    </row>
    <row r="3268" spans="1:3" x14ac:dyDescent="0.25">
      <c r="A3268" s="5">
        <v>64958124</v>
      </c>
      <c r="B3268" s="47"/>
      <c r="C3268" s="47">
        <v>165</v>
      </c>
    </row>
    <row r="3269" spans="1:3" x14ac:dyDescent="0.25">
      <c r="A3269" s="5">
        <v>64958125</v>
      </c>
      <c r="B3269" s="47"/>
      <c r="C3269" s="47">
        <v>165</v>
      </c>
    </row>
    <row r="3270" spans="1:3" x14ac:dyDescent="0.25">
      <c r="A3270" s="5">
        <v>64958127</v>
      </c>
      <c r="B3270" s="47"/>
      <c r="C3270" s="47">
        <v>165</v>
      </c>
    </row>
    <row r="3271" spans="1:3" x14ac:dyDescent="0.25">
      <c r="A3271" s="5">
        <v>64958129</v>
      </c>
      <c r="B3271" s="47"/>
      <c r="C3271" s="47">
        <v>165</v>
      </c>
    </row>
    <row r="3272" spans="1:3" x14ac:dyDescent="0.25">
      <c r="A3272" s="5">
        <v>64960651</v>
      </c>
      <c r="B3272" s="47"/>
      <c r="C3272" s="47">
        <v>180</v>
      </c>
    </row>
    <row r="3273" spans="1:3" x14ac:dyDescent="0.25">
      <c r="A3273" s="5">
        <v>64960652</v>
      </c>
      <c r="B3273" s="47"/>
      <c r="C3273" s="47">
        <v>180</v>
      </c>
    </row>
    <row r="3274" spans="1:3" x14ac:dyDescent="0.25">
      <c r="A3274" s="5">
        <v>64967299</v>
      </c>
      <c r="B3274" s="47"/>
      <c r="C3274" s="47">
        <v>240</v>
      </c>
    </row>
    <row r="3275" spans="1:3" x14ac:dyDescent="0.25">
      <c r="A3275" s="5">
        <v>64967300</v>
      </c>
      <c r="B3275" s="47"/>
      <c r="C3275" s="47">
        <v>240</v>
      </c>
    </row>
    <row r="3276" spans="1:3" x14ac:dyDescent="0.25">
      <c r="A3276" s="5">
        <v>64968813</v>
      </c>
      <c r="B3276" s="47"/>
      <c r="C3276" s="47">
        <v>240</v>
      </c>
    </row>
    <row r="3277" spans="1:3" x14ac:dyDescent="0.25">
      <c r="A3277" s="5">
        <v>64968834</v>
      </c>
      <c r="B3277" s="47"/>
      <c r="C3277" s="47">
        <v>240</v>
      </c>
    </row>
    <row r="3278" spans="1:3" x14ac:dyDescent="0.25">
      <c r="A3278" s="5">
        <v>64975613</v>
      </c>
      <c r="B3278" s="47"/>
      <c r="C3278" s="47">
        <v>240</v>
      </c>
    </row>
    <row r="3279" spans="1:3" x14ac:dyDescent="0.25">
      <c r="A3279" s="5">
        <v>64975614</v>
      </c>
      <c r="B3279" s="47"/>
      <c r="C3279" s="47">
        <v>240</v>
      </c>
    </row>
    <row r="3280" spans="1:3" x14ac:dyDescent="0.25">
      <c r="A3280" s="5">
        <v>64975616</v>
      </c>
      <c r="B3280" s="47"/>
      <c r="C3280" s="47">
        <v>240</v>
      </c>
    </row>
    <row r="3281" spans="1:3" x14ac:dyDescent="0.25">
      <c r="A3281" s="5">
        <v>64976837</v>
      </c>
      <c r="B3281" s="47"/>
      <c r="C3281" s="47">
        <v>165</v>
      </c>
    </row>
    <row r="3282" spans="1:3" x14ac:dyDescent="0.25">
      <c r="A3282" s="5">
        <v>64976846</v>
      </c>
      <c r="B3282" s="47"/>
      <c r="C3282" s="47">
        <v>165</v>
      </c>
    </row>
    <row r="3283" spans="1:3" x14ac:dyDescent="0.25">
      <c r="A3283" s="5">
        <v>64976847</v>
      </c>
      <c r="B3283" s="47"/>
      <c r="C3283" s="47">
        <v>165</v>
      </c>
    </row>
    <row r="3284" spans="1:3" x14ac:dyDescent="0.25">
      <c r="A3284" s="5">
        <v>64976848</v>
      </c>
      <c r="B3284" s="47"/>
      <c r="C3284" s="47">
        <v>165</v>
      </c>
    </row>
    <row r="3285" spans="1:3" x14ac:dyDescent="0.25">
      <c r="A3285" s="5">
        <v>64976849</v>
      </c>
      <c r="B3285" s="47"/>
      <c r="C3285" s="47">
        <v>165</v>
      </c>
    </row>
    <row r="3286" spans="1:3" x14ac:dyDescent="0.25">
      <c r="A3286" s="5">
        <v>64976850</v>
      </c>
      <c r="B3286" s="47"/>
      <c r="C3286" s="47">
        <v>165</v>
      </c>
    </row>
    <row r="3287" spans="1:3" x14ac:dyDescent="0.25">
      <c r="A3287" s="5">
        <v>64976851</v>
      </c>
      <c r="B3287" s="47"/>
      <c r="C3287" s="47">
        <v>165</v>
      </c>
    </row>
    <row r="3288" spans="1:3" x14ac:dyDescent="0.25">
      <c r="A3288" s="5">
        <v>64977526</v>
      </c>
      <c r="B3288" s="47"/>
      <c r="C3288" s="47">
        <v>176</v>
      </c>
    </row>
    <row r="3289" spans="1:3" x14ac:dyDescent="0.25">
      <c r="A3289" s="5">
        <v>64977528</v>
      </c>
      <c r="B3289" s="47"/>
      <c r="C3289" s="47">
        <v>176</v>
      </c>
    </row>
    <row r="3290" spans="1:3" x14ac:dyDescent="0.25">
      <c r="A3290" s="5">
        <v>64977529</v>
      </c>
      <c r="B3290" s="47"/>
      <c r="C3290" s="47">
        <v>176</v>
      </c>
    </row>
    <row r="3291" spans="1:3" x14ac:dyDescent="0.25">
      <c r="A3291" s="5">
        <v>64977530</v>
      </c>
      <c r="B3291" s="47"/>
      <c r="C3291" s="47">
        <v>176</v>
      </c>
    </row>
    <row r="3292" spans="1:3" x14ac:dyDescent="0.25">
      <c r="A3292" s="5">
        <v>64979101</v>
      </c>
      <c r="B3292" s="47"/>
      <c r="C3292" s="47">
        <v>392</v>
      </c>
    </row>
    <row r="3293" spans="1:3" x14ac:dyDescent="0.25">
      <c r="A3293" s="5">
        <v>64979407</v>
      </c>
      <c r="B3293" s="47"/>
      <c r="C3293" s="47">
        <v>143</v>
      </c>
    </row>
    <row r="3294" spans="1:3" x14ac:dyDescent="0.25">
      <c r="A3294" s="5">
        <v>64979410</v>
      </c>
      <c r="B3294" s="47"/>
      <c r="C3294" s="47">
        <v>324</v>
      </c>
    </row>
    <row r="3295" spans="1:3" x14ac:dyDescent="0.25">
      <c r="A3295" s="5">
        <v>64979444</v>
      </c>
      <c r="B3295" s="47"/>
      <c r="C3295" s="47">
        <v>195</v>
      </c>
    </row>
    <row r="3296" spans="1:3" x14ac:dyDescent="0.25">
      <c r="A3296" s="5">
        <v>64984152</v>
      </c>
      <c r="B3296" s="47"/>
      <c r="C3296" s="47">
        <v>240</v>
      </c>
    </row>
    <row r="3297" spans="1:3" x14ac:dyDescent="0.25">
      <c r="A3297" s="5">
        <v>64984153</v>
      </c>
      <c r="B3297" s="47"/>
      <c r="C3297" s="47">
        <v>240</v>
      </c>
    </row>
    <row r="3298" spans="1:3" x14ac:dyDescent="0.25">
      <c r="A3298" s="5">
        <v>64986251</v>
      </c>
      <c r="B3298" s="47"/>
      <c r="C3298" s="47">
        <v>240</v>
      </c>
    </row>
    <row r="3299" spans="1:3" x14ac:dyDescent="0.25">
      <c r="A3299" s="5">
        <v>64987232</v>
      </c>
      <c r="B3299" s="47"/>
      <c r="C3299" s="47">
        <v>165</v>
      </c>
    </row>
    <row r="3300" spans="1:3" x14ac:dyDescent="0.25">
      <c r="A3300" s="5">
        <v>64987233</v>
      </c>
      <c r="B3300" s="47"/>
      <c r="C3300" s="47">
        <v>165</v>
      </c>
    </row>
    <row r="3301" spans="1:3" x14ac:dyDescent="0.25">
      <c r="A3301" s="5">
        <v>64987234</v>
      </c>
      <c r="B3301" s="47"/>
      <c r="C3301" s="47">
        <v>165</v>
      </c>
    </row>
    <row r="3302" spans="1:3" x14ac:dyDescent="0.25">
      <c r="A3302" s="5">
        <v>64987238</v>
      </c>
      <c r="B3302" s="47"/>
      <c r="C3302" s="47">
        <v>240</v>
      </c>
    </row>
    <row r="3303" spans="1:3" x14ac:dyDescent="0.25">
      <c r="A3303" s="5">
        <v>64988053</v>
      </c>
      <c r="B3303" s="47"/>
      <c r="C3303" s="47">
        <v>165</v>
      </c>
    </row>
    <row r="3304" spans="1:3" x14ac:dyDescent="0.25">
      <c r="A3304" s="5">
        <v>64988054</v>
      </c>
      <c r="B3304" s="47"/>
      <c r="C3304" s="47">
        <v>165</v>
      </c>
    </row>
    <row r="3305" spans="1:3" x14ac:dyDescent="0.25">
      <c r="A3305" s="5">
        <v>64988055</v>
      </c>
      <c r="B3305" s="47"/>
      <c r="C3305" s="47">
        <v>176</v>
      </c>
    </row>
    <row r="3306" spans="1:3" x14ac:dyDescent="0.25">
      <c r="A3306" s="5">
        <v>64988056</v>
      </c>
      <c r="B3306" s="47"/>
      <c r="C3306" s="47">
        <v>176</v>
      </c>
    </row>
    <row r="3307" spans="1:3" x14ac:dyDescent="0.25">
      <c r="A3307" s="5">
        <v>64988057</v>
      </c>
      <c r="B3307" s="47"/>
      <c r="C3307" s="47">
        <v>154</v>
      </c>
    </row>
    <row r="3308" spans="1:3" x14ac:dyDescent="0.25">
      <c r="A3308" s="5">
        <v>64988927</v>
      </c>
      <c r="B3308" s="47"/>
      <c r="C3308" s="47">
        <v>240</v>
      </c>
    </row>
    <row r="3309" spans="1:3" x14ac:dyDescent="0.25">
      <c r="A3309" s="5">
        <v>64989107</v>
      </c>
      <c r="B3309" s="47"/>
      <c r="C3309" s="47">
        <v>120</v>
      </c>
    </row>
    <row r="3310" spans="1:3" x14ac:dyDescent="0.25">
      <c r="A3310" s="5">
        <v>64989108</v>
      </c>
      <c r="B3310" s="47"/>
      <c r="C3310" s="47">
        <v>120</v>
      </c>
    </row>
    <row r="3311" spans="1:3" x14ac:dyDescent="0.25">
      <c r="A3311" s="5">
        <v>64989109</v>
      </c>
      <c r="B3311" s="47"/>
      <c r="C3311" s="47">
        <v>120</v>
      </c>
    </row>
    <row r="3312" spans="1:3" x14ac:dyDescent="0.25">
      <c r="A3312" s="5">
        <v>64999042</v>
      </c>
      <c r="B3312" s="47"/>
      <c r="C3312" s="47">
        <v>240</v>
      </c>
    </row>
    <row r="3313" spans="1:3" x14ac:dyDescent="0.25">
      <c r="A3313" s="5">
        <v>64999073</v>
      </c>
      <c r="B3313" s="47"/>
      <c r="C3313" s="47">
        <v>240</v>
      </c>
    </row>
    <row r="3314" spans="1:3" x14ac:dyDescent="0.25">
      <c r="A3314" s="5">
        <v>65089667</v>
      </c>
      <c r="B3314" s="47"/>
      <c r="C3314" s="47">
        <v>150</v>
      </c>
    </row>
    <row r="3315" spans="1:3" x14ac:dyDescent="0.25">
      <c r="A3315" s="5">
        <v>65218505</v>
      </c>
      <c r="B3315" s="47"/>
      <c r="C3315" s="47">
        <v>165</v>
      </c>
    </row>
    <row r="3316" spans="1:3" x14ac:dyDescent="0.25">
      <c r="A3316" s="5">
        <v>65242605</v>
      </c>
      <c r="B3316" s="47"/>
      <c r="C3316" s="47">
        <v>240</v>
      </c>
    </row>
    <row r="3317" spans="1:3" x14ac:dyDescent="0.25">
      <c r="A3317" s="5">
        <v>65242606</v>
      </c>
      <c r="B3317" s="47"/>
      <c r="C3317" s="47">
        <v>240</v>
      </c>
    </row>
    <row r="3318" spans="1:3" x14ac:dyDescent="0.25">
      <c r="A3318" s="5">
        <v>65254774</v>
      </c>
      <c r="B3318" s="47"/>
      <c r="C3318" s="47">
        <v>420</v>
      </c>
    </row>
    <row r="3319" spans="1:3" x14ac:dyDescent="0.25">
      <c r="A3319" s="5">
        <v>65279190</v>
      </c>
      <c r="B3319" s="47"/>
      <c r="C3319" s="47">
        <v>210</v>
      </c>
    </row>
    <row r="3320" spans="1:3" x14ac:dyDescent="0.25">
      <c r="A3320" s="5">
        <v>65431089</v>
      </c>
      <c r="B3320" s="47"/>
      <c r="C3320" s="47">
        <v>255</v>
      </c>
    </row>
    <row r="3321" spans="1:3" x14ac:dyDescent="0.25">
      <c r="A3321" s="5">
        <v>65431090</v>
      </c>
      <c r="B3321" s="47"/>
      <c r="C3321" s="47">
        <v>255</v>
      </c>
    </row>
    <row r="3322" spans="1:3" x14ac:dyDescent="0.25">
      <c r="A3322" s="5">
        <v>65451821</v>
      </c>
      <c r="B3322" s="47"/>
      <c r="C3322" s="47">
        <v>125</v>
      </c>
    </row>
    <row r="3323" spans="1:3" x14ac:dyDescent="0.25">
      <c r="A3323" s="5">
        <v>65451950</v>
      </c>
      <c r="B3323" s="47"/>
      <c r="C3323" s="47">
        <v>125</v>
      </c>
    </row>
    <row r="3324" spans="1:3" x14ac:dyDescent="0.25">
      <c r="A3324" s="5">
        <v>65459033</v>
      </c>
      <c r="B3324" s="47"/>
      <c r="C3324" s="47">
        <v>240</v>
      </c>
    </row>
    <row r="3325" spans="1:3" x14ac:dyDescent="0.25">
      <c r="A3325" s="5">
        <v>65459388</v>
      </c>
      <c r="B3325" s="47"/>
      <c r="C3325" s="47">
        <v>240</v>
      </c>
    </row>
    <row r="3326" spans="1:3" x14ac:dyDescent="0.25">
      <c r="A3326" s="5">
        <v>65471855</v>
      </c>
      <c r="B3326" s="47"/>
      <c r="C3326" s="47">
        <v>240</v>
      </c>
    </row>
    <row r="3327" spans="1:3" x14ac:dyDescent="0.25">
      <c r="A3327" s="5">
        <v>65489676</v>
      </c>
      <c r="B3327" s="47"/>
      <c r="C3327" s="47">
        <v>221</v>
      </c>
    </row>
    <row r="3328" spans="1:3" x14ac:dyDescent="0.25">
      <c r="A3328" s="5">
        <v>65489677</v>
      </c>
      <c r="B3328" s="47"/>
      <c r="C3328" s="47">
        <v>221</v>
      </c>
    </row>
    <row r="3329" spans="1:3" x14ac:dyDescent="0.25">
      <c r="A3329" s="5">
        <v>65490430</v>
      </c>
      <c r="B3329" s="47"/>
      <c r="C3329" s="47">
        <v>200</v>
      </c>
    </row>
    <row r="3330" spans="1:3" x14ac:dyDescent="0.25">
      <c r="A3330" s="5">
        <v>65498063</v>
      </c>
      <c r="B3330" s="47"/>
      <c r="C3330" s="47">
        <v>125</v>
      </c>
    </row>
    <row r="3331" spans="1:3" x14ac:dyDescent="0.25">
      <c r="A3331" s="5">
        <v>65540451</v>
      </c>
      <c r="B3331" s="47"/>
      <c r="C3331" s="47">
        <v>165</v>
      </c>
    </row>
    <row r="3332" spans="1:3" x14ac:dyDescent="0.25">
      <c r="A3332" s="5">
        <v>65588385</v>
      </c>
      <c r="B3332" s="47"/>
      <c r="C3332" s="47">
        <v>189</v>
      </c>
    </row>
    <row r="3333" spans="1:3" x14ac:dyDescent="0.25">
      <c r="A3333" s="5">
        <v>67278337</v>
      </c>
      <c r="B3333" s="47"/>
      <c r="C3333" s="47">
        <v>125</v>
      </c>
    </row>
    <row r="3334" spans="1:3" x14ac:dyDescent="0.25">
      <c r="A3334" s="5">
        <v>68783554</v>
      </c>
      <c r="B3334" s="47"/>
      <c r="C3334" s="47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105E-5A75-42D7-806E-12AB00871778}">
  <sheetPr>
    <tabColor rgb="FFFF0000"/>
  </sheetPr>
  <dimension ref="A1:P1636"/>
  <sheetViews>
    <sheetView topLeftCell="A1607" workbookViewId="0">
      <selection activeCell="A1622" sqref="A1621:B1636"/>
    </sheetView>
  </sheetViews>
  <sheetFormatPr defaultRowHeight="15" x14ac:dyDescent="0.25"/>
  <cols>
    <col min="1" max="1" width="9" bestFit="1" customWidth="1"/>
    <col min="2" max="2" width="44.42578125" bestFit="1" customWidth="1"/>
    <col min="3" max="3" width="19" bestFit="1" customWidth="1"/>
    <col min="4" max="4" width="12.42578125" bestFit="1" customWidth="1"/>
    <col min="5" max="5" width="13.5703125" bestFit="1" customWidth="1"/>
    <col min="6" max="7" width="10.5703125" bestFit="1" customWidth="1"/>
    <col min="8" max="8" width="15.42578125" bestFit="1" customWidth="1"/>
    <col min="9" max="9" width="14.5703125" bestFit="1" customWidth="1"/>
    <col min="10" max="10" width="14.42578125" bestFit="1" customWidth="1"/>
    <col min="11" max="11" width="10.5703125" bestFit="1" customWidth="1"/>
    <col min="12" max="12" width="8.5703125" bestFit="1" customWidth="1"/>
    <col min="13" max="13" width="14.5703125" bestFit="1" customWidth="1"/>
    <col min="14" max="14" width="13.5703125" bestFit="1" customWidth="1"/>
    <col min="15" max="16" width="7.42578125" bestFit="1" customWidth="1"/>
  </cols>
  <sheetData>
    <row r="1" spans="1:16" x14ac:dyDescent="0.25">
      <c r="A1" s="2" t="s">
        <v>41</v>
      </c>
      <c r="B1" s="4" t="s">
        <v>42</v>
      </c>
      <c r="C1" s="4" t="s">
        <v>2355</v>
      </c>
      <c r="D1" s="4" t="s">
        <v>2356</v>
      </c>
      <c r="E1" s="4" t="s">
        <v>2357</v>
      </c>
      <c r="F1" s="4" t="s">
        <v>2358</v>
      </c>
      <c r="G1" s="4" t="s">
        <v>2359</v>
      </c>
      <c r="H1" s="4" t="s">
        <v>2360</v>
      </c>
      <c r="I1" s="4" t="s">
        <v>2361</v>
      </c>
      <c r="J1" s="4" t="s">
        <v>2362</v>
      </c>
      <c r="K1" s="4" t="s">
        <v>2363</v>
      </c>
      <c r="L1" s="4" t="s">
        <v>2364</v>
      </c>
      <c r="M1" s="4" t="s">
        <v>2365</v>
      </c>
      <c r="N1" s="4" t="s">
        <v>2366</v>
      </c>
      <c r="O1" s="4" t="s">
        <v>2367</v>
      </c>
      <c r="P1" s="4" t="s">
        <v>2368</v>
      </c>
    </row>
    <row r="2" spans="1:16" x14ac:dyDescent="0.25">
      <c r="A2" s="5">
        <v>17090</v>
      </c>
      <c r="B2" s="6" t="s">
        <v>43</v>
      </c>
      <c r="C2" s="6" t="s">
        <v>2369</v>
      </c>
      <c r="D2" s="6" t="s">
        <v>2370</v>
      </c>
      <c r="E2" s="6" t="s">
        <v>2371</v>
      </c>
      <c r="F2" s="7">
        <v>39720</v>
      </c>
      <c r="G2" s="7">
        <v>40730</v>
      </c>
      <c r="H2" s="6" t="s">
        <v>2372</v>
      </c>
      <c r="I2" s="6" t="s">
        <v>849</v>
      </c>
      <c r="J2" s="6" t="s">
        <v>2373</v>
      </c>
      <c r="K2" s="7">
        <v>45205</v>
      </c>
      <c r="L2" s="6" t="s">
        <v>2374</v>
      </c>
      <c r="M2" s="6" t="s">
        <v>2375</v>
      </c>
      <c r="N2" s="6" t="s">
        <v>849</v>
      </c>
      <c r="O2" s="7"/>
      <c r="P2" s="6" t="s">
        <v>2376</v>
      </c>
    </row>
    <row r="3" spans="1:16" x14ac:dyDescent="0.25">
      <c r="A3" s="5">
        <v>17093</v>
      </c>
      <c r="B3" s="6" t="s">
        <v>44</v>
      </c>
      <c r="C3" s="6" t="s">
        <v>2369</v>
      </c>
      <c r="D3" s="6" t="s">
        <v>2370</v>
      </c>
      <c r="E3" s="6" t="s">
        <v>2371</v>
      </c>
      <c r="F3" s="7">
        <v>39721</v>
      </c>
      <c r="G3" s="7">
        <v>40730</v>
      </c>
      <c r="H3" s="6" t="s">
        <v>2377</v>
      </c>
      <c r="I3" s="6" t="s">
        <v>849</v>
      </c>
      <c r="J3" s="6" t="s">
        <v>2373</v>
      </c>
      <c r="K3" s="7">
        <v>45205</v>
      </c>
      <c r="L3" s="6" t="s">
        <v>2374</v>
      </c>
      <c r="M3" s="6" t="s">
        <v>2375</v>
      </c>
      <c r="N3" s="6" t="s">
        <v>849</v>
      </c>
      <c r="O3" s="7"/>
      <c r="P3" s="6" t="s">
        <v>2376</v>
      </c>
    </row>
    <row r="4" spans="1:16" x14ac:dyDescent="0.25">
      <c r="A4" s="5">
        <v>62697527</v>
      </c>
      <c r="B4" s="6" t="s">
        <v>54</v>
      </c>
      <c r="C4" s="6" t="s">
        <v>2378</v>
      </c>
      <c r="D4" s="6" t="s">
        <v>2370</v>
      </c>
      <c r="E4" s="6" t="s">
        <v>2379</v>
      </c>
      <c r="F4" s="7">
        <v>45289</v>
      </c>
      <c r="G4" s="7">
        <v>45078</v>
      </c>
      <c r="H4" s="6" t="s">
        <v>2380</v>
      </c>
      <c r="I4" s="6" t="s">
        <v>849</v>
      </c>
      <c r="J4" s="6" t="s">
        <v>2381</v>
      </c>
      <c r="K4" s="7">
        <v>45206</v>
      </c>
      <c r="L4" s="6" t="s">
        <v>2374</v>
      </c>
      <c r="M4" s="6" t="s">
        <v>2382</v>
      </c>
      <c r="N4" s="6" t="s">
        <v>849</v>
      </c>
      <c r="O4" s="7"/>
      <c r="P4" s="6" t="s">
        <v>2376</v>
      </c>
    </row>
    <row r="5" spans="1:16" x14ac:dyDescent="0.25">
      <c r="A5" s="5">
        <v>62697529</v>
      </c>
      <c r="B5" s="6" t="s">
        <v>56</v>
      </c>
      <c r="C5" s="6" t="s">
        <v>2378</v>
      </c>
      <c r="D5" s="6" t="s">
        <v>2370</v>
      </c>
      <c r="E5" s="6" t="s">
        <v>2379</v>
      </c>
      <c r="F5" s="7">
        <v>45289</v>
      </c>
      <c r="G5" s="7">
        <v>45078</v>
      </c>
      <c r="H5" s="6" t="s">
        <v>2383</v>
      </c>
      <c r="I5" s="6" t="s">
        <v>849</v>
      </c>
      <c r="J5" s="6" t="s">
        <v>2381</v>
      </c>
      <c r="K5" s="7">
        <v>45206</v>
      </c>
      <c r="L5" s="6" t="s">
        <v>2374</v>
      </c>
      <c r="M5" s="6" t="s">
        <v>2382</v>
      </c>
      <c r="N5" s="6" t="s">
        <v>849</v>
      </c>
      <c r="O5" s="7"/>
      <c r="P5" s="6" t="s">
        <v>2376</v>
      </c>
    </row>
    <row r="6" spans="1:16" x14ac:dyDescent="0.25">
      <c r="A6" s="5">
        <v>62697530</v>
      </c>
      <c r="B6" s="6" t="s">
        <v>57</v>
      </c>
      <c r="C6" s="6" t="s">
        <v>2378</v>
      </c>
      <c r="D6" s="6" t="s">
        <v>2370</v>
      </c>
      <c r="E6" s="6" t="s">
        <v>2379</v>
      </c>
      <c r="F6" s="7">
        <v>45289</v>
      </c>
      <c r="G6" s="7">
        <v>45078</v>
      </c>
      <c r="H6" s="6" t="s">
        <v>2384</v>
      </c>
      <c r="I6" s="6" t="s">
        <v>849</v>
      </c>
      <c r="J6" s="6" t="s">
        <v>2381</v>
      </c>
      <c r="K6" s="7">
        <v>45206</v>
      </c>
      <c r="L6" s="6" t="s">
        <v>2374</v>
      </c>
      <c r="M6" s="6" t="s">
        <v>2382</v>
      </c>
      <c r="N6" s="6" t="s">
        <v>849</v>
      </c>
      <c r="O6" s="7"/>
      <c r="P6" s="6" t="s">
        <v>2376</v>
      </c>
    </row>
    <row r="7" spans="1:16" x14ac:dyDescent="0.25">
      <c r="A7" s="5">
        <v>64313602</v>
      </c>
      <c r="B7" s="6" t="s">
        <v>210</v>
      </c>
      <c r="C7" s="6" t="s">
        <v>2378</v>
      </c>
      <c r="D7" s="6" t="s">
        <v>2370</v>
      </c>
      <c r="E7" s="6" t="s">
        <v>2379</v>
      </c>
      <c r="F7" s="7">
        <v>45313</v>
      </c>
      <c r="G7" s="7">
        <v>45205</v>
      </c>
      <c r="H7" s="6" t="s">
        <v>2385</v>
      </c>
      <c r="I7" s="6" t="s">
        <v>849</v>
      </c>
      <c r="J7" s="6" t="s">
        <v>2381</v>
      </c>
      <c r="K7" s="7">
        <v>45205</v>
      </c>
      <c r="L7" s="6" t="s">
        <v>2374</v>
      </c>
      <c r="M7" s="6" t="s">
        <v>2375</v>
      </c>
      <c r="N7" s="6" t="s">
        <v>849</v>
      </c>
      <c r="O7" s="7"/>
      <c r="P7" s="6" t="s">
        <v>2376</v>
      </c>
    </row>
    <row r="8" spans="1:16" x14ac:dyDescent="0.25">
      <c r="A8" s="5">
        <v>64313605</v>
      </c>
      <c r="B8" s="6" t="s">
        <v>233</v>
      </c>
      <c r="C8" s="6" t="s">
        <v>2386</v>
      </c>
      <c r="D8" s="6" t="s">
        <v>2370</v>
      </c>
      <c r="E8" s="6" t="s">
        <v>2379</v>
      </c>
      <c r="F8" s="7">
        <v>45313</v>
      </c>
      <c r="G8" s="7">
        <v>45205</v>
      </c>
      <c r="H8" s="6" t="s">
        <v>2387</v>
      </c>
      <c r="I8" s="6" t="s">
        <v>849</v>
      </c>
      <c r="J8" s="6" t="s">
        <v>2381</v>
      </c>
      <c r="K8" s="7">
        <v>45208</v>
      </c>
      <c r="L8" s="6" t="s">
        <v>2374</v>
      </c>
      <c r="M8" s="6" t="s">
        <v>2381</v>
      </c>
      <c r="N8" s="6" t="s">
        <v>849</v>
      </c>
      <c r="O8" s="7"/>
      <c r="P8" s="6" t="s">
        <v>2376</v>
      </c>
    </row>
    <row r="9" spans="1:16" x14ac:dyDescent="0.25">
      <c r="A9" s="5">
        <v>64314592</v>
      </c>
      <c r="B9" s="6" t="s">
        <v>232</v>
      </c>
      <c r="C9" s="6" t="s">
        <v>2386</v>
      </c>
      <c r="D9" s="6" t="s">
        <v>2370</v>
      </c>
      <c r="E9" s="6" t="s">
        <v>2379</v>
      </c>
      <c r="F9" s="7">
        <v>45313</v>
      </c>
      <c r="G9" s="7">
        <v>45208</v>
      </c>
      <c r="H9" s="6" t="s">
        <v>2388</v>
      </c>
      <c r="I9" s="6" t="s">
        <v>849</v>
      </c>
      <c r="J9" s="6" t="s">
        <v>2381</v>
      </c>
      <c r="K9" s="7">
        <v>45208</v>
      </c>
      <c r="L9" s="6" t="s">
        <v>2374</v>
      </c>
      <c r="M9" s="6" t="s">
        <v>2381</v>
      </c>
      <c r="N9" s="6" t="s">
        <v>849</v>
      </c>
      <c r="O9" s="7"/>
      <c r="P9" s="6" t="s">
        <v>2376</v>
      </c>
    </row>
    <row r="10" spans="1:16" x14ac:dyDescent="0.25">
      <c r="A10" s="5">
        <v>64314609</v>
      </c>
      <c r="B10" s="6" t="s">
        <v>397</v>
      </c>
      <c r="C10" s="6" t="s">
        <v>2386</v>
      </c>
      <c r="D10" s="6" t="s">
        <v>2370</v>
      </c>
      <c r="E10" s="6" t="s">
        <v>2379</v>
      </c>
      <c r="F10" s="7">
        <v>45313</v>
      </c>
      <c r="G10" s="7">
        <v>45208</v>
      </c>
      <c r="H10" s="6" t="s">
        <v>2387</v>
      </c>
      <c r="I10" s="6" t="s">
        <v>849</v>
      </c>
      <c r="J10" s="6" t="s">
        <v>2381</v>
      </c>
      <c r="K10" s="7">
        <v>45208</v>
      </c>
      <c r="L10" s="6" t="s">
        <v>2374</v>
      </c>
      <c r="M10" s="6" t="s">
        <v>2381</v>
      </c>
      <c r="N10" s="6" t="s">
        <v>849</v>
      </c>
      <c r="O10" s="7"/>
      <c r="P10" s="6" t="s">
        <v>2376</v>
      </c>
    </row>
    <row r="11" spans="1:16" x14ac:dyDescent="0.25">
      <c r="A11" s="5">
        <v>64314618</v>
      </c>
      <c r="B11" s="6" t="s">
        <v>469</v>
      </c>
      <c r="C11" s="6" t="s">
        <v>2378</v>
      </c>
      <c r="D11" s="6" t="s">
        <v>2370</v>
      </c>
      <c r="E11" s="6" t="s">
        <v>2379</v>
      </c>
      <c r="F11" s="7">
        <v>45313</v>
      </c>
      <c r="G11" s="7">
        <v>45208</v>
      </c>
      <c r="H11" s="6" t="s">
        <v>2389</v>
      </c>
      <c r="I11" s="6" t="s">
        <v>849</v>
      </c>
      <c r="J11" s="6" t="s">
        <v>2381</v>
      </c>
      <c r="K11" s="7">
        <v>45208</v>
      </c>
      <c r="L11" s="6" t="s">
        <v>2374</v>
      </c>
      <c r="M11" s="6" t="s">
        <v>2381</v>
      </c>
      <c r="N11" s="6" t="s">
        <v>849</v>
      </c>
      <c r="O11" s="7"/>
      <c r="P11" s="6" t="s">
        <v>2376</v>
      </c>
    </row>
    <row r="12" spans="1:16" x14ac:dyDescent="0.25">
      <c r="A12" s="5">
        <v>67135545</v>
      </c>
      <c r="B12" s="6" t="s">
        <v>2390</v>
      </c>
      <c r="C12" s="6" t="s">
        <v>2378</v>
      </c>
      <c r="D12" s="6" t="s">
        <v>2370</v>
      </c>
      <c r="E12" s="6" t="s">
        <v>2391</v>
      </c>
      <c r="F12" s="7">
        <v>44963</v>
      </c>
      <c r="G12" s="7">
        <v>42629</v>
      </c>
      <c r="H12" s="6" t="s">
        <v>2392</v>
      </c>
      <c r="I12" s="6" t="s">
        <v>849</v>
      </c>
      <c r="J12" s="6" t="s">
        <v>2381</v>
      </c>
      <c r="K12" s="7">
        <v>45200</v>
      </c>
      <c r="L12" s="6" t="s">
        <v>2374</v>
      </c>
      <c r="M12" s="6" t="s">
        <v>2393</v>
      </c>
      <c r="N12" s="6" t="s">
        <v>849</v>
      </c>
      <c r="O12" s="7"/>
      <c r="P12" s="6" t="s">
        <v>2376</v>
      </c>
    </row>
    <row r="13" spans="1:16" x14ac:dyDescent="0.25">
      <c r="A13" s="5">
        <v>67135546</v>
      </c>
      <c r="B13" s="6" t="s">
        <v>2394</v>
      </c>
      <c r="C13" s="6" t="s">
        <v>2378</v>
      </c>
      <c r="D13" s="6" t="s">
        <v>2370</v>
      </c>
      <c r="E13" s="6" t="s">
        <v>2391</v>
      </c>
      <c r="F13" s="7">
        <v>44883</v>
      </c>
      <c r="G13" s="7">
        <v>42629</v>
      </c>
      <c r="H13" s="6" t="s">
        <v>2395</v>
      </c>
      <c r="I13" s="6" t="s">
        <v>849</v>
      </c>
      <c r="J13" s="6" t="s">
        <v>2381</v>
      </c>
      <c r="K13" s="7">
        <v>45200</v>
      </c>
      <c r="L13" s="6" t="s">
        <v>2374</v>
      </c>
      <c r="M13" s="6" t="s">
        <v>2396</v>
      </c>
      <c r="N13" s="6" t="s">
        <v>849</v>
      </c>
      <c r="O13" s="7"/>
      <c r="P13" s="6" t="s">
        <v>2376</v>
      </c>
    </row>
    <row r="14" spans="1:16" x14ac:dyDescent="0.25">
      <c r="A14" s="5">
        <v>67135547</v>
      </c>
      <c r="B14" s="6" t="s">
        <v>2397</v>
      </c>
      <c r="C14" s="6" t="s">
        <v>2378</v>
      </c>
      <c r="D14" s="6" t="s">
        <v>2370</v>
      </c>
      <c r="E14" s="6" t="s">
        <v>2391</v>
      </c>
      <c r="F14" s="7">
        <v>44893</v>
      </c>
      <c r="G14" s="7">
        <v>42629</v>
      </c>
      <c r="H14" s="6" t="s">
        <v>2398</v>
      </c>
      <c r="I14" s="6" t="s">
        <v>849</v>
      </c>
      <c r="J14" s="6" t="s">
        <v>2381</v>
      </c>
      <c r="K14" s="7">
        <v>45200</v>
      </c>
      <c r="L14" s="6" t="s">
        <v>2374</v>
      </c>
      <c r="M14" s="6" t="s">
        <v>2396</v>
      </c>
      <c r="N14" s="6" t="s">
        <v>849</v>
      </c>
      <c r="O14" s="7"/>
      <c r="P14" s="6" t="s">
        <v>2376</v>
      </c>
    </row>
    <row r="15" spans="1:16" x14ac:dyDescent="0.25">
      <c r="A15" s="5">
        <v>67140609</v>
      </c>
      <c r="B15" s="6" t="s">
        <v>1735</v>
      </c>
      <c r="C15" s="6" t="s">
        <v>2378</v>
      </c>
      <c r="D15" s="6" t="s">
        <v>2370</v>
      </c>
      <c r="E15" s="6" t="s">
        <v>2391</v>
      </c>
      <c r="F15" s="7">
        <v>44683</v>
      </c>
      <c r="G15" s="7">
        <v>42646</v>
      </c>
      <c r="H15" s="6" t="s">
        <v>2399</v>
      </c>
      <c r="I15" s="6" t="s">
        <v>849</v>
      </c>
      <c r="J15" s="6" t="s">
        <v>2381</v>
      </c>
      <c r="K15" s="7">
        <v>45200</v>
      </c>
      <c r="L15" s="6" t="s">
        <v>2374</v>
      </c>
      <c r="M15" s="6" t="s">
        <v>2396</v>
      </c>
      <c r="N15" s="6" t="s">
        <v>849</v>
      </c>
      <c r="O15" s="7"/>
      <c r="P15" s="6" t="s">
        <v>2376</v>
      </c>
    </row>
    <row r="16" spans="1:16" x14ac:dyDescent="0.25">
      <c r="A16" s="5">
        <v>67146355</v>
      </c>
      <c r="B16" s="6" t="s">
        <v>403</v>
      </c>
      <c r="C16" s="6" t="s">
        <v>2378</v>
      </c>
      <c r="D16" s="6" t="s">
        <v>2370</v>
      </c>
      <c r="E16" s="6" t="s">
        <v>2391</v>
      </c>
      <c r="F16" s="7">
        <v>45174</v>
      </c>
      <c r="G16" s="7">
        <v>42660</v>
      </c>
      <c r="H16" s="6" t="s">
        <v>2400</v>
      </c>
      <c r="I16" s="6" t="s">
        <v>849</v>
      </c>
      <c r="J16" s="6" t="s">
        <v>2381</v>
      </c>
      <c r="K16" s="7">
        <v>45174</v>
      </c>
      <c r="L16" s="6" t="s">
        <v>2374</v>
      </c>
      <c r="M16" s="6" t="s">
        <v>2381</v>
      </c>
      <c r="N16" s="6" t="s">
        <v>849</v>
      </c>
      <c r="O16" s="7"/>
      <c r="P16" s="6" t="s">
        <v>2376</v>
      </c>
    </row>
    <row r="17" spans="1:16" x14ac:dyDescent="0.25">
      <c r="A17" s="5">
        <v>67148110</v>
      </c>
      <c r="B17" s="6" t="s">
        <v>2401</v>
      </c>
      <c r="C17" s="6" t="s">
        <v>2378</v>
      </c>
      <c r="D17" s="6" t="s">
        <v>2370</v>
      </c>
      <c r="E17" s="6" t="s">
        <v>2391</v>
      </c>
      <c r="F17" s="7">
        <v>44018</v>
      </c>
      <c r="G17" s="7">
        <v>42663</v>
      </c>
      <c r="H17" s="6" t="s">
        <v>2402</v>
      </c>
      <c r="I17" s="6" t="s">
        <v>849</v>
      </c>
      <c r="J17" s="6" t="s">
        <v>2381</v>
      </c>
      <c r="K17" s="7">
        <v>45151</v>
      </c>
      <c r="L17" s="6" t="s">
        <v>2374</v>
      </c>
      <c r="M17" s="6" t="s">
        <v>2403</v>
      </c>
      <c r="N17" s="6" t="s">
        <v>849</v>
      </c>
      <c r="O17" s="7"/>
      <c r="P17" s="6" t="s">
        <v>2376</v>
      </c>
    </row>
    <row r="18" spans="1:16" x14ac:dyDescent="0.25">
      <c r="A18" s="5">
        <v>67155409</v>
      </c>
      <c r="B18" s="6" t="s">
        <v>2404</v>
      </c>
      <c r="C18" s="6" t="s">
        <v>2378</v>
      </c>
      <c r="D18" s="6" t="s">
        <v>2370</v>
      </c>
      <c r="E18" s="6" t="s">
        <v>2405</v>
      </c>
      <c r="F18" s="7">
        <v>45183</v>
      </c>
      <c r="G18" s="7">
        <v>42677</v>
      </c>
      <c r="H18" s="6" t="s">
        <v>2406</v>
      </c>
      <c r="I18" s="6" t="s">
        <v>849</v>
      </c>
      <c r="J18" s="6" t="s">
        <v>2381</v>
      </c>
      <c r="K18" s="7">
        <v>45200</v>
      </c>
      <c r="L18" s="6" t="s">
        <v>2374</v>
      </c>
      <c r="M18" s="6" t="s">
        <v>2396</v>
      </c>
      <c r="N18" s="6" t="s">
        <v>849</v>
      </c>
      <c r="O18" s="7"/>
      <c r="P18" s="6" t="s">
        <v>2376</v>
      </c>
    </row>
    <row r="19" spans="1:16" x14ac:dyDescent="0.25">
      <c r="A19" s="5">
        <v>67218497</v>
      </c>
      <c r="B19" s="6" t="s">
        <v>2407</v>
      </c>
      <c r="C19" s="6" t="s">
        <v>2378</v>
      </c>
      <c r="D19" s="6" t="s">
        <v>2370</v>
      </c>
      <c r="E19" s="6" t="s">
        <v>2391</v>
      </c>
      <c r="F19" s="7">
        <v>44953</v>
      </c>
      <c r="G19" s="7">
        <v>42774</v>
      </c>
      <c r="H19" s="6" t="s">
        <v>2408</v>
      </c>
      <c r="I19" s="6" t="s">
        <v>849</v>
      </c>
      <c r="J19" s="6" t="s">
        <v>2381</v>
      </c>
      <c r="K19" s="7">
        <v>45200</v>
      </c>
      <c r="L19" s="6" t="s">
        <v>2374</v>
      </c>
      <c r="M19" s="6" t="s">
        <v>2409</v>
      </c>
      <c r="N19" s="6" t="s">
        <v>849</v>
      </c>
      <c r="O19" s="7"/>
      <c r="P19" s="6" t="s">
        <v>2376</v>
      </c>
    </row>
    <row r="20" spans="1:16" x14ac:dyDescent="0.25">
      <c r="A20" s="5">
        <v>67218509</v>
      </c>
      <c r="B20" s="6" t="s">
        <v>1197</v>
      </c>
      <c r="C20" s="6" t="s">
        <v>2378</v>
      </c>
      <c r="D20" s="6" t="s">
        <v>2370</v>
      </c>
      <c r="E20" s="6" t="s">
        <v>2391</v>
      </c>
      <c r="F20" s="7">
        <v>44953</v>
      </c>
      <c r="G20" s="7">
        <v>42774</v>
      </c>
      <c r="H20" s="6" t="s">
        <v>2410</v>
      </c>
      <c r="I20" s="6" t="s">
        <v>849</v>
      </c>
      <c r="J20" s="6" t="s">
        <v>2381</v>
      </c>
      <c r="K20" s="7">
        <v>45200</v>
      </c>
      <c r="L20" s="6" t="s">
        <v>2374</v>
      </c>
      <c r="M20" s="6" t="s">
        <v>2409</v>
      </c>
      <c r="N20" s="6" t="s">
        <v>849</v>
      </c>
      <c r="O20" s="7"/>
      <c r="P20" s="6" t="s">
        <v>2376</v>
      </c>
    </row>
    <row r="21" spans="1:16" x14ac:dyDescent="0.25">
      <c r="A21" s="5">
        <v>67220050</v>
      </c>
      <c r="B21" s="6" t="s">
        <v>1221</v>
      </c>
      <c r="C21" s="6" t="s">
        <v>2378</v>
      </c>
      <c r="D21" s="6" t="s">
        <v>2370</v>
      </c>
      <c r="E21" s="6" t="s">
        <v>2411</v>
      </c>
      <c r="F21" s="7">
        <v>43070</v>
      </c>
      <c r="G21" s="7">
        <v>42776</v>
      </c>
      <c r="H21" s="6" t="s">
        <v>2408</v>
      </c>
      <c r="I21" s="6" t="s">
        <v>849</v>
      </c>
      <c r="J21" s="6" t="s">
        <v>2381</v>
      </c>
      <c r="K21" s="7">
        <v>45108</v>
      </c>
      <c r="L21" s="6" t="s">
        <v>2374</v>
      </c>
      <c r="M21" s="6" t="s">
        <v>2396</v>
      </c>
      <c r="N21" s="6" t="s">
        <v>849</v>
      </c>
      <c r="O21" s="7"/>
      <c r="P21" s="6" t="s">
        <v>2376</v>
      </c>
    </row>
    <row r="22" spans="1:16" x14ac:dyDescent="0.25">
      <c r="A22" s="5">
        <v>67220051</v>
      </c>
      <c r="B22" s="6" t="s">
        <v>1198</v>
      </c>
      <c r="C22" s="6" t="s">
        <v>2378</v>
      </c>
      <c r="D22" s="6" t="s">
        <v>2370</v>
      </c>
      <c r="E22" s="6" t="s">
        <v>2411</v>
      </c>
      <c r="F22" s="7">
        <v>43070</v>
      </c>
      <c r="G22" s="7">
        <v>42776</v>
      </c>
      <c r="H22" s="6" t="s">
        <v>2410</v>
      </c>
      <c r="I22" s="6" t="s">
        <v>849</v>
      </c>
      <c r="J22" s="6" t="s">
        <v>2381</v>
      </c>
      <c r="K22" s="7">
        <v>45200</v>
      </c>
      <c r="L22" s="6" t="s">
        <v>2374</v>
      </c>
      <c r="M22" s="6" t="s">
        <v>2396</v>
      </c>
      <c r="N22" s="6" t="s">
        <v>849</v>
      </c>
      <c r="O22" s="7"/>
      <c r="P22" s="6" t="s">
        <v>2376</v>
      </c>
    </row>
    <row r="23" spans="1:16" x14ac:dyDescent="0.25">
      <c r="A23" s="5">
        <v>67224720</v>
      </c>
      <c r="B23" s="6" t="s">
        <v>2412</v>
      </c>
      <c r="C23" s="6" t="s">
        <v>2378</v>
      </c>
      <c r="D23" s="6" t="s">
        <v>2370</v>
      </c>
      <c r="E23" s="6" t="s">
        <v>2391</v>
      </c>
      <c r="F23" s="7">
        <v>44812</v>
      </c>
      <c r="G23" s="7">
        <v>42781</v>
      </c>
      <c r="H23" s="6" t="s">
        <v>2413</v>
      </c>
      <c r="I23" s="6" t="s">
        <v>849</v>
      </c>
      <c r="J23" s="6" t="s">
        <v>2381</v>
      </c>
      <c r="K23" s="7">
        <v>45151</v>
      </c>
      <c r="L23" s="6" t="s">
        <v>2374</v>
      </c>
      <c r="M23" s="6" t="s">
        <v>2403</v>
      </c>
      <c r="N23" s="6" t="s">
        <v>849</v>
      </c>
      <c r="O23" s="7"/>
      <c r="P23" s="6" t="s">
        <v>2376</v>
      </c>
    </row>
    <row r="24" spans="1:16" x14ac:dyDescent="0.25">
      <c r="A24" s="5">
        <v>67224827</v>
      </c>
      <c r="B24" s="6" t="s">
        <v>2414</v>
      </c>
      <c r="C24" s="6" t="s">
        <v>2378</v>
      </c>
      <c r="D24" s="6" t="s">
        <v>2370</v>
      </c>
      <c r="E24" s="6" t="s">
        <v>2391</v>
      </c>
      <c r="F24" s="7">
        <v>44748</v>
      </c>
      <c r="G24" s="7">
        <v>42781</v>
      </c>
      <c r="H24" s="6" t="s">
        <v>2415</v>
      </c>
      <c r="I24" s="6" t="s">
        <v>849</v>
      </c>
      <c r="J24" s="6" t="s">
        <v>2381</v>
      </c>
      <c r="K24" s="7">
        <v>45200</v>
      </c>
      <c r="L24" s="6" t="s">
        <v>2374</v>
      </c>
      <c r="M24" s="6" t="s">
        <v>2393</v>
      </c>
      <c r="N24" s="6" t="s">
        <v>849</v>
      </c>
      <c r="O24" s="7"/>
      <c r="P24" s="6" t="s">
        <v>2376</v>
      </c>
    </row>
    <row r="25" spans="1:16" x14ac:dyDescent="0.25">
      <c r="A25" s="5">
        <v>67226846</v>
      </c>
      <c r="B25" s="6" t="s">
        <v>2416</v>
      </c>
      <c r="C25" s="6" t="s">
        <v>2378</v>
      </c>
      <c r="D25" s="6" t="s">
        <v>2370</v>
      </c>
      <c r="E25" s="6" t="s">
        <v>2391</v>
      </c>
      <c r="F25" s="7">
        <v>44266</v>
      </c>
      <c r="G25" s="7">
        <v>42783</v>
      </c>
      <c r="H25" s="6" t="s">
        <v>2417</v>
      </c>
      <c r="I25" s="6" t="s">
        <v>849</v>
      </c>
      <c r="J25" s="6" t="s">
        <v>2381</v>
      </c>
      <c r="K25" s="7">
        <v>45190</v>
      </c>
      <c r="L25" s="6" t="s">
        <v>2374</v>
      </c>
      <c r="M25" s="6" t="s">
        <v>2418</v>
      </c>
      <c r="N25" s="6" t="s">
        <v>849</v>
      </c>
      <c r="O25" s="7"/>
      <c r="P25" s="6" t="s">
        <v>2376</v>
      </c>
    </row>
    <row r="26" spans="1:16" x14ac:dyDescent="0.25">
      <c r="A26" s="5">
        <v>67232078</v>
      </c>
      <c r="B26" s="6" t="s">
        <v>1829</v>
      </c>
      <c r="C26" s="6" t="s">
        <v>2378</v>
      </c>
      <c r="D26" s="6" t="s">
        <v>2370</v>
      </c>
      <c r="E26" s="6" t="s">
        <v>2391</v>
      </c>
      <c r="F26" s="7">
        <v>44953</v>
      </c>
      <c r="G26" s="7">
        <v>42789</v>
      </c>
      <c r="H26" s="6" t="s">
        <v>2385</v>
      </c>
      <c r="I26" s="6" t="s">
        <v>849</v>
      </c>
      <c r="J26" s="6" t="s">
        <v>2381</v>
      </c>
      <c r="K26" s="7">
        <v>45200</v>
      </c>
      <c r="L26" s="6" t="s">
        <v>2374</v>
      </c>
      <c r="M26" s="6" t="s">
        <v>2396</v>
      </c>
      <c r="N26" s="6" t="s">
        <v>849</v>
      </c>
      <c r="O26" s="7"/>
      <c r="P26" s="6" t="s">
        <v>2376</v>
      </c>
    </row>
    <row r="27" spans="1:16" x14ac:dyDescent="0.25">
      <c r="A27" s="5">
        <v>67232079</v>
      </c>
      <c r="B27" s="6" t="s">
        <v>590</v>
      </c>
      <c r="C27" s="6" t="s">
        <v>2378</v>
      </c>
      <c r="D27" s="6" t="s">
        <v>2370</v>
      </c>
      <c r="E27" s="6" t="s">
        <v>2371</v>
      </c>
      <c r="F27" s="7">
        <v>43256</v>
      </c>
      <c r="G27" s="7">
        <v>42789</v>
      </c>
      <c r="H27" s="6" t="s">
        <v>2419</v>
      </c>
      <c r="I27" s="6" t="s">
        <v>849</v>
      </c>
      <c r="J27" s="6" t="s">
        <v>2381</v>
      </c>
      <c r="K27" s="7">
        <v>45200</v>
      </c>
      <c r="L27" s="6" t="s">
        <v>2374</v>
      </c>
      <c r="M27" s="6" t="s">
        <v>2396</v>
      </c>
      <c r="N27" s="6" t="s">
        <v>849</v>
      </c>
      <c r="O27" s="7"/>
      <c r="P27" s="6" t="s">
        <v>2376</v>
      </c>
    </row>
    <row r="28" spans="1:16" x14ac:dyDescent="0.25">
      <c r="A28" s="5">
        <v>67232081</v>
      </c>
      <c r="B28" s="6" t="s">
        <v>1695</v>
      </c>
      <c r="C28" s="6" t="s">
        <v>2378</v>
      </c>
      <c r="D28" s="6" t="s">
        <v>2370</v>
      </c>
      <c r="E28" s="6" t="s">
        <v>2391</v>
      </c>
      <c r="F28" s="7">
        <v>44693</v>
      </c>
      <c r="G28" s="7">
        <v>42789</v>
      </c>
      <c r="H28" s="6" t="s">
        <v>2385</v>
      </c>
      <c r="I28" s="6" t="s">
        <v>849</v>
      </c>
      <c r="J28" s="6" t="s">
        <v>2381</v>
      </c>
      <c r="K28" s="7">
        <v>45200</v>
      </c>
      <c r="L28" s="6" t="s">
        <v>2374</v>
      </c>
      <c r="M28" s="6" t="s">
        <v>2420</v>
      </c>
      <c r="N28" s="6" t="s">
        <v>849</v>
      </c>
      <c r="O28" s="7"/>
      <c r="P28" s="6" t="s">
        <v>2376</v>
      </c>
    </row>
    <row r="29" spans="1:16" x14ac:dyDescent="0.25">
      <c r="A29" s="5">
        <v>67232813</v>
      </c>
      <c r="B29" s="6" t="s">
        <v>1770</v>
      </c>
      <c r="C29" s="6" t="s">
        <v>2378</v>
      </c>
      <c r="D29" s="6" t="s">
        <v>2370</v>
      </c>
      <c r="E29" s="6" t="s">
        <v>2391</v>
      </c>
      <c r="F29" s="7">
        <v>45140</v>
      </c>
      <c r="G29" s="7">
        <v>42790</v>
      </c>
      <c r="H29" s="6" t="s">
        <v>2421</v>
      </c>
      <c r="I29" s="6" t="s">
        <v>849</v>
      </c>
      <c r="J29" s="6" t="s">
        <v>2381</v>
      </c>
      <c r="K29" s="7">
        <v>45200</v>
      </c>
      <c r="L29" s="6" t="s">
        <v>2374</v>
      </c>
      <c r="M29" s="6" t="s">
        <v>2396</v>
      </c>
      <c r="N29" s="6" t="s">
        <v>849</v>
      </c>
      <c r="O29" s="7"/>
      <c r="P29" s="6" t="s">
        <v>2376</v>
      </c>
    </row>
    <row r="30" spans="1:16" x14ac:dyDescent="0.25">
      <c r="A30" s="5">
        <v>67241797</v>
      </c>
      <c r="B30" s="6" t="s">
        <v>2422</v>
      </c>
      <c r="C30" s="6" t="s">
        <v>2378</v>
      </c>
      <c r="D30" s="6" t="s">
        <v>2370</v>
      </c>
      <c r="E30" s="6" t="s">
        <v>2391</v>
      </c>
      <c r="F30" s="7">
        <v>44831</v>
      </c>
      <c r="G30" s="7">
        <v>42803</v>
      </c>
      <c r="H30" s="6" t="s">
        <v>2423</v>
      </c>
      <c r="I30" s="6" t="s">
        <v>849</v>
      </c>
      <c r="J30" s="6" t="s">
        <v>2381</v>
      </c>
      <c r="K30" s="7">
        <v>45200</v>
      </c>
      <c r="L30" s="6" t="s">
        <v>2374</v>
      </c>
      <c r="M30" s="6" t="s">
        <v>2409</v>
      </c>
      <c r="N30" s="6" t="s">
        <v>849</v>
      </c>
      <c r="O30" s="7"/>
      <c r="P30" s="6" t="s">
        <v>2376</v>
      </c>
    </row>
    <row r="31" spans="1:16" x14ac:dyDescent="0.25">
      <c r="A31" s="5">
        <v>67241800</v>
      </c>
      <c r="B31" s="6" t="s">
        <v>1797</v>
      </c>
      <c r="C31" s="6" t="s">
        <v>2378</v>
      </c>
      <c r="D31" s="6" t="s">
        <v>2370</v>
      </c>
      <c r="E31" s="6" t="s">
        <v>2405</v>
      </c>
      <c r="F31" s="7">
        <v>45194</v>
      </c>
      <c r="G31" s="7">
        <v>42803</v>
      </c>
      <c r="H31" s="6" t="s">
        <v>2424</v>
      </c>
      <c r="I31" s="6" t="s">
        <v>849</v>
      </c>
      <c r="J31" s="6" t="s">
        <v>2381</v>
      </c>
      <c r="K31" s="7">
        <v>45200</v>
      </c>
      <c r="L31" s="6" t="s">
        <v>2374</v>
      </c>
      <c r="M31" s="6" t="s">
        <v>2418</v>
      </c>
      <c r="N31" s="6" t="s">
        <v>849</v>
      </c>
      <c r="O31" s="7"/>
      <c r="P31" s="6" t="s">
        <v>2376</v>
      </c>
    </row>
    <row r="32" spans="1:16" x14ac:dyDescent="0.25">
      <c r="A32" s="5">
        <v>67242758</v>
      </c>
      <c r="B32" s="6" t="s">
        <v>1682</v>
      </c>
      <c r="C32" s="6" t="s">
        <v>2378</v>
      </c>
      <c r="D32" s="6" t="s">
        <v>2370</v>
      </c>
      <c r="E32" s="6" t="s">
        <v>2391</v>
      </c>
      <c r="F32" s="7">
        <v>45194</v>
      </c>
      <c r="G32" s="7">
        <v>42803</v>
      </c>
      <c r="H32" s="6" t="s">
        <v>2424</v>
      </c>
      <c r="I32" s="6" t="s">
        <v>849</v>
      </c>
      <c r="J32" s="6" t="s">
        <v>2381</v>
      </c>
      <c r="K32" s="7">
        <v>45200</v>
      </c>
      <c r="L32" s="6" t="s">
        <v>2374</v>
      </c>
      <c r="M32" s="6" t="s">
        <v>2418</v>
      </c>
      <c r="N32" s="6" t="s">
        <v>849</v>
      </c>
      <c r="O32" s="7"/>
      <c r="P32" s="6" t="s">
        <v>2376</v>
      </c>
    </row>
    <row r="33" spans="1:16" x14ac:dyDescent="0.25">
      <c r="A33" s="5">
        <v>67246142</v>
      </c>
      <c r="B33" s="6" t="s">
        <v>2425</v>
      </c>
      <c r="C33" s="6" t="s">
        <v>2378</v>
      </c>
      <c r="D33" s="6" t="s">
        <v>2370</v>
      </c>
      <c r="E33" s="6" t="s">
        <v>2391</v>
      </c>
      <c r="F33" s="7">
        <v>44908</v>
      </c>
      <c r="G33" s="7">
        <v>42808</v>
      </c>
      <c r="H33" s="6" t="s">
        <v>2426</v>
      </c>
      <c r="I33" s="6" t="s">
        <v>849</v>
      </c>
      <c r="J33" s="6" t="s">
        <v>2381</v>
      </c>
      <c r="K33" s="7">
        <v>45200</v>
      </c>
      <c r="L33" s="6" t="s">
        <v>2374</v>
      </c>
      <c r="M33" s="6" t="s">
        <v>2393</v>
      </c>
      <c r="N33" s="6" t="s">
        <v>849</v>
      </c>
      <c r="O33" s="7"/>
      <c r="P33" s="6" t="s">
        <v>2376</v>
      </c>
    </row>
    <row r="34" spans="1:16" x14ac:dyDescent="0.25">
      <c r="A34" s="5">
        <v>67247355</v>
      </c>
      <c r="B34" s="6" t="s">
        <v>1830</v>
      </c>
      <c r="C34" s="6" t="s">
        <v>2378</v>
      </c>
      <c r="D34" s="6" t="s">
        <v>2370</v>
      </c>
      <c r="E34" s="6" t="s">
        <v>2391</v>
      </c>
      <c r="F34" s="7">
        <v>44693</v>
      </c>
      <c r="G34" s="7">
        <v>42809</v>
      </c>
      <c r="H34" s="6" t="s">
        <v>2427</v>
      </c>
      <c r="I34" s="6" t="s">
        <v>849</v>
      </c>
      <c r="J34" s="6" t="s">
        <v>2381</v>
      </c>
      <c r="K34" s="7">
        <v>45200</v>
      </c>
      <c r="L34" s="6" t="s">
        <v>2374</v>
      </c>
      <c r="M34" s="6" t="s">
        <v>2396</v>
      </c>
      <c r="N34" s="6" t="s">
        <v>849</v>
      </c>
      <c r="O34" s="7"/>
      <c r="P34" s="6" t="s">
        <v>2376</v>
      </c>
    </row>
    <row r="35" spans="1:16" x14ac:dyDescent="0.25">
      <c r="A35" s="5">
        <v>67247530</v>
      </c>
      <c r="B35" s="6" t="s">
        <v>2428</v>
      </c>
      <c r="C35" s="6" t="s">
        <v>2378</v>
      </c>
      <c r="D35" s="6" t="s">
        <v>2370</v>
      </c>
      <c r="E35" s="6" t="s">
        <v>2371</v>
      </c>
      <c r="F35" s="7">
        <v>43138</v>
      </c>
      <c r="G35" s="7">
        <v>42810</v>
      </c>
      <c r="H35" s="6" t="s">
        <v>2429</v>
      </c>
      <c r="I35" s="6" t="s">
        <v>849</v>
      </c>
      <c r="J35" s="6" t="s">
        <v>2381</v>
      </c>
      <c r="K35" s="7">
        <v>45200</v>
      </c>
      <c r="L35" s="6" t="s">
        <v>2374</v>
      </c>
      <c r="M35" s="6" t="s">
        <v>2396</v>
      </c>
      <c r="N35" s="6" t="s">
        <v>849</v>
      </c>
      <c r="O35" s="7"/>
      <c r="P35" s="6" t="s">
        <v>2376</v>
      </c>
    </row>
    <row r="36" spans="1:16" x14ac:dyDescent="0.25">
      <c r="A36" s="5">
        <v>67247533</v>
      </c>
      <c r="B36" s="6" t="s">
        <v>2430</v>
      </c>
      <c r="C36" s="6" t="s">
        <v>2378</v>
      </c>
      <c r="D36" s="6" t="s">
        <v>2370</v>
      </c>
      <c r="E36" s="6" t="s">
        <v>2405</v>
      </c>
      <c r="F36" s="7">
        <v>45112</v>
      </c>
      <c r="G36" s="7">
        <v>42810</v>
      </c>
      <c r="H36" s="6" t="s">
        <v>2431</v>
      </c>
      <c r="I36" s="6" t="s">
        <v>849</v>
      </c>
      <c r="J36" s="6" t="s">
        <v>2381</v>
      </c>
      <c r="K36" s="7">
        <v>45200</v>
      </c>
      <c r="L36" s="6" t="s">
        <v>2374</v>
      </c>
      <c r="M36" s="6" t="s">
        <v>2396</v>
      </c>
      <c r="N36" s="6" t="s">
        <v>849</v>
      </c>
      <c r="O36" s="7"/>
      <c r="P36" s="6" t="s">
        <v>2376</v>
      </c>
    </row>
    <row r="37" spans="1:16" x14ac:dyDescent="0.25">
      <c r="A37" s="5">
        <v>67251613</v>
      </c>
      <c r="B37" s="6" t="s">
        <v>2432</v>
      </c>
      <c r="C37" s="6" t="s">
        <v>2378</v>
      </c>
      <c r="D37" s="6" t="s">
        <v>2370</v>
      </c>
      <c r="E37" s="6" t="s">
        <v>2391</v>
      </c>
      <c r="F37" s="7">
        <v>44078</v>
      </c>
      <c r="G37" s="7">
        <v>42815</v>
      </c>
      <c r="H37" s="6" t="s">
        <v>2433</v>
      </c>
      <c r="I37" s="6" t="s">
        <v>849</v>
      </c>
      <c r="J37" s="6" t="s">
        <v>2381</v>
      </c>
      <c r="K37" s="7">
        <v>45200</v>
      </c>
      <c r="L37" s="6" t="s">
        <v>2374</v>
      </c>
      <c r="M37" s="6" t="s">
        <v>2393</v>
      </c>
      <c r="N37" s="6" t="s">
        <v>849</v>
      </c>
      <c r="O37" s="7"/>
      <c r="P37" s="6" t="s">
        <v>2376</v>
      </c>
    </row>
    <row r="38" spans="1:16" x14ac:dyDescent="0.25">
      <c r="A38" s="5">
        <v>67255166</v>
      </c>
      <c r="B38" s="6" t="s">
        <v>2434</v>
      </c>
      <c r="C38" s="6" t="s">
        <v>2378</v>
      </c>
      <c r="D38" s="6" t="s">
        <v>2370</v>
      </c>
      <c r="E38" s="6" t="s">
        <v>2435</v>
      </c>
      <c r="F38" s="7">
        <v>44397</v>
      </c>
      <c r="G38" s="7">
        <v>42821</v>
      </c>
      <c r="H38" s="6" t="s">
        <v>2436</v>
      </c>
      <c r="I38" s="6" t="s">
        <v>849</v>
      </c>
      <c r="J38" s="6" t="s">
        <v>2381</v>
      </c>
      <c r="K38" s="7">
        <v>45140</v>
      </c>
      <c r="L38" s="6" t="s">
        <v>2374</v>
      </c>
      <c r="M38" s="6" t="s">
        <v>2437</v>
      </c>
      <c r="N38" s="6" t="s">
        <v>849</v>
      </c>
      <c r="O38" s="7"/>
      <c r="P38" s="6" t="s">
        <v>2376</v>
      </c>
    </row>
    <row r="39" spans="1:16" x14ac:dyDescent="0.25">
      <c r="A39" s="5">
        <v>67255883</v>
      </c>
      <c r="B39" s="6" t="s">
        <v>1280</v>
      </c>
      <c r="C39" s="6" t="s">
        <v>2378</v>
      </c>
      <c r="D39" s="6" t="s">
        <v>2370</v>
      </c>
      <c r="E39" s="6" t="s">
        <v>2391</v>
      </c>
      <c r="F39" s="7">
        <v>44683</v>
      </c>
      <c r="G39" s="7">
        <v>42821</v>
      </c>
      <c r="H39" s="6" t="s">
        <v>2438</v>
      </c>
      <c r="I39" s="6" t="s">
        <v>849</v>
      </c>
      <c r="J39" s="6" t="s">
        <v>2381</v>
      </c>
      <c r="K39" s="7">
        <v>45200</v>
      </c>
      <c r="L39" s="6" t="s">
        <v>2374</v>
      </c>
      <c r="M39" s="6" t="s">
        <v>2396</v>
      </c>
      <c r="N39" s="6" t="s">
        <v>849</v>
      </c>
      <c r="O39" s="7"/>
      <c r="P39" s="6" t="s">
        <v>2376</v>
      </c>
    </row>
    <row r="40" spans="1:16" x14ac:dyDescent="0.25">
      <c r="A40" s="5">
        <v>67263502</v>
      </c>
      <c r="B40" s="6" t="s">
        <v>2439</v>
      </c>
      <c r="C40" s="6" t="s">
        <v>2378</v>
      </c>
      <c r="D40" s="6" t="s">
        <v>2370</v>
      </c>
      <c r="E40" s="6" t="s">
        <v>2391</v>
      </c>
      <c r="F40" s="7">
        <v>45118</v>
      </c>
      <c r="G40" s="7">
        <v>42832</v>
      </c>
      <c r="H40" s="6" t="s">
        <v>2440</v>
      </c>
      <c r="I40" s="6" t="s">
        <v>849</v>
      </c>
      <c r="J40" s="6" t="s">
        <v>2381</v>
      </c>
      <c r="K40" s="7">
        <v>45200</v>
      </c>
      <c r="L40" s="6" t="s">
        <v>2374</v>
      </c>
      <c r="M40" s="6" t="s">
        <v>2393</v>
      </c>
      <c r="N40" s="6" t="s">
        <v>849</v>
      </c>
      <c r="O40" s="7"/>
      <c r="P40" s="6" t="s">
        <v>2376</v>
      </c>
    </row>
    <row r="41" spans="1:16" x14ac:dyDescent="0.25">
      <c r="A41" s="5">
        <v>67266888</v>
      </c>
      <c r="B41" s="6" t="s">
        <v>1535</v>
      </c>
      <c r="C41" s="6" t="s">
        <v>2378</v>
      </c>
      <c r="D41" s="6" t="s">
        <v>2370</v>
      </c>
      <c r="E41" s="6" t="s">
        <v>2435</v>
      </c>
      <c r="F41" s="7">
        <v>44473</v>
      </c>
      <c r="G41" s="7">
        <v>42835</v>
      </c>
      <c r="H41" s="6" t="s">
        <v>2441</v>
      </c>
      <c r="I41" s="6" t="s">
        <v>849</v>
      </c>
      <c r="J41" s="6" t="s">
        <v>2381</v>
      </c>
      <c r="K41" s="7">
        <v>45200</v>
      </c>
      <c r="L41" s="6" t="s">
        <v>2374</v>
      </c>
      <c r="M41" s="6" t="s">
        <v>2396</v>
      </c>
      <c r="N41" s="6" t="s">
        <v>849</v>
      </c>
      <c r="O41" s="7"/>
      <c r="P41" s="6" t="s">
        <v>2376</v>
      </c>
    </row>
    <row r="42" spans="1:16" x14ac:dyDescent="0.25">
      <c r="A42" s="5">
        <v>67266891</v>
      </c>
      <c r="B42" s="6" t="s">
        <v>1728</v>
      </c>
      <c r="C42" s="6" t="s">
        <v>2378</v>
      </c>
      <c r="D42" s="6" t="s">
        <v>2370</v>
      </c>
      <c r="E42" s="6" t="s">
        <v>2405</v>
      </c>
      <c r="F42" s="7">
        <v>45140</v>
      </c>
      <c r="G42" s="7">
        <v>42836</v>
      </c>
      <c r="H42" s="6" t="s">
        <v>2442</v>
      </c>
      <c r="I42" s="6" t="s">
        <v>849</v>
      </c>
      <c r="J42" s="6" t="s">
        <v>2381</v>
      </c>
      <c r="K42" s="7">
        <v>45200</v>
      </c>
      <c r="L42" s="6" t="s">
        <v>2374</v>
      </c>
      <c r="M42" s="6" t="s">
        <v>2396</v>
      </c>
      <c r="N42" s="6" t="s">
        <v>849</v>
      </c>
      <c r="O42" s="7"/>
      <c r="P42" s="6" t="s">
        <v>2376</v>
      </c>
    </row>
    <row r="43" spans="1:16" x14ac:dyDescent="0.25">
      <c r="A43" s="5">
        <v>67266919</v>
      </c>
      <c r="B43" s="6" t="s">
        <v>591</v>
      </c>
      <c r="C43" s="6" t="s">
        <v>2378</v>
      </c>
      <c r="D43" s="6" t="s">
        <v>2370</v>
      </c>
      <c r="E43" s="6" t="s">
        <v>2443</v>
      </c>
      <c r="F43" s="7">
        <v>43100</v>
      </c>
      <c r="G43" s="7">
        <v>42836</v>
      </c>
      <c r="H43" s="6" t="s">
        <v>2444</v>
      </c>
      <c r="I43" s="6" t="s">
        <v>849</v>
      </c>
      <c r="J43" s="6" t="s">
        <v>2381</v>
      </c>
      <c r="K43" s="7">
        <v>45200</v>
      </c>
      <c r="L43" s="6" t="s">
        <v>2374</v>
      </c>
      <c r="M43" s="6" t="s">
        <v>2396</v>
      </c>
      <c r="N43" s="6" t="s">
        <v>849</v>
      </c>
      <c r="O43" s="7"/>
      <c r="P43" s="6" t="s">
        <v>2376</v>
      </c>
    </row>
    <row r="44" spans="1:16" x14ac:dyDescent="0.25">
      <c r="A44" s="5">
        <v>67266925</v>
      </c>
      <c r="B44" s="6" t="s">
        <v>592</v>
      </c>
      <c r="C44" s="6" t="s">
        <v>2378</v>
      </c>
      <c r="D44" s="6" t="s">
        <v>2370</v>
      </c>
      <c r="E44" s="6" t="s">
        <v>2443</v>
      </c>
      <c r="F44" s="7">
        <v>43100</v>
      </c>
      <c r="G44" s="7">
        <v>42836</v>
      </c>
      <c r="H44" s="6" t="s">
        <v>2445</v>
      </c>
      <c r="I44" s="6" t="s">
        <v>849</v>
      </c>
      <c r="J44" s="6" t="s">
        <v>2381</v>
      </c>
      <c r="K44" s="7">
        <v>45200</v>
      </c>
      <c r="L44" s="6" t="s">
        <v>2374</v>
      </c>
      <c r="M44" s="6" t="s">
        <v>2396</v>
      </c>
      <c r="N44" s="6" t="s">
        <v>849</v>
      </c>
      <c r="O44" s="7"/>
      <c r="P44" s="6" t="s">
        <v>2376</v>
      </c>
    </row>
    <row r="45" spans="1:16" x14ac:dyDescent="0.25">
      <c r="A45" s="5">
        <v>67266926</v>
      </c>
      <c r="B45" s="6" t="s">
        <v>593</v>
      </c>
      <c r="C45" s="6" t="s">
        <v>2378</v>
      </c>
      <c r="D45" s="6" t="s">
        <v>2370</v>
      </c>
      <c r="E45" s="6" t="s">
        <v>2443</v>
      </c>
      <c r="F45" s="7">
        <v>43100</v>
      </c>
      <c r="G45" s="7">
        <v>42836</v>
      </c>
      <c r="H45" s="6" t="s">
        <v>2446</v>
      </c>
      <c r="I45" s="6" t="s">
        <v>849</v>
      </c>
      <c r="J45" s="6" t="s">
        <v>2381</v>
      </c>
      <c r="K45" s="7">
        <v>45200</v>
      </c>
      <c r="L45" s="6" t="s">
        <v>2374</v>
      </c>
      <c r="M45" s="6" t="s">
        <v>2396</v>
      </c>
      <c r="N45" s="6" t="s">
        <v>849</v>
      </c>
      <c r="O45" s="7"/>
      <c r="P45" s="6" t="s">
        <v>2376</v>
      </c>
    </row>
    <row r="46" spans="1:16" x14ac:dyDescent="0.25">
      <c r="A46" s="5">
        <v>67266935</v>
      </c>
      <c r="B46" s="6" t="s">
        <v>594</v>
      </c>
      <c r="C46" s="6" t="s">
        <v>2378</v>
      </c>
      <c r="D46" s="6" t="s">
        <v>2370</v>
      </c>
      <c r="E46" s="6" t="s">
        <v>2443</v>
      </c>
      <c r="F46" s="7">
        <v>43100</v>
      </c>
      <c r="G46" s="7">
        <v>42836</v>
      </c>
      <c r="H46" s="6" t="s">
        <v>2447</v>
      </c>
      <c r="I46" s="6" t="s">
        <v>849</v>
      </c>
      <c r="J46" s="6" t="s">
        <v>2381</v>
      </c>
      <c r="K46" s="7">
        <v>45200</v>
      </c>
      <c r="L46" s="6" t="s">
        <v>2374</v>
      </c>
      <c r="M46" s="6" t="s">
        <v>2396</v>
      </c>
      <c r="N46" s="6" t="s">
        <v>849</v>
      </c>
      <c r="O46" s="7"/>
      <c r="P46" s="6" t="s">
        <v>2376</v>
      </c>
    </row>
    <row r="47" spans="1:16" x14ac:dyDescent="0.25">
      <c r="A47" s="5">
        <v>67266937</v>
      </c>
      <c r="B47" s="6" t="s">
        <v>595</v>
      </c>
      <c r="C47" s="6" t="s">
        <v>2378</v>
      </c>
      <c r="D47" s="6" t="s">
        <v>2370</v>
      </c>
      <c r="E47" s="6" t="s">
        <v>2443</v>
      </c>
      <c r="F47" s="7">
        <v>43100</v>
      </c>
      <c r="G47" s="7">
        <v>42836</v>
      </c>
      <c r="H47" s="6" t="s">
        <v>2448</v>
      </c>
      <c r="I47" s="6" t="s">
        <v>849</v>
      </c>
      <c r="J47" s="6" t="s">
        <v>2381</v>
      </c>
      <c r="K47" s="7">
        <v>45200</v>
      </c>
      <c r="L47" s="6" t="s">
        <v>2374</v>
      </c>
      <c r="M47" s="6" t="s">
        <v>2396</v>
      </c>
      <c r="N47" s="6" t="s">
        <v>849</v>
      </c>
      <c r="O47" s="7"/>
      <c r="P47" s="6" t="s">
        <v>2376</v>
      </c>
    </row>
    <row r="48" spans="1:16" x14ac:dyDescent="0.25">
      <c r="A48" s="5">
        <v>67266938</v>
      </c>
      <c r="B48" s="6" t="s">
        <v>596</v>
      </c>
      <c r="C48" s="6" t="s">
        <v>2378</v>
      </c>
      <c r="D48" s="6" t="s">
        <v>2370</v>
      </c>
      <c r="E48" s="6" t="s">
        <v>2443</v>
      </c>
      <c r="F48" s="7">
        <v>43100</v>
      </c>
      <c r="G48" s="7">
        <v>42836</v>
      </c>
      <c r="H48" s="6" t="s">
        <v>2449</v>
      </c>
      <c r="I48" s="6" t="s">
        <v>849</v>
      </c>
      <c r="J48" s="6" t="s">
        <v>2381</v>
      </c>
      <c r="K48" s="7">
        <v>45200</v>
      </c>
      <c r="L48" s="6" t="s">
        <v>2374</v>
      </c>
      <c r="M48" s="6" t="s">
        <v>2396</v>
      </c>
      <c r="N48" s="6" t="s">
        <v>849</v>
      </c>
      <c r="O48" s="7"/>
      <c r="P48" s="6" t="s">
        <v>2376</v>
      </c>
    </row>
    <row r="49" spans="1:16" x14ac:dyDescent="0.25">
      <c r="A49" s="5">
        <v>67266939</v>
      </c>
      <c r="B49" s="6" t="s">
        <v>597</v>
      </c>
      <c r="C49" s="6" t="s">
        <v>2378</v>
      </c>
      <c r="D49" s="6" t="s">
        <v>2370</v>
      </c>
      <c r="E49" s="6" t="s">
        <v>2443</v>
      </c>
      <c r="F49" s="7">
        <v>43100</v>
      </c>
      <c r="G49" s="7">
        <v>42836</v>
      </c>
      <c r="H49" s="6" t="s">
        <v>2450</v>
      </c>
      <c r="I49" s="6" t="s">
        <v>849</v>
      </c>
      <c r="J49" s="6" t="s">
        <v>2381</v>
      </c>
      <c r="K49" s="7">
        <v>45200</v>
      </c>
      <c r="L49" s="6" t="s">
        <v>2374</v>
      </c>
      <c r="M49" s="6" t="s">
        <v>2396</v>
      </c>
      <c r="N49" s="6" t="s">
        <v>849</v>
      </c>
      <c r="O49" s="7"/>
      <c r="P49" s="6" t="s">
        <v>2376</v>
      </c>
    </row>
    <row r="50" spans="1:16" x14ac:dyDescent="0.25">
      <c r="A50" s="5">
        <v>67268552</v>
      </c>
      <c r="B50" s="6" t="s">
        <v>2062</v>
      </c>
      <c r="C50" s="6" t="s">
        <v>2378</v>
      </c>
      <c r="D50" s="6" t="s">
        <v>2370</v>
      </c>
      <c r="E50" s="6" t="s">
        <v>2391</v>
      </c>
      <c r="F50" s="7">
        <v>43552</v>
      </c>
      <c r="G50" s="7">
        <v>42838</v>
      </c>
      <c r="H50" s="6" t="s">
        <v>2451</v>
      </c>
      <c r="I50" s="6" t="s">
        <v>849</v>
      </c>
      <c r="J50" s="6" t="s">
        <v>2381</v>
      </c>
      <c r="K50" s="7">
        <v>45200</v>
      </c>
      <c r="L50" s="6" t="s">
        <v>2374</v>
      </c>
      <c r="M50" s="6" t="s">
        <v>2409</v>
      </c>
      <c r="N50" s="6" t="s">
        <v>849</v>
      </c>
      <c r="O50" s="7"/>
      <c r="P50" s="6" t="s">
        <v>2376</v>
      </c>
    </row>
    <row r="51" spans="1:16" x14ac:dyDescent="0.25">
      <c r="A51" s="5">
        <v>67268828</v>
      </c>
      <c r="B51" s="6" t="s">
        <v>1467</v>
      </c>
      <c r="C51" s="6" t="s">
        <v>2378</v>
      </c>
      <c r="D51" s="6" t="s">
        <v>2370</v>
      </c>
      <c r="E51" s="6" t="s">
        <v>2443</v>
      </c>
      <c r="F51" s="7">
        <v>43115</v>
      </c>
      <c r="G51" s="7">
        <v>42837</v>
      </c>
      <c r="H51" s="6" t="s">
        <v>2452</v>
      </c>
      <c r="I51" s="6" t="s">
        <v>849</v>
      </c>
      <c r="J51" s="6" t="s">
        <v>2381</v>
      </c>
      <c r="K51" s="7">
        <v>45200</v>
      </c>
      <c r="L51" s="6" t="s">
        <v>2374</v>
      </c>
      <c r="M51" s="6" t="s">
        <v>2393</v>
      </c>
      <c r="N51" s="6" t="s">
        <v>849</v>
      </c>
      <c r="O51" s="7"/>
      <c r="P51" s="6" t="s">
        <v>2376</v>
      </c>
    </row>
    <row r="52" spans="1:16" x14ac:dyDescent="0.25">
      <c r="A52" s="5">
        <v>67268830</v>
      </c>
      <c r="B52" s="6" t="s">
        <v>1473</v>
      </c>
      <c r="C52" s="6" t="s">
        <v>2378</v>
      </c>
      <c r="D52" s="6" t="s">
        <v>2370</v>
      </c>
      <c r="E52" s="6" t="s">
        <v>2443</v>
      </c>
      <c r="F52" s="7">
        <v>43115</v>
      </c>
      <c r="G52" s="7">
        <v>42837</v>
      </c>
      <c r="H52" s="6" t="s">
        <v>2453</v>
      </c>
      <c r="I52" s="6" t="s">
        <v>849</v>
      </c>
      <c r="J52" s="6" t="s">
        <v>2381</v>
      </c>
      <c r="K52" s="7">
        <v>45200</v>
      </c>
      <c r="L52" s="6" t="s">
        <v>2374</v>
      </c>
      <c r="M52" s="6" t="s">
        <v>2393</v>
      </c>
      <c r="N52" s="6" t="s">
        <v>849</v>
      </c>
      <c r="O52" s="7"/>
      <c r="P52" s="6" t="s">
        <v>2376</v>
      </c>
    </row>
    <row r="53" spans="1:16" x14ac:dyDescent="0.25">
      <c r="A53" s="5">
        <v>67270381</v>
      </c>
      <c r="B53" s="6" t="s">
        <v>2160</v>
      </c>
      <c r="C53" s="6" t="s">
        <v>2378</v>
      </c>
      <c r="D53" s="6" t="s">
        <v>2370</v>
      </c>
      <c r="E53" s="6" t="s">
        <v>2391</v>
      </c>
      <c r="F53" s="7">
        <v>44812</v>
      </c>
      <c r="G53" s="7">
        <v>42839</v>
      </c>
      <c r="H53" s="6" t="s">
        <v>2454</v>
      </c>
      <c r="I53" s="6" t="s">
        <v>849</v>
      </c>
      <c r="J53" s="6" t="s">
        <v>2381</v>
      </c>
      <c r="K53" s="7">
        <v>45200</v>
      </c>
      <c r="L53" s="6" t="s">
        <v>2374</v>
      </c>
      <c r="M53" s="6" t="s">
        <v>2396</v>
      </c>
      <c r="N53" s="6" t="s">
        <v>849</v>
      </c>
      <c r="O53" s="7"/>
      <c r="P53" s="6" t="s">
        <v>2376</v>
      </c>
    </row>
    <row r="54" spans="1:16" x14ac:dyDescent="0.25">
      <c r="A54" s="5">
        <v>67270386</v>
      </c>
      <c r="B54" s="6" t="s">
        <v>651</v>
      </c>
      <c r="C54" s="6" t="s">
        <v>2378</v>
      </c>
      <c r="D54" s="6" t="s">
        <v>2370</v>
      </c>
      <c r="E54" s="6" t="s">
        <v>2391</v>
      </c>
      <c r="F54" s="7">
        <v>44690</v>
      </c>
      <c r="G54" s="7">
        <v>42839</v>
      </c>
      <c r="H54" s="6" t="s">
        <v>2455</v>
      </c>
      <c r="I54" s="6" t="s">
        <v>849</v>
      </c>
      <c r="J54" s="6" t="s">
        <v>2381</v>
      </c>
      <c r="K54" s="7">
        <v>45200</v>
      </c>
      <c r="L54" s="6" t="s">
        <v>2374</v>
      </c>
      <c r="M54" s="6" t="s">
        <v>2396</v>
      </c>
      <c r="N54" s="6" t="s">
        <v>849</v>
      </c>
      <c r="O54" s="7"/>
      <c r="P54" s="6" t="s">
        <v>2376</v>
      </c>
    </row>
    <row r="55" spans="1:16" x14ac:dyDescent="0.25">
      <c r="A55" s="5">
        <v>67270387</v>
      </c>
      <c r="B55" s="6" t="s">
        <v>648</v>
      </c>
      <c r="C55" s="6" t="s">
        <v>2378</v>
      </c>
      <c r="D55" s="6" t="s">
        <v>2370</v>
      </c>
      <c r="E55" s="6" t="s">
        <v>2391</v>
      </c>
      <c r="F55" s="7">
        <v>44965</v>
      </c>
      <c r="G55" s="7">
        <v>42839</v>
      </c>
      <c r="H55" s="6" t="s">
        <v>2456</v>
      </c>
      <c r="I55" s="6" t="s">
        <v>849</v>
      </c>
      <c r="J55" s="6" t="s">
        <v>2381</v>
      </c>
      <c r="K55" s="7">
        <v>45200</v>
      </c>
      <c r="L55" s="6" t="s">
        <v>2374</v>
      </c>
      <c r="M55" s="6" t="s">
        <v>2396</v>
      </c>
      <c r="N55" s="6" t="s">
        <v>849</v>
      </c>
      <c r="O55" s="7"/>
      <c r="P55" s="6" t="s">
        <v>2376</v>
      </c>
    </row>
    <row r="56" spans="1:16" x14ac:dyDescent="0.25">
      <c r="A56" s="5">
        <v>67274859</v>
      </c>
      <c r="B56" s="6" t="s">
        <v>598</v>
      </c>
      <c r="C56" s="6" t="s">
        <v>2378</v>
      </c>
      <c r="D56" s="6" t="s">
        <v>2370</v>
      </c>
      <c r="E56" s="6" t="s">
        <v>2371</v>
      </c>
      <c r="F56" s="7">
        <v>43157</v>
      </c>
      <c r="G56" s="7">
        <v>42846</v>
      </c>
      <c r="H56" s="6" t="s">
        <v>2457</v>
      </c>
      <c r="I56" s="6" t="s">
        <v>849</v>
      </c>
      <c r="J56" s="6" t="s">
        <v>2381</v>
      </c>
      <c r="K56" s="7">
        <v>45200</v>
      </c>
      <c r="L56" s="6" t="s">
        <v>2374</v>
      </c>
      <c r="M56" s="6" t="s">
        <v>2396</v>
      </c>
      <c r="N56" s="6" t="s">
        <v>849</v>
      </c>
      <c r="O56" s="7"/>
      <c r="P56" s="6" t="s">
        <v>2376</v>
      </c>
    </row>
    <row r="57" spans="1:16" x14ac:dyDescent="0.25">
      <c r="A57" s="5">
        <v>67274860</v>
      </c>
      <c r="B57" s="6" t="s">
        <v>2458</v>
      </c>
      <c r="C57" s="6" t="s">
        <v>2378</v>
      </c>
      <c r="D57" s="6" t="s">
        <v>2370</v>
      </c>
      <c r="E57" s="6" t="s">
        <v>2371</v>
      </c>
      <c r="F57" s="7">
        <v>43199</v>
      </c>
      <c r="G57" s="7">
        <v>42846</v>
      </c>
      <c r="H57" s="6" t="s">
        <v>2459</v>
      </c>
      <c r="I57" s="6" t="s">
        <v>849</v>
      </c>
      <c r="J57" s="6" t="s">
        <v>2381</v>
      </c>
      <c r="K57" s="7">
        <v>45200</v>
      </c>
      <c r="L57" s="6" t="s">
        <v>2374</v>
      </c>
      <c r="M57" s="6" t="s">
        <v>2396</v>
      </c>
      <c r="N57" s="6" t="s">
        <v>849</v>
      </c>
      <c r="O57" s="7"/>
      <c r="P57" s="6" t="s">
        <v>2376</v>
      </c>
    </row>
    <row r="58" spans="1:16" x14ac:dyDescent="0.25">
      <c r="A58" s="5">
        <v>67276679</v>
      </c>
      <c r="B58" s="6" t="s">
        <v>2460</v>
      </c>
      <c r="C58" s="6" t="s">
        <v>2378</v>
      </c>
      <c r="D58" s="6" t="s">
        <v>2370</v>
      </c>
      <c r="E58" s="6" t="s">
        <v>2391</v>
      </c>
      <c r="F58" s="7">
        <v>44706</v>
      </c>
      <c r="G58" s="7">
        <v>42851</v>
      </c>
      <c r="H58" s="6" t="s">
        <v>2461</v>
      </c>
      <c r="I58" s="6" t="s">
        <v>849</v>
      </c>
      <c r="J58" s="6" t="s">
        <v>2381</v>
      </c>
      <c r="K58" s="7">
        <v>45200</v>
      </c>
      <c r="L58" s="6" t="s">
        <v>2374</v>
      </c>
      <c r="M58" s="6" t="s">
        <v>2393</v>
      </c>
      <c r="N58" s="6" t="s">
        <v>849</v>
      </c>
      <c r="O58" s="7"/>
      <c r="P58" s="6" t="s">
        <v>2376</v>
      </c>
    </row>
    <row r="59" spans="1:16" x14ac:dyDescent="0.25">
      <c r="A59" s="5">
        <v>67276680</v>
      </c>
      <c r="B59" s="6" t="s">
        <v>2462</v>
      </c>
      <c r="C59" s="6" t="s">
        <v>2378</v>
      </c>
      <c r="D59" s="6" t="s">
        <v>2370</v>
      </c>
      <c r="E59" s="6" t="s">
        <v>2391</v>
      </c>
      <c r="F59" s="7">
        <v>44427</v>
      </c>
      <c r="G59" s="7">
        <v>42851</v>
      </c>
      <c r="H59" s="6" t="s">
        <v>2463</v>
      </c>
      <c r="I59" s="6" t="s">
        <v>849</v>
      </c>
      <c r="J59" s="6" t="s">
        <v>2381</v>
      </c>
      <c r="K59" s="7">
        <v>45200</v>
      </c>
      <c r="L59" s="6" t="s">
        <v>2374</v>
      </c>
      <c r="M59" s="6" t="s">
        <v>2393</v>
      </c>
      <c r="N59" s="6" t="s">
        <v>849</v>
      </c>
      <c r="O59" s="7"/>
      <c r="P59" s="6" t="s">
        <v>2376</v>
      </c>
    </row>
    <row r="60" spans="1:16" x14ac:dyDescent="0.25">
      <c r="A60" s="5">
        <v>67276681</v>
      </c>
      <c r="B60" s="6" t="s">
        <v>2464</v>
      </c>
      <c r="C60" s="6" t="s">
        <v>2378</v>
      </c>
      <c r="D60" s="6" t="s">
        <v>2370</v>
      </c>
      <c r="E60" s="6" t="s">
        <v>2371</v>
      </c>
      <c r="F60" s="7">
        <v>43164</v>
      </c>
      <c r="G60" s="7">
        <v>42851</v>
      </c>
      <c r="H60" s="6" t="s">
        <v>2465</v>
      </c>
      <c r="I60" s="6" t="s">
        <v>849</v>
      </c>
      <c r="J60" s="6" t="s">
        <v>2381</v>
      </c>
      <c r="K60" s="7">
        <v>45200</v>
      </c>
      <c r="L60" s="6" t="s">
        <v>2374</v>
      </c>
      <c r="M60" s="6" t="s">
        <v>2393</v>
      </c>
      <c r="N60" s="6" t="s">
        <v>849</v>
      </c>
      <c r="O60" s="7"/>
      <c r="P60" s="6" t="s">
        <v>2376</v>
      </c>
    </row>
    <row r="61" spans="1:16" x14ac:dyDescent="0.25">
      <c r="A61" s="5">
        <v>67276682</v>
      </c>
      <c r="B61" s="6" t="s">
        <v>2466</v>
      </c>
      <c r="C61" s="6" t="s">
        <v>2378</v>
      </c>
      <c r="D61" s="6" t="s">
        <v>2370</v>
      </c>
      <c r="E61" s="6" t="s">
        <v>2391</v>
      </c>
      <c r="F61" s="7">
        <v>44236</v>
      </c>
      <c r="G61" s="7">
        <v>42851</v>
      </c>
      <c r="H61" s="6" t="s">
        <v>2467</v>
      </c>
      <c r="I61" s="6" t="s">
        <v>849</v>
      </c>
      <c r="J61" s="6" t="s">
        <v>2381</v>
      </c>
      <c r="K61" s="7">
        <v>45140</v>
      </c>
      <c r="L61" s="6" t="s">
        <v>2374</v>
      </c>
      <c r="M61" s="6" t="s">
        <v>2437</v>
      </c>
      <c r="N61" s="6" t="s">
        <v>849</v>
      </c>
      <c r="O61" s="7"/>
      <c r="P61" s="6" t="s">
        <v>2376</v>
      </c>
    </row>
    <row r="62" spans="1:16" x14ac:dyDescent="0.25">
      <c r="A62" s="5">
        <v>67276683</v>
      </c>
      <c r="B62" s="6" t="s">
        <v>2468</v>
      </c>
      <c r="C62" s="6" t="s">
        <v>2378</v>
      </c>
      <c r="D62" s="6" t="s">
        <v>2370</v>
      </c>
      <c r="E62" s="6" t="s">
        <v>2391</v>
      </c>
      <c r="F62" s="7">
        <v>45132</v>
      </c>
      <c r="G62" s="7">
        <v>42851</v>
      </c>
      <c r="H62" s="6" t="s">
        <v>2469</v>
      </c>
      <c r="I62" s="6" t="s">
        <v>849</v>
      </c>
      <c r="J62" s="6" t="s">
        <v>2381</v>
      </c>
      <c r="K62" s="7">
        <v>45132</v>
      </c>
      <c r="L62" s="6" t="s">
        <v>2374</v>
      </c>
      <c r="M62" s="6" t="s">
        <v>2381</v>
      </c>
      <c r="N62" s="6" t="s">
        <v>849</v>
      </c>
      <c r="O62" s="7"/>
      <c r="P62" s="6" t="s">
        <v>2376</v>
      </c>
    </row>
    <row r="63" spans="1:16" x14ac:dyDescent="0.25">
      <c r="A63" s="5">
        <v>67276687</v>
      </c>
      <c r="B63" s="6" t="s">
        <v>1991</v>
      </c>
      <c r="C63" s="6" t="s">
        <v>2378</v>
      </c>
      <c r="D63" s="6" t="s">
        <v>2370</v>
      </c>
      <c r="E63" s="6" t="s">
        <v>2371</v>
      </c>
      <c r="F63" s="7">
        <v>43109</v>
      </c>
      <c r="G63" s="7">
        <v>42851</v>
      </c>
      <c r="H63" s="6" t="s">
        <v>2470</v>
      </c>
      <c r="I63" s="6" t="s">
        <v>849</v>
      </c>
      <c r="J63" s="6" t="s">
        <v>2381</v>
      </c>
      <c r="K63" s="7">
        <v>45200</v>
      </c>
      <c r="L63" s="6" t="s">
        <v>2374</v>
      </c>
      <c r="M63" s="6" t="s">
        <v>2393</v>
      </c>
      <c r="N63" s="6" t="s">
        <v>849</v>
      </c>
      <c r="O63" s="7"/>
      <c r="P63" s="6" t="s">
        <v>2376</v>
      </c>
    </row>
    <row r="64" spans="1:16" x14ac:dyDescent="0.25">
      <c r="A64" s="5">
        <v>67276688</v>
      </c>
      <c r="B64" s="6" t="s">
        <v>2471</v>
      </c>
      <c r="C64" s="6" t="s">
        <v>2378</v>
      </c>
      <c r="D64" s="6" t="s">
        <v>2370</v>
      </c>
      <c r="E64" s="6" t="s">
        <v>2391</v>
      </c>
      <c r="F64" s="7">
        <v>44252</v>
      </c>
      <c r="G64" s="7">
        <v>42851</v>
      </c>
      <c r="H64" s="6" t="s">
        <v>2472</v>
      </c>
      <c r="I64" s="6" t="s">
        <v>849</v>
      </c>
      <c r="J64" s="6" t="s">
        <v>2381</v>
      </c>
      <c r="K64" s="7">
        <v>45140</v>
      </c>
      <c r="L64" s="6" t="s">
        <v>2374</v>
      </c>
      <c r="M64" s="6" t="s">
        <v>2437</v>
      </c>
      <c r="N64" s="6" t="s">
        <v>849</v>
      </c>
      <c r="O64" s="7"/>
      <c r="P64" s="6" t="s">
        <v>2376</v>
      </c>
    </row>
    <row r="65" spans="1:16" x14ac:dyDescent="0.25">
      <c r="A65" s="5">
        <v>67276700</v>
      </c>
      <c r="B65" s="6" t="s">
        <v>2473</v>
      </c>
      <c r="C65" s="6" t="s">
        <v>2378</v>
      </c>
      <c r="D65" s="6" t="s">
        <v>2370</v>
      </c>
      <c r="E65" s="6" t="s">
        <v>2391</v>
      </c>
      <c r="F65" s="7">
        <v>44984</v>
      </c>
      <c r="G65" s="7">
        <v>42851</v>
      </c>
      <c r="H65" s="6" t="s">
        <v>2474</v>
      </c>
      <c r="I65" s="6" t="s">
        <v>849</v>
      </c>
      <c r="J65" s="6" t="s">
        <v>2381</v>
      </c>
      <c r="K65" s="7">
        <v>45200</v>
      </c>
      <c r="L65" s="6" t="s">
        <v>2374</v>
      </c>
      <c r="M65" s="6" t="s">
        <v>2393</v>
      </c>
      <c r="N65" s="6" t="s">
        <v>849</v>
      </c>
      <c r="O65" s="7"/>
      <c r="P65" s="6" t="s">
        <v>2376</v>
      </c>
    </row>
    <row r="66" spans="1:16" x14ac:dyDescent="0.25">
      <c r="A66" s="5">
        <v>67276701</v>
      </c>
      <c r="B66" s="6" t="s">
        <v>2475</v>
      </c>
      <c r="C66" s="6" t="s">
        <v>2378</v>
      </c>
      <c r="D66" s="6" t="s">
        <v>2370</v>
      </c>
      <c r="E66" s="6" t="s">
        <v>2391</v>
      </c>
      <c r="F66" s="7">
        <v>44624</v>
      </c>
      <c r="G66" s="7">
        <v>42851</v>
      </c>
      <c r="H66" s="6" t="s">
        <v>2476</v>
      </c>
      <c r="I66" s="6" t="s">
        <v>849</v>
      </c>
      <c r="J66" s="6" t="s">
        <v>2381</v>
      </c>
      <c r="K66" s="7">
        <v>45200</v>
      </c>
      <c r="L66" s="6" t="s">
        <v>2374</v>
      </c>
      <c r="M66" s="6" t="s">
        <v>2393</v>
      </c>
      <c r="N66" s="6" t="s">
        <v>849</v>
      </c>
      <c r="O66" s="7"/>
      <c r="P66" s="6" t="s">
        <v>2376</v>
      </c>
    </row>
    <row r="67" spans="1:16" x14ac:dyDescent="0.25">
      <c r="A67" s="5">
        <v>67276702</v>
      </c>
      <c r="B67" s="6" t="s">
        <v>2477</v>
      </c>
      <c r="C67" s="6" t="s">
        <v>2378</v>
      </c>
      <c r="D67" s="6" t="s">
        <v>2370</v>
      </c>
      <c r="E67" s="6" t="s">
        <v>2391</v>
      </c>
      <c r="F67" s="7">
        <v>44624</v>
      </c>
      <c r="G67" s="7">
        <v>42851</v>
      </c>
      <c r="H67" s="6" t="s">
        <v>2478</v>
      </c>
      <c r="I67" s="6" t="s">
        <v>849</v>
      </c>
      <c r="J67" s="6" t="s">
        <v>2381</v>
      </c>
      <c r="K67" s="7">
        <v>45200</v>
      </c>
      <c r="L67" s="6" t="s">
        <v>2374</v>
      </c>
      <c r="M67" s="6" t="s">
        <v>2396</v>
      </c>
      <c r="N67" s="6" t="s">
        <v>849</v>
      </c>
      <c r="O67" s="7"/>
      <c r="P67" s="6" t="s">
        <v>2376</v>
      </c>
    </row>
    <row r="68" spans="1:16" x14ac:dyDescent="0.25">
      <c r="A68" s="5">
        <v>67276709</v>
      </c>
      <c r="B68" s="6" t="s">
        <v>2479</v>
      </c>
      <c r="C68" s="6" t="s">
        <v>2378</v>
      </c>
      <c r="D68" s="6" t="s">
        <v>2370</v>
      </c>
      <c r="E68" s="6" t="s">
        <v>2391</v>
      </c>
      <c r="F68" s="7">
        <v>44166</v>
      </c>
      <c r="G68" s="7">
        <v>42851</v>
      </c>
      <c r="H68" s="6" t="s">
        <v>2480</v>
      </c>
      <c r="I68" s="6" t="s">
        <v>849</v>
      </c>
      <c r="J68" s="6" t="s">
        <v>2381</v>
      </c>
      <c r="K68" s="7">
        <v>45200</v>
      </c>
      <c r="L68" s="6" t="s">
        <v>2374</v>
      </c>
      <c r="M68" s="6" t="s">
        <v>2393</v>
      </c>
      <c r="N68" s="6" t="s">
        <v>849</v>
      </c>
      <c r="O68" s="7"/>
      <c r="P68" s="6" t="s">
        <v>2376</v>
      </c>
    </row>
    <row r="69" spans="1:16" x14ac:dyDescent="0.25">
      <c r="A69" s="5">
        <v>67276710</v>
      </c>
      <c r="B69" s="6" t="s">
        <v>2481</v>
      </c>
      <c r="C69" s="6" t="s">
        <v>2378</v>
      </c>
      <c r="D69" s="6" t="s">
        <v>2370</v>
      </c>
      <c r="E69" s="6" t="s">
        <v>2391</v>
      </c>
      <c r="F69" s="7">
        <v>44245</v>
      </c>
      <c r="G69" s="7">
        <v>42851</v>
      </c>
      <c r="H69" s="6" t="s">
        <v>2482</v>
      </c>
      <c r="I69" s="6" t="s">
        <v>849</v>
      </c>
      <c r="J69" s="6" t="s">
        <v>2381</v>
      </c>
      <c r="K69" s="7">
        <v>45200</v>
      </c>
      <c r="L69" s="6" t="s">
        <v>2374</v>
      </c>
      <c r="M69" s="6" t="s">
        <v>2393</v>
      </c>
      <c r="N69" s="6" t="s">
        <v>849</v>
      </c>
      <c r="O69" s="7"/>
      <c r="P69" s="6" t="s">
        <v>2376</v>
      </c>
    </row>
    <row r="70" spans="1:16" x14ac:dyDescent="0.25">
      <c r="A70" s="5">
        <v>67276713</v>
      </c>
      <c r="B70" s="6" t="s">
        <v>2483</v>
      </c>
      <c r="C70" s="6" t="s">
        <v>2378</v>
      </c>
      <c r="D70" s="6" t="s">
        <v>2370</v>
      </c>
      <c r="E70" s="6" t="s">
        <v>2391</v>
      </c>
      <c r="F70" s="7">
        <v>44378</v>
      </c>
      <c r="G70" s="7">
        <v>42851</v>
      </c>
      <c r="H70" s="6" t="s">
        <v>2484</v>
      </c>
      <c r="I70" s="6" t="s">
        <v>849</v>
      </c>
      <c r="J70" s="6" t="s">
        <v>2381</v>
      </c>
      <c r="K70" s="7">
        <v>45200</v>
      </c>
      <c r="L70" s="6" t="s">
        <v>2374</v>
      </c>
      <c r="M70" s="6" t="s">
        <v>2393</v>
      </c>
      <c r="N70" s="6" t="s">
        <v>849</v>
      </c>
      <c r="O70" s="7"/>
      <c r="P70" s="6" t="s">
        <v>2376</v>
      </c>
    </row>
    <row r="71" spans="1:16" x14ac:dyDescent="0.25">
      <c r="A71" s="5">
        <v>67276714</v>
      </c>
      <c r="B71" s="6" t="s">
        <v>2485</v>
      </c>
      <c r="C71" s="6" t="s">
        <v>2378</v>
      </c>
      <c r="D71" s="6" t="s">
        <v>2370</v>
      </c>
      <c r="E71" s="6" t="s">
        <v>2391</v>
      </c>
      <c r="F71" s="7">
        <v>45132</v>
      </c>
      <c r="G71" s="7">
        <v>42851</v>
      </c>
      <c r="H71" s="6" t="s">
        <v>2486</v>
      </c>
      <c r="I71" s="6" t="s">
        <v>849</v>
      </c>
      <c r="J71" s="6" t="s">
        <v>2381</v>
      </c>
      <c r="K71" s="7">
        <v>45200</v>
      </c>
      <c r="L71" s="6" t="s">
        <v>2374</v>
      </c>
      <c r="M71" s="6" t="s">
        <v>2393</v>
      </c>
      <c r="N71" s="6" t="s">
        <v>849</v>
      </c>
      <c r="O71" s="7"/>
      <c r="P71" s="6" t="s">
        <v>2376</v>
      </c>
    </row>
    <row r="72" spans="1:16" x14ac:dyDescent="0.25">
      <c r="A72" s="5">
        <v>67276715</v>
      </c>
      <c r="B72" s="6" t="s">
        <v>2487</v>
      </c>
      <c r="C72" s="6" t="s">
        <v>2378</v>
      </c>
      <c r="D72" s="6" t="s">
        <v>2370</v>
      </c>
      <c r="E72" s="6" t="s">
        <v>2405</v>
      </c>
      <c r="F72" s="7">
        <v>44365</v>
      </c>
      <c r="G72" s="7">
        <v>42851</v>
      </c>
      <c r="H72" s="6" t="s">
        <v>2488</v>
      </c>
      <c r="I72" s="6" t="s">
        <v>849</v>
      </c>
      <c r="J72" s="6" t="s">
        <v>2381</v>
      </c>
      <c r="K72" s="7">
        <v>45200</v>
      </c>
      <c r="L72" s="6" t="s">
        <v>2374</v>
      </c>
      <c r="M72" s="6" t="s">
        <v>2393</v>
      </c>
      <c r="N72" s="6" t="s">
        <v>849</v>
      </c>
      <c r="O72" s="7"/>
      <c r="P72" s="6" t="s">
        <v>2376</v>
      </c>
    </row>
    <row r="73" spans="1:16" x14ac:dyDescent="0.25">
      <c r="A73" s="5">
        <v>67277508</v>
      </c>
      <c r="B73" s="6" t="s">
        <v>2489</v>
      </c>
      <c r="C73" s="6" t="s">
        <v>2378</v>
      </c>
      <c r="D73" s="6" t="s">
        <v>2370</v>
      </c>
      <c r="E73" s="6" t="s">
        <v>2391</v>
      </c>
      <c r="F73" s="7">
        <v>44984</v>
      </c>
      <c r="G73" s="7">
        <v>42852</v>
      </c>
      <c r="H73" s="6" t="s">
        <v>2490</v>
      </c>
      <c r="I73" s="6" t="s">
        <v>849</v>
      </c>
      <c r="J73" s="6" t="s">
        <v>2381</v>
      </c>
      <c r="K73" s="7">
        <v>45200</v>
      </c>
      <c r="L73" s="6" t="s">
        <v>2374</v>
      </c>
      <c r="M73" s="6" t="s">
        <v>2393</v>
      </c>
      <c r="N73" s="6" t="s">
        <v>849</v>
      </c>
      <c r="O73" s="7"/>
      <c r="P73" s="6" t="s">
        <v>2376</v>
      </c>
    </row>
    <row r="74" spans="1:16" x14ac:dyDescent="0.25">
      <c r="A74" s="5">
        <v>67277578</v>
      </c>
      <c r="B74" s="6" t="s">
        <v>2491</v>
      </c>
      <c r="C74" s="6" t="s">
        <v>2378</v>
      </c>
      <c r="D74" s="6" t="s">
        <v>2370</v>
      </c>
      <c r="E74" s="6" t="s">
        <v>2391</v>
      </c>
      <c r="F74" s="7">
        <v>45114</v>
      </c>
      <c r="G74" s="7">
        <v>42857</v>
      </c>
      <c r="H74" s="6" t="s">
        <v>2492</v>
      </c>
      <c r="I74" s="6" t="s">
        <v>849</v>
      </c>
      <c r="J74" s="6" t="s">
        <v>2381</v>
      </c>
      <c r="K74" s="7">
        <v>45200</v>
      </c>
      <c r="L74" s="6" t="s">
        <v>2374</v>
      </c>
      <c r="M74" s="6" t="s">
        <v>2396</v>
      </c>
      <c r="N74" s="6" t="s">
        <v>849</v>
      </c>
      <c r="O74" s="7"/>
      <c r="P74" s="6" t="s">
        <v>2376</v>
      </c>
    </row>
    <row r="75" spans="1:16" x14ac:dyDescent="0.25">
      <c r="A75" s="5">
        <v>67278337</v>
      </c>
      <c r="B75" s="6" t="s">
        <v>238</v>
      </c>
      <c r="C75" s="6" t="s">
        <v>2378</v>
      </c>
      <c r="D75" s="6" t="s">
        <v>2370</v>
      </c>
      <c r="E75" s="6" t="s">
        <v>2411</v>
      </c>
      <c r="F75" s="7">
        <v>43070</v>
      </c>
      <c r="G75" s="7">
        <v>42853</v>
      </c>
      <c r="H75" s="6" t="s">
        <v>2493</v>
      </c>
      <c r="I75" s="6" t="s">
        <v>849</v>
      </c>
      <c r="J75" s="6" t="s">
        <v>2381</v>
      </c>
      <c r="K75" s="7">
        <v>45200</v>
      </c>
      <c r="L75" s="6" t="s">
        <v>2374</v>
      </c>
      <c r="M75" s="6" t="s">
        <v>2396</v>
      </c>
      <c r="N75" s="6" t="s">
        <v>849</v>
      </c>
      <c r="O75" s="7"/>
      <c r="P75" s="6" t="s">
        <v>2376</v>
      </c>
    </row>
    <row r="76" spans="1:16" x14ac:dyDescent="0.25">
      <c r="A76" s="5">
        <v>67278338</v>
      </c>
      <c r="B76" s="6" t="s">
        <v>239</v>
      </c>
      <c r="C76" s="6" t="s">
        <v>2378</v>
      </c>
      <c r="D76" s="6" t="s">
        <v>2370</v>
      </c>
      <c r="E76" s="6" t="s">
        <v>2411</v>
      </c>
      <c r="F76" s="7">
        <v>43132</v>
      </c>
      <c r="G76" s="7">
        <v>42853</v>
      </c>
      <c r="H76" s="6" t="s">
        <v>2494</v>
      </c>
      <c r="I76" s="6" t="s">
        <v>849</v>
      </c>
      <c r="J76" s="6" t="s">
        <v>2381</v>
      </c>
      <c r="K76" s="7">
        <v>45200</v>
      </c>
      <c r="L76" s="6" t="s">
        <v>2374</v>
      </c>
      <c r="M76" s="6" t="s">
        <v>2396</v>
      </c>
      <c r="N76" s="6" t="s">
        <v>849</v>
      </c>
      <c r="O76" s="7"/>
      <c r="P76" s="6" t="s">
        <v>2376</v>
      </c>
    </row>
    <row r="77" spans="1:16" x14ac:dyDescent="0.25">
      <c r="A77" s="5">
        <v>67278344</v>
      </c>
      <c r="B77" s="6" t="s">
        <v>1261</v>
      </c>
      <c r="C77" s="6" t="s">
        <v>2378</v>
      </c>
      <c r="D77" s="6" t="s">
        <v>2370</v>
      </c>
      <c r="E77" s="6" t="s">
        <v>2405</v>
      </c>
      <c r="F77" s="7">
        <v>45155</v>
      </c>
      <c r="G77" s="7">
        <v>42853</v>
      </c>
      <c r="H77" s="6" t="s">
        <v>2495</v>
      </c>
      <c r="I77" s="6" t="s">
        <v>849</v>
      </c>
      <c r="J77" s="6" t="s">
        <v>2381</v>
      </c>
      <c r="K77" s="7">
        <v>45200</v>
      </c>
      <c r="L77" s="6" t="s">
        <v>2374</v>
      </c>
      <c r="M77" s="6" t="s">
        <v>2396</v>
      </c>
      <c r="N77" s="6" t="s">
        <v>849</v>
      </c>
      <c r="O77" s="7"/>
      <c r="P77" s="6" t="s">
        <v>2376</v>
      </c>
    </row>
    <row r="78" spans="1:16" x14ac:dyDescent="0.25">
      <c r="A78" s="5">
        <v>67278345</v>
      </c>
      <c r="B78" s="6" t="s">
        <v>1264</v>
      </c>
      <c r="C78" s="6" t="s">
        <v>2378</v>
      </c>
      <c r="D78" s="6" t="s">
        <v>2370</v>
      </c>
      <c r="E78" s="6" t="s">
        <v>2405</v>
      </c>
      <c r="F78" s="7">
        <v>45155</v>
      </c>
      <c r="G78" s="7">
        <v>42853</v>
      </c>
      <c r="H78" s="6" t="s">
        <v>2496</v>
      </c>
      <c r="I78" s="6" t="s">
        <v>849</v>
      </c>
      <c r="J78" s="6" t="s">
        <v>2381</v>
      </c>
      <c r="K78" s="7">
        <v>45205</v>
      </c>
      <c r="L78" s="6" t="s">
        <v>2374</v>
      </c>
      <c r="M78" s="6" t="s">
        <v>2375</v>
      </c>
      <c r="N78" s="6" t="s">
        <v>849</v>
      </c>
      <c r="O78" s="7"/>
      <c r="P78" s="6" t="s">
        <v>2376</v>
      </c>
    </row>
    <row r="79" spans="1:16" x14ac:dyDescent="0.25">
      <c r="A79" s="5">
        <v>67278365</v>
      </c>
      <c r="B79" s="6" t="s">
        <v>212</v>
      </c>
      <c r="C79" s="6" t="s">
        <v>2378</v>
      </c>
      <c r="D79" s="6" t="s">
        <v>2370</v>
      </c>
      <c r="E79" s="6" t="s">
        <v>2371</v>
      </c>
      <c r="F79" s="7">
        <v>43375</v>
      </c>
      <c r="G79" s="7">
        <v>42853</v>
      </c>
      <c r="H79" s="6" t="s">
        <v>2493</v>
      </c>
      <c r="I79" s="6" t="s">
        <v>849</v>
      </c>
      <c r="J79" s="6" t="s">
        <v>2381</v>
      </c>
      <c r="K79" s="7">
        <v>45200</v>
      </c>
      <c r="L79" s="6" t="s">
        <v>2374</v>
      </c>
      <c r="M79" s="6" t="s">
        <v>2396</v>
      </c>
      <c r="N79" s="6" t="s">
        <v>849</v>
      </c>
      <c r="O79" s="7"/>
      <c r="P79" s="6" t="s">
        <v>2376</v>
      </c>
    </row>
    <row r="80" spans="1:16" x14ac:dyDescent="0.25">
      <c r="A80" s="5">
        <v>67278367</v>
      </c>
      <c r="B80" s="6" t="s">
        <v>1268</v>
      </c>
      <c r="C80" s="6" t="s">
        <v>2378</v>
      </c>
      <c r="D80" s="6" t="s">
        <v>2370</v>
      </c>
      <c r="E80" s="6" t="s">
        <v>2391</v>
      </c>
      <c r="F80" s="7">
        <v>44635</v>
      </c>
      <c r="G80" s="7">
        <v>42853</v>
      </c>
      <c r="H80" s="6" t="s">
        <v>2497</v>
      </c>
      <c r="I80" s="6" t="s">
        <v>849</v>
      </c>
      <c r="J80" s="6" t="s">
        <v>2381</v>
      </c>
      <c r="K80" s="7">
        <v>45200</v>
      </c>
      <c r="L80" s="6" t="s">
        <v>2374</v>
      </c>
      <c r="M80" s="6" t="s">
        <v>2396</v>
      </c>
      <c r="N80" s="6" t="s">
        <v>849</v>
      </c>
      <c r="O80" s="7"/>
      <c r="P80" s="6" t="s">
        <v>2376</v>
      </c>
    </row>
    <row r="81" spans="1:16" x14ac:dyDescent="0.25">
      <c r="A81" s="5">
        <v>67278369</v>
      </c>
      <c r="B81" s="6" t="s">
        <v>1267</v>
      </c>
      <c r="C81" s="6" t="s">
        <v>2378</v>
      </c>
      <c r="D81" s="6" t="s">
        <v>2370</v>
      </c>
      <c r="E81" s="6" t="s">
        <v>2391</v>
      </c>
      <c r="F81" s="7">
        <v>44635</v>
      </c>
      <c r="G81" s="7">
        <v>42853</v>
      </c>
      <c r="H81" s="6" t="s">
        <v>2498</v>
      </c>
      <c r="I81" s="6" t="s">
        <v>849</v>
      </c>
      <c r="J81" s="6" t="s">
        <v>2381</v>
      </c>
      <c r="K81" s="7">
        <v>45200</v>
      </c>
      <c r="L81" s="6" t="s">
        <v>2374</v>
      </c>
      <c r="M81" s="6" t="s">
        <v>2396</v>
      </c>
      <c r="N81" s="6" t="s">
        <v>849</v>
      </c>
      <c r="O81" s="7"/>
      <c r="P81" s="6" t="s">
        <v>2376</v>
      </c>
    </row>
    <row r="82" spans="1:16" x14ac:dyDescent="0.25">
      <c r="A82" s="5">
        <v>67278370</v>
      </c>
      <c r="B82" s="6" t="s">
        <v>240</v>
      </c>
      <c r="C82" s="6" t="s">
        <v>2378</v>
      </c>
      <c r="D82" s="6" t="s">
        <v>2370</v>
      </c>
      <c r="E82" s="6" t="s">
        <v>2371</v>
      </c>
      <c r="F82" s="7">
        <v>43335</v>
      </c>
      <c r="G82" s="7">
        <v>42853</v>
      </c>
      <c r="H82" s="6" t="s">
        <v>2494</v>
      </c>
      <c r="I82" s="6" t="s">
        <v>849</v>
      </c>
      <c r="J82" s="6" t="s">
        <v>2381</v>
      </c>
      <c r="K82" s="7">
        <v>45200</v>
      </c>
      <c r="L82" s="6" t="s">
        <v>2374</v>
      </c>
      <c r="M82" s="6" t="s">
        <v>2396</v>
      </c>
      <c r="N82" s="6" t="s">
        <v>849</v>
      </c>
      <c r="O82" s="7"/>
      <c r="P82" s="6" t="s">
        <v>2376</v>
      </c>
    </row>
    <row r="83" spans="1:16" x14ac:dyDescent="0.25">
      <c r="A83" s="5">
        <v>67278444</v>
      </c>
      <c r="B83" s="6" t="s">
        <v>1417</v>
      </c>
      <c r="C83" s="6" t="s">
        <v>2378</v>
      </c>
      <c r="D83" s="6" t="s">
        <v>2370</v>
      </c>
      <c r="E83" s="6" t="s">
        <v>2405</v>
      </c>
      <c r="F83" s="7">
        <v>45196</v>
      </c>
      <c r="G83" s="7">
        <v>42853</v>
      </c>
      <c r="H83" s="6" t="s">
        <v>2499</v>
      </c>
      <c r="I83" s="6" t="s">
        <v>849</v>
      </c>
      <c r="J83" s="6" t="s">
        <v>2381</v>
      </c>
      <c r="K83" s="7">
        <v>45205</v>
      </c>
      <c r="L83" s="6" t="s">
        <v>2374</v>
      </c>
      <c r="M83" s="6" t="s">
        <v>2500</v>
      </c>
      <c r="N83" s="6" t="s">
        <v>849</v>
      </c>
      <c r="O83" s="7"/>
      <c r="P83" s="6" t="s">
        <v>2376</v>
      </c>
    </row>
    <row r="84" spans="1:16" x14ac:dyDescent="0.25">
      <c r="A84" s="5">
        <v>67278445</v>
      </c>
      <c r="B84" s="6" t="s">
        <v>1414</v>
      </c>
      <c r="C84" s="6" t="s">
        <v>2378</v>
      </c>
      <c r="D84" s="6" t="s">
        <v>2370</v>
      </c>
      <c r="E84" s="6" t="s">
        <v>2391</v>
      </c>
      <c r="F84" s="7">
        <v>44683</v>
      </c>
      <c r="G84" s="7">
        <v>42853</v>
      </c>
      <c r="H84" s="6" t="s">
        <v>2501</v>
      </c>
      <c r="I84" s="6" t="s">
        <v>849</v>
      </c>
      <c r="J84" s="6" t="s">
        <v>2381</v>
      </c>
      <c r="K84" s="7">
        <v>45200</v>
      </c>
      <c r="L84" s="6" t="s">
        <v>2374</v>
      </c>
      <c r="M84" s="6" t="s">
        <v>2396</v>
      </c>
      <c r="N84" s="6" t="s">
        <v>849</v>
      </c>
      <c r="O84" s="7"/>
      <c r="P84" s="6" t="s">
        <v>2376</v>
      </c>
    </row>
    <row r="85" spans="1:16" x14ac:dyDescent="0.25">
      <c r="A85" s="5">
        <v>67278446</v>
      </c>
      <c r="B85" s="6" t="s">
        <v>1424</v>
      </c>
      <c r="C85" s="6" t="s">
        <v>2378</v>
      </c>
      <c r="D85" s="6" t="s">
        <v>2370</v>
      </c>
      <c r="E85" s="6" t="s">
        <v>2405</v>
      </c>
      <c r="F85" s="7">
        <v>45196</v>
      </c>
      <c r="G85" s="7">
        <v>42853</v>
      </c>
      <c r="H85" s="6" t="s">
        <v>2502</v>
      </c>
      <c r="I85" s="6" t="s">
        <v>849</v>
      </c>
      <c r="J85" s="6" t="s">
        <v>2381</v>
      </c>
      <c r="K85" s="7">
        <v>45200</v>
      </c>
      <c r="L85" s="6" t="s">
        <v>2374</v>
      </c>
      <c r="M85" s="6" t="s">
        <v>2396</v>
      </c>
      <c r="N85" s="6" t="s">
        <v>849</v>
      </c>
      <c r="O85" s="7"/>
      <c r="P85" s="6" t="s">
        <v>2376</v>
      </c>
    </row>
    <row r="86" spans="1:16" x14ac:dyDescent="0.25">
      <c r="A86" s="5">
        <v>67278447</v>
      </c>
      <c r="B86" s="6" t="s">
        <v>599</v>
      </c>
      <c r="C86" s="6" t="s">
        <v>2378</v>
      </c>
      <c r="D86" s="6" t="s">
        <v>2370</v>
      </c>
      <c r="E86" s="6" t="s">
        <v>2371</v>
      </c>
      <c r="F86" s="7">
        <v>43209</v>
      </c>
      <c r="G86" s="7">
        <v>42853</v>
      </c>
      <c r="H86" s="6" t="s">
        <v>2503</v>
      </c>
      <c r="I86" s="6" t="s">
        <v>849</v>
      </c>
      <c r="J86" s="6" t="s">
        <v>2381</v>
      </c>
      <c r="K86" s="7">
        <v>45200</v>
      </c>
      <c r="L86" s="6" t="s">
        <v>2374</v>
      </c>
      <c r="M86" s="6" t="s">
        <v>2396</v>
      </c>
      <c r="N86" s="6" t="s">
        <v>849</v>
      </c>
      <c r="O86" s="7"/>
      <c r="P86" s="6" t="s">
        <v>2376</v>
      </c>
    </row>
    <row r="87" spans="1:16" x14ac:dyDescent="0.25">
      <c r="A87" s="5">
        <v>67278448</v>
      </c>
      <c r="B87" s="6" t="s">
        <v>600</v>
      </c>
      <c r="C87" s="6" t="s">
        <v>2378</v>
      </c>
      <c r="D87" s="6" t="s">
        <v>2370</v>
      </c>
      <c r="E87" s="6" t="s">
        <v>2371</v>
      </c>
      <c r="F87" s="7">
        <v>43209</v>
      </c>
      <c r="G87" s="7">
        <v>42853</v>
      </c>
      <c r="H87" s="6" t="s">
        <v>2504</v>
      </c>
      <c r="I87" s="6" t="s">
        <v>849</v>
      </c>
      <c r="J87" s="6" t="s">
        <v>2381</v>
      </c>
      <c r="K87" s="7">
        <v>45200</v>
      </c>
      <c r="L87" s="6" t="s">
        <v>2374</v>
      </c>
      <c r="M87" s="6" t="s">
        <v>2396</v>
      </c>
      <c r="N87" s="6" t="s">
        <v>849</v>
      </c>
      <c r="O87" s="7"/>
      <c r="P87" s="6" t="s">
        <v>2376</v>
      </c>
    </row>
    <row r="88" spans="1:16" x14ac:dyDescent="0.25">
      <c r="A88" s="5">
        <v>67278449</v>
      </c>
      <c r="B88" s="6" t="s">
        <v>1415</v>
      </c>
      <c r="C88" s="6" t="s">
        <v>2378</v>
      </c>
      <c r="D88" s="6" t="s">
        <v>2370</v>
      </c>
      <c r="E88" s="6" t="s">
        <v>2391</v>
      </c>
      <c r="F88" s="7">
        <v>44683</v>
      </c>
      <c r="G88" s="7">
        <v>42853</v>
      </c>
      <c r="H88" s="6" t="s">
        <v>2505</v>
      </c>
      <c r="I88" s="6" t="s">
        <v>849</v>
      </c>
      <c r="J88" s="6" t="s">
        <v>2381</v>
      </c>
      <c r="K88" s="7">
        <v>45200</v>
      </c>
      <c r="L88" s="6" t="s">
        <v>2374</v>
      </c>
      <c r="M88" s="6" t="s">
        <v>2396</v>
      </c>
      <c r="N88" s="6" t="s">
        <v>849</v>
      </c>
      <c r="O88" s="7"/>
      <c r="P88" s="6" t="s">
        <v>2376</v>
      </c>
    </row>
    <row r="89" spans="1:16" x14ac:dyDescent="0.25">
      <c r="A89" s="5">
        <v>67280249</v>
      </c>
      <c r="B89" s="6" t="s">
        <v>2506</v>
      </c>
      <c r="C89" s="6" t="s">
        <v>2378</v>
      </c>
      <c r="D89" s="6" t="s">
        <v>2370</v>
      </c>
      <c r="E89" s="6" t="s">
        <v>2371</v>
      </c>
      <c r="F89" s="7">
        <v>43167</v>
      </c>
      <c r="G89" s="7">
        <v>42857</v>
      </c>
      <c r="H89" s="6" t="s">
        <v>2507</v>
      </c>
      <c r="I89" s="6" t="s">
        <v>849</v>
      </c>
      <c r="J89" s="6" t="s">
        <v>2381</v>
      </c>
      <c r="K89" s="7">
        <v>45200</v>
      </c>
      <c r="L89" s="6" t="s">
        <v>2374</v>
      </c>
      <c r="M89" s="6" t="s">
        <v>2393</v>
      </c>
      <c r="N89" s="6" t="s">
        <v>849</v>
      </c>
      <c r="O89" s="7"/>
      <c r="P89" s="6" t="s">
        <v>2376</v>
      </c>
    </row>
    <row r="90" spans="1:16" x14ac:dyDescent="0.25">
      <c r="A90" s="5">
        <v>67280250</v>
      </c>
      <c r="B90" s="6" t="s">
        <v>2508</v>
      </c>
      <c r="C90" s="6" t="s">
        <v>2378</v>
      </c>
      <c r="D90" s="6" t="s">
        <v>2370</v>
      </c>
      <c r="E90" s="6" t="s">
        <v>2391</v>
      </c>
      <c r="F90" s="7">
        <v>44846</v>
      </c>
      <c r="G90" s="7">
        <v>42857</v>
      </c>
      <c r="H90" s="6" t="s">
        <v>2509</v>
      </c>
      <c r="I90" s="6" t="s">
        <v>849</v>
      </c>
      <c r="J90" s="6" t="s">
        <v>2381</v>
      </c>
      <c r="K90" s="7">
        <v>45200</v>
      </c>
      <c r="L90" s="6" t="s">
        <v>2374</v>
      </c>
      <c r="M90" s="6" t="s">
        <v>2393</v>
      </c>
      <c r="N90" s="6" t="s">
        <v>849</v>
      </c>
      <c r="O90" s="7"/>
      <c r="P90" s="6" t="s">
        <v>2376</v>
      </c>
    </row>
    <row r="91" spans="1:16" x14ac:dyDescent="0.25">
      <c r="A91" s="5">
        <v>67280251</v>
      </c>
      <c r="B91" s="6" t="s">
        <v>730</v>
      </c>
      <c r="C91" s="6" t="s">
        <v>2378</v>
      </c>
      <c r="D91" s="6" t="s">
        <v>2370</v>
      </c>
      <c r="E91" s="6" t="s">
        <v>2391</v>
      </c>
      <c r="F91" s="7">
        <v>44560</v>
      </c>
      <c r="G91" s="7">
        <v>42857</v>
      </c>
      <c r="H91" s="6" t="s">
        <v>2510</v>
      </c>
      <c r="I91" s="6" t="s">
        <v>849</v>
      </c>
      <c r="J91" s="6" t="s">
        <v>2381</v>
      </c>
      <c r="K91" s="7">
        <v>45200</v>
      </c>
      <c r="L91" s="6" t="s">
        <v>2374</v>
      </c>
      <c r="M91" s="6" t="s">
        <v>2393</v>
      </c>
      <c r="N91" s="6" t="s">
        <v>849</v>
      </c>
      <c r="O91" s="7"/>
      <c r="P91" s="6" t="s">
        <v>2376</v>
      </c>
    </row>
    <row r="92" spans="1:16" x14ac:dyDescent="0.25">
      <c r="A92" s="5">
        <v>67280742</v>
      </c>
      <c r="B92" s="6" t="s">
        <v>2511</v>
      </c>
      <c r="C92" s="6" t="s">
        <v>2378</v>
      </c>
      <c r="D92" s="6" t="s">
        <v>2370</v>
      </c>
      <c r="E92" s="6" t="s">
        <v>2391</v>
      </c>
      <c r="F92" s="7">
        <v>44571</v>
      </c>
      <c r="G92" s="7">
        <v>42860</v>
      </c>
      <c r="H92" s="6" t="s">
        <v>2512</v>
      </c>
      <c r="I92" s="6" t="s">
        <v>849</v>
      </c>
      <c r="J92" s="6" t="s">
        <v>2381</v>
      </c>
      <c r="K92" s="7">
        <v>45200</v>
      </c>
      <c r="L92" s="6" t="s">
        <v>2374</v>
      </c>
      <c r="M92" s="6" t="s">
        <v>2393</v>
      </c>
      <c r="N92" s="6" t="s">
        <v>849</v>
      </c>
      <c r="O92" s="7"/>
      <c r="P92" s="6" t="s">
        <v>2376</v>
      </c>
    </row>
    <row r="93" spans="1:16" x14ac:dyDescent="0.25">
      <c r="A93" s="5">
        <v>67280744</v>
      </c>
      <c r="B93" s="6" t="s">
        <v>2513</v>
      </c>
      <c r="C93" s="6" t="s">
        <v>2378</v>
      </c>
      <c r="D93" s="6" t="s">
        <v>2370</v>
      </c>
      <c r="E93" s="6" t="s">
        <v>2391</v>
      </c>
      <c r="F93" s="7">
        <v>44560</v>
      </c>
      <c r="G93" s="7">
        <v>42860</v>
      </c>
      <c r="H93" s="6" t="s">
        <v>2514</v>
      </c>
      <c r="I93" s="6" t="s">
        <v>849</v>
      </c>
      <c r="J93" s="6" t="s">
        <v>2381</v>
      </c>
      <c r="K93" s="7">
        <v>45200</v>
      </c>
      <c r="L93" s="6" t="s">
        <v>2374</v>
      </c>
      <c r="M93" s="6" t="s">
        <v>2393</v>
      </c>
      <c r="N93" s="6" t="s">
        <v>849</v>
      </c>
      <c r="O93" s="7"/>
      <c r="P93" s="6" t="s">
        <v>2376</v>
      </c>
    </row>
    <row r="94" spans="1:16" x14ac:dyDescent="0.25">
      <c r="A94" s="5">
        <v>67280745</v>
      </c>
      <c r="B94" s="6" t="s">
        <v>2515</v>
      </c>
      <c r="C94" s="6" t="s">
        <v>2378</v>
      </c>
      <c r="D94" s="6" t="s">
        <v>2370</v>
      </c>
      <c r="E94" s="6" t="s">
        <v>2405</v>
      </c>
      <c r="F94" s="7">
        <v>45112</v>
      </c>
      <c r="G94" s="7">
        <v>42860</v>
      </c>
      <c r="H94" s="6" t="s">
        <v>2516</v>
      </c>
      <c r="I94" s="6" t="s">
        <v>849</v>
      </c>
      <c r="J94" s="6" t="s">
        <v>2381</v>
      </c>
      <c r="K94" s="7">
        <v>45200</v>
      </c>
      <c r="L94" s="6" t="s">
        <v>2374</v>
      </c>
      <c r="M94" s="6" t="s">
        <v>2393</v>
      </c>
      <c r="N94" s="6" t="s">
        <v>849</v>
      </c>
      <c r="O94" s="7"/>
      <c r="P94" s="6" t="s">
        <v>2376</v>
      </c>
    </row>
    <row r="95" spans="1:16" x14ac:dyDescent="0.25">
      <c r="A95" s="5">
        <v>67280746</v>
      </c>
      <c r="B95" s="6" t="s">
        <v>2517</v>
      </c>
      <c r="C95" s="6" t="s">
        <v>2378</v>
      </c>
      <c r="D95" s="6" t="s">
        <v>2370</v>
      </c>
      <c r="E95" s="6" t="s">
        <v>2391</v>
      </c>
      <c r="F95" s="7">
        <v>44509</v>
      </c>
      <c r="G95" s="7">
        <v>42860</v>
      </c>
      <c r="H95" s="6" t="s">
        <v>2518</v>
      </c>
      <c r="I95" s="6" t="s">
        <v>849</v>
      </c>
      <c r="J95" s="6" t="s">
        <v>2381</v>
      </c>
      <c r="K95" s="7">
        <v>45200</v>
      </c>
      <c r="L95" s="6" t="s">
        <v>2374</v>
      </c>
      <c r="M95" s="6" t="s">
        <v>2393</v>
      </c>
      <c r="N95" s="6" t="s">
        <v>849</v>
      </c>
      <c r="O95" s="7"/>
      <c r="P95" s="6" t="s">
        <v>2376</v>
      </c>
    </row>
    <row r="96" spans="1:16" x14ac:dyDescent="0.25">
      <c r="A96" s="5">
        <v>67283929</v>
      </c>
      <c r="B96" s="6" t="s">
        <v>1693</v>
      </c>
      <c r="C96" s="6" t="s">
        <v>2378</v>
      </c>
      <c r="D96" s="6" t="s">
        <v>2370</v>
      </c>
      <c r="E96" s="6" t="s">
        <v>2391</v>
      </c>
      <c r="F96" s="7">
        <v>44953</v>
      </c>
      <c r="G96" s="7">
        <v>42864</v>
      </c>
      <c r="H96" s="6" t="s">
        <v>2519</v>
      </c>
      <c r="I96" s="6" t="s">
        <v>849</v>
      </c>
      <c r="J96" s="6" t="s">
        <v>2381</v>
      </c>
      <c r="K96" s="7">
        <v>45200</v>
      </c>
      <c r="L96" s="6" t="s">
        <v>2374</v>
      </c>
      <c r="M96" s="6" t="s">
        <v>2420</v>
      </c>
      <c r="N96" s="6" t="s">
        <v>849</v>
      </c>
      <c r="O96" s="7"/>
      <c r="P96" s="6" t="s">
        <v>2376</v>
      </c>
    </row>
    <row r="97" spans="1:16" x14ac:dyDescent="0.25">
      <c r="A97" s="5">
        <v>67283930</v>
      </c>
      <c r="B97" s="6" t="s">
        <v>1541</v>
      </c>
      <c r="C97" s="6" t="s">
        <v>2378</v>
      </c>
      <c r="D97" s="6" t="s">
        <v>2370</v>
      </c>
      <c r="E97" s="6" t="s">
        <v>2391</v>
      </c>
      <c r="F97" s="7">
        <v>44693</v>
      </c>
      <c r="G97" s="7">
        <v>42864</v>
      </c>
      <c r="H97" s="6" t="s">
        <v>2519</v>
      </c>
      <c r="I97" s="6" t="s">
        <v>849</v>
      </c>
      <c r="J97" s="6" t="s">
        <v>2381</v>
      </c>
      <c r="K97" s="7">
        <v>45200</v>
      </c>
      <c r="L97" s="6" t="s">
        <v>2374</v>
      </c>
      <c r="M97" s="6" t="s">
        <v>2420</v>
      </c>
      <c r="N97" s="6" t="s">
        <v>849</v>
      </c>
      <c r="O97" s="7"/>
      <c r="P97" s="6" t="s">
        <v>2376</v>
      </c>
    </row>
    <row r="98" spans="1:16" x14ac:dyDescent="0.25">
      <c r="A98" s="5">
        <v>67285848</v>
      </c>
      <c r="B98" s="6" t="s">
        <v>2520</v>
      </c>
      <c r="C98" s="6" t="s">
        <v>2378</v>
      </c>
      <c r="D98" s="6" t="s">
        <v>2370</v>
      </c>
      <c r="E98" s="6" t="s">
        <v>2391</v>
      </c>
      <c r="F98" s="7">
        <v>43678</v>
      </c>
      <c r="G98" s="7">
        <v>42865</v>
      </c>
      <c r="H98" s="6" t="s">
        <v>2521</v>
      </c>
      <c r="I98" s="6" t="s">
        <v>849</v>
      </c>
      <c r="J98" s="6" t="s">
        <v>2381</v>
      </c>
      <c r="K98" s="7">
        <v>45200</v>
      </c>
      <c r="L98" s="6" t="s">
        <v>2374</v>
      </c>
      <c r="M98" s="6" t="s">
        <v>2396</v>
      </c>
      <c r="N98" s="6" t="s">
        <v>849</v>
      </c>
      <c r="O98" s="7"/>
      <c r="P98" s="6" t="s">
        <v>2376</v>
      </c>
    </row>
    <row r="99" spans="1:16" x14ac:dyDescent="0.25">
      <c r="A99" s="5">
        <v>67289354</v>
      </c>
      <c r="B99" s="6" t="s">
        <v>1549</v>
      </c>
      <c r="C99" s="6" t="s">
        <v>2378</v>
      </c>
      <c r="D99" s="6" t="s">
        <v>2370</v>
      </c>
      <c r="E99" s="6" t="s">
        <v>2391</v>
      </c>
      <c r="F99" s="7">
        <v>45135</v>
      </c>
      <c r="G99" s="7">
        <v>42870</v>
      </c>
      <c r="H99" s="6" t="s">
        <v>2522</v>
      </c>
      <c r="I99" s="6" t="s">
        <v>849</v>
      </c>
      <c r="J99" s="6" t="s">
        <v>2381</v>
      </c>
      <c r="K99" s="7">
        <v>45200</v>
      </c>
      <c r="L99" s="6" t="s">
        <v>2374</v>
      </c>
      <c r="M99" s="6" t="s">
        <v>2418</v>
      </c>
      <c r="N99" s="6" t="s">
        <v>849</v>
      </c>
      <c r="O99" s="7"/>
      <c r="P99" s="6" t="s">
        <v>2376</v>
      </c>
    </row>
    <row r="100" spans="1:16" x14ac:dyDescent="0.25">
      <c r="A100" s="5">
        <v>67289356</v>
      </c>
      <c r="B100" s="6" t="s">
        <v>1545</v>
      </c>
      <c r="C100" s="6" t="s">
        <v>2378</v>
      </c>
      <c r="D100" s="6" t="s">
        <v>2370</v>
      </c>
      <c r="E100" s="6" t="s">
        <v>2391</v>
      </c>
      <c r="F100" s="7">
        <v>44854</v>
      </c>
      <c r="G100" s="7">
        <v>42870</v>
      </c>
      <c r="H100" s="6" t="s">
        <v>2523</v>
      </c>
      <c r="I100" s="6" t="s">
        <v>849</v>
      </c>
      <c r="J100" s="6" t="s">
        <v>2381</v>
      </c>
      <c r="K100" s="7">
        <v>45200</v>
      </c>
      <c r="L100" s="6" t="s">
        <v>2374</v>
      </c>
      <c r="M100" s="6" t="s">
        <v>2418</v>
      </c>
      <c r="N100" s="6" t="s">
        <v>849</v>
      </c>
      <c r="O100" s="7"/>
      <c r="P100" s="6" t="s">
        <v>2376</v>
      </c>
    </row>
    <row r="101" spans="1:16" x14ac:dyDescent="0.25">
      <c r="A101" s="5">
        <v>67289358</v>
      </c>
      <c r="B101" s="6" t="s">
        <v>2524</v>
      </c>
      <c r="C101" s="6" t="s">
        <v>2378</v>
      </c>
      <c r="D101" s="6" t="s">
        <v>2370</v>
      </c>
      <c r="E101" s="6" t="s">
        <v>2411</v>
      </c>
      <c r="F101" s="7">
        <v>43214</v>
      </c>
      <c r="G101" s="7">
        <v>42870</v>
      </c>
      <c r="H101" s="6" t="s">
        <v>2525</v>
      </c>
      <c r="I101" s="6" t="s">
        <v>849</v>
      </c>
      <c r="J101" s="6" t="s">
        <v>2381</v>
      </c>
      <c r="K101" s="7">
        <v>45163</v>
      </c>
      <c r="L101" s="6" t="s">
        <v>2374</v>
      </c>
      <c r="M101" s="6" t="s">
        <v>2526</v>
      </c>
      <c r="N101" s="6" t="s">
        <v>849</v>
      </c>
      <c r="O101" s="7"/>
      <c r="P101" s="6" t="s">
        <v>2376</v>
      </c>
    </row>
    <row r="102" spans="1:16" x14ac:dyDescent="0.25">
      <c r="A102" s="5">
        <v>67289371</v>
      </c>
      <c r="B102" s="6" t="s">
        <v>417</v>
      </c>
      <c r="C102" s="6" t="s">
        <v>2378</v>
      </c>
      <c r="D102" s="6" t="s">
        <v>2370</v>
      </c>
      <c r="E102" s="6" t="s">
        <v>2391</v>
      </c>
      <c r="F102" s="7">
        <v>44693</v>
      </c>
      <c r="G102" s="7">
        <v>42870</v>
      </c>
      <c r="H102" s="6" t="s">
        <v>2527</v>
      </c>
      <c r="I102" s="6" t="s">
        <v>849</v>
      </c>
      <c r="J102" s="6" t="s">
        <v>2381</v>
      </c>
      <c r="K102" s="7">
        <v>45200</v>
      </c>
      <c r="L102" s="6" t="s">
        <v>2374</v>
      </c>
      <c r="M102" s="6" t="s">
        <v>2409</v>
      </c>
      <c r="N102" s="6" t="s">
        <v>849</v>
      </c>
      <c r="O102" s="7"/>
      <c r="P102" s="6" t="s">
        <v>2376</v>
      </c>
    </row>
    <row r="103" spans="1:16" x14ac:dyDescent="0.25">
      <c r="A103" s="5">
        <v>67289376</v>
      </c>
      <c r="B103" s="6" t="s">
        <v>695</v>
      </c>
      <c r="C103" s="6" t="s">
        <v>2378</v>
      </c>
      <c r="D103" s="6" t="s">
        <v>2370</v>
      </c>
      <c r="E103" s="6" t="s">
        <v>2391</v>
      </c>
      <c r="F103" s="7">
        <v>44831</v>
      </c>
      <c r="G103" s="7">
        <v>42870</v>
      </c>
      <c r="H103" s="6" t="s">
        <v>2528</v>
      </c>
      <c r="I103" s="6" t="s">
        <v>849</v>
      </c>
      <c r="J103" s="6" t="s">
        <v>2381</v>
      </c>
      <c r="K103" s="7">
        <v>45200</v>
      </c>
      <c r="L103" s="6" t="s">
        <v>2374</v>
      </c>
      <c r="M103" s="6" t="s">
        <v>2396</v>
      </c>
      <c r="N103" s="6" t="s">
        <v>849</v>
      </c>
      <c r="O103" s="7"/>
      <c r="P103" s="6" t="s">
        <v>2376</v>
      </c>
    </row>
    <row r="104" spans="1:16" x14ac:dyDescent="0.25">
      <c r="A104" s="5">
        <v>67289436</v>
      </c>
      <c r="B104" s="6" t="s">
        <v>1526</v>
      </c>
      <c r="C104" s="6" t="s">
        <v>2386</v>
      </c>
      <c r="D104" s="6" t="s">
        <v>2370</v>
      </c>
      <c r="E104" s="6" t="s">
        <v>2391</v>
      </c>
      <c r="F104" s="7">
        <v>44725</v>
      </c>
      <c r="G104" s="7">
        <v>42870</v>
      </c>
      <c r="H104" s="6" t="s">
        <v>2529</v>
      </c>
      <c r="I104" s="6" t="s">
        <v>849</v>
      </c>
      <c r="J104" s="6" t="s">
        <v>2381</v>
      </c>
      <c r="K104" s="7">
        <v>45200</v>
      </c>
      <c r="L104" s="6" t="s">
        <v>2374</v>
      </c>
      <c r="M104" s="6" t="s">
        <v>2530</v>
      </c>
      <c r="N104" s="6" t="s">
        <v>849</v>
      </c>
      <c r="O104" s="7"/>
      <c r="P104" s="6" t="s">
        <v>2376</v>
      </c>
    </row>
    <row r="105" spans="1:16" x14ac:dyDescent="0.25">
      <c r="A105" s="5">
        <v>67289440</v>
      </c>
      <c r="B105" s="6" t="s">
        <v>602</v>
      </c>
      <c r="C105" s="6" t="s">
        <v>2378</v>
      </c>
      <c r="D105" s="6" t="s">
        <v>2370</v>
      </c>
      <c r="E105" s="6" t="s">
        <v>2391</v>
      </c>
      <c r="F105" s="7">
        <v>44739</v>
      </c>
      <c r="G105" s="7">
        <v>42870</v>
      </c>
      <c r="H105" s="6" t="s">
        <v>2531</v>
      </c>
      <c r="I105" s="6" t="s">
        <v>849</v>
      </c>
      <c r="J105" s="6" t="s">
        <v>2381</v>
      </c>
      <c r="K105" s="7">
        <v>45200</v>
      </c>
      <c r="L105" s="6" t="s">
        <v>2374</v>
      </c>
      <c r="M105" s="6" t="s">
        <v>2420</v>
      </c>
      <c r="N105" s="6" t="s">
        <v>849</v>
      </c>
      <c r="O105" s="7"/>
      <c r="P105" s="6" t="s">
        <v>2376</v>
      </c>
    </row>
    <row r="106" spans="1:16" x14ac:dyDescent="0.25">
      <c r="A106" s="5">
        <v>67291237</v>
      </c>
      <c r="B106" s="6" t="s">
        <v>332</v>
      </c>
      <c r="C106" s="6" t="s">
        <v>2378</v>
      </c>
      <c r="D106" s="6" t="s">
        <v>2370</v>
      </c>
      <c r="E106" s="6" t="s">
        <v>2391</v>
      </c>
      <c r="F106" s="7">
        <v>44687</v>
      </c>
      <c r="G106" s="7">
        <v>42872</v>
      </c>
      <c r="H106" s="6" t="s">
        <v>2532</v>
      </c>
      <c r="I106" s="6" t="s">
        <v>849</v>
      </c>
      <c r="J106" s="6" t="s">
        <v>2381</v>
      </c>
      <c r="K106" s="7">
        <v>45200</v>
      </c>
      <c r="L106" s="6" t="s">
        <v>2374</v>
      </c>
      <c r="M106" s="6" t="s">
        <v>2396</v>
      </c>
      <c r="N106" s="6" t="s">
        <v>849</v>
      </c>
      <c r="O106" s="7"/>
      <c r="P106" s="6" t="s">
        <v>2376</v>
      </c>
    </row>
    <row r="107" spans="1:16" x14ac:dyDescent="0.25">
      <c r="A107" s="5">
        <v>67292301</v>
      </c>
      <c r="B107" s="6" t="s">
        <v>1784</v>
      </c>
      <c r="C107" s="6" t="s">
        <v>2378</v>
      </c>
      <c r="D107" s="6" t="s">
        <v>2370</v>
      </c>
      <c r="E107" s="6" t="s">
        <v>2391</v>
      </c>
      <c r="F107" s="7">
        <v>44953</v>
      </c>
      <c r="G107" s="7">
        <v>42873</v>
      </c>
      <c r="H107" s="6" t="s">
        <v>2533</v>
      </c>
      <c r="I107" s="6" t="s">
        <v>849</v>
      </c>
      <c r="J107" s="6" t="s">
        <v>2381</v>
      </c>
      <c r="K107" s="7">
        <v>45200</v>
      </c>
      <c r="L107" s="6" t="s">
        <v>2374</v>
      </c>
      <c r="M107" s="6" t="s">
        <v>2420</v>
      </c>
      <c r="N107" s="6" t="s">
        <v>849</v>
      </c>
      <c r="O107" s="7"/>
      <c r="P107" s="6" t="s">
        <v>2376</v>
      </c>
    </row>
    <row r="108" spans="1:16" x14ac:dyDescent="0.25">
      <c r="A108" s="5">
        <v>67292323</v>
      </c>
      <c r="B108" s="6" t="s">
        <v>603</v>
      </c>
      <c r="C108" s="6" t="s">
        <v>2378</v>
      </c>
      <c r="D108" s="6" t="s">
        <v>2370</v>
      </c>
      <c r="E108" s="6" t="s">
        <v>2391</v>
      </c>
      <c r="F108" s="7">
        <v>44725</v>
      </c>
      <c r="G108" s="7">
        <v>42873</v>
      </c>
      <c r="H108" s="6" t="s">
        <v>2534</v>
      </c>
      <c r="I108" s="6" t="s">
        <v>849</v>
      </c>
      <c r="J108" s="6" t="s">
        <v>2381</v>
      </c>
      <c r="K108" s="7">
        <v>45200</v>
      </c>
      <c r="L108" s="6" t="s">
        <v>2374</v>
      </c>
      <c r="M108" s="6" t="s">
        <v>2409</v>
      </c>
      <c r="N108" s="6" t="s">
        <v>849</v>
      </c>
      <c r="O108" s="7"/>
      <c r="P108" s="6" t="s">
        <v>2376</v>
      </c>
    </row>
    <row r="109" spans="1:16" x14ac:dyDescent="0.25">
      <c r="A109" s="5">
        <v>67292405</v>
      </c>
      <c r="B109" s="6" t="s">
        <v>242</v>
      </c>
      <c r="C109" s="6" t="s">
        <v>2378</v>
      </c>
      <c r="D109" s="6" t="s">
        <v>2370</v>
      </c>
      <c r="E109" s="6" t="s">
        <v>2371</v>
      </c>
      <c r="F109" s="7">
        <v>43388</v>
      </c>
      <c r="G109" s="7">
        <v>42874</v>
      </c>
      <c r="H109" s="6" t="s">
        <v>2494</v>
      </c>
      <c r="I109" s="6" t="s">
        <v>849</v>
      </c>
      <c r="J109" s="6" t="s">
        <v>2381</v>
      </c>
      <c r="K109" s="7">
        <v>45200</v>
      </c>
      <c r="L109" s="6" t="s">
        <v>2374</v>
      </c>
      <c r="M109" s="6" t="s">
        <v>2396</v>
      </c>
      <c r="N109" s="6" t="s">
        <v>849</v>
      </c>
      <c r="O109" s="7"/>
      <c r="P109" s="6" t="s">
        <v>2376</v>
      </c>
    </row>
    <row r="110" spans="1:16" x14ac:dyDescent="0.25">
      <c r="A110" s="5">
        <v>67292407</v>
      </c>
      <c r="B110" s="6" t="s">
        <v>604</v>
      </c>
      <c r="C110" s="6" t="s">
        <v>2378</v>
      </c>
      <c r="D110" s="6" t="s">
        <v>2370</v>
      </c>
      <c r="E110" s="6" t="s">
        <v>2371</v>
      </c>
      <c r="F110" s="7">
        <v>43409</v>
      </c>
      <c r="G110" s="7">
        <v>42874</v>
      </c>
      <c r="H110" s="6" t="s">
        <v>2493</v>
      </c>
      <c r="I110" s="6" t="s">
        <v>849</v>
      </c>
      <c r="J110" s="6" t="s">
        <v>2381</v>
      </c>
      <c r="K110" s="7">
        <v>45200</v>
      </c>
      <c r="L110" s="6" t="s">
        <v>2374</v>
      </c>
      <c r="M110" s="6" t="s">
        <v>2393</v>
      </c>
      <c r="N110" s="6" t="s">
        <v>849</v>
      </c>
      <c r="O110" s="7"/>
      <c r="P110" s="6" t="s">
        <v>2376</v>
      </c>
    </row>
    <row r="111" spans="1:16" x14ac:dyDescent="0.25">
      <c r="A111" s="5">
        <v>67293290</v>
      </c>
      <c r="B111" s="6" t="s">
        <v>1780</v>
      </c>
      <c r="C111" s="6" t="s">
        <v>2378</v>
      </c>
      <c r="D111" s="6" t="s">
        <v>2370</v>
      </c>
      <c r="E111" s="6" t="s">
        <v>2391</v>
      </c>
      <c r="F111" s="7">
        <v>44648</v>
      </c>
      <c r="G111" s="7">
        <v>42874</v>
      </c>
      <c r="H111" s="6" t="s">
        <v>2535</v>
      </c>
      <c r="I111" s="6" t="s">
        <v>849</v>
      </c>
      <c r="J111" s="6" t="s">
        <v>2381</v>
      </c>
      <c r="K111" s="7">
        <v>45200</v>
      </c>
      <c r="L111" s="6" t="s">
        <v>2374</v>
      </c>
      <c r="M111" s="6" t="s">
        <v>2396</v>
      </c>
      <c r="N111" s="6" t="s">
        <v>849</v>
      </c>
      <c r="O111" s="7"/>
      <c r="P111" s="6" t="s">
        <v>2376</v>
      </c>
    </row>
    <row r="112" spans="1:16" x14ac:dyDescent="0.25">
      <c r="A112" s="5">
        <v>67293292</v>
      </c>
      <c r="B112" s="6" t="s">
        <v>676</v>
      </c>
      <c r="C112" s="6" t="s">
        <v>2378</v>
      </c>
      <c r="D112" s="6" t="s">
        <v>2370</v>
      </c>
      <c r="E112" s="6" t="s">
        <v>2391</v>
      </c>
      <c r="F112" s="7">
        <v>44578</v>
      </c>
      <c r="G112" s="7">
        <v>42874</v>
      </c>
      <c r="H112" s="6" t="s">
        <v>2536</v>
      </c>
      <c r="I112" s="6" t="s">
        <v>849</v>
      </c>
      <c r="J112" s="6" t="s">
        <v>2381</v>
      </c>
      <c r="K112" s="7">
        <v>45200</v>
      </c>
      <c r="L112" s="6" t="s">
        <v>2374</v>
      </c>
      <c r="M112" s="6" t="s">
        <v>2409</v>
      </c>
      <c r="N112" s="6" t="s">
        <v>849</v>
      </c>
      <c r="O112" s="7"/>
      <c r="P112" s="6" t="s">
        <v>2376</v>
      </c>
    </row>
    <row r="113" spans="1:16" x14ac:dyDescent="0.25">
      <c r="A113" s="5">
        <v>67296703</v>
      </c>
      <c r="B113" s="6" t="s">
        <v>243</v>
      </c>
      <c r="C113" s="6" t="s">
        <v>2378</v>
      </c>
      <c r="D113" s="6" t="s">
        <v>2370</v>
      </c>
      <c r="E113" s="6" t="s">
        <v>2371</v>
      </c>
      <c r="F113" s="7">
        <v>43160</v>
      </c>
      <c r="G113" s="7">
        <v>42879</v>
      </c>
      <c r="H113" s="6" t="s">
        <v>2537</v>
      </c>
      <c r="I113" s="6" t="s">
        <v>849</v>
      </c>
      <c r="J113" s="6" t="s">
        <v>2381</v>
      </c>
      <c r="K113" s="7">
        <v>45200</v>
      </c>
      <c r="L113" s="6" t="s">
        <v>2374</v>
      </c>
      <c r="M113" s="6" t="s">
        <v>2396</v>
      </c>
      <c r="N113" s="6" t="s">
        <v>849</v>
      </c>
      <c r="O113" s="7"/>
      <c r="P113" s="6" t="s">
        <v>2376</v>
      </c>
    </row>
    <row r="114" spans="1:16" x14ac:dyDescent="0.25">
      <c r="A114" s="5">
        <v>67296709</v>
      </c>
      <c r="B114" s="6" t="s">
        <v>2538</v>
      </c>
      <c r="C114" s="6" t="s">
        <v>2378</v>
      </c>
      <c r="D114" s="6" t="s">
        <v>2370</v>
      </c>
      <c r="E114" s="6" t="s">
        <v>2405</v>
      </c>
      <c r="F114" s="7">
        <v>45113</v>
      </c>
      <c r="G114" s="7">
        <v>42879</v>
      </c>
      <c r="H114" s="6" t="s">
        <v>2539</v>
      </c>
      <c r="I114" s="6" t="s">
        <v>849</v>
      </c>
      <c r="J114" s="6" t="s">
        <v>2381</v>
      </c>
      <c r="K114" s="7">
        <v>45200</v>
      </c>
      <c r="L114" s="6" t="s">
        <v>2374</v>
      </c>
      <c r="M114" s="6" t="s">
        <v>2396</v>
      </c>
      <c r="N114" s="6" t="s">
        <v>849</v>
      </c>
      <c r="O114" s="7"/>
      <c r="P114" s="6" t="s">
        <v>2376</v>
      </c>
    </row>
    <row r="115" spans="1:16" x14ac:dyDescent="0.25">
      <c r="A115" s="5">
        <v>67296860</v>
      </c>
      <c r="B115" s="6" t="s">
        <v>1823</v>
      </c>
      <c r="C115" s="6" t="s">
        <v>2378</v>
      </c>
      <c r="D115" s="6" t="s">
        <v>2370</v>
      </c>
      <c r="E115" s="6" t="s">
        <v>2391</v>
      </c>
      <c r="F115" s="7">
        <v>44739</v>
      </c>
      <c r="G115" s="7">
        <v>42880</v>
      </c>
      <c r="H115" s="6" t="s">
        <v>2540</v>
      </c>
      <c r="I115" s="6" t="s">
        <v>849</v>
      </c>
      <c r="J115" s="6" t="s">
        <v>2381</v>
      </c>
      <c r="K115" s="7">
        <v>45200</v>
      </c>
      <c r="L115" s="6" t="s">
        <v>2374</v>
      </c>
      <c r="M115" s="6" t="s">
        <v>2420</v>
      </c>
      <c r="N115" s="6" t="s">
        <v>849</v>
      </c>
      <c r="O115" s="7"/>
      <c r="P115" s="6" t="s">
        <v>2376</v>
      </c>
    </row>
    <row r="116" spans="1:16" x14ac:dyDescent="0.25">
      <c r="A116" s="5">
        <v>67297391</v>
      </c>
      <c r="B116" s="6" t="s">
        <v>677</v>
      </c>
      <c r="C116" s="6" t="s">
        <v>2378</v>
      </c>
      <c r="D116" s="6" t="s">
        <v>2370</v>
      </c>
      <c r="E116" s="6" t="s">
        <v>2391</v>
      </c>
      <c r="F116" s="7">
        <v>44831</v>
      </c>
      <c r="G116" s="7">
        <v>42880</v>
      </c>
      <c r="H116" s="6" t="s">
        <v>2541</v>
      </c>
      <c r="I116" s="6" t="s">
        <v>849</v>
      </c>
      <c r="J116" s="6" t="s">
        <v>2381</v>
      </c>
      <c r="K116" s="7">
        <v>45200</v>
      </c>
      <c r="L116" s="6" t="s">
        <v>2374</v>
      </c>
      <c r="M116" s="6" t="s">
        <v>2396</v>
      </c>
      <c r="N116" s="6" t="s">
        <v>849</v>
      </c>
      <c r="O116" s="7"/>
      <c r="P116" s="6" t="s">
        <v>2376</v>
      </c>
    </row>
    <row r="117" spans="1:16" x14ac:dyDescent="0.25">
      <c r="A117" s="5">
        <v>67309841</v>
      </c>
      <c r="B117" s="6" t="s">
        <v>605</v>
      </c>
      <c r="C117" s="6" t="s">
        <v>2378</v>
      </c>
      <c r="D117" s="6" t="s">
        <v>2370</v>
      </c>
      <c r="E117" s="6" t="s">
        <v>2405</v>
      </c>
      <c r="F117" s="7">
        <v>45204</v>
      </c>
      <c r="G117" s="7">
        <v>42895</v>
      </c>
      <c r="H117" s="6" t="s">
        <v>2542</v>
      </c>
      <c r="I117" s="6" t="s">
        <v>849</v>
      </c>
      <c r="J117" s="6" t="s">
        <v>2381</v>
      </c>
      <c r="K117" s="7">
        <v>45204</v>
      </c>
      <c r="L117" s="6" t="s">
        <v>2374</v>
      </c>
      <c r="M117" s="6" t="s">
        <v>2381</v>
      </c>
      <c r="N117" s="6" t="s">
        <v>849</v>
      </c>
      <c r="O117" s="7"/>
      <c r="P117" s="6" t="s">
        <v>2376</v>
      </c>
    </row>
    <row r="118" spans="1:16" x14ac:dyDescent="0.25">
      <c r="A118" s="5">
        <v>67309842</v>
      </c>
      <c r="B118" s="6" t="s">
        <v>606</v>
      </c>
      <c r="C118" s="6" t="s">
        <v>2378</v>
      </c>
      <c r="D118" s="6" t="s">
        <v>2370</v>
      </c>
      <c r="E118" s="6" t="s">
        <v>2371</v>
      </c>
      <c r="F118" s="7">
        <v>43497</v>
      </c>
      <c r="G118" s="7">
        <v>42895</v>
      </c>
      <c r="H118" s="6" t="s">
        <v>2543</v>
      </c>
      <c r="I118" s="6" t="s">
        <v>849</v>
      </c>
      <c r="J118" s="6" t="s">
        <v>2381</v>
      </c>
      <c r="K118" s="7">
        <v>45200</v>
      </c>
      <c r="L118" s="6" t="s">
        <v>2374</v>
      </c>
      <c r="M118" s="6" t="s">
        <v>2396</v>
      </c>
      <c r="N118" s="6" t="s">
        <v>849</v>
      </c>
      <c r="O118" s="7"/>
      <c r="P118" s="6" t="s">
        <v>2376</v>
      </c>
    </row>
    <row r="119" spans="1:16" x14ac:dyDescent="0.25">
      <c r="A119" s="5">
        <v>67309843</v>
      </c>
      <c r="B119" s="6" t="s">
        <v>349</v>
      </c>
      <c r="C119" s="6" t="s">
        <v>2378</v>
      </c>
      <c r="D119" s="6" t="s">
        <v>2370</v>
      </c>
      <c r="E119" s="6" t="s">
        <v>2371</v>
      </c>
      <c r="F119" s="7">
        <v>43497</v>
      </c>
      <c r="G119" s="7">
        <v>42895</v>
      </c>
      <c r="H119" s="6" t="s">
        <v>2544</v>
      </c>
      <c r="I119" s="6" t="s">
        <v>849</v>
      </c>
      <c r="J119" s="6" t="s">
        <v>2381</v>
      </c>
      <c r="K119" s="7">
        <v>45200</v>
      </c>
      <c r="L119" s="6" t="s">
        <v>2374</v>
      </c>
      <c r="M119" s="6" t="s">
        <v>2396</v>
      </c>
      <c r="N119" s="6" t="s">
        <v>849</v>
      </c>
      <c r="O119" s="7"/>
      <c r="P119" s="6" t="s">
        <v>2376</v>
      </c>
    </row>
    <row r="120" spans="1:16" x14ac:dyDescent="0.25">
      <c r="A120" s="5">
        <v>67309845</v>
      </c>
      <c r="B120" s="6" t="s">
        <v>607</v>
      </c>
      <c r="C120" s="6" t="s">
        <v>2378</v>
      </c>
      <c r="D120" s="6" t="s">
        <v>2370</v>
      </c>
      <c r="E120" s="6" t="s">
        <v>2391</v>
      </c>
      <c r="F120" s="7">
        <v>45194</v>
      </c>
      <c r="G120" s="7">
        <v>42895</v>
      </c>
      <c r="H120" s="6" t="s">
        <v>2545</v>
      </c>
      <c r="I120" s="6" t="s">
        <v>849</v>
      </c>
      <c r="J120" s="6" t="s">
        <v>2381</v>
      </c>
      <c r="K120" s="7">
        <v>45200</v>
      </c>
      <c r="L120" s="6" t="s">
        <v>2374</v>
      </c>
      <c r="M120" s="6" t="s">
        <v>2530</v>
      </c>
      <c r="N120" s="6" t="s">
        <v>849</v>
      </c>
      <c r="O120" s="7"/>
      <c r="P120" s="6" t="s">
        <v>2376</v>
      </c>
    </row>
    <row r="121" spans="1:16" x14ac:dyDescent="0.25">
      <c r="A121" s="5">
        <v>67309862</v>
      </c>
      <c r="B121" s="6" t="s">
        <v>1538</v>
      </c>
      <c r="C121" s="6" t="s">
        <v>2378</v>
      </c>
      <c r="D121" s="6" t="s">
        <v>2370</v>
      </c>
      <c r="E121" s="6" t="s">
        <v>2391</v>
      </c>
      <c r="F121" s="7">
        <v>44831</v>
      </c>
      <c r="G121" s="7">
        <v>42895</v>
      </c>
      <c r="H121" s="6" t="s">
        <v>2546</v>
      </c>
      <c r="I121" s="6" t="s">
        <v>849</v>
      </c>
      <c r="J121" s="6" t="s">
        <v>2381</v>
      </c>
      <c r="K121" s="7">
        <v>45200</v>
      </c>
      <c r="L121" s="6" t="s">
        <v>2374</v>
      </c>
      <c r="M121" s="6" t="s">
        <v>2396</v>
      </c>
      <c r="N121" s="6" t="s">
        <v>849</v>
      </c>
      <c r="O121" s="7"/>
      <c r="P121" s="6" t="s">
        <v>2376</v>
      </c>
    </row>
    <row r="122" spans="1:16" x14ac:dyDescent="0.25">
      <c r="A122" s="5">
        <v>67309864</v>
      </c>
      <c r="B122" s="6" t="s">
        <v>352</v>
      </c>
      <c r="C122" s="6" t="s">
        <v>2378</v>
      </c>
      <c r="D122" s="6" t="s">
        <v>2370</v>
      </c>
      <c r="E122" s="6" t="s">
        <v>2371</v>
      </c>
      <c r="F122" s="7">
        <v>43751</v>
      </c>
      <c r="G122" s="7">
        <v>42895</v>
      </c>
      <c r="H122" s="6" t="s">
        <v>2547</v>
      </c>
      <c r="I122" s="6" t="s">
        <v>849</v>
      </c>
      <c r="J122" s="6" t="s">
        <v>2381</v>
      </c>
      <c r="K122" s="7">
        <v>45200</v>
      </c>
      <c r="L122" s="6" t="s">
        <v>2374</v>
      </c>
      <c r="M122" s="6" t="s">
        <v>2396</v>
      </c>
      <c r="N122" s="6" t="s">
        <v>849</v>
      </c>
      <c r="O122" s="7"/>
      <c r="P122" s="6" t="s">
        <v>2376</v>
      </c>
    </row>
    <row r="123" spans="1:16" x14ac:dyDescent="0.25">
      <c r="A123" s="5">
        <v>67318792</v>
      </c>
      <c r="B123" s="6" t="s">
        <v>608</v>
      </c>
      <c r="C123" s="6" t="s">
        <v>2386</v>
      </c>
      <c r="D123" s="6" t="s">
        <v>2370</v>
      </c>
      <c r="E123" s="6" t="s">
        <v>2391</v>
      </c>
      <c r="F123" s="7">
        <v>44818</v>
      </c>
      <c r="G123" s="7">
        <v>42907</v>
      </c>
      <c r="H123" s="6" t="s">
        <v>2548</v>
      </c>
      <c r="I123" s="6" t="s">
        <v>849</v>
      </c>
      <c r="J123" s="6" t="s">
        <v>2381</v>
      </c>
      <c r="K123" s="7">
        <v>45200</v>
      </c>
      <c r="L123" s="6" t="s">
        <v>2374</v>
      </c>
      <c r="M123" s="6" t="s">
        <v>2396</v>
      </c>
      <c r="N123" s="6" t="s">
        <v>849</v>
      </c>
      <c r="O123" s="7"/>
      <c r="P123" s="6" t="s">
        <v>2376</v>
      </c>
    </row>
    <row r="124" spans="1:16" x14ac:dyDescent="0.25">
      <c r="A124" s="5">
        <v>67349792</v>
      </c>
      <c r="B124" s="6" t="s">
        <v>1452</v>
      </c>
      <c r="C124" s="6" t="s">
        <v>2378</v>
      </c>
      <c r="D124" s="6" t="s">
        <v>2370</v>
      </c>
      <c r="E124" s="6" t="s">
        <v>2391</v>
      </c>
      <c r="F124" s="7">
        <v>44965</v>
      </c>
      <c r="G124" s="7">
        <v>42950</v>
      </c>
      <c r="H124" s="6" t="s">
        <v>2549</v>
      </c>
      <c r="I124" s="6" t="s">
        <v>849</v>
      </c>
      <c r="J124" s="6" t="s">
        <v>2381</v>
      </c>
      <c r="K124" s="7">
        <v>45200</v>
      </c>
      <c r="L124" s="6" t="s">
        <v>2374</v>
      </c>
      <c r="M124" s="6" t="s">
        <v>2393</v>
      </c>
      <c r="N124" s="6" t="s">
        <v>849</v>
      </c>
      <c r="O124" s="7"/>
      <c r="P124" s="6" t="s">
        <v>2376</v>
      </c>
    </row>
    <row r="125" spans="1:16" x14ac:dyDescent="0.25">
      <c r="A125" s="5">
        <v>67349795</v>
      </c>
      <c r="B125" s="6" t="s">
        <v>609</v>
      </c>
      <c r="C125" s="6" t="s">
        <v>2378</v>
      </c>
      <c r="D125" s="6" t="s">
        <v>2370</v>
      </c>
      <c r="E125" s="6" t="s">
        <v>2391</v>
      </c>
      <c r="F125" s="7">
        <v>44965</v>
      </c>
      <c r="G125" s="7">
        <v>42950</v>
      </c>
      <c r="H125" s="6" t="s">
        <v>2550</v>
      </c>
      <c r="I125" s="6" t="s">
        <v>849</v>
      </c>
      <c r="J125" s="6" t="s">
        <v>2381</v>
      </c>
      <c r="K125" s="7">
        <v>45200</v>
      </c>
      <c r="L125" s="6" t="s">
        <v>2374</v>
      </c>
      <c r="M125" s="6" t="s">
        <v>2393</v>
      </c>
      <c r="N125" s="6" t="s">
        <v>849</v>
      </c>
      <c r="O125" s="7"/>
      <c r="P125" s="6" t="s">
        <v>2376</v>
      </c>
    </row>
    <row r="126" spans="1:16" x14ac:dyDescent="0.25">
      <c r="A126" s="5">
        <v>67356679</v>
      </c>
      <c r="B126" s="6" t="s">
        <v>1456</v>
      </c>
      <c r="C126" s="6" t="s">
        <v>2378</v>
      </c>
      <c r="D126" s="6" t="s">
        <v>2370</v>
      </c>
      <c r="E126" s="6" t="s">
        <v>2391</v>
      </c>
      <c r="F126" s="7">
        <v>45135</v>
      </c>
      <c r="G126" s="7">
        <v>42961</v>
      </c>
      <c r="H126" s="6" t="s">
        <v>2551</v>
      </c>
      <c r="I126" s="6" t="s">
        <v>849</v>
      </c>
      <c r="J126" s="6" t="s">
        <v>2381</v>
      </c>
      <c r="K126" s="7">
        <v>45205</v>
      </c>
      <c r="L126" s="6" t="s">
        <v>2374</v>
      </c>
      <c r="M126" s="6" t="s">
        <v>2375</v>
      </c>
      <c r="N126" s="6" t="s">
        <v>849</v>
      </c>
      <c r="O126" s="7"/>
      <c r="P126" s="6" t="s">
        <v>2376</v>
      </c>
    </row>
    <row r="127" spans="1:16" x14ac:dyDescent="0.25">
      <c r="A127" s="5">
        <v>67361403</v>
      </c>
      <c r="B127" s="6" t="s">
        <v>610</v>
      </c>
      <c r="C127" s="6" t="s">
        <v>2378</v>
      </c>
      <c r="D127" s="6" t="s">
        <v>2370</v>
      </c>
      <c r="E127" s="6" t="s">
        <v>2443</v>
      </c>
      <c r="F127" s="7">
        <v>43132</v>
      </c>
      <c r="G127" s="7">
        <v>42969</v>
      </c>
      <c r="H127" s="6" t="s">
        <v>2552</v>
      </c>
      <c r="I127" s="6" t="s">
        <v>849</v>
      </c>
      <c r="J127" s="6" t="s">
        <v>2381</v>
      </c>
      <c r="K127" s="7">
        <v>45200</v>
      </c>
      <c r="L127" s="6" t="s">
        <v>2374</v>
      </c>
      <c r="M127" s="6" t="s">
        <v>2396</v>
      </c>
      <c r="N127" s="6" t="s">
        <v>849</v>
      </c>
      <c r="O127" s="7"/>
      <c r="P127" s="6" t="s">
        <v>2376</v>
      </c>
    </row>
    <row r="128" spans="1:16" x14ac:dyDescent="0.25">
      <c r="A128" s="5">
        <v>67361404</v>
      </c>
      <c r="B128" s="6" t="s">
        <v>611</v>
      </c>
      <c r="C128" s="6" t="s">
        <v>2378</v>
      </c>
      <c r="D128" s="6" t="s">
        <v>2370</v>
      </c>
      <c r="E128" s="6" t="s">
        <v>2443</v>
      </c>
      <c r="F128" s="7">
        <v>43066</v>
      </c>
      <c r="G128" s="7">
        <v>42969</v>
      </c>
      <c r="H128" s="6" t="s">
        <v>2553</v>
      </c>
      <c r="I128" s="6" t="s">
        <v>849</v>
      </c>
      <c r="J128" s="6" t="s">
        <v>2381</v>
      </c>
      <c r="K128" s="7">
        <v>45200</v>
      </c>
      <c r="L128" s="6" t="s">
        <v>2374</v>
      </c>
      <c r="M128" s="6" t="s">
        <v>2396</v>
      </c>
      <c r="N128" s="6" t="s">
        <v>849</v>
      </c>
      <c r="O128" s="7"/>
      <c r="P128" s="6" t="s">
        <v>2376</v>
      </c>
    </row>
    <row r="129" spans="1:16" x14ac:dyDescent="0.25">
      <c r="A129" s="5">
        <v>67361405</v>
      </c>
      <c r="B129" s="6" t="s">
        <v>612</v>
      </c>
      <c r="C129" s="6" t="s">
        <v>2378</v>
      </c>
      <c r="D129" s="6" t="s">
        <v>2370</v>
      </c>
      <c r="E129" s="6" t="s">
        <v>2443</v>
      </c>
      <c r="F129" s="7">
        <v>43066</v>
      </c>
      <c r="G129" s="7">
        <v>42969</v>
      </c>
      <c r="H129" s="6" t="s">
        <v>2554</v>
      </c>
      <c r="I129" s="6" t="s">
        <v>849</v>
      </c>
      <c r="J129" s="6" t="s">
        <v>2381</v>
      </c>
      <c r="K129" s="7">
        <v>45200</v>
      </c>
      <c r="L129" s="6" t="s">
        <v>2374</v>
      </c>
      <c r="M129" s="6" t="s">
        <v>2396</v>
      </c>
      <c r="N129" s="6" t="s">
        <v>849</v>
      </c>
      <c r="O129" s="7"/>
      <c r="P129" s="6" t="s">
        <v>2376</v>
      </c>
    </row>
    <row r="130" spans="1:16" x14ac:dyDescent="0.25">
      <c r="A130" s="5">
        <v>67361406</v>
      </c>
      <c r="B130" s="6" t="s">
        <v>613</v>
      </c>
      <c r="C130" s="6" t="s">
        <v>2378</v>
      </c>
      <c r="D130" s="6" t="s">
        <v>2370</v>
      </c>
      <c r="E130" s="6" t="s">
        <v>2443</v>
      </c>
      <c r="F130" s="7">
        <v>43066</v>
      </c>
      <c r="G130" s="7">
        <v>42969</v>
      </c>
      <c r="H130" s="6" t="s">
        <v>2555</v>
      </c>
      <c r="I130" s="6" t="s">
        <v>849</v>
      </c>
      <c r="J130" s="6" t="s">
        <v>2381</v>
      </c>
      <c r="K130" s="7">
        <v>45200</v>
      </c>
      <c r="L130" s="6" t="s">
        <v>2374</v>
      </c>
      <c r="M130" s="6" t="s">
        <v>2396</v>
      </c>
      <c r="N130" s="6" t="s">
        <v>849</v>
      </c>
      <c r="O130" s="7"/>
      <c r="P130" s="6" t="s">
        <v>2376</v>
      </c>
    </row>
    <row r="131" spans="1:16" x14ac:dyDescent="0.25">
      <c r="A131" s="5">
        <v>67361407</v>
      </c>
      <c r="B131" s="6" t="s">
        <v>614</v>
      </c>
      <c r="C131" s="6" t="s">
        <v>2378</v>
      </c>
      <c r="D131" s="6" t="s">
        <v>2370</v>
      </c>
      <c r="E131" s="6" t="s">
        <v>2443</v>
      </c>
      <c r="F131" s="7">
        <v>43066</v>
      </c>
      <c r="G131" s="7">
        <v>42969</v>
      </c>
      <c r="H131" s="6" t="s">
        <v>2556</v>
      </c>
      <c r="I131" s="6" t="s">
        <v>849</v>
      </c>
      <c r="J131" s="6" t="s">
        <v>2381</v>
      </c>
      <c r="K131" s="7">
        <v>45200</v>
      </c>
      <c r="L131" s="6" t="s">
        <v>2374</v>
      </c>
      <c r="M131" s="6" t="s">
        <v>2396</v>
      </c>
      <c r="N131" s="6" t="s">
        <v>849</v>
      </c>
      <c r="O131" s="7"/>
      <c r="P131" s="6" t="s">
        <v>2376</v>
      </c>
    </row>
    <row r="132" spans="1:16" x14ac:dyDescent="0.25">
      <c r="A132" s="5">
        <v>67361431</v>
      </c>
      <c r="B132" s="6" t="s">
        <v>244</v>
      </c>
      <c r="C132" s="6" t="s">
        <v>2378</v>
      </c>
      <c r="D132" s="6" t="s">
        <v>2370</v>
      </c>
      <c r="E132" s="6" t="s">
        <v>2391</v>
      </c>
      <c r="F132" s="7">
        <v>43595</v>
      </c>
      <c r="G132" s="7">
        <v>42968</v>
      </c>
      <c r="H132" s="6" t="s">
        <v>2557</v>
      </c>
      <c r="I132" s="6" t="s">
        <v>849</v>
      </c>
      <c r="J132" s="6" t="s">
        <v>2381</v>
      </c>
      <c r="K132" s="7">
        <v>45200</v>
      </c>
      <c r="L132" s="6" t="s">
        <v>2374</v>
      </c>
      <c r="M132" s="6" t="s">
        <v>2409</v>
      </c>
      <c r="N132" s="6" t="s">
        <v>849</v>
      </c>
      <c r="O132" s="7"/>
      <c r="P132" s="6" t="s">
        <v>2376</v>
      </c>
    </row>
    <row r="133" spans="1:16" x14ac:dyDescent="0.25">
      <c r="A133" s="5">
        <v>67367113</v>
      </c>
      <c r="B133" s="6" t="s">
        <v>2216</v>
      </c>
      <c r="C133" s="6" t="s">
        <v>2378</v>
      </c>
      <c r="D133" s="6" t="s">
        <v>2370</v>
      </c>
      <c r="E133" s="6" t="s">
        <v>2391</v>
      </c>
      <c r="F133" s="7">
        <v>45133</v>
      </c>
      <c r="G133" s="7">
        <v>42972</v>
      </c>
      <c r="H133" s="6" t="s">
        <v>2558</v>
      </c>
      <c r="I133" s="6" t="s">
        <v>849</v>
      </c>
      <c r="J133" s="6" t="s">
        <v>2381</v>
      </c>
      <c r="K133" s="7">
        <v>45200</v>
      </c>
      <c r="L133" s="6" t="s">
        <v>2374</v>
      </c>
      <c r="M133" s="6" t="s">
        <v>2396</v>
      </c>
      <c r="N133" s="6" t="s">
        <v>849</v>
      </c>
      <c r="O133" s="7"/>
      <c r="P133" s="6" t="s">
        <v>2376</v>
      </c>
    </row>
    <row r="134" spans="1:16" x14ac:dyDescent="0.25">
      <c r="A134" s="5">
        <v>67371534</v>
      </c>
      <c r="B134" s="6" t="s">
        <v>708</v>
      </c>
      <c r="C134" s="6" t="s">
        <v>2378</v>
      </c>
      <c r="D134" s="6" t="s">
        <v>2370</v>
      </c>
      <c r="E134" s="6" t="s">
        <v>2391</v>
      </c>
      <c r="F134" s="7">
        <v>44701</v>
      </c>
      <c r="G134" s="7">
        <v>42978</v>
      </c>
      <c r="H134" s="6" t="s">
        <v>2559</v>
      </c>
      <c r="I134" s="6" t="s">
        <v>849</v>
      </c>
      <c r="J134" s="6" t="s">
        <v>2381</v>
      </c>
      <c r="K134" s="7">
        <v>45200</v>
      </c>
      <c r="L134" s="6" t="s">
        <v>2374</v>
      </c>
      <c r="M134" s="6" t="s">
        <v>2409</v>
      </c>
      <c r="N134" s="6" t="s">
        <v>849</v>
      </c>
      <c r="O134" s="7"/>
      <c r="P134" s="6" t="s">
        <v>2376</v>
      </c>
    </row>
    <row r="135" spans="1:16" x14ac:dyDescent="0.25">
      <c r="A135" s="5">
        <v>67382713</v>
      </c>
      <c r="B135" s="6" t="s">
        <v>2560</v>
      </c>
      <c r="C135" s="6" t="s">
        <v>2378</v>
      </c>
      <c r="D135" s="6" t="s">
        <v>2370</v>
      </c>
      <c r="E135" s="6" t="s">
        <v>2405</v>
      </c>
      <c r="F135" s="7">
        <v>45140</v>
      </c>
      <c r="G135" s="7">
        <v>42997</v>
      </c>
      <c r="H135" s="6" t="s">
        <v>2561</v>
      </c>
      <c r="I135" s="6" t="s">
        <v>849</v>
      </c>
      <c r="J135" s="6" t="s">
        <v>2381</v>
      </c>
      <c r="K135" s="7">
        <v>45205</v>
      </c>
      <c r="L135" s="6" t="s">
        <v>2374</v>
      </c>
      <c r="M135" s="6" t="s">
        <v>2500</v>
      </c>
      <c r="N135" s="6" t="s">
        <v>849</v>
      </c>
      <c r="O135" s="7"/>
      <c r="P135" s="6" t="s">
        <v>2376</v>
      </c>
    </row>
    <row r="136" spans="1:16" x14ac:dyDescent="0.25">
      <c r="A136" s="5">
        <v>67406605</v>
      </c>
      <c r="B136" s="6" t="s">
        <v>375</v>
      </c>
      <c r="C136" s="6" t="s">
        <v>2378</v>
      </c>
      <c r="D136" s="6" t="s">
        <v>2370</v>
      </c>
      <c r="E136" s="6" t="s">
        <v>2391</v>
      </c>
      <c r="F136" s="7">
        <v>44687</v>
      </c>
      <c r="G136" s="7">
        <v>43025</v>
      </c>
      <c r="H136" s="6" t="s">
        <v>2562</v>
      </c>
      <c r="I136" s="6" t="s">
        <v>849</v>
      </c>
      <c r="J136" s="6" t="s">
        <v>2381</v>
      </c>
      <c r="K136" s="7">
        <v>45200</v>
      </c>
      <c r="L136" s="6" t="s">
        <v>2374</v>
      </c>
      <c r="M136" s="6" t="s">
        <v>2396</v>
      </c>
      <c r="N136" s="6" t="s">
        <v>849</v>
      </c>
      <c r="O136" s="7"/>
      <c r="P136" s="6" t="s">
        <v>2376</v>
      </c>
    </row>
    <row r="137" spans="1:16" x14ac:dyDescent="0.25">
      <c r="A137" s="5">
        <v>67406607</v>
      </c>
      <c r="B137" s="6" t="s">
        <v>2227</v>
      </c>
      <c r="C137" s="6" t="s">
        <v>2378</v>
      </c>
      <c r="D137" s="6" t="s">
        <v>2370</v>
      </c>
      <c r="E137" s="6" t="s">
        <v>2391</v>
      </c>
      <c r="F137" s="7">
        <v>44687</v>
      </c>
      <c r="G137" s="7">
        <v>43025</v>
      </c>
      <c r="H137" s="6" t="s">
        <v>2563</v>
      </c>
      <c r="I137" s="6" t="s">
        <v>849</v>
      </c>
      <c r="J137" s="6" t="s">
        <v>2381</v>
      </c>
      <c r="K137" s="7">
        <v>45200</v>
      </c>
      <c r="L137" s="6" t="s">
        <v>2374</v>
      </c>
      <c r="M137" s="6" t="s">
        <v>2396</v>
      </c>
      <c r="N137" s="6" t="s">
        <v>849</v>
      </c>
      <c r="O137" s="7"/>
      <c r="P137" s="6" t="s">
        <v>2376</v>
      </c>
    </row>
    <row r="138" spans="1:16" x14ac:dyDescent="0.25">
      <c r="A138" s="5">
        <v>67409862</v>
      </c>
      <c r="B138" s="6" t="s">
        <v>1464</v>
      </c>
      <c r="C138" s="6" t="s">
        <v>2378</v>
      </c>
      <c r="D138" s="6" t="s">
        <v>2370</v>
      </c>
      <c r="E138" s="6" t="s">
        <v>2391</v>
      </c>
      <c r="F138" s="7">
        <v>44965</v>
      </c>
      <c r="G138" s="7">
        <v>43030</v>
      </c>
      <c r="H138" s="6" t="s">
        <v>2564</v>
      </c>
      <c r="I138" s="6" t="s">
        <v>849</v>
      </c>
      <c r="J138" s="6" t="s">
        <v>2381</v>
      </c>
      <c r="K138" s="7">
        <v>45200</v>
      </c>
      <c r="L138" s="6" t="s">
        <v>2374</v>
      </c>
      <c r="M138" s="6" t="s">
        <v>2396</v>
      </c>
      <c r="N138" s="6" t="s">
        <v>849</v>
      </c>
      <c r="O138" s="7"/>
      <c r="P138" s="6" t="s">
        <v>2376</v>
      </c>
    </row>
    <row r="139" spans="1:16" x14ac:dyDescent="0.25">
      <c r="A139" s="5">
        <v>67409863</v>
      </c>
      <c r="B139" s="6" t="s">
        <v>1460</v>
      </c>
      <c r="C139" s="6" t="s">
        <v>2378</v>
      </c>
      <c r="D139" s="6" t="s">
        <v>2370</v>
      </c>
      <c r="E139" s="6" t="s">
        <v>2391</v>
      </c>
      <c r="F139" s="7">
        <v>44965</v>
      </c>
      <c r="G139" s="7">
        <v>43030</v>
      </c>
      <c r="H139" s="6" t="s">
        <v>2565</v>
      </c>
      <c r="I139" s="6" t="s">
        <v>849</v>
      </c>
      <c r="J139" s="6" t="s">
        <v>2381</v>
      </c>
      <c r="K139" s="7">
        <v>45200</v>
      </c>
      <c r="L139" s="6" t="s">
        <v>2374</v>
      </c>
      <c r="M139" s="6" t="s">
        <v>2393</v>
      </c>
      <c r="N139" s="6" t="s">
        <v>849</v>
      </c>
      <c r="O139" s="7"/>
      <c r="P139" s="6" t="s">
        <v>2376</v>
      </c>
    </row>
    <row r="140" spans="1:16" x14ac:dyDescent="0.25">
      <c r="A140" s="5">
        <v>67413740</v>
      </c>
      <c r="B140" s="6" t="s">
        <v>1186</v>
      </c>
      <c r="C140" s="6" t="s">
        <v>2378</v>
      </c>
      <c r="D140" s="6" t="s">
        <v>2370</v>
      </c>
      <c r="E140" s="6" t="s">
        <v>2411</v>
      </c>
      <c r="F140" s="7">
        <v>43398</v>
      </c>
      <c r="G140" s="7">
        <v>43039</v>
      </c>
      <c r="H140" s="6" t="s">
        <v>2566</v>
      </c>
      <c r="I140" s="6" t="s">
        <v>849</v>
      </c>
      <c r="J140" s="6" t="s">
        <v>2381</v>
      </c>
      <c r="K140" s="7">
        <v>45200</v>
      </c>
      <c r="L140" s="6" t="s">
        <v>2374</v>
      </c>
      <c r="M140" s="6" t="s">
        <v>2393</v>
      </c>
      <c r="N140" s="6" t="s">
        <v>849</v>
      </c>
      <c r="O140" s="7"/>
      <c r="P140" s="6" t="s">
        <v>2376</v>
      </c>
    </row>
    <row r="141" spans="1:16" x14ac:dyDescent="0.25">
      <c r="A141" s="5">
        <v>67420264</v>
      </c>
      <c r="B141" s="6" t="s">
        <v>169</v>
      </c>
      <c r="C141" s="6" t="s">
        <v>2378</v>
      </c>
      <c r="D141" s="6" t="s">
        <v>2370</v>
      </c>
      <c r="E141" s="6" t="s">
        <v>2371</v>
      </c>
      <c r="F141" s="7">
        <v>43348</v>
      </c>
      <c r="G141" s="7">
        <v>43041</v>
      </c>
      <c r="H141" s="6" t="s">
        <v>2567</v>
      </c>
      <c r="I141" s="6" t="s">
        <v>849</v>
      </c>
      <c r="J141" s="6" t="s">
        <v>2381</v>
      </c>
      <c r="K141" s="7">
        <v>45112</v>
      </c>
      <c r="L141" s="6" t="s">
        <v>2374</v>
      </c>
      <c r="M141" s="6" t="s">
        <v>2375</v>
      </c>
      <c r="N141" s="6" t="s">
        <v>849</v>
      </c>
      <c r="O141" s="7"/>
      <c r="P141" s="6" t="s">
        <v>2376</v>
      </c>
    </row>
    <row r="142" spans="1:16" x14ac:dyDescent="0.25">
      <c r="A142" s="5">
        <v>67429381</v>
      </c>
      <c r="B142" s="6" t="s">
        <v>2568</v>
      </c>
      <c r="C142" s="6" t="s">
        <v>2378</v>
      </c>
      <c r="D142" s="6" t="s">
        <v>2370</v>
      </c>
      <c r="E142" s="6" t="s">
        <v>2391</v>
      </c>
      <c r="F142" s="7">
        <v>44957</v>
      </c>
      <c r="G142" s="7">
        <v>43053</v>
      </c>
      <c r="H142" s="6" t="s">
        <v>2402</v>
      </c>
      <c r="I142" s="6" t="s">
        <v>849</v>
      </c>
      <c r="J142" s="6" t="s">
        <v>2381</v>
      </c>
      <c r="K142" s="7">
        <v>45200</v>
      </c>
      <c r="L142" s="6" t="s">
        <v>2374</v>
      </c>
      <c r="M142" s="6" t="s">
        <v>2396</v>
      </c>
      <c r="N142" s="6" t="s">
        <v>849</v>
      </c>
      <c r="O142" s="7"/>
      <c r="P142" s="6" t="s">
        <v>2376</v>
      </c>
    </row>
    <row r="143" spans="1:16" x14ac:dyDescent="0.25">
      <c r="A143" s="5">
        <v>67429382</v>
      </c>
      <c r="B143" s="6" t="s">
        <v>2569</v>
      </c>
      <c r="C143" s="6" t="s">
        <v>2378</v>
      </c>
      <c r="D143" s="6" t="s">
        <v>2370</v>
      </c>
      <c r="E143" s="6" t="s">
        <v>2391</v>
      </c>
      <c r="F143" s="7">
        <v>44893</v>
      </c>
      <c r="G143" s="7">
        <v>43053</v>
      </c>
      <c r="H143" s="6" t="s">
        <v>2570</v>
      </c>
      <c r="I143" s="6" t="s">
        <v>849</v>
      </c>
      <c r="J143" s="6" t="s">
        <v>2381</v>
      </c>
      <c r="K143" s="7">
        <v>45151</v>
      </c>
      <c r="L143" s="6" t="s">
        <v>2374</v>
      </c>
      <c r="M143" s="6" t="s">
        <v>2403</v>
      </c>
      <c r="N143" s="6" t="s">
        <v>849</v>
      </c>
      <c r="O143" s="7"/>
      <c r="P143" s="6" t="s">
        <v>2376</v>
      </c>
    </row>
    <row r="144" spans="1:16" x14ac:dyDescent="0.25">
      <c r="A144" s="5">
        <v>67430513</v>
      </c>
      <c r="B144" s="6" t="s">
        <v>245</v>
      </c>
      <c r="C144" s="6" t="s">
        <v>2378</v>
      </c>
      <c r="D144" s="6" t="s">
        <v>2370</v>
      </c>
      <c r="E144" s="6" t="s">
        <v>2371</v>
      </c>
      <c r="F144" s="7">
        <v>43477</v>
      </c>
      <c r="G144" s="7">
        <v>43055</v>
      </c>
      <c r="H144" s="6" t="s">
        <v>2571</v>
      </c>
      <c r="I144" s="6" t="s">
        <v>849</v>
      </c>
      <c r="J144" s="6" t="s">
        <v>2381</v>
      </c>
      <c r="K144" s="7">
        <v>45200</v>
      </c>
      <c r="L144" s="6" t="s">
        <v>2374</v>
      </c>
      <c r="M144" s="6" t="s">
        <v>2396</v>
      </c>
      <c r="N144" s="6" t="s">
        <v>849</v>
      </c>
      <c r="O144" s="7"/>
      <c r="P144" s="6" t="s">
        <v>2376</v>
      </c>
    </row>
    <row r="145" spans="1:16" x14ac:dyDescent="0.25">
      <c r="A145" s="5">
        <v>67434730</v>
      </c>
      <c r="B145" s="6" t="s">
        <v>2572</v>
      </c>
      <c r="C145" s="6" t="s">
        <v>2378</v>
      </c>
      <c r="D145" s="6" t="s">
        <v>2370</v>
      </c>
      <c r="E145" s="6" t="s">
        <v>2405</v>
      </c>
      <c r="F145" s="7">
        <v>45021</v>
      </c>
      <c r="G145" s="7">
        <v>43059</v>
      </c>
      <c r="H145" s="6" t="s">
        <v>2573</v>
      </c>
      <c r="I145" s="6" t="s">
        <v>849</v>
      </c>
      <c r="J145" s="6" t="s">
        <v>2381</v>
      </c>
      <c r="K145" s="7">
        <v>45205</v>
      </c>
      <c r="L145" s="6" t="s">
        <v>2374</v>
      </c>
      <c r="M145" s="6" t="s">
        <v>2375</v>
      </c>
      <c r="N145" s="6" t="s">
        <v>849</v>
      </c>
      <c r="O145" s="7"/>
      <c r="P145" s="6" t="s">
        <v>2376</v>
      </c>
    </row>
    <row r="146" spans="1:16" x14ac:dyDescent="0.25">
      <c r="A146" s="5">
        <v>67458355</v>
      </c>
      <c r="B146" s="6" t="s">
        <v>2574</v>
      </c>
      <c r="C146" s="6" t="s">
        <v>2378</v>
      </c>
      <c r="D146" s="6" t="s">
        <v>2370</v>
      </c>
      <c r="E146" s="6" t="s">
        <v>2443</v>
      </c>
      <c r="F146" s="7">
        <v>43831</v>
      </c>
      <c r="G146" s="7">
        <v>43083</v>
      </c>
      <c r="H146" s="6" t="s">
        <v>2575</v>
      </c>
      <c r="I146" s="6" t="s">
        <v>849</v>
      </c>
      <c r="J146" s="6" t="s">
        <v>2381</v>
      </c>
      <c r="K146" s="7">
        <v>45151</v>
      </c>
      <c r="L146" s="6" t="s">
        <v>2374</v>
      </c>
      <c r="M146" s="6" t="s">
        <v>2403</v>
      </c>
      <c r="N146" s="6" t="s">
        <v>849</v>
      </c>
      <c r="O146" s="7"/>
      <c r="P146" s="6" t="s">
        <v>2376</v>
      </c>
    </row>
    <row r="147" spans="1:16" x14ac:dyDescent="0.25">
      <c r="A147" s="5">
        <v>67464072</v>
      </c>
      <c r="B147" s="6" t="s">
        <v>1763</v>
      </c>
      <c r="C147" s="6" t="s">
        <v>2378</v>
      </c>
      <c r="D147" s="6" t="s">
        <v>2370</v>
      </c>
      <c r="E147" s="6" t="s">
        <v>2391</v>
      </c>
      <c r="F147" s="7">
        <v>45155</v>
      </c>
      <c r="G147" s="7">
        <v>43089</v>
      </c>
      <c r="H147" s="6" t="s">
        <v>2576</v>
      </c>
      <c r="I147" s="6" t="s">
        <v>849</v>
      </c>
      <c r="J147" s="6" t="s">
        <v>2381</v>
      </c>
      <c r="K147" s="7">
        <v>45200</v>
      </c>
      <c r="L147" s="6" t="s">
        <v>2374</v>
      </c>
      <c r="M147" s="6" t="s">
        <v>2396</v>
      </c>
      <c r="N147" s="6" t="s">
        <v>849</v>
      </c>
      <c r="O147" s="7"/>
      <c r="P147" s="6" t="s">
        <v>2376</v>
      </c>
    </row>
    <row r="148" spans="1:16" x14ac:dyDescent="0.25">
      <c r="A148" s="5">
        <v>67465063</v>
      </c>
      <c r="B148" s="6" t="s">
        <v>2150</v>
      </c>
      <c r="C148" s="6" t="s">
        <v>2378</v>
      </c>
      <c r="D148" s="6" t="s">
        <v>2370</v>
      </c>
      <c r="E148" s="6" t="s">
        <v>2371</v>
      </c>
      <c r="F148" s="7">
        <v>43444</v>
      </c>
      <c r="G148" s="7">
        <v>43090</v>
      </c>
      <c r="H148" s="6" t="s">
        <v>2577</v>
      </c>
      <c r="I148" s="6" t="s">
        <v>849</v>
      </c>
      <c r="J148" s="6" t="s">
        <v>2381</v>
      </c>
      <c r="K148" s="7">
        <v>45200</v>
      </c>
      <c r="L148" s="6" t="s">
        <v>2374</v>
      </c>
      <c r="M148" s="6" t="s">
        <v>2396</v>
      </c>
      <c r="N148" s="6" t="s">
        <v>849</v>
      </c>
      <c r="O148" s="7"/>
      <c r="P148" s="6" t="s">
        <v>2376</v>
      </c>
    </row>
    <row r="149" spans="1:16" x14ac:dyDescent="0.25">
      <c r="A149" s="5">
        <v>67465064</v>
      </c>
      <c r="B149" s="6" t="s">
        <v>2578</v>
      </c>
      <c r="C149" s="6" t="s">
        <v>2378</v>
      </c>
      <c r="D149" s="6" t="s">
        <v>2370</v>
      </c>
      <c r="E149" s="6" t="s">
        <v>2371</v>
      </c>
      <c r="F149" s="7">
        <v>43483</v>
      </c>
      <c r="G149" s="7">
        <v>43090</v>
      </c>
      <c r="H149" s="6" t="s">
        <v>2579</v>
      </c>
      <c r="I149" s="6" t="s">
        <v>849</v>
      </c>
      <c r="J149" s="6" t="s">
        <v>2381</v>
      </c>
      <c r="K149" s="7">
        <v>45200</v>
      </c>
      <c r="L149" s="6" t="s">
        <v>2374</v>
      </c>
      <c r="M149" s="6" t="s">
        <v>2396</v>
      </c>
      <c r="N149" s="6" t="s">
        <v>849</v>
      </c>
      <c r="O149" s="7"/>
      <c r="P149" s="6" t="s">
        <v>2376</v>
      </c>
    </row>
    <row r="150" spans="1:16" x14ac:dyDescent="0.25">
      <c r="A150" s="5">
        <v>67466462</v>
      </c>
      <c r="B150" s="6" t="s">
        <v>62</v>
      </c>
      <c r="C150" s="6" t="s">
        <v>2378</v>
      </c>
      <c r="D150" s="6" t="s">
        <v>2370</v>
      </c>
      <c r="E150" s="6" t="s">
        <v>2371</v>
      </c>
      <c r="F150" s="7">
        <v>43458</v>
      </c>
      <c r="G150" s="7">
        <v>43090</v>
      </c>
      <c r="H150" s="6" t="s">
        <v>2580</v>
      </c>
      <c r="I150" s="6" t="s">
        <v>849</v>
      </c>
      <c r="J150" s="6" t="s">
        <v>2381</v>
      </c>
      <c r="K150" s="7">
        <v>45200</v>
      </c>
      <c r="L150" s="6" t="s">
        <v>2374</v>
      </c>
      <c r="M150" s="6" t="s">
        <v>2396</v>
      </c>
      <c r="N150" s="6" t="s">
        <v>849</v>
      </c>
      <c r="O150" s="7"/>
      <c r="P150" s="6" t="s">
        <v>2376</v>
      </c>
    </row>
    <row r="151" spans="1:16" x14ac:dyDescent="0.25">
      <c r="A151" s="5">
        <v>67466490</v>
      </c>
      <c r="B151" s="6" t="s">
        <v>618</v>
      </c>
      <c r="C151" s="6" t="s">
        <v>2378</v>
      </c>
      <c r="D151" s="6" t="s">
        <v>2370</v>
      </c>
      <c r="E151" s="6" t="s">
        <v>2405</v>
      </c>
      <c r="F151" s="7">
        <v>44826</v>
      </c>
      <c r="G151" s="7">
        <v>43090</v>
      </c>
      <c r="H151" s="6" t="s">
        <v>2581</v>
      </c>
      <c r="I151" s="6" t="s">
        <v>849</v>
      </c>
      <c r="J151" s="6" t="s">
        <v>2381</v>
      </c>
      <c r="K151" s="7">
        <v>45205</v>
      </c>
      <c r="L151" s="6" t="s">
        <v>2374</v>
      </c>
      <c r="M151" s="6" t="s">
        <v>2375</v>
      </c>
      <c r="N151" s="6" t="s">
        <v>2582</v>
      </c>
      <c r="O151" s="7"/>
      <c r="P151" s="6" t="s">
        <v>2376</v>
      </c>
    </row>
    <row r="152" spans="1:16" x14ac:dyDescent="0.25">
      <c r="A152" s="5">
        <v>67466492</v>
      </c>
      <c r="B152" s="6" t="s">
        <v>61</v>
      </c>
      <c r="C152" s="6" t="s">
        <v>2378</v>
      </c>
      <c r="D152" s="6" t="s">
        <v>2370</v>
      </c>
      <c r="E152" s="6" t="s">
        <v>2371</v>
      </c>
      <c r="F152" s="7">
        <v>43458</v>
      </c>
      <c r="G152" s="7">
        <v>43090</v>
      </c>
      <c r="H152" s="6" t="s">
        <v>2583</v>
      </c>
      <c r="I152" s="6" t="s">
        <v>849</v>
      </c>
      <c r="J152" s="6" t="s">
        <v>2381</v>
      </c>
      <c r="K152" s="7">
        <v>45200</v>
      </c>
      <c r="L152" s="6" t="s">
        <v>2374</v>
      </c>
      <c r="M152" s="6" t="s">
        <v>2409</v>
      </c>
      <c r="N152" s="6" t="s">
        <v>849</v>
      </c>
      <c r="O152" s="7"/>
      <c r="P152" s="6" t="s">
        <v>2376</v>
      </c>
    </row>
    <row r="153" spans="1:16" x14ac:dyDescent="0.25">
      <c r="A153" s="5">
        <v>67466496</v>
      </c>
      <c r="B153" s="6" t="s">
        <v>433</v>
      </c>
      <c r="C153" s="6" t="s">
        <v>2378</v>
      </c>
      <c r="D153" s="6" t="s">
        <v>2370</v>
      </c>
      <c r="E153" s="6" t="s">
        <v>2391</v>
      </c>
      <c r="F153" s="7">
        <v>45194</v>
      </c>
      <c r="G153" s="7">
        <v>43090</v>
      </c>
      <c r="H153" s="6" t="s">
        <v>2584</v>
      </c>
      <c r="I153" s="6" t="s">
        <v>849</v>
      </c>
      <c r="J153" s="6" t="s">
        <v>2381</v>
      </c>
      <c r="K153" s="7">
        <v>45200</v>
      </c>
      <c r="L153" s="6" t="s">
        <v>2374</v>
      </c>
      <c r="M153" s="6" t="s">
        <v>2409</v>
      </c>
      <c r="N153" s="6" t="s">
        <v>849</v>
      </c>
      <c r="O153" s="7"/>
      <c r="P153" s="6" t="s">
        <v>2376</v>
      </c>
    </row>
    <row r="154" spans="1:16" x14ac:dyDescent="0.25">
      <c r="A154" s="5">
        <v>67466605</v>
      </c>
      <c r="B154" s="6" t="s">
        <v>2585</v>
      </c>
      <c r="C154" s="6" t="s">
        <v>2378</v>
      </c>
      <c r="D154" s="6" t="s">
        <v>2370</v>
      </c>
      <c r="E154" s="6" t="s">
        <v>2443</v>
      </c>
      <c r="F154" s="7">
        <v>43144</v>
      </c>
      <c r="G154" s="7">
        <v>43091</v>
      </c>
      <c r="H154" s="6" t="s">
        <v>2586</v>
      </c>
      <c r="I154" s="6" t="s">
        <v>849</v>
      </c>
      <c r="J154" s="6" t="s">
        <v>2381</v>
      </c>
      <c r="K154" s="7">
        <v>45200</v>
      </c>
      <c r="L154" s="6" t="s">
        <v>2374</v>
      </c>
      <c r="M154" s="6" t="s">
        <v>2396</v>
      </c>
      <c r="N154" s="6" t="s">
        <v>849</v>
      </c>
      <c r="O154" s="7"/>
      <c r="P154" s="6" t="s">
        <v>2376</v>
      </c>
    </row>
    <row r="155" spans="1:16" x14ac:dyDescent="0.25">
      <c r="A155" s="5">
        <v>67473912</v>
      </c>
      <c r="B155" s="6" t="s">
        <v>246</v>
      </c>
      <c r="C155" s="6" t="s">
        <v>2378</v>
      </c>
      <c r="D155" s="6" t="s">
        <v>2370</v>
      </c>
      <c r="E155" s="6" t="s">
        <v>2411</v>
      </c>
      <c r="F155" s="7">
        <v>43238</v>
      </c>
      <c r="G155" s="7">
        <v>43105</v>
      </c>
      <c r="H155" s="6" t="s">
        <v>2587</v>
      </c>
      <c r="I155" s="6" t="s">
        <v>849</v>
      </c>
      <c r="J155" s="6" t="s">
        <v>2381</v>
      </c>
      <c r="K155" s="7">
        <v>45200</v>
      </c>
      <c r="L155" s="6" t="s">
        <v>2374</v>
      </c>
      <c r="M155" s="6" t="s">
        <v>2409</v>
      </c>
      <c r="N155" s="6" t="s">
        <v>849</v>
      </c>
      <c r="O155" s="7"/>
      <c r="P155" s="6" t="s">
        <v>2376</v>
      </c>
    </row>
    <row r="156" spans="1:16" x14ac:dyDescent="0.25">
      <c r="A156" s="5">
        <v>67473913</v>
      </c>
      <c r="B156" s="6" t="s">
        <v>247</v>
      </c>
      <c r="C156" s="6" t="s">
        <v>2378</v>
      </c>
      <c r="D156" s="6" t="s">
        <v>2370</v>
      </c>
      <c r="E156" s="6" t="s">
        <v>2411</v>
      </c>
      <c r="F156" s="7">
        <v>43238</v>
      </c>
      <c r="G156" s="7">
        <v>43105</v>
      </c>
      <c r="H156" s="6" t="s">
        <v>2588</v>
      </c>
      <c r="I156" s="6" t="s">
        <v>849</v>
      </c>
      <c r="J156" s="6" t="s">
        <v>2381</v>
      </c>
      <c r="K156" s="7">
        <v>45200</v>
      </c>
      <c r="L156" s="6" t="s">
        <v>2374</v>
      </c>
      <c r="M156" s="6" t="s">
        <v>2403</v>
      </c>
      <c r="N156" s="6" t="s">
        <v>849</v>
      </c>
      <c r="O156" s="7"/>
      <c r="P156" s="6" t="s">
        <v>2376</v>
      </c>
    </row>
    <row r="157" spans="1:16" x14ac:dyDescent="0.25">
      <c r="A157" s="5">
        <v>67473917</v>
      </c>
      <c r="B157" s="6" t="s">
        <v>1169</v>
      </c>
      <c r="C157" s="6" t="s">
        <v>2378</v>
      </c>
      <c r="D157" s="6" t="s">
        <v>2370</v>
      </c>
      <c r="E157" s="6" t="s">
        <v>2391</v>
      </c>
      <c r="F157" s="7">
        <v>44692</v>
      </c>
      <c r="G157" s="7">
        <v>43105</v>
      </c>
      <c r="H157" s="6" t="s">
        <v>2589</v>
      </c>
      <c r="I157" s="6" t="s">
        <v>849</v>
      </c>
      <c r="J157" s="6" t="s">
        <v>2381</v>
      </c>
      <c r="K157" s="7">
        <v>45200</v>
      </c>
      <c r="L157" s="6" t="s">
        <v>2374</v>
      </c>
      <c r="M157" s="6" t="s">
        <v>2409</v>
      </c>
      <c r="N157" s="6" t="s">
        <v>849</v>
      </c>
      <c r="O157" s="7"/>
      <c r="P157" s="6" t="s">
        <v>2376</v>
      </c>
    </row>
    <row r="158" spans="1:16" x14ac:dyDescent="0.25">
      <c r="A158" s="5">
        <v>67473921</v>
      </c>
      <c r="B158" s="6" t="s">
        <v>619</v>
      </c>
      <c r="C158" s="6" t="s">
        <v>2378</v>
      </c>
      <c r="D158" s="6" t="s">
        <v>2370</v>
      </c>
      <c r="E158" s="6" t="s">
        <v>2443</v>
      </c>
      <c r="F158" s="7">
        <v>43160</v>
      </c>
      <c r="G158" s="7">
        <v>43109</v>
      </c>
      <c r="H158" s="6" t="s">
        <v>2590</v>
      </c>
      <c r="I158" s="6" t="s">
        <v>849</v>
      </c>
      <c r="J158" s="6" t="s">
        <v>2381</v>
      </c>
      <c r="K158" s="7">
        <v>45151</v>
      </c>
      <c r="L158" s="6" t="s">
        <v>2374</v>
      </c>
      <c r="M158" s="6" t="s">
        <v>2403</v>
      </c>
      <c r="N158" s="6" t="s">
        <v>849</v>
      </c>
      <c r="O158" s="7"/>
      <c r="P158" s="6" t="s">
        <v>2376</v>
      </c>
    </row>
    <row r="159" spans="1:16" x14ac:dyDescent="0.25">
      <c r="A159" s="5">
        <v>67475447</v>
      </c>
      <c r="B159" s="6" t="s">
        <v>2591</v>
      </c>
      <c r="C159" s="6" t="s">
        <v>2378</v>
      </c>
      <c r="D159" s="6" t="s">
        <v>2370</v>
      </c>
      <c r="E159" s="6" t="s">
        <v>2391</v>
      </c>
      <c r="F159" s="7">
        <v>44692</v>
      </c>
      <c r="G159" s="7">
        <v>43109</v>
      </c>
      <c r="H159" s="6" t="s">
        <v>2589</v>
      </c>
      <c r="I159" s="6" t="s">
        <v>849</v>
      </c>
      <c r="J159" s="6" t="s">
        <v>2381</v>
      </c>
      <c r="K159" s="7">
        <v>45200</v>
      </c>
      <c r="L159" s="6" t="s">
        <v>2374</v>
      </c>
      <c r="M159" s="6" t="s">
        <v>2396</v>
      </c>
      <c r="N159" s="6" t="s">
        <v>849</v>
      </c>
      <c r="O159" s="7"/>
      <c r="P159" s="6" t="s">
        <v>2376</v>
      </c>
    </row>
    <row r="160" spans="1:16" x14ac:dyDescent="0.25">
      <c r="A160" s="5">
        <v>67476456</v>
      </c>
      <c r="B160" s="6" t="s">
        <v>620</v>
      </c>
      <c r="C160" s="6" t="s">
        <v>2378</v>
      </c>
      <c r="D160" s="6" t="s">
        <v>2370</v>
      </c>
      <c r="E160" s="6" t="s">
        <v>2405</v>
      </c>
      <c r="F160" s="7">
        <v>45016</v>
      </c>
      <c r="G160" s="7">
        <v>43111</v>
      </c>
      <c r="H160" s="6" t="s">
        <v>2592</v>
      </c>
      <c r="I160" s="6" t="s">
        <v>849</v>
      </c>
      <c r="J160" s="6" t="s">
        <v>2381</v>
      </c>
      <c r="K160" s="7">
        <v>45205</v>
      </c>
      <c r="L160" s="6" t="s">
        <v>2374</v>
      </c>
      <c r="M160" s="6" t="s">
        <v>2375</v>
      </c>
      <c r="N160" s="6" t="s">
        <v>849</v>
      </c>
      <c r="O160" s="7"/>
      <c r="P160" s="6" t="s">
        <v>2376</v>
      </c>
    </row>
    <row r="161" spans="1:16" x14ac:dyDescent="0.25">
      <c r="A161" s="5">
        <v>67476457</v>
      </c>
      <c r="B161" s="6" t="s">
        <v>2136</v>
      </c>
      <c r="C161" s="6" t="s">
        <v>2378</v>
      </c>
      <c r="D161" s="6" t="s">
        <v>2370</v>
      </c>
      <c r="E161" s="6" t="s">
        <v>2391</v>
      </c>
      <c r="F161" s="7">
        <v>44965</v>
      </c>
      <c r="G161" s="7">
        <v>43111</v>
      </c>
      <c r="H161" s="6" t="s">
        <v>2593</v>
      </c>
      <c r="I161" s="6" t="s">
        <v>849</v>
      </c>
      <c r="J161" s="6" t="s">
        <v>2381</v>
      </c>
      <c r="K161" s="7">
        <v>45151</v>
      </c>
      <c r="L161" s="6" t="s">
        <v>2374</v>
      </c>
      <c r="M161" s="6" t="s">
        <v>2403</v>
      </c>
      <c r="N161" s="6" t="s">
        <v>849</v>
      </c>
      <c r="O161" s="7"/>
      <c r="P161" s="6" t="s">
        <v>2376</v>
      </c>
    </row>
    <row r="162" spans="1:16" x14ac:dyDescent="0.25">
      <c r="A162" s="5">
        <v>67476560</v>
      </c>
      <c r="B162" s="6" t="s">
        <v>2101</v>
      </c>
      <c r="C162" s="6" t="s">
        <v>2378</v>
      </c>
      <c r="D162" s="6" t="s">
        <v>2370</v>
      </c>
      <c r="E162" s="6" t="s">
        <v>2371</v>
      </c>
      <c r="F162" s="7">
        <v>43617</v>
      </c>
      <c r="G162" s="7">
        <v>43111</v>
      </c>
      <c r="H162" s="6" t="s">
        <v>2594</v>
      </c>
      <c r="I162" s="6" t="s">
        <v>849</v>
      </c>
      <c r="J162" s="6" t="s">
        <v>2381</v>
      </c>
      <c r="K162" s="7">
        <v>45200</v>
      </c>
      <c r="L162" s="6" t="s">
        <v>2374</v>
      </c>
      <c r="M162" s="6" t="s">
        <v>2396</v>
      </c>
      <c r="N162" s="6" t="s">
        <v>849</v>
      </c>
      <c r="O162" s="7"/>
      <c r="P162" s="6" t="s">
        <v>2376</v>
      </c>
    </row>
    <row r="163" spans="1:16" x14ac:dyDescent="0.25">
      <c r="A163" s="5">
        <v>67491117</v>
      </c>
      <c r="B163" s="6" t="s">
        <v>1434</v>
      </c>
      <c r="C163" s="6" t="s">
        <v>2378</v>
      </c>
      <c r="D163" s="6" t="s">
        <v>2370</v>
      </c>
      <c r="E163" s="6" t="s">
        <v>2405</v>
      </c>
      <c r="F163" s="7">
        <v>45196</v>
      </c>
      <c r="G163" s="7">
        <v>43126</v>
      </c>
      <c r="H163" s="6" t="s">
        <v>2595</v>
      </c>
      <c r="I163" s="6" t="s">
        <v>849</v>
      </c>
      <c r="J163" s="6" t="s">
        <v>2381</v>
      </c>
      <c r="K163" s="7">
        <v>45200</v>
      </c>
      <c r="L163" s="6" t="s">
        <v>2374</v>
      </c>
      <c r="M163" s="6" t="s">
        <v>2396</v>
      </c>
      <c r="N163" s="6" t="s">
        <v>849</v>
      </c>
      <c r="O163" s="7"/>
      <c r="P163" s="6" t="s">
        <v>2376</v>
      </c>
    </row>
    <row r="164" spans="1:16" x14ac:dyDescent="0.25">
      <c r="A164" s="5">
        <v>67491118</v>
      </c>
      <c r="B164" s="6" t="s">
        <v>2596</v>
      </c>
      <c r="C164" s="6" t="s">
        <v>2378</v>
      </c>
      <c r="D164" s="6" t="s">
        <v>2370</v>
      </c>
      <c r="E164" s="6" t="s">
        <v>2405</v>
      </c>
      <c r="F164" s="7">
        <v>45113</v>
      </c>
      <c r="G164" s="7">
        <v>43126</v>
      </c>
      <c r="H164" s="6" t="s">
        <v>2597</v>
      </c>
      <c r="I164" s="6" t="s">
        <v>849</v>
      </c>
      <c r="J164" s="6" t="s">
        <v>2381</v>
      </c>
      <c r="K164" s="7">
        <v>45200</v>
      </c>
      <c r="L164" s="6" t="s">
        <v>2374</v>
      </c>
      <c r="M164" s="6" t="s">
        <v>2396</v>
      </c>
      <c r="N164" s="6" t="s">
        <v>849</v>
      </c>
      <c r="O164" s="7"/>
      <c r="P164" s="6" t="s">
        <v>2376</v>
      </c>
    </row>
    <row r="165" spans="1:16" x14ac:dyDescent="0.25">
      <c r="A165" s="5">
        <v>67491119</v>
      </c>
      <c r="B165" s="6" t="s">
        <v>2434</v>
      </c>
      <c r="C165" s="6" t="s">
        <v>2378</v>
      </c>
      <c r="D165" s="6" t="s">
        <v>2370</v>
      </c>
      <c r="E165" s="6" t="s">
        <v>2391</v>
      </c>
      <c r="F165" s="7">
        <v>44722</v>
      </c>
      <c r="G165" s="7">
        <v>43126</v>
      </c>
      <c r="H165" s="6" t="s">
        <v>2436</v>
      </c>
      <c r="I165" s="6" t="s">
        <v>849</v>
      </c>
      <c r="J165" s="6" t="s">
        <v>2381</v>
      </c>
      <c r="K165" s="7">
        <v>45200</v>
      </c>
      <c r="L165" s="6" t="s">
        <v>2374</v>
      </c>
      <c r="M165" s="6" t="s">
        <v>2393</v>
      </c>
      <c r="N165" s="6" t="s">
        <v>849</v>
      </c>
      <c r="O165" s="7"/>
      <c r="P165" s="6" t="s">
        <v>2376</v>
      </c>
    </row>
    <row r="166" spans="1:16" x14ac:dyDescent="0.25">
      <c r="A166" s="5">
        <v>67491120</v>
      </c>
      <c r="B166" s="6" t="s">
        <v>2598</v>
      </c>
      <c r="C166" s="6" t="s">
        <v>2378</v>
      </c>
      <c r="D166" s="6" t="s">
        <v>2370</v>
      </c>
      <c r="E166" s="6" t="s">
        <v>2391</v>
      </c>
      <c r="F166" s="7">
        <v>44187</v>
      </c>
      <c r="G166" s="7">
        <v>43126</v>
      </c>
      <c r="H166" s="6" t="s">
        <v>2599</v>
      </c>
      <c r="I166" s="6" t="s">
        <v>849</v>
      </c>
      <c r="J166" s="6" t="s">
        <v>2381</v>
      </c>
      <c r="K166" s="7">
        <v>45200</v>
      </c>
      <c r="L166" s="6" t="s">
        <v>2374</v>
      </c>
      <c r="M166" s="6" t="s">
        <v>2393</v>
      </c>
      <c r="N166" s="6" t="s">
        <v>849</v>
      </c>
      <c r="O166" s="7"/>
      <c r="P166" s="6" t="s">
        <v>2376</v>
      </c>
    </row>
    <row r="167" spans="1:16" x14ac:dyDescent="0.25">
      <c r="A167" s="5">
        <v>67496144</v>
      </c>
      <c r="B167" s="6" t="s">
        <v>2600</v>
      </c>
      <c r="C167" s="6" t="s">
        <v>2378</v>
      </c>
      <c r="D167" s="6" t="s">
        <v>2370</v>
      </c>
      <c r="E167" s="6" t="s">
        <v>2391</v>
      </c>
      <c r="F167" s="7">
        <v>44883</v>
      </c>
      <c r="G167" s="7">
        <v>43137</v>
      </c>
      <c r="H167" s="6" t="s">
        <v>2601</v>
      </c>
      <c r="I167" s="6" t="s">
        <v>849</v>
      </c>
      <c r="J167" s="6" t="s">
        <v>2381</v>
      </c>
      <c r="K167" s="7">
        <v>45200</v>
      </c>
      <c r="L167" s="6" t="s">
        <v>2374</v>
      </c>
      <c r="M167" s="6" t="s">
        <v>2396</v>
      </c>
      <c r="N167" s="6" t="s">
        <v>849</v>
      </c>
      <c r="O167" s="7"/>
      <c r="P167" s="6" t="s">
        <v>2376</v>
      </c>
    </row>
    <row r="168" spans="1:16" x14ac:dyDescent="0.25">
      <c r="A168" s="5">
        <v>67496145</v>
      </c>
      <c r="B168" s="6" t="s">
        <v>2602</v>
      </c>
      <c r="C168" s="6" t="s">
        <v>2378</v>
      </c>
      <c r="D168" s="6" t="s">
        <v>2370</v>
      </c>
      <c r="E168" s="6" t="s">
        <v>2391</v>
      </c>
      <c r="F168" s="7">
        <v>44883</v>
      </c>
      <c r="G168" s="7">
        <v>43137</v>
      </c>
      <c r="H168" s="6" t="s">
        <v>2603</v>
      </c>
      <c r="I168" s="6" t="s">
        <v>849</v>
      </c>
      <c r="J168" s="6" t="s">
        <v>2381</v>
      </c>
      <c r="K168" s="7">
        <v>45200</v>
      </c>
      <c r="L168" s="6" t="s">
        <v>2374</v>
      </c>
      <c r="M168" s="6" t="s">
        <v>2396</v>
      </c>
      <c r="N168" s="6" t="s">
        <v>849</v>
      </c>
      <c r="O168" s="7"/>
      <c r="P168" s="6" t="s">
        <v>2376</v>
      </c>
    </row>
    <row r="169" spans="1:16" x14ac:dyDescent="0.25">
      <c r="A169" s="5">
        <v>67496146</v>
      </c>
      <c r="B169" s="6" t="s">
        <v>2604</v>
      </c>
      <c r="C169" s="6" t="s">
        <v>2378</v>
      </c>
      <c r="D169" s="6" t="s">
        <v>2370</v>
      </c>
      <c r="E169" s="6" t="s">
        <v>2391</v>
      </c>
      <c r="F169" s="7">
        <v>44853</v>
      </c>
      <c r="G169" s="7">
        <v>43137</v>
      </c>
      <c r="H169" s="6" t="s">
        <v>2605</v>
      </c>
      <c r="I169" s="6" t="s">
        <v>849</v>
      </c>
      <c r="J169" s="6" t="s">
        <v>2381</v>
      </c>
      <c r="K169" s="7">
        <v>45200</v>
      </c>
      <c r="L169" s="6" t="s">
        <v>2374</v>
      </c>
      <c r="M169" s="6" t="s">
        <v>2393</v>
      </c>
      <c r="N169" s="6" t="s">
        <v>849</v>
      </c>
      <c r="O169" s="7"/>
      <c r="P169" s="6" t="s">
        <v>2376</v>
      </c>
    </row>
    <row r="170" spans="1:16" x14ac:dyDescent="0.25">
      <c r="A170" s="5">
        <v>67496148</v>
      </c>
      <c r="B170" s="6" t="s">
        <v>2606</v>
      </c>
      <c r="C170" s="6" t="s">
        <v>2378</v>
      </c>
      <c r="D170" s="6" t="s">
        <v>2370</v>
      </c>
      <c r="E170" s="6" t="s">
        <v>2391</v>
      </c>
      <c r="F170" s="7">
        <v>44883</v>
      </c>
      <c r="G170" s="7">
        <v>43137</v>
      </c>
      <c r="H170" s="6" t="s">
        <v>2607</v>
      </c>
      <c r="I170" s="6" t="s">
        <v>849</v>
      </c>
      <c r="J170" s="6" t="s">
        <v>2381</v>
      </c>
      <c r="K170" s="7">
        <v>45200</v>
      </c>
      <c r="L170" s="6" t="s">
        <v>2374</v>
      </c>
      <c r="M170" s="6" t="s">
        <v>2396</v>
      </c>
      <c r="N170" s="6" t="s">
        <v>849</v>
      </c>
      <c r="O170" s="7"/>
      <c r="P170" s="6" t="s">
        <v>2376</v>
      </c>
    </row>
    <row r="171" spans="1:16" x14ac:dyDescent="0.25">
      <c r="A171" s="5">
        <v>67526826</v>
      </c>
      <c r="B171" s="6" t="s">
        <v>621</v>
      </c>
      <c r="C171" s="6" t="s">
        <v>2378</v>
      </c>
      <c r="D171" s="6" t="s">
        <v>2370</v>
      </c>
      <c r="E171" s="6" t="s">
        <v>2405</v>
      </c>
      <c r="F171" s="7">
        <v>45196</v>
      </c>
      <c r="G171" s="7">
        <v>43173</v>
      </c>
      <c r="H171" s="6" t="s">
        <v>2608</v>
      </c>
      <c r="I171" s="6" t="s">
        <v>849</v>
      </c>
      <c r="J171" s="6" t="s">
        <v>2381</v>
      </c>
      <c r="K171" s="7">
        <v>45200</v>
      </c>
      <c r="L171" s="6" t="s">
        <v>2374</v>
      </c>
      <c r="M171" s="6" t="s">
        <v>2396</v>
      </c>
      <c r="N171" s="6" t="s">
        <v>849</v>
      </c>
      <c r="O171" s="7"/>
      <c r="P171" s="6" t="s">
        <v>2376</v>
      </c>
    </row>
    <row r="172" spans="1:16" x14ac:dyDescent="0.25">
      <c r="A172" s="5">
        <v>67531938</v>
      </c>
      <c r="B172" s="6" t="s">
        <v>137</v>
      </c>
      <c r="C172" s="6" t="s">
        <v>2378</v>
      </c>
      <c r="D172" s="6" t="s">
        <v>2370</v>
      </c>
      <c r="E172" s="6" t="s">
        <v>2391</v>
      </c>
      <c r="F172" s="7">
        <v>44812</v>
      </c>
      <c r="G172" s="7">
        <v>43178</v>
      </c>
      <c r="H172" s="6" t="s">
        <v>2609</v>
      </c>
      <c r="I172" s="6" t="s">
        <v>849</v>
      </c>
      <c r="J172" s="6" t="s">
        <v>2381</v>
      </c>
      <c r="K172" s="7">
        <v>45200</v>
      </c>
      <c r="L172" s="6" t="s">
        <v>2374</v>
      </c>
      <c r="M172" s="6" t="s">
        <v>2396</v>
      </c>
      <c r="N172" s="6" t="s">
        <v>849</v>
      </c>
      <c r="O172" s="7"/>
      <c r="P172" s="6" t="s">
        <v>2376</v>
      </c>
    </row>
    <row r="173" spans="1:16" x14ac:dyDescent="0.25">
      <c r="A173" s="5">
        <v>67541692</v>
      </c>
      <c r="B173" s="6" t="s">
        <v>1876</v>
      </c>
      <c r="C173" s="6" t="s">
        <v>2386</v>
      </c>
      <c r="D173" s="6" t="s">
        <v>2370</v>
      </c>
      <c r="E173" s="6" t="s">
        <v>2391</v>
      </c>
      <c r="F173" s="7">
        <v>44690</v>
      </c>
      <c r="G173" s="7">
        <v>43187</v>
      </c>
      <c r="H173" s="6" t="s">
        <v>2610</v>
      </c>
      <c r="I173" s="6" t="s">
        <v>849</v>
      </c>
      <c r="J173" s="6" t="s">
        <v>2381</v>
      </c>
      <c r="K173" s="7">
        <v>45200</v>
      </c>
      <c r="L173" s="6" t="s">
        <v>2374</v>
      </c>
      <c r="M173" s="6" t="s">
        <v>2409</v>
      </c>
      <c r="N173" s="6" t="s">
        <v>849</v>
      </c>
      <c r="O173" s="7"/>
      <c r="P173" s="6" t="s">
        <v>2376</v>
      </c>
    </row>
    <row r="174" spans="1:16" x14ac:dyDescent="0.25">
      <c r="A174" s="5">
        <v>67544473</v>
      </c>
      <c r="B174" s="6" t="s">
        <v>2264</v>
      </c>
      <c r="C174" s="6" t="s">
        <v>2378</v>
      </c>
      <c r="D174" s="6" t="s">
        <v>2370</v>
      </c>
      <c r="E174" s="6" t="s">
        <v>2391</v>
      </c>
      <c r="F174" s="7">
        <v>44896</v>
      </c>
      <c r="G174" s="7">
        <v>43193</v>
      </c>
      <c r="H174" s="6" t="s">
        <v>2611</v>
      </c>
      <c r="I174" s="6" t="s">
        <v>849</v>
      </c>
      <c r="J174" s="6" t="s">
        <v>2381</v>
      </c>
      <c r="K174" s="7">
        <v>45200</v>
      </c>
      <c r="L174" s="6" t="s">
        <v>2374</v>
      </c>
      <c r="M174" s="6" t="s">
        <v>2396</v>
      </c>
      <c r="N174" s="6" t="s">
        <v>849</v>
      </c>
      <c r="O174" s="7"/>
      <c r="P174" s="6" t="s">
        <v>2376</v>
      </c>
    </row>
    <row r="175" spans="1:16" x14ac:dyDescent="0.25">
      <c r="A175" s="5">
        <v>67545848</v>
      </c>
      <c r="B175" s="6" t="s">
        <v>329</v>
      </c>
      <c r="C175" s="6" t="s">
        <v>2378</v>
      </c>
      <c r="D175" s="6" t="s">
        <v>2370</v>
      </c>
      <c r="E175" s="6" t="s">
        <v>2391</v>
      </c>
      <c r="F175" s="7">
        <v>44741</v>
      </c>
      <c r="G175" s="7">
        <v>43195</v>
      </c>
      <c r="H175" s="6" t="s">
        <v>2612</v>
      </c>
      <c r="I175" s="6" t="s">
        <v>849</v>
      </c>
      <c r="J175" s="6" t="s">
        <v>2381</v>
      </c>
      <c r="K175" s="7">
        <v>45200</v>
      </c>
      <c r="L175" s="6" t="s">
        <v>2374</v>
      </c>
      <c r="M175" s="6" t="s">
        <v>2396</v>
      </c>
      <c r="N175" s="6" t="s">
        <v>849</v>
      </c>
      <c r="O175" s="7"/>
      <c r="P175" s="6" t="s">
        <v>2376</v>
      </c>
    </row>
    <row r="176" spans="1:16" x14ac:dyDescent="0.25">
      <c r="A176" s="5">
        <v>67545851</v>
      </c>
      <c r="B176" s="6" t="s">
        <v>2290</v>
      </c>
      <c r="C176" s="6" t="s">
        <v>2378</v>
      </c>
      <c r="D176" s="6" t="s">
        <v>2370</v>
      </c>
      <c r="E176" s="6" t="s">
        <v>2391</v>
      </c>
      <c r="F176" s="7">
        <v>44025</v>
      </c>
      <c r="G176" s="7">
        <v>43195</v>
      </c>
      <c r="H176" s="6" t="s">
        <v>2613</v>
      </c>
      <c r="I176" s="6" t="s">
        <v>849</v>
      </c>
      <c r="J176" s="6" t="s">
        <v>2381</v>
      </c>
      <c r="K176" s="7">
        <v>45200</v>
      </c>
      <c r="L176" s="6" t="s">
        <v>2374</v>
      </c>
      <c r="M176" s="6" t="s">
        <v>2396</v>
      </c>
      <c r="N176" s="6" t="s">
        <v>849</v>
      </c>
      <c r="O176" s="7"/>
      <c r="P176" s="6" t="s">
        <v>2376</v>
      </c>
    </row>
    <row r="177" spans="1:16" x14ac:dyDescent="0.25">
      <c r="A177" s="5">
        <v>67545852</v>
      </c>
      <c r="B177" s="6" t="s">
        <v>378</v>
      </c>
      <c r="C177" s="6" t="s">
        <v>2378</v>
      </c>
      <c r="D177" s="6" t="s">
        <v>2370</v>
      </c>
      <c r="E177" s="6" t="s">
        <v>2391</v>
      </c>
      <c r="F177" s="7">
        <v>44872</v>
      </c>
      <c r="G177" s="7">
        <v>43195</v>
      </c>
      <c r="H177" s="6" t="s">
        <v>2614</v>
      </c>
      <c r="I177" s="6" t="s">
        <v>849</v>
      </c>
      <c r="J177" s="6" t="s">
        <v>2381</v>
      </c>
      <c r="K177" s="7">
        <v>45200</v>
      </c>
      <c r="L177" s="6" t="s">
        <v>2374</v>
      </c>
      <c r="M177" s="6" t="s">
        <v>2396</v>
      </c>
      <c r="N177" s="6" t="s">
        <v>849</v>
      </c>
      <c r="O177" s="7"/>
      <c r="P177" s="6" t="s">
        <v>2376</v>
      </c>
    </row>
    <row r="178" spans="1:16" x14ac:dyDescent="0.25">
      <c r="A178" s="5">
        <v>67545941</v>
      </c>
      <c r="B178" s="6" t="s">
        <v>2615</v>
      </c>
      <c r="C178" s="6" t="s">
        <v>2378</v>
      </c>
      <c r="D178" s="6" t="s">
        <v>2370</v>
      </c>
      <c r="E178" s="6" t="s">
        <v>2391</v>
      </c>
      <c r="F178" s="7">
        <v>44624</v>
      </c>
      <c r="G178" s="7">
        <v>43195</v>
      </c>
      <c r="H178" s="6" t="s">
        <v>2616</v>
      </c>
      <c r="I178" s="6" t="s">
        <v>849</v>
      </c>
      <c r="J178" s="6" t="s">
        <v>2381</v>
      </c>
      <c r="K178" s="7">
        <v>45200</v>
      </c>
      <c r="L178" s="6" t="s">
        <v>2374</v>
      </c>
      <c r="M178" s="6" t="s">
        <v>2393</v>
      </c>
      <c r="N178" s="6" t="s">
        <v>849</v>
      </c>
      <c r="O178" s="7"/>
      <c r="P178" s="6" t="s">
        <v>2376</v>
      </c>
    </row>
    <row r="179" spans="1:16" x14ac:dyDescent="0.25">
      <c r="A179" s="5">
        <v>67545942</v>
      </c>
      <c r="B179" s="6" t="s">
        <v>2617</v>
      </c>
      <c r="C179" s="6" t="s">
        <v>2378</v>
      </c>
      <c r="D179" s="6" t="s">
        <v>2370</v>
      </c>
      <c r="E179" s="6" t="s">
        <v>2391</v>
      </c>
      <c r="F179" s="7">
        <v>44237</v>
      </c>
      <c r="G179" s="7">
        <v>43195</v>
      </c>
      <c r="H179" s="6" t="s">
        <v>2618</v>
      </c>
      <c r="I179" s="6" t="s">
        <v>849</v>
      </c>
      <c r="J179" s="6" t="s">
        <v>2381</v>
      </c>
      <c r="K179" s="7">
        <v>45200</v>
      </c>
      <c r="L179" s="6" t="s">
        <v>2374</v>
      </c>
      <c r="M179" s="6" t="s">
        <v>2393</v>
      </c>
      <c r="N179" s="6" t="s">
        <v>849</v>
      </c>
      <c r="O179" s="7"/>
      <c r="P179" s="6" t="s">
        <v>2376</v>
      </c>
    </row>
    <row r="180" spans="1:16" x14ac:dyDescent="0.25">
      <c r="A180" s="5">
        <v>67545943</v>
      </c>
      <c r="B180" s="6" t="s">
        <v>2619</v>
      </c>
      <c r="C180" s="6" t="s">
        <v>2378</v>
      </c>
      <c r="D180" s="6" t="s">
        <v>2370</v>
      </c>
      <c r="E180" s="6" t="s">
        <v>2391</v>
      </c>
      <c r="F180" s="7">
        <v>44427</v>
      </c>
      <c r="G180" s="7">
        <v>43195</v>
      </c>
      <c r="H180" s="6" t="s">
        <v>2620</v>
      </c>
      <c r="I180" s="6" t="s">
        <v>849</v>
      </c>
      <c r="J180" s="6" t="s">
        <v>2381</v>
      </c>
      <c r="K180" s="7">
        <v>45140</v>
      </c>
      <c r="L180" s="6" t="s">
        <v>2374</v>
      </c>
      <c r="M180" s="6" t="s">
        <v>2437</v>
      </c>
      <c r="N180" s="6" t="s">
        <v>849</v>
      </c>
      <c r="O180" s="7"/>
      <c r="P180" s="6" t="s">
        <v>2376</v>
      </c>
    </row>
    <row r="181" spans="1:16" x14ac:dyDescent="0.25">
      <c r="A181" s="5">
        <v>67545944</v>
      </c>
      <c r="B181" s="6" t="s">
        <v>2621</v>
      </c>
      <c r="C181" s="6" t="s">
        <v>2378</v>
      </c>
      <c r="D181" s="6" t="s">
        <v>2370</v>
      </c>
      <c r="E181" s="6" t="s">
        <v>2391</v>
      </c>
      <c r="F181" s="7">
        <v>44217</v>
      </c>
      <c r="G181" s="7">
        <v>43195</v>
      </c>
      <c r="H181" s="6" t="s">
        <v>2622</v>
      </c>
      <c r="I181" s="6" t="s">
        <v>849</v>
      </c>
      <c r="J181" s="6" t="s">
        <v>2381</v>
      </c>
      <c r="K181" s="7">
        <v>45200</v>
      </c>
      <c r="L181" s="6" t="s">
        <v>2374</v>
      </c>
      <c r="M181" s="6" t="s">
        <v>2393</v>
      </c>
      <c r="N181" s="6" t="s">
        <v>849</v>
      </c>
      <c r="O181" s="7"/>
      <c r="P181" s="6" t="s">
        <v>2376</v>
      </c>
    </row>
    <row r="182" spans="1:16" x14ac:dyDescent="0.25">
      <c r="A182" s="5">
        <v>67546032</v>
      </c>
      <c r="B182" s="6" t="s">
        <v>248</v>
      </c>
      <c r="C182" s="6" t="s">
        <v>2378</v>
      </c>
      <c r="D182" s="6" t="s">
        <v>2370</v>
      </c>
      <c r="E182" s="6" t="s">
        <v>2411</v>
      </c>
      <c r="F182" s="7">
        <v>43539</v>
      </c>
      <c r="G182" s="7">
        <v>43193</v>
      </c>
      <c r="H182" s="6" t="s">
        <v>2623</v>
      </c>
      <c r="I182" s="6" t="s">
        <v>849</v>
      </c>
      <c r="J182" s="6" t="s">
        <v>2381</v>
      </c>
      <c r="K182" s="7">
        <v>45200</v>
      </c>
      <c r="L182" s="6" t="s">
        <v>2374</v>
      </c>
      <c r="M182" s="6" t="s">
        <v>2396</v>
      </c>
      <c r="N182" s="6" t="s">
        <v>849</v>
      </c>
      <c r="O182" s="7"/>
      <c r="P182" s="6" t="s">
        <v>2376</v>
      </c>
    </row>
    <row r="183" spans="1:16" x14ac:dyDescent="0.25">
      <c r="A183" s="5">
        <v>67546040</v>
      </c>
      <c r="B183" s="6" t="s">
        <v>1259</v>
      </c>
      <c r="C183" s="6" t="s">
        <v>2378</v>
      </c>
      <c r="D183" s="6" t="s">
        <v>2370</v>
      </c>
      <c r="E183" s="6" t="s">
        <v>2391</v>
      </c>
      <c r="F183" s="7">
        <v>44683</v>
      </c>
      <c r="G183" s="7">
        <v>43193</v>
      </c>
      <c r="H183" s="6" t="s">
        <v>2624</v>
      </c>
      <c r="I183" s="6" t="s">
        <v>849</v>
      </c>
      <c r="J183" s="6" t="s">
        <v>2381</v>
      </c>
      <c r="K183" s="7">
        <v>45200</v>
      </c>
      <c r="L183" s="6" t="s">
        <v>2374</v>
      </c>
      <c r="M183" s="6" t="s">
        <v>2396</v>
      </c>
      <c r="N183" s="6" t="s">
        <v>849</v>
      </c>
      <c r="O183" s="7"/>
      <c r="P183" s="6" t="s">
        <v>2376</v>
      </c>
    </row>
    <row r="184" spans="1:16" x14ac:dyDescent="0.25">
      <c r="A184" s="5">
        <v>67546041</v>
      </c>
      <c r="B184" s="6" t="s">
        <v>1260</v>
      </c>
      <c r="C184" s="6" t="s">
        <v>2378</v>
      </c>
      <c r="D184" s="6" t="s">
        <v>2370</v>
      </c>
      <c r="E184" s="6" t="s">
        <v>2405</v>
      </c>
      <c r="F184" s="7">
        <v>44729</v>
      </c>
      <c r="G184" s="7">
        <v>43193</v>
      </c>
      <c r="H184" s="6" t="s">
        <v>2625</v>
      </c>
      <c r="I184" s="6" t="s">
        <v>849</v>
      </c>
      <c r="J184" s="6" t="s">
        <v>2381</v>
      </c>
      <c r="K184" s="7">
        <v>45205</v>
      </c>
      <c r="L184" s="6" t="s">
        <v>2374</v>
      </c>
      <c r="M184" s="6" t="s">
        <v>2375</v>
      </c>
      <c r="N184" s="6" t="s">
        <v>849</v>
      </c>
      <c r="O184" s="7"/>
      <c r="P184" s="6" t="s">
        <v>2376</v>
      </c>
    </row>
    <row r="185" spans="1:16" x14ac:dyDescent="0.25">
      <c r="A185" s="5">
        <v>67546042</v>
      </c>
      <c r="B185" s="6" t="s">
        <v>249</v>
      </c>
      <c r="C185" s="6" t="s">
        <v>2378</v>
      </c>
      <c r="D185" s="6" t="s">
        <v>2370</v>
      </c>
      <c r="E185" s="6" t="s">
        <v>2371</v>
      </c>
      <c r="F185" s="7">
        <v>43488</v>
      </c>
      <c r="G185" s="7">
        <v>43193</v>
      </c>
      <c r="H185" s="6" t="s">
        <v>2626</v>
      </c>
      <c r="I185" s="6" t="s">
        <v>849</v>
      </c>
      <c r="J185" s="6" t="s">
        <v>2381</v>
      </c>
      <c r="K185" s="7">
        <v>45200</v>
      </c>
      <c r="L185" s="6" t="s">
        <v>2374</v>
      </c>
      <c r="M185" s="6" t="s">
        <v>2396</v>
      </c>
      <c r="N185" s="6" t="s">
        <v>849</v>
      </c>
      <c r="O185" s="7"/>
      <c r="P185" s="6" t="s">
        <v>2376</v>
      </c>
    </row>
    <row r="186" spans="1:16" x14ac:dyDescent="0.25">
      <c r="A186" s="5">
        <v>67547717</v>
      </c>
      <c r="B186" s="6" t="s">
        <v>2627</v>
      </c>
      <c r="C186" s="6" t="s">
        <v>2378</v>
      </c>
      <c r="D186" s="6" t="s">
        <v>2370</v>
      </c>
      <c r="E186" s="6" t="s">
        <v>2391</v>
      </c>
      <c r="F186" s="7">
        <v>44748</v>
      </c>
      <c r="G186" s="7">
        <v>43195</v>
      </c>
      <c r="H186" s="6" t="s">
        <v>2628</v>
      </c>
      <c r="I186" s="6" t="s">
        <v>849</v>
      </c>
      <c r="J186" s="6" t="s">
        <v>2381</v>
      </c>
      <c r="K186" s="7">
        <v>45200</v>
      </c>
      <c r="L186" s="6" t="s">
        <v>2374</v>
      </c>
      <c r="M186" s="6" t="s">
        <v>2393</v>
      </c>
      <c r="N186" s="6" t="s">
        <v>849</v>
      </c>
      <c r="O186" s="7"/>
      <c r="P186" s="6" t="s">
        <v>2376</v>
      </c>
    </row>
    <row r="187" spans="1:16" x14ac:dyDescent="0.25">
      <c r="A187" s="5">
        <v>67547719</v>
      </c>
      <c r="B187" s="6" t="s">
        <v>2629</v>
      </c>
      <c r="C187" s="6" t="s">
        <v>2378</v>
      </c>
      <c r="D187" s="6" t="s">
        <v>2370</v>
      </c>
      <c r="E187" s="6" t="s">
        <v>2405</v>
      </c>
      <c r="F187" s="7">
        <v>45112</v>
      </c>
      <c r="G187" s="7">
        <v>43195</v>
      </c>
      <c r="H187" s="6" t="s">
        <v>2630</v>
      </c>
      <c r="I187" s="6" t="s">
        <v>849</v>
      </c>
      <c r="J187" s="6" t="s">
        <v>2381</v>
      </c>
      <c r="K187" s="7">
        <v>45200</v>
      </c>
      <c r="L187" s="6" t="s">
        <v>2374</v>
      </c>
      <c r="M187" s="6" t="s">
        <v>2396</v>
      </c>
      <c r="N187" s="6" t="s">
        <v>849</v>
      </c>
      <c r="O187" s="7"/>
      <c r="P187" s="6" t="s">
        <v>2376</v>
      </c>
    </row>
    <row r="188" spans="1:16" x14ac:dyDescent="0.25">
      <c r="A188" s="5">
        <v>67549924</v>
      </c>
      <c r="B188" s="6" t="s">
        <v>368</v>
      </c>
      <c r="C188" s="6" t="s">
        <v>2378</v>
      </c>
      <c r="D188" s="6" t="s">
        <v>2370</v>
      </c>
      <c r="E188" s="6" t="s">
        <v>2391</v>
      </c>
      <c r="F188" s="7">
        <v>44687</v>
      </c>
      <c r="G188" s="7">
        <v>43199</v>
      </c>
      <c r="H188" s="6" t="s">
        <v>2631</v>
      </c>
      <c r="I188" s="6" t="s">
        <v>849</v>
      </c>
      <c r="J188" s="6" t="s">
        <v>2381</v>
      </c>
      <c r="K188" s="7">
        <v>45200</v>
      </c>
      <c r="L188" s="6" t="s">
        <v>2374</v>
      </c>
      <c r="M188" s="6" t="s">
        <v>2396</v>
      </c>
      <c r="N188" s="6" t="s">
        <v>849</v>
      </c>
      <c r="O188" s="7"/>
      <c r="P188" s="6" t="s">
        <v>2376</v>
      </c>
    </row>
    <row r="189" spans="1:16" x14ac:dyDescent="0.25">
      <c r="A189" s="5">
        <v>67549925</v>
      </c>
      <c r="B189" s="6" t="s">
        <v>326</v>
      </c>
      <c r="C189" s="6" t="s">
        <v>2378</v>
      </c>
      <c r="D189" s="6" t="s">
        <v>2370</v>
      </c>
      <c r="E189" s="6" t="s">
        <v>2391</v>
      </c>
      <c r="F189" s="7">
        <v>44687</v>
      </c>
      <c r="G189" s="7">
        <v>43199</v>
      </c>
      <c r="H189" s="6" t="s">
        <v>2632</v>
      </c>
      <c r="I189" s="6" t="s">
        <v>849</v>
      </c>
      <c r="J189" s="6" t="s">
        <v>2381</v>
      </c>
      <c r="K189" s="7">
        <v>45200</v>
      </c>
      <c r="L189" s="6" t="s">
        <v>2374</v>
      </c>
      <c r="M189" s="6" t="s">
        <v>2396</v>
      </c>
      <c r="N189" s="6" t="s">
        <v>849</v>
      </c>
      <c r="O189" s="7"/>
      <c r="P189" s="6" t="s">
        <v>2376</v>
      </c>
    </row>
    <row r="190" spans="1:16" x14ac:dyDescent="0.25">
      <c r="A190" s="5">
        <v>67549926</v>
      </c>
      <c r="B190" s="6" t="s">
        <v>327</v>
      </c>
      <c r="C190" s="6" t="s">
        <v>2378</v>
      </c>
      <c r="D190" s="6" t="s">
        <v>2370</v>
      </c>
      <c r="E190" s="6" t="s">
        <v>2391</v>
      </c>
      <c r="F190" s="7">
        <v>44690</v>
      </c>
      <c r="G190" s="7">
        <v>43199</v>
      </c>
      <c r="H190" s="6" t="s">
        <v>2633</v>
      </c>
      <c r="I190" s="6" t="s">
        <v>849</v>
      </c>
      <c r="J190" s="6" t="s">
        <v>2381</v>
      </c>
      <c r="K190" s="7">
        <v>45200</v>
      </c>
      <c r="L190" s="6" t="s">
        <v>2374</v>
      </c>
      <c r="M190" s="6" t="s">
        <v>2396</v>
      </c>
      <c r="N190" s="6" t="s">
        <v>849</v>
      </c>
      <c r="O190" s="7"/>
      <c r="P190" s="6" t="s">
        <v>2376</v>
      </c>
    </row>
    <row r="191" spans="1:16" x14ac:dyDescent="0.25">
      <c r="A191" s="5">
        <v>67549927</v>
      </c>
      <c r="B191" s="6" t="s">
        <v>382</v>
      </c>
      <c r="C191" s="6" t="s">
        <v>2378</v>
      </c>
      <c r="D191" s="6" t="s">
        <v>2370</v>
      </c>
      <c r="E191" s="6" t="s">
        <v>2391</v>
      </c>
      <c r="F191" s="7">
        <v>44624</v>
      </c>
      <c r="G191" s="7">
        <v>43199</v>
      </c>
      <c r="H191" s="6" t="s">
        <v>2634</v>
      </c>
      <c r="I191" s="6" t="s">
        <v>849</v>
      </c>
      <c r="J191" s="6" t="s">
        <v>2381</v>
      </c>
      <c r="K191" s="7">
        <v>45200</v>
      </c>
      <c r="L191" s="6" t="s">
        <v>2374</v>
      </c>
      <c r="M191" s="6" t="s">
        <v>2396</v>
      </c>
      <c r="N191" s="6" t="s">
        <v>849</v>
      </c>
      <c r="O191" s="7"/>
      <c r="P191" s="6" t="s">
        <v>2376</v>
      </c>
    </row>
    <row r="192" spans="1:16" x14ac:dyDescent="0.25">
      <c r="A192" s="5">
        <v>67549928</v>
      </c>
      <c r="B192" s="6" t="s">
        <v>781</v>
      </c>
      <c r="C192" s="6" t="s">
        <v>2378</v>
      </c>
      <c r="D192" s="6" t="s">
        <v>2370</v>
      </c>
      <c r="E192" s="6" t="s">
        <v>2391</v>
      </c>
      <c r="F192" s="7">
        <v>44690</v>
      </c>
      <c r="G192" s="7">
        <v>43199</v>
      </c>
      <c r="H192" s="6" t="s">
        <v>2635</v>
      </c>
      <c r="I192" s="6" t="s">
        <v>849</v>
      </c>
      <c r="J192" s="6" t="s">
        <v>2381</v>
      </c>
      <c r="K192" s="7">
        <v>45200</v>
      </c>
      <c r="L192" s="6" t="s">
        <v>2374</v>
      </c>
      <c r="M192" s="6" t="s">
        <v>2396</v>
      </c>
      <c r="N192" s="6" t="s">
        <v>849</v>
      </c>
      <c r="O192" s="7"/>
      <c r="P192" s="6" t="s">
        <v>2376</v>
      </c>
    </row>
    <row r="193" spans="1:16" x14ac:dyDescent="0.25">
      <c r="A193" s="5">
        <v>67556908</v>
      </c>
      <c r="B193" s="6" t="s">
        <v>250</v>
      </c>
      <c r="C193" s="6" t="s">
        <v>2378</v>
      </c>
      <c r="D193" s="6" t="s">
        <v>2370</v>
      </c>
      <c r="E193" s="6" t="s">
        <v>2391</v>
      </c>
      <c r="F193" s="7">
        <v>44866</v>
      </c>
      <c r="G193" s="7">
        <v>43207</v>
      </c>
      <c r="H193" s="6" t="s">
        <v>2636</v>
      </c>
      <c r="I193" s="6" t="s">
        <v>849</v>
      </c>
      <c r="J193" s="6" t="s">
        <v>2381</v>
      </c>
      <c r="K193" s="7">
        <v>45200</v>
      </c>
      <c r="L193" s="6" t="s">
        <v>2374</v>
      </c>
      <c r="M193" s="6" t="s">
        <v>2396</v>
      </c>
      <c r="N193" s="6" t="s">
        <v>849</v>
      </c>
      <c r="O193" s="7"/>
      <c r="P193" s="6" t="s">
        <v>2376</v>
      </c>
    </row>
    <row r="194" spans="1:16" x14ac:dyDescent="0.25">
      <c r="A194" s="5">
        <v>67557098</v>
      </c>
      <c r="B194" s="6" t="s">
        <v>1174</v>
      </c>
      <c r="C194" s="6" t="s">
        <v>2378</v>
      </c>
      <c r="D194" s="6" t="s">
        <v>2370</v>
      </c>
      <c r="E194" s="6" t="s">
        <v>2391</v>
      </c>
      <c r="F194" s="7">
        <v>44866</v>
      </c>
      <c r="G194" s="7">
        <v>43208</v>
      </c>
      <c r="H194" s="6" t="s">
        <v>2636</v>
      </c>
      <c r="I194" s="6" t="s">
        <v>849</v>
      </c>
      <c r="J194" s="6" t="s">
        <v>2381</v>
      </c>
      <c r="K194" s="7">
        <v>45200</v>
      </c>
      <c r="L194" s="6" t="s">
        <v>2374</v>
      </c>
      <c r="M194" s="6" t="s">
        <v>2396</v>
      </c>
      <c r="N194" s="6" t="s">
        <v>849</v>
      </c>
      <c r="O194" s="7"/>
      <c r="P194" s="6" t="s">
        <v>2376</v>
      </c>
    </row>
    <row r="195" spans="1:16" x14ac:dyDescent="0.25">
      <c r="A195" s="5">
        <v>67557118</v>
      </c>
      <c r="B195" s="6" t="s">
        <v>2637</v>
      </c>
      <c r="C195" s="6" t="s">
        <v>2378</v>
      </c>
      <c r="D195" s="6" t="s">
        <v>2370</v>
      </c>
      <c r="E195" s="6" t="s">
        <v>2443</v>
      </c>
      <c r="F195" s="7">
        <v>43344</v>
      </c>
      <c r="G195" s="7">
        <v>43208</v>
      </c>
      <c r="H195" s="6" t="s">
        <v>2638</v>
      </c>
      <c r="I195" s="6" t="s">
        <v>849</v>
      </c>
      <c r="J195" s="6" t="s">
        <v>2381</v>
      </c>
      <c r="K195" s="7">
        <v>45200</v>
      </c>
      <c r="L195" s="6" t="s">
        <v>2374</v>
      </c>
      <c r="M195" s="6" t="s">
        <v>2393</v>
      </c>
      <c r="N195" s="6" t="s">
        <v>849</v>
      </c>
      <c r="O195" s="7"/>
      <c r="P195" s="6" t="s">
        <v>2376</v>
      </c>
    </row>
    <row r="196" spans="1:16" x14ac:dyDescent="0.25">
      <c r="A196" s="5">
        <v>67557121</v>
      </c>
      <c r="B196" s="6" t="s">
        <v>52</v>
      </c>
      <c r="C196" s="6" t="s">
        <v>2378</v>
      </c>
      <c r="D196" s="6" t="s">
        <v>2370</v>
      </c>
      <c r="E196" s="6" t="s">
        <v>2435</v>
      </c>
      <c r="F196" s="7">
        <v>44473</v>
      </c>
      <c r="G196" s="7">
        <v>43210</v>
      </c>
      <c r="H196" s="6" t="s">
        <v>2639</v>
      </c>
      <c r="I196" s="6" t="s">
        <v>849</v>
      </c>
      <c r="J196" s="6" t="s">
        <v>2381</v>
      </c>
      <c r="K196" s="7">
        <v>45200</v>
      </c>
      <c r="L196" s="6" t="s">
        <v>2374</v>
      </c>
      <c r="M196" s="6" t="s">
        <v>2409</v>
      </c>
      <c r="N196" s="6" t="s">
        <v>849</v>
      </c>
      <c r="O196" s="7"/>
      <c r="P196" s="6" t="s">
        <v>2376</v>
      </c>
    </row>
    <row r="197" spans="1:16" x14ac:dyDescent="0.25">
      <c r="A197" s="5">
        <v>67559194</v>
      </c>
      <c r="B197" s="6" t="s">
        <v>625</v>
      </c>
      <c r="C197" s="6" t="s">
        <v>2378</v>
      </c>
      <c r="D197" s="6" t="s">
        <v>2370</v>
      </c>
      <c r="E197" s="6" t="s">
        <v>2391</v>
      </c>
      <c r="F197" s="7">
        <v>44575</v>
      </c>
      <c r="G197" s="7">
        <v>43209</v>
      </c>
      <c r="H197" s="6" t="s">
        <v>2640</v>
      </c>
      <c r="I197" s="6" t="s">
        <v>849</v>
      </c>
      <c r="J197" s="6" t="s">
        <v>2381</v>
      </c>
      <c r="K197" s="7">
        <v>45200</v>
      </c>
      <c r="L197" s="6" t="s">
        <v>2374</v>
      </c>
      <c r="M197" s="6" t="s">
        <v>2396</v>
      </c>
      <c r="N197" s="6" t="s">
        <v>849</v>
      </c>
      <c r="O197" s="7"/>
      <c r="P197" s="6" t="s">
        <v>2376</v>
      </c>
    </row>
    <row r="198" spans="1:16" x14ac:dyDescent="0.25">
      <c r="A198" s="5">
        <v>67560680</v>
      </c>
      <c r="B198" s="6" t="s">
        <v>2641</v>
      </c>
      <c r="C198" s="6" t="s">
        <v>2378</v>
      </c>
      <c r="D198" s="6" t="s">
        <v>2370</v>
      </c>
      <c r="E198" s="6" t="s">
        <v>2391</v>
      </c>
      <c r="F198" s="7">
        <v>45132</v>
      </c>
      <c r="G198" s="7">
        <v>43210</v>
      </c>
      <c r="H198" s="6" t="s">
        <v>2642</v>
      </c>
      <c r="I198" s="6" t="s">
        <v>849</v>
      </c>
      <c r="J198" s="6" t="s">
        <v>2381</v>
      </c>
      <c r="K198" s="7">
        <v>45200</v>
      </c>
      <c r="L198" s="6" t="s">
        <v>2374</v>
      </c>
      <c r="M198" s="6" t="s">
        <v>2393</v>
      </c>
      <c r="N198" s="6" t="s">
        <v>849</v>
      </c>
      <c r="O198" s="7"/>
      <c r="P198" s="6" t="s">
        <v>2376</v>
      </c>
    </row>
    <row r="199" spans="1:16" x14ac:dyDescent="0.25">
      <c r="A199" s="5">
        <v>67568052</v>
      </c>
      <c r="B199" s="6" t="s">
        <v>1402</v>
      </c>
      <c r="C199" s="6" t="s">
        <v>2378</v>
      </c>
      <c r="D199" s="6" t="s">
        <v>2370</v>
      </c>
      <c r="E199" s="6" t="s">
        <v>2391</v>
      </c>
      <c r="F199" s="7">
        <v>44266</v>
      </c>
      <c r="G199" s="7">
        <v>43220</v>
      </c>
      <c r="H199" s="6" t="s">
        <v>2643</v>
      </c>
      <c r="I199" s="6" t="s">
        <v>849</v>
      </c>
      <c r="J199" s="6" t="s">
        <v>2381</v>
      </c>
      <c r="K199" s="7">
        <v>45200</v>
      </c>
      <c r="L199" s="6" t="s">
        <v>2374</v>
      </c>
      <c r="M199" s="6" t="s">
        <v>2396</v>
      </c>
      <c r="N199" s="6" t="s">
        <v>849</v>
      </c>
      <c r="O199" s="7"/>
      <c r="P199" s="6" t="s">
        <v>2376</v>
      </c>
    </row>
    <row r="200" spans="1:16" x14ac:dyDescent="0.25">
      <c r="A200" s="5">
        <v>67568055</v>
      </c>
      <c r="B200" s="6" t="s">
        <v>252</v>
      </c>
      <c r="C200" s="6" t="s">
        <v>2378</v>
      </c>
      <c r="D200" s="6" t="s">
        <v>2370</v>
      </c>
      <c r="E200" s="6" t="s">
        <v>2371</v>
      </c>
      <c r="F200" s="7">
        <v>43467</v>
      </c>
      <c r="G200" s="7">
        <v>43220</v>
      </c>
      <c r="H200" s="6" t="s">
        <v>2644</v>
      </c>
      <c r="I200" s="6" t="s">
        <v>849</v>
      </c>
      <c r="J200" s="6" t="s">
        <v>2381</v>
      </c>
      <c r="K200" s="7">
        <v>45200</v>
      </c>
      <c r="L200" s="6" t="s">
        <v>2374</v>
      </c>
      <c r="M200" s="6" t="s">
        <v>2396</v>
      </c>
      <c r="N200" s="6" t="s">
        <v>849</v>
      </c>
      <c r="O200" s="7"/>
      <c r="P200" s="6" t="s">
        <v>2376</v>
      </c>
    </row>
    <row r="201" spans="1:16" x14ac:dyDescent="0.25">
      <c r="A201" s="5">
        <v>67570460</v>
      </c>
      <c r="B201" s="6" t="s">
        <v>2100</v>
      </c>
      <c r="C201" s="6" t="s">
        <v>2378</v>
      </c>
      <c r="D201" s="6" t="s">
        <v>2370</v>
      </c>
      <c r="E201" s="6" t="s">
        <v>2391</v>
      </c>
      <c r="F201" s="7">
        <v>44965</v>
      </c>
      <c r="G201" s="7">
        <v>43224</v>
      </c>
      <c r="H201" s="6" t="s">
        <v>2645</v>
      </c>
      <c r="I201" s="6" t="s">
        <v>849</v>
      </c>
      <c r="J201" s="6" t="s">
        <v>2381</v>
      </c>
      <c r="K201" s="7">
        <v>45200</v>
      </c>
      <c r="L201" s="6" t="s">
        <v>2374</v>
      </c>
      <c r="M201" s="6" t="s">
        <v>2396</v>
      </c>
      <c r="N201" s="6" t="s">
        <v>849</v>
      </c>
      <c r="O201" s="7"/>
      <c r="P201" s="6" t="s">
        <v>2376</v>
      </c>
    </row>
    <row r="202" spans="1:16" x14ac:dyDescent="0.25">
      <c r="A202" s="5">
        <v>67574435</v>
      </c>
      <c r="B202" s="6" t="s">
        <v>251</v>
      </c>
      <c r="C202" s="6" t="s">
        <v>2378</v>
      </c>
      <c r="D202" s="6" t="s">
        <v>2370</v>
      </c>
      <c r="E202" s="6" t="s">
        <v>2391</v>
      </c>
      <c r="F202" s="7">
        <v>44266</v>
      </c>
      <c r="G202" s="7">
        <v>43228</v>
      </c>
      <c r="H202" s="6" t="s">
        <v>2646</v>
      </c>
      <c r="I202" s="6" t="s">
        <v>849</v>
      </c>
      <c r="J202" s="6" t="s">
        <v>2381</v>
      </c>
      <c r="K202" s="7">
        <v>45190</v>
      </c>
      <c r="L202" s="6" t="s">
        <v>2374</v>
      </c>
      <c r="M202" s="6" t="s">
        <v>2418</v>
      </c>
      <c r="N202" s="6" t="s">
        <v>849</v>
      </c>
      <c r="O202" s="7"/>
      <c r="P202" s="6" t="s">
        <v>2376</v>
      </c>
    </row>
    <row r="203" spans="1:16" x14ac:dyDescent="0.25">
      <c r="A203" s="5">
        <v>67576907</v>
      </c>
      <c r="B203" s="6" t="s">
        <v>701</v>
      </c>
      <c r="C203" s="6" t="s">
        <v>2378</v>
      </c>
      <c r="D203" s="6" t="s">
        <v>2370</v>
      </c>
      <c r="E203" s="6" t="s">
        <v>2405</v>
      </c>
      <c r="F203" s="7">
        <v>45113</v>
      </c>
      <c r="G203" s="7">
        <v>43230</v>
      </c>
      <c r="H203" s="6" t="s">
        <v>2647</v>
      </c>
      <c r="I203" s="6" t="s">
        <v>849</v>
      </c>
      <c r="J203" s="6" t="s">
        <v>2381</v>
      </c>
      <c r="K203" s="7">
        <v>45200</v>
      </c>
      <c r="L203" s="6" t="s">
        <v>2374</v>
      </c>
      <c r="M203" s="6" t="s">
        <v>2393</v>
      </c>
      <c r="N203" s="6" t="s">
        <v>849</v>
      </c>
      <c r="O203" s="7"/>
      <c r="P203" s="6" t="s">
        <v>2376</v>
      </c>
    </row>
    <row r="204" spans="1:16" x14ac:dyDescent="0.25">
      <c r="A204" s="5">
        <v>67576908</v>
      </c>
      <c r="B204" s="6" t="s">
        <v>52</v>
      </c>
      <c r="C204" s="6" t="s">
        <v>2378</v>
      </c>
      <c r="D204" s="6" t="s">
        <v>2370</v>
      </c>
      <c r="E204" s="6" t="s">
        <v>2391</v>
      </c>
      <c r="F204" s="7">
        <v>44748</v>
      </c>
      <c r="G204" s="7">
        <v>43230</v>
      </c>
      <c r="H204" s="6" t="s">
        <v>2648</v>
      </c>
      <c r="I204" s="6" t="s">
        <v>849</v>
      </c>
      <c r="J204" s="6" t="s">
        <v>2381</v>
      </c>
      <c r="K204" s="7">
        <v>45200</v>
      </c>
      <c r="L204" s="6" t="s">
        <v>2374</v>
      </c>
      <c r="M204" s="6" t="s">
        <v>2393</v>
      </c>
      <c r="N204" s="6" t="s">
        <v>849</v>
      </c>
      <c r="O204" s="7"/>
      <c r="P204" s="6" t="s">
        <v>2376</v>
      </c>
    </row>
    <row r="205" spans="1:16" x14ac:dyDescent="0.25">
      <c r="A205" s="5">
        <v>67596354</v>
      </c>
      <c r="B205" s="6" t="s">
        <v>253</v>
      </c>
      <c r="C205" s="6" t="s">
        <v>2378</v>
      </c>
      <c r="D205" s="6" t="s">
        <v>2370</v>
      </c>
      <c r="E205" s="6" t="s">
        <v>2411</v>
      </c>
      <c r="F205" s="7">
        <v>43553</v>
      </c>
      <c r="G205" s="7">
        <v>43249</v>
      </c>
      <c r="H205" s="6" t="s">
        <v>2649</v>
      </c>
      <c r="I205" s="6" t="s">
        <v>849</v>
      </c>
      <c r="J205" s="6" t="s">
        <v>2381</v>
      </c>
      <c r="K205" s="7">
        <v>45200</v>
      </c>
      <c r="L205" s="6" t="s">
        <v>2374</v>
      </c>
      <c r="M205" s="6" t="s">
        <v>2396</v>
      </c>
      <c r="N205" s="6" t="s">
        <v>849</v>
      </c>
      <c r="O205" s="7"/>
      <c r="P205" s="6" t="s">
        <v>2376</v>
      </c>
    </row>
    <row r="206" spans="1:16" x14ac:dyDescent="0.25">
      <c r="A206" s="5">
        <v>67596355</v>
      </c>
      <c r="B206" s="6" t="s">
        <v>627</v>
      </c>
      <c r="C206" s="6" t="s">
        <v>2378</v>
      </c>
      <c r="D206" s="6" t="s">
        <v>2370</v>
      </c>
      <c r="E206" s="6" t="s">
        <v>2391</v>
      </c>
      <c r="F206" s="7">
        <v>45188</v>
      </c>
      <c r="G206" s="7">
        <v>43249</v>
      </c>
      <c r="H206" s="6" t="s">
        <v>2650</v>
      </c>
      <c r="I206" s="6" t="s">
        <v>849</v>
      </c>
      <c r="J206" s="6" t="s">
        <v>2381</v>
      </c>
      <c r="K206" s="7">
        <v>45200</v>
      </c>
      <c r="L206" s="6" t="s">
        <v>2374</v>
      </c>
      <c r="M206" s="6" t="s">
        <v>2396</v>
      </c>
      <c r="N206" s="6" t="s">
        <v>849</v>
      </c>
      <c r="O206" s="7"/>
      <c r="P206" s="6" t="s">
        <v>2376</v>
      </c>
    </row>
    <row r="207" spans="1:16" x14ac:dyDescent="0.25">
      <c r="A207" s="5">
        <v>67596361</v>
      </c>
      <c r="B207" s="6" t="s">
        <v>2651</v>
      </c>
      <c r="C207" s="6" t="s">
        <v>2378</v>
      </c>
      <c r="D207" s="6" t="s">
        <v>2370</v>
      </c>
      <c r="E207" s="6" t="s">
        <v>2411</v>
      </c>
      <c r="F207" s="7">
        <v>43678</v>
      </c>
      <c r="G207" s="7">
        <v>43249</v>
      </c>
      <c r="H207" s="6" t="s">
        <v>2652</v>
      </c>
      <c r="I207" s="6" t="s">
        <v>849</v>
      </c>
      <c r="J207" s="6" t="s">
        <v>2381</v>
      </c>
      <c r="K207" s="7">
        <v>45200</v>
      </c>
      <c r="L207" s="6" t="s">
        <v>2374</v>
      </c>
      <c r="M207" s="6" t="s">
        <v>2530</v>
      </c>
      <c r="N207" s="6" t="s">
        <v>849</v>
      </c>
      <c r="O207" s="7"/>
      <c r="P207" s="6" t="s">
        <v>2376</v>
      </c>
    </row>
    <row r="208" spans="1:16" x14ac:dyDescent="0.25">
      <c r="A208" s="5">
        <v>67597423</v>
      </c>
      <c r="B208" s="6" t="s">
        <v>1171</v>
      </c>
      <c r="C208" s="6" t="s">
        <v>2378</v>
      </c>
      <c r="D208" s="6" t="s">
        <v>2370</v>
      </c>
      <c r="E208" s="6" t="s">
        <v>2411</v>
      </c>
      <c r="F208" s="7">
        <v>43678</v>
      </c>
      <c r="G208" s="7">
        <v>43250</v>
      </c>
      <c r="H208" s="6" t="s">
        <v>2652</v>
      </c>
      <c r="I208" s="6" t="s">
        <v>849</v>
      </c>
      <c r="J208" s="6" t="s">
        <v>2381</v>
      </c>
      <c r="K208" s="7">
        <v>45200</v>
      </c>
      <c r="L208" s="6" t="s">
        <v>2374</v>
      </c>
      <c r="M208" s="6" t="s">
        <v>2396</v>
      </c>
      <c r="N208" s="6" t="s">
        <v>849</v>
      </c>
      <c r="O208" s="7"/>
      <c r="P208" s="6" t="s">
        <v>2376</v>
      </c>
    </row>
    <row r="209" spans="1:16" x14ac:dyDescent="0.25">
      <c r="A209" s="5">
        <v>67597425</v>
      </c>
      <c r="B209" s="6" t="s">
        <v>1148</v>
      </c>
      <c r="C209" s="6" t="s">
        <v>2378</v>
      </c>
      <c r="D209" s="6" t="s">
        <v>2370</v>
      </c>
      <c r="E209" s="6" t="s">
        <v>2391</v>
      </c>
      <c r="F209" s="7">
        <v>45188</v>
      </c>
      <c r="G209" s="7">
        <v>43250</v>
      </c>
      <c r="H209" s="6" t="s">
        <v>2650</v>
      </c>
      <c r="I209" s="6" t="s">
        <v>849</v>
      </c>
      <c r="J209" s="6" t="s">
        <v>2381</v>
      </c>
      <c r="K209" s="7">
        <v>45200</v>
      </c>
      <c r="L209" s="6" t="s">
        <v>2374</v>
      </c>
      <c r="M209" s="6" t="s">
        <v>2396</v>
      </c>
      <c r="N209" s="6" t="s">
        <v>849</v>
      </c>
      <c r="O209" s="7"/>
      <c r="P209" s="6" t="s">
        <v>2376</v>
      </c>
    </row>
    <row r="210" spans="1:16" x14ac:dyDescent="0.25">
      <c r="A210" s="5">
        <v>67597564</v>
      </c>
      <c r="B210" s="6" t="s">
        <v>162</v>
      </c>
      <c r="C210" s="6" t="s">
        <v>2386</v>
      </c>
      <c r="D210" s="6" t="s">
        <v>2370</v>
      </c>
      <c r="E210" s="6" t="s">
        <v>2391</v>
      </c>
      <c r="F210" s="7">
        <v>44812</v>
      </c>
      <c r="G210" s="7">
        <v>43251</v>
      </c>
      <c r="H210" s="6" t="s">
        <v>2653</v>
      </c>
      <c r="I210" s="6" t="s">
        <v>849</v>
      </c>
      <c r="J210" s="6" t="s">
        <v>2381</v>
      </c>
      <c r="K210" s="7">
        <v>45200</v>
      </c>
      <c r="L210" s="6" t="s">
        <v>2374</v>
      </c>
      <c r="M210" s="6" t="s">
        <v>2396</v>
      </c>
      <c r="N210" s="6" t="s">
        <v>849</v>
      </c>
      <c r="O210" s="7"/>
      <c r="P210" s="6" t="s">
        <v>2376</v>
      </c>
    </row>
    <row r="211" spans="1:16" x14ac:dyDescent="0.25">
      <c r="A211" s="5">
        <v>67598342</v>
      </c>
      <c r="B211" s="6" t="s">
        <v>398</v>
      </c>
      <c r="C211" s="6" t="s">
        <v>2378</v>
      </c>
      <c r="D211" s="6" t="s">
        <v>2370</v>
      </c>
      <c r="E211" s="6" t="s">
        <v>2391</v>
      </c>
      <c r="F211" s="7">
        <v>44854</v>
      </c>
      <c r="G211" s="7">
        <v>43255</v>
      </c>
      <c r="H211" s="6" t="s">
        <v>2654</v>
      </c>
      <c r="I211" s="6" t="s">
        <v>849</v>
      </c>
      <c r="J211" s="6" t="s">
        <v>2381</v>
      </c>
      <c r="K211" s="7">
        <v>45200</v>
      </c>
      <c r="L211" s="6" t="s">
        <v>2374</v>
      </c>
      <c r="M211" s="6" t="s">
        <v>2396</v>
      </c>
      <c r="N211" s="6" t="s">
        <v>849</v>
      </c>
      <c r="O211" s="7"/>
      <c r="P211" s="6" t="s">
        <v>2376</v>
      </c>
    </row>
    <row r="212" spans="1:16" x14ac:dyDescent="0.25">
      <c r="A212" s="5">
        <v>67605294</v>
      </c>
      <c r="B212" s="6" t="s">
        <v>628</v>
      </c>
      <c r="C212" s="6" t="s">
        <v>2378</v>
      </c>
      <c r="D212" s="6" t="s">
        <v>2370</v>
      </c>
      <c r="E212" s="6" t="s">
        <v>2411</v>
      </c>
      <c r="F212" s="7">
        <v>43628</v>
      </c>
      <c r="G212" s="7">
        <v>43259</v>
      </c>
      <c r="H212" s="6" t="s">
        <v>2644</v>
      </c>
      <c r="I212" s="6" t="s">
        <v>849</v>
      </c>
      <c r="J212" s="6" t="s">
        <v>2381</v>
      </c>
      <c r="K212" s="7">
        <v>45200</v>
      </c>
      <c r="L212" s="6" t="s">
        <v>2374</v>
      </c>
      <c r="M212" s="6" t="s">
        <v>2396</v>
      </c>
      <c r="N212" s="6" t="s">
        <v>849</v>
      </c>
      <c r="O212" s="7"/>
      <c r="P212" s="6" t="s">
        <v>2376</v>
      </c>
    </row>
    <row r="213" spans="1:16" x14ac:dyDescent="0.25">
      <c r="A213" s="5">
        <v>67611558</v>
      </c>
      <c r="B213" s="6" t="s">
        <v>1318</v>
      </c>
      <c r="C213" s="6" t="s">
        <v>2378</v>
      </c>
      <c r="D213" s="6" t="s">
        <v>2370</v>
      </c>
      <c r="E213" s="6" t="s">
        <v>2391</v>
      </c>
      <c r="F213" s="7">
        <v>45141</v>
      </c>
      <c r="G213" s="7">
        <v>43270</v>
      </c>
      <c r="H213" s="6" t="s">
        <v>2655</v>
      </c>
      <c r="I213" s="6" t="s">
        <v>849</v>
      </c>
      <c r="J213" s="6" t="s">
        <v>2381</v>
      </c>
      <c r="K213" s="7">
        <v>45200</v>
      </c>
      <c r="L213" s="6" t="s">
        <v>2374</v>
      </c>
      <c r="M213" s="6" t="s">
        <v>2409</v>
      </c>
      <c r="N213" s="6" t="s">
        <v>849</v>
      </c>
      <c r="O213" s="7"/>
      <c r="P213" s="6" t="s">
        <v>2376</v>
      </c>
    </row>
    <row r="214" spans="1:16" x14ac:dyDescent="0.25">
      <c r="A214" s="5">
        <v>67616712</v>
      </c>
      <c r="B214" s="6" t="s">
        <v>2656</v>
      </c>
      <c r="C214" s="6" t="s">
        <v>2378</v>
      </c>
      <c r="D214" s="6" t="s">
        <v>2370</v>
      </c>
      <c r="E214" s="6" t="s">
        <v>2405</v>
      </c>
      <c r="F214" s="7">
        <v>45028</v>
      </c>
      <c r="G214" s="7">
        <v>43273</v>
      </c>
      <c r="H214" s="6" t="s">
        <v>2657</v>
      </c>
      <c r="I214" s="6" t="s">
        <v>849</v>
      </c>
      <c r="J214" s="6" t="s">
        <v>2381</v>
      </c>
      <c r="K214" s="7">
        <v>45200</v>
      </c>
      <c r="L214" s="6" t="s">
        <v>2374</v>
      </c>
      <c r="M214" s="6" t="s">
        <v>2393</v>
      </c>
      <c r="N214" s="6" t="s">
        <v>849</v>
      </c>
      <c r="O214" s="7"/>
      <c r="P214" s="6" t="s">
        <v>2376</v>
      </c>
    </row>
    <row r="215" spans="1:16" x14ac:dyDescent="0.25">
      <c r="A215" s="5">
        <v>67631815</v>
      </c>
      <c r="B215" s="6" t="s">
        <v>629</v>
      </c>
      <c r="C215" s="6" t="s">
        <v>2378</v>
      </c>
      <c r="D215" s="6" t="s">
        <v>2370</v>
      </c>
      <c r="E215" s="6" t="s">
        <v>2443</v>
      </c>
      <c r="F215" s="7">
        <v>43374</v>
      </c>
      <c r="G215" s="7">
        <v>43292</v>
      </c>
      <c r="H215" s="6" t="s">
        <v>2658</v>
      </c>
      <c r="I215" s="6" t="s">
        <v>849</v>
      </c>
      <c r="J215" s="6" t="s">
        <v>2381</v>
      </c>
      <c r="K215" s="7">
        <v>45151</v>
      </c>
      <c r="L215" s="6" t="s">
        <v>2374</v>
      </c>
      <c r="M215" s="6" t="s">
        <v>2403</v>
      </c>
      <c r="N215" s="6" t="s">
        <v>849</v>
      </c>
      <c r="O215" s="7"/>
      <c r="P215" s="6" t="s">
        <v>2376</v>
      </c>
    </row>
    <row r="216" spans="1:16" x14ac:dyDescent="0.25">
      <c r="A216" s="5">
        <v>67631816</v>
      </c>
      <c r="B216" s="6" t="s">
        <v>630</v>
      </c>
      <c r="C216" s="6" t="s">
        <v>2378</v>
      </c>
      <c r="D216" s="6" t="s">
        <v>2370</v>
      </c>
      <c r="E216" s="6" t="s">
        <v>2443</v>
      </c>
      <c r="F216" s="7">
        <v>43374</v>
      </c>
      <c r="G216" s="7">
        <v>43292</v>
      </c>
      <c r="H216" s="6" t="s">
        <v>2659</v>
      </c>
      <c r="I216" s="6" t="s">
        <v>849</v>
      </c>
      <c r="J216" s="6" t="s">
        <v>2381</v>
      </c>
      <c r="K216" s="7">
        <v>45151</v>
      </c>
      <c r="L216" s="6" t="s">
        <v>2374</v>
      </c>
      <c r="M216" s="6" t="s">
        <v>2403</v>
      </c>
      <c r="N216" s="6" t="s">
        <v>849</v>
      </c>
      <c r="O216" s="7"/>
      <c r="P216" s="6" t="s">
        <v>2376</v>
      </c>
    </row>
    <row r="217" spans="1:16" x14ac:dyDescent="0.25">
      <c r="A217" s="5">
        <v>67634330</v>
      </c>
      <c r="B217" s="6" t="s">
        <v>631</v>
      </c>
      <c r="C217" s="6" t="s">
        <v>2378</v>
      </c>
      <c r="D217" s="6" t="s">
        <v>2370</v>
      </c>
      <c r="E217" s="6" t="s">
        <v>2443</v>
      </c>
      <c r="F217" s="7">
        <v>43343</v>
      </c>
      <c r="G217" s="7">
        <v>43294</v>
      </c>
      <c r="H217" s="6" t="s">
        <v>2660</v>
      </c>
      <c r="I217" s="6" t="s">
        <v>849</v>
      </c>
      <c r="J217" s="6" t="s">
        <v>2381</v>
      </c>
      <c r="K217" s="7">
        <v>45200</v>
      </c>
      <c r="L217" s="6" t="s">
        <v>2374</v>
      </c>
      <c r="M217" s="6" t="s">
        <v>2396</v>
      </c>
      <c r="N217" s="6" t="s">
        <v>849</v>
      </c>
      <c r="O217" s="7"/>
      <c r="P217" s="6" t="s">
        <v>2376</v>
      </c>
    </row>
    <row r="218" spans="1:16" x14ac:dyDescent="0.25">
      <c r="A218" s="5">
        <v>67634331</v>
      </c>
      <c r="B218" s="6" t="s">
        <v>2176</v>
      </c>
      <c r="C218" s="6" t="s">
        <v>2378</v>
      </c>
      <c r="D218" s="6" t="s">
        <v>2370</v>
      </c>
      <c r="E218" s="6" t="s">
        <v>2443</v>
      </c>
      <c r="F218" s="7">
        <v>43343</v>
      </c>
      <c r="G218" s="7">
        <v>43294</v>
      </c>
      <c r="H218" s="6" t="s">
        <v>2661</v>
      </c>
      <c r="I218" s="6" t="s">
        <v>849</v>
      </c>
      <c r="J218" s="6" t="s">
        <v>2381</v>
      </c>
      <c r="K218" s="7">
        <v>45200</v>
      </c>
      <c r="L218" s="6" t="s">
        <v>2374</v>
      </c>
      <c r="M218" s="6" t="s">
        <v>2396</v>
      </c>
      <c r="N218" s="6" t="s">
        <v>849</v>
      </c>
      <c r="O218" s="7"/>
      <c r="P218" s="6" t="s">
        <v>2376</v>
      </c>
    </row>
    <row r="219" spans="1:16" x14ac:dyDescent="0.25">
      <c r="A219" s="5">
        <v>67634332</v>
      </c>
      <c r="B219" s="6" t="s">
        <v>632</v>
      </c>
      <c r="C219" s="6" t="s">
        <v>2378</v>
      </c>
      <c r="D219" s="6" t="s">
        <v>2370</v>
      </c>
      <c r="E219" s="6" t="s">
        <v>2443</v>
      </c>
      <c r="F219" s="7">
        <v>43343</v>
      </c>
      <c r="G219" s="7">
        <v>43294</v>
      </c>
      <c r="H219" s="6" t="s">
        <v>2662</v>
      </c>
      <c r="I219" s="6" t="s">
        <v>849</v>
      </c>
      <c r="J219" s="6" t="s">
        <v>2381</v>
      </c>
      <c r="K219" s="7">
        <v>45200</v>
      </c>
      <c r="L219" s="6" t="s">
        <v>2374</v>
      </c>
      <c r="M219" s="6" t="s">
        <v>2396</v>
      </c>
      <c r="N219" s="6" t="s">
        <v>849</v>
      </c>
      <c r="O219" s="7"/>
      <c r="P219" s="6" t="s">
        <v>2376</v>
      </c>
    </row>
    <row r="220" spans="1:16" x14ac:dyDescent="0.25">
      <c r="A220" s="5">
        <v>67634333</v>
      </c>
      <c r="B220" s="6" t="s">
        <v>633</v>
      </c>
      <c r="C220" s="6" t="s">
        <v>2378</v>
      </c>
      <c r="D220" s="6" t="s">
        <v>2370</v>
      </c>
      <c r="E220" s="6" t="s">
        <v>2443</v>
      </c>
      <c r="F220" s="7">
        <v>43343</v>
      </c>
      <c r="G220" s="7">
        <v>43294</v>
      </c>
      <c r="H220" s="6" t="s">
        <v>2663</v>
      </c>
      <c r="I220" s="6" t="s">
        <v>849</v>
      </c>
      <c r="J220" s="6" t="s">
        <v>2381</v>
      </c>
      <c r="K220" s="7">
        <v>45200</v>
      </c>
      <c r="L220" s="6" t="s">
        <v>2374</v>
      </c>
      <c r="M220" s="6" t="s">
        <v>2396</v>
      </c>
      <c r="N220" s="6" t="s">
        <v>849</v>
      </c>
      <c r="O220" s="7"/>
      <c r="P220" s="6" t="s">
        <v>2376</v>
      </c>
    </row>
    <row r="221" spans="1:16" x14ac:dyDescent="0.25">
      <c r="A221" s="5">
        <v>67642011</v>
      </c>
      <c r="B221" s="6" t="s">
        <v>634</v>
      </c>
      <c r="C221" s="6" t="s">
        <v>2378</v>
      </c>
      <c r="D221" s="6" t="s">
        <v>2370</v>
      </c>
      <c r="E221" s="6" t="s">
        <v>2405</v>
      </c>
      <c r="F221" s="7">
        <v>45016</v>
      </c>
      <c r="G221" s="7">
        <v>43306</v>
      </c>
      <c r="H221" s="6" t="s">
        <v>2664</v>
      </c>
      <c r="I221" s="6" t="s">
        <v>849</v>
      </c>
      <c r="J221" s="6" t="s">
        <v>2381</v>
      </c>
      <c r="K221" s="7">
        <v>45200</v>
      </c>
      <c r="L221" s="6" t="s">
        <v>2374</v>
      </c>
      <c r="M221" s="6" t="s">
        <v>2396</v>
      </c>
      <c r="N221" s="6" t="s">
        <v>849</v>
      </c>
      <c r="O221" s="7"/>
      <c r="P221" s="6" t="s">
        <v>2376</v>
      </c>
    </row>
    <row r="222" spans="1:16" x14ac:dyDescent="0.25">
      <c r="A222" s="5">
        <v>67644926</v>
      </c>
      <c r="B222" s="6" t="s">
        <v>635</v>
      </c>
      <c r="C222" s="6" t="s">
        <v>2378</v>
      </c>
      <c r="D222" s="6" t="s">
        <v>2370</v>
      </c>
      <c r="E222" s="6" t="s">
        <v>2391</v>
      </c>
      <c r="F222" s="7">
        <v>44525</v>
      </c>
      <c r="G222" s="7">
        <v>43305</v>
      </c>
      <c r="H222" s="6" t="s">
        <v>2665</v>
      </c>
      <c r="I222" s="6" t="s">
        <v>849</v>
      </c>
      <c r="J222" s="6" t="s">
        <v>2381</v>
      </c>
      <c r="K222" s="7">
        <v>45200</v>
      </c>
      <c r="L222" s="6" t="s">
        <v>2374</v>
      </c>
      <c r="M222" s="6" t="s">
        <v>2409</v>
      </c>
      <c r="N222" s="6" t="s">
        <v>849</v>
      </c>
      <c r="O222" s="7"/>
      <c r="P222" s="6" t="s">
        <v>2376</v>
      </c>
    </row>
    <row r="223" spans="1:16" x14ac:dyDescent="0.25">
      <c r="A223" s="5">
        <v>67644927</v>
      </c>
      <c r="B223" s="6" t="s">
        <v>636</v>
      </c>
      <c r="C223" s="6" t="s">
        <v>2378</v>
      </c>
      <c r="D223" s="6" t="s">
        <v>2370</v>
      </c>
      <c r="E223" s="6" t="s">
        <v>2391</v>
      </c>
      <c r="F223" s="7">
        <v>44991</v>
      </c>
      <c r="G223" s="7">
        <v>43305</v>
      </c>
      <c r="H223" s="6" t="s">
        <v>2666</v>
      </c>
      <c r="I223" s="6" t="s">
        <v>849</v>
      </c>
      <c r="J223" s="6" t="s">
        <v>2381</v>
      </c>
      <c r="K223" s="7">
        <v>45201</v>
      </c>
      <c r="L223" s="6" t="s">
        <v>2374</v>
      </c>
      <c r="M223" s="6" t="s">
        <v>2667</v>
      </c>
      <c r="N223" s="6" t="s">
        <v>849</v>
      </c>
      <c r="O223" s="7"/>
      <c r="P223" s="6" t="s">
        <v>2376</v>
      </c>
    </row>
    <row r="224" spans="1:16" x14ac:dyDescent="0.25">
      <c r="A224" s="5">
        <v>67654331</v>
      </c>
      <c r="B224" s="6" t="s">
        <v>1955</v>
      </c>
      <c r="C224" s="6" t="s">
        <v>2378</v>
      </c>
      <c r="D224" s="6" t="s">
        <v>2370</v>
      </c>
      <c r="E224" s="6" t="s">
        <v>2391</v>
      </c>
      <c r="F224" s="7">
        <v>45135</v>
      </c>
      <c r="G224" s="7">
        <v>43319</v>
      </c>
      <c r="H224" s="6" t="s">
        <v>2668</v>
      </c>
      <c r="I224" s="6" t="s">
        <v>849</v>
      </c>
      <c r="J224" s="6" t="s">
        <v>2381</v>
      </c>
      <c r="K224" s="7">
        <v>45135</v>
      </c>
      <c r="L224" s="6" t="s">
        <v>2374</v>
      </c>
      <c r="M224" s="6" t="s">
        <v>2381</v>
      </c>
      <c r="N224" s="6" t="s">
        <v>849</v>
      </c>
      <c r="O224" s="7"/>
      <c r="P224" s="6" t="s">
        <v>2376</v>
      </c>
    </row>
    <row r="225" spans="1:16" x14ac:dyDescent="0.25">
      <c r="A225" s="5">
        <v>67684602</v>
      </c>
      <c r="B225" s="6" t="s">
        <v>62</v>
      </c>
      <c r="C225" s="6" t="s">
        <v>2378</v>
      </c>
      <c r="D225" s="6" t="s">
        <v>2370</v>
      </c>
      <c r="E225" s="6" t="s">
        <v>2371</v>
      </c>
      <c r="F225" s="7">
        <v>43542</v>
      </c>
      <c r="G225" s="7">
        <v>43348</v>
      </c>
      <c r="H225" s="6" t="s">
        <v>2580</v>
      </c>
      <c r="I225" s="6" t="s">
        <v>849</v>
      </c>
      <c r="J225" s="6" t="s">
        <v>2381</v>
      </c>
      <c r="K225" s="7">
        <v>45200</v>
      </c>
      <c r="L225" s="6" t="s">
        <v>2374</v>
      </c>
      <c r="M225" s="6" t="s">
        <v>2396</v>
      </c>
      <c r="N225" s="6" t="s">
        <v>849</v>
      </c>
      <c r="O225" s="7"/>
      <c r="P225" s="6" t="s">
        <v>2376</v>
      </c>
    </row>
    <row r="226" spans="1:16" x14ac:dyDescent="0.25">
      <c r="A226" s="5">
        <v>67692965</v>
      </c>
      <c r="B226" s="6" t="s">
        <v>2669</v>
      </c>
      <c r="C226" s="6" t="s">
        <v>2378</v>
      </c>
      <c r="D226" s="6" t="s">
        <v>2370</v>
      </c>
      <c r="E226" s="6" t="s">
        <v>2405</v>
      </c>
      <c r="F226" s="7">
        <v>45049</v>
      </c>
      <c r="G226" s="7">
        <v>43357</v>
      </c>
      <c r="H226" s="6" t="s">
        <v>2670</v>
      </c>
      <c r="I226" s="6" t="s">
        <v>849</v>
      </c>
      <c r="J226" s="6" t="s">
        <v>2381</v>
      </c>
      <c r="K226" s="7">
        <v>45200</v>
      </c>
      <c r="L226" s="6" t="s">
        <v>2374</v>
      </c>
      <c r="M226" s="6" t="s">
        <v>2396</v>
      </c>
      <c r="N226" s="6" t="s">
        <v>849</v>
      </c>
      <c r="O226" s="7"/>
      <c r="P226" s="6" t="s">
        <v>2376</v>
      </c>
    </row>
    <row r="227" spans="1:16" x14ac:dyDescent="0.25">
      <c r="A227" s="5">
        <v>67694709</v>
      </c>
      <c r="B227" s="6" t="s">
        <v>2175</v>
      </c>
      <c r="C227" s="6" t="s">
        <v>2378</v>
      </c>
      <c r="D227" s="6" t="s">
        <v>2370</v>
      </c>
      <c r="E227" s="6" t="s">
        <v>2391</v>
      </c>
      <c r="F227" s="7">
        <v>44690</v>
      </c>
      <c r="G227" s="7">
        <v>43357</v>
      </c>
      <c r="H227" s="6" t="s">
        <v>2671</v>
      </c>
      <c r="I227" s="6" t="s">
        <v>849</v>
      </c>
      <c r="J227" s="6" t="s">
        <v>2381</v>
      </c>
      <c r="K227" s="7">
        <v>45200</v>
      </c>
      <c r="L227" s="6" t="s">
        <v>2374</v>
      </c>
      <c r="M227" s="6" t="s">
        <v>2396</v>
      </c>
      <c r="N227" s="6" t="s">
        <v>849</v>
      </c>
      <c r="O227" s="7"/>
      <c r="P227" s="6" t="s">
        <v>2376</v>
      </c>
    </row>
    <row r="228" spans="1:16" x14ac:dyDescent="0.25">
      <c r="A228" s="5">
        <v>67694743</v>
      </c>
      <c r="B228" s="6" t="s">
        <v>2192</v>
      </c>
      <c r="C228" s="6" t="s">
        <v>2378</v>
      </c>
      <c r="D228" s="6" t="s">
        <v>2370</v>
      </c>
      <c r="E228" s="6" t="s">
        <v>2391</v>
      </c>
      <c r="F228" s="7">
        <v>44025</v>
      </c>
      <c r="G228" s="7">
        <v>43357</v>
      </c>
      <c r="H228" s="6" t="s">
        <v>2672</v>
      </c>
      <c r="I228" s="6" t="s">
        <v>849</v>
      </c>
      <c r="J228" s="6" t="s">
        <v>2381</v>
      </c>
      <c r="K228" s="7">
        <v>45200</v>
      </c>
      <c r="L228" s="6" t="s">
        <v>2374</v>
      </c>
      <c r="M228" s="6" t="s">
        <v>2396</v>
      </c>
      <c r="N228" s="6" t="s">
        <v>849</v>
      </c>
      <c r="O228" s="7"/>
      <c r="P228" s="6" t="s">
        <v>2376</v>
      </c>
    </row>
    <row r="229" spans="1:16" x14ac:dyDescent="0.25">
      <c r="A229" s="5">
        <v>67699683</v>
      </c>
      <c r="B229" s="6" t="s">
        <v>637</v>
      </c>
      <c r="C229" s="6" t="s">
        <v>2378</v>
      </c>
      <c r="D229" s="6" t="s">
        <v>2370</v>
      </c>
      <c r="E229" s="6" t="s">
        <v>2443</v>
      </c>
      <c r="F229" s="7">
        <v>43477</v>
      </c>
      <c r="G229" s="7">
        <v>43364</v>
      </c>
      <c r="H229" s="6" t="s">
        <v>2673</v>
      </c>
      <c r="I229" s="6" t="s">
        <v>2674</v>
      </c>
      <c r="J229" s="6" t="s">
        <v>2381</v>
      </c>
      <c r="K229" s="7">
        <v>45200</v>
      </c>
      <c r="L229" s="6" t="s">
        <v>2374</v>
      </c>
      <c r="M229" s="6" t="s">
        <v>2396</v>
      </c>
      <c r="N229" s="6" t="s">
        <v>849</v>
      </c>
      <c r="O229" s="7"/>
      <c r="P229" s="6" t="s">
        <v>2376</v>
      </c>
    </row>
    <row r="230" spans="1:16" x14ac:dyDescent="0.25">
      <c r="A230" s="5">
        <v>67716185</v>
      </c>
      <c r="B230" s="6" t="s">
        <v>2675</v>
      </c>
      <c r="C230" s="6" t="s">
        <v>2378</v>
      </c>
      <c r="D230" s="6" t="s">
        <v>2370</v>
      </c>
      <c r="E230" s="6" t="s">
        <v>2391</v>
      </c>
      <c r="F230" s="7">
        <v>44824</v>
      </c>
      <c r="G230" s="7">
        <v>43381</v>
      </c>
      <c r="H230" s="6" t="s">
        <v>2676</v>
      </c>
      <c r="I230" s="6" t="s">
        <v>849</v>
      </c>
      <c r="J230" s="6" t="s">
        <v>2381</v>
      </c>
      <c r="K230" s="7">
        <v>45200</v>
      </c>
      <c r="L230" s="6" t="s">
        <v>2374</v>
      </c>
      <c r="M230" s="6" t="s">
        <v>2396</v>
      </c>
      <c r="N230" s="6" t="s">
        <v>849</v>
      </c>
      <c r="O230" s="7"/>
      <c r="P230" s="6" t="s">
        <v>2376</v>
      </c>
    </row>
    <row r="231" spans="1:16" x14ac:dyDescent="0.25">
      <c r="A231" s="5">
        <v>67716186</v>
      </c>
      <c r="B231" s="6" t="s">
        <v>2677</v>
      </c>
      <c r="C231" s="6" t="s">
        <v>2378</v>
      </c>
      <c r="D231" s="6" t="s">
        <v>2370</v>
      </c>
      <c r="E231" s="6" t="s">
        <v>2391</v>
      </c>
      <c r="F231" s="7">
        <v>44908</v>
      </c>
      <c r="G231" s="7">
        <v>43381</v>
      </c>
      <c r="H231" s="6" t="s">
        <v>2678</v>
      </c>
      <c r="I231" s="6" t="s">
        <v>849</v>
      </c>
      <c r="J231" s="6" t="s">
        <v>2381</v>
      </c>
      <c r="K231" s="7">
        <v>45200</v>
      </c>
      <c r="L231" s="6" t="s">
        <v>2374</v>
      </c>
      <c r="M231" s="6" t="s">
        <v>2396</v>
      </c>
      <c r="N231" s="6" t="s">
        <v>849</v>
      </c>
      <c r="O231" s="7"/>
      <c r="P231" s="6" t="s">
        <v>2376</v>
      </c>
    </row>
    <row r="232" spans="1:16" x14ac:dyDescent="0.25">
      <c r="A232" s="5">
        <v>67716187</v>
      </c>
      <c r="B232" s="6" t="s">
        <v>2679</v>
      </c>
      <c r="C232" s="6" t="s">
        <v>2378</v>
      </c>
      <c r="D232" s="6" t="s">
        <v>2370</v>
      </c>
      <c r="E232" s="6" t="s">
        <v>2391</v>
      </c>
      <c r="F232" s="7">
        <v>44824</v>
      </c>
      <c r="G232" s="7">
        <v>43381</v>
      </c>
      <c r="H232" s="6" t="s">
        <v>2680</v>
      </c>
      <c r="I232" s="6" t="s">
        <v>849</v>
      </c>
      <c r="J232" s="6" t="s">
        <v>2381</v>
      </c>
      <c r="K232" s="7">
        <v>45200</v>
      </c>
      <c r="L232" s="6" t="s">
        <v>2374</v>
      </c>
      <c r="M232" s="6" t="s">
        <v>2396</v>
      </c>
      <c r="N232" s="6" t="s">
        <v>849</v>
      </c>
      <c r="O232" s="7"/>
      <c r="P232" s="6" t="s">
        <v>2376</v>
      </c>
    </row>
    <row r="233" spans="1:16" x14ac:dyDescent="0.25">
      <c r="A233" s="5">
        <v>67718868</v>
      </c>
      <c r="B233" s="6" t="s">
        <v>341</v>
      </c>
      <c r="C233" s="6" t="s">
        <v>2378</v>
      </c>
      <c r="D233" s="6" t="s">
        <v>2370</v>
      </c>
      <c r="E233" s="6" t="s">
        <v>2391</v>
      </c>
      <c r="F233" s="7">
        <v>44812</v>
      </c>
      <c r="G233" s="7">
        <v>43383</v>
      </c>
      <c r="H233" s="6" t="s">
        <v>2681</v>
      </c>
      <c r="I233" s="6" t="s">
        <v>849</v>
      </c>
      <c r="J233" s="6" t="s">
        <v>2381</v>
      </c>
      <c r="K233" s="7">
        <v>45200</v>
      </c>
      <c r="L233" s="6" t="s">
        <v>2374</v>
      </c>
      <c r="M233" s="6" t="s">
        <v>2396</v>
      </c>
      <c r="N233" s="6" t="s">
        <v>849</v>
      </c>
      <c r="O233" s="7"/>
      <c r="P233" s="6" t="s">
        <v>2376</v>
      </c>
    </row>
    <row r="234" spans="1:16" x14ac:dyDescent="0.25">
      <c r="A234" s="5">
        <v>67722258</v>
      </c>
      <c r="B234" s="6" t="s">
        <v>1810</v>
      </c>
      <c r="C234" s="6" t="s">
        <v>2386</v>
      </c>
      <c r="D234" s="6" t="s">
        <v>2370</v>
      </c>
      <c r="E234" s="6" t="s">
        <v>2391</v>
      </c>
      <c r="F234" s="7">
        <v>44638</v>
      </c>
      <c r="G234" s="7">
        <v>43385</v>
      </c>
      <c r="H234" s="6" t="s">
        <v>2387</v>
      </c>
      <c r="I234" s="6" t="s">
        <v>849</v>
      </c>
      <c r="J234" s="6" t="s">
        <v>2381</v>
      </c>
      <c r="K234" s="7">
        <v>45200</v>
      </c>
      <c r="L234" s="6" t="s">
        <v>2374</v>
      </c>
      <c r="M234" s="6" t="s">
        <v>2396</v>
      </c>
      <c r="N234" s="6" t="s">
        <v>849</v>
      </c>
      <c r="O234" s="7"/>
      <c r="P234" s="6" t="s">
        <v>2376</v>
      </c>
    </row>
    <row r="235" spans="1:16" x14ac:dyDescent="0.25">
      <c r="A235" s="5">
        <v>67722259</v>
      </c>
      <c r="B235" s="6" t="s">
        <v>1688</v>
      </c>
      <c r="C235" s="6" t="s">
        <v>2386</v>
      </c>
      <c r="D235" s="6" t="s">
        <v>2370</v>
      </c>
      <c r="E235" s="6" t="s">
        <v>2391</v>
      </c>
      <c r="F235" s="7">
        <v>44683</v>
      </c>
      <c r="G235" s="7">
        <v>43385</v>
      </c>
      <c r="H235" s="6" t="s">
        <v>2387</v>
      </c>
      <c r="I235" s="6" t="s">
        <v>849</v>
      </c>
      <c r="J235" s="6" t="s">
        <v>2381</v>
      </c>
      <c r="K235" s="7">
        <v>45200</v>
      </c>
      <c r="L235" s="6" t="s">
        <v>2374</v>
      </c>
      <c r="M235" s="6" t="s">
        <v>2396</v>
      </c>
      <c r="N235" s="6" t="s">
        <v>849</v>
      </c>
      <c r="O235" s="7"/>
      <c r="P235" s="6" t="s">
        <v>2376</v>
      </c>
    </row>
    <row r="236" spans="1:16" x14ac:dyDescent="0.25">
      <c r="A236" s="5">
        <v>67722286</v>
      </c>
      <c r="B236" s="6" t="s">
        <v>2087</v>
      </c>
      <c r="C236" s="6" t="s">
        <v>2378</v>
      </c>
      <c r="D236" s="6" t="s">
        <v>2370</v>
      </c>
      <c r="E236" s="6" t="s">
        <v>2405</v>
      </c>
      <c r="F236" s="7">
        <v>44638</v>
      </c>
      <c r="G236" s="7">
        <v>43385</v>
      </c>
      <c r="H236" s="6" t="s">
        <v>2682</v>
      </c>
      <c r="I236" s="6" t="s">
        <v>849</v>
      </c>
      <c r="J236" s="6" t="s">
        <v>2381</v>
      </c>
      <c r="K236" s="7">
        <v>45151</v>
      </c>
      <c r="L236" s="6" t="s">
        <v>2374</v>
      </c>
      <c r="M236" s="6" t="s">
        <v>2403</v>
      </c>
      <c r="N236" s="6" t="s">
        <v>849</v>
      </c>
      <c r="O236" s="7"/>
      <c r="P236" s="6" t="s">
        <v>2376</v>
      </c>
    </row>
    <row r="237" spans="1:16" x14ac:dyDescent="0.25">
      <c r="A237" s="5">
        <v>67722287</v>
      </c>
      <c r="B237" s="6" t="s">
        <v>740</v>
      </c>
      <c r="C237" s="6" t="s">
        <v>2378</v>
      </c>
      <c r="D237" s="6" t="s">
        <v>2370</v>
      </c>
      <c r="E237" s="6" t="s">
        <v>2391</v>
      </c>
      <c r="F237" s="7">
        <v>44812</v>
      </c>
      <c r="G237" s="7">
        <v>43385</v>
      </c>
      <c r="H237" s="6" t="s">
        <v>2683</v>
      </c>
      <c r="I237" s="6" t="s">
        <v>849</v>
      </c>
      <c r="J237" s="6" t="s">
        <v>2381</v>
      </c>
      <c r="K237" s="7">
        <v>45151</v>
      </c>
      <c r="L237" s="6" t="s">
        <v>2374</v>
      </c>
      <c r="M237" s="6" t="s">
        <v>2403</v>
      </c>
      <c r="N237" s="6" t="s">
        <v>849</v>
      </c>
      <c r="O237" s="7"/>
      <c r="P237" s="6" t="s">
        <v>2376</v>
      </c>
    </row>
    <row r="238" spans="1:16" x14ac:dyDescent="0.25">
      <c r="A238" s="5">
        <v>67722289</v>
      </c>
      <c r="B238" s="6" t="s">
        <v>2089</v>
      </c>
      <c r="C238" s="6" t="s">
        <v>2378</v>
      </c>
      <c r="D238" s="6" t="s">
        <v>2370</v>
      </c>
      <c r="E238" s="6" t="s">
        <v>2405</v>
      </c>
      <c r="F238" s="7">
        <v>44652</v>
      </c>
      <c r="G238" s="7">
        <v>43385</v>
      </c>
      <c r="H238" s="6" t="s">
        <v>2684</v>
      </c>
      <c r="I238" s="6" t="s">
        <v>849</v>
      </c>
      <c r="J238" s="6" t="s">
        <v>2381</v>
      </c>
      <c r="K238" s="7">
        <v>45205</v>
      </c>
      <c r="L238" s="6" t="s">
        <v>2374</v>
      </c>
      <c r="M238" s="6" t="s">
        <v>2375</v>
      </c>
      <c r="N238" s="6" t="s">
        <v>849</v>
      </c>
      <c r="O238" s="7"/>
      <c r="P238" s="6" t="s">
        <v>2376</v>
      </c>
    </row>
    <row r="239" spans="1:16" x14ac:dyDescent="0.25">
      <c r="A239" s="5">
        <v>67722290</v>
      </c>
      <c r="B239" s="6" t="s">
        <v>2125</v>
      </c>
      <c r="C239" s="6" t="s">
        <v>2378</v>
      </c>
      <c r="D239" s="6" t="s">
        <v>2370</v>
      </c>
      <c r="E239" s="6" t="s">
        <v>2391</v>
      </c>
      <c r="F239" s="7">
        <v>44965</v>
      </c>
      <c r="G239" s="7">
        <v>43385</v>
      </c>
      <c r="H239" s="6" t="s">
        <v>2685</v>
      </c>
      <c r="I239" s="6" t="s">
        <v>849</v>
      </c>
      <c r="J239" s="6" t="s">
        <v>2381</v>
      </c>
      <c r="K239" s="7">
        <v>45200</v>
      </c>
      <c r="L239" s="6" t="s">
        <v>2374</v>
      </c>
      <c r="M239" s="6" t="s">
        <v>2418</v>
      </c>
      <c r="N239" s="6" t="s">
        <v>849</v>
      </c>
      <c r="O239" s="7"/>
      <c r="P239" s="6" t="s">
        <v>2376</v>
      </c>
    </row>
    <row r="240" spans="1:16" x14ac:dyDescent="0.25">
      <c r="A240" s="5">
        <v>67722291</v>
      </c>
      <c r="B240" s="6" t="s">
        <v>2139</v>
      </c>
      <c r="C240" s="6" t="s">
        <v>2378</v>
      </c>
      <c r="D240" s="6" t="s">
        <v>2370</v>
      </c>
      <c r="E240" s="6" t="s">
        <v>2405</v>
      </c>
      <c r="F240" s="7">
        <v>44802</v>
      </c>
      <c r="G240" s="7">
        <v>43385</v>
      </c>
      <c r="H240" s="6" t="s">
        <v>2686</v>
      </c>
      <c r="I240" s="6" t="s">
        <v>849</v>
      </c>
      <c r="J240" s="6" t="s">
        <v>2381</v>
      </c>
      <c r="K240" s="7">
        <v>45200</v>
      </c>
      <c r="L240" s="6" t="s">
        <v>2374</v>
      </c>
      <c r="M240" s="6" t="s">
        <v>2418</v>
      </c>
      <c r="N240" s="6" t="s">
        <v>849</v>
      </c>
      <c r="O240" s="7"/>
      <c r="P240" s="6" t="s">
        <v>2376</v>
      </c>
    </row>
    <row r="241" spans="1:16" x14ac:dyDescent="0.25">
      <c r="A241" s="5">
        <v>67722292</v>
      </c>
      <c r="B241" s="6" t="s">
        <v>1422</v>
      </c>
      <c r="C241" s="6" t="s">
        <v>2378</v>
      </c>
      <c r="D241" s="6" t="s">
        <v>2370</v>
      </c>
      <c r="E241" s="6" t="s">
        <v>2391</v>
      </c>
      <c r="F241" s="7">
        <v>44818</v>
      </c>
      <c r="G241" s="7">
        <v>43385</v>
      </c>
      <c r="H241" s="6" t="s">
        <v>2687</v>
      </c>
      <c r="I241" s="6" t="s">
        <v>849</v>
      </c>
      <c r="J241" s="6" t="s">
        <v>2381</v>
      </c>
      <c r="K241" s="7">
        <v>45200</v>
      </c>
      <c r="L241" s="6" t="s">
        <v>2374</v>
      </c>
      <c r="M241" s="6" t="s">
        <v>2396</v>
      </c>
      <c r="N241" s="6" t="s">
        <v>849</v>
      </c>
      <c r="O241" s="7"/>
      <c r="P241" s="6" t="s">
        <v>2376</v>
      </c>
    </row>
    <row r="242" spans="1:16" x14ac:dyDescent="0.25">
      <c r="A242" s="5">
        <v>67722293</v>
      </c>
      <c r="B242" s="6" t="s">
        <v>639</v>
      </c>
      <c r="C242" s="6" t="s">
        <v>2378</v>
      </c>
      <c r="D242" s="6" t="s">
        <v>2370</v>
      </c>
      <c r="E242" s="6" t="s">
        <v>2405</v>
      </c>
      <c r="F242" s="7">
        <v>44826</v>
      </c>
      <c r="G242" s="7">
        <v>43385</v>
      </c>
      <c r="H242" s="6" t="s">
        <v>2688</v>
      </c>
      <c r="I242" s="6" t="s">
        <v>849</v>
      </c>
      <c r="J242" s="6" t="s">
        <v>2381</v>
      </c>
      <c r="K242" s="7">
        <v>45205</v>
      </c>
      <c r="L242" s="6" t="s">
        <v>2374</v>
      </c>
      <c r="M242" s="6" t="s">
        <v>2375</v>
      </c>
      <c r="N242" s="6" t="s">
        <v>849</v>
      </c>
      <c r="O242" s="7"/>
      <c r="P242" s="6" t="s">
        <v>2376</v>
      </c>
    </row>
    <row r="243" spans="1:16" x14ac:dyDescent="0.25">
      <c r="A243" s="5">
        <v>67723726</v>
      </c>
      <c r="B243" s="6" t="s">
        <v>113</v>
      </c>
      <c r="C243" s="6" t="s">
        <v>2378</v>
      </c>
      <c r="D243" s="6" t="s">
        <v>2370</v>
      </c>
      <c r="E243" s="6" t="s">
        <v>2371</v>
      </c>
      <c r="F243" s="7">
        <v>43738</v>
      </c>
      <c r="G243" s="7">
        <v>43389</v>
      </c>
      <c r="H243" s="6" t="s">
        <v>2689</v>
      </c>
      <c r="I243" s="6" t="s">
        <v>849</v>
      </c>
      <c r="J243" s="6" t="s">
        <v>2381</v>
      </c>
      <c r="K243" s="7">
        <v>45200</v>
      </c>
      <c r="L243" s="6" t="s">
        <v>2374</v>
      </c>
      <c r="M243" s="6" t="s">
        <v>2396</v>
      </c>
      <c r="N243" s="6" t="s">
        <v>849</v>
      </c>
      <c r="O243" s="7"/>
      <c r="P243" s="6" t="s">
        <v>2376</v>
      </c>
    </row>
    <row r="244" spans="1:16" x14ac:dyDescent="0.25">
      <c r="A244" s="5">
        <v>67723729</v>
      </c>
      <c r="B244" s="6" t="s">
        <v>334</v>
      </c>
      <c r="C244" s="6" t="s">
        <v>2378</v>
      </c>
      <c r="D244" s="6" t="s">
        <v>2370</v>
      </c>
      <c r="E244" s="6" t="s">
        <v>2391</v>
      </c>
      <c r="F244" s="7">
        <v>44741</v>
      </c>
      <c r="G244" s="7">
        <v>43389</v>
      </c>
      <c r="H244" s="6" t="s">
        <v>2690</v>
      </c>
      <c r="I244" s="6" t="s">
        <v>849</v>
      </c>
      <c r="J244" s="6" t="s">
        <v>2381</v>
      </c>
      <c r="K244" s="7">
        <v>45200</v>
      </c>
      <c r="L244" s="6" t="s">
        <v>2374</v>
      </c>
      <c r="M244" s="6" t="s">
        <v>2396</v>
      </c>
      <c r="N244" s="6" t="s">
        <v>849</v>
      </c>
      <c r="O244" s="7"/>
      <c r="P244" s="6" t="s">
        <v>2376</v>
      </c>
    </row>
    <row r="245" spans="1:16" x14ac:dyDescent="0.25">
      <c r="A245" s="5">
        <v>67723743</v>
      </c>
      <c r="B245" s="6" t="s">
        <v>330</v>
      </c>
      <c r="C245" s="6" t="s">
        <v>2378</v>
      </c>
      <c r="D245" s="6" t="s">
        <v>2370</v>
      </c>
      <c r="E245" s="6" t="s">
        <v>2391</v>
      </c>
      <c r="F245" s="7">
        <v>44690</v>
      </c>
      <c r="G245" s="7">
        <v>43389</v>
      </c>
      <c r="H245" s="6" t="s">
        <v>2691</v>
      </c>
      <c r="I245" s="6" t="s">
        <v>849</v>
      </c>
      <c r="J245" s="6" t="s">
        <v>2381</v>
      </c>
      <c r="K245" s="7">
        <v>45200</v>
      </c>
      <c r="L245" s="6" t="s">
        <v>2374</v>
      </c>
      <c r="M245" s="6" t="s">
        <v>2396</v>
      </c>
      <c r="N245" s="6" t="s">
        <v>849</v>
      </c>
      <c r="O245" s="7"/>
      <c r="P245" s="6" t="s">
        <v>2376</v>
      </c>
    </row>
    <row r="246" spans="1:16" x14ac:dyDescent="0.25">
      <c r="A246" s="5">
        <v>67726286</v>
      </c>
      <c r="B246" s="6" t="s">
        <v>371</v>
      </c>
      <c r="C246" s="6" t="s">
        <v>2378</v>
      </c>
      <c r="D246" s="6" t="s">
        <v>2370</v>
      </c>
      <c r="E246" s="6" t="s">
        <v>2391</v>
      </c>
      <c r="F246" s="7">
        <v>44741</v>
      </c>
      <c r="G246" s="7">
        <v>43391</v>
      </c>
      <c r="H246" s="6" t="s">
        <v>2692</v>
      </c>
      <c r="I246" s="6" t="s">
        <v>849</v>
      </c>
      <c r="J246" s="6" t="s">
        <v>2381</v>
      </c>
      <c r="K246" s="7">
        <v>45200</v>
      </c>
      <c r="L246" s="6" t="s">
        <v>2374</v>
      </c>
      <c r="M246" s="6" t="s">
        <v>2396</v>
      </c>
      <c r="N246" s="6" t="s">
        <v>849</v>
      </c>
      <c r="O246" s="7"/>
      <c r="P246" s="6" t="s">
        <v>2376</v>
      </c>
    </row>
    <row r="247" spans="1:16" x14ac:dyDescent="0.25">
      <c r="A247" s="5">
        <v>67726287</v>
      </c>
      <c r="B247" s="6" t="s">
        <v>372</v>
      </c>
      <c r="C247" s="6" t="s">
        <v>2378</v>
      </c>
      <c r="D247" s="6" t="s">
        <v>2370</v>
      </c>
      <c r="E247" s="6" t="s">
        <v>2391</v>
      </c>
      <c r="F247" s="7">
        <v>44812</v>
      </c>
      <c r="G247" s="7">
        <v>43391</v>
      </c>
      <c r="H247" s="6" t="s">
        <v>2693</v>
      </c>
      <c r="I247" s="6" t="s">
        <v>849</v>
      </c>
      <c r="J247" s="6" t="s">
        <v>2381</v>
      </c>
      <c r="K247" s="7">
        <v>45200</v>
      </c>
      <c r="L247" s="6" t="s">
        <v>2374</v>
      </c>
      <c r="M247" s="6" t="s">
        <v>2396</v>
      </c>
      <c r="N247" s="6" t="s">
        <v>849</v>
      </c>
      <c r="O247" s="7"/>
      <c r="P247" s="6" t="s">
        <v>2376</v>
      </c>
    </row>
    <row r="248" spans="1:16" x14ac:dyDescent="0.25">
      <c r="A248" s="5">
        <v>67726288</v>
      </c>
      <c r="B248" s="6" t="s">
        <v>2235</v>
      </c>
      <c r="C248" s="6" t="s">
        <v>2378</v>
      </c>
      <c r="D248" s="6" t="s">
        <v>2370</v>
      </c>
      <c r="E248" s="6" t="s">
        <v>2391</v>
      </c>
      <c r="F248" s="7">
        <v>44741</v>
      </c>
      <c r="G248" s="7">
        <v>43391</v>
      </c>
      <c r="H248" s="6" t="s">
        <v>2694</v>
      </c>
      <c r="I248" s="6" t="s">
        <v>849</v>
      </c>
      <c r="J248" s="6" t="s">
        <v>2381</v>
      </c>
      <c r="K248" s="7">
        <v>45200</v>
      </c>
      <c r="L248" s="6" t="s">
        <v>2374</v>
      </c>
      <c r="M248" s="6" t="s">
        <v>2396</v>
      </c>
      <c r="N248" s="6" t="s">
        <v>849</v>
      </c>
      <c r="O248" s="7"/>
      <c r="P248" s="6" t="s">
        <v>2376</v>
      </c>
    </row>
    <row r="249" spans="1:16" x14ac:dyDescent="0.25">
      <c r="A249" s="5">
        <v>67726289</v>
      </c>
      <c r="B249" s="6" t="s">
        <v>322</v>
      </c>
      <c r="C249" s="6" t="s">
        <v>2378</v>
      </c>
      <c r="D249" s="6" t="s">
        <v>2370</v>
      </c>
      <c r="E249" s="6" t="s">
        <v>2391</v>
      </c>
      <c r="F249" s="7">
        <v>44741</v>
      </c>
      <c r="G249" s="7">
        <v>43391</v>
      </c>
      <c r="H249" s="6" t="s">
        <v>2695</v>
      </c>
      <c r="I249" s="6" t="s">
        <v>849</v>
      </c>
      <c r="J249" s="6" t="s">
        <v>2381</v>
      </c>
      <c r="K249" s="7">
        <v>45200</v>
      </c>
      <c r="L249" s="6" t="s">
        <v>2374</v>
      </c>
      <c r="M249" s="6" t="s">
        <v>2396</v>
      </c>
      <c r="N249" s="6" t="s">
        <v>849</v>
      </c>
      <c r="O249" s="7"/>
      <c r="P249" s="6" t="s">
        <v>2376</v>
      </c>
    </row>
    <row r="250" spans="1:16" x14ac:dyDescent="0.25">
      <c r="A250" s="5">
        <v>67726291</v>
      </c>
      <c r="B250" s="6" t="s">
        <v>369</v>
      </c>
      <c r="C250" s="6" t="s">
        <v>2378</v>
      </c>
      <c r="D250" s="6" t="s">
        <v>2370</v>
      </c>
      <c r="E250" s="6" t="s">
        <v>2391</v>
      </c>
      <c r="F250" s="7">
        <v>45029</v>
      </c>
      <c r="G250" s="7">
        <v>43391</v>
      </c>
      <c r="H250" s="6" t="s">
        <v>2693</v>
      </c>
      <c r="I250" s="6" t="s">
        <v>849</v>
      </c>
      <c r="J250" s="6" t="s">
        <v>2381</v>
      </c>
      <c r="K250" s="7">
        <v>45200</v>
      </c>
      <c r="L250" s="6" t="s">
        <v>2374</v>
      </c>
      <c r="M250" s="6" t="s">
        <v>2396</v>
      </c>
      <c r="N250" s="6" t="s">
        <v>849</v>
      </c>
      <c r="O250" s="7"/>
      <c r="P250" s="6" t="s">
        <v>2376</v>
      </c>
    </row>
    <row r="251" spans="1:16" x14ac:dyDescent="0.25">
      <c r="A251" s="5">
        <v>67726294</v>
      </c>
      <c r="B251" s="6" t="s">
        <v>328</v>
      </c>
      <c r="C251" s="6" t="s">
        <v>2378</v>
      </c>
      <c r="D251" s="6" t="s">
        <v>2370</v>
      </c>
      <c r="E251" s="6" t="s">
        <v>2391</v>
      </c>
      <c r="F251" s="7">
        <v>44624</v>
      </c>
      <c r="G251" s="7">
        <v>43391</v>
      </c>
      <c r="H251" s="6" t="s">
        <v>2696</v>
      </c>
      <c r="I251" s="6" t="s">
        <v>849</v>
      </c>
      <c r="J251" s="6" t="s">
        <v>2381</v>
      </c>
      <c r="K251" s="7">
        <v>45200</v>
      </c>
      <c r="L251" s="6" t="s">
        <v>2374</v>
      </c>
      <c r="M251" s="6" t="s">
        <v>2396</v>
      </c>
      <c r="N251" s="6" t="s">
        <v>849</v>
      </c>
      <c r="O251" s="7"/>
      <c r="P251" s="6" t="s">
        <v>2376</v>
      </c>
    </row>
    <row r="252" spans="1:16" x14ac:dyDescent="0.25">
      <c r="A252" s="5">
        <v>67726321</v>
      </c>
      <c r="B252" s="6" t="s">
        <v>790</v>
      </c>
      <c r="C252" s="6" t="s">
        <v>2378</v>
      </c>
      <c r="D252" s="6" t="s">
        <v>2370</v>
      </c>
      <c r="E252" s="6" t="s">
        <v>2391</v>
      </c>
      <c r="F252" s="7">
        <v>45194</v>
      </c>
      <c r="G252" s="7">
        <v>43391</v>
      </c>
      <c r="H252" s="6" t="s">
        <v>2697</v>
      </c>
      <c r="I252" s="6" t="s">
        <v>849</v>
      </c>
      <c r="J252" s="6" t="s">
        <v>2381</v>
      </c>
      <c r="K252" s="7">
        <v>45200</v>
      </c>
      <c r="L252" s="6" t="s">
        <v>2374</v>
      </c>
      <c r="M252" s="6" t="s">
        <v>2396</v>
      </c>
      <c r="N252" s="6" t="s">
        <v>849</v>
      </c>
      <c r="O252" s="7"/>
      <c r="P252" s="6" t="s">
        <v>2376</v>
      </c>
    </row>
    <row r="253" spans="1:16" x14ac:dyDescent="0.25">
      <c r="A253" s="5">
        <v>67726322</v>
      </c>
      <c r="B253" s="6" t="s">
        <v>791</v>
      </c>
      <c r="C253" s="6" t="s">
        <v>2378</v>
      </c>
      <c r="D253" s="6" t="s">
        <v>2370</v>
      </c>
      <c r="E253" s="6" t="s">
        <v>2391</v>
      </c>
      <c r="F253" s="7">
        <v>44973</v>
      </c>
      <c r="G253" s="7">
        <v>43391</v>
      </c>
      <c r="H253" s="6" t="s">
        <v>2698</v>
      </c>
      <c r="I253" s="6" t="s">
        <v>849</v>
      </c>
      <c r="J253" s="6" t="s">
        <v>2381</v>
      </c>
      <c r="K253" s="7">
        <v>45200</v>
      </c>
      <c r="L253" s="6" t="s">
        <v>2374</v>
      </c>
      <c r="M253" s="6" t="s">
        <v>2396</v>
      </c>
      <c r="N253" s="6" t="s">
        <v>849</v>
      </c>
      <c r="O253" s="7"/>
      <c r="P253" s="6" t="s">
        <v>2376</v>
      </c>
    </row>
    <row r="254" spans="1:16" x14ac:dyDescent="0.25">
      <c r="A254" s="5">
        <v>67726323</v>
      </c>
      <c r="B254" s="6" t="s">
        <v>343</v>
      </c>
      <c r="C254" s="6" t="s">
        <v>2378</v>
      </c>
      <c r="D254" s="6" t="s">
        <v>2370</v>
      </c>
      <c r="E254" s="6" t="s">
        <v>2391</v>
      </c>
      <c r="F254" s="7">
        <v>45194</v>
      </c>
      <c r="G254" s="7">
        <v>43391</v>
      </c>
      <c r="H254" s="6" t="s">
        <v>2698</v>
      </c>
      <c r="I254" s="6" t="s">
        <v>849</v>
      </c>
      <c r="J254" s="6" t="s">
        <v>2381</v>
      </c>
      <c r="K254" s="7">
        <v>45205</v>
      </c>
      <c r="L254" s="6" t="s">
        <v>2374</v>
      </c>
      <c r="M254" s="6" t="s">
        <v>2375</v>
      </c>
      <c r="N254" s="6" t="s">
        <v>849</v>
      </c>
      <c r="O254" s="7"/>
      <c r="P254" s="6" t="s">
        <v>2376</v>
      </c>
    </row>
    <row r="255" spans="1:16" x14ac:dyDescent="0.25">
      <c r="A255" s="5">
        <v>67726325</v>
      </c>
      <c r="B255" s="6" t="s">
        <v>338</v>
      </c>
      <c r="C255" s="6" t="s">
        <v>2378</v>
      </c>
      <c r="D255" s="6" t="s">
        <v>2370</v>
      </c>
      <c r="E255" s="6" t="s">
        <v>2391</v>
      </c>
      <c r="F255" s="7">
        <v>45194</v>
      </c>
      <c r="G255" s="7">
        <v>43391</v>
      </c>
      <c r="H255" s="6" t="s">
        <v>2699</v>
      </c>
      <c r="I255" s="6" t="s">
        <v>849</v>
      </c>
      <c r="J255" s="6" t="s">
        <v>2381</v>
      </c>
      <c r="K255" s="7">
        <v>45204</v>
      </c>
      <c r="L255" s="6" t="s">
        <v>2374</v>
      </c>
      <c r="M255" s="6" t="s">
        <v>2700</v>
      </c>
      <c r="N255" s="6" t="s">
        <v>849</v>
      </c>
      <c r="O255" s="7"/>
      <c r="P255" s="6" t="s">
        <v>2376</v>
      </c>
    </row>
    <row r="256" spans="1:16" x14ac:dyDescent="0.25">
      <c r="A256" s="5">
        <v>67726327</v>
      </c>
      <c r="B256" s="6" t="s">
        <v>342</v>
      </c>
      <c r="C256" s="6" t="s">
        <v>2378</v>
      </c>
      <c r="D256" s="6" t="s">
        <v>2370</v>
      </c>
      <c r="E256" s="6" t="s">
        <v>2391</v>
      </c>
      <c r="F256" s="7">
        <v>45194</v>
      </c>
      <c r="G256" s="7">
        <v>43396</v>
      </c>
      <c r="H256" s="6" t="s">
        <v>2697</v>
      </c>
      <c r="I256" s="6" t="s">
        <v>849</v>
      </c>
      <c r="J256" s="6" t="s">
        <v>2381</v>
      </c>
      <c r="K256" s="7">
        <v>45200</v>
      </c>
      <c r="L256" s="6" t="s">
        <v>2374</v>
      </c>
      <c r="M256" s="6" t="s">
        <v>2396</v>
      </c>
      <c r="N256" s="6" t="s">
        <v>849</v>
      </c>
      <c r="O256" s="7"/>
      <c r="P256" s="6" t="s">
        <v>2376</v>
      </c>
    </row>
    <row r="257" spans="1:16" x14ac:dyDescent="0.25">
      <c r="A257" s="5">
        <v>67728477</v>
      </c>
      <c r="B257" s="6" t="s">
        <v>2701</v>
      </c>
      <c r="C257" s="6" t="s">
        <v>2378</v>
      </c>
      <c r="D257" s="6" t="s">
        <v>2370</v>
      </c>
      <c r="E257" s="6" t="s">
        <v>2405</v>
      </c>
      <c r="F257" s="7">
        <v>45019</v>
      </c>
      <c r="G257" s="7">
        <v>43392</v>
      </c>
      <c r="H257" s="6" t="s">
        <v>2702</v>
      </c>
      <c r="I257" s="6" t="s">
        <v>849</v>
      </c>
      <c r="J257" s="6" t="s">
        <v>2381</v>
      </c>
      <c r="K257" s="7">
        <v>45200</v>
      </c>
      <c r="L257" s="6" t="s">
        <v>2374</v>
      </c>
      <c r="M257" s="6" t="s">
        <v>2396</v>
      </c>
      <c r="N257" s="6" t="s">
        <v>849</v>
      </c>
      <c r="O257" s="7"/>
      <c r="P257" s="6" t="s">
        <v>2376</v>
      </c>
    </row>
    <row r="258" spans="1:16" x14ac:dyDescent="0.25">
      <c r="A258" s="5">
        <v>67733228</v>
      </c>
      <c r="B258" s="6" t="s">
        <v>1593</v>
      </c>
      <c r="C258" s="6" t="s">
        <v>2378</v>
      </c>
      <c r="D258" s="6" t="s">
        <v>2370</v>
      </c>
      <c r="E258" s="6" t="s">
        <v>2391</v>
      </c>
      <c r="F258" s="7">
        <v>45139</v>
      </c>
      <c r="G258" s="7">
        <v>43404</v>
      </c>
      <c r="H258" s="6" t="s">
        <v>2703</v>
      </c>
      <c r="I258" s="6" t="s">
        <v>849</v>
      </c>
      <c r="J258" s="6" t="s">
        <v>2381</v>
      </c>
      <c r="K258" s="7">
        <v>45200</v>
      </c>
      <c r="L258" s="6" t="s">
        <v>2374</v>
      </c>
      <c r="M258" s="6" t="s">
        <v>2396</v>
      </c>
      <c r="N258" s="6" t="s">
        <v>849</v>
      </c>
      <c r="O258" s="7"/>
      <c r="P258" s="6" t="s">
        <v>2376</v>
      </c>
    </row>
    <row r="259" spans="1:16" x14ac:dyDescent="0.25">
      <c r="A259" s="5">
        <v>67733229</v>
      </c>
      <c r="B259" s="6" t="s">
        <v>641</v>
      </c>
      <c r="C259" s="6" t="s">
        <v>2378</v>
      </c>
      <c r="D259" s="6" t="s">
        <v>2370</v>
      </c>
      <c r="E259" s="6" t="s">
        <v>2405</v>
      </c>
      <c r="F259" s="7">
        <v>44931</v>
      </c>
      <c r="G259" s="7">
        <v>43404</v>
      </c>
      <c r="H259" s="6" t="s">
        <v>2704</v>
      </c>
      <c r="I259" s="6" t="s">
        <v>849</v>
      </c>
      <c r="J259" s="6" t="s">
        <v>2381</v>
      </c>
      <c r="K259" s="7">
        <v>45205</v>
      </c>
      <c r="L259" s="6" t="s">
        <v>2374</v>
      </c>
      <c r="M259" s="6" t="s">
        <v>2375</v>
      </c>
      <c r="N259" s="6" t="s">
        <v>849</v>
      </c>
      <c r="O259" s="7"/>
      <c r="P259" s="6" t="s">
        <v>2376</v>
      </c>
    </row>
    <row r="260" spans="1:16" x14ac:dyDescent="0.25">
      <c r="A260" s="5">
        <v>67733231</v>
      </c>
      <c r="B260" s="6" t="s">
        <v>1578</v>
      </c>
      <c r="C260" s="6" t="s">
        <v>2378</v>
      </c>
      <c r="D260" s="6" t="s">
        <v>2370</v>
      </c>
      <c r="E260" s="6" t="s">
        <v>2391</v>
      </c>
      <c r="F260" s="7">
        <v>45194</v>
      </c>
      <c r="G260" s="7">
        <v>43404</v>
      </c>
      <c r="H260" s="6" t="s">
        <v>2705</v>
      </c>
      <c r="I260" s="6" t="s">
        <v>849</v>
      </c>
      <c r="J260" s="6" t="s">
        <v>2381</v>
      </c>
      <c r="K260" s="7">
        <v>45200</v>
      </c>
      <c r="L260" s="6" t="s">
        <v>2374</v>
      </c>
      <c r="M260" s="6" t="s">
        <v>2530</v>
      </c>
      <c r="N260" s="6" t="s">
        <v>849</v>
      </c>
      <c r="O260" s="7"/>
      <c r="P260" s="6" t="s">
        <v>2376</v>
      </c>
    </row>
    <row r="261" spans="1:16" x14ac:dyDescent="0.25">
      <c r="A261" s="5">
        <v>67733247</v>
      </c>
      <c r="B261" s="6" t="s">
        <v>642</v>
      </c>
      <c r="C261" s="6" t="s">
        <v>2378</v>
      </c>
      <c r="D261" s="6" t="s">
        <v>2370</v>
      </c>
      <c r="E261" s="6" t="s">
        <v>2405</v>
      </c>
      <c r="F261" s="7">
        <v>44831</v>
      </c>
      <c r="G261" s="7">
        <v>43404</v>
      </c>
      <c r="H261" s="6" t="s">
        <v>2704</v>
      </c>
      <c r="I261" s="6" t="s">
        <v>849</v>
      </c>
      <c r="J261" s="6" t="s">
        <v>2381</v>
      </c>
      <c r="K261" s="7">
        <v>45205</v>
      </c>
      <c r="L261" s="6" t="s">
        <v>2374</v>
      </c>
      <c r="M261" s="6" t="s">
        <v>2375</v>
      </c>
      <c r="N261" s="6" t="s">
        <v>849</v>
      </c>
      <c r="O261" s="7"/>
      <c r="P261" s="6" t="s">
        <v>2376</v>
      </c>
    </row>
    <row r="262" spans="1:16" x14ac:dyDescent="0.25">
      <c r="A262" s="5">
        <v>67733248</v>
      </c>
      <c r="B262" s="6" t="s">
        <v>1652</v>
      </c>
      <c r="C262" s="6" t="s">
        <v>2378</v>
      </c>
      <c r="D262" s="6" t="s">
        <v>2370</v>
      </c>
      <c r="E262" s="6" t="s">
        <v>2435</v>
      </c>
      <c r="F262" s="7">
        <v>44778</v>
      </c>
      <c r="G262" s="7">
        <v>43404</v>
      </c>
      <c r="H262" s="6" t="s">
        <v>2705</v>
      </c>
      <c r="I262" s="6" t="s">
        <v>849</v>
      </c>
      <c r="J262" s="6" t="s">
        <v>2381</v>
      </c>
      <c r="K262" s="7">
        <v>45200</v>
      </c>
      <c r="L262" s="6" t="s">
        <v>2374</v>
      </c>
      <c r="M262" s="6" t="s">
        <v>2530</v>
      </c>
      <c r="N262" s="6" t="s">
        <v>849</v>
      </c>
      <c r="O262" s="7"/>
      <c r="P262" s="6" t="s">
        <v>2376</v>
      </c>
    </row>
    <row r="263" spans="1:16" x14ac:dyDescent="0.25">
      <c r="A263" s="5">
        <v>67733288</v>
      </c>
      <c r="B263" s="6" t="s">
        <v>643</v>
      </c>
      <c r="C263" s="6" t="s">
        <v>2378</v>
      </c>
      <c r="D263" s="6" t="s">
        <v>2370</v>
      </c>
      <c r="E263" s="6" t="s">
        <v>2391</v>
      </c>
      <c r="F263" s="7">
        <v>45194</v>
      </c>
      <c r="G263" s="7">
        <v>43404</v>
      </c>
      <c r="H263" s="6" t="s">
        <v>2706</v>
      </c>
      <c r="I263" s="6" t="s">
        <v>849</v>
      </c>
      <c r="J263" s="6" t="s">
        <v>2381</v>
      </c>
      <c r="K263" s="7">
        <v>45205</v>
      </c>
      <c r="L263" s="6" t="s">
        <v>2374</v>
      </c>
      <c r="M263" s="6" t="s">
        <v>2375</v>
      </c>
      <c r="N263" s="6" t="s">
        <v>849</v>
      </c>
      <c r="O263" s="7"/>
      <c r="P263" s="6" t="s">
        <v>2376</v>
      </c>
    </row>
    <row r="264" spans="1:16" x14ac:dyDescent="0.25">
      <c r="A264" s="5">
        <v>67733290</v>
      </c>
      <c r="B264" s="6" t="s">
        <v>1510</v>
      </c>
      <c r="C264" s="6" t="s">
        <v>2378</v>
      </c>
      <c r="D264" s="6" t="s">
        <v>2370</v>
      </c>
      <c r="E264" s="6" t="s">
        <v>2391</v>
      </c>
      <c r="F264" s="7">
        <v>44693</v>
      </c>
      <c r="G264" s="7">
        <v>43404</v>
      </c>
      <c r="H264" s="6" t="s">
        <v>2707</v>
      </c>
      <c r="I264" s="6" t="s">
        <v>849</v>
      </c>
      <c r="J264" s="6" t="s">
        <v>2381</v>
      </c>
      <c r="K264" s="7">
        <v>45200</v>
      </c>
      <c r="L264" s="6" t="s">
        <v>2374</v>
      </c>
      <c r="M264" s="6" t="s">
        <v>2396</v>
      </c>
      <c r="N264" s="6" t="s">
        <v>849</v>
      </c>
      <c r="O264" s="7"/>
      <c r="P264" s="6" t="s">
        <v>2376</v>
      </c>
    </row>
    <row r="265" spans="1:16" x14ac:dyDescent="0.25">
      <c r="A265" s="5">
        <v>67733291</v>
      </c>
      <c r="B265" s="6" t="s">
        <v>1512</v>
      </c>
      <c r="C265" s="6" t="s">
        <v>2378</v>
      </c>
      <c r="D265" s="6" t="s">
        <v>2370</v>
      </c>
      <c r="E265" s="6" t="s">
        <v>2391</v>
      </c>
      <c r="F265" s="7">
        <v>45139</v>
      </c>
      <c r="G265" s="7">
        <v>43404</v>
      </c>
      <c r="H265" s="6" t="s">
        <v>2708</v>
      </c>
      <c r="I265" s="6" t="s">
        <v>849</v>
      </c>
      <c r="J265" s="6" t="s">
        <v>2381</v>
      </c>
      <c r="K265" s="7">
        <v>45200</v>
      </c>
      <c r="L265" s="6" t="s">
        <v>2374</v>
      </c>
      <c r="M265" s="6" t="s">
        <v>2396</v>
      </c>
      <c r="N265" s="6" t="s">
        <v>849</v>
      </c>
      <c r="O265" s="7"/>
      <c r="P265" s="6" t="s">
        <v>2376</v>
      </c>
    </row>
    <row r="266" spans="1:16" x14ac:dyDescent="0.25">
      <c r="A266" s="5">
        <v>67736672</v>
      </c>
      <c r="B266" s="6" t="s">
        <v>1868</v>
      </c>
      <c r="C266" s="6" t="s">
        <v>2378</v>
      </c>
      <c r="D266" s="6" t="s">
        <v>2370</v>
      </c>
      <c r="E266" s="6" t="s">
        <v>2391</v>
      </c>
      <c r="F266" s="7">
        <v>45151</v>
      </c>
      <c r="G266" s="7">
        <v>43399</v>
      </c>
      <c r="H266" s="6" t="s">
        <v>2709</v>
      </c>
      <c r="I266" s="6" t="s">
        <v>849</v>
      </c>
      <c r="J266" s="6" t="s">
        <v>2381</v>
      </c>
      <c r="K266" s="7">
        <v>45200</v>
      </c>
      <c r="L266" s="6" t="s">
        <v>2374</v>
      </c>
      <c r="M266" s="6" t="s">
        <v>2396</v>
      </c>
      <c r="N266" s="6" t="s">
        <v>849</v>
      </c>
      <c r="O266" s="7"/>
      <c r="P266" s="6" t="s">
        <v>2376</v>
      </c>
    </row>
    <row r="267" spans="1:16" x14ac:dyDescent="0.25">
      <c r="A267" s="5">
        <v>67736673</v>
      </c>
      <c r="B267" s="6" t="s">
        <v>1867</v>
      </c>
      <c r="C267" s="6" t="s">
        <v>2378</v>
      </c>
      <c r="D267" s="6" t="s">
        <v>2370</v>
      </c>
      <c r="E267" s="6" t="s">
        <v>2391</v>
      </c>
      <c r="F267" s="7">
        <v>44965</v>
      </c>
      <c r="G267" s="7">
        <v>43399</v>
      </c>
      <c r="H267" s="6" t="s">
        <v>2710</v>
      </c>
      <c r="I267" s="6" t="s">
        <v>849</v>
      </c>
      <c r="J267" s="6" t="s">
        <v>2381</v>
      </c>
      <c r="K267" s="7">
        <v>45200</v>
      </c>
      <c r="L267" s="6" t="s">
        <v>2374</v>
      </c>
      <c r="M267" s="6" t="s">
        <v>2396</v>
      </c>
      <c r="N267" s="6" t="s">
        <v>849</v>
      </c>
      <c r="O267" s="7"/>
      <c r="P267" s="6" t="s">
        <v>2376</v>
      </c>
    </row>
    <row r="268" spans="1:16" x14ac:dyDescent="0.25">
      <c r="A268" s="5">
        <v>67736682</v>
      </c>
      <c r="B268" s="6" t="s">
        <v>644</v>
      </c>
      <c r="C268" s="6" t="s">
        <v>2378</v>
      </c>
      <c r="D268" s="6" t="s">
        <v>2370</v>
      </c>
      <c r="E268" s="6" t="s">
        <v>2391</v>
      </c>
      <c r="F268" s="7">
        <v>45135</v>
      </c>
      <c r="G268" s="7">
        <v>43399</v>
      </c>
      <c r="H268" s="6" t="s">
        <v>2711</v>
      </c>
      <c r="I268" s="6" t="s">
        <v>849</v>
      </c>
      <c r="J268" s="6" t="s">
        <v>2381</v>
      </c>
      <c r="K268" s="7">
        <v>45200</v>
      </c>
      <c r="L268" s="6" t="s">
        <v>2374</v>
      </c>
      <c r="M268" s="6" t="s">
        <v>2396</v>
      </c>
      <c r="N268" s="6" t="s">
        <v>849</v>
      </c>
      <c r="O268" s="7"/>
      <c r="P268" s="6" t="s">
        <v>2376</v>
      </c>
    </row>
    <row r="269" spans="1:16" x14ac:dyDescent="0.25">
      <c r="A269" s="5">
        <v>67736694</v>
      </c>
      <c r="B269" s="6" t="s">
        <v>1440</v>
      </c>
      <c r="C269" s="6" t="s">
        <v>2378</v>
      </c>
      <c r="D269" s="6" t="s">
        <v>2370</v>
      </c>
      <c r="E269" s="6" t="s">
        <v>2405</v>
      </c>
      <c r="F269" s="7">
        <v>44896</v>
      </c>
      <c r="G269" s="7">
        <v>43399</v>
      </c>
      <c r="H269" s="6" t="s">
        <v>2712</v>
      </c>
      <c r="I269" s="6" t="s">
        <v>849</v>
      </c>
      <c r="J269" s="6" t="s">
        <v>2381</v>
      </c>
      <c r="K269" s="7">
        <v>45205</v>
      </c>
      <c r="L269" s="6" t="s">
        <v>2374</v>
      </c>
      <c r="M269" s="6" t="s">
        <v>2375</v>
      </c>
      <c r="N269" s="6" t="s">
        <v>849</v>
      </c>
      <c r="O269" s="7"/>
      <c r="P269" s="6" t="s">
        <v>2376</v>
      </c>
    </row>
    <row r="270" spans="1:16" x14ac:dyDescent="0.25">
      <c r="A270" s="5">
        <v>67736697</v>
      </c>
      <c r="B270" s="6" t="s">
        <v>1442</v>
      </c>
      <c r="C270" s="6" t="s">
        <v>2378</v>
      </c>
      <c r="D270" s="6" t="s">
        <v>2370</v>
      </c>
      <c r="E270" s="6" t="s">
        <v>2371</v>
      </c>
      <c r="F270" s="7">
        <v>43862</v>
      </c>
      <c r="G270" s="7">
        <v>43399</v>
      </c>
      <c r="H270" s="6" t="s">
        <v>2713</v>
      </c>
      <c r="I270" s="6" t="s">
        <v>849</v>
      </c>
      <c r="J270" s="6" t="s">
        <v>2381</v>
      </c>
      <c r="K270" s="7">
        <v>45205</v>
      </c>
      <c r="L270" s="6" t="s">
        <v>2374</v>
      </c>
      <c r="M270" s="6" t="s">
        <v>2375</v>
      </c>
      <c r="N270" s="6" t="s">
        <v>849</v>
      </c>
      <c r="O270" s="7"/>
      <c r="P270" s="6" t="s">
        <v>2376</v>
      </c>
    </row>
    <row r="271" spans="1:16" x14ac:dyDescent="0.25">
      <c r="A271" s="5">
        <v>67736698</v>
      </c>
      <c r="B271" s="6" t="s">
        <v>1441</v>
      </c>
      <c r="C271" s="6" t="s">
        <v>2378</v>
      </c>
      <c r="D271" s="6" t="s">
        <v>2370</v>
      </c>
      <c r="E271" s="6" t="s">
        <v>2371</v>
      </c>
      <c r="F271" s="7">
        <v>43862</v>
      </c>
      <c r="G271" s="7">
        <v>43399</v>
      </c>
      <c r="H271" s="6" t="s">
        <v>2714</v>
      </c>
      <c r="I271" s="6" t="s">
        <v>849</v>
      </c>
      <c r="J271" s="6" t="s">
        <v>2381</v>
      </c>
      <c r="K271" s="7">
        <v>45200</v>
      </c>
      <c r="L271" s="6" t="s">
        <v>2374</v>
      </c>
      <c r="M271" s="6" t="s">
        <v>2396</v>
      </c>
      <c r="N271" s="6" t="s">
        <v>849</v>
      </c>
      <c r="O271" s="7"/>
      <c r="P271" s="6" t="s">
        <v>2376</v>
      </c>
    </row>
    <row r="272" spans="1:16" x14ac:dyDescent="0.25">
      <c r="A272" s="5">
        <v>67751794</v>
      </c>
      <c r="B272" s="6" t="s">
        <v>2114</v>
      </c>
      <c r="C272" s="6" t="s">
        <v>2378</v>
      </c>
      <c r="D272" s="6" t="s">
        <v>2370</v>
      </c>
      <c r="E272" s="6" t="s">
        <v>2391</v>
      </c>
      <c r="F272" s="7">
        <v>44901</v>
      </c>
      <c r="G272" s="7">
        <v>43413</v>
      </c>
      <c r="H272" s="6" t="s">
        <v>2715</v>
      </c>
      <c r="I272" s="6" t="s">
        <v>849</v>
      </c>
      <c r="J272" s="6" t="s">
        <v>2381</v>
      </c>
      <c r="K272" s="7">
        <v>44940</v>
      </c>
      <c r="L272" s="6" t="s">
        <v>2374</v>
      </c>
      <c r="M272" s="6" t="s">
        <v>2716</v>
      </c>
      <c r="N272" s="6" t="s">
        <v>849</v>
      </c>
      <c r="O272" s="7"/>
      <c r="P272" s="6" t="s">
        <v>2376</v>
      </c>
    </row>
    <row r="273" spans="1:16" x14ac:dyDescent="0.25">
      <c r="A273" s="5">
        <v>67755781</v>
      </c>
      <c r="B273" s="6" t="s">
        <v>1801</v>
      </c>
      <c r="C273" s="6" t="s">
        <v>2378</v>
      </c>
      <c r="D273" s="6" t="s">
        <v>2370</v>
      </c>
      <c r="E273" s="6" t="s">
        <v>2435</v>
      </c>
      <c r="F273" s="7">
        <v>44778</v>
      </c>
      <c r="G273" s="7">
        <v>43418</v>
      </c>
      <c r="H273" s="6" t="s">
        <v>2717</v>
      </c>
      <c r="I273" s="6" t="s">
        <v>849</v>
      </c>
      <c r="J273" s="6" t="s">
        <v>2381</v>
      </c>
      <c r="K273" s="7">
        <v>45200</v>
      </c>
      <c r="L273" s="6" t="s">
        <v>2374</v>
      </c>
      <c r="M273" s="6" t="s">
        <v>2396</v>
      </c>
      <c r="N273" s="6" t="s">
        <v>849</v>
      </c>
      <c r="O273" s="7"/>
      <c r="P273" s="6" t="s">
        <v>2376</v>
      </c>
    </row>
    <row r="274" spans="1:16" x14ac:dyDescent="0.25">
      <c r="A274" s="5">
        <v>67759743</v>
      </c>
      <c r="B274" s="6" t="s">
        <v>1542</v>
      </c>
      <c r="C274" s="6" t="s">
        <v>2378</v>
      </c>
      <c r="D274" s="6" t="s">
        <v>2370</v>
      </c>
      <c r="E274" s="6" t="s">
        <v>2391</v>
      </c>
      <c r="F274" s="7">
        <v>45139</v>
      </c>
      <c r="G274" s="7">
        <v>43424</v>
      </c>
      <c r="H274" s="6" t="s">
        <v>2718</v>
      </c>
      <c r="I274" s="6" t="s">
        <v>849</v>
      </c>
      <c r="J274" s="6" t="s">
        <v>2381</v>
      </c>
      <c r="K274" s="7">
        <v>45200</v>
      </c>
      <c r="L274" s="6" t="s">
        <v>2374</v>
      </c>
      <c r="M274" s="6" t="s">
        <v>2396</v>
      </c>
      <c r="N274" s="6" t="s">
        <v>849</v>
      </c>
      <c r="O274" s="7"/>
      <c r="P274" s="6" t="s">
        <v>2376</v>
      </c>
    </row>
    <row r="275" spans="1:16" x14ac:dyDescent="0.25">
      <c r="A275" s="5">
        <v>67759907</v>
      </c>
      <c r="B275" s="6" t="s">
        <v>2719</v>
      </c>
      <c r="C275" s="6" t="s">
        <v>2378</v>
      </c>
      <c r="D275" s="6" t="s">
        <v>2370</v>
      </c>
      <c r="E275" s="6" t="s">
        <v>2391</v>
      </c>
      <c r="F275" s="7">
        <v>44866</v>
      </c>
      <c r="G275" s="7">
        <v>43432</v>
      </c>
      <c r="H275" s="6" t="s">
        <v>2720</v>
      </c>
      <c r="I275" s="6" t="s">
        <v>849</v>
      </c>
      <c r="J275" s="6" t="s">
        <v>2381</v>
      </c>
      <c r="K275" s="7">
        <v>45200</v>
      </c>
      <c r="L275" s="6" t="s">
        <v>2374</v>
      </c>
      <c r="M275" s="6" t="s">
        <v>2396</v>
      </c>
      <c r="N275" s="6" t="s">
        <v>849</v>
      </c>
      <c r="O275" s="7"/>
      <c r="P275" s="6" t="s">
        <v>2376</v>
      </c>
    </row>
    <row r="276" spans="1:16" x14ac:dyDescent="0.25">
      <c r="A276" s="5">
        <v>67759909</v>
      </c>
      <c r="B276" s="6" t="s">
        <v>645</v>
      </c>
      <c r="C276" s="6" t="s">
        <v>2378</v>
      </c>
      <c r="D276" s="6" t="s">
        <v>2370</v>
      </c>
      <c r="E276" s="6" t="s">
        <v>2391</v>
      </c>
      <c r="F276" s="7">
        <v>44151</v>
      </c>
      <c r="G276" s="7">
        <v>43424</v>
      </c>
      <c r="H276" s="6" t="s">
        <v>2721</v>
      </c>
      <c r="I276" s="6" t="s">
        <v>849</v>
      </c>
      <c r="J276" s="6" t="s">
        <v>2381</v>
      </c>
      <c r="K276" s="7">
        <v>45151</v>
      </c>
      <c r="L276" s="6" t="s">
        <v>2374</v>
      </c>
      <c r="M276" s="6" t="s">
        <v>2403</v>
      </c>
      <c r="N276" s="6" t="s">
        <v>849</v>
      </c>
      <c r="O276" s="7"/>
      <c r="P276" s="6" t="s">
        <v>2376</v>
      </c>
    </row>
    <row r="277" spans="1:16" x14ac:dyDescent="0.25">
      <c r="A277" s="5">
        <v>67767871</v>
      </c>
      <c r="B277" s="6" t="s">
        <v>2722</v>
      </c>
      <c r="C277" s="6" t="s">
        <v>2378</v>
      </c>
      <c r="D277" s="6" t="s">
        <v>2370</v>
      </c>
      <c r="E277" s="6" t="s">
        <v>2391</v>
      </c>
      <c r="F277" s="7">
        <v>43927</v>
      </c>
      <c r="G277" s="7">
        <v>43431</v>
      </c>
      <c r="H277" s="6" t="s">
        <v>2723</v>
      </c>
      <c r="I277" s="6" t="s">
        <v>849</v>
      </c>
      <c r="J277" s="6" t="s">
        <v>2381</v>
      </c>
      <c r="K277" s="7">
        <v>45151</v>
      </c>
      <c r="L277" s="6" t="s">
        <v>2374</v>
      </c>
      <c r="M277" s="6" t="s">
        <v>2403</v>
      </c>
      <c r="N277" s="6" t="s">
        <v>849</v>
      </c>
      <c r="O277" s="7"/>
      <c r="P277" s="6" t="s">
        <v>2376</v>
      </c>
    </row>
    <row r="278" spans="1:16" x14ac:dyDescent="0.25">
      <c r="A278" s="5">
        <v>67783666</v>
      </c>
      <c r="B278" s="6" t="s">
        <v>2724</v>
      </c>
      <c r="C278" s="6" t="s">
        <v>2378</v>
      </c>
      <c r="D278" s="6" t="s">
        <v>2370</v>
      </c>
      <c r="E278" s="6" t="s">
        <v>2391</v>
      </c>
      <c r="F278" s="7">
        <v>44791</v>
      </c>
      <c r="G278" s="7">
        <v>43447</v>
      </c>
      <c r="H278" s="6" t="s">
        <v>2725</v>
      </c>
      <c r="I278" s="6" t="s">
        <v>849</v>
      </c>
      <c r="J278" s="6" t="s">
        <v>2381</v>
      </c>
      <c r="K278" s="7">
        <v>45200</v>
      </c>
      <c r="L278" s="6" t="s">
        <v>2374</v>
      </c>
      <c r="M278" s="6" t="s">
        <v>2396</v>
      </c>
      <c r="N278" s="6" t="s">
        <v>849</v>
      </c>
      <c r="O278" s="7"/>
      <c r="P278" s="6" t="s">
        <v>2376</v>
      </c>
    </row>
    <row r="279" spans="1:16" x14ac:dyDescent="0.25">
      <c r="A279" s="5">
        <v>67789313</v>
      </c>
      <c r="B279" s="6" t="s">
        <v>482</v>
      </c>
      <c r="C279" s="6" t="s">
        <v>2378</v>
      </c>
      <c r="D279" s="6" t="s">
        <v>2370</v>
      </c>
      <c r="E279" s="6" t="s">
        <v>2371</v>
      </c>
      <c r="F279" s="7">
        <v>43801</v>
      </c>
      <c r="G279" s="7">
        <v>43453</v>
      </c>
      <c r="H279" s="6" t="s">
        <v>2726</v>
      </c>
      <c r="I279" s="6" t="s">
        <v>849</v>
      </c>
      <c r="J279" s="6" t="s">
        <v>2381</v>
      </c>
      <c r="K279" s="7">
        <v>45200</v>
      </c>
      <c r="L279" s="6" t="s">
        <v>2374</v>
      </c>
      <c r="M279" s="6" t="s">
        <v>2396</v>
      </c>
      <c r="N279" s="6" t="s">
        <v>849</v>
      </c>
      <c r="O279" s="7"/>
      <c r="P279" s="6" t="s">
        <v>2376</v>
      </c>
    </row>
    <row r="280" spans="1:16" x14ac:dyDescent="0.25">
      <c r="A280" s="5">
        <v>67789314</v>
      </c>
      <c r="B280" s="6" t="s">
        <v>254</v>
      </c>
      <c r="C280" s="6" t="s">
        <v>2378</v>
      </c>
      <c r="D280" s="6" t="s">
        <v>2370</v>
      </c>
      <c r="E280" s="6" t="s">
        <v>2371</v>
      </c>
      <c r="F280" s="7">
        <v>43801</v>
      </c>
      <c r="G280" s="7">
        <v>43453</v>
      </c>
      <c r="H280" s="6" t="s">
        <v>2727</v>
      </c>
      <c r="I280" s="6" t="s">
        <v>849</v>
      </c>
      <c r="J280" s="6" t="s">
        <v>2381</v>
      </c>
      <c r="K280" s="7">
        <v>45200</v>
      </c>
      <c r="L280" s="6" t="s">
        <v>2374</v>
      </c>
      <c r="M280" s="6" t="s">
        <v>2396</v>
      </c>
      <c r="N280" s="6" t="s">
        <v>849</v>
      </c>
      <c r="O280" s="7"/>
      <c r="P280" s="6" t="s">
        <v>2376</v>
      </c>
    </row>
    <row r="281" spans="1:16" x14ac:dyDescent="0.25">
      <c r="A281" s="5">
        <v>67794166</v>
      </c>
      <c r="B281" s="6" t="s">
        <v>1345</v>
      </c>
      <c r="C281" s="6" t="s">
        <v>2378</v>
      </c>
      <c r="D281" s="6" t="s">
        <v>2370</v>
      </c>
      <c r="E281" s="6" t="s">
        <v>2391</v>
      </c>
      <c r="F281" s="7">
        <v>44818</v>
      </c>
      <c r="G281" s="7">
        <v>43458</v>
      </c>
      <c r="H281" s="6" t="s">
        <v>2728</v>
      </c>
      <c r="I281" s="6" t="s">
        <v>849</v>
      </c>
      <c r="J281" s="6" t="s">
        <v>2381</v>
      </c>
      <c r="K281" s="7">
        <v>45200</v>
      </c>
      <c r="L281" s="6" t="s">
        <v>2374</v>
      </c>
      <c r="M281" s="6" t="s">
        <v>2396</v>
      </c>
      <c r="N281" s="6" t="s">
        <v>849</v>
      </c>
      <c r="O281" s="7"/>
      <c r="P281" s="6" t="s">
        <v>2376</v>
      </c>
    </row>
    <row r="282" spans="1:16" x14ac:dyDescent="0.25">
      <c r="A282" s="5">
        <v>67794167</v>
      </c>
      <c r="B282" s="6" t="s">
        <v>255</v>
      </c>
      <c r="C282" s="6" t="s">
        <v>2378</v>
      </c>
      <c r="D282" s="6" t="s">
        <v>2370</v>
      </c>
      <c r="E282" s="6" t="s">
        <v>2371</v>
      </c>
      <c r="F282" s="7">
        <v>43769</v>
      </c>
      <c r="G282" s="7">
        <v>43458</v>
      </c>
      <c r="H282" s="6" t="s">
        <v>2729</v>
      </c>
      <c r="I282" s="6" t="s">
        <v>849</v>
      </c>
      <c r="J282" s="6" t="s">
        <v>2381</v>
      </c>
      <c r="K282" s="7">
        <v>45200</v>
      </c>
      <c r="L282" s="6" t="s">
        <v>2374</v>
      </c>
      <c r="M282" s="6" t="s">
        <v>2396</v>
      </c>
      <c r="N282" s="6" t="s">
        <v>849</v>
      </c>
      <c r="O282" s="7"/>
      <c r="P282" s="6" t="s">
        <v>2376</v>
      </c>
    </row>
    <row r="283" spans="1:16" x14ac:dyDescent="0.25">
      <c r="A283" s="5">
        <v>67794168</v>
      </c>
      <c r="B283" s="6" t="s">
        <v>256</v>
      </c>
      <c r="C283" s="6" t="s">
        <v>2378</v>
      </c>
      <c r="D283" s="6" t="s">
        <v>2370</v>
      </c>
      <c r="E283" s="6" t="s">
        <v>2371</v>
      </c>
      <c r="F283" s="7">
        <v>43711</v>
      </c>
      <c r="G283" s="7">
        <v>43458</v>
      </c>
      <c r="H283" s="6" t="s">
        <v>2730</v>
      </c>
      <c r="I283" s="6" t="s">
        <v>849</v>
      </c>
      <c r="J283" s="6" t="s">
        <v>2381</v>
      </c>
      <c r="K283" s="7">
        <v>45200</v>
      </c>
      <c r="L283" s="6" t="s">
        <v>2374</v>
      </c>
      <c r="M283" s="6" t="s">
        <v>2396</v>
      </c>
      <c r="N283" s="6" t="s">
        <v>849</v>
      </c>
      <c r="O283" s="7"/>
      <c r="P283" s="6" t="s">
        <v>2376</v>
      </c>
    </row>
    <row r="284" spans="1:16" x14ac:dyDescent="0.25">
      <c r="A284" s="5">
        <v>67794169</v>
      </c>
      <c r="B284" s="6" t="s">
        <v>257</v>
      </c>
      <c r="C284" s="6" t="s">
        <v>2378</v>
      </c>
      <c r="D284" s="6" t="s">
        <v>2370</v>
      </c>
      <c r="E284" s="6" t="s">
        <v>2371</v>
      </c>
      <c r="F284" s="7">
        <v>43814</v>
      </c>
      <c r="G284" s="7">
        <v>43458</v>
      </c>
      <c r="H284" s="6" t="s">
        <v>2731</v>
      </c>
      <c r="I284" s="6" t="s">
        <v>849</v>
      </c>
      <c r="J284" s="6" t="s">
        <v>2381</v>
      </c>
      <c r="K284" s="7">
        <v>45205</v>
      </c>
      <c r="L284" s="6" t="s">
        <v>2374</v>
      </c>
      <c r="M284" s="6" t="s">
        <v>2375</v>
      </c>
      <c r="N284" s="6" t="s">
        <v>849</v>
      </c>
      <c r="O284" s="7"/>
      <c r="P284" s="6" t="s">
        <v>2376</v>
      </c>
    </row>
    <row r="285" spans="1:16" x14ac:dyDescent="0.25">
      <c r="A285" s="5">
        <v>67794170</v>
      </c>
      <c r="B285" s="6" t="s">
        <v>258</v>
      </c>
      <c r="C285" s="6" t="s">
        <v>2378</v>
      </c>
      <c r="D285" s="6" t="s">
        <v>2370</v>
      </c>
      <c r="E285" s="6" t="s">
        <v>2371</v>
      </c>
      <c r="F285" s="7">
        <v>43866</v>
      </c>
      <c r="G285" s="7">
        <v>43458</v>
      </c>
      <c r="H285" s="6" t="s">
        <v>2732</v>
      </c>
      <c r="I285" s="6" t="s">
        <v>849</v>
      </c>
      <c r="J285" s="6" t="s">
        <v>2381</v>
      </c>
      <c r="K285" s="7">
        <v>45200</v>
      </c>
      <c r="L285" s="6" t="s">
        <v>2374</v>
      </c>
      <c r="M285" s="6" t="s">
        <v>2396</v>
      </c>
      <c r="N285" s="6" t="s">
        <v>849</v>
      </c>
      <c r="O285" s="7"/>
      <c r="P285" s="6" t="s">
        <v>2376</v>
      </c>
    </row>
    <row r="286" spans="1:16" x14ac:dyDescent="0.25">
      <c r="A286" s="5">
        <v>67803006</v>
      </c>
      <c r="B286" s="6" t="s">
        <v>259</v>
      </c>
      <c r="C286" s="6" t="s">
        <v>2378</v>
      </c>
      <c r="D286" s="6" t="s">
        <v>2370</v>
      </c>
      <c r="E286" s="6" t="s">
        <v>2411</v>
      </c>
      <c r="F286" s="7">
        <v>43654</v>
      </c>
      <c r="G286" s="7">
        <v>43473</v>
      </c>
      <c r="H286" s="6" t="s">
        <v>2733</v>
      </c>
      <c r="I286" s="6" t="s">
        <v>849</v>
      </c>
      <c r="J286" s="6" t="s">
        <v>2381</v>
      </c>
      <c r="K286" s="7">
        <v>45200</v>
      </c>
      <c r="L286" s="6" t="s">
        <v>2374</v>
      </c>
      <c r="M286" s="6" t="s">
        <v>2396</v>
      </c>
      <c r="N286" s="6" t="s">
        <v>849</v>
      </c>
      <c r="O286" s="7"/>
      <c r="P286" s="6" t="s">
        <v>2376</v>
      </c>
    </row>
    <row r="287" spans="1:16" x14ac:dyDescent="0.25">
      <c r="A287" s="5">
        <v>67805573</v>
      </c>
      <c r="B287" s="6" t="s">
        <v>2214</v>
      </c>
      <c r="C287" s="6" t="s">
        <v>2378</v>
      </c>
      <c r="D287" s="6" t="s">
        <v>2370</v>
      </c>
      <c r="E287" s="6" t="s">
        <v>2391</v>
      </c>
      <c r="F287" s="7">
        <v>44690</v>
      </c>
      <c r="G287" s="7">
        <v>43479</v>
      </c>
      <c r="H287" s="6" t="s">
        <v>2734</v>
      </c>
      <c r="I287" s="6" t="s">
        <v>849</v>
      </c>
      <c r="J287" s="6" t="s">
        <v>2381</v>
      </c>
      <c r="K287" s="7">
        <v>45200</v>
      </c>
      <c r="L287" s="6" t="s">
        <v>2374</v>
      </c>
      <c r="M287" s="6" t="s">
        <v>2396</v>
      </c>
      <c r="N287" s="6" t="s">
        <v>849</v>
      </c>
      <c r="O287" s="7"/>
      <c r="P287" s="6" t="s">
        <v>2376</v>
      </c>
    </row>
    <row r="288" spans="1:16" x14ac:dyDescent="0.25">
      <c r="A288" s="5">
        <v>67812736</v>
      </c>
      <c r="B288" s="6" t="s">
        <v>2735</v>
      </c>
      <c r="C288" s="6" t="s">
        <v>2378</v>
      </c>
      <c r="D288" s="6" t="s">
        <v>2370</v>
      </c>
      <c r="E288" s="6" t="s">
        <v>2391</v>
      </c>
      <c r="F288" s="7">
        <v>44624</v>
      </c>
      <c r="G288" s="7">
        <v>43483</v>
      </c>
      <c r="H288" s="6" t="s">
        <v>2736</v>
      </c>
      <c r="I288" s="6" t="s">
        <v>849</v>
      </c>
      <c r="J288" s="6" t="s">
        <v>2381</v>
      </c>
      <c r="K288" s="7">
        <v>45200</v>
      </c>
      <c r="L288" s="6" t="s">
        <v>2374</v>
      </c>
      <c r="M288" s="6" t="s">
        <v>2393</v>
      </c>
      <c r="N288" s="6" t="s">
        <v>849</v>
      </c>
      <c r="O288" s="7"/>
      <c r="P288" s="6" t="s">
        <v>2376</v>
      </c>
    </row>
    <row r="289" spans="1:16" x14ac:dyDescent="0.25">
      <c r="A289" s="5">
        <v>67821419</v>
      </c>
      <c r="B289" s="6" t="s">
        <v>646</v>
      </c>
      <c r="C289" s="6" t="s">
        <v>2378</v>
      </c>
      <c r="D289" s="6" t="s">
        <v>2370</v>
      </c>
      <c r="E289" s="6" t="s">
        <v>2391</v>
      </c>
      <c r="F289" s="7">
        <v>45139</v>
      </c>
      <c r="G289" s="7">
        <v>43494</v>
      </c>
      <c r="H289" s="6" t="s">
        <v>2737</v>
      </c>
      <c r="I289" s="6" t="s">
        <v>849</v>
      </c>
      <c r="J289" s="6" t="s">
        <v>2381</v>
      </c>
      <c r="K289" s="7">
        <v>45205</v>
      </c>
      <c r="L289" s="6" t="s">
        <v>2374</v>
      </c>
      <c r="M289" s="6" t="s">
        <v>2375</v>
      </c>
      <c r="N289" s="6" t="s">
        <v>849</v>
      </c>
      <c r="O289" s="7"/>
      <c r="P289" s="6" t="s">
        <v>2376</v>
      </c>
    </row>
    <row r="290" spans="1:16" x14ac:dyDescent="0.25">
      <c r="A290" s="5">
        <v>67821420</v>
      </c>
      <c r="B290" s="6" t="s">
        <v>1523</v>
      </c>
      <c r="C290" s="6" t="s">
        <v>2378</v>
      </c>
      <c r="D290" s="6" t="s">
        <v>2370</v>
      </c>
      <c r="E290" s="6" t="s">
        <v>2391</v>
      </c>
      <c r="F290" s="7">
        <v>45176</v>
      </c>
      <c r="G290" s="7">
        <v>43494</v>
      </c>
      <c r="H290" s="6" t="s">
        <v>2738</v>
      </c>
      <c r="I290" s="6" t="s">
        <v>849</v>
      </c>
      <c r="J290" s="6" t="s">
        <v>2381</v>
      </c>
      <c r="K290" s="7">
        <v>45200</v>
      </c>
      <c r="L290" s="6" t="s">
        <v>2374</v>
      </c>
      <c r="M290" s="6" t="s">
        <v>2396</v>
      </c>
      <c r="N290" s="6" t="s">
        <v>849</v>
      </c>
      <c r="O290" s="7"/>
      <c r="P290" s="6" t="s">
        <v>2376</v>
      </c>
    </row>
    <row r="291" spans="1:16" x14ac:dyDescent="0.25">
      <c r="A291" s="5">
        <v>67821422</v>
      </c>
      <c r="B291" s="6" t="s">
        <v>1813</v>
      </c>
      <c r="C291" s="6" t="s">
        <v>2378</v>
      </c>
      <c r="D291" s="6" t="s">
        <v>2370</v>
      </c>
      <c r="E291" s="6" t="s">
        <v>2391</v>
      </c>
      <c r="F291" s="7">
        <v>45176</v>
      </c>
      <c r="G291" s="7">
        <v>43494</v>
      </c>
      <c r="H291" s="6" t="s">
        <v>2739</v>
      </c>
      <c r="I291" s="6" t="s">
        <v>849</v>
      </c>
      <c r="J291" s="6" t="s">
        <v>2381</v>
      </c>
      <c r="K291" s="7">
        <v>45200</v>
      </c>
      <c r="L291" s="6" t="s">
        <v>2374</v>
      </c>
      <c r="M291" s="6" t="s">
        <v>2396</v>
      </c>
      <c r="N291" s="6" t="s">
        <v>849</v>
      </c>
      <c r="O291" s="7"/>
      <c r="P291" s="6" t="s">
        <v>2376</v>
      </c>
    </row>
    <row r="292" spans="1:16" x14ac:dyDescent="0.25">
      <c r="A292" s="5">
        <v>67821477</v>
      </c>
      <c r="B292" s="6" t="s">
        <v>647</v>
      </c>
      <c r="C292" s="6" t="s">
        <v>2378</v>
      </c>
      <c r="D292" s="6" t="s">
        <v>2370</v>
      </c>
      <c r="E292" s="6" t="s">
        <v>2405</v>
      </c>
      <c r="F292" s="7">
        <v>45016</v>
      </c>
      <c r="G292" s="7">
        <v>43494</v>
      </c>
      <c r="H292" s="6" t="s">
        <v>2740</v>
      </c>
      <c r="I292" s="6" t="s">
        <v>849</v>
      </c>
      <c r="J292" s="6" t="s">
        <v>2381</v>
      </c>
      <c r="K292" s="7">
        <v>45205</v>
      </c>
      <c r="L292" s="6" t="s">
        <v>2374</v>
      </c>
      <c r="M292" s="6" t="s">
        <v>2375</v>
      </c>
      <c r="N292" s="6" t="s">
        <v>849</v>
      </c>
      <c r="O292" s="7"/>
      <c r="P292" s="6" t="s">
        <v>2376</v>
      </c>
    </row>
    <row r="293" spans="1:16" x14ac:dyDescent="0.25">
      <c r="A293" s="5">
        <v>67821478</v>
      </c>
      <c r="B293" s="6" t="s">
        <v>648</v>
      </c>
      <c r="C293" s="6" t="s">
        <v>2378</v>
      </c>
      <c r="D293" s="6" t="s">
        <v>2370</v>
      </c>
      <c r="E293" s="6" t="s">
        <v>2391</v>
      </c>
      <c r="F293" s="7">
        <v>44965</v>
      </c>
      <c r="G293" s="7">
        <v>43494</v>
      </c>
      <c r="H293" s="6" t="s">
        <v>2456</v>
      </c>
      <c r="I293" s="6" t="s">
        <v>849</v>
      </c>
      <c r="J293" s="6" t="s">
        <v>2381</v>
      </c>
      <c r="K293" s="7">
        <v>45200</v>
      </c>
      <c r="L293" s="6" t="s">
        <v>2374</v>
      </c>
      <c r="M293" s="6" t="s">
        <v>2418</v>
      </c>
      <c r="N293" s="6" t="s">
        <v>849</v>
      </c>
      <c r="O293" s="7"/>
      <c r="P293" s="6" t="s">
        <v>2376</v>
      </c>
    </row>
    <row r="294" spans="1:16" x14ac:dyDescent="0.25">
      <c r="A294" s="5">
        <v>67821479</v>
      </c>
      <c r="B294" s="6" t="s">
        <v>2122</v>
      </c>
      <c r="C294" s="6" t="s">
        <v>2378</v>
      </c>
      <c r="D294" s="6" t="s">
        <v>2370</v>
      </c>
      <c r="E294" s="6" t="s">
        <v>2391</v>
      </c>
      <c r="F294" s="7">
        <v>44965</v>
      </c>
      <c r="G294" s="7">
        <v>43494</v>
      </c>
      <c r="H294" s="6" t="s">
        <v>2741</v>
      </c>
      <c r="I294" s="6" t="s">
        <v>849</v>
      </c>
      <c r="J294" s="6" t="s">
        <v>2381</v>
      </c>
      <c r="K294" s="7">
        <v>45200</v>
      </c>
      <c r="L294" s="6" t="s">
        <v>2374</v>
      </c>
      <c r="M294" s="6" t="s">
        <v>2396</v>
      </c>
      <c r="N294" s="6" t="s">
        <v>849</v>
      </c>
      <c r="O294" s="7"/>
      <c r="P294" s="6" t="s">
        <v>2376</v>
      </c>
    </row>
    <row r="295" spans="1:16" x14ac:dyDescent="0.25">
      <c r="A295" s="5">
        <v>67824078</v>
      </c>
      <c r="B295" s="6" t="s">
        <v>649</v>
      </c>
      <c r="C295" s="6" t="s">
        <v>2378</v>
      </c>
      <c r="D295" s="6" t="s">
        <v>2370</v>
      </c>
      <c r="E295" s="6" t="s">
        <v>2443</v>
      </c>
      <c r="F295" s="7">
        <v>43518</v>
      </c>
      <c r="G295" s="7">
        <v>43495</v>
      </c>
      <c r="H295" s="6" t="s">
        <v>2742</v>
      </c>
      <c r="I295" s="6" t="s">
        <v>849</v>
      </c>
      <c r="J295" s="6" t="s">
        <v>2381</v>
      </c>
      <c r="K295" s="7">
        <v>45200</v>
      </c>
      <c r="L295" s="6" t="s">
        <v>2374</v>
      </c>
      <c r="M295" s="6" t="s">
        <v>2396</v>
      </c>
      <c r="N295" s="6" t="s">
        <v>849</v>
      </c>
      <c r="O295" s="7"/>
      <c r="P295" s="6" t="s">
        <v>2376</v>
      </c>
    </row>
    <row r="296" spans="1:16" x14ac:dyDescent="0.25">
      <c r="A296" s="5">
        <v>67825127</v>
      </c>
      <c r="B296" s="6" t="s">
        <v>1446</v>
      </c>
      <c r="C296" s="6" t="s">
        <v>2378</v>
      </c>
      <c r="D296" s="6" t="s">
        <v>2370</v>
      </c>
      <c r="E296" s="6" t="s">
        <v>2443</v>
      </c>
      <c r="F296" s="7">
        <v>43586</v>
      </c>
      <c r="G296" s="7">
        <v>43496</v>
      </c>
      <c r="H296" s="6" t="s">
        <v>2743</v>
      </c>
      <c r="I296" s="6" t="s">
        <v>849</v>
      </c>
      <c r="J296" s="6" t="s">
        <v>2381</v>
      </c>
      <c r="K296" s="7">
        <v>45200</v>
      </c>
      <c r="L296" s="6" t="s">
        <v>2374</v>
      </c>
      <c r="M296" s="6" t="s">
        <v>2396</v>
      </c>
      <c r="N296" s="6" t="s">
        <v>849</v>
      </c>
      <c r="O296" s="7"/>
      <c r="P296" s="6" t="s">
        <v>2376</v>
      </c>
    </row>
    <row r="297" spans="1:16" x14ac:dyDescent="0.25">
      <c r="A297" s="5">
        <v>67825129</v>
      </c>
      <c r="B297" s="6" t="s">
        <v>1449</v>
      </c>
      <c r="C297" s="6" t="s">
        <v>2378</v>
      </c>
      <c r="D297" s="6" t="s">
        <v>2370</v>
      </c>
      <c r="E297" s="6" t="s">
        <v>2443</v>
      </c>
      <c r="F297" s="7">
        <v>43586</v>
      </c>
      <c r="G297" s="7">
        <v>43496</v>
      </c>
      <c r="H297" s="6" t="s">
        <v>2744</v>
      </c>
      <c r="I297" s="6" t="s">
        <v>849</v>
      </c>
      <c r="J297" s="6" t="s">
        <v>2381</v>
      </c>
      <c r="K297" s="7">
        <v>45200</v>
      </c>
      <c r="L297" s="6" t="s">
        <v>2374</v>
      </c>
      <c r="M297" s="6" t="s">
        <v>2393</v>
      </c>
      <c r="N297" s="6" t="s">
        <v>849</v>
      </c>
      <c r="O297" s="7"/>
      <c r="P297" s="6" t="s">
        <v>2376</v>
      </c>
    </row>
    <row r="298" spans="1:16" x14ac:dyDescent="0.25">
      <c r="A298" s="5">
        <v>67825131</v>
      </c>
      <c r="B298" s="6" t="s">
        <v>995</v>
      </c>
      <c r="C298" s="6" t="s">
        <v>2378</v>
      </c>
      <c r="D298" s="6" t="s">
        <v>2370</v>
      </c>
      <c r="E298" s="6" t="s">
        <v>2443</v>
      </c>
      <c r="F298" s="7">
        <v>43586</v>
      </c>
      <c r="G298" s="7">
        <v>43496</v>
      </c>
      <c r="H298" s="6" t="s">
        <v>2745</v>
      </c>
      <c r="I298" s="6" t="s">
        <v>849</v>
      </c>
      <c r="J298" s="6" t="s">
        <v>2381</v>
      </c>
      <c r="K298" s="7">
        <v>45200</v>
      </c>
      <c r="L298" s="6" t="s">
        <v>2374</v>
      </c>
      <c r="M298" s="6" t="s">
        <v>2393</v>
      </c>
      <c r="N298" s="6" t="s">
        <v>849</v>
      </c>
      <c r="O298" s="7"/>
      <c r="P298" s="6" t="s">
        <v>2376</v>
      </c>
    </row>
    <row r="299" spans="1:16" x14ac:dyDescent="0.25">
      <c r="A299" s="5">
        <v>67825173</v>
      </c>
      <c r="B299" s="6" t="s">
        <v>2746</v>
      </c>
      <c r="C299" s="6" t="s">
        <v>2378</v>
      </c>
      <c r="D299" s="6" t="s">
        <v>2370</v>
      </c>
      <c r="E299" s="6" t="s">
        <v>2443</v>
      </c>
      <c r="F299" s="7">
        <v>43549</v>
      </c>
      <c r="G299" s="7">
        <v>43496</v>
      </c>
      <c r="H299" s="6" t="s">
        <v>2747</v>
      </c>
      <c r="I299" s="6" t="s">
        <v>849</v>
      </c>
      <c r="J299" s="6" t="s">
        <v>2381</v>
      </c>
      <c r="K299" s="7">
        <v>45151</v>
      </c>
      <c r="L299" s="6" t="s">
        <v>2374</v>
      </c>
      <c r="M299" s="6" t="s">
        <v>2403</v>
      </c>
      <c r="N299" s="6" t="s">
        <v>849</v>
      </c>
      <c r="O299" s="7"/>
      <c r="P299" s="6" t="s">
        <v>2376</v>
      </c>
    </row>
    <row r="300" spans="1:16" x14ac:dyDescent="0.25">
      <c r="A300" s="5">
        <v>67825176</v>
      </c>
      <c r="B300" s="6" t="s">
        <v>651</v>
      </c>
      <c r="C300" s="6" t="s">
        <v>2378</v>
      </c>
      <c r="D300" s="6" t="s">
        <v>2370</v>
      </c>
      <c r="E300" s="6" t="s">
        <v>2405</v>
      </c>
      <c r="F300" s="7">
        <v>44705</v>
      </c>
      <c r="G300" s="7">
        <v>43496</v>
      </c>
      <c r="H300" s="6" t="s">
        <v>2455</v>
      </c>
      <c r="I300" s="6" t="s">
        <v>849</v>
      </c>
      <c r="J300" s="6" t="s">
        <v>2381</v>
      </c>
      <c r="K300" s="7">
        <v>45190</v>
      </c>
      <c r="L300" s="6" t="s">
        <v>2374</v>
      </c>
      <c r="M300" s="6" t="s">
        <v>2418</v>
      </c>
      <c r="N300" s="6" t="s">
        <v>849</v>
      </c>
      <c r="O300" s="7"/>
      <c r="P300" s="6" t="s">
        <v>2376</v>
      </c>
    </row>
    <row r="301" spans="1:16" x14ac:dyDescent="0.25">
      <c r="A301" s="5">
        <v>67825196</v>
      </c>
      <c r="B301" s="6" t="s">
        <v>260</v>
      </c>
      <c r="C301" s="6" t="s">
        <v>2378</v>
      </c>
      <c r="D301" s="6" t="s">
        <v>2370</v>
      </c>
      <c r="E301" s="6" t="s">
        <v>2371</v>
      </c>
      <c r="F301" s="7">
        <v>43800</v>
      </c>
      <c r="G301" s="7">
        <v>43496</v>
      </c>
      <c r="H301" s="6" t="s">
        <v>2748</v>
      </c>
      <c r="I301" s="6" t="s">
        <v>849</v>
      </c>
      <c r="J301" s="6" t="s">
        <v>2381</v>
      </c>
      <c r="K301" s="7">
        <v>45200</v>
      </c>
      <c r="L301" s="6" t="s">
        <v>2374</v>
      </c>
      <c r="M301" s="6" t="s">
        <v>2396</v>
      </c>
      <c r="N301" s="6" t="s">
        <v>849</v>
      </c>
      <c r="O301" s="7"/>
      <c r="P301" s="6" t="s">
        <v>2376</v>
      </c>
    </row>
    <row r="302" spans="1:16" x14ac:dyDescent="0.25">
      <c r="A302" s="5">
        <v>67825197</v>
      </c>
      <c r="B302" s="6" t="s">
        <v>261</v>
      </c>
      <c r="C302" s="6" t="s">
        <v>2378</v>
      </c>
      <c r="D302" s="6" t="s">
        <v>2370</v>
      </c>
      <c r="E302" s="6" t="s">
        <v>2371</v>
      </c>
      <c r="F302" s="7">
        <v>43911</v>
      </c>
      <c r="G302" s="7">
        <v>43496</v>
      </c>
      <c r="H302" s="6" t="s">
        <v>2749</v>
      </c>
      <c r="I302" s="6" t="s">
        <v>849</v>
      </c>
      <c r="J302" s="6" t="s">
        <v>2381</v>
      </c>
      <c r="K302" s="7">
        <v>45200</v>
      </c>
      <c r="L302" s="6" t="s">
        <v>2374</v>
      </c>
      <c r="M302" s="6" t="s">
        <v>2396</v>
      </c>
      <c r="N302" s="6" t="s">
        <v>849</v>
      </c>
      <c r="O302" s="7"/>
      <c r="P302" s="6" t="s">
        <v>2376</v>
      </c>
    </row>
    <row r="303" spans="1:16" x14ac:dyDescent="0.25">
      <c r="A303" s="5">
        <v>67825198</v>
      </c>
      <c r="B303" s="6" t="s">
        <v>262</v>
      </c>
      <c r="C303" s="6" t="s">
        <v>2378</v>
      </c>
      <c r="D303" s="6" t="s">
        <v>2370</v>
      </c>
      <c r="E303" s="6" t="s">
        <v>2371</v>
      </c>
      <c r="F303" s="7">
        <v>43876</v>
      </c>
      <c r="G303" s="7">
        <v>43496</v>
      </c>
      <c r="H303" s="6" t="s">
        <v>2750</v>
      </c>
      <c r="I303" s="6" t="s">
        <v>849</v>
      </c>
      <c r="J303" s="6" t="s">
        <v>2381</v>
      </c>
      <c r="K303" s="7">
        <v>45200</v>
      </c>
      <c r="L303" s="6" t="s">
        <v>2374</v>
      </c>
      <c r="M303" s="6" t="s">
        <v>2396</v>
      </c>
      <c r="N303" s="6" t="s">
        <v>849</v>
      </c>
      <c r="O303" s="7"/>
      <c r="P303" s="6" t="s">
        <v>2376</v>
      </c>
    </row>
    <row r="304" spans="1:16" x14ac:dyDescent="0.25">
      <c r="A304" s="5">
        <v>67826411</v>
      </c>
      <c r="B304" s="6" t="s">
        <v>1252</v>
      </c>
      <c r="C304" s="6" t="s">
        <v>2378</v>
      </c>
      <c r="D304" s="6" t="s">
        <v>2370</v>
      </c>
      <c r="E304" s="6" t="s">
        <v>2371</v>
      </c>
      <c r="F304" s="7">
        <v>43862</v>
      </c>
      <c r="G304" s="7">
        <v>43500</v>
      </c>
      <c r="H304" s="6" t="s">
        <v>2751</v>
      </c>
      <c r="I304" s="6" t="s">
        <v>849</v>
      </c>
      <c r="J304" s="6" t="s">
        <v>2381</v>
      </c>
      <c r="K304" s="7">
        <v>45200</v>
      </c>
      <c r="L304" s="6" t="s">
        <v>2374</v>
      </c>
      <c r="M304" s="6" t="s">
        <v>2396</v>
      </c>
      <c r="N304" s="6" t="s">
        <v>849</v>
      </c>
      <c r="O304" s="7"/>
      <c r="P304" s="6" t="s">
        <v>2376</v>
      </c>
    </row>
    <row r="305" spans="1:16" x14ac:dyDescent="0.25">
      <c r="A305" s="5">
        <v>67826412</v>
      </c>
      <c r="B305" s="6" t="s">
        <v>263</v>
      </c>
      <c r="C305" s="6" t="s">
        <v>2378</v>
      </c>
      <c r="D305" s="6" t="s">
        <v>2370</v>
      </c>
      <c r="E305" s="6" t="s">
        <v>2371</v>
      </c>
      <c r="F305" s="7">
        <v>43800</v>
      </c>
      <c r="G305" s="7">
        <v>43500</v>
      </c>
      <c r="H305" s="6" t="s">
        <v>2752</v>
      </c>
      <c r="I305" s="6" t="s">
        <v>849</v>
      </c>
      <c r="J305" s="6" t="s">
        <v>2381</v>
      </c>
      <c r="K305" s="7">
        <v>45200</v>
      </c>
      <c r="L305" s="6" t="s">
        <v>2374</v>
      </c>
      <c r="M305" s="6" t="s">
        <v>2396</v>
      </c>
      <c r="N305" s="6" t="s">
        <v>849</v>
      </c>
      <c r="O305" s="7"/>
      <c r="P305" s="6" t="s">
        <v>2376</v>
      </c>
    </row>
    <row r="306" spans="1:16" x14ac:dyDescent="0.25">
      <c r="A306" s="5">
        <v>67828678</v>
      </c>
      <c r="B306" s="6" t="s">
        <v>652</v>
      </c>
      <c r="C306" s="6" t="s">
        <v>2378</v>
      </c>
      <c r="D306" s="6" t="s">
        <v>2370</v>
      </c>
      <c r="E306" s="6" t="s">
        <v>2391</v>
      </c>
      <c r="F306" s="7">
        <v>44693</v>
      </c>
      <c r="G306" s="7">
        <v>43502</v>
      </c>
      <c r="H306" s="6" t="s">
        <v>2753</v>
      </c>
      <c r="I306" s="6" t="s">
        <v>849</v>
      </c>
      <c r="J306" s="6" t="s">
        <v>2381</v>
      </c>
      <c r="K306" s="7">
        <v>45200</v>
      </c>
      <c r="L306" s="6" t="s">
        <v>2374</v>
      </c>
      <c r="M306" s="6" t="s">
        <v>2396</v>
      </c>
      <c r="N306" s="6" t="s">
        <v>849</v>
      </c>
      <c r="O306" s="7"/>
      <c r="P306" s="6" t="s">
        <v>2376</v>
      </c>
    </row>
    <row r="307" spans="1:16" x14ac:dyDescent="0.25">
      <c r="A307" s="5">
        <v>67834704</v>
      </c>
      <c r="B307" s="6" t="s">
        <v>1361</v>
      </c>
      <c r="C307" s="6" t="s">
        <v>2378</v>
      </c>
      <c r="D307" s="6" t="s">
        <v>2370</v>
      </c>
      <c r="E307" s="6" t="s">
        <v>2391</v>
      </c>
      <c r="F307" s="7">
        <v>44266</v>
      </c>
      <c r="G307" s="7">
        <v>43508</v>
      </c>
      <c r="H307" s="6" t="s">
        <v>2754</v>
      </c>
      <c r="I307" s="6" t="s">
        <v>849</v>
      </c>
      <c r="J307" s="6" t="s">
        <v>2381</v>
      </c>
      <c r="K307" s="7">
        <v>45200</v>
      </c>
      <c r="L307" s="6" t="s">
        <v>2374</v>
      </c>
      <c r="M307" s="6" t="s">
        <v>2396</v>
      </c>
      <c r="N307" s="6" t="s">
        <v>849</v>
      </c>
      <c r="O307" s="7"/>
      <c r="P307" s="6" t="s">
        <v>2376</v>
      </c>
    </row>
    <row r="308" spans="1:16" x14ac:dyDescent="0.25">
      <c r="A308" s="5">
        <v>67834705</v>
      </c>
      <c r="B308" s="6" t="s">
        <v>1437</v>
      </c>
      <c r="C308" s="6" t="s">
        <v>2378</v>
      </c>
      <c r="D308" s="6" t="s">
        <v>2370</v>
      </c>
      <c r="E308" s="6" t="s">
        <v>2391</v>
      </c>
      <c r="F308" s="7">
        <v>44953</v>
      </c>
      <c r="G308" s="7">
        <v>43508</v>
      </c>
      <c r="H308" s="6" t="s">
        <v>2755</v>
      </c>
      <c r="I308" s="6" t="s">
        <v>849</v>
      </c>
      <c r="J308" s="6" t="s">
        <v>2381</v>
      </c>
      <c r="K308" s="7">
        <v>45200</v>
      </c>
      <c r="L308" s="6" t="s">
        <v>2374</v>
      </c>
      <c r="M308" s="6" t="s">
        <v>2396</v>
      </c>
      <c r="N308" s="6" t="s">
        <v>849</v>
      </c>
      <c r="O308" s="7"/>
      <c r="P308" s="6" t="s">
        <v>2376</v>
      </c>
    </row>
    <row r="309" spans="1:16" x14ac:dyDescent="0.25">
      <c r="A309" s="5">
        <v>67843537</v>
      </c>
      <c r="B309" s="6" t="s">
        <v>653</v>
      </c>
      <c r="C309" s="6" t="s">
        <v>2378</v>
      </c>
      <c r="D309" s="6" t="s">
        <v>2370</v>
      </c>
      <c r="E309" s="6" t="s">
        <v>2391</v>
      </c>
      <c r="F309" s="7">
        <v>44965</v>
      </c>
      <c r="G309" s="7">
        <v>43517</v>
      </c>
      <c r="H309" s="6" t="s">
        <v>2756</v>
      </c>
      <c r="I309" s="6" t="s">
        <v>849</v>
      </c>
      <c r="J309" s="6" t="s">
        <v>2381</v>
      </c>
      <c r="K309" s="7">
        <v>45200</v>
      </c>
      <c r="L309" s="6" t="s">
        <v>2374</v>
      </c>
      <c r="M309" s="6" t="s">
        <v>2396</v>
      </c>
      <c r="N309" s="6" t="s">
        <v>849</v>
      </c>
      <c r="O309" s="7"/>
      <c r="P309" s="6" t="s">
        <v>2376</v>
      </c>
    </row>
    <row r="310" spans="1:16" x14ac:dyDescent="0.25">
      <c r="A310" s="5">
        <v>67843539</v>
      </c>
      <c r="B310" s="6" t="s">
        <v>2757</v>
      </c>
      <c r="C310" s="6" t="s">
        <v>2378</v>
      </c>
      <c r="D310" s="6" t="s">
        <v>2370</v>
      </c>
      <c r="E310" s="6" t="s">
        <v>2391</v>
      </c>
      <c r="F310" s="7">
        <v>44984</v>
      </c>
      <c r="G310" s="7">
        <v>43517</v>
      </c>
      <c r="H310" s="6" t="s">
        <v>2758</v>
      </c>
      <c r="I310" s="6" t="s">
        <v>849</v>
      </c>
      <c r="J310" s="6" t="s">
        <v>2381</v>
      </c>
      <c r="K310" s="7">
        <v>45200</v>
      </c>
      <c r="L310" s="6" t="s">
        <v>2374</v>
      </c>
      <c r="M310" s="6" t="s">
        <v>2393</v>
      </c>
      <c r="N310" s="6" t="s">
        <v>849</v>
      </c>
      <c r="O310" s="7"/>
      <c r="P310" s="6" t="s">
        <v>2376</v>
      </c>
    </row>
    <row r="311" spans="1:16" x14ac:dyDescent="0.25">
      <c r="A311" s="5">
        <v>67860172</v>
      </c>
      <c r="B311" s="6" t="s">
        <v>1471</v>
      </c>
      <c r="C311" s="6" t="s">
        <v>2378</v>
      </c>
      <c r="D311" s="6" t="s">
        <v>2370</v>
      </c>
      <c r="E311" s="6" t="s">
        <v>2443</v>
      </c>
      <c r="F311" s="7">
        <v>43586</v>
      </c>
      <c r="G311" s="7">
        <v>43530</v>
      </c>
      <c r="H311" s="6" t="s">
        <v>2453</v>
      </c>
      <c r="I311" s="6" t="s">
        <v>849</v>
      </c>
      <c r="J311" s="6" t="s">
        <v>2381</v>
      </c>
      <c r="K311" s="7">
        <v>45200</v>
      </c>
      <c r="L311" s="6" t="s">
        <v>2374</v>
      </c>
      <c r="M311" s="6" t="s">
        <v>2393</v>
      </c>
      <c r="N311" s="6" t="s">
        <v>849</v>
      </c>
      <c r="O311" s="7"/>
      <c r="P311" s="6" t="s">
        <v>2376</v>
      </c>
    </row>
    <row r="312" spans="1:16" x14ac:dyDescent="0.25">
      <c r="A312" s="5">
        <v>67860173</v>
      </c>
      <c r="B312" s="6" t="s">
        <v>2759</v>
      </c>
      <c r="C312" s="6" t="s">
        <v>2378</v>
      </c>
      <c r="D312" s="6" t="s">
        <v>2370</v>
      </c>
      <c r="E312" s="6" t="s">
        <v>2405</v>
      </c>
      <c r="F312" s="7">
        <v>44854</v>
      </c>
      <c r="G312" s="7">
        <v>43531</v>
      </c>
      <c r="H312" s="6" t="s">
        <v>2760</v>
      </c>
      <c r="I312" s="6" t="s">
        <v>849</v>
      </c>
      <c r="J312" s="6" t="s">
        <v>2381</v>
      </c>
      <c r="K312" s="7">
        <v>45205</v>
      </c>
      <c r="L312" s="6" t="s">
        <v>2374</v>
      </c>
      <c r="M312" s="6" t="s">
        <v>2375</v>
      </c>
      <c r="N312" s="6" t="s">
        <v>849</v>
      </c>
      <c r="O312" s="7"/>
      <c r="P312" s="6" t="s">
        <v>2376</v>
      </c>
    </row>
    <row r="313" spans="1:16" x14ac:dyDescent="0.25">
      <c r="A313" s="5">
        <v>67860174</v>
      </c>
      <c r="B313" s="6" t="s">
        <v>2761</v>
      </c>
      <c r="C313" s="6" t="s">
        <v>2378</v>
      </c>
      <c r="D313" s="6" t="s">
        <v>2370</v>
      </c>
      <c r="E313" s="6" t="s">
        <v>2391</v>
      </c>
      <c r="F313" s="7">
        <v>45194</v>
      </c>
      <c r="G313" s="7">
        <v>43531</v>
      </c>
      <c r="H313" s="6" t="s">
        <v>2762</v>
      </c>
      <c r="I313" s="6" t="s">
        <v>849</v>
      </c>
      <c r="J313" s="6" t="s">
        <v>2381</v>
      </c>
      <c r="K313" s="7">
        <v>45194</v>
      </c>
      <c r="L313" s="6" t="s">
        <v>2374</v>
      </c>
      <c r="M313" s="6" t="s">
        <v>2381</v>
      </c>
      <c r="N313" s="6" t="s">
        <v>849</v>
      </c>
      <c r="O313" s="7"/>
      <c r="P313" s="6" t="s">
        <v>2376</v>
      </c>
    </row>
    <row r="314" spans="1:16" x14ac:dyDescent="0.25">
      <c r="A314" s="5">
        <v>67860175</v>
      </c>
      <c r="B314" s="6" t="s">
        <v>2763</v>
      </c>
      <c r="C314" s="6" t="s">
        <v>2378</v>
      </c>
      <c r="D314" s="6" t="s">
        <v>2370</v>
      </c>
      <c r="E314" s="6" t="s">
        <v>2405</v>
      </c>
      <c r="F314" s="7">
        <v>44705</v>
      </c>
      <c r="G314" s="7">
        <v>43531</v>
      </c>
      <c r="H314" s="6" t="s">
        <v>2764</v>
      </c>
      <c r="I314" s="6" t="s">
        <v>849</v>
      </c>
      <c r="J314" s="6" t="s">
        <v>2381</v>
      </c>
      <c r="K314" s="7">
        <v>45151</v>
      </c>
      <c r="L314" s="6" t="s">
        <v>2374</v>
      </c>
      <c r="M314" s="6" t="s">
        <v>2403</v>
      </c>
      <c r="N314" s="6" t="s">
        <v>849</v>
      </c>
      <c r="O314" s="7"/>
      <c r="P314" s="6" t="s">
        <v>2376</v>
      </c>
    </row>
    <row r="315" spans="1:16" x14ac:dyDescent="0.25">
      <c r="A315" s="5">
        <v>67867259</v>
      </c>
      <c r="B315" s="6" t="s">
        <v>1178</v>
      </c>
      <c r="C315" s="6" t="s">
        <v>2378</v>
      </c>
      <c r="D315" s="6" t="s">
        <v>2370</v>
      </c>
      <c r="E315" s="6" t="s">
        <v>2443</v>
      </c>
      <c r="F315" s="7">
        <v>43910</v>
      </c>
      <c r="G315" s="7">
        <v>43538</v>
      </c>
      <c r="H315" s="6" t="s">
        <v>2765</v>
      </c>
      <c r="I315" s="6" t="s">
        <v>849</v>
      </c>
      <c r="J315" s="6" t="s">
        <v>2381</v>
      </c>
      <c r="K315" s="7">
        <v>45200</v>
      </c>
      <c r="L315" s="6" t="s">
        <v>2374</v>
      </c>
      <c r="M315" s="6" t="s">
        <v>2396</v>
      </c>
      <c r="N315" s="6" t="s">
        <v>849</v>
      </c>
      <c r="O315" s="7"/>
      <c r="P315" s="6" t="s">
        <v>2376</v>
      </c>
    </row>
    <row r="316" spans="1:16" x14ac:dyDescent="0.25">
      <c r="A316" s="5">
        <v>67867260</v>
      </c>
      <c r="B316" s="6" t="s">
        <v>1176</v>
      </c>
      <c r="C316" s="6" t="s">
        <v>2378</v>
      </c>
      <c r="D316" s="6" t="s">
        <v>2370</v>
      </c>
      <c r="E316" s="6" t="s">
        <v>2391</v>
      </c>
      <c r="F316" s="7">
        <v>44266</v>
      </c>
      <c r="G316" s="7">
        <v>43538</v>
      </c>
      <c r="H316" s="6" t="s">
        <v>2766</v>
      </c>
      <c r="I316" s="6" t="s">
        <v>849</v>
      </c>
      <c r="J316" s="6" t="s">
        <v>2381</v>
      </c>
      <c r="K316" s="7">
        <v>45200</v>
      </c>
      <c r="L316" s="6" t="s">
        <v>2374</v>
      </c>
      <c r="M316" s="6" t="s">
        <v>2396</v>
      </c>
      <c r="N316" s="6" t="s">
        <v>849</v>
      </c>
      <c r="O316" s="7"/>
      <c r="P316" s="6" t="s">
        <v>2376</v>
      </c>
    </row>
    <row r="317" spans="1:16" x14ac:dyDescent="0.25">
      <c r="A317" s="5">
        <v>67867261</v>
      </c>
      <c r="B317" s="6" t="s">
        <v>264</v>
      </c>
      <c r="C317" s="6" t="s">
        <v>2378</v>
      </c>
      <c r="D317" s="6" t="s">
        <v>2370</v>
      </c>
      <c r="E317" s="6" t="s">
        <v>2371</v>
      </c>
      <c r="F317" s="7">
        <v>43862</v>
      </c>
      <c r="G317" s="7">
        <v>43538</v>
      </c>
      <c r="H317" s="6" t="s">
        <v>2767</v>
      </c>
      <c r="I317" s="6" t="s">
        <v>849</v>
      </c>
      <c r="J317" s="6" t="s">
        <v>2381</v>
      </c>
      <c r="K317" s="7">
        <v>45200</v>
      </c>
      <c r="L317" s="6" t="s">
        <v>2374</v>
      </c>
      <c r="M317" s="6" t="s">
        <v>2396</v>
      </c>
      <c r="N317" s="6" t="s">
        <v>849</v>
      </c>
      <c r="O317" s="7"/>
      <c r="P317" s="6" t="s">
        <v>2376</v>
      </c>
    </row>
    <row r="318" spans="1:16" x14ac:dyDescent="0.25">
      <c r="A318" s="5">
        <v>67867263</v>
      </c>
      <c r="B318" s="6" t="s">
        <v>1303</v>
      </c>
      <c r="C318" s="6" t="s">
        <v>2378</v>
      </c>
      <c r="D318" s="6" t="s">
        <v>2370</v>
      </c>
      <c r="E318" s="6" t="s">
        <v>2391</v>
      </c>
      <c r="F318" s="7">
        <v>44631</v>
      </c>
      <c r="G318" s="7">
        <v>43538</v>
      </c>
      <c r="H318" s="6" t="s">
        <v>2768</v>
      </c>
      <c r="I318" s="6" t="s">
        <v>849</v>
      </c>
      <c r="J318" s="6" t="s">
        <v>2381</v>
      </c>
      <c r="K318" s="7">
        <v>45200</v>
      </c>
      <c r="L318" s="6" t="s">
        <v>2374</v>
      </c>
      <c r="M318" s="6" t="s">
        <v>2396</v>
      </c>
      <c r="N318" s="6" t="s">
        <v>849</v>
      </c>
      <c r="O318" s="7"/>
      <c r="P318" s="6" t="s">
        <v>2376</v>
      </c>
    </row>
    <row r="319" spans="1:16" x14ac:dyDescent="0.25">
      <c r="A319" s="5">
        <v>67870325</v>
      </c>
      <c r="B319" s="6" t="s">
        <v>1162</v>
      </c>
      <c r="C319" s="6" t="s">
        <v>2378</v>
      </c>
      <c r="D319" s="6" t="s">
        <v>2370</v>
      </c>
      <c r="E319" s="6" t="s">
        <v>2391</v>
      </c>
      <c r="F319" s="7">
        <v>45155</v>
      </c>
      <c r="G319" s="7">
        <v>43542</v>
      </c>
      <c r="H319" s="6" t="s">
        <v>2769</v>
      </c>
      <c r="I319" s="6" t="s">
        <v>849</v>
      </c>
      <c r="J319" s="6" t="s">
        <v>2381</v>
      </c>
      <c r="K319" s="7">
        <v>45200</v>
      </c>
      <c r="L319" s="6" t="s">
        <v>2374</v>
      </c>
      <c r="M319" s="6" t="s">
        <v>2396</v>
      </c>
      <c r="N319" s="6" t="s">
        <v>849</v>
      </c>
      <c r="O319" s="7"/>
      <c r="P319" s="6" t="s">
        <v>2376</v>
      </c>
    </row>
    <row r="320" spans="1:16" x14ac:dyDescent="0.25">
      <c r="A320" s="5">
        <v>67872666</v>
      </c>
      <c r="B320" s="6" t="s">
        <v>137</v>
      </c>
      <c r="C320" s="6" t="s">
        <v>2378</v>
      </c>
      <c r="D320" s="6" t="s">
        <v>2370</v>
      </c>
      <c r="E320" s="6" t="s">
        <v>2391</v>
      </c>
      <c r="F320" s="7">
        <v>45194</v>
      </c>
      <c r="G320" s="7">
        <v>43543</v>
      </c>
      <c r="H320" s="6" t="s">
        <v>2609</v>
      </c>
      <c r="I320" s="6" t="s">
        <v>849</v>
      </c>
      <c r="J320" s="6" t="s">
        <v>2381</v>
      </c>
      <c r="K320" s="7">
        <v>45194</v>
      </c>
      <c r="L320" s="6" t="s">
        <v>2374</v>
      </c>
      <c r="M320" s="6" t="s">
        <v>2381</v>
      </c>
      <c r="N320" s="6" t="s">
        <v>849</v>
      </c>
      <c r="O320" s="7"/>
      <c r="P320" s="6" t="s">
        <v>2376</v>
      </c>
    </row>
    <row r="321" spans="1:16" x14ac:dyDescent="0.25">
      <c r="A321" s="5">
        <v>67872667</v>
      </c>
      <c r="B321" s="6" t="s">
        <v>2770</v>
      </c>
      <c r="C321" s="6" t="s">
        <v>2378</v>
      </c>
      <c r="D321" s="6" t="s">
        <v>2370</v>
      </c>
      <c r="E321" s="6" t="s">
        <v>2391</v>
      </c>
      <c r="F321" s="7">
        <v>44690</v>
      </c>
      <c r="G321" s="7">
        <v>43543</v>
      </c>
      <c r="H321" s="6" t="s">
        <v>2771</v>
      </c>
      <c r="I321" s="6" t="s">
        <v>849</v>
      </c>
      <c r="J321" s="6" t="s">
        <v>2381</v>
      </c>
      <c r="K321" s="7">
        <v>45151</v>
      </c>
      <c r="L321" s="6" t="s">
        <v>2374</v>
      </c>
      <c r="M321" s="6" t="s">
        <v>2403</v>
      </c>
      <c r="N321" s="6" t="s">
        <v>849</v>
      </c>
      <c r="O321" s="7"/>
      <c r="P321" s="6" t="s">
        <v>2376</v>
      </c>
    </row>
    <row r="322" spans="1:16" x14ac:dyDescent="0.25">
      <c r="A322" s="5">
        <v>67872680</v>
      </c>
      <c r="B322" s="6" t="s">
        <v>1924</v>
      </c>
      <c r="C322" s="6" t="s">
        <v>2378</v>
      </c>
      <c r="D322" s="6" t="s">
        <v>2370</v>
      </c>
      <c r="E322" s="6" t="s">
        <v>2391</v>
      </c>
      <c r="F322" s="7">
        <v>44783</v>
      </c>
      <c r="G322" s="7">
        <v>43543</v>
      </c>
      <c r="H322" s="6" t="s">
        <v>2772</v>
      </c>
      <c r="I322" s="6" t="s">
        <v>849</v>
      </c>
      <c r="J322" s="6" t="s">
        <v>2381</v>
      </c>
      <c r="K322" s="7">
        <v>45200</v>
      </c>
      <c r="L322" s="6" t="s">
        <v>2374</v>
      </c>
      <c r="M322" s="6" t="s">
        <v>2396</v>
      </c>
      <c r="N322" s="6" t="s">
        <v>849</v>
      </c>
      <c r="O322" s="7"/>
      <c r="P322" s="6" t="s">
        <v>2376</v>
      </c>
    </row>
    <row r="323" spans="1:16" x14ac:dyDescent="0.25">
      <c r="A323" s="5">
        <v>67875693</v>
      </c>
      <c r="B323" s="6" t="s">
        <v>1774</v>
      </c>
      <c r="C323" s="6" t="s">
        <v>2378</v>
      </c>
      <c r="D323" s="6" t="s">
        <v>2370</v>
      </c>
      <c r="E323" s="6" t="s">
        <v>2391</v>
      </c>
      <c r="F323" s="7">
        <v>45035</v>
      </c>
      <c r="G323" s="7">
        <v>43545</v>
      </c>
      <c r="H323" s="6" t="s">
        <v>2773</v>
      </c>
      <c r="I323" s="6" t="s">
        <v>849</v>
      </c>
      <c r="J323" s="6" t="s">
        <v>2381</v>
      </c>
      <c r="K323" s="7">
        <v>45200</v>
      </c>
      <c r="L323" s="6" t="s">
        <v>2374</v>
      </c>
      <c r="M323" s="6" t="s">
        <v>2396</v>
      </c>
      <c r="N323" s="6" t="s">
        <v>849</v>
      </c>
      <c r="O323" s="7"/>
      <c r="P323" s="6" t="s">
        <v>2376</v>
      </c>
    </row>
    <row r="324" spans="1:16" x14ac:dyDescent="0.25">
      <c r="A324" s="5">
        <v>67875724</v>
      </c>
      <c r="B324" s="6" t="s">
        <v>1556</v>
      </c>
      <c r="C324" s="6" t="s">
        <v>2378</v>
      </c>
      <c r="D324" s="6" t="s">
        <v>2370</v>
      </c>
      <c r="E324" s="6" t="s">
        <v>2391</v>
      </c>
      <c r="F324" s="7">
        <v>45176</v>
      </c>
      <c r="G324" s="7">
        <v>43546</v>
      </c>
      <c r="H324" s="6" t="s">
        <v>2774</v>
      </c>
      <c r="I324" s="6" t="s">
        <v>849</v>
      </c>
      <c r="J324" s="6" t="s">
        <v>2381</v>
      </c>
      <c r="K324" s="7">
        <v>45200</v>
      </c>
      <c r="L324" s="6" t="s">
        <v>2374</v>
      </c>
      <c r="M324" s="6" t="s">
        <v>2396</v>
      </c>
      <c r="N324" s="6" t="s">
        <v>849</v>
      </c>
      <c r="O324" s="7"/>
      <c r="P324" s="6" t="s">
        <v>2376</v>
      </c>
    </row>
    <row r="325" spans="1:16" x14ac:dyDescent="0.25">
      <c r="A325" s="5">
        <v>67875841</v>
      </c>
      <c r="B325" s="6" t="s">
        <v>1177</v>
      </c>
      <c r="C325" s="6" t="s">
        <v>2378</v>
      </c>
      <c r="D325" s="6" t="s">
        <v>2370</v>
      </c>
      <c r="E325" s="6" t="s">
        <v>2411</v>
      </c>
      <c r="F325" s="7">
        <v>43893</v>
      </c>
      <c r="G325" s="7">
        <v>43545</v>
      </c>
      <c r="H325" s="6" t="s">
        <v>2765</v>
      </c>
      <c r="I325" s="6" t="s">
        <v>849</v>
      </c>
      <c r="J325" s="6" t="s">
        <v>2381</v>
      </c>
      <c r="K325" s="7">
        <v>45200</v>
      </c>
      <c r="L325" s="6" t="s">
        <v>2374</v>
      </c>
      <c r="M325" s="6" t="s">
        <v>2396</v>
      </c>
      <c r="N325" s="6" t="s">
        <v>849</v>
      </c>
      <c r="O325" s="7"/>
      <c r="P325" s="6" t="s">
        <v>2376</v>
      </c>
    </row>
    <row r="326" spans="1:16" x14ac:dyDescent="0.25">
      <c r="A326" s="5">
        <v>67875843</v>
      </c>
      <c r="B326" s="6" t="s">
        <v>1175</v>
      </c>
      <c r="C326" s="6" t="s">
        <v>2378</v>
      </c>
      <c r="D326" s="6" t="s">
        <v>2370</v>
      </c>
      <c r="E326" s="6" t="s">
        <v>2391</v>
      </c>
      <c r="F326" s="7">
        <v>44692</v>
      </c>
      <c r="G326" s="7">
        <v>43545</v>
      </c>
      <c r="H326" s="6" t="s">
        <v>2766</v>
      </c>
      <c r="I326" s="6" t="s">
        <v>849</v>
      </c>
      <c r="J326" s="6" t="s">
        <v>2381</v>
      </c>
      <c r="K326" s="7">
        <v>45200</v>
      </c>
      <c r="L326" s="6" t="s">
        <v>2374</v>
      </c>
      <c r="M326" s="6" t="s">
        <v>2396</v>
      </c>
      <c r="N326" s="6" t="s">
        <v>849</v>
      </c>
      <c r="O326" s="7"/>
      <c r="P326" s="6" t="s">
        <v>2376</v>
      </c>
    </row>
    <row r="327" spans="1:16" x14ac:dyDescent="0.25">
      <c r="A327" s="5">
        <v>67875848</v>
      </c>
      <c r="B327" s="6" t="s">
        <v>2172</v>
      </c>
      <c r="C327" s="6" t="s">
        <v>2775</v>
      </c>
      <c r="D327" s="6" t="s">
        <v>2370</v>
      </c>
      <c r="E327" s="6" t="s">
        <v>2435</v>
      </c>
      <c r="F327" s="7">
        <v>44602</v>
      </c>
      <c r="G327" s="7">
        <v>43549</v>
      </c>
      <c r="H327" s="6" t="s">
        <v>2776</v>
      </c>
      <c r="I327" s="6" t="s">
        <v>849</v>
      </c>
      <c r="J327" s="6" t="s">
        <v>2381</v>
      </c>
      <c r="K327" s="7">
        <v>45151</v>
      </c>
      <c r="L327" s="6" t="s">
        <v>2374</v>
      </c>
      <c r="M327" s="6" t="s">
        <v>2403</v>
      </c>
      <c r="N327" s="6" t="s">
        <v>849</v>
      </c>
      <c r="O327" s="7"/>
      <c r="P327" s="6" t="s">
        <v>2777</v>
      </c>
    </row>
    <row r="328" spans="1:16" x14ac:dyDescent="0.25">
      <c r="A328" s="5">
        <v>67880013</v>
      </c>
      <c r="B328" s="6" t="s">
        <v>656</v>
      </c>
      <c r="C328" s="6" t="s">
        <v>2378</v>
      </c>
      <c r="D328" s="6" t="s">
        <v>2370</v>
      </c>
      <c r="E328" s="6" t="s">
        <v>2405</v>
      </c>
      <c r="F328" s="7">
        <v>45204</v>
      </c>
      <c r="G328" s="7">
        <v>43550</v>
      </c>
      <c r="H328" s="6" t="s">
        <v>2739</v>
      </c>
      <c r="I328" s="6" t="s">
        <v>849</v>
      </c>
      <c r="J328" s="6" t="s">
        <v>2381</v>
      </c>
      <c r="K328" s="7">
        <v>45205</v>
      </c>
      <c r="L328" s="6" t="s">
        <v>2374</v>
      </c>
      <c r="M328" s="6" t="s">
        <v>2500</v>
      </c>
      <c r="N328" s="6" t="s">
        <v>849</v>
      </c>
      <c r="O328" s="7"/>
      <c r="P328" s="6" t="s">
        <v>2376</v>
      </c>
    </row>
    <row r="329" spans="1:16" x14ac:dyDescent="0.25">
      <c r="A329" s="5">
        <v>67880139</v>
      </c>
      <c r="B329" s="6" t="s">
        <v>2778</v>
      </c>
      <c r="C329" s="6" t="s">
        <v>2378</v>
      </c>
      <c r="D329" s="6" t="s">
        <v>2370</v>
      </c>
      <c r="E329" s="6" t="s">
        <v>2391</v>
      </c>
      <c r="F329" s="7">
        <v>43906</v>
      </c>
      <c r="G329" s="7">
        <v>43550</v>
      </c>
      <c r="H329" s="6" t="s">
        <v>2779</v>
      </c>
      <c r="I329" s="6" t="s">
        <v>849</v>
      </c>
      <c r="J329" s="6" t="s">
        <v>2381</v>
      </c>
      <c r="K329" s="7">
        <v>45151</v>
      </c>
      <c r="L329" s="6" t="s">
        <v>2374</v>
      </c>
      <c r="M329" s="6" t="s">
        <v>2403</v>
      </c>
      <c r="N329" s="6" t="s">
        <v>849</v>
      </c>
      <c r="O329" s="7"/>
      <c r="P329" s="6" t="s">
        <v>2376</v>
      </c>
    </row>
    <row r="330" spans="1:16" x14ac:dyDescent="0.25">
      <c r="A330" s="5">
        <v>67881628</v>
      </c>
      <c r="B330" s="6" t="s">
        <v>265</v>
      </c>
      <c r="C330" s="6" t="s">
        <v>2378</v>
      </c>
      <c r="D330" s="6" t="s">
        <v>2370</v>
      </c>
      <c r="E330" s="6" t="s">
        <v>2371</v>
      </c>
      <c r="F330" s="7">
        <v>43862</v>
      </c>
      <c r="G330" s="7">
        <v>43552</v>
      </c>
      <c r="H330" s="6" t="s">
        <v>2780</v>
      </c>
      <c r="I330" s="6" t="s">
        <v>849</v>
      </c>
      <c r="J330" s="6" t="s">
        <v>2381</v>
      </c>
      <c r="K330" s="7">
        <v>45200</v>
      </c>
      <c r="L330" s="6" t="s">
        <v>2374</v>
      </c>
      <c r="M330" s="6" t="s">
        <v>2396</v>
      </c>
      <c r="N330" s="6" t="s">
        <v>849</v>
      </c>
      <c r="O330" s="7"/>
      <c r="P330" s="6" t="s">
        <v>2376</v>
      </c>
    </row>
    <row r="331" spans="1:16" x14ac:dyDescent="0.25">
      <c r="A331" s="5">
        <v>67881629</v>
      </c>
      <c r="B331" s="6" t="s">
        <v>266</v>
      </c>
      <c r="C331" s="6" t="s">
        <v>2378</v>
      </c>
      <c r="D331" s="6" t="s">
        <v>2370</v>
      </c>
      <c r="E331" s="6" t="s">
        <v>2371</v>
      </c>
      <c r="F331" s="7">
        <v>43874</v>
      </c>
      <c r="G331" s="7">
        <v>43552</v>
      </c>
      <c r="H331" s="6" t="s">
        <v>2781</v>
      </c>
      <c r="I331" s="6" t="s">
        <v>849</v>
      </c>
      <c r="J331" s="6" t="s">
        <v>2381</v>
      </c>
      <c r="K331" s="7">
        <v>45200</v>
      </c>
      <c r="L331" s="6" t="s">
        <v>2374</v>
      </c>
      <c r="M331" s="6" t="s">
        <v>2396</v>
      </c>
      <c r="N331" s="6" t="s">
        <v>849</v>
      </c>
      <c r="O331" s="7"/>
      <c r="P331" s="6" t="s">
        <v>2376</v>
      </c>
    </row>
    <row r="332" spans="1:16" x14ac:dyDescent="0.25">
      <c r="A332" s="5">
        <v>67881630</v>
      </c>
      <c r="B332" s="6" t="s">
        <v>1296</v>
      </c>
      <c r="C332" s="6" t="s">
        <v>2378</v>
      </c>
      <c r="D332" s="6" t="s">
        <v>2370</v>
      </c>
      <c r="E332" s="6" t="s">
        <v>2391</v>
      </c>
      <c r="F332" s="7">
        <v>44953</v>
      </c>
      <c r="G332" s="7">
        <v>43552</v>
      </c>
      <c r="H332" s="6" t="s">
        <v>2782</v>
      </c>
      <c r="I332" s="6" t="s">
        <v>849</v>
      </c>
      <c r="J332" s="6" t="s">
        <v>2381</v>
      </c>
      <c r="K332" s="7">
        <v>45200</v>
      </c>
      <c r="L332" s="6" t="s">
        <v>2374</v>
      </c>
      <c r="M332" s="6" t="s">
        <v>2396</v>
      </c>
      <c r="N332" s="6" t="s">
        <v>849</v>
      </c>
      <c r="O332" s="7"/>
      <c r="P332" s="6" t="s">
        <v>2376</v>
      </c>
    </row>
    <row r="333" spans="1:16" x14ac:dyDescent="0.25">
      <c r="A333" s="5">
        <v>67885716</v>
      </c>
      <c r="B333" s="6" t="s">
        <v>657</v>
      </c>
      <c r="C333" s="6" t="s">
        <v>2378</v>
      </c>
      <c r="D333" s="6" t="s">
        <v>2370</v>
      </c>
      <c r="E333" s="6" t="s">
        <v>2371</v>
      </c>
      <c r="F333" s="7">
        <v>43817</v>
      </c>
      <c r="G333" s="7">
        <v>43556</v>
      </c>
      <c r="H333" s="6" t="s">
        <v>2783</v>
      </c>
      <c r="I333" s="6" t="s">
        <v>849</v>
      </c>
      <c r="J333" s="6" t="s">
        <v>2381</v>
      </c>
      <c r="K333" s="7">
        <v>45200</v>
      </c>
      <c r="L333" s="6" t="s">
        <v>2374</v>
      </c>
      <c r="M333" s="6" t="s">
        <v>2396</v>
      </c>
      <c r="N333" s="6" t="s">
        <v>849</v>
      </c>
      <c r="O333" s="7"/>
      <c r="P333" s="6" t="s">
        <v>2376</v>
      </c>
    </row>
    <row r="334" spans="1:16" x14ac:dyDescent="0.25">
      <c r="A334" s="5">
        <v>67885717</v>
      </c>
      <c r="B334" s="6" t="s">
        <v>658</v>
      </c>
      <c r="C334" s="6" t="s">
        <v>2378</v>
      </c>
      <c r="D334" s="6" t="s">
        <v>2370</v>
      </c>
      <c r="E334" s="6" t="s">
        <v>2371</v>
      </c>
      <c r="F334" s="7">
        <v>43846</v>
      </c>
      <c r="G334" s="7">
        <v>43556</v>
      </c>
      <c r="H334" s="6" t="s">
        <v>2784</v>
      </c>
      <c r="I334" s="6" t="s">
        <v>849</v>
      </c>
      <c r="J334" s="6" t="s">
        <v>2381</v>
      </c>
      <c r="K334" s="7">
        <v>45203</v>
      </c>
      <c r="L334" s="6" t="s">
        <v>2374</v>
      </c>
      <c r="M334" s="6" t="s">
        <v>2785</v>
      </c>
      <c r="N334" s="6" t="s">
        <v>849</v>
      </c>
      <c r="O334" s="7"/>
      <c r="P334" s="6" t="s">
        <v>2376</v>
      </c>
    </row>
    <row r="335" spans="1:16" x14ac:dyDescent="0.25">
      <c r="A335" s="5">
        <v>67885718</v>
      </c>
      <c r="B335" s="6" t="s">
        <v>1780</v>
      </c>
      <c r="C335" s="6" t="s">
        <v>2378</v>
      </c>
      <c r="D335" s="6" t="s">
        <v>2370</v>
      </c>
      <c r="E335" s="6" t="s">
        <v>2371</v>
      </c>
      <c r="F335" s="7">
        <v>43833</v>
      </c>
      <c r="G335" s="7">
        <v>43556</v>
      </c>
      <c r="H335" s="6" t="s">
        <v>2535</v>
      </c>
      <c r="I335" s="6" t="s">
        <v>849</v>
      </c>
      <c r="J335" s="6" t="s">
        <v>2381</v>
      </c>
      <c r="K335" s="7">
        <v>45200</v>
      </c>
      <c r="L335" s="6" t="s">
        <v>2374</v>
      </c>
      <c r="M335" s="6" t="s">
        <v>2396</v>
      </c>
      <c r="N335" s="6" t="s">
        <v>849</v>
      </c>
      <c r="O335" s="7"/>
      <c r="P335" s="6" t="s">
        <v>2376</v>
      </c>
    </row>
    <row r="336" spans="1:16" x14ac:dyDescent="0.25">
      <c r="A336" s="5">
        <v>67885719</v>
      </c>
      <c r="B336" s="6" t="s">
        <v>659</v>
      </c>
      <c r="C336" s="6" t="s">
        <v>2378</v>
      </c>
      <c r="D336" s="6" t="s">
        <v>2370</v>
      </c>
      <c r="E336" s="6" t="s">
        <v>2405</v>
      </c>
      <c r="F336" s="7">
        <v>45175</v>
      </c>
      <c r="G336" s="7">
        <v>43556</v>
      </c>
      <c r="H336" s="6" t="s">
        <v>2786</v>
      </c>
      <c r="I336" s="6" t="s">
        <v>849</v>
      </c>
      <c r="J336" s="6" t="s">
        <v>2381</v>
      </c>
      <c r="K336" s="7">
        <v>45200</v>
      </c>
      <c r="L336" s="6" t="s">
        <v>2374</v>
      </c>
      <c r="M336" s="6" t="s">
        <v>2396</v>
      </c>
      <c r="N336" s="6" t="s">
        <v>849</v>
      </c>
      <c r="O336" s="7"/>
      <c r="P336" s="6" t="s">
        <v>2376</v>
      </c>
    </row>
    <row r="337" spans="1:16" x14ac:dyDescent="0.25">
      <c r="A337" s="5">
        <v>67885720</v>
      </c>
      <c r="B337" s="6" t="s">
        <v>660</v>
      </c>
      <c r="C337" s="6" t="s">
        <v>2378</v>
      </c>
      <c r="D337" s="6" t="s">
        <v>2370</v>
      </c>
      <c r="E337" s="6" t="s">
        <v>2405</v>
      </c>
      <c r="F337" s="7">
        <v>45175</v>
      </c>
      <c r="G337" s="7">
        <v>43556</v>
      </c>
      <c r="H337" s="6" t="s">
        <v>2787</v>
      </c>
      <c r="I337" s="6" t="s">
        <v>849</v>
      </c>
      <c r="J337" s="6" t="s">
        <v>2381</v>
      </c>
      <c r="K337" s="7">
        <v>45205</v>
      </c>
      <c r="L337" s="6" t="s">
        <v>2374</v>
      </c>
      <c r="M337" s="6" t="s">
        <v>2500</v>
      </c>
      <c r="N337" s="6" t="s">
        <v>849</v>
      </c>
      <c r="O337" s="7"/>
      <c r="P337" s="6" t="s">
        <v>2376</v>
      </c>
    </row>
    <row r="338" spans="1:16" x14ac:dyDescent="0.25">
      <c r="A338" s="5">
        <v>67885721</v>
      </c>
      <c r="B338" s="6" t="s">
        <v>267</v>
      </c>
      <c r="C338" s="6" t="s">
        <v>2378</v>
      </c>
      <c r="D338" s="6" t="s">
        <v>2370</v>
      </c>
      <c r="E338" s="6" t="s">
        <v>2405</v>
      </c>
      <c r="F338" s="7">
        <v>45191</v>
      </c>
      <c r="G338" s="7">
        <v>43556</v>
      </c>
      <c r="H338" s="6" t="s">
        <v>2784</v>
      </c>
      <c r="I338" s="6" t="s">
        <v>849</v>
      </c>
      <c r="J338" s="6" t="s">
        <v>2381</v>
      </c>
      <c r="K338" s="7">
        <v>45200</v>
      </c>
      <c r="L338" s="6" t="s">
        <v>2374</v>
      </c>
      <c r="M338" s="6" t="s">
        <v>2396</v>
      </c>
      <c r="N338" s="6" t="s">
        <v>849</v>
      </c>
      <c r="O338" s="7"/>
      <c r="P338" s="6" t="s">
        <v>2376</v>
      </c>
    </row>
    <row r="339" spans="1:16" x14ac:dyDescent="0.25">
      <c r="A339" s="5">
        <v>67885722</v>
      </c>
      <c r="B339" s="6" t="s">
        <v>661</v>
      </c>
      <c r="C339" s="6" t="s">
        <v>2378</v>
      </c>
      <c r="D339" s="6" t="s">
        <v>2370</v>
      </c>
      <c r="E339" s="6" t="s">
        <v>2405</v>
      </c>
      <c r="F339" s="7">
        <v>45175</v>
      </c>
      <c r="G339" s="7">
        <v>43556</v>
      </c>
      <c r="H339" s="6" t="s">
        <v>2786</v>
      </c>
      <c r="I339" s="6" t="s">
        <v>849</v>
      </c>
      <c r="J339" s="6" t="s">
        <v>2381</v>
      </c>
      <c r="K339" s="7">
        <v>45205</v>
      </c>
      <c r="L339" s="6" t="s">
        <v>2374</v>
      </c>
      <c r="M339" s="6" t="s">
        <v>2500</v>
      </c>
      <c r="N339" s="6" t="s">
        <v>849</v>
      </c>
      <c r="O339" s="7"/>
      <c r="P339" s="6" t="s">
        <v>2376</v>
      </c>
    </row>
    <row r="340" spans="1:16" x14ac:dyDescent="0.25">
      <c r="A340" s="5">
        <v>67885723</v>
      </c>
      <c r="B340" s="6" t="s">
        <v>662</v>
      </c>
      <c r="C340" s="6" t="s">
        <v>2378</v>
      </c>
      <c r="D340" s="6" t="s">
        <v>2370</v>
      </c>
      <c r="E340" s="6" t="s">
        <v>2405</v>
      </c>
      <c r="F340" s="7">
        <v>45204</v>
      </c>
      <c r="G340" s="7">
        <v>43556</v>
      </c>
      <c r="H340" s="6" t="s">
        <v>2535</v>
      </c>
      <c r="I340" s="6" t="s">
        <v>849</v>
      </c>
      <c r="J340" s="6" t="s">
        <v>2381</v>
      </c>
      <c r="K340" s="7">
        <v>45204</v>
      </c>
      <c r="L340" s="6" t="s">
        <v>2374</v>
      </c>
      <c r="M340" s="6" t="s">
        <v>2381</v>
      </c>
      <c r="N340" s="6" t="s">
        <v>849</v>
      </c>
      <c r="O340" s="7"/>
      <c r="P340" s="6" t="s">
        <v>2376</v>
      </c>
    </row>
    <row r="341" spans="1:16" x14ac:dyDescent="0.25">
      <c r="A341" s="5">
        <v>67885724</v>
      </c>
      <c r="B341" s="6" t="s">
        <v>351</v>
      </c>
      <c r="C341" s="6" t="s">
        <v>2378</v>
      </c>
      <c r="D341" s="6" t="s">
        <v>2370</v>
      </c>
      <c r="E341" s="6" t="s">
        <v>2405</v>
      </c>
      <c r="F341" s="7">
        <v>45175</v>
      </c>
      <c r="G341" s="7">
        <v>43556</v>
      </c>
      <c r="H341" s="6" t="s">
        <v>2787</v>
      </c>
      <c r="I341" s="6" t="s">
        <v>849</v>
      </c>
      <c r="J341" s="6" t="s">
        <v>2381</v>
      </c>
      <c r="K341" s="7">
        <v>45200</v>
      </c>
      <c r="L341" s="6" t="s">
        <v>2374</v>
      </c>
      <c r="M341" s="6" t="s">
        <v>2396</v>
      </c>
      <c r="N341" s="6" t="s">
        <v>849</v>
      </c>
      <c r="O341" s="7"/>
      <c r="P341" s="6" t="s">
        <v>2376</v>
      </c>
    </row>
    <row r="342" spans="1:16" x14ac:dyDescent="0.25">
      <c r="A342" s="5">
        <v>67892462</v>
      </c>
      <c r="B342" s="6" t="s">
        <v>2788</v>
      </c>
      <c r="C342" s="6" t="s">
        <v>2378</v>
      </c>
      <c r="D342" s="6" t="s">
        <v>2370</v>
      </c>
      <c r="E342" s="6" t="s">
        <v>2405</v>
      </c>
      <c r="F342" s="7">
        <v>45049</v>
      </c>
      <c r="G342" s="7">
        <v>43563</v>
      </c>
      <c r="H342" s="6" t="s">
        <v>2789</v>
      </c>
      <c r="I342" s="6" t="s">
        <v>849</v>
      </c>
      <c r="J342" s="6" t="s">
        <v>2381</v>
      </c>
      <c r="K342" s="7">
        <v>45200</v>
      </c>
      <c r="L342" s="6" t="s">
        <v>2374</v>
      </c>
      <c r="M342" s="6" t="s">
        <v>2396</v>
      </c>
      <c r="N342" s="6" t="s">
        <v>849</v>
      </c>
      <c r="O342" s="7"/>
      <c r="P342" s="6" t="s">
        <v>2376</v>
      </c>
    </row>
    <row r="343" spans="1:16" x14ac:dyDescent="0.25">
      <c r="A343" s="5">
        <v>67893539</v>
      </c>
      <c r="B343" s="6" t="s">
        <v>414</v>
      </c>
      <c r="C343" s="6" t="s">
        <v>2378</v>
      </c>
      <c r="D343" s="6" t="s">
        <v>2370</v>
      </c>
      <c r="E343" s="6" t="s">
        <v>2391</v>
      </c>
      <c r="F343" s="7">
        <v>45194</v>
      </c>
      <c r="G343" s="7">
        <v>43566</v>
      </c>
      <c r="H343" s="6" t="s">
        <v>2790</v>
      </c>
      <c r="I343" s="6" t="s">
        <v>849</v>
      </c>
      <c r="J343" s="6" t="s">
        <v>2381</v>
      </c>
      <c r="K343" s="7">
        <v>45200</v>
      </c>
      <c r="L343" s="6" t="s">
        <v>2374</v>
      </c>
      <c r="M343" s="6" t="s">
        <v>2396</v>
      </c>
      <c r="N343" s="6" t="s">
        <v>849</v>
      </c>
      <c r="O343" s="7"/>
      <c r="P343" s="6" t="s">
        <v>2376</v>
      </c>
    </row>
    <row r="344" spans="1:16" x14ac:dyDescent="0.25">
      <c r="A344" s="5">
        <v>67893540</v>
      </c>
      <c r="B344" s="6" t="s">
        <v>415</v>
      </c>
      <c r="C344" s="6" t="s">
        <v>2378</v>
      </c>
      <c r="D344" s="6" t="s">
        <v>2370</v>
      </c>
      <c r="E344" s="6" t="s">
        <v>2405</v>
      </c>
      <c r="F344" s="7">
        <v>45175</v>
      </c>
      <c r="G344" s="7">
        <v>43566</v>
      </c>
      <c r="H344" s="6" t="s">
        <v>2791</v>
      </c>
      <c r="I344" s="6" t="s">
        <v>849</v>
      </c>
      <c r="J344" s="6" t="s">
        <v>2381</v>
      </c>
      <c r="K344" s="7">
        <v>45200</v>
      </c>
      <c r="L344" s="6" t="s">
        <v>2374</v>
      </c>
      <c r="M344" s="6" t="s">
        <v>2396</v>
      </c>
      <c r="N344" s="6" t="s">
        <v>849</v>
      </c>
      <c r="O344" s="7"/>
      <c r="P344" s="6" t="s">
        <v>2376</v>
      </c>
    </row>
    <row r="345" spans="1:16" x14ac:dyDescent="0.25">
      <c r="A345" s="5">
        <v>67895454</v>
      </c>
      <c r="B345" s="6" t="s">
        <v>1877</v>
      </c>
      <c r="C345" s="6" t="s">
        <v>2386</v>
      </c>
      <c r="D345" s="6" t="s">
        <v>2370</v>
      </c>
      <c r="E345" s="6" t="s">
        <v>2391</v>
      </c>
      <c r="F345" s="7">
        <v>44690</v>
      </c>
      <c r="G345" s="7">
        <v>43565</v>
      </c>
      <c r="H345" s="6" t="s">
        <v>2792</v>
      </c>
      <c r="I345" s="6" t="s">
        <v>849</v>
      </c>
      <c r="J345" s="6" t="s">
        <v>2381</v>
      </c>
      <c r="K345" s="7">
        <v>45151</v>
      </c>
      <c r="L345" s="6" t="s">
        <v>2374</v>
      </c>
      <c r="M345" s="6" t="s">
        <v>2403</v>
      </c>
      <c r="N345" s="6" t="s">
        <v>849</v>
      </c>
      <c r="O345" s="7"/>
      <c r="P345" s="6" t="s">
        <v>2376</v>
      </c>
    </row>
    <row r="346" spans="1:16" x14ac:dyDescent="0.25">
      <c r="A346" s="5">
        <v>67895455</v>
      </c>
      <c r="B346" s="6" t="s">
        <v>2793</v>
      </c>
      <c r="C346" s="6" t="s">
        <v>2378</v>
      </c>
      <c r="D346" s="6" t="s">
        <v>2370</v>
      </c>
      <c r="E346" s="6" t="s">
        <v>2405</v>
      </c>
      <c r="F346" s="7">
        <v>44599</v>
      </c>
      <c r="G346" s="7">
        <v>43566</v>
      </c>
      <c r="H346" s="6" t="s">
        <v>2794</v>
      </c>
      <c r="I346" s="6" t="s">
        <v>849</v>
      </c>
      <c r="J346" s="6" t="s">
        <v>2381</v>
      </c>
      <c r="K346" s="7">
        <v>45154</v>
      </c>
      <c r="L346" s="6" t="s">
        <v>2374</v>
      </c>
      <c r="M346" s="6" t="s">
        <v>2403</v>
      </c>
      <c r="N346" s="6" t="s">
        <v>849</v>
      </c>
      <c r="O346" s="7"/>
      <c r="P346" s="6" t="s">
        <v>2376</v>
      </c>
    </row>
    <row r="347" spans="1:16" x14ac:dyDescent="0.25">
      <c r="A347" s="5">
        <v>67895456</v>
      </c>
      <c r="B347" s="6" t="s">
        <v>2004</v>
      </c>
      <c r="C347" s="6" t="s">
        <v>2378</v>
      </c>
      <c r="D347" s="6" t="s">
        <v>2370</v>
      </c>
      <c r="E347" s="6" t="s">
        <v>2405</v>
      </c>
      <c r="F347" s="7">
        <v>44621</v>
      </c>
      <c r="G347" s="7">
        <v>43566</v>
      </c>
      <c r="H347" s="6" t="s">
        <v>2795</v>
      </c>
      <c r="I347" s="6" t="s">
        <v>849</v>
      </c>
      <c r="J347" s="6" t="s">
        <v>2381</v>
      </c>
      <c r="K347" s="7">
        <v>45200</v>
      </c>
      <c r="L347" s="6" t="s">
        <v>2374</v>
      </c>
      <c r="M347" s="6" t="s">
        <v>2396</v>
      </c>
      <c r="N347" s="6" t="s">
        <v>849</v>
      </c>
      <c r="O347" s="7"/>
      <c r="P347" s="6" t="s">
        <v>2376</v>
      </c>
    </row>
    <row r="348" spans="1:16" x14ac:dyDescent="0.25">
      <c r="A348" s="5">
        <v>67895458</v>
      </c>
      <c r="B348" s="6" t="s">
        <v>2007</v>
      </c>
      <c r="C348" s="6" t="s">
        <v>2378</v>
      </c>
      <c r="D348" s="6" t="s">
        <v>2370</v>
      </c>
      <c r="E348" s="6" t="s">
        <v>2405</v>
      </c>
      <c r="F348" s="7">
        <v>44599</v>
      </c>
      <c r="G348" s="7">
        <v>43566</v>
      </c>
      <c r="H348" s="6" t="s">
        <v>2796</v>
      </c>
      <c r="I348" s="6" t="s">
        <v>849</v>
      </c>
      <c r="J348" s="6" t="s">
        <v>2381</v>
      </c>
      <c r="K348" s="7">
        <v>45200</v>
      </c>
      <c r="L348" s="6" t="s">
        <v>2374</v>
      </c>
      <c r="M348" s="6" t="s">
        <v>2396</v>
      </c>
      <c r="N348" s="6" t="s">
        <v>849</v>
      </c>
      <c r="O348" s="7"/>
      <c r="P348" s="6" t="s">
        <v>2376</v>
      </c>
    </row>
    <row r="349" spans="1:16" x14ac:dyDescent="0.25">
      <c r="A349" s="5">
        <v>67895459</v>
      </c>
      <c r="B349" s="6" t="s">
        <v>663</v>
      </c>
      <c r="C349" s="6" t="s">
        <v>2378</v>
      </c>
      <c r="D349" s="6" t="s">
        <v>2370</v>
      </c>
      <c r="E349" s="6" t="s">
        <v>2391</v>
      </c>
      <c r="F349" s="7">
        <v>45194</v>
      </c>
      <c r="G349" s="7">
        <v>43566</v>
      </c>
      <c r="H349" s="6" t="s">
        <v>2797</v>
      </c>
      <c r="I349" s="6" t="s">
        <v>849</v>
      </c>
      <c r="J349" s="6" t="s">
        <v>2381</v>
      </c>
      <c r="K349" s="7">
        <v>45194</v>
      </c>
      <c r="L349" s="6" t="s">
        <v>2374</v>
      </c>
      <c r="M349" s="6" t="s">
        <v>2381</v>
      </c>
      <c r="N349" s="6" t="s">
        <v>849</v>
      </c>
      <c r="O349" s="7"/>
      <c r="P349" s="6" t="s">
        <v>2376</v>
      </c>
    </row>
    <row r="350" spans="1:16" x14ac:dyDescent="0.25">
      <c r="A350" s="5">
        <v>67896936</v>
      </c>
      <c r="B350" s="6" t="s">
        <v>439</v>
      </c>
      <c r="C350" s="6" t="s">
        <v>2378</v>
      </c>
      <c r="D350" s="6" t="s">
        <v>2370</v>
      </c>
      <c r="E350" s="6" t="s">
        <v>2371</v>
      </c>
      <c r="F350" s="7">
        <v>44562</v>
      </c>
      <c r="G350" s="7">
        <v>43566</v>
      </c>
      <c r="H350" s="6" t="s">
        <v>2798</v>
      </c>
      <c r="I350" s="6" t="s">
        <v>849</v>
      </c>
      <c r="J350" s="6" t="s">
        <v>2381</v>
      </c>
      <c r="K350" s="7">
        <v>45205</v>
      </c>
      <c r="L350" s="6" t="s">
        <v>2374</v>
      </c>
      <c r="M350" s="6" t="s">
        <v>2375</v>
      </c>
      <c r="N350" s="6" t="s">
        <v>849</v>
      </c>
      <c r="O350" s="7"/>
      <c r="P350" s="6" t="s">
        <v>2376</v>
      </c>
    </row>
    <row r="351" spans="1:16" x14ac:dyDescent="0.25">
      <c r="A351" s="5">
        <v>67896937</v>
      </c>
      <c r="B351" s="6" t="s">
        <v>2799</v>
      </c>
      <c r="C351" s="6" t="s">
        <v>2378</v>
      </c>
      <c r="D351" s="6" t="s">
        <v>2370</v>
      </c>
      <c r="E351" s="6" t="s">
        <v>2391</v>
      </c>
      <c r="F351" s="7">
        <v>45194</v>
      </c>
      <c r="G351" s="7">
        <v>43566</v>
      </c>
      <c r="H351" s="6" t="s">
        <v>2800</v>
      </c>
      <c r="I351" s="6" t="s">
        <v>849</v>
      </c>
      <c r="J351" s="6" t="s">
        <v>2381</v>
      </c>
      <c r="K351" s="7">
        <v>45194</v>
      </c>
      <c r="L351" s="6" t="s">
        <v>2374</v>
      </c>
      <c r="M351" s="6" t="s">
        <v>2381</v>
      </c>
      <c r="N351" s="6" t="s">
        <v>849</v>
      </c>
      <c r="O351" s="7"/>
      <c r="P351" s="6" t="s">
        <v>2376</v>
      </c>
    </row>
    <row r="352" spans="1:16" x14ac:dyDescent="0.25">
      <c r="A352" s="5">
        <v>67898041</v>
      </c>
      <c r="B352" s="6" t="s">
        <v>289</v>
      </c>
      <c r="C352" s="6" t="s">
        <v>2378</v>
      </c>
      <c r="D352" s="6" t="s">
        <v>2370</v>
      </c>
      <c r="E352" s="6" t="s">
        <v>2391</v>
      </c>
      <c r="F352" s="7">
        <v>44700</v>
      </c>
      <c r="G352" s="7">
        <v>43566</v>
      </c>
      <c r="H352" s="6" t="s">
        <v>2801</v>
      </c>
      <c r="I352" s="6" t="s">
        <v>849</v>
      </c>
      <c r="J352" s="6" t="s">
        <v>2381</v>
      </c>
      <c r="K352" s="7">
        <v>45200</v>
      </c>
      <c r="L352" s="6" t="s">
        <v>2374</v>
      </c>
      <c r="M352" s="6" t="s">
        <v>2396</v>
      </c>
      <c r="N352" s="6" t="s">
        <v>849</v>
      </c>
      <c r="O352" s="7"/>
      <c r="P352" s="6" t="s">
        <v>2376</v>
      </c>
    </row>
    <row r="353" spans="1:16" x14ac:dyDescent="0.25">
      <c r="A353" s="5">
        <v>67898042</v>
      </c>
      <c r="B353" s="6" t="s">
        <v>708</v>
      </c>
      <c r="C353" s="6" t="s">
        <v>2378</v>
      </c>
      <c r="D353" s="6" t="s">
        <v>2370</v>
      </c>
      <c r="E353" s="6" t="s">
        <v>2391</v>
      </c>
      <c r="F353" s="7">
        <v>45194</v>
      </c>
      <c r="G353" s="7">
        <v>43566</v>
      </c>
      <c r="H353" s="6" t="s">
        <v>2559</v>
      </c>
      <c r="I353" s="6" t="s">
        <v>849</v>
      </c>
      <c r="J353" s="6" t="s">
        <v>2381</v>
      </c>
      <c r="K353" s="7">
        <v>45200</v>
      </c>
      <c r="L353" s="6" t="s">
        <v>2374</v>
      </c>
      <c r="M353" s="6" t="s">
        <v>2396</v>
      </c>
      <c r="N353" s="6" t="s">
        <v>849</v>
      </c>
      <c r="O353" s="7"/>
      <c r="P353" s="6" t="s">
        <v>2376</v>
      </c>
    </row>
    <row r="354" spans="1:16" x14ac:dyDescent="0.25">
      <c r="A354" s="5">
        <v>67898049</v>
      </c>
      <c r="B354" s="6" t="s">
        <v>664</v>
      </c>
      <c r="C354" s="6" t="s">
        <v>2378</v>
      </c>
      <c r="D354" s="6" t="s">
        <v>2370</v>
      </c>
      <c r="E354" s="6" t="s">
        <v>2443</v>
      </c>
      <c r="F354" s="7">
        <v>43831</v>
      </c>
      <c r="G354" s="7">
        <v>43566</v>
      </c>
      <c r="H354" s="6" t="s">
        <v>2797</v>
      </c>
      <c r="I354" s="6" t="s">
        <v>849</v>
      </c>
      <c r="J354" s="6" t="s">
        <v>2381</v>
      </c>
      <c r="K354" s="7">
        <v>45151</v>
      </c>
      <c r="L354" s="6" t="s">
        <v>2374</v>
      </c>
      <c r="M354" s="6" t="s">
        <v>2403</v>
      </c>
      <c r="N354" s="6" t="s">
        <v>849</v>
      </c>
      <c r="O354" s="7"/>
      <c r="P354" s="6" t="s">
        <v>2376</v>
      </c>
    </row>
    <row r="355" spans="1:16" x14ac:dyDescent="0.25">
      <c r="A355" s="5">
        <v>67898051</v>
      </c>
      <c r="B355" s="6" t="s">
        <v>2058</v>
      </c>
      <c r="C355" s="6" t="s">
        <v>2378</v>
      </c>
      <c r="D355" s="6" t="s">
        <v>2370</v>
      </c>
      <c r="E355" s="6" t="s">
        <v>2443</v>
      </c>
      <c r="F355" s="7">
        <v>43831</v>
      </c>
      <c r="G355" s="7">
        <v>43566</v>
      </c>
      <c r="H355" s="6" t="s">
        <v>2800</v>
      </c>
      <c r="I355" s="6" t="s">
        <v>849</v>
      </c>
      <c r="J355" s="6" t="s">
        <v>2381</v>
      </c>
      <c r="K355" s="7">
        <v>45205</v>
      </c>
      <c r="L355" s="6" t="s">
        <v>2374</v>
      </c>
      <c r="M355" s="6" t="s">
        <v>2500</v>
      </c>
      <c r="N355" s="6" t="s">
        <v>849</v>
      </c>
      <c r="O355" s="7"/>
      <c r="P355" s="6" t="s">
        <v>2376</v>
      </c>
    </row>
    <row r="356" spans="1:16" x14ac:dyDescent="0.25">
      <c r="A356" s="5">
        <v>67899522</v>
      </c>
      <c r="B356" s="6" t="s">
        <v>2802</v>
      </c>
      <c r="C356" s="6" t="s">
        <v>2378</v>
      </c>
      <c r="D356" s="6" t="s">
        <v>2370</v>
      </c>
      <c r="E356" s="6" t="s">
        <v>2391</v>
      </c>
      <c r="F356" s="7">
        <v>44964</v>
      </c>
      <c r="G356" s="7">
        <v>43567</v>
      </c>
      <c r="H356" s="6" t="s">
        <v>2803</v>
      </c>
      <c r="I356" s="6" t="s">
        <v>849</v>
      </c>
      <c r="J356" s="6" t="s">
        <v>2381</v>
      </c>
      <c r="K356" s="7">
        <v>45190</v>
      </c>
      <c r="L356" s="6" t="s">
        <v>2374</v>
      </c>
      <c r="M356" s="6" t="s">
        <v>2418</v>
      </c>
      <c r="N356" s="6" t="s">
        <v>849</v>
      </c>
      <c r="O356" s="7"/>
      <c r="P356" s="6" t="s">
        <v>2376</v>
      </c>
    </row>
    <row r="357" spans="1:16" x14ac:dyDescent="0.25">
      <c r="A357" s="5">
        <v>67899540</v>
      </c>
      <c r="B357" s="6" t="s">
        <v>665</v>
      </c>
      <c r="C357" s="6" t="s">
        <v>2378</v>
      </c>
      <c r="D357" s="6" t="s">
        <v>2370</v>
      </c>
      <c r="E357" s="6" t="s">
        <v>2391</v>
      </c>
      <c r="F357" s="7">
        <v>44266</v>
      </c>
      <c r="G357" s="7">
        <v>43567</v>
      </c>
      <c r="H357" s="6" t="s">
        <v>2804</v>
      </c>
      <c r="I357" s="6" t="s">
        <v>849</v>
      </c>
      <c r="J357" s="6" t="s">
        <v>2381</v>
      </c>
      <c r="K357" s="7">
        <v>45200</v>
      </c>
      <c r="L357" s="6" t="s">
        <v>2374</v>
      </c>
      <c r="M357" s="6" t="s">
        <v>2409</v>
      </c>
      <c r="N357" s="6" t="s">
        <v>849</v>
      </c>
      <c r="O357" s="7"/>
      <c r="P357" s="6" t="s">
        <v>2376</v>
      </c>
    </row>
    <row r="358" spans="1:16" x14ac:dyDescent="0.25">
      <c r="A358" s="5">
        <v>67899541</v>
      </c>
      <c r="B358" s="6" t="s">
        <v>277</v>
      </c>
      <c r="C358" s="6" t="s">
        <v>2378</v>
      </c>
      <c r="D358" s="6" t="s">
        <v>2370</v>
      </c>
      <c r="E358" s="6" t="s">
        <v>2391</v>
      </c>
      <c r="F358" s="7">
        <v>44266</v>
      </c>
      <c r="G358" s="7">
        <v>43567</v>
      </c>
      <c r="H358" s="6" t="s">
        <v>2805</v>
      </c>
      <c r="I358" s="6" t="s">
        <v>849</v>
      </c>
      <c r="J358" s="6" t="s">
        <v>2381</v>
      </c>
      <c r="K358" s="7">
        <v>45200</v>
      </c>
      <c r="L358" s="6" t="s">
        <v>2374</v>
      </c>
      <c r="M358" s="6" t="s">
        <v>2409</v>
      </c>
      <c r="N358" s="6" t="s">
        <v>849</v>
      </c>
      <c r="O358" s="7"/>
      <c r="P358" s="6" t="s">
        <v>2376</v>
      </c>
    </row>
    <row r="359" spans="1:16" x14ac:dyDescent="0.25">
      <c r="A359" s="5">
        <v>67901583</v>
      </c>
      <c r="B359" s="6" t="s">
        <v>359</v>
      </c>
      <c r="C359" s="6" t="s">
        <v>2378</v>
      </c>
      <c r="D359" s="6" t="s">
        <v>2370</v>
      </c>
      <c r="E359" s="6" t="s">
        <v>2371</v>
      </c>
      <c r="F359" s="7">
        <v>43837</v>
      </c>
      <c r="G359" s="7">
        <v>43580</v>
      </c>
      <c r="H359" s="6" t="s">
        <v>2806</v>
      </c>
      <c r="I359" s="6" t="s">
        <v>849</v>
      </c>
      <c r="J359" s="6" t="s">
        <v>2381</v>
      </c>
      <c r="K359" s="7">
        <v>45200</v>
      </c>
      <c r="L359" s="6" t="s">
        <v>2374</v>
      </c>
      <c r="M359" s="6" t="s">
        <v>2396</v>
      </c>
      <c r="N359" s="6" t="s">
        <v>849</v>
      </c>
      <c r="O359" s="7"/>
      <c r="P359" s="6" t="s">
        <v>2376</v>
      </c>
    </row>
    <row r="360" spans="1:16" x14ac:dyDescent="0.25">
      <c r="A360" s="5">
        <v>67901584</v>
      </c>
      <c r="B360" s="6" t="s">
        <v>350</v>
      </c>
      <c r="C360" s="6" t="s">
        <v>2378</v>
      </c>
      <c r="D360" s="6" t="s">
        <v>2370</v>
      </c>
      <c r="E360" s="6" t="s">
        <v>2405</v>
      </c>
      <c r="F360" s="7">
        <v>45182</v>
      </c>
      <c r="G360" s="7">
        <v>43580</v>
      </c>
      <c r="H360" s="6" t="s">
        <v>2806</v>
      </c>
      <c r="I360" s="6" t="s">
        <v>849</v>
      </c>
      <c r="J360" s="6" t="s">
        <v>2381</v>
      </c>
      <c r="K360" s="7">
        <v>45200</v>
      </c>
      <c r="L360" s="6" t="s">
        <v>2374</v>
      </c>
      <c r="M360" s="6" t="s">
        <v>2396</v>
      </c>
      <c r="N360" s="6" t="s">
        <v>849</v>
      </c>
      <c r="O360" s="7"/>
      <c r="P360" s="6" t="s">
        <v>2376</v>
      </c>
    </row>
    <row r="361" spans="1:16" x14ac:dyDescent="0.25">
      <c r="A361" s="5">
        <v>67901585</v>
      </c>
      <c r="B361" s="6" t="s">
        <v>112</v>
      </c>
      <c r="C361" s="6" t="s">
        <v>2378</v>
      </c>
      <c r="D361" s="6" t="s">
        <v>2370</v>
      </c>
      <c r="E361" s="6" t="s">
        <v>2391</v>
      </c>
      <c r="F361" s="7">
        <v>45194</v>
      </c>
      <c r="G361" s="7">
        <v>43580</v>
      </c>
      <c r="H361" s="6" t="s">
        <v>2807</v>
      </c>
      <c r="I361" s="6" t="s">
        <v>849</v>
      </c>
      <c r="J361" s="6" t="s">
        <v>2381</v>
      </c>
      <c r="K361" s="7">
        <v>45200</v>
      </c>
      <c r="L361" s="6" t="s">
        <v>2374</v>
      </c>
      <c r="M361" s="6" t="s">
        <v>2396</v>
      </c>
      <c r="N361" s="6" t="s">
        <v>849</v>
      </c>
      <c r="O361" s="7"/>
      <c r="P361" s="6" t="s">
        <v>2376</v>
      </c>
    </row>
    <row r="362" spans="1:16" x14ac:dyDescent="0.25">
      <c r="A362" s="5">
        <v>67901589</v>
      </c>
      <c r="B362" s="6" t="s">
        <v>355</v>
      </c>
      <c r="C362" s="6" t="s">
        <v>2378</v>
      </c>
      <c r="D362" s="6" t="s">
        <v>2370</v>
      </c>
      <c r="E362" s="6" t="s">
        <v>2405</v>
      </c>
      <c r="F362" s="7">
        <v>45204</v>
      </c>
      <c r="G362" s="7">
        <v>43580</v>
      </c>
      <c r="H362" s="6" t="s">
        <v>2808</v>
      </c>
      <c r="I362" s="6" t="s">
        <v>849</v>
      </c>
      <c r="J362" s="6" t="s">
        <v>2381</v>
      </c>
      <c r="K362" s="7">
        <v>45204</v>
      </c>
      <c r="L362" s="6" t="s">
        <v>2374</v>
      </c>
      <c r="M362" s="6" t="s">
        <v>2381</v>
      </c>
      <c r="N362" s="6" t="s">
        <v>849</v>
      </c>
      <c r="O362" s="7"/>
      <c r="P362" s="6" t="s">
        <v>2376</v>
      </c>
    </row>
    <row r="363" spans="1:16" x14ac:dyDescent="0.25">
      <c r="A363" s="5">
        <v>67901592</v>
      </c>
      <c r="B363" s="6" t="s">
        <v>1709</v>
      </c>
      <c r="C363" s="6" t="s">
        <v>2378</v>
      </c>
      <c r="D363" s="6" t="s">
        <v>2370</v>
      </c>
      <c r="E363" s="6" t="s">
        <v>2391</v>
      </c>
      <c r="F363" s="7">
        <v>45191</v>
      </c>
      <c r="G363" s="7">
        <v>43580</v>
      </c>
      <c r="H363" s="6" t="s">
        <v>2809</v>
      </c>
      <c r="I363" s="6" t="s">
        <v>849</v>
      </c>
      <c r="J363" s="6" t="s">
        <v>2381</v>
      </c>
      <c r="K363" s="7">
        <v>45200</v>
      </c>
      <c r="L363" s="6" t="s">
        <v>2374</v>
      </c>
      <c r="M363" s="6" t="s">
        <v>2396</v>
      </c>
      <c r="N363" s="6" t="s">
        <v>849</v>
      </c>
      <c r="O363" s="7"/>
      <c r="P363" s="6" t="s">
        <v>2376</v>
      </c>
    </row>
    <row r="364" spans="1:16" x14ac:dyDescent="0.25">
      <c r="A364" s="5">
        <v>67901593</v>
      </c>
      <c r="B364" s="6" t="s">
        <v>666</v>
      </c>
      <c r="C364" s="6" t="s">
        <v>2378</v>
      </c>
      <c r="D364" s="6" t="s">
        <v>2370</v>
      </c>
      <c r="E364" s="6" t="s">
        <v>2391</v>
      </c>
      <c r="F364" s="7">
        <v>45191</v>
      </c>
      <c r="G364" s="7">
        <v>43580</v>
      </c>
      <c r="H364" s="6" t="s">
        <v>2809</v>
      </c>
      <c r="I364" s="6" t="s">
        <v>849</v>
      </c>
      <c r="J364" s="6" t="s">
        <v>2381</v>
      </c>
      <c r="K364" s="7">
        <v>45200</v>
      </c>
      <c r="L364" s="6" t="s">
        <v>2374</v>
      </c>
      <c r="M364" s="6" t="s">
        <v>2396</v>
      </c>
      <c r="N364" s="6" t="s">
        <v>849</v>
      </c>
      <c r="O364" s="7"/>
      <c r="P364" s="6" t="s">
        <v>2376</v>
      </c>
    </row>
    <row r="365" spans="1:16" x14ac:dyDescent="0.25">
      <c r="A365" s="5">
        <v>67904289</v>
      </c>
      <c r="B365" s="6" t="s">
        <v>269</v>
      </c>
      <c r="C365" s="6" t="s">
        <v>2378</v>
      </c>
      <c r="D365" s="6" t="s">
        <v>2370</v>
      </c>
      <c r="E365" s="6" t="s">
        <v>2371</v>
      </c>
      <c r="F365" s="7">
        <v>43862</v>
      </c>
      <c r="G365" s="7">
        <v>43573</v>
      </c>
      <c r="H365" s="6" t="s">
        <v>2810</v>
      </c>
      <c r="I365" s="6" t="s">
        <v>849</v>
      </c>
      <c r="J365" s="6" t="s">
        <v>2381</v>
      </c>
      <c r="K365" s="7">
        <v>45200</v>
      </c>
      <c r="L365" s="6" t="s">
        <v>2374</v>
      </c>
      <c r="M365" s="6" t="s">
        <v>2396</v>
      </c>
      <c r="N365" s="6" t="s">
        <v>849</v>
      </c>
      <c r="O365" s="7"/>
      <c r="P365" s="6" t="s">
        <v>2376</v>
      </c>
    </row>
    <row r="366" spans="1:16" x14ac:dyDescent="0.25">
      <c r="A366" s="5">
        <v>67905834</v>
      </c>
      <c r="B366" s="6" t="s">
        <v>2811</v>
      </c>
      <c r="C366" s="6" t="s">
        <v>2378</v>
      </c>
      <c r="D366" s="6" t="s">
        <v>2370</v>
      </c>
      <c r="E366" s="6" t="s">
        <v>2371</v>
      </c>
      <c r="F366" s="7">
        <v>43862</v>
      </c>
      <c r="G366" s="7">
        <v>43574</v>
      </c>
      <c r="H366" s="6" t="s">
        <v>2812</v>
      </c>
      <c r="I366" s="6" t="s">
        <v>849</v>
      </c>
      <c r="J366" s="6" t="s">
        <v>2381</v>
      </c>
      <c r="K366" s="7">
        <v>45200</v>
      </c>
      <c r="L366" s="6" t="s">
        <v>2374</v>
      </c>
      <c r="M366" s="6" t="s">
        <v>2396</v>
      </c>
      <c r="N366" s="6" t="s">
        <v>849</v>
      </c>
      <c r="O366" s="7"/>
      <c r="P366" s="6" t="s">
        <v>2376</v>
      </c>
    </row>
    <row r="367" spans="1:16" x14ac:dyDescent="0.25">
      <c r="A367" s="5">
        <v>67906607</v>
      </c>
      <c r="B367" s="6" t="s">
        <v>1281</v>
      </c>
      <c r="C367" s="6" t="s">
        <v>2378</v>
      </c>
      <c r="D367" s="6" t="s">
        <v>2370</v>
      </c>
      <c r="E367" s="6" t="s">
        <v>2391</v>
      </c>
      <c r="F367" s="7">
        <v>44953</v>
      </c>
      <c r="G367" s="7">
        <v>43574</v>
      </c>
      <c r="H367" s="6" t="s">
        <v>2813</v>
      </c>
      <c r="I367" s="6" t="s">
        <v>849</v>
      </c>
      <c r="J367" s="6" t="s">
        <v>2381</v>
      </c>
      <c r="K367" s="7">
        <v>45200</v>
      </c>
      <c r="L367" s="6" t="s">
        <v>2374</v>
      </c>
      <c r="M367" s="6" t="s">
        <v>2396</v>
      </c>
      <c r="N367" s="6" t="s">
        <v>849</v>
      </c>
      <c r="O367" s="7"/>
      <c r="P367" s="6" t="s">
        <v>2376</v>
      </c>
    </row>
    <row r="368" spans="1:16" x14ac:dyDescent="0.25">
      <c r="A368" s="5">
        <v>67908208</v>
      </c>
      <c r="B368" s="6" t="s">
        <v>471</v>
      </c>
      <c r="C368" s="6" t="s">
        <v>2378</v>
      </c>
      <c r="D368" s="6" t="s">
        <v>2370</v>
      </c>
      <c r="E368" s="6" t="s">
        <v>2371</v>
      </c>
      <c r="F368" s="7">
        <v>43831</v>
      </c>
      <c r="G368" s="7">
        <v>43578</v>
      </c>
      <c r="H368" s="6" t="s">
        <v>2814</v>
      </c>
      <c r="I368" s="6" t="s">
        <v>849</v>
      </c>
      <c r="J368" s="6" t="s">
        <v>2381</v>
      </c>
      <c r="K368" s="7">
        <v>45200</v>
      </c>
      <c r="L368" s="6" t="s">
        <v>2374</v>
      </c>
      <c r="M368" s="6" t="s">
        <v>2396</v>
      </c>
      <c r="N368" s="6" t="s">
        <v>849</v>
      </c>
      <c r="O368" s="7"/>
      <c r="P368" s="6" t="s">
        <v>2376</v>
      </c>
    </row>
    <row r="369" spans="1:16" x14ac:dyDescent="0.25">
      <c r="A369" s="5">
        <v>67908263</v>
      </c>
      <c r="B369" s="6" t="s">
        <v>160</v>
      </c>
      <c r="C369" s="6" t="s">
        <v>2378</v>
      </c>
      <c r="D369" s="6" t="s">
        <v>2370</v>
      </c>
      <c r="E369" s="6" t="s">
        <v>2371</v>
      </c>
      <c r="F369" s="7">
        <v>43946</v>
      </c>
      <c r="G369" s="7">
        <v>43578</v>
      </c>
      <c r="H369" s="6" t="s">
        <v>2815</v>
      </c>
      <c r="I369" s="6" t="s">
        <v>849</v>
      </c>
      <c r="J369" s="6" t="s">
        <v>2381</v>
      </c>
      <c r="K369" s="7">
        <v>45205</v>
      </c>
      <c r="L369" s="6" t="s">
        <v>2374</v>
      </c>
      <c r="M369" s="6" t="s">
        <v>2375</v>
      </c>
      <c r="N369" s="6" t="s">
        <v>849</v>
      </c>
      <c r="O369" s="7"/>
      <c r="P369" s="6" t="s">
        <v>2376</v>
      </c>
    </row>
    <row r="370" spans="1:16" x14ac:dyDescent="0.25">
      <c r="A370" s="5">
        <v>67910750</v>
      </c>
      <c r="B370" s="6" t="s">
        <v>380</v>
      </c>
      <c r="C370" s="6" t="s">
        <v>2378</v>
      </c>
      <c r="D370" s="6" t="s">
        <v>2370</v>
      </c>
      <c r="E370" s="6" t="s">
        <v>2391</v>
      </c>
      <c r="F370" s="7">
        <v>44690</v>
      </c>
      <c r="G370" s="7">
        <v>43580</v>
      </c>
      <c r="H370" s="6" t="s">
        <v>2816</v>
      </c>
      <c r="I370" s="6" t="s">
        <v>849</v>
      </c>
      <c r="J370" s="6" t="s">
        <v>2381</v>
      </c>
      <c r="K370" s="7">
        <v>45200</v>
      </c>
      <c r="L370" s="6" t="s">
        <v>2374</v>
      </c>
      <c r="M370" s="6" t="s">
        <v>2396</v>
      </c>
      <c r="N370" s="6" t="s">
        <v>849</v>
      </c>
      <c r="O370" s="7"/>
      <c r="P370" s="6" t="s">
        <v>2376</v>
      </c>
    </row>
    <row r="371" spans="1:16" x14ac:dyDescent="0.25">
      <c r="A371" s="5">
        <v>67910752</v>
      </c>
      <c r="B371" s="6" t="s">
        <v>2254</v>
      </c>
      <c r="C371" s="6" t="s">
        <v>2378</v>
      </c>
      <c r="D371" s="6" t="s">
        <v>2370</v>
      </c>
      <c r="E371" s="6" t="s">
        <v>2391</v>
      </c>
      <c r="F371" s="7">
        <v>44624</v>
      </c>
      <c r="G371" s="7">
        <v>43580</v>
      </c>
      <c r="H371" s="6" t="s">
        <v>2817</v>
      </c>
      <c r="I371" s="6" t="s">
        <v>849</v>
      </c>
      <c r="J371" s="6" t="s">
        <v>2381</v>
      </c>
      <c r="K371" s="7">
        <v>45200</v>
      </c>
      <c r="L371" s="6" t="s">
        <v>2374</v>
      </c>
      <c r="M371" s="6" t="s">
        <v>2396</v>
      </c>
      <c r="N371" s="6" t="s">
        <v>849</v>
      </c>
      <c r="O371" s="7"/>
      <c r="P371" s="6" t="s">
        <v>2376</v>
      </c>
    </row>
    <row r="372" spans="1:16" x14ac:dyDescent="0.25">
      <c r="A372" s="5">
        <v>67916885</v>
      </c>
      <c r="B372" s="6" t="s">
        <v>1228</v>
      </c>
      <c r="C372" s="6" t="s">
        <v>2378</v>
      </c>
      <c r="D372" s="6" t="s">
        <v>2370</v>
      </c>
      <c r="E372" s="6" t="s">
        <v>2391</v>
      </c>
      <c r="F372" s="7">
        <v>44679</v>
      </c>
      <c r="G372" s="7">
        <v>43592</v>
      </c>
      <c r="H372" s="6" t="s">
        <v>2818</v>
      </c>
      <c r="I372" s="6" t="s">
        <v>849</v>
      </c>
      <c r="J372" s="6" t="s">
        <v>2381</v>
      </c>
      <c r="K372" s="7">
        <v>45200</v>
      </c>
      <c r="L372" s="6" t="s">
        <v>2374</v>
      </c>
      <c r="M372" s="6" t="s">
        <v>2396</v>
      </c>
      <c r="N372" s="6" t="s">
        <v>849</v>
      </c>
      <c r="O372" s="7"/>
      <c r="P372" s="6" t="s">
        <v>2376</v>
      </c>
    </row>
    <row r="373" spans="1:16" x14ac:dyDescent="0.25">
      <c r="A373" s="5">
        <v>67916888</v>
      </c>
      <c r="B373" s="6" t="s">
        <v>1230</v>
      </c>
      <c r="C373" s="6" t="s">
        <v>2378</v>
      </c>
      <c r="D373" s="6" t="s">
        <v>2370</v>
      </c>
      <c r="E373" s="6" t="s">
        <v>2391</v>
      </c>
      <c r="F373" s="7">
        <v>44866</v>
      </c>
      <c r="G373" s="7">
        <v>43592</v>
      </c>
      <c r="H373" s="6" t="s">
        <v>2819</v>
      </c>
      <c r="I373" s="6" t="s">
        <v>849</v>
      </c>
      <c r="J373" s="6" t="s">
        <v>2381</v>
      </c>
      <c r="K373" s="7">
        <v>45200</v>
      </c>
      <c r="L373" s="6" t="s">
        <v>2374</v>
      </c>
      <c r="M373" s="6" t="s">
        <v>2396</v>
      </c>
      <c r="N373" s="6" t="s">
        <v>849</v>
      </c>
      <c r="O373" s="7"/>
      <c r="P373" s="6" t="s">
        <v>2376</v>
      </c>
    </row>
    <row r="374" spans="1:16" x14ac:dyDescent="0.25">
      <c r="A374" s="5">
        <v>67916889</v>
      </c>
      <c r="B374" s="6" t="s">
        <v>1502</v>
      </c>
      <c r="C374" s="6" t="s">
        <v>2378</v>
      </c>
      <c r="D374" s="6" t="s">
        <v>2370</v>
      </c>
      <c r="E374" s="6" t="s">
        <v>2391</v>
      </c>
      <c r="F374" s="7">
        <v>44692</v>
      </c>
      <c r="G374" s="7">
        <v>43592</v>
      </c>
      <c r="H374" s="6" t="s">
        <v>2820</v>
      </c>
      <c r="I374" s="6" t="s">
        <v>849</v>
      </c>
      <c r="J374" s="6" t="s">
        <v>2381</v>
      </c>
      <c r="K374" s="7">
        <v>45200</v>
      </c>
      <c r="L374" s="6" t="s">
        <v>2374</v>
      </c>
      <c r="M374" s="6" t="s">
        <v>2396</v>
      </c>
      <c r="N374" s="6" t="s">
        <v>849</v>
      </c>
      <c r="O374" s="7"/>
      <c r="P374" s="6" t="s">
        <v>2376</v>
      </c>
    </row>
    <row r="375" spans="1:16" x14ac:dyDescent="0.25">
      <c r="A375" s="5">
        <v>67916890</v>
      </c>
      <c r="B375" s="6" t="s">
        <v>2821</v>
      </c>
      <c r="C375" s="6" t="s">
        <v>2378</v>
      </c>
      <c r="D375" s="6" t="s">
        <v>2370</v>
      </c>
      <c r="E375" s="6" t="s">
        <v>2411</v>
      </c>
      <c r="F375" s="7">
        <v>44013</v>
      </c>
      <c r="G375" s="7">
        <v>43592</v>
      </c>
      <c r="H375" s="6" t="s">
        <v>2822</v>
      </c>
      <c r="I375" s="6" t="s">
        <v>849</v>
      </c>
      <c r="J375" s="6" t="s">
        <v>2381</v>
      </c>
      <c r="K375" s="7">
        <v>45200</v>
      </c>
      <c r="L375" s="6" t="s">
        <v>2374</v>
      </c>
      <c r="M375" s="6" t="s">
        <v>2396</v>
      </c>
      <c r="N375" s="6" t="s">
        <v>849</v>
      </c>
      <c r="O375" s="7"/>
      <c r="P375" s="6" t="s">
        <v>2376</v>
      </c>
    </row>
    <row r="376" spans="1:16" x14ac:dyDescent="0.25">
      <c r="A376" s="5">
        <v>67920472</v>
      </c>
      <c r="B376" s="6" t="s">
        <v>51</v>
      </c>
      <c r="C376" s="6" t="s">
        <v>2378</v>
      </c>
      <c r="D376" s="6" t="s">
        <v>2370</v>
      </c>
      <c r="E376" s="6" t="s">
        <v>2391</v>
      </c>
      <c r="F376" s="7">
        <v>44840</v>
      </c>
      <c r="G376" s="7">
        <v>43593</v>
      </c>
      <c r="H376" s="6" t="s">
        <v>2823</v>
      </c>
      <c r="I376" s="6" t="s">
        <v>849</v>
      </c>
      <c r="J376" s="6" t="s">
        <v>2381</v>
      </c>
      <c r="K376" s="7">
        <v>45200</v>
      </c>
      <c r="L376" s="6" t="s">
        <v>2374</v>
      </c>
      <c r="M376" s="6" t="s">
        <v>2393</v>
      </c>
      <c r="N376" s="6" t="s">
        <v>849</v>
      </c>
      <c r="O376" s="7"/>
      <c r="P376" s="6" t="s">
        <v>2376</v>
      </c>
    </row>
    <row r="377" spans="1:16" x14ac:dyDescent="0.25">
      <c r="A377" s="5">
        <v>67920477</v>
      </c>
      <c r="B377" s="6" t="s">
        <v>2824</v>
      </c>
      <c r="C377" s="6" t="s">
        <v>2378</v>
      </c>
      <c r="D377" s="6" t="s">
        <v>2370</v>
      </c>
      <c r="E377" s="6" t="s">
        <v>2391</v>
      </c>
      <c r="F377" s="7">
        <v>44748</v>
      </c>
      <c r="G377" s="7">
        <v>43593</v>
      </c>
      <c r="H377" s="6" t="s">
        <v>2825</v>
      </c>
      <c r="I377" s="6" t="s">
        <v>849</v>
      </c>
      <c r="J377" s="6" t="s">
        <v>2381</v>
      </c>
      <c r="K377" s="7">
        <v>45200</v>
      </c>
      <c r="L377" s="6" t="s">
        <v>2374</v>
      </c>
      <c r="M377" s="6" t="s">
        <v>2396</v>
      </c>
      <c r="N377" s="6" t="s">
        <v>849</v>
      </c>
      <c r="O377" s="7"/>
      <c r="P377" s="6" t="s">
        <v>2376</v>
      </c>
    </row>
    <row r="378" spans="1:16" x14ac:dyDescent="0.25">
      <c r="A378" s="5">
        <v>67920479</v>
      </c>
      <c r="B378" s="6" t="s">
        <v>2826</v>
      </c>
      <c r="C378" s="6" t="s">
        <v>2378</v>
      </c>
      <c r="D378" s="6" t="s">
        <v>2370</v>
      </c>
      <c r="E378" s="6" t="s">
        <v>2391</v>
      </c>
      <c r="F378" s="7">
        <v>44824</v>
      </c>
      <c r="G378" s="7">
        <v>43593</v>
      </c>
      <c r="H378" s="6" t="s">
        <v>2827</v>
      </c>
      <c r="I378" s="6" t="s">
        <v>849</v>
      </c>
      <c r="J378" s="6" t="s">
        <v>2381</v>
      </c>
      <c r="K378" s="7">
        <v>45151</v>
      </c>
      <c r="L378" s="6" t="s">
        <v>2374</v>
      </c>
      <c r="M378" s="6" t="s">
        <v>2403</v>
      </c>
      <c r="N378" s="6" t="s">
        <v>849</v>
      </c>
      <c r="O378" s="7"/>
      <c r="P378" s="6" t="s">
        <v>2376</v>
      </c>
    </row>
    <row r="379" spans="1:16" x14ac:dyDescent="0.25">
      <c r="A379" s="5">
        <v>67925713</v>
      </c>
      <c r="B379" s="6" t="s">
        <v>2828</v>
      </c>
      <c r="C379" s="6" t="s">
        <v>2378</v>
      </c>
      <c r="D379" s="6" t="s">
        <v>2370</v>
      </c>
      <c r="E379" s="6" t="s">
        <v>2391</v>
      </c>
      <c r="F379" s="7">
        <v>44860</v>
      </c>
      <c r="G379" s="7">
        <v>43598</v>
      </c>
      <c r="H379" s="6" t="s">
        <v>2829</v>
      </c>
      <c r="I379" s="6" t="s">
        <v>849</v>
      </c>
      <c r="J379" s="6" t="s">
        <v>2381</v>
      </c>
      <c r="K379" s="7">
        <v>45200</v>
      </c>
      <c r="L379" s="6" t="s">
        <v>2374</v>
      </c>
      <c r="M379" s="6" t="s">
        <v>2393</v>
      </c>
      <c r="N379" s="6" t="s">
        <v>849</v>
      </c>
      <c r="O379" s="7"/>
      <c r="P379" s="6" t="s">
        <v>2376</v>
      </c>
    </row>
    <row r="380" spans="1:16" x14ac:dyDescent="0.25">
      <c r="A380" s="5">
        <v>67927316</v>
      </c>
      <c r="B380" s="6" t="s">
        <v>1231</v>
      </c>
      <c r="C380" s="6" t="s">
        <v>2378</v>
      </c>
      <c r="D380" s="6" t="s">
        <v>2370</v>
      </c>
      <c r="E380" s="6" t="s">
        <v>2411</v>
      </c>
      <c r="F380" s="7">
        <v>43800</v>
      </c>
      <c r="G380" s="7">
        <v>43601</v>
      </c>
      <c r="H380" s="6" t="s">
        <v>2819</v>
      </c>
      <c r="I380" s="6" t="s">
        <v>849</v>
      </c>
      <c r="J380" s="6" t="s">
        <v>2381</v>
      </c>
      <c r="K380" s="7">
        <v>45200</v>
      </c>
      <c r="L380" s="6" t="s">
        <v>2374</v>
      </c>
      <c r="M380" s="6" t="s">
        <v>2396</v>
      </c>
      <c r="N380" s="6" t="s">
        <v>849</v>
      </c>
      <c r="O380" s="7"/>
      <c r="P380" s="6" t="s">
        <v>2376</v>
      </c>
    </row>
    <row r="381" spans="1:16" x14ac:dyDescent="0.25">
      <c r="A381" s="5">
        <v>67929984</v>
      </c>
      <c r="B381" s="6" t="s">
        <v>2830</v>
      </c>
      <c r="C381" s="6" t="s">
        <v>2378</v>
      </c>
      <c r="D381" s="6" t="s">
        <v>2370</v>
      </c>
      <c r="E381" s="6" t="s">
        <v>2371</v>
      </c>
      <c r="F381" s="7">
        <v>43865</v>
      </c>
      <c r="G381" s="7">
        <v>43606</v>
      </c>
      <c r="H381" s="6" t="s">
        <v>2831</v>
      </c>
      <c r="I381" s="6" t="s">
        <v>849</v>
      </c>
      <c r="J381" s="6" t="s">
        <v>2381</v>
      </c>
      <c r="K381" s="7">
        <v>45200</v>
      </c>
      <c r="L381" s="6" t="s">
        <v>2374</v>
      </c>
      <c r="M381" s="6" t="s">
        <v>2396</v>
      </c>
      <c r="N381" s="6" t="s">
        <v>849</v>
      </c>
      <c r="O381" s="7"/>
      <c r="P381" s="6" t="s">
        <v>2376</v>
      </c>
    </row>
    <row r="382" spans="1:16" x14ac:dyDescent="0.25">
      <c r="A382" s="5">
        <v>67933732</v>
      </c>
      <c r="B382" s="6" t="s">
        <v>1312</v>
      </c>
      <c r="C382" s="6" t="s">
        <v>2378</v>
      </c>
      <c r="D382" s="6" t="s">
        <v>2370</v>
      </c>
      <c r="E382" s="6" t="s">
        <v>2391</v>
      </c>
      <c r="F382" s="7">
        <v>44631</v>
      </c>
      <c r="G382" s="7">
        <v>43607</v>
      </c>
      <c r="H382" s="6" t="s">
        <v>2832</v>
      </c>
      <c r="I382" s="6" t="s">
        <v>849</v>
      </c>
      <c r="J382" s="6" t="s">
        <v>2381</v>
      </c>
      <c r="K382" s="7">
        <v>45200</v>
      </c>
      <c r="L382" s="6" t="s">
        <v>2374</v>
      </c>
      <c r="M382" s="6" t="s">
        <v>2396</v>
      </c>
      <c r="N382" s="6" t="s">
        <v>849</v>
      </c>
      <c r="O382" s="7"/>
      <c r="P382" s="6" t="s">
        <v>2376</v>
      </c>
    </row>
    <row r="383" spans="1:16" x14ac:dyDescent="0.25">
      <c r="A383" s="5">
        <v>67936395</v>
      </c>
      <c r="B383" s="6" t="s">
        <v>1355</v>
      </c>
      <c r="C383" s="6" t="s">
        <v>2378</v>
      </c>
      <c r="D383" s="6" t="s">
        <v>2370</v>
      </c>
      <c r="E383" s="6" t="s">
        <v>2391</v>
      </c>
      <c r="F383" s="7">
        <v>44635</v>
      </c>
      <c r="G383" s="7">
        <v>43609</v>
      </c>
      <c r="H383" s="6" t="s">
        <v>2833</v>
      </c>
      <c r="I383" s="6" t="s">
        <v>849</v>
      </c>
      <c r="J383" s="6" t="s">
        <v>2381</v>
      </c>
      <c r="K383" s="7">
        <v>45200</v>
      </c>
      <c r="L383" s="6" t="s">
        <v>2374</v>
      </c>
      <c r="M383" s="6" t="s">
        <v>2396</v>
      </c>
      <c r="N383" s="6" t="s">
        <v>849</v>
      </c>
      <c r="O383" s="7"/>
      <c r="P383" s="6" t="s">
        <v>2376</v>
      </c>
    </row>
    <row r="384" spans="1:16" x14ac:dyDescent="0.25">
      <c r="A384" s="5">
        <v>67936396</v>
      </c>
      <c r="B384" s="6" t="s">
        <v>1311</v>
      </c>
      <c r="C384" s="6" t="s">
        <v>2378</v>
      </c>
      <c r="D384" s="6" t="s">
        <v>2370</v>
      </c>
      <c r="E384" s="6" t="s">
        <v>2391</v>
      </c>
      <c r="F384" s="7">
        <v>44631</v>
      </c>
      <c r="G384" s="7">
        <v>43609</v>
      </c>
      <c r="H384" s="6" t="s">
        <v>2834</v>
      </c>
      <c r="I384" s="6" t="s">
        <v>849</v>
      </c>
      <c r="J384" s="6" t="s">
        <v>2381</v>
      </c>
      <c r="K384" s="7">
        <v>45200</v>
      </c>
      <c r="L384" s="6" t="s">
        <v>2374</v>
      </c>
      <c r="M384" s="6" t="s">
        <v>2396</v>
      </c>
      <c r="N384" s="6" t="s">
        <v>849</v>
      </c>
      <c r="O384" s="7"/>
      <c r="P384" s="6" t="s">
        <v>2376</v>
      </c>
    </row>
    <row r="385" spans="1:16" x14ac:dyDescent="0.25">
      <c r="A385" s="5">
        <v>67942012</v>
      </c>
      <c r="B385" s="6" t="s">
        <v>273</v>
      </c>
      <c r="C385" s="6" t="s">
        <v>2378</v>
      </c>
      <c r="D385" s="6" t="s">
        <v>2370</v>
      </c>
      <c r="E385" s="6" t="s">
        <v>2405</v>
      </c>
      <c r="F385" s="7">
        <v>44830</v>
      </c>
      <c r="G385" s="7">
        <v>43614</v>
      </c>
      <c r="H385" s="6" t="s">
        <v>2835</v>
      </c>
      <c r="I385" s="6" t="s">
        <v>849</v>
      </c>
      <c r="J385" s="6" t="s">
        <v>2381</v>
      </c>
      <c r="K385" s="7">
        <v>45200</v>
      </c>
      <c r="L385" s="6" t="s">
        <v>2374</v>
      </c>
      <c r="M385" s="6" t="s">
        <v>2396</v>
      </c>
      <c r="N385" s="6" t="s">
        <v>849</v>
      </c>
      <c r="O385" s="7"/>
      <c r="P385" s="6" t="s">
        <v>2376</v>
      </c>
    </row>
    <row r="386" spans="1:16" x14ac:dyDescent="0.25">
      <c r="A386" s="5">
        <v>67945790</v>
      </c>
      <c r="B386" s="6" t="s">
        <v>2836</v>
      </c>
      <c r="C386" s="6" t="s">
        <v>2378</v>
      </c>
      <c r="D386" s="6" t="s">
        <v>2370</v>
      </c>
      <c r="E386" s="6" t="s">
        <v>2405</v>
      </c>
      <c r="F386" s="7">
        <v>44984</v>
      </c>
      <c r="G386" s="7">
        <v>43620</v>
      </c>
      <c r="H386" s="6" t="s">
        <v>2837</v>
      </c>
      <c r="I386" s="6" t="s">
        <v>849</v>
      </c>
      <c r="J386" s="6" t="s">
        <v>2381</v>
      </c>
      <c r="K386" s="7">
        <v>45200</v>
      </c>
      <c r="L386" s="6" t="s">
        <v>2374</v>
      </c>
      <c r="M386" s="6" t="s">
        <v>2396</v>
      </c>
      <c r="N386" s="6" t="s">
        <v>849</v>
      </c>
      <c r="O386" s="7"/>
      <c r="P386" s="6" t="s">
        <v>2376</v>
      </c>
    </row>
    <row r="387" spans="1:16" x14ac:dyDescent="0.25">
      <c r="A387" s="5">
        <v>67945791</v>
      </c>
      <c r="B387" s="6" t="s">
        <v>2838</v>
      </c>
      <c r="C387" s="6" t="s">
        <v>2378</v>
      </c>
      <c r="D387" s="6" t="s">
        <v>2370</v>
      </c>
      <c r="E387" s="6" t="s">
        <v>2391</v>
      </c>
      <c r="F387" s="7">
        <v>44984</v>
      </c>
      <c r="G387" s="7">
        <v>43620</v>
      </c>
      <c r="H387" s="6" t="s">
        <v>2839</v>
      </c>
      <c r="I387" s="6" t="s">
        <v>849</v>
      </c>
      <c r="J387" s="6" t="s">
        <v>2381</v>
      </c>
      <c r="K387" s="7">
        <v>45200</v>
      </c>
      <c r="L387" s="6" t="s">
        <v>2374</v>
      </c>
      <c r="M387" s="6" t="s">
        <v>2396</v>
      </c>
      <c r="N387" s="6" t="s">
        <v>849</v>
      </c>
      <c r="O387" s="7"/>
      <c r="P387" s="6" t="s">
        <v>2376</v>
      </c>
    </row>
    <row r="388" spans="1:16" x14ac:dyDescent="0.25">
      <c r="A388" s="5">
        <v>67946550</v>
      </c>
      <c r="B388" s="6" t="s">
        <v>2840</v>
      </c>
      <c r="C388" s="6" t="s">
        <v>2378</v>
      </c>
      <c r="D388" s="6" t="s">
        <v>2370</v>
      </c>
      <c r="E388" s="6" t="s">
        <v>2391</v>
      </c>
      <c r="F388" s="7">
        <v>45155</v>
      </c>
      <c r="G388" s="7">
        <v>43621</v>
      </c>
      <c r="H388" s="6" t="s">
        <v>2835</v>
      </c>
      <c r="I388" s="6" t="s">
        <v>849</v>
      </c>
      <c r="J388" s="6" t="s">
        <v>2381</v>
      </c>
      <c r="K388" s="7">
        <v>45200</v>
      </c>
      <c r="L388" s="6" t="s">
        <v>2374</v>
      </c>
      <c r="M388" s="6" t="s">
        <v>2403</v>
      </c>
      <c r="N388" s="6" t="s">
        <v>849</v>
      </c>
      <c r="O388" s="7"/>
      <c r="P388" s="6" t="s">
        <v>2376</v>
      </c>
    </row>
    <row r="389" spans="1:16" x14ac:dyDescent="0.25">
      <c r="A389" s="5">
        <v>67946551</v>
      </c>
      <c r="B389" s="6" t="s">
        <v>2841</v>
      </c>
      <c r="C389" s="6" t="s">
        <v>2378</v>
      </c>
      <c r="D389" s="6" t="s">
        <v>2370</v>
      </c>
      <c r="E389" s="6" t="s">
        <v>2391</v>
      </c>
      <c r="F389" s="7">
        <v>44806</v>
      </c>
      <c r="G389" s="7">
        <v>43621</v>
      </c>
      <c r="H389" s="6" t="s">
        <v>2768</v>
      </c>
      <c r="I389" s="6" t="s">
        <v>849</v>
      </c>
      <c r="J389" s="6" t="s">
        <v>2381</v>
      </c>
      <c r="K389" s="7">
        <v>45200</v>
      </c>
      <c r="L389" s="6" t="s">
        <v>2374</v>
      </c>
      <c r="M389" s="6" t="s">
        <v>2403</v>
      </c>
      <c r="N389" s="6" t="s">
        <v>849</v>
      </c>
      <c r="O389" s="7"/>
      <c r="P389" s="6" t="s">
        <v>2376</v>
      </c>
    </row>
    <row r="390" spans="1:16" x14ac:dyDescent="0.25">
      <c r="A390" s="5">
        <v>67946552</v>
      </c>
      <c r="B390" s="6" t="s">
        <v>2842</v>
      </c>
      <c r="C390" s="6" t="s">
        <v>2378</v>
      </c>
      <c r="D390" s="6" t="s">
        <v>2370</v>
      </c>
      <c r="E390" s="6" t="s">
        <v>2391</v>
      </c>
      <c r="F390" s="7">
        <v>44692</v>
      </c>
      <c r="G390" s="7">
        <v>43621</v>
      </c>
      <c r="H390" s="6" t="s">
        <v>2834</v>
      </c>
      <c r="I390" s="6" t="s">
        <v>849</v>
      </c>
      <c r="J390" s="6" t="s">
        <v>2381</v>
      </c>
      <c r="K390" s="7">
        <v>45200</v>
      </c>
      <c r="L390" s="6" t="s">
        <v>2374</v>
      </c>
      <c r="M390" s="6" t="s">
        <v>2403</v>
      </c>
      <c r="N390" s="6" t="s">
        <v>849</v>
      </c>
      <c r="O390" s="7"/>
      <c r="P390" s="6" t="s">
        <v>2376</v>
      </c>
    </row>
    <row r="391" spans="1:16" x14ac:dyDescent="0.25">
      <c r="A391" s="5">
        <v>67946557</v>
      </c>
      <c r="B391" s="6" t="s">
        <v>1163</v>
      </c>
      <c r="C391" s="6" t="s">
        <v>2378</v>
      </c>
      <c r="D391" s="6" t="s">
        <v>2370</v>
      </c>
      <c r="E391" s="6" t="s">
        <v>2391</v>
      </c>
      <c r="F391" s="7">
        <v>44866</v>
      </c>
      <c r="G391" s="7">
        <v>43621</v>
      </c>
      <c r="H391" s="6" t="s">
        <v>2843</v>
      </c>
      <c r="I391" s="6" t="s">
        <v>849</v>
      </c>
      <c r="J391" s="6" t="s">
        <v>2381</v>
      </c>
      <c r="K391" s="7">
        <v>45200</v>
      </c>
      <c r="L391" s="6" t="s">
        <v>2374</v>
      </c>
      <c r="M391" s="6" t="s">
        <v>2403</v>
      </c>
      <c r="N391" s="6" t="s">
        <v>849</v>
      </c>
      <c r="O391" s="7"/>
      <c r="P391" s="6" t="s">
        <v>2376</v>
      </c>
    </row>
    <row r="392" spans="1:16" x14ac:dyDescent="0.25">
      <c r="A392" s="5">
        <v>67946558</v>
      </c>
      <c r="B392" s="6" t="s">
        <v>1219</v>
      </c>
      <c r="C392" s="6" t="s">
        <v>2378</v>
      </c>
      <c r="D392" s="6" t="s">
        <v>2370</v>
      </c>
      <c r="E392" s="6" t="s">
        <v>2391</v>
      </c>
      <c r="F392" s="7">
        <v>44866</v>
      </c>
      <c r="G392" s="7">
        <v>43621</v>
      </c>
      <c r="H392" s="6" t="s">
        <v>2844</v>
      </c>
      <c r="I392" s="6" t="s">
        <v>849</v>
      </c>
      <c r="J392" s="6" t="s">
        <v>2381</v>
      </c>
      <c r="K392" s="7">
        <v>45200</v>
      </c>
      <c r="L392" s="6" t="s">
        <v>2374</v>
      </c>
      <c r="M392" s="6" t="s">
        <v>2403</v>
      </c>
      <c r="N392" s="6" t="s">
        <v>849</v>
      </c>
      <c r="O392" s="7"/>
      <c r="P392" s="6" t="s">
        <v>2376</v>
      </c>
    </row>
    <row r="393" spans="1:16" x14ac:dyDescent="0.25">
      <c r="A393" s="5">
        <v>67946559</v>
      </c>
      <c r="B393" s="6" t="s">
        <v>668</v>
      </c>
      <c r="C393" s="6" t="s">
        <v>2378</v>
      </c>
      <c r="D393" s="6" t="s">
        <v>2370</v>
      </c>
      <c r="E393" s="6" t="s">
        <v>2391</v>
      </c>
      <c r="F393" s="7">
        <v>45030</v>
      </c>
      <c r="G393" s="7">
        <v>43621</v>
      </c>
      <c r="H393" s="6" t="s">
        <v>2845</v>
      </c>
      <c r="I393" s="6" t="s">
        <v>849</v>
      </c>
      <c r="J393" s="6" t="s">
        <v>2381</v>
      </c>
      <c r="K393" s="7">
        <v>45151</v>
      </c>
      <c r="L393" s="6" t="s">
        <v>2374</v>
      </c>
      <c r="M393" s="6" t="s">
        <v>2403</v>
      </c>
      <c r="N393" s="6" t="s">
        <v>849</v>
      </c>
      <c r="O393" s="7"/>
      <c r="P393" s="6" t="s">
        <v>2376</v>
      </c>
    </row>
    <row r="394" spans="1:16" x14ac:dyDescent="0.25">
      <c r="A394" s="5">
        <v>67949709</v>
      </c>
      <c r="B394" s="6" t="s">
        <v>1164</v>
      </c>
      <c r="C394" s="6" t="s">
        <v>2378</v>
      </c>
      <c r="D394" s="6" t="s">
        <v>2370</v>
      </c>
      <c r="E394" s="6" t="s">
        <v>2391</v>
      </c>
      <c r="F394" s="7">
        <v>44866</v>
      </c>
      <c r="G394" s="7">
        <v>43626</v>
      </c>
      <c r="H394" s="6" t="s">
        <v>2843</v>
      </c>
      <c r="I394" s="6" t="s">
        <v>849</v>
      </c>
      <c r="J394" s="6" t="s">
        <v>2381</v>
      </c>
      <c r="K394" s="7">
        <v>45200</v>
      </c>
      <c r="L394" s="6" t="s">
        <v>2374</v>
      </c>
      <c r="M394" s="6" t="s">
        <v>2403</v>
      </c>
      <c r="N394" s="6" t="s">
        <v>849</v>
      </c>
      <c r="O394" s="7"/>
      <c r="P394" s="6" t="s">
        <v>2376</v>
      </c>
    </row>
    <row r="395" spans="1:16" x14ac:dyDescent="0.25">
      <c r="A395" s="5">
        <v>67949711</v>
      </c>
      <c r="B395" s="6" t="s">
        <v>1220</v>
      </c>
      <c r="C395" s="6" t="s">
        <v>2378</v>
      </c>
      <c r="D395" s="6" t="s">
        <v>2370</v>
      </c>
      <c r="E395" s="6" t="s">
        <v>2411</v>
      </c>
      <c r="F395" s="7">
        <v>43770</v>
      </c>
      <c r="G395" s="7">
        <v>43626</v>
      </c>
      <c r="H395" s="6" t="s">
        <v>2844</v>
      </c>
      <c r="I395" s="6" t="s">
        <v>849</v>
      </c>
      <c r="J395" s="6" t="s">
        <v>2381</v>
      </c>
      <c r="K395" s="7">
        <v>45200</v>
      </c>
      <c r="L395" s="6" t="s">
        <v>2374</v>
      </c>
      <c r="M395" s="6" t="s">
        <v>2403</v>
      </c>
      <c r="N395" s="6" t="s">
        <v>849</v>
      </c>
      <c r="O395" s="7"/>
      <c r="P395" s="6" t="s">
        <v>2376</v>
      </c>
    </row>
    <row r="396" spans="1:16" x14ac:dyDescent="0.25">
      <c r="A396" s="5">
        <v>67954789</v>
      </c>
      <c r="B396" s="6" t="s">
        <v>274</v>
      </c>
      <c r="C396" s="6" t="s">
        <v>2378</v>
      </c>
      <c r="D396" s="6" t="s">
        <v>2370</v>
      </c>
      <c r="E396" s="6" t="s">
        <v>2391</v>
      </c>
      <c r="F396" s="7">
        <v>44631</v>
      </c>
      <c r="G396" s="7">
        <v>43630</v>
      </c>
      <c r="H396" s="6" t="s">
        <v>2846</v>
      </c>
      <c r="I396" s="6" t="s">
        <v>849</v>
      </c>
      <c r="J396" s="6" t="s">
        <v>2381</v>
      </c>
      <c r="K396" s="7">
        <v>45200</v>
      </c>
      <c r="L396" s="6" t="s">
        <v>2374</v>
      </c>
      <c r="M396" s="6" t="s">
        <v>2403</v>
      </c>
      <c r="N396" s="6" t="s">
        <v>849</v>
      </c>
      <c r="O396" s="7"/>
      <c r="P396" s="6" t="s">
        <v>2376</v>
      </c>
    </row>
    <row r="397" spans="1:16" x14ac:dyDescent="0.25">
      <c r="A397" s="5">
        <v>67957224</v>
      </c>
      <c r="B397" s="6" t="s">
        <v>2847</v>
      </c>
      <c r="C397" s="6" t="s">
        <v>2378</v>
      </c>
      <c r="D397" s="6" t="s">
        <v>2370</v>
      </c>
      <c r="E397" s="6" t="s">
        <v>2391</v>
      </c>
      <c r="F397" s="7">
        <v>44818</v>
      </c>
      <c r="G397" s="7">
        <v>43634</v>
      </c>
      <c r="H397" s="6" t="s">
        <v>2846</v>
      </c>
      <c r="I397" s="6" t="s">
        <v>849</v>
      </c>
      <c r="J397" s="6" t="s">
        <v>2381</v>
      </c>
      <c r="K397" s="7">
        <v>45200</v>
      </c>
      <c r="L397" s="6" t="s">
        <v>2374</v>
      </c>
      <c r="M397" s="6" t="s">
        <v>2403</v>
      </c>
      <c r="N397" s="6" t="s">
        <v>849</v>
      </c>
      <c r="O397" s="7"/>
      <c r="P397" s="6" t="s">
        <v>2376</v>
      </c>
    </row>
    <row r="398" spans="1:16" x14ac:dyDescent="0.25">
      <c r="A398" s="5">
        <v>67958624</v>
      </c>
      <c r="B398" s="6" t="s">
        <v>2268</v>
      </c>
      <c r="C398" s="6" t="s">
        <v>2378</v>
      </c>
      <c r="D398" s="6" t="s">
        <v>2370</v>
      </c>
      <c r="E398" s="6" t="s">
        <v>2391</v>
      </c>
      <c r="F398" s="7">
        <v>45133</v>
      </c>
      <c r="G398" s="7">
        <v>43636</v>
      </c>
      <c r="H398" s="6" t="s">
        <v>2613</v>
      </c>
      <c r="I398" s="6" t="s">
        <v>849</v>
      </c>
      <c r="J398" s="6" t="s">
        <v>2381</v>
      </c>
      <c r="K398" s="7">
        <v>45200</v>
      </c>
      <c r="L398" s="6" t="s">
        <v>2374</v>
      </c>
      <c r="M398" s="6" t="s">
        <v>2403</v>
      </c>
      <c r="N398" s="6" t="s">
        <v>849</v>
      </c>
      <c r="O398" s="7"/>
      <c r="P398" s="6" t="s">
        <v>2376</v>
      </c>
    </row>
    <row r="399" spans="1:16" x14ac:dyDescent="0.25">
      <c r="A399" s="5">
        <v>67959551</v>
      </c>
      <c r="B399" s="6" t="s">
        <v>669</v>
      </c>
      <c r="C399" s="6" t="s">
        <v>2378</v>
      </c>
      <c r="D399" s="6" t="s">
        <v>2370</v>
      </c>
      <c r="E399" s="6" t="s">
        <v>2391</v>
      </c>
      <c r="F399" s="7">
        <v>45135</v>
      </c>
      <c r="G399" s="7">
        <v>43636</v>
      </c>
      <c r="H399" s="6" t="s">
        <v>2848</v>
      </c>
      <c r="I399" s="6" t="s">
        <v>849</v>
      </c>
      <c r="J399" s="6" t="s">
        <v>2381</v>
      </c>
      <c r="K399" s="7">
        <v>45200</v>
      </c>
      <c r="L399" s="6" t="s">
        <v>2374</v>
      </c>
      <c r="M399" s="6" t="s">
        <v>2403</v>
      </c>
      <c r="N399" s="6" t="s">
        <v>849</v>
      </c>
      <c r="O399" s="7"/>
      <c r="P399" s="6" t="s">
        <v>2376</v>
      </c>
    </row>
    <row r="400" spans="1:16" x14ac:dyDescent="0.25">
      <c r="A400" s="5">
        <v>67964162</v>
      </c>
      <c r="B400" s="6" t="s">
        <v>670</v>
      </c>
      <c r="C400" s="6" t="s">
        <v>2378</v>
      </c>
      <c r="D400" s="6" t="s">
        <v>2370</v>
      </c>
      <c r="E400" s="6" t="s">
        <v>2391</v>
      </c>
      <c r="F400" s="7">
        <v>45194</v>
      </c>
      <c r="G400" s="7">
        <v>43641</v>
      </c>
      <c r="H400" s="6" t="s">
        <v>2849</v>
      </c>
      <c r="I400" s="6" t="s">
        <v>849</v>
      </c>
      <c r="J400" s="6" t="s">
        <v>2381</v>
      </c>
      <c r="K400" s="7">
        <v>45200</v>
      </c>
      <c r="L400" s="6" t="s">
        <v>2374</v>
      </c>
      <c r="M400" s="6" t="s">
        <v>2403</v>
      </c>
      <c r="N400" s="6" t="s">
        <v>849</v>
      </c>
      <c r="O400" s="7"/>
      <c r="P400" s="6" t="s">
        <v>2376</v>
      </c>
    </row>
    <row r="401" spans="1:16" x14ac:dyDescent="0.25">
      <c r="A401" s="5">
        <v>67964163</v>
      </c>
      <c r="B401" s="6" t="s">
        <v>671</v>
      </c>
      <c r="C401" s="6" t="s">
        <v>2378</v>
      </c>
      <c r="D401" s="6" t="s">
        <v>2370</v>
      </c>
      <c r="E401" s="6" t="s">
        <v>2391</v>
      </c>
      <c r="F401" s="7">
        <v>45194</v>
      </c>
      <c r="G401" s="7">
        <v>43641</v>
      </c>
      <c r="H401" s="6" t="s">
        <v>2850</v>
      </c>
      <c r="I401" s="6" t="s">
        <v>849</v>
      </c>
      <c r="J401" s="6" t="s">
        <v>2381</v>
      </c>
      <c r="K401" s="7">
        <v>45205</v>
      </c>
      <c r="L401" s="6" t="s">
        <v>2374</v>
      </c>
      <c r="M401" s="6" t="s">
        <v>2375</v>
      </c>
      <c r="N401" s="6" t="s">
        <v>849</v>
      </c>
      <c r="O401" s="7"/>
      <c r="P401" s="6" t="s">
        <v>2376</v>
      </c>
    </row>
    <row r="402" spans="1:16" x14ac:dyDescent="0.25">
      <c r="A402" s="5">
        <v>67964164</v>
      </c>
      <c r="B402" s="6" t="s">
        <v>645</v>
      </c>
      <c r="C402" s="6" t="s">
        <v>2378</v>
      </c>
      <c r="D402" s="6" t="s">
        <v>2370</v>
      </c>
      <c r="E402" s="6" t="s">
        <v>2391</v>
      </c>
      <c r="F402" s="7">
        <v>44953</v>
      </c>
      <c r="G402" s="7">
        <v>43641</v>
      </c>
      <c r="H402" s="6" t="s">
        <v>2721</v>
      </c>
      <c r="I402" s="6" t="s">
        <v>849</v>
      </c>
      <c r="J402" s="6" t="s">
        <v>2381</v>
      </c>
      <c r="K402" s="7">
        <v>45151</v>
      </c>
      <c r="L402" s="6" t="s">
        <v>2374</v>
      </c>
      <c r="M402" s="6" t="s">
        <v>2403</v>
      </c>
      <c r="N402" s="6" t="s">
        <v>849</v>
      </c>
      <c r="O402" s="7"/>
      <c r="P402" s="6" t="s">
        <v>2376</v>
      </c>
    </row>
    <row r="403" spans="1:16" x14ac:dyDescent="0.25">
      <c r="A403" s="5">
        <v>67974839</v>
      </c>
      <c r="B403" s="6" t="s">
        <v>672</v>
      </c>
      <c r="C403" s="6" t="s">
        <v>2378</v>
      </c>
      <c r="D403" s="6" t="s">
        <v>2370</v>
      </c>
      <c r="E403" s="6" t="s">
        <v>2391</v>
      </c>
      <c r="F403" s="7">
        <v>44818</v>
      </c>
      <c r="G403" s="7">
        <v>43656</v>
      </c>
      <c r="H403" s="6" t="s">
        <v>2851</v>
      </c>
      <c r="I403" s="6" t="s">
        <v>849</v>
      </c>
      <c r="J403" s="6" t="s">
        <v>2381</v>
      </c>
      <c r="K403" s="7">
        <v>45200</v>
      </c>
      <c r="L403" s="6" t="s">
        <v>2374</v>
      </c>
      <c r="M403" s="6" t="s">
        <v>2409</v>
      </c>
      <c r="N403" s="6" t="s">
        <v>849</v>
      </c>
      <c r="O403" s="7"/>
      <c r="P403" s="6" t="s">
        <v>2376</v>
      </c>
    </row>
    <row r="404" spans="1:16" x14ac:dyDescent="0.25">
      <c r="A404" s="5">
        <v>67974840</v>
      </c>
      <c r="B404" s="6" t="s">
        <v>1249</v>
      </c>
      <c r="C404" s="6" t="s">
        <v>2378</v>
      </c>
      <c r="D404" s="6" t="s">
        <v>2370</v>
      </c>
      <c r="E404" s="6" t="s">
        <v>2391</v>
      </c>
      <c r="F404" s="7">
        <v>44806</v>
      </c>
      <c r="G404" s="7">
        <v>43656</v>
      </c>
      <c r="H404" s="6" t="s">
        <v>2852</v>
      </c>
      <c r="I404" s="6" t="s">
        <v>849</v>
      </c>
      <c r="J404" s="6" t="s">
        <v>2381</v>
      </c>
      <c r="K404" s="7">
        <v>45200</v>
      </c>
      <c r="L404" s="6" t="s">
        <v>2374</v>
      </c>
      <c r="M404" s="6" t="s">
        <v>2396</v>
      </c>
      <c r="N404" s="6" t="s">
        <v>849</v>
      </c>
      <c r="O404" s="7"/>
      <c r="P404" s="6" t="s">
        <v>2376</v>
      </c>
    </row>
    <row r="405" spans="1:16" x14ac:dyDescent="0.25">
      <c r="A405" s="5">
        <v>67974841</v>
      </c>
      <c r="B405" s="6" t="s">
        <v>1250</v>
      </c>
      <c r="C405" s="6" t="s">
        <v>2378</v>
      </c>
      <c r="D405" s="6" t="s">
        <v>2370</v>
      </c>
      <c r="E405" s="6" t="s">
        <v>2391</v>
      </c>
      <c r="F405" s="7">
        <v>44932</v>
      </c>
      <c r="G405" s="7">
        <v>43656</v>
      </c>
      <c r="H405" s="6" t="s">
        <v>2587</v>
      </c>
      <c r="I405" s="6" t="s">
        <v>849</v>
      </c>
      <c r="J405" s="6" t="s">
        <v>2381</v>
      </c>
      <c r="K405" s="7">
        <v>45200</v>
      </c>
      <c r="L405" s="6" t="s">
        <v>2374</v>
      </c>
      <c r="M405" s="6" t="s">
        <v>2403</v>
      </c>
      <c r="N405" s="6" t="s">
        <v>849</v>
      </c>
      <c r="O405" s="7"/>
      <c r="P405" s="6" t="s">
        <v>2376</v>
      </c>
    </row>
    <row r="406" spans="1:16" x14ac:dyDescent="0.25">
      <c r="A406" s="5">
        <v>67992092</v>
      </c>
      <c r="B406" s="6" t="s">
        <v>673</v>
      </c>
      <c r="C406" s="6" t="s">
        <v>2378</v>
      </c>
      <c r="D406" s="6" t="s">
        <v>2370</v>
      </c>
      <c r="E406" s="6" t="s">
        <v>2391</v>
      </c>
      <c r="F406" s="7">
        <v>44965</v>
      </c>
      <c r="G406" s="7">
        <v>43671</v>
      </c>
      <c r="H406" s="6" t="s">
        <v>2853</v>
      </c>
      <c r="I406" s="6" t="s">
        <v>849</v>
      </c>
      <c r="J406" s="6" t="s">
        <v>2381</v>
      </c>
      <c r="K406" s="7">
        <v>45151</v>
      </c>
      <c r="L406" s="6" t="s">
        <v>2374</v>
      </c>
      <c r="M406" s="6" t="s">
        <v>2403</v>
      </c>
      <c r="N406" s="6" t="s">
        <v>849</v>
      </c>
      <c r="O406" s="7"/>
      <c r="P406" s="6" t="s">
        <v>2376</v>
      </c>
    </row>
    <row r="407" spans="1:16" x14ac:dyDescent="0.25">
      <c r="A407" s="5">
        <v>67992093</v>
      </c>
      <c r="B407" s="6" t="s">
        <v>2097</v>
      </c>
      <c r="C407" s="6" t="s">
        <v>2378</v>
      </c>
      <c r="D407" s="6" t="s">
        <v>2370</v>
      </c>
      <c r="E407" s="6" t="s">
        <v>2391</v>
      </c>
      <c r="F407" s="7">
        <v>44812</v>
      </c>
      <c r="G407" s="7">
        <v>43671</v>
      </c>
      <c r="H407" s="6" t="s">
        <v>2854</v>
      </c>
      <c r="I407" s="6" t="s">
        <v>849</v>
      </c>
      <c r="J407" s="6" t="s">
        <v>2381</v>
      </c>
      <c r="K407" s="7">
        <v>45151</v>
      </c>
      <c r="L407" s="6" t="s">
        <v>2374</v>
      </c>
      <c r="M407" s="6" t="s">
        <v>2403</v>
      </c>
      <c r="N407" s="6" t="s">
        <v>849</v>
      </c>
      <c r="O407" s="7"/>
      <c r="P407" s="6" t="s">
        <v>2376</v>
      </c>
    </row>
    <row r="408" spans="1:16" x14ac:dyDescent="0.25">
      <c r="A408" s="5">
        <v>67995090</v>
      </c>
      <c r="B408" s="6" t="s">
        <v>275</v>
      </c>
      <c r="C408" s="6" t="s">
        <v>2378</v>
      </c>
      <c r="D408" s="6" t="s">
        <v>2370</v>
      </c>
      <c r="E408" s="6" t="s">
        <v>2371</v>
      </c>
      <c r="F408" s="7">
        <v>43862</v>
      </c>
      <c r="G408" s="7">
        <v>43676</v>
      </c>
      <c r="H408" s="6" t="s">
        <v>2855</v>
      </c>
      <c r="I408" s="6" t="s">
        <v>849</v>
      </c>
      <c r="J408" s="6" t="s">
        <v>2381</v>
      </c>
      <c r="K408" s="7">
        <v>45200</v>
      </c>
      <c r="L408" s="6" t="s">
        <v>2374</v>
      </c>
      <c r="M408" s="6" t="s">
        <v>2403</v>
      </c>
      <c r="N408" s="6" t="s">
        <v>849</v>
      </c>
      <c r="O408" s="7"/>
      <c r="P408" s="6" t="s">
        <v>2376</v>
      </c>
    </row>
    <row r="409" spans="1:16" x14ac:dyDescent="0.25">
      <c r="A409" s="5">
        <v>68115342</v>
      </c>
      <c r="B409" s="6" t="s">
        <v>1157</v>
      </c>
      <c r="C409" s="6" t="s">
        <v>2378</v>
      </c>
      <c r="D409" s="6" t="s">
        <v>2370</v>
      </c>
      <c r="E409" s="6" t="s">
        <v>2391</v>
      </c>
      <c r="F409" s="7">
        <v>44266</v>
      </c>
      <c r="G409" s="7">
        <v>43683</v>
      </c>
      <c r="H409" s="6" t="s">
        <v>2856</v>
      </c>
      <c r="I409" s="6" t="s">
        <v>849</v>
      </c>
      <c r="J409" s="6" t="s">
        <v>2381</v>
      </c>
      <c r="K409" s="7">
        <v>45200</v>
      </c>
      <c r="L409" s="6" t="s">
        <v>2374</v>
      </c>
      <c r="M409" s="6" t="s">
        <v>2403</v>
      </c>
      <c r="N409" s="6" t="s">
        <v>849</v>
      </c>
      <c r="O409" s="7"/>
      <c r="P409" s="6" t="s">
        <v>2376</v>
      </c>
    </row>
    <row r="410" spans="1:16" x14ac:dyDescent="0.25">
      <c r="A410" s="5">
        <v>68115479</v>
      </c>
      <c r="B410" s="6" t="s">
        <v>200</v>
      </c>
      <c r="C410" s="6" t="s">
        <v>2378</v>
      </c>
      <c r="D410" s="6" t="s">
        <v>2370</v>
      </c>
      <c r="E410" s="6" t="s">
        <v>2405</v>
      </c>
      <c r="F410" s="7">
        <v>45190</v>
      </c>
      <c r="G410" s="7">
        <v>43686</v>
      </c>
      <c r="H410" s="6" t="s">
        <v>2857</v>
      </c>
      <c r="I410" s="6" t="s">
        <v>849</v>
      </c>
      <c r="J410" s="6" t="s">
        <v>2381</v>
      </c>
      <c r="K410" s="7">
        <v>45205</v>
      </c>
      <c r="L410" s="6" t="s">
        <v>2374</v>
      </c>
      <c r="M410" s="6" t="s">
        <v>2375</v>
      </c>
      <c r="N410" s="6" t="s">
        <v>849</v>
      </c>
      <c r="O410" s="7"/>
      <c r="P410" s="6" t="s">
        <v>2376</v>
      </c>
    </row>
    <row r="411" spans="1:16" x14ac:dyDescent="0.25">
      <c r="A411" s="5">
        <v>68115480</v>
      </c>
      <c r="B411" s="6" t="s">
        <v>674</v>
      </c>
      <c r="C411" s="6" t="s">
        <v>2378</v>
      </c>
      <c r="D411" s="6" t="s">
        <v>2370</v>
      </c>
      <c r="E411" s="6" t="s">
        <v>2405</v>
      </c>
      <c r="F411" s="7">
        <v>45013</v>
      </c>
      <c r="G411" s="7">
        <v>43686</v>
      </c>
      <c r="H411" s="6" t="s">
        <v>2858</v>
      </c>
      <c r="I411" s="6" t="s">
        <v>849</v>
      </c>
      <c r="J411" s="6" t="s">
        <v>2381</v>
      </c>
      <c r="K411" s="7">
        <v>45200</v>
      </c>
      <c r="L411" s="6" t="s">
        <v>2374</v>
      </c>
      <c r="M411" s="6" t="s">
        <v>2403</v>
      </c>
      <c r="N411" s="6" t="s">
        <v>849</v>
      </c>
      <c r="O411" s="7"/>
      <c r="P411" s="6" t="s">
        <v>2376</v>
      </c>
    </row>
    <row r="412" spans="1:16" x14ac:dyDescent="0.25">
      <c r="A412" s="5">
        <v>68117572</v>
      </c>
      <c r="B412" s="6" t="s">
        <v>427</v>
      </c>
      <c r="C412" s="6" t="s">
        <v>2378</v>
      </c>
      <c r="D412" s="6" t="s">
        <v>2370</v>
      </c>
      <c r="E412" s="6" t="s">
        <v>2371</v>
      </c>
      <c r="F412" s="7">
        <v>43800</v>
      </c>
      <c r="G412" s="7">
        <v>43685</v>
      </c>
      <c r="H412" s="6" t="s">
        <v>2441</v>
      </c>
      <c r="I412" s="6" t="s">
        <v>849</v>
      </c>
      <c r="J412" s="6" t="s">
        <v>2381</v>
      </c>
      <c r="K412" s="7">
        <v>45200</v>
      </c>
      <c r="L412" s="6" t="s">
        <v>2374</v>
      </c>
      <c r="M412" s="6" t="s">
        <v>2403</v>
      </c>
      <c r="N412" s="6" t="s">
        <v>849</v>
      </c>
      <c r="O412" s="7"/>
      <c r="P412" s="6" t="s">
        <v>2376</v>
      </c>
    </row>
    <row r="413" spans="1:16" x14ac:dyDescent="0.25">
      <c r="A413" s="5">
        <v>68117573</v>
      </c>
      <c r="B413" s="6" t="s">
        <v>428</v>
      </c>
      <c r="C413" s="6" t="s">
        <v>2378</v>
      </c>
      <c r="D413" s="6" t="s">
        <v>2370</v>
      </c>
      <c r="E413" s="6" t="s">
        <v>2371</v>
      </c>
      <c r="F413" s="7">
        <v>43787</v>
      </c>
      <c r="G413" s="7">
        <v>43685</v>
      </c>
      <c r="H413" s="6" t="s">
        <v>2859</v>
      </c>
      <c r="I413" s="6" t="s">
        <v>849</v>
      </c>
      <c r="J413" s="6" t="s">
        <v>2381</v>
      </c>
      <c r="K413" s="7">
        <v>45200</v>
      </c>
      <c r="L413" s="6" t="s">
        <v>2374</v>
      </c>
      <c r="M413" s="6" t="s">
        <v>2403</v>
      </c>
      <c r="N413" s="6" t="s">
        <v>849</v>
      </c>
      <c r="O413" s="7"/>
      <c r="P413" s="6" t="s">
        <v>2376</v>
      </c>
    </row>
    <row r="414" spans="1:16" x14ac:dyDescent="0.25">
      <c r="A414" s="5">
        <v>68117574</v>
      </c>
      <c r="B414" s="6" t="s">
        <v>426</v>
      </c>
      <c r="C414" s="6" t="s">
        <v>2378</v>
      </c>
      <c r="D414" s="6" t="s">
        <v>2370</v>
      </c>
      <c r="E414" s="6" t="s">
        <v>2371</v>
      </c>
      <c r="F414" s="7">
        <v>43787</v>
      </c>
      <c r="G414" s="7">
        <v>43685</v>
      </c>
      <c r="H414" s="6" t="s">
        <v>2860</v>
      </c>
      <c r="I414" s="6" t="s">
        <v>849</v>
      </c>
      <c r="J414" s="6" t="s">
        <v>2381</v>
      </c>
      <c r="K414" s="7">
        <v>45200</v>
      </c>
      <c r="L414" s="6" t="s">
        <v>2374</v>
      </c>
      <c r="M414" s="6" t="s">
        <v>2403</v>
      </c>
      <c r="N414" s="6" t="s">
        <v>849</v>
      </c>
      <c r="O414" s="7"/>
      <c r="P414" s="6" t="s">
        <v>2376</v>
      </c>
    </row>
    <row r="415" spans="1:16" x14ac:dyDescent="0.25">
      <c r="A415" s="5">
        <v>68117726</v>
      </c>
      <c r="B415" s="6" t="s">
        <v>1158</v>
      </c>
      <c r="C415" s="6" t="s">
        <v>2378</v>
      </c>
      <c r="D415" s="6" t="s">
        <v>2370</v>
      </c>
      <c r="E415" s="6" t="s">
        <v>2391</v>
      </c>
      <c r="F415" s="7">
        <v>44692</v>
      </c>
      <c r="G415" s="7">
        <v>43686</v>
      </c>
      <c r="H415" s="6" t="s">
        <v>2856</v>
      </c>
      <c r="I415" s="6" t="s">
        <v>849</v>
      </c>
      <c r="J415" s="6" t="s">
        <v>2381</v>
      </c>
      <c r="K415" s="7">
        <v>45200</v>
      </c>
      <c r="L415" s="6" t="s">
        <v>2374</v>
      </c>
      <c r="M415" s="6" t="s">
        <v>2403</v>
      </c>
      <c r="N415" s="6" t="s">
        <v>849</v>
      </c>
      <c r="O415" s="7"/>
      <c r="P415" s="6" t="s">
        <v>2376</v>
      </c>
    </row>
    <row r="416" spans="1:16" x14ac:dyDescent="0.25">
      <c r="A416" s="5">
        <v>68119044</v>
      </c>
      <c r="B416" s="6" t="s">
        <v>1595</v>
      </c>
      <c r="C416" s="6" t="s">
        <v>2378</v>
      </c>
      <c r="D416" s="6" t="s">
        <v>2370</v>
      </c>
      <c r="E416" s="6" t="s">
        <v>2391</v>
      </c>
      <c r="F416" s="7">
        <v>45035</v>
      </c>
      <c r="G416" s="7">
        <v>43689</v>
      </c>
      <c r="H416" s="6" t="s">
        <v>2861</v>
      </c>
      <c r="I416" s="6" t="s">
        <v>849</v>
      </c>
      <c r="J416" s="6" t="s">
        <v>2381</v>
      </c>
      <c r="K416" s="7">
        <v>45200</v>
      </c>
      <c r="L416" s="6" t="s">
        <v>2374</v>
      </c>
      <c r="M416" s="6" t="s">
        <v>2403</v>
      </c>
      <c r="N416" s="6" t="s">
        <v>849</v>
      </c>
      <c r="O416" s="7"/>
      <c r="P416" s="6" t="s">
        <v>2376</v>
      </c>
    </row>
    <row r="417" spans="1:16" x14ac:dyDescent="0.25">
      <c r="A417" s="5">
        <v>68123252</v>
      </c>
      <c r="B417" s="6" t="s">
        <v>1430</v>
      </c>
      <c r="C417" s="6" t="s">
        <v>2378</v>
      </c>
      <c r="D417" s="6" t="s">
        <v>2370</v>
      </c>
      <c r="E417" s="6" t="s">
        <v>2391</v>
      </c>
      <c r="F417" s="7">
        <v>44953</v>
      </c>
      <c r="G417" s="7">
        <v>43693</v>
      </c>
      <c r="H417" s="6" t="s">
        <v>2862</v>
      </c>
      <c r="I417" s="6" t="s">
        <v>849</v>
      </c>
      <c r="J417" s="6" t="s">
        <v>2381</v>
      </c>
      <c r="K417" s="7">
        <v>45200</v>
      </c>
      <c r="L417" s="6" t="s">
        <v>2374</v>
      </c>
      <c r="M417" s="6" t="s">
        <v>2403</v>
      </c>
      <c r="N417" s="6" t="s">
        <v>849</v>
      </c>
      <c r="O417" s="7"/>
      <c r="P417" s="6" t="s">
        <v>2376</v>
      </c>
    </row>
    <row r="418" spans="1:16" x14ac:dyDescent="0.25">
      <c r="A418" s="5">
        <v>68123253</v>
      </c>
      <c r="B418" s="6" t="s">
        <v>1412</v>
      </c>
      <c r="C418" s="6" t="s">
        <v>2378</v>
      </c>
      <c r="D418" s="6" t="s">
        <v>2370</v>
      </c>
      <c r="E418" s="6" t="s">
        <v>2391</v>
      </c>
      <c r="F418" s="7">
        <v>44635</v>
      </c>
      <c r="G418" s="7">
        <v>43693</v>
      </c>
      <c r="H418" s="6" t="s">
        <v>2863</v>
      </c>
      <c r="I418" s="6" t="s">
        <v>849</v>
      </c>
      <c r="J418" s="6" t="s">
        <v>2381</v>
      </c>
      <c r="K418" s="7">
        <v>45200</v>
      </c>
      <c r="L418" s="6" t="s">
        <v>2374</v>
      </c>
      <c r="M418" s="6" t="s">
        <v>2403</v>
      </c>
      <c r="N418" s="6" t="s">
        <v>849</v>
      </c>
      <c r="O418" s="7"/>
      <c r="P418" s="6" t="s">
        <v>2376</v>
      </c>
    </row>
    <row r="419" spans="1:16" x14ac:dyDescent="0.25">
      <c r="A419" s="5">
        <v>68123254</v>
      </c>
      <c r="B419" s="6" t="s">
        <v>1182</v>
      </c>
      <c r="C419" s="6" t="s">
        <v>2378</v>
      </c>
      <c r="D419" s="6" t="s">
        <v>2370</v>
      </c>
      <c r="E419" s="6" t="s">
        <v>2391</v>
      </c>
      <c r="F419" s="7">
        <v>44953</v>
      </c>
      <c r="G419" s="7">
        <v>43693</v>
      </c>
      <c r="H419" s="6" t="s">
        <v>2864</v>
      </c>
      <c r="I419" s="6" t="s">
        <v>849</v>
      </c>
      <c r="J419" s="6" t="s">
        <v>2381</v>
      </c>
      <c r="K419" s="7">
        <v>45200</v>
      </c>
      <c r="L419" s="6" t="s">
        <v>2374</v>
      </c>
      <c r="M419" s="6" t="s">
        <v>2403</v>
      </c>
      <c r="N419" s="6" t="s">
        <v>849</v>
      </c>
      <c r="O419" s="7"/>
      <c r="P419" s="6" t="s">
        <v>2376</v>
      </c>
    </row>
    <row r="420" spans="1:16" x14ac:dyDescent="0.25">
      <c r="A420" s="5">
        <v>68123255</v>
      </c>
      <c r="B420" s="6" t="s">
        <v>1173</v>
      </c>
      <c r="C420" s="6" t="s">
        <v>2378</v>
      </c>
      <c r="D420" s="6" t="s">
        <v>2370</v>
      </c>
      <c r="E420" s="6" t="s">
        <v>2391</v>
      </c>
      <c r="F420" s="7">
        <v>44953</v>
      </c>
      <c r="G420" s="7">
        <v>43693</v>
      </c>
      <c r="H420" s="6" t="s">
        <v>2865</v>
      </c>
      <c r="I420" s="6" t="s">
        <v>849</v>
      </c>
      <c r="J420" s="6" t="s">
        <v>2381</v>
      </c>
      <c r="K420" s="7">
        <v>45200</v>
      </c>
      <c r="L420" s="6" t="s">
        <v>2374</v>
      </c>
      <c r="M420" s="6" t="s">
        <v>2403</v>
      </c>
      <c r="N420" s="6" t="s">
        <v>849</v>
      </c>
      <c r="O420" s="7"/>
      <c r="P420" s="6" t="s">
        <v>2376</v>
      </c>
    </row>
    <row r="421" spans="1:16" x14ac:dyDescent="0.25">
      <c r="A421" s="5">
        <v>68123256</v>
      </c>
      <c r="B421" s="6" t="s">
        <v>1184</v>
      </c>
      <c r="C421" s="6" t="s">
        <v>2378</v>
      </c>
      <c r="D421" s="6" t="s">
        <v>2370</v>
      </c>
      <c r="E421" s="6" t="s">
        <v>2391</v>
      </c>
      <c r="F421" s="7">
        <v>44953</v>
      </c>
      <c r="G421" s="7">
        <v>43693</v>
      </c>
      <c r="H421" s="6" t="s">
        <v>2866</v>
      </c>
      <c r="I421" s="6" t="s">
        <v>849</v>
      </c>
      <c r="J421" s="6" t="s">
        <v>2381</v>
      </c>
      <c r="K421" s="7">
        <v>45200</v>
      </c>
      <c r="L421" s="6" t="s">
        <v>2374</v>
      </c>
      <c r="M421" s="6" t="s">
        <v>2403</v>
      </c>
      <c r="N421" s="6" t="s">
        <v>849</v>
      </c>
      <c r="O421" s="7"/>
      <c r="P421" s="6" t="s">
        <v>2376</v>
      </c>
    </row>
    <row r="422" spans="1:16" x14ac:dyDescent="0.25">
      <c r="A422" s="5">
        <v>68125666</v>
      </c>
      <c r="B422" s="6" t="s">
        <v>1185</v>
      </c>
      <c r="C422" s="6" t="s">
        <v>2378</v>
      </c>
      <c r="D422" s="6" t="s">
        <v>2370</v>
      </c>
      <c r="E422" s="6" t="s">
        <v>2411</v>
      </c>
      <c r="F422" s="7">
        <v>43882</v>
      </c>
      <c r="G422" s="7">
        <v>43697</v>
      </c>
      <c r="H422" s="6" t="s">
        <v>2866</v>
      </c>
      <c r="I422" s="6" t="s">
        <v>849</v>
      </c>
      <c r="J422" s="6" t="s">
        <v>2381</v>
      </c>
      <c r="K422" s="7">
        <v>45200</v>
      </c>
      <c r="L422" s="6" t="s">
        <v>2374</v>
      </c>
      <c r="M422" s="6" t="s">
        <v>2403</v>
      </c>
      <c r="N422" s="6" t="s">
        <v>849</v>
      </c>
      <c r="O422" s="7"/>
      <c r="P422" s="6" t="s">
        <v>2376</v>
      </c>
    </row>
    <row r="423" spans="1:16" x14ac:dyDescent="0.25">
      <c r="A423" s="5">
        <v>68130559</v>
      </c>
      <c r="B423" s="6" t="s">
        <v>232</v>
      </c>
      <c r="C423" s="6" t="s">
        <v>2378</v>
      </c>
      <c r="D423" s="6" t="s">
        <v>2370</v>
      </c>
      <c r="E423" s="6" t="s">
        <v>2391</v>
      </c>
      <c r="F423" s="7">
        <v>44693</v>
      </c>
      <c r="G423" s="7">
        <v>43703</v>
      </c>
      <c r="H423" s="6" t="s">
        <v>2388</v>
      </c>
      <c r="I423" s="6" t="s">
        <v>849</v>
      </c>
      <c r="J423" s="6" t="s">
        <v>2381</v>
      </c>
      <c r="K423" s="7">
        <v>45200</v>
      </c>
      <c r="L423" s="6" t="s">
        <v>2374</v>
      </c>
      <c r="M423" s="6" t="s">
        <v>2403</v>
      </c>
      <c r="N423" s="6" t="s">
        <v>849</v>
      </c>
      <c r="O423" s="7"/>
      <c r="P423" s="6" t="s">
        <v>2376</v>
      </c>
    </row>
    <row r="424" spans="1:16" x14ac:dyDescent="0.25">
      <c r="A424" s="5">
        <v>68130569</v>
      </c>
      <c r="B424" s="6" t="s">
        <v>1824</v>
      </c>
      <c r="C424" s="6" t="s">
        <v>2378</v>
      </c>
      <c r="D424" s="6" t="s">
        <v>2370</v>
      </c>
      <c r="E424" s="6" t="s">
        <v>2405</v>
      </c>
      <c r="F424" s="7">
        <v>44316</v>
      </c>
      <c r="G424" s="7">
        <v>43703</v>
      </c>
      <c r="H424" s="6" t="s">
        <v>2540</v>
      </c>
      <c r="I424" s="6" t="s">
        <v>849</v>
      </c>
      <c r="J424" s="6" t="s">
        <v>2381</v>
      </c>
      <c r="K424" s="7">
        <v>45200</v>
      </c>
      <c r="L424" s="6" t="s">
        <v>2374</v>
      </c>
      <c r="M424" s="6" t="s">
        <v>2403</v>
      </c>
      <c r="N424" s="6" t="s">
        <v>849</v>
      </c>
      <c r="O424" s="7"/>
      <c r="P424" s="6" t="s">
        <v>2376</v>
      </c>
    </row>
    <row r="425" spans="1:16" x14ac:dyDescent="0.25">
      <c r="A425" s="5">
        <v>68130570</v>
      </c>
      <c r="B425" s="6" t="s">
        <v>1527</v>
      </c>
      <c r="C425" s="6" t="s">
        <v>2378</v>
      </c>
      <c r="D425" s="6" t="s">
        <v>2370</v>
      </c>
      <c r="E425" s="6" t="s">
        <v>2391</v>
      </c>
      <c r="F425" s="7">
        <v>44693</v>
      </c>
      <c r="G425" s="7">
        <v>43703</v>
      </c>
      <c r="H425" s="6" t="s">
        <v>2531</v>
      </c>
      <c r="I425" s="6" t="s">
        <v>849</v>
      </c>
      <c r="J425" s="6" t="s">
        <v>2381</v>
      </c>
      <c r="K425" s="7">
        <v>45200</v>
      </c>
      <c r="L425" s="6" t="s">
        <v>2374</v>
      </c>
      <c r="M425" s="6" t="s">
        <v>2403</v>
      </c>
      <c r="N425" s="6" t="s">
        <v>849</v>
      </c>
      <c r="O425" s="7"/>
      <c r="P425" s="6" t="s">
        <v>2376</v>
      </c>
    </row>
    <row r="426" spans="1:16" x14ac:dyDescent="0.25">
      <c r="A426" s="5">
        <v>68130572</v>
      </c>
      <c r="B426" s="6" t="s">
        <v>210</v>
      </c>
      <c r="C426" s="6" t="s">
        <v>2378</v>
      </c>
      <c r="D426" s="6" t="s">
        <v>2370</v>
      </c>
      <c r="E426" s="6" t="s">
        <v>2391</v>
      </c>
      <c r="F426" s="7">
        <v>44855</v>
      </c>
      <c r="G426" s="7">
        <v>43703</v>
      </c>
      <c r="H426" s="6" t="s">
        <v>2385</v>
      </c>
      <c r="I426" s="6" t="s">
        <v>849</v>
      </c>
      <c r="J426" s="6" t="s">
        <v>2381</v>
      </c>
      <c r="K426" s="7">
        <v>45200</v>
      </c>
      <c r="L426" s="6" t="s">
        <v>2374</v>
      </c>
      <c r="M426" s="6" t="s">
        <v>2403</v>
      </c>
      <c r="N426" s="6" t="s">
        <v>849</v>
      </c>
      <c r="O426" s="7"/>
      <c r="P426" s="6" t="s">
        <v>2376</v>
      </c>
    </row>
    <row r="427" spans="1:16" x14ac:dyDescent="0.25">
      <c r="A427" s="5">
        <v>68130592</v>
      </c>
      <c r="B427" s="6" t="s">
        <v>1705</v>
      </c>
      <c r="C427" s="6" t="s">
        <v>2378</v>
      </c>
      <c r="D427" s="6" t="s">
        <v>2370</v>
      </c>
      <c r="E427" s="6" t="s">
        <v>2391</v>
      </c>
      <c r="F427" s="7">
        <v>44855</v>
      </c>
      <c r="G427" s="7">
        <v>43703</v>
      </c>
      <c r="H427" s="6" t="s">
        <v>2540</v>
      </c>
      <c r="I427" s="6" t="s">
        <v>849</v>
      </c>
      <c r="J427" s="6" t="s">
        <v>2381</v>
      </c>
      <c r="K427" s="7">
        <v>45200</v>
      </c>
      <c r="L427" s="6" t="s">
        <v>2374</v>
      </c>
      <c r="M427" s="6" t="s">
        <v>2403</v>
      </c>
      <c r="N427" s="6" t="s">
        <v>849</v>
      </c>
      <c r="O427" s="7"/>
      <c r="P427" s="6" t="s">
        <v>2376</v>
      </c>
    </row>
    <row r="428" spans="1:16" x14ac:dyDescent="0.25">
      <c r="A428" s="5">
        <v>68130593</v>
      </c>
      <c r="B428" s="6" t="s">
        <v>1696</v>
      </c>
      <c r="C428" s="6" t="s">
        <v>2378</v>
      </c>
      <c r="D428" s="6" t="s">
        <v>2370</v>
      </c>
      <c r="E428" s="6" t="s">
        <v>2391</v>
      </c>
      <c r="F428" s="7">
        <v>45183</v>
      </c>
      <c r="G428" s="7">
        <v>43703</v>
      </c>
      <c r="H428" s="6" t="s">
        <v>2385</v>
      </c>
      <c r="I428" s="6" t="s">
        <v>849</v>
      </c>
      <c r="J428" s="6" t="s">
        <v>2381</v>
      </c>
      <c r="K428" s="7">
        <v>45200</v>
      </c>
      <c r="L428" s="6" t="s">
        <v>2374</v>
      </c>
      <c r="M428" s="6" t="s">
        <v>2403</v>
      </c>
      <c r="N428" s="6" t="s">
        <v>849</v>
      </c>
      <c r="O428" s="7"/>
      <c r="P428" s="6" t="s">
        <v>2376</v>
      </c>
    </row>
    <row r="429" spans="1:16" x14ac:dyDescent="0.25">
      <c r="A429" s="5">
        <v>68130596</v>
      </c>
      <c r="B429" s="6" t="s">
        <v>2867</v>
      </c>
      <c r="C429" s="6" t="s">
        <v>2378</v>
      </c>
      <c r="D429" s="6" t="s">
        <v>2370</v>
      </c>
      <c r="E429" s="6" t="s">
        <v>2435</v>
      </c>
      <c r="F429" s="7">
        <v>44493</v>
      </c>
      <c r="G429" s="7">
        <v>43703</v>
      </c>
      <c r="H429" s="6" t="s">
        <v>2846</v>
      </c>
      <c r="I429" s="6" t="s">
        <v>849</v>
      </c>
      <c r="J429" s="6" t="s">
        <v>2381</v>
      </c>
      <c r="K429" s="7">
        <v>45086</v>
      </c>
      <c r="L429" s="6" t="s">
        <v>2374</v>
      </c>
      <c r="M429" s="6" t="s">
        <v>2868</v>
      </c>
      <c r="N429" s="6" t="s">
        <v>849</v>
      </c>
      <c r="O429" s="7"/>
      <c r="P429" s="6" t="s">
        <v>2376</v>
      </c>
    </row>
    <row r="430" spans="1:16" x14ac:dyDescent="0.25">
      <c r="A430" s="5">
        <v>68130626</v>
      </c>
      <c r="B430" s="6" t="s">
        <v>2869</v>
      </c>
      <c r="C430" s="6" t="s">
        <v>2378</v>
      </c>
      <c r="D430" s="6" t="s">
        <v>2370</v>
      </c>
      <c r="E430" s="6" t="s">
        <v>2391</v>
      </c>
      <c r="F430" s="7">
        <v>45182</v>
      </c>
      <c r="G430" s="7">
        <v>43703</v>
      </c>
      <c r="H430" s="6" t="s">
        <v>2870</v>
      </c>
      <c r="I430" s="6" t="s">
        <v>849</v>
      </c>
      <c r="J430" s="6" t="s">
        <v>2381</v>
      </c>
      <c r="K430" s="7">
        <v>45182</v>
      </c>
      <c r="L430" s="6" t="s">
        <v>2374</v>
      </c>
      <c r="M430" s="6" t="s">
        <v>2381</v>
      </c>
      <c r="N430" s="6" t="s">
        <v>849</v>
      </c>
      <c r="O430" s="7"/>
      <c r="P430" s="6" t="s">
        <v>2376</v>
      </c>
    </row>
    <row r="431" spans="1:16" x14ac:dyDescent="0.25">
      <c r="A431" s="5">
        <v>68130644</v>
      </c>
      <c r="B431" s="6" t="s">
        <v>1679</v>
      </c>
      <c r="C431" s="6" t="s">
        <v>2378</v>
      </c>
      <c r="D431" s="6" t="s">
        <v>2370</v>
      </c>
      <c r="E431" s="6" t="s">
        <v>2391</v>
      </c>
      <c r="F431" s="7">
        <v>44693</v>
      </c>
      <c r="G431" s="7">
        <v>43705</v>
      </c>
      <c r="H431" s="6" t="s">
        <v>2786</v>
      </c>
      <c r="I431" s="6" t="s">
        <v>849</v>
      </c>
      <c r="J431" s="6" t="s">
        <v>2381</v>
      </c>
      <c r="K431" s="7">
        <v>45200</v>
      </c>
      <c r="L431" s="6" t="s">
        <v>2374</v>
      </c>
      <c r="M431" s="6" t="s">
        <v>2403</v>
      </c>
      <c r="N431" s="6" t="s">
        <v>849</v>
      </c>
      <c r="O431" s="7"/>
      <c r="P431" s="6" t="s">
        <v>2376</v>
      </c>
    </row>
    <row r="432" spans="1:16" x14ac:dyDescent="0.25">
      <c r="A432" s="5">
        <v>68136270</v>
      </c>
      <c r="B432" s="6" t="s">
        <v>1223</v>
      </c>
      <c r="C432" s="6" t="s">
        <v>2378</v>
      </c>
      <c r="D432" s="6" t="s">
        <v>2370</v>
      </c>
      <c r="E432" s="6" t="s">
        <v>2391</v>
      </c>
      <c r="F432" s="7">
        <v>44692</v>
      </c>
      <c r="G432" s="7">
        <v>43711</v>
      </c>
      <c r="H432" s="6" t="s">
        <v>2754</v>
      </c>
      <c r="I432" s="6" t="s">
        <v>849</v>
      </c>
      <c r="J432" s="6" t="s">
        <v>2381</v>
      </c>
      <c r="K432" s="7">
        <v>45200</v>
      </c>
      <c r="L432" s="6" t="s">
        <v>2374</v>
      </c>
      <c r="M432" s="6" t="s">
        <v>2403</v>
      </c>
      <c r="N432" s="6" t="s">
        <v>849</v>
      </c>
      <c r="O432" s="7"/>
      <c r="P432" s="6" t="s">
        <v>2376</v>
      </c>
    </row>
    <row r="433" spans="1:16" x14ac:dyDescent="0.25">
      <c r="A433" s="5">
        <v>68137541</v>
      </c>
      <c r="B433" s="6" t="s">
        <v>1297</v>
      </c>
      <c r="C433" s="6" t="s">
        <v>2378</v>
      </c>
      <c r="D433" s="6" t="s">
        <v>2370</v>
      </c>
      <c r="E433" s="6" t="s">
        <v>2391</v>
      </c>
      <c r="F433" s="7">
        <v>44683</v>
      </c>
      <c r="G433" s="7">
        <v>43707</v>
      </c>
      <c r="H433" s="6" t="s">
        <v>2871</v>
      </c>
      <c r="I433" s="6" t="s">
        <v>849</v>
      </c>
      <c r="J433" s="6" t="s">
        <v>2381</v>
      </c>
      <c r="K433" s="7">
        <v>45200</v>
      </c>
      <c r="L433" s="6" t="s">
        <v>2374</v>
      </c>
      <c r="M433" s="6" t="s">
        <v>2403</v>
      </c>
      <c r="N433" s="6" t="s">
        <v>849</v>
      </c>
      <c r="O433" s="7"/>
      <c r="P433" s="6" t="s">
        <v>2376</v>
      </c>
    </row>
    <row r="434" spans="1:16" x14ac:dyDescent="0.25">
      <c r="A434" s="5">
        <v>68140442</v>
      </c>
      <c r="B434" s="6" t="s">
        <v>2872</v>
      </c>
      <c r="C434" s="6" t="s">
        <v>2378</v>
      </c>
      <c r="D434" s="6" t="s">
        <v>2370</v>
      </c>
      <c r="E434" s="6" t="s">
        <v>2391</v>
      </c>
      <c r="F434" s="7">
        <v>44911</v>
      </c>
      <c r="G434" s="7">
        <v>43711</v>
      </c>
      <c r="H434" s="6" t="s">
        <v>2835</v>
      </c>
      <c r="I434" s="6" t="s">
        <v>849</v>
      </c>
      <c r="J434" s="6" t="s">
        <v>2381</v>
      </c>
      <c r="K434" s="7">
        <v>45200</v>
      </c>
      <c r="L434" s="6" t="s">
        <v>2374</v>
      </c>
      <c r="M434" s="6" t="s">
        <v>2396</v>
      </c>
      <c r="N434" s="6" t="s">
        <v>849</v>
      </c>
      <c r="O434" s="7"/>
      <c r="P434" s="6" t="s">
        <v>2376</v>
      </c>
    </row>
    <row r="435" spans="1:16" x14ac:dyDescent="0.25">
      <c r="A435" s="5">
        <v>68143986</v>
      </c>
      <c r="B435" s="6" t="s">
        <v>1638</v>
      </c>
      <c r="C435" s="6" t="s">
        <v>2378</v>
      </c>
      <c r="D435" s="6" t="s">
        <v>2370</v>
      </c>
      <c r="E435" s="6" t="s">
        <v>2391</v>
      </c>
      <c r="F435" s="7">
        <v>45139</v>
      </c>
      <c r="G435" s="7">
        <v>43717</v>
      </c>
      <c r="H435" s="6" t="s">
        <v>2738</v>
      </c>
      <c r="I435" s="6" t="s">
        <v>849</v>
      </c>
      <c r="J435" s="6" t="s">
        <v>2381</v>
      </c>
      <c r="K435" s="7">
        <v>45200</v>
      </c>
      <c r="L435" s="6" t="s">
        <v>2374</v>
      </c>
      <c r="M435" s="6" t="s">
        <v>2403</v>
      </c>
      <c r="N435" s="6" t="s">
        <v>849</v>
      </c>
      <c r="O435" s="7"/>
      <c r="P435" s="6" t="s">
        <v>2376</v>
      </c>
    </row>
    <row r="436" spans="1:16" x14ac:dyDescent="0.25">
      <c r="A436" s="5">
        <v>68143987</v>
      </c>
      <c r="B436" s="6" t="s">
        <v>1702</v>
      </c>
      <c r="C436" s="6" t="s">
        <v>2378</v>
      </c>
      <c r="D436" s="6" t="s">
        <v>2370</v>
      </c>
      <c r="E436" s="6" t="s">
        <v>2391</v>
      </c>
      <c r="F436" s="7">
        <v>44855</v>
      </c>
      <c r="G436" s="7">
        <v>43717</v>
      </c>
      <c r="H436" s="6" t="s">
        <v>2737</v>
      </c>
      <c r="I436" s="6" t="s">
        <v>849</v>
      </c>
      <c r="J436" s="6" t="s">
        <v>2381</v>
      </c>
      <c r="K436" s="7">
        <v>45200</v>
      </c>
      <c r="L436" s="6" t="s">
        <v>2374</v>
      </c>
      <c r="M436" s="6" t="s">
        <v>2403</v>
      </c>
      <c r="N436" s="6" t="s">
        <v>849</v>
      </c>
      <c r="O436" s="7"/>
      <c r="P436" s="6" t="s">
        <v>2376</v>
      </c>
    </row>
    <row r="437" spans="1:16" x14ac:dyDescent="0.25">
      <c r="A437" s="5">
        <v>68143988</v>
      </c>
      <c r="B437" s="6" t="s">
        <v>1641</v>
      </c>
      <c r="C437" s="6" t="s">
        <v>2378</v>
      </c>
      <c r="D437" s="6" t="s">
        <v>2370</v>
      </c>
      <c r="E437" s="6" t="s">
        <v>2391</v>
      </c>
      <c r="F437" s="7">
        <v>45194</v>
      </c>
      <c r="G437" s="7">
        <v>43717</v>
      </c>
      <c r="H437" s="6" t="s">
        <v>2739</v>
      </c>
      <c r="I437" s="6" t="s">
        <v>849</v>
      </c>
      <c r="J437" s="6" t="s">
        <v>2381</v>
      </c>
      <c r="K437" s="7">
        <v>45200</v>
      </c>
      <c r="L437" s="6" t="s">
        <v>2374</v>
      </c>
      <c r="M437" s="6" t="s">
        <v>2403</v>
      </c>
      <c r="N437" s="6" t="s">
        <v>849</v>
      </c>
      <c r="O437" s="7"/>
      <c r="P437" s="6" t="s">
        <v>2376</v>
      </c>
    </row>
    <row r="438" spans="1:16" x14ac:dyDescent="0.25">
      <c r="A438" s="5">
        <v>68143989</v>
      </c>
      <c r="B438" s="6" t="s">
        <v>1691</v>
      </c>
      <c r="C438" s="6" t="s">
        <v>2378</v>
      </c>
      <c r="D438" s="6" t="s">
        <v>2370</v>
      </c>
      <c r="E438" s="6" t="s">
        <v>2435</v>
      </c>
      <c r="F438" s="7">
        <v>44778</v>
      </c>
      <c r="G438" s="7">
        <v>43717</v>
      </c>
      <c r="H438" s="6" t="s">
        <v>2739</v>
      </c>
      <c r="I438" s="6" t="s">
        <v>849</v>
      </c>
      <c r="J438" s="6" t="s">
        <v>2381</v>
      </c>
      <c r="K438" s="7">
        <v>45200</v>
      </c>
      <c r="L438" s="6" t="s">
        <v>2374</v>
      </c>
      <c r="M438" s="6" t="s">
        <v>2403</v>
      </c>
      <c r="N438" s="6" t="s">
        <v>849</v>
      </c>
      <c r="O438" s="7"/>
      <c r="P438" s="6" t="s">
        <v>2376</v>
      </c>
    </row>
    <row r="439" spans="1:16" x14ac:dyDescent="0.25">
      <c r="A439" s="5">
        <v>68143996</v>
      </c>
      <c r="B439" s="6" t="s">
        <v>1538</v>
      </c>
      <c r="C439" s="6" t="s">
        <v>2378</v>
      </c>
      <c r="D439" s="6" t="s">
        <v>2370</v>
      </c>
      <c r="E439" s="6" t="s">
        <v>2391</v>
      </c>
      <c r="F439" s="7">
        <v>45176</v>
      </c>
      <c r="G439" s="7">
        <v>43717</v>
      </c>
      <c r="H439" s="6" t="s">
        <v>2546</v>
      </c>
      <c r="I439" s="6" t="s">
        <v>849</v>
      </c>
      <c r="J439" s="6" t="s">
        <v>2381</v>
      </c>
      <c r="K439" s="7">
        <v>45200</v>
      </c>
      <c r="L439" s="6" t="s">
        <v>2374</v>
      </c>
      <c r="M439" s="6" t="s">
        <v>2403</v>
      </c>
      <c r="N439" s="6" t="s">
        <v>849</v>
      </c>
      <c r="O439" s="7"/>
      <c r="P439" s="6" t="s">
        <v>2376</v>
      </c>
    </row>
    <row r="440" spans="1:16" x14ac:dyDescent="0.25">
      <c r="A440" s="5">
        <v>68143997</v>
      </c>
      <c r="B440" s="6" t="s">
        <v>1562</v>
      </c>
      <c r="C440" s="6" t="s">
        <v>2378</v>
      </c>
      <c r="D440" s="6" t="s">
        <v>2370</v>
      </c>
      <c r="E440" s="6" t="s">
        <v>2391</v>
      </c>
      <c r="F440" s="7">
        <v>45139</v>
      </c>
      <c r="G440" s="7">
        <v>43717</v>
      </c>
      <c r="H440" s="6" t="s">
        <v>2774</v>
      </c>
      <c r="I440" s="6" t="s">
        <v>849</v>
      </c>
      <c r="J440" s="6" t="s">
        <v>2381</v>
      </c>
      <c r="K440" s="7">
        <v>45200</v>
      </c>
      <c r="L440" s="6" t="s">
        <v>2374</v>
      </c>
      <c r="M440" s="6" t="s">
        <v>2403</v>
      </c>
      <c r="N440" s="6" t="s">
        <v>849</v>
      </c>
      <c r="O440" s="7"/>
      <c r="P440" s="6" t="s">
        <v>2376</v>
      </c>
    </row>
    <row r="441" spans="1:16" x14ac:dyDescent="0.25">
      <c r="A441" s="5">
        <v>68143998</v>
      </c>
      <c r="B441" s="6" t="s">
        <v>1521</v>
      </c>
      <c r="C441" s="6" t="s">
        <v>2378</v>
      </c>
      <c r="D441" s="6" t="s">
        <v>2370</v>
      </c>
      <c r="E441" s="6" t="s">
        <v>2391</v>
      </c>
      <c r="F441" s="7">
        <v>45194</v>
      </c>
      <c r="G441" s="7">
        <v>43717</v>
      </c>
      <c r="H441" s="6" t="s">
        <v>2873</v>
      </c>
      <c r="I441" s="6" t="s">
        <v>849</v>
      </c>
      <c r="J441" s="6" t="s">
        <v>2381</v>
      </c>
      <c r="K441" s="7">
        <v>45200</v>
      </c>
      <c r="L441" s="6" t="s">
        <v>2374</v>
      </c>
      <c r="M441" s="6" t="s">
        <v>2403</v>
      </c>
      <c r="N441" s="6" t="s">
        <v>849</v>
      </c>
      <c r="O441" s="7"/>
      <c r="P441" s="6" t="s">
        <v>2376</v>
      </c>
    </row>
    <row r="442" spans="1:16" x14ac:dyDescent="0.25">
      <c r="A442" s="5">
        <v>68143999</v>
      </c>
      <c r="B442" s="6" t="s">
        <v>230</v>
      </c>
      <c r="C442" s="6" t="s">
        <v>2378</v>
      </c>
      <c r="D442" s="6" t="s">
        <v>2370</v>
      </c>
      <c r="E442" s="6" t="s">
        <v>2391</v>
      </c>
      <c r="F442" s="7">
        <v>45194</v>
      </c>
      <c r="G442" s="7">
        <v>43717</v>
      </c>
      <c r="H442" s="6" t="s">
        <v>2529</v>
      </c>
      <c r="I442" s="6" t="s">
        <v>849</v>
      </c>
      <c r="J442" s="6" t="s">
        <v>2381</v>
      </c>
      <c r="K442" s="7">
        <v>45200</v>
      </c>
      <c r="L442" s="6" t="s">
        <v>2374</v>
      </c>
      <c r="M442" s="6" t="s">
        <v>2403</v>
      </c>
      <c r="N442" s="6" t="s">
        <v>849</v>
      </c>
      <c r="O442" s="7"/>
      <c r="P442" s="6" t="s">
        <v>2376</v>
      </c>
    </row>
    <row r="443" spans="1:16" x14ac:dyDescent="0.25">
      <c r="A443" s="5">
        <v>68144024</v>
      </c>
      <c r="B443" s="6" t="s">
        <v>675</v>
      </c>
      <c r="C443" s="6" t="s">
        <v>2378</v>
      </c>
      <c r="D443" s="6" t="s">
        <v>2370</v>
      </c>
      <c r="E443" s="6" t="s">
        <v>2371</v>
      </c>
      <c r="F443" s="7">
        <v>43896</v>
      </c>
      <c r="G443" s="7">
        <v>43719</v>
      </c>
      <c r="H443" s="6" t="s">
        <v>2644</v>
      </c>
      <c r="I443" s="6" t="s">
        <v>849</v>
      </c>
      <c r="J443" s="6" t="s">
        <v>2381</v>
      </c>
      <c r="K443" s="7">
        <v>45200</v>
      </c>
      <c r="L443" s="6" t="s">
        <v>2374</v>
      </c>
      <c r="M443" s="6" t="s">
        <v>2396</v>
      </c>
      <c r="N443" s="6" t="s">
        <v>849</v>
      </c>
      <c r="O443" s="7"/>
      <c r="P443" s="6" t="s">
        <v>2376</v>
      </c>
    </row>
    <row r="444" spans="1:16" x14ac:dyDescent="0.25">
      <c r="A444" s="5">
        <v>68145438</v>
      </c>
      <c r="B444" s="6" t="s">
        <v>385</v>
      </c>
      <c r="C444" s="6" t="s">
        <v>2378</v>
      </c>
      <c r="D444" s="6" t="s">
        <v>2370</v>
      </c>
      <c r="E444" s="6" t="s">
        <v>2391</v>
      </c>
      <c r="F444" s="7">
        <v>44693</v>
      </c>
      <c r="G444" s="7">
        <v>43720</v>
      </c>
      <c r="H444" s="6" t="s">
        <v>2874</v>
      </c>
      <c r="I444" s="6" t="s">
        <v>849</v>
      </c>
      <c r="J444" s="6" t="s">
        <v>2381</v>
      </c>
      <c r="K444" s="7">
        <v>45200</v>
      </c>
      <c r="L444" s="6" t="s">
        <v>2374</v>
      </c>
      <c r="M444" s="6" t="s">
        <v>2409</v>
      </c>
      <c r="N444" s="6" t="s">
        <v>849</v>
      </c>
      <c r="O444" s="7"/>
      <c r="P444" s="6" t="s">
        <v>2376</v>
      </c>
    </row>
    <row r="445" spans="1:16" x14ac:dyDescent="0.25">
      <c r="A445" s="5">
        <v>68145439</v>
      </c>
      <c r="B445" s="6" t="s">
        <v>676</v>
      </c>
      <c r="C445" s="6" t="s">
        <v>2378</v>
      </c>
      <c r="D445" s="6" t="s">
        <v>2370</v>
      </c>
      <c r="E445" s="6" t="s">
        <v>2405</v>
      </c>
      <c r="F445" s="7">
        <v>44896</v>
      </c>
      <c r="G445" s="7">
        <v>43720</v>
      </c>
      <c r="H445" s="6" t="s">
        <v>2536</v>
      </c>
      <c r="I445" s="6" t="s">
        <v>849</v>
      </c>
      <c r="J445" s="6" t="s">
        <v>2381</v>
      </c>
      <c r="K445" s="7">
        <v>45200</v>
      </c>
      <c r="L445" s="6" t="s">
        <v>2374</v>
      </c>
      <c r="M445" s="6" t="s">
        <v>2403</v>
      </c>
      <c r="N445" s="6" t="s">
        <v>849</v>
      </c>
      <c r="O445" s="7"/>
      <c r="P445" s="6" t="s">
        <v>2376</v>
      </c>
    </row>
    <row r="446" spans="1:16" x14ac:dyDescent="0.25">
      <c r="A446" s="5">
        <v>68145440</v>
      </c>
      <c r="B446" s="6" t="s">
        <v>677</v>
      </c>
      <c r="C446" s="6" t="s">
        <v>2378</v>
      </c>
      <c r="D446" s="6" t="s">
        <v>2370</v>
      </c>
      <c r="E446" s="6" t="s">
        <v>2391</v>
      </c>
      <c r="F446" s="7">
        <v>45194</v>
      </c>
      <c r="G446" s="7">
        <v>43720</v>
      </c>
      <c r="H446" s="6" t="s">
        <v>2541</v>
      </c>
      <c r="I446" s="6" t="s">
        <v>849</v>
      </c>
      <c r="J446" s="6" t="s">
        <v>2381</v>
      </c>
      <c r="K446" s="7">
        <v>45200</v>
      </c>
      <c r="L446" s="6" t="s">
        <v>2374</v>
      </c>
      <c r="M446" s="6" t="s">
        <v>2403</v>
      </c>
      <c r="N446" s="6" t="s">
        <v>849</v>
      </c>
      <c r="O446" s="7"/>
      <c r="P446" s="6" t="s">
        <v>2376</v>
      </c>
    </row>
    <row r="447" spans="1:16" x14ac:dyDescent="0.25">
      <c r="A447" s="5">
        <v>68145442</v>
      </c>
      <c r="B447" s="6" t="s">
        <v>487</v>
      </c>
      <c r="C447" s="6" t="s">
        <v>2378</v>
      </c>
      <c r="D447" s="6" t="s">
        <v>2370</v>
      </c>
      <c r="E447" s="6" t="s">
        <v>2405</v>
      </c>
      <c r="F447" s="7">
        <v>45019</v>
      </c>
      <c r="G447" s="7">
        <v>43720</v>
      </c>
      <c r="H447" s="6" t="s">
        <v>2875</v>
      </c>
      <c r="I447" s="6" t="s">
        <v>849</v>
      </c>
      <c r="J447" s="6" t="s">
        <v>2381</v>
      </c>
      <c r="K447" s="7">
        <v>45200</v>
      </c>
      <c r="L447" s="6" t="s">
        <v>2374</v>
      </c>
      <c r="M447" s="6" t="s">
        <v>2403</v>
      </c>
      <c r="N447" s="6" t="s">
        <v>849</v>
      </c>
      <c r="O447" s="7"/>
      <c r="P447" s="6" t="s">
        <v>2376</v>
      </c>
    </row>
    <row r="448" spans="1:16" x14ac:dyDescent="0.25">
      <c r="A448" s="5">
        <v>68150256</v>
      </c>
      <c r="B448" s="6" t="s">
        <v>678</v>
      </c>
      <c r="C448" s="6" t="s">
        <v>2378</v>
      </c>
      <c r="D448" s="6" t="s">
        <v>2370</v>
      </c>
      <c r="E448" s="6" t="s">
        <v>2443</v>
      </c>
      <c r="F448" s="7">
        <v>43770</v>
      </c>
      <c r="G448" s="7">
        <v>43726</v>
      </c>
      <c r="H448" s="6" t="s">
        <v>2876</v>
      </c>
      <c r="I448" s="6" t="s">
        <v>2674</v>
      </c>
      <c r="J448" s="6" t="s">
        <v>2381</v>
      </c>
      <c r="K448" s="7">
        <v>45200</v>
      </c>
      <c r="L448" s="6" t="s">
        <v>2374</v>
      </c>
      <c r="M448" s="6" t="s">
        <v>2403</v>
      </c>
      <c r="N448" s="6" t="s">
        <v>849</v>
      </c>
      <c r="O448" s="7"/>
      <c r="P448" s="6" t="s">
        <v>2376</v>
      </c>
    </row>
    <row r="449" spans="1:16" x14ac:dyDescent="0.25">
      <c r="A449" s="5">
        <v>68150265</v>
      </c>
      <c r="B449" s="6" t="s">
        <v>2877</v>
      </c>
      <c r="C449" s="6" t="s">
        <v>2378</v>
      </c>
      <c r="D449" s="6" t="s">
        <v>2370</v>
      </c>
      <c r="E449" s="6" t="s">
        <v>2443</v>
      </c>
      <c r="F449" s="7">
        <v>43770</v>
      </c>
      <c r="G449" s="7">
        <v>43726</v>
      </c>
      <c r="H449" s="6" t="s">
        <v>2878</v>
      </c>
      <c r="I449" s="6" t="s">
        <v>2674</v>
      </c>
      <c r="J449" s="6" t="s">
        <v>2381</v>
      </c>
      <c r="K449" s="7">
        <v>45200</v>
      </c>
      <c r="L449" s="6" t="s">
        <v>2374</v>
      </c>
      <c r="M449" s="6" t="s">
        <v>2403</v>
      </c>
      <c r="N449" s="6" t="s">
        <v>849</v>
      </c>
      <c r="O449" s="7"/>
      <c r="P449" s="6" t="s">
        <v>2376</v>
      </c>
    </row>
    <row r="450" spans="1:16" x14ac:dyDescent="0.25">
      <c r="A450" s="5">
        <v>68150266</v>
      </c>
      <c r="B450" s="6" t="s">
        <v>679</v>
      </c>
      <c r="C450" s="6" t="s">
        <v>2378</v>
      </c>
      <c r="D450" s="6" t="s">
        <v>2370</v>
      </c>
      <c r="E450" s="6" t="s">
        <v>2443</v>
      </c>
      <c r="F450" s="7">
        <v>43770</v>
      </c>
      <c r="G450" s="7">
        <v>43726</v>
      </c>
      <c r="H450" s="6" t="s">
        <v>2879</v>
      </c>
      <c r="I450" s="6" t="s">
        <v>2674</v>
      </c>
      <c r="J450" s="6" t="s">
        <v>2381</v>
      </c>
      <c r="K450" s="7">
        <v>45200</v>
      </c>
      <c r="L450" s="6" t="s">
        <v>2374</v>
      </c>
      <c r="M450" s="6" t="s">
        <v>2403</v>
      </c>
      <c r="N450" s="6" t="s">
        <v>849</v>
      </c>
      <c r="O450" s="7"/>
      <c r="P450" s="6" t="s">
        <v>2376</v>
      </c>
    </row>
    <row r="451" spans="1:16" x14ac:dyDescent="0.25">
      <c r="A451" s="5">
        <v>68151617</v>
      </c>
      <c r="B451" s="6" t="s">
        <v>173</v>
      </c>
      <c r="C451" s="6" t="s">
        <v>2378</v>
      </c>
      <c r="D451" s="6" t="s">
        <v>2370</v>
      </c>
      <c r="E451" s="6" t="s">
        <v>2391</v>
      </c>
      <c r="F451" s="7">
        <v>44965</v>
      </c>
      <c r="G451" s="7">
        <v>43724</v>
      </c>
      <c r="H451" s="6" t="s">
        <v>2880</v>
      </c>
      <c r="I451" s="6" t="s">
        <v>849</v>
      </c>
      <c r="J451" s="6" t="s">
        <v>2381</v>
      </c>
      <c r="K451" s="7">
        <v>45190</v>
      </c>
      <c r="L451" s="6" t="s">
        <v>2374</v>
      </c>
      <c r="M451" s="6" t="s">
        <v>2418</v>
      </c>
      <c r="N451" s="6" t="s">
        <v>849</v>
      </c>
      <c r="O451" s="7"/>
      <c r="P451" s="6" t="s">
        <v>2376</v>
      </c>
    </row>
    <row r="452" spans="1:16" x14ac:dyDescent="0.25">
      <c r="A452" s="5">
        <v>68153998</v>
      </c>
      <c r="B452" s="6" t="s">
        <v>1291</v>
      </c>
      <c r="C452" s="6" t="s">
        <v>2378</v>
      </c>
      <c r="D452" s="6" t="s">
        <v>2370</v>
      </c>
      <c r="E452" s="6" t="s">
        <v>2391</v>
      </c>
      <c r="F452" s="7">
        <v>44309</v>
      </c>
      <c r="G452" s="7">
        <v>43727</v>
      </c>
      <c r="H452" s="6" t="s">
        <v>2832</v>
      </c>
      <c r="I452" s="6" t="s">
        <v>849</v>
      </c>
      <c r="J452" s="6" t="s">
        <v>2381</v>
      </c>
      <c r="K452" s="7">
        <v>45200</v>
      </c>
      <c r="L452" s="6" t="s">
        <v>2374</v>
      </c>
      <c r="M452" s="6" t="s">
        <v>2403</v>
      </c>
      <c r="N452" s="6" t="s">
        <v>849</v>
      </c>
      <c r="O452" s="7"/>
      <c r="P452" s="6" t="s">
        <v>2376</v>
      </c>
    </row>
    <row r="453" spans="1:16" x14ac:dyDescent="0.25">
      <c r="A453" s="5">
        <v>68156150</v>
      </c>
      <c r="B453" s="6" t="s">
        <v>1153</v>
      </c>
      <c r="C453" s="6" t="s">
        <v>2378</v>
      </c>
      <c r="D453" s="6" t="s">
        <v>2370</v>
      </c>
      <c r="E453" s="6" t="s">
        <v>2411</v>
      </c>
      <c r="F453" s="7">
        <v>43938</v>
      </c>
      <c r="G453" s="7">
        <v>43731</v>
      </c>
      <c r="H453" s="6" t="s">
        <v>2881</v>
      </c>
      <c r="I453" s="6" t="s">
        <v>849</v>
      </c>
      <c r="J453" s="6" t="s">
        <v>2381</v>
      </c>
      <c r="K453" s="7">
        <v>45200</v>
      </c>
      <c r="L453" s="6" t="s">
        <v>2374</v>
      </c>
      <c r="M453" s="6" t="s">
        <v>2403</v>
      </c>
      <c r="N453" s="6" t="s">
        <v>849</v>
      </c>
      <c r="O453" s="7"/>
      <c r="P453" s="6" t="s">
        <v>2376</v>
      </c>
    </row>
    <row r="454" spans="1:16" x14ac:dyDescent="0.25">
      <c r="A454" s="5">
        <v>68159041</v>
      </c>
      <c r="B454" s="6" t="s">
        <v>1154</v>
      </c>
      <c r="C454" s="6" t="s">
        <v>2378</v>
      </c>
      <c r="D454" s="6" t="s">
        <v>2370</v>
      </c>
      <c r="E454" s="6" t="s">
        <v>2411</v>
      </c>
      <c r="F454" s="7">
        <v>43938</v>
      </c>
      <c r="G454" s="7">
        <v>43732</v>
      </c>
      <c r="H454" s="6" t="s">
        <v>2881</v>
      </c>
      <c r="I454" s="6" t="s">
        <v>849</v>
      </c>
      <c r="J454" s="6" t="s">
        <v>2381</v>
      </c>
      <c r="K454" s="7">
        <v>45200</v>
      </c>
      <c r="L454" s="6" t="s">
        <v>2374</v>
      </c>
      <c r="M454" s="6" t="s">
        <v>2403</v>
      </c>
      <c r="N454" s="6" t="s">
        <v>849</v>
      </c>
      <c r="O454" s="7"/>
      <c r="P454" s="6" t="s">
        <v>2376</v>
      </c>
    </row>
    <row r="455" spans="1:16" x14ac:dyDescent="0.25">
      <c r="A455" s="5">
        <v>68171806</v>
      </c>
      <c r="B455" s="6" t="s">
        <v>680</v>
      </c>
      <c r="C455" s="6" t="s">
        <v>2378</v>
      </c>
      <c r="D455" s="6" t="s">
        <v>2370</v>
      </c>
      <c r="E455" s="6" t="s">
        <v>2391</v>
      </c>
      <c r="F455" s="7">
        <v>45000</v>
      </c>
      <c r="G455" s="7">
        <v>43747</v>
      </c>
      <c r="H455" s="6" t="s">
        <v>2882</v>
      </c>
      <c r="I455" s="6" t="s">
        <v>849</v>
      </c>
      <c r="J455" s="6" t="s">
        <v>2381</v>
      </c>
      <c r="K455" s="7">
        <v>45200</v>
      </c>
      <c r="L455" s="6" t="s">
        <v>2374</v>
      </c>
      <c r="M455" s="6" t="s">
        <v>2403</v>
      </c>
      <c r="N455" s="6" t="s">
        <v>849</v>
      </c>
      <c r="O455" s="7"/>
      <c r="P455" s="6" t="s">
        <v>2376</v>
      </c>
    </row>
    <row r="456" spans="1:16" x14ac:dyDescent="0.25">
      <c r="A456" s="5">
        <v>68171807</v>
      </c>
      <c r="B456" s="6" t="s">
        <v>2296</v>
      </c>
      <c r="C456" s="6" t="s">
        <v>2378</v>
      </c>
      <c r="D456" s="6" t="s">
        <v>2370</v>
      </c>
      <c r="E456" s="6" t="s">
        <v>2391</v>
      </c>
      <c r="F456" s="7">
        <v>44690</v>
      </c>
      <c r="G456" s="7">
        <v>43748</v>
      </c>
      <c r="H456" s="6" t="s">
        <v>2883</v>
      </c>
      <c r="I456" s="6" t="s">
        <v>849</v>
      </c>
      <c r="J456" s="6" t="s">
        <v>2381</v>
      </c>
      <c r="K456" s="7">
        <v>45200</v>
      </c>
      <c r="L456" s="6" t="s">
        <v>2374</v>
      </c>
      <c r="M456" s="6" t="s">
        <v>2403</v>
      </c>
      <c r="N456" s="6" t="s">
        <v>849</v>
      </c>
      <c r="O456" s="7"/>
      <c r="P456" s="6" t="s">
        <v>2376</v>
      </c>
    </row>
    <row r="457" spans="1:16" x14ac:dyDescent="0.25">
      <c r="A457" s="5">
        <v>68178071</v>
      </c>
      <c r="B457" s="6" t="s">
        <v>276</v>
      </c>
      <c r="C457" s="6" t="s">
        <v>2884</v>
      </c>
      <c r="D457" s="6" t="s">
        <v>2370</v>
      </c>
      <c r="E457" s="6" t="s">
        <v>2371</v>
      </c>
      <c r="F457" s="7">
        <v>43814</v>
      </c>
      <c r="G457" s="7">
        <v>43754</v>
      </c>
      <c r="H457" s="6" t="s">
        <v>2885</v>
      </c>
      <c r="I457" s="6" t="s">
        <v>849</v>
      </c>
      <c r="J457" s="6" t="s">
        <v>2381</v>
      </c>
      <c r="K457" s="7">
        <v>45200</v>
      </c>
      <c r="L457" s="6" t="s">
        <v>2374</v>
      </c>
      <c r="M457" s="6" t="s">
        <v>2420</v>
      </c>
      <c r="N457" s="6" t="s">
        <v>849</v>
      </c>
      <c r="O457" s="7"/>
      <c r="P457" s="6" t="s">
        <v>2886</v>
      </c>
    </row>
    <row r="458" spans="1:16" x14ac:dyDescent="0.25">
      <c r="A458" s="5">
        <v>68182879</v>
      </c>
      <c r="B458" s="6" t="s">
        <v>681</v>
      </c>
      <c r="C458" s="6" t="s">
        <v>2378</v>
      </c>
      <c r="D458" s="6" t="s">
        <v>2370</v>
      </c>
      <c r="E458" s="6" t="s">
        <v>2443</v>
      </c>
      <c r="F458" s="7">
        <v>43832</v>
      </c>
      <c r="G458" s="7">
        <v>43759</v>
      </c>
      <c r="H458" s="6" t="s">
        <v>2887</v>
      </c>
      <c r="I458" s="6" t="s">
        <v>2674</v>
      </c>
      <c r="J458" s="6" t="s">
        <v>2381</v>
      </c>
      <c r="K458" s="7">
        <v>45200</v>
      </c>
      <c r="L458" s="6" t="s">
        <v>2374</v>
      </c>
      <c r="M458" s="6" t="s">
        <v>2403</v>
      </c>
      <c r="N458" s="6" t="s">
        <v>849</v>
      </c>
      <c r="O458" s="7"/>
      <c r="P458" s="6" t="s">
        <v>2376</v>
      </c>
    </row>
    <row r="459" spans="1:16" x14ac:dyDescent="0.25">
      <c r="A459" s="5">
        <v>68182880</v>
      </c>
      <c r="B459" s="6" t="s">
        <v>2888</v>
      </c>
      <c r="C459" s="6" t="s">
        <v>2378</v>
      </c>
      <c r="D459" s="6" t="s">
        <v>2370</v>
      </c>
      <c r="E459" s="6" t="s">
        <v>2443</v>
      </c>
      <c r="F459" s="7">
        <v>43832</v>
      </c>
      <c r="G459" s="7">
        <v>43759</v>
      </c>
      <c r="H459" s="6" t="s">
        <v>2889</v>
      </c>
      <c r="I459" s="6" t="s">
        <v>2674</v>
      </c>
      <c r="J459" s="6" t="s">
        <v>2381</v>
      </c>
      <c r="K459" s="7">
        <v>45200</v>
      </c>
      <c r="L459" s="6" t="s">
        <v>2374</v>
      </c>
      <c r="M459" s="6" t="s">
        <v>2403</v>
      </c>
      <c r="N459" s="6" t="s">
        <v>849</v>
      </c>
      <c r="O459" s="7"/>
      <c r="P459" s="6" t="s">
        <v>2376</v>
      </c>
    </row>
    <row r="460" spans="1:16" x14ac:dyDescent="0.25">
      <c r="A460" s="5">
        <v>68182881</v>
      </c>
      <c r="B460" s="6" t="s">
        <v>2890</v>
      </c>
      <c r="C460" s="6" t="s">
        <v>2378</v>
      </c>
      <c r="D460" s="6" t="s">
        <v>2370</v>
      </c>
      <c r="E460" s="6" t="s">
        <v>2443</v>
      </c>
      <c r="F460" s="7">
        <v>43832</v>
      </c>
      <c r="G460" s="7">
        <v>43759</v>
      </c>
      <c r="H460" s="6" t="s">
        <v>2891</v>
      </c>
      <c r="I460" s="6" t="s">
        <v>2674</v>
      </c>
      <c r="J460" s="6" t="s">
        <v>2381</v>
      </c>
      <c r="K460" s="7">
        <v>45200</v>
      </c>
      <c r="L460" s="6" t="s">
        <v>2374</v>
      </c>
      <c r="M460" s="6" t="s">
        <v>2403</v>
      </c>
      <c r="N460" s="6" t="s">
        <v>849</v>
      </c>
      <c r="O460" s="7"/>
      <c r="P460" s="6" t="s">
        <v>2376</v>
      </c>
    </row>
    <row r="461" spans="1:16" x14ac:dyDescent="0.25">
      <c r="A461" s="5">
        <v>68182882</v>
      </c>
      <c r="B461" s="6" t="s">
        <v>682</v>
      </c>
      <c r="C461" s="6" t="s">
        <v>2378</v>
      </c>
      <c r="D461" s="6" t="s">
        <v>2370</v>
      </c>
      <c r="E461" s="6" t="s">
        <v>2443</v>
      </c>
      <c r="F461" s="7">
        <v>43832</v>
      </c>
      <c r="G461" s="7">
        <v>43759</v>
      </c>
      <c r="H461" s="6" t="s">
        <v>2892</v>
      </c>
      <c r="I461" s="6" t="s">
        <v>2674</v>
      </c>
      <c r="J461" s="6" t="s">
        <v>2381</v>
      </c>
      <c r="K461" s="7">
        <v>45200</v>
      </c>
      <c r="L461" s="6" t="s">
        <v>2374</v>
      </c>
      <c r="M461" s="6" t="s">
        <v>2403</v>
      </c>
      <c r="N461" s="6" t="s">
        <v>849</v>
      </c>
      <c r="O461" s="7"/>
      <c r="P461" s="6" t="s">
        <v>2376</v>
      </c>
    </row>
    <row r="462" spans="1:16" x14ac:dyDescent="0.25">
      <c r="A462" s="5">
        <v>68188183</v>
      </c>
      <c r="B462" s="6" t="s">
        <v>453</v>
      </c>
      <c r="C462" s="6" t="s">
        <v>2378</v>
      </c>
      <c r="D462" s="6" t="s">
        <v>2370</v>
      </c>
      <c r="E462" s="6" t="s">
        <v>2371</v>
      </c>
      <c r="F462" s="7">
        <v>43885</v>
      </c>
      <c r="G462" s="7">
        <v>43762</v>
      </c>
      <c r="H462" s="6" t="s">
        <v>2893</v>
      </c>
      <c r="I462" s="6" t="s">
        <v>849</v>
      </c>
      <c r="J462" s="6" t="s">
        <v>2381</v>
      </c>
      <c r="K462" s="7">
        <v>45200</v>
      </c>
      <c r="L462" s="6" t="s">
        <v>2374</v>
      </c>
      <c r="M462" s="6" t="s">
        <v>2403</v>
      </c>
      <c r="N462" s="6" t="s">
        <v>849</v>
      </c>
      <c r="O462" s="7"/>
      <c r="P462" s="6" t="s">
        <v>2376</v>
      </c>
    </row>
    <row r="463" spans="1:16" x14ac:dyDescent="0.25">
      <c r="A463" s="5">
        <v>68188511</v>
      </c>
      <c r="B463" s="6" t="s">
        <v>1445</v>
      </c>
      <c r="C463" s="6" t="s">
        <v>2378</v>
      </c>
      <c r="D463" s="6" t="s">
        <v>2370</v>
      </c>
      <c r="E463" s="6" t="s">
        <v>2371</v>
      </c>
      <c r="F463" s="7">
        <v>44197</v>
      </c>
      <c r="G463" s="7">
        <v>43763</v>
      </c>
      <c r="H463" s="6" t="s">
        <v>2894</v>
      </c>
      <c r="I463" s="6" t="s">
        <v>849</v>
      </c>
      <c r="J463" s="6" t="s">
        <v>2381</v>
      </c>
      <c r="K463" s="7">
        <v>45204</v>
      </c>
      <c r="L463" s="6" t="s">
        <v>2374</v>
      </c>
      <c r="M463" s="6" t="s">
        <v>2895</v>
      </c>
      <c r="N463" s="6" t="s">
        <v>849</v>
      </c>
      <c r="O463" s="7"/>
      <c r="P463" s="6" t="s">
        <v>2376</v>
      </c>
    </row>
    <row r="464" spans="1:16" x14ac:dyDescent="0.25">
      <c r="A464" s="5">
        <v>68188512</v>
      </c>
      <c r="B464" s="6" t="s">
        <v>1427</v>
      </c>
      <c r="C464" s="6" t="s">
        <v>2378</v>
      </c>
      <c r="D464" s="6" t="s">
        <v>2370</v>
      </c>
      <c r="E464" s="6" t="s">
        <v>2405</v>
      </c>
      <c r="F464" s="7">
        <v>45196</v>
      </c>
      <c r="G464" s="7">
        <v>43763</v>
      </c>
      <c r="H464" s="6" t="s">
        <v>2383</v>
      </c>
      <c r="I464" s="6" t="s">
        <v>849</v>
      </c>
      <c r="J464" s="6" t="s">
        <v>2381</v>
      </c>
      <c r="K464" s="7">
        <v>45200</v>
      </c>
      <c r="L464" s="6" t="s">
        <v>2374</v>
      </c>
      <c r="M464" s="6" t="s">
        <v>2403</v>
      </c>
      <c r="N464" s="6" t="s">
        <v>849</v>
      </c>
      <c r="O464" s="7"/>
      <c r="P464" s="6" t="s">
        <v>2376</v>
      </c>
    </row>
    <row r="465" spans="1:16" x14ac:dyDescent="0.25">
      <c r="A465" s="5">
        <v>68188513</v>
      </c>
      <c r="B465" s="6" t="s">
        <v>683</v>
      </c>
      <c r="C465" s="6" t="s">
        <v>2378</v>
      </c>
      <c r="D465" s="6" t="s">
        <v>2370</v>
      </c>
      <c r="E465" s="6" t="s">
        <v>2371</v>
      </c>
      <c r="F465" s="7">
        <v>44197</v>
      </c>
      <c r="G465" s="7">
        <v>43763</v>
      </c>
      <c r="H465" s="6" t="s">
        <v>2896</v>
      </c>
      <c r="I465" s="6" t="s">
        <v>849</v>
      </c>
      <c r="J465" s="6" t="s">
        <v>2381</v>
      </c>
      <c r="K465" s="7">
        <v>45200</v>
      </c>
      <c r="L465" s="6" t="s">
        <v>2374</v>
      </c>
      <c r="M465" s="6" t="s">
        <v>2403</v>
      </c>
      <c r="N465" s="6" t="s">
        <v>849</v>
      </c>
      <c r="O465" s="7"/>
      <c r="P465" s="6" t="s">
        <v>2376</v>
      </c>
    </row>
    <row r="466" spans="1:16" x14ac:dyDescent="0.25">
      <c r="A466" s="5">
        <v>68188514</v>
      </c>
      <c r="B466" s="6" t="s">
        <v>1435</v>
      </c>
      <c r="C466" s="6" t="s">
        <v>2378</v>
      </c>
      <c r="D466" s="6" t="s">
        <v>2370</v>
      </c>
      <c r="E466" s="6" t="s">
        <v>2405</v>
      </c>
      <c r="F466" s="7">
        <v>45196</v>
      </c>
      <c r="G466" s="7">
        <v>43763</v>
      </c>
      <c r="H466" s="6" t="s">
        <v>2897</v>
      </c>
      <c r="I466" s="6" t="s">
        <v>849</v>
      </c>
      <c r="J466" s="6" t="s">
        <v>2381</v>
      </c>
      <c r="K466" s="7">
        <v>45200</v>
      </c>
      <c r="L466" s="6" t="s">
        <v>2374</v>
      </c>
      <c r="M466" s="6" t="s">
        <v>2403</v>
      </c>
      <c r="N466" s="6" t="s">
        <v>849</v>
      </c>
      <c r="O466" s="7"/>
      <c r="P466" s="6" t="s">
        <v>2376</v>
      </c>
    </row>
    <row r="467" spans="1:16" x14ac:dyDescent="0.25">
      <c r="A467" s="5">
        <v>68194457</v>
      </c>
      <c r="B467" s="6" t="s">
        <v>162</v>
      </c>
      <c r="C467" s="6" t="s">
        <v>2386</v>
      </c>
      <c r="D467" s="6" t="s">
        <v>2370</v>
      </c>
      <c r="E467" s="6" t="s">
        <v>2391</v>
      </c>
      <c r="F467" s="7">
        <v>45151</v>
      </c>
      <c r="G467" s="7">
        <v>43770</v>
      </c>
      <c r="H467" s="6" t="s">
        <v>2653</v>
      </c>
      <c r="I467" s="6" t="s">
        <v>849</v>
      </c>
      <c r="J467" s="6" t="s">
        <v>2381</v>
      </c>
      <c r="K467" s="7">
        <v>45200</v>
      </c>
      <c r="L467" s="6" t="s">
        <v>2374</v>
      </c>
      <c r="M467" s="6" t="s">
        <v>2403</v>
      </c>
      <c r="N467" s="6" t="s">
        <v>849</v>
      </c>
      <c r="O467" s="7"/>
      <c r="P467" s="6" t="s">
        <v>2376</v>
      </c>
    </row>
    <row r="468" spans="1:16" x14ac:dyDescent="0.25">
      <c r="A468" s="5">
        <v>68199438</v>
      </c>
      <c r="B468" s="6" t="s">
        <v>2898</v>
      </c>
      <c r="C468" s="6" t="s">
        <v>2378</v>
      </c>
      <c r="D468" s="6" t="s">
        <v>2370</v>
      </c>
      <c r="E468" s="6" t="s">
        <v>2405</v>
      </c>
      <c r="F468" s="7">
        <v>45112</v>
      </c>
      <c r="G468" s="7">
        <v>43777</v>
      </c>
      <c r="H468" s="6" t="s">
        <v>2899</v>
      </c>
      <c r="I468" s="6" t="s">
        <v>849</v>
      </c>
      <c r="J468" s="6" t="s">
        <v>2381</v>
      </c>
      <c r="K468" s="7">
        <v>45151</v>
      </c>
      <c r="L468" s="6" t="s">
        <v>2374</v>
      </c>
      <c r="M468" s="6" t="s">
        <v>2403</v>
      </c>
      <c r="N468" s="6" t="s">
        <v>849</v>
      </c>
      <c r="O468" s="7"/>
      <c r="P468" s="6" t="s">
        <v>2376</v>
      </c>
    </row>
    <row r="469" spans="1:16" x14ac:dyDescent="0.25">
      <c r="A469" s="5">
        <v>68202492</v>
      </c>
      <c r="B469" s="6" t="s">
        <v>684</v>
      </c>
      <c r="C469" s="6" t="s">
        <v>2378</v>
      </c>
      <c r="D469" s="6" t="s">
        <v>2370</v>
      </c>
      <c r="E469" s="6" t="s">
        <v>2405</v>
      </c>
      <c r="F469" s="7">
        <v>44838</v>
      </c>
      <c r="G469" s="7">
        <v>43777</v>
      </c>
      <c r="H469" s="6" t="s">
        <v>2900</v>
      </c>
      <c r="I469" s="6" t="s">
        <v>849</v>
      </c>
      <c r="J469" s="6" t="s">
        <v>2381</v>
      </c>
      <c r="K469" s="7">
        <v>45200</v>
      </c>
      <c r="L469" s="6" t="s">
        <v>2374</v>
      </c>
      <c r="M469" s="6" t="s">
        <v>2403</v>
      </c>
      <c r="N469" s="6" t="s">
        <v>849</v>
      </c>
      <c r="O469" s="7"/>
      <c r="P469" s="6" t="s">
        <v>2376</v>
      </c>
    </row>
    <row r="470" spans="1:16" x14ac:dyDescent="0.25">
      <c r="A470" s="5">
        <v>68214422</v>
      </c>
      <c r="B470" s="6" t="s">
        <v>684</v>
      </c>
      <c r="C470" s="6" t="s">
        <v>2386</v>
      </c>
      <c r="D470" s="6" t="s">
        <v>2370</v>
      </c>
      <c r="E470" s="6" t="s">
        <v>2391</v>
      </c>
      <c r="F470" s="7">
        <v>44700</v>
      </c>
      <c r="G470" s="7">
        <v>43789</v>
      </c>
      <c r="H470" s="6" t="s">
        <v>2901</v>
      </c>
      <c r="I470" s="6" t="s">
        <v>849</v>
      </c>
      <c r="J470" s="6" t="s">
        <v>2381</v>
      </c>
      <c r="K470" s="7">
        <v>45200</v>
      </c>
      <c r="L470" s="6" t="s">
        <v>2374</v>
      </c>
      <c r="M470" s="6" t="s">
        <v>2403</v>
      </c>
      <c r="N470" s="6" t="s">
        <v>849</v>
      </c>
      <c r="O470" s="7"/>
      <c r="P470" s="6" t="s">
        <v>2376</v>
      </c>
    </row>
    <row r="471" spans="1:16" x14ac:dyDescent="0.25">
      <c r="A471" s="5">
        <v>68214423</v>
      </c>
      <c r="B471" s="6" t="s">
        <v>2019</v>
      </c>
      <c r="C471" s="6" t="s">
        <v>2386</v>
      </c>
      <c r="D471" s="6" t="s">
        <v>2370</v>
      </c>
      <c r="E471" s="6" t="s">
        <v>2391</v>
      </c>
      <c r="F471" s="7">
        <v>44700</v>
      </c>
      <c r="G471" s="7">
        <v>43789</v>
      </c>
      <c r="H471" s="6" t="s">
        <v>2902</v>
      </c>
      <c r="I471" s="6" t="s">
        <v>849</v>
      </c>
      <c r="J471" s="6" t="s">
        <v>2381</v>
      </c>
      <c r="K471" s="7">
        <v>45200</v>
      </c>
      <c r="L471" s="6" t="s">
        <v>2374</v>
      </c>
      <c r="M471" s="6" t="s">
        <v>2403</v>
      </c>
      <c r="N471" s="6" t="s">
        <v>849</v>
      </c>
      <c r="O471" s="7"/>
      <c r="P471" s="6" t="s">
        <v>2376</v>
      </c>
    </row>
    <row r="472" spans="1:16" x14ac:dyDescent="0.25">
      <c r="A472" s="5">
        <v>68214424</v>
      </c>
      <c r="B472" s="6" t="s">
        <v>1991</v>
      </c>
      <c r="C472" s="6" t="s">
        <v>2386</v>
      </c>
      <c r="D472" s="6" t="s">
        <v>2370</v>
      </c>
      <c r="E472" s="6" t="s">
        <v>2391</v>
      </c>
      <c r="F472" s="7">
        <v>44700</v>
      </c>
      <c r="G472" s="7">
        <v>43789</v>
      </c>
      <c r="H472" s="6" t="s">
        <v>2903</v>
      </c>
      <c r="I472" s="6" t="s">
        <v>849</v>
      </c>
      <c r="J472" s="6" t="s">
        <v>2381</v>
      </c>
      <c r="K472" s="7">
        <v>45200</v>
      </c>
      <c r="L472" s="6" t="s">
        <v>2374</v>
      </c>
      <c r="M472" s="6" t="s">
        <v>2403</v>
      </c>
      <c r="N472" s="6" t="s">
        <v>849</v>
      </c>
      <c r="O472" s="7"/>
      <c r="P472" s="6" t="s">
        <v>2376</v>
      </c>
    </row>
    <row r="473" spans="1:16" x14ac:dyDescent="0.25">
      <c r="A473" s="5">
        <v>68223344</v>
      </c>
      <c r="B473" s="6" t="s">
        <v>2190</v>
      </c>
      <c r="C473" s="6" t="s">
        <v>2378</v>
      </c>
      <c r="D473" s="6" t="s">
        <v>2370</v>
      </c>
      <c r="E473" s="6" t="s">
        <v>2391</v>
      </c>
      <c r="F473" s="7">
        <v>44741</v>
      </c>
      <c r="G473" s="7">
        <v>43795</v>
      </c>
      <c r="H473" s="6" t="s">
        <v>2672</v>
      </c>
      <c r="I473" s="6" t="s">
        <v>849</v>
      </c>
      <c r="J473" s="6" t="s">
        <v>2381</v>
      </c>
      <c r="K473" s="7">
        <v>45200</v>
      </c>
      <c r="L473" s="6" t="s">
        <v>2374</v>
      </c>
      <c r="M473" s="6" t="s">
        <v>2403</v>
      </c>
      <c r="N473" s="6" t="s">
        <v>849</v>
      </c>
      <c r="O473" s="7"/>
      <c r="P473" s="6" t="s">
        <v>2376</v>
      </c>
    </row>
    <row r="474" spans="1:16" x14ac:dyDescent="0.25">
      <c r="A474" s="5">
        <v>68250716</v>
      </c>
      <c r="B474" s="6" t="s">
        <v>396</v>
      </c>
      <c r="C474" s="6" t="s">
        <v>2378</v>
      </c>
      <c r="D474" s="6" t="s">
        <v>2370</v>
      </c>
      <c r="E474" s="6" t="s">
        <v>2391</v>
      </c>
      <c r="F474" s="7">
        <v>45139</v>
      </c>
      <c r="G474" s="7">
        <v>43808</v>
      </c>
      <c r="H474" s="6" t="s">
        <v>2904</v>
      </c>
      <c r="I474" s="6" t="s">
        <v>849</v>
      </c>
      <c r="J474" s="6" t="s">
        <v>2381</v>
      </c>
      <c r="K474" s="7">
        <v>45200</v>
      </c>
      <c r="L474" s="6" t="s">
        <v>2374</v>
      </c>
      <c r="M474" s="6" t="s">
        <v>2403</v>
      </c>
      <c r="N474" s="6" t="s">
        <v>849</v>
      </c>
      <c r="O474" s="7"/>
      <c r="P474" s="6" t="s">
        <v>2376</v>
      </c>
    </row>
    <row r="475" spans="1:16" x14ac:dyDescent="0.25">
      <c r="A475" s="5">
        <v>68264515</v>
      </c>
      <c r="B475" s="6" t="s">
        <v>665</v>
      </c>
      <c r="C475" s="6" t="s">
        <v>2378</v>
      </c>
      <c r="D475" s="6" t="s">
        <v>2370</v>
      </c>
      <c r="E475" s="6" t="s">
        <v>2405</v>
      </c>
      <c r="F475" s="7">
        <v>45019</v>
      </c>
      <c r="G475" s="7">
        <v>43815</v>
      </c>
      <c r="H475" s="6" t="s">
        <v>2804</v>
      </c>
      <c r="I475" s="6" t="s">
        <v>849</v>
      </c>
      <c r="J475" s="6" t="s">
        <v>2381</v>
      </c>
      <c r="K475" s="7">
        <v>45200</v>
      </c>
      <c r="L475" s="6" t="s">
        <v>2374</v>
      </c>
      <c r="M475" s="6" t="s">
        <v>2403</v>
      </c>
      <c r="N475" s="6" t="s">
        <v>849</v>
      </c>
      <c r="O475" s="7"/>
      <c r="P475" s="6" t="s">
        <v>2376</v>
      </c>
    </row>
    <row r="476" spans="1:16" x14ac:dyDescent="0.25">
      <c r="A476" s="5">
        <v>68264519</v>
      </c>
      <c r="B476" s="6" t="s">
        <v>277</v>
      </c>
      <c r="C476" s="6" t="s">
        <v>2378</v>
      </c>
      <c r="D476" s="6" t="s">
        <v>2370</v>
      </c>
      <c r="E476" s="6" t="s">
        <v>2371</v>
      </c>
      <c r="F476" s="7">
        <v>44995</v>
      </c>
      <c r="G476" s="7">
        <v>43815</v>
      </c>
      <c r="H476" s="6" t="s">
        <v>2805</v>
      </c>
      <c r="I476" s="6" t="s">
        <v>849</v>
      </c>
      <c r="J476" s="6" t="s">
        <v>2381</v>
      </c>
      <c r="K476" s="7">
        <v>45190</v>
      </c>
      <c r="L476" s="6" t="s">
        <v>2374</v>
      </c>
      <c r="M476" s="6" t="s">
        <v>2418</v>
      </c>
      <c r="N476" s="6" t="s">
        <v>849</v>
      </c>
      <c r="O476" s="7"/>
      <c r="P476" s="6" t="s">
        <v>2376</v>
      </c>
    </row>
    <row r="477" spans="1:16" x14ac:dyDescent="0.25">
      <c r="A477" s="5">
        <v>68264944</v>
      </c>
      <c r="B477" s="6" t="s">
        <v>685</v>
      </c>
      <c r="C477" s="6" t="s">
        <v>2378</v>
      </c>
      <c r="D477" s="6" t="s">
        <v>2370</v>
      </c>
      <c r="E477" s="6" t="s">
        <v>2411</v>
      </c>
      <c r="F477" s="7">
        <v>43922</v>
      </c>
      <c r="G477" s="7">
        <v>43816</v>
      </c>
      <c r="H477" s="6" t="s">
        <v>2905</v>
      </c>
      <c r="I477" s="6" t="s">
        <v>849</v>
      </c>
      <c r="J477" s="6" t="s">
        <v>2381</v>
      </c>
      <c r="K477" s="7">
        <v>45200</v>
      </c>
      <c r="L477" s="6" t="s">
        <v>2374</v>
      </c>
      <c r="M477" s="6" t="s">
        <v>2403</v>
      </c>
      <c r="N477" s="6" t="s">
        <v>849</v>
      </c>
      <c r="O477" s="7"/>
      <c r="P477" s="6" t="s">
        <v>2376</v>
      </c>
    </row>
    <row r="478" spans="1:16" x14ac:dyDescent="0.25">
      <c r="A478" s="5">
        <v>68264945</v>
      </c>
      <c r="B478" s="6" t="s">
        <v>1226</v>
      </c>
      <c r="C478" s="6" t="s">
        <v>2378</v>
      </c>
      <c r="D478" s="6" t="s">
        <v>2370</v>
      </c>
      <c r="E478" s="6" t="s">
        <v>2411</v>
      </c>
      <c r="F478" s="7">
        <v>43922</v>
      </c>
      <c r="G478" s="7">
        <v>43816</v>
      </c>
      <c r="H478" s="6" t="s">
        <v>2906</v>
      </c>
      <c r="I478" s="6" t="s">
        <v>849</v>
      </c>
      <c r="J478" s="6" t="s">
        <v>2381</v>
      </c>
      <c r="K478" s="7">
        <v>45200</v>
      </c>
      <c r="L478" s="6" t="s">
        <v>2374</v>
      </c>
      <c r="M478" s="6" t="s">
        <v>2403</v>
      </c>
      <c r="N478" s="6" t="s">
        <v>849</v>
      </c>
      <c r="O478" s="7"/>
      <c r="P478" s="6" t="s">
        <v>2376</v>
      </c>
    </row>
    <row r="479" spans="1:16" x14ac:dyDescent="0.25">
      <c r="A479" s="5">
        <v>68264946</v>
      </c>
      <c r="B479" s="6" t="s">
        <v>686</v>
      </c>
      <c r="C479" s="6" t="s">
        <v>2378</v>
      </c>
      <c r="D479" s="6" t="s">
        <v>2370</v>
      </c>
      <c r="E479" s="6" t="s">
        <v>2391</v>
      </c>
      <c r="F479" s="7">
        <v>44866</v>
      </c>
      <c r="G479" s="7">
        <v>43816</v>
      </c>
      <c r="H479" s="6" t="s">
        <v>2907</v>
      </c>
      <c r="I479" s="6" t="s">
        <v>849</v>
      </c>
      <c r="J479" s="6" t="s">
        <v>2381</v>
      </c>
      <c r="K479" s="7">
        <v>45200</v>
      </c>
      <c r="L479" s="6" t="s">
        <v>2374</v>
      </c>
      <c r="M479" s="6" t="s">
        <v>2403</v>
      </c>
      <c r="N479" s="6" t="s">
        <v>849</v>
      </c>
      <c r="O479" s="7"/>
      <c r="P479" s="6" t="s">
        <v>2376</v>
      </c>
    </row>
    <row r="480" spans="1:16" x14ac:dyDescent="0.25">
      <c r="A480" s="5">
        <v>68264947</v>
      </c>
      <c r="B480" s="6" t="s">
        <v>1212</v>
      </c>
      <c r="C480" s="6" t="s">
        <v>2378</v>
      </c>
      <c r="D480" s="6" t="s">
        <v>2370</v>
      </c>
      <c r="E480" s="6" t="s">
        <v>2391</v>
      </c>
      <c r="F480" s="7">
        <v>45093</v>
      </c>
      <c r="G480" s="7">
        <v>43816</v>
      </c>
      <c r="H480" s="6" t="s">
        <v>2908</v>
      </c>
      <c r="I480" s="6" t="s">
        <v>849</v>
      </c>
      <c r="J480" s="6" t="s">
        <v>2381</v>
      </c>
      <c r="K480" s="7">
        <v>45200</v>
      </c>
      <c r="L480" s="6" t="s">
        <v>2374</v>
      </c>
      <c r="M480" s="6" t="s">
        <v>2530</v>
      </c>
      <c r="N480" s="6" t="s">
        <v>849</v>
      </c>
      <c r="O480" s="7"/>
      <c r="P480" s="6" t="s">
        <v>2376</v>
      </c>
    </row>
    <row r="481" spans="1:16" x14ac:dyDescent="0.25">
      <c r="A481" s="5">
        <v>68266878</v>
      </c>
      <c r="B481" s="6" t="s">
        <v>687</v>
      </c>
      <c r="C481" s="6" t="s">
        <v>2378</v>
      </c>
      <c r="D481" s="6" t="s">
        <v>2370</v>
      </c>
      <c r="E481" s="6" t="s">
        <v>2391</v>
      </c>
      <c r="F481" s="7">
        <v>45141</v>
      </c>
      <c r="G481" s="7">
        <v>43818</v>
      </c>
      <c r="H481" s="6" t="s">
        <v>2851</v>
      </c>
      <c r="I481" s="6" t="s">
        <v>849</v>
      </c>
      <c r="J481" s="6" t="s">
        <v>2381</v>
      </c>
      <c r="K481" s="7">
        <v>45200</v>
      </c>
      <c r="L481" s="6" t="s">
        <v>2374</v>
      </c>
      <c r="M481" s="6" t="s">
        <v>2403</v>
      </c>
      <c r="N481" s="6" t="s">
        <v>849</v>
      </c>
      <c r="O481" s="7"/>
      <c r="P481" s="6" t="s">
        <v>2376</v>
      </c>
    </row>
    <row r="482" spans="1:16" x14ac:dyDescent="0.25">
      <c r="A482" s="5">
        <v>68266879</v>
      </c>
      <c r="B482" s="6" t="s">
        <v>688</v>
      </c>
      <c r="C482" s="6" t="s">
        <v>2378</v>
      </c>
      <c r="D482" s="6" t="s">
        <v>2370</v>
      </c>
      <c r="E482" s="6" t="s">
        <v>2391</v>
      </c>
      <c r="F482" s="7">
        <v>45140</v>
      </c>
      <c r="G482" s="7">
        <v>43818</v>
      </c>
      <c r="H482" s="6" t="s">
        <v>2727</v>
      </c>
      <c r="I482" s="6" t="s">
        <v>849</v>
      </c>
      <c r="J482" s="6" t="s">
        <v>2381</v>
      </c>
      <c r="K482" s="7">
        <v>45200</v>
      </c>
      <c r="L482" s="6" t="s">
        <v>2374</v>
      </c>
      <c r="M482" s="6" t="s">
        <v>2403</v>
      </c>
      <c r="N482" s="6" t="s">
        <v>849</v>
      </c>
      <c r="O482" s="7"/>
      <c r="P482" s="6" t="s">
        <v>2376</v>
      </c>
    </row>
    <row r="483" spans="1:16" x14ac:dyDescent="0.25">
      <c r="A483" s="5">
        <v>68266880</v>
      </c>
      <c r="B483" s="6" t="s">
        <v>1352</v>
      </c>
      <c r="C483" s="6" t="s">
        <v>2378</v>
      </c>
      <c r="D483" s="6" t="s">
        <v>2370</v>
      </c>
      <c r="E483" s="6" t="s">
        <v>2391</v>
      </c>
      <c r="F483" s="7">
        <v>45140</v>
      </c>
      <c r="G483" s="7">
        <v>43818</v>
      </c>
      <c r="H483" s="6" t="s">
        <v>2810</v>
      </c>
      <c r="I483" s="6" t="s">
        <v>849</v>
      </c>
      <c r="J483" s="6" t="s">
        <v>2381</v>
      </c>
      <c r="K483" s="7">
        <v>45200</v>
      </c>
      <c r="L483" s="6" t="s">
        <v>2374</v>
      </c>
      <c r="M483" s="6" t="s">
        <v>2403</v>
      </c>
      <c r="N483" s="6" t="s">
        <v>849</v>
      </c>
      <c r="O483" s="7"/>
      <c r="P483" s="6" t="s">
        <v>2376</v>
      </c>
    </row>
    <row r="484" spans="1:16" x14ac:dyDescent="0.25">
      <c r="A484" s="5">
        <v>68266888</v>
      </c>
      <c r="B484" s="6" t="s">
        <v>689</v>
      </c>
      <c r="C484" s="6" t="s">
        <v>2378</v>
      </c>
      <c r="D484" s="6" t="s">
        <v>2370</v>
      </c>
      <c r="E484" s="6" t="s">
        <v>2391</v>
      </c>
      <c r="F484" s="7">
        <v>45140</v>
      </c>
      <c r="G484" s="7">
        <v>43818</v>
      </c>
      <c r="H484" s="6" t="s">
        <v>2849</v>
      </c>
      <c r="I484" s="6" t="s">
        <v>849</v>
      </c>
      <c r="J484" s="6" t="s">
        <v>2381</v>
      </c>
      <c r="K484" s="7">
        <v>45151</v>
      </c>
      <c r="L484" s="6" t="s">
        <v>2374</v>
      </c>
      <c r="M484" s="6" t="s">
        <v>2403</v>
      </c>
      <c r="N484" s="6" t="s">
        <v>849</v>
      </c>
      <c r="O484" s="7"/>
      <c r="P484" s="6" t="s">
        <v>2376</v>
      </c>
    </row>
    <row r="485" spans="1:16" x14ac:dyDescent="0.25">
      <c r="A485" s="5">
        <v>68266889</v>
      </c>
      <c r="B485" s="6" t="s">
        <v>690</v>
      </c>
      <c r="C485" s="6" t="s">
        <v>2378</v>
      </c>
      <c r="D485" s="6" t="s">
        <v>2370</v>
      </c>
      <c r="E485" s="6" t="s">
        <v>2391</v>
      </c>
      <c r="F485" s="7">
        <v>44739</v>
      </c>
      <c r="G485" s="7">
        <v>43818</v>
      </c>
      <c r="H485" s="6" t="s">
        <v>2721</v>
      </c>
      <c r="I485" s="6" t="s">
        <v>849</v>
      </c>
      <c r="J485" s="6" t="s">
        <v>2381</v>
      </c>
      <c r="K485" s="7">
        <v>45151</v>
      </c>
      <c r="L485" s="6" t="s">
        <v>2374</v>
      </c>
      <c r="M485" s="6" t="s">
        <v>2403</v>
      </c>
      <c r="N485" s="6" t="s">
        <v>849</v>
      </c>
      <c r="O485" s="7"/>
      <c r="P485" s="6" t="s">
        <v>2376</v>
      </c>
    </row>
    <row r="486" spans="1:16" x14ac:dyDescent="0.25">
      <c r="A486" s="5">
        <v>68266895</v>
      </c>
      <c r="B486" s="6" t="s">
        <v>1227</v>
      </c>
      <c r="C486" s="6" t="s">
        <v>2378</v>
      </c>
      <c r="D486" s="6" t="s">
        <v>2370</v>
      </c>
      <c r="E486" s="6" t="s">
        <v>2411</v>
      </c>
      <c r="F486" s="7">
        <v>43922</v>
      </c>
      <c r="G486" s="7">
        <v>43818</v>
      </c>
      <c r="H486" s="6" t="s">
        <v>2907</v>
      </c>
      <c r="I486" s="6" t="s">
        <v>849</v>
      </c>
      <c r="J486" s="6" t="s">
        <v>2381</v>
      </c>
      <c r="K486" s="7">
        <v>45200</v>
      </c>
      <c r="L486" s="6" t="s">
        <v>2374</v>
      </c>
      <c r="M486" s="6" t="s">
        <v>2530</v>
      </c>
      <c r="N486" s="6" t="s">
        <v>849</v>
      </c>
      <c r="O486" s="7"/>
      <c r="P486" s="6" t="s">
        <v>2376</v>
      </c>
    </row>
    <row r="487" spans="1:16" x14ac:dyDescent="0.25">
      <c r="A487" s="5">
        <v>68266900</v>
      </c>
      <c r="B487" s="6" t="s">
        <v>1225</v>
      </c>
      <c r="C487" s="6" t="s">
        <v>2378</v>
      </c>
      <c r="D487" s="6" t="s">
        <v>2370</v>
      </c>
      <c r="E487" s="6" t="s">
        <v>2411</v>
      </c>
      <c r="F487" s="7">
        <v>43922</v>
      </c>
      <c r="G487" s="7">
        <v>43818</v>
      </c>
      <c r="H487" s="6" t="s">
        <v>2905</v>
      </c>
      <c r="I487" s="6" t="s">
        <v>849</v>
      </c>
      <c r="J487" s="6" t="s">
        <v>2381</v>
      </c>
      <c r="K487" s="7">
        <v>45200</v>
      </c>
      <c r="L487" s="6" t="s">
        <v>2374</v>
      </c>
      <c r="M487" s="6" t="s">
        <v>2403</v>
      </c>
      <c r="N487" s="6" t="s">
        <v>849</v>
      </c>
      <c r="O487" s="7"/>
      <c r="P487" s="6" t="s">
        <v>2376</v>
      </c>
    </row>
    <row r="488" spans="1:16" x14ac:dyDescent="0.25">
      <c r="A488" s="5">
        <v>68271449</v>
      </c>
      <c r="B488" s="6" t="s">
        <v>1798</v>
      </c>
      <c r="C488" s="6" t="s">
        <v>2378</v>
      </c>
      <c r="D488" s="6" t="s">
        <v>2370</v>
      </c>
      <c r="E488" s="6" t="s">
        <v>2391</v>
      </c>
      <c r="F488" s="7">
        <v>45139</v>
      </c>
      <c r="G488" s="7">
        <v>43825</v>
      </c>
      <c r="H488" s="6" t="s">
        <v>2909</v>
      </c>
      <c r="I488" s="6" t="s">
        <v>849</v>
      </c>
      <c r="J488" s="6" t="s">
        <v>2381</v>
      </c>
      <c r="K488" s="7">
        <v>45200</v>
      </c>
      <c r="L488" s="6" t="s">
        <v>2374</v>
      </c>
      <c r="M488" s="6" t="s">
        <v>2403</v>
      </c>
      <c r="N488" s="6" t="s">
        <v>849</v>
      </c>
      <c r="O488" s="7"/>
      <c r="P488" s="6" t="s">
        <v>2376</v>
      </c>
    </row>
    <row r="489" spans="1:16" x14ac:dyDescent="0.25">
      <c r="A489" s="5">
        <v>68271450</v>
      </c>
      <c r="B489" s="6" t="s">
        <v>424</v>
      </c>
      <c r="C489" s="6" t="s">
        <v>2378</v>
      </c>
      <c r="D489" s="6" t="s">
        <v>2370</v>
      </c>
      <c r="E489" s="6" t="s">
        <v>2391</v>
      </c>
      <c r="F489" s="7">
        <v>44693</v>
      </c>
      <c r="G489" s="7">
        <v>43825</v>
      </c>
      <c r="H489" s="6" t="s">
        <v>2910</v>
      </c>
      <c r="I489" s="6" t="s">
        <v>849</v>
      </c>
      <c r="J489" s="6" t="s">
        <v>2381</v>
      </c>
      <c r="K489" s="7">
        <v>45200</v>
      </c>
      <c r="L489" s="6" t="s">
        <v>2374</v>
      </c>
      <c r="M489" s="6" t="s">
        <v>2403</v>
      </c>
      <c r="N489" s="6" t="s">
        <v>849</v>
      </c>
      <c r="O489" s="7"/>
      <c r="P489" s="6" t="s">
        <v>2376</v>
      </c>
    </row>
    <row r="490" spans="1:16" x14ac:dyDescent="0.25">
      <c r="A490" s="5">
        <v>68271451</v>
      </c>
      <c r="B490" s="6" t="s">
        <v>691</v>
      </c>
      <c r="C490" s="6" t="s">
        <v>2378</v>
      </c>
      <c r="D490" s="6" t="s">
        <v>2370</v>
      </c>
      <c r="E490" s="6" t="s">
        <v>2405</v>
      </c>
      <c r="F490" s="7">
        <v>44831</v>
      </c>
      <c r="G490" s="7">
        <v>43825</v>
      </c>
      <c r="H490" s="6" t="s">
        <v>2911</v>
      </c>
      <c r="I490" s="6" t="s">
        <v>849</v>
      </c>
      <c r="J490" s="6" t="s">
        <v>2381</v>
      </c>
      <c r="K490" s="7">
        <v>45205</v>
      </c>
      <c r="L490" s="6" t="s">
        <v>2374</v>
      </c>
      <c r="M490" s="6" t="s">
        <v>2375</v>
      </c>
      <c r="N490" s="6" t="s">
        <v>849</v>
      </c>
      <c r="O490" s="7"/>
      <c r="P490" s="6" t="s">
        <v>2376</v>
      </c>
    </row>
    <row r="491" spans="1:16" x14ac:dyDescent="0.25">
      <c r="A491" s="5">
        <v>68271452</v>
      </c>
      <c r="B491" s="6" t="s">
        <v>692</v>
      </c>
      <c r="C491" s="6" t="s">
        <v>2378</v>
      </c>
      <c r="D491" s="6" t="s">
        <v>2370</v>
      </c>
      <c r="E491" s="6" t="s">
        <v>2391</v>
      </c>
      <c r="F491" s="7">
        <v>45194</v>
      </c>
      <c r="G491" s="7">
        <v>43825</v>
      </c>
      <c r="H491" s="6" t="s">
        <v>2912</v>
      </c>
      <c r="I491" s="6" t="s">
        <v>849</v>
      </c>
      <c r="J491" s="6" t="s">
        <v>2381</v>
      </c>
      <c r="K491" s="7">
        <v>45200</v>
      </c>
      <c r="L491" s="6" t="s">
        <v>2374</v>
      </c>
      <c r="M491" s="6" t="s">
        <v>2403</v>
      </c>
      <c r="N491" s="6" t="s">
        <v>849</v>
      </c>
      <c r="O491" s="7"/>
      <c r="P491" s="6" t="s">
        <v>2376</v>
      </c>
    </row>
    <row r="492" spans="1:16" x14ac:dyDescent="0.25">
      <c r="A492" s="5">
        <v>68271545</v>
      </c>
      <c r="B492" s="6" t="s">
        <v>693</v>
      </c>
      <c r="C492" s="6" t="s">
        <v>2378</v>
      </c>
      <c r="D492" s="6" t="s">
        <v>2370</v>
      </c>
      <c r="E492" s="6" t="s">
        <v>2405</v>
      </c>
      <c r="F492" s="7">
        <v>44796</v>
      </c>
      <c r="G492" s="7">
        <v>43825</v>
      </c>
      <c r="H492" s="6" t="s">
        <v>2913</v>
      </c>
      <c r="I492" s="6" t="s">
        <v>849</v>
      </c>
      <c r="J492" s="6" t="s">
        <v>2381</v>
      </c>
      <c r="K492" s="7">
        <v>45205</v>
      </c>
      <c r="L492" s="6" t="s">
        <v>2374</v>
      </c>
      <c r="M492" s="6" t="s">
        <v>2375</v>
      </c>
      <c r="N492" s="6" t="s">
        <v>849</v>
      </c>
      <c r="O492" s="7"/>
      <c r="P492" s="6" t="s">
        <v>2376</v>
      </c>
    </row>
    <row r="493" spans="1:16" x14ac:dyDescent="0.25">
      <c r="A493" s="5">
        <v>68282257</v>
      </c>
      <c r="B493" s="6" t="s">
        <v>694</v>
      </c>
      <c r="C493" s="6" t="s">
        <v>2378</v>
      </c>
      <c r="D493" s="6" t="s">
        <v>2370</v>
      </c>
      <c r="E493" s="6" t="s">
        <v>2405</v>
      </c>
      <c r="F493" s="7">
        <v>44826</v>
      </c>
      <c r="G493" s="7">
        <v>43844</v>
      </c>
      <c r="H493" s="6" t="s">
        <v>2914</v>
      </c>
      <c r="I493" s="6" t="s">
        <v>849</v>
      </c>
      <c r="J493" s="6" t="s">
        <v>2381</v>
      </c>
      <c r="K493" s="7">
        <v>45205</v>
      </c>
      <c r="L493" s="6" t="s">
        <v>2374</v>
      </c>
      <c r="M493" s="6" t="s">
        <v>2375</v>
      </c>
      <c r="N493" s="6" t="s">
        <v>849</v>
      </c>
      <c r="O493" s="7"/>
      <c r="P493" s="6" t="s">
        <v>2376</v>
      </c>
    </row>
    <row r="494" spans="1:16" x14ac:dyDescent="0.25">
      <c r="A494" s="5">
        <v>68289142</v>
      </c>
      <c r="B494" s="6" t="s">
        <v>341</v>
      </c>
      <c r="C494" s="6" t="s">
        <v>2378</v>
      </c>
      <c r="D494" s="6" t="s">
        <v>2370</v>
      </c>
      <c r="E494" s="6" t="s">
        <v>2391</v>
      </c>
      <c r="F494" s="7">
        <v>45194</v>
      </c>
      <c r="G494" s="7">
        <v>43852</v>
      </c>
      <c r="H494" s="6" t="s">
        <v>2681</v>
      </c>
      <c r="I494" s="6" t="s">
        <v>849</v>
      </c>
      <c r="J494" s="6" t="s">
        <v>2381</v>
      </c>
      <c r="K494" s="7">
        <v>45204</v>
      </c>
      <c r="L494" s="6" t="s">
        <v>2374</v>
      </c>
      <c r="M494" s="6" t="s">
        <v>2700</v>
      </c>
      <c r="N494" s="6" t="s">
        <v>849</v>
      </c>
      <c r="O494" s="7"/>
      <c r="P494" s="6" t="s">
        <v>2376</v>
      </c>
    </row>
    <row r="495" spans="1:16" x14ac:dyDescent="0.25">
      <c r="A495" s="5">
        <v>68289176</v>
      </c>
      <c r="B495" s="6" t="s">
        <v>367</v>
      </c>
      <c r="C495" s="6" t="s">
        <v>2378</v>
      </c>
      <c r="D495" s="6" t="s">
        <v>2370</v>
      </c>
      <c r="E495" s="6" t="s">
        <v>2391</v>
      </c>
      <c r="F495" s="7">
        <v>45194</v>
      </c>
      <c r="G495" s="7">
        <v>43852</v>
      </c>
      <c r="H495" s="6" t="s">
        <v>2915</v>
      </c>
      <c r="I495" s="6" t="s">
        <v>849</v>
      </c>
      <c r="J495" s="6" t="s">
        <v>2381</v>
      </c>
      <c r="K495" s="7">
        <v>45200</v>
      </c>
      <c r="L495" s="6" t="s">
        <v>2374</v>
      </c>
      <c r="M495" s="6" t="s">
        <v>2403</v>
      </c>
      <c r="N495" s="6" t="s">
        <v>849</v>
      </c>
      <c r="O495" s="7"/>
      <c r="P495" s="6" t="s">
        <v>2376</v>
      </c>
    </row>
    <row r="496" spans="1:16" x14ac:dyDescent="0.25">
      <c r="A496" s="5">
        <v>68297196</v>
      </c>
      <c r="B496" s="6" t="s">
        <v>2916</v>
      </c>
      <c r="C496" s="6" t="s">
        <v>2378</v>
      </c>
      <c r="D496" s="6" t="s">
        <v>2370</v>
      </c>
      <c r="E496" s="6" t="s">
        <v>2371</v>
      </c>
      <c r="F496" s="7">
        <v>44197</v>
      </c>
      <c r="G496" s="7">
        <v>43858</v>
      </c>
      <c r="H496" s="6" t="s">
        <v>2380</v>
      </c>
      <c r="I496" s="6" t="s">
        <v>849</v>
      </c>
      <c r="J496" s="6" t="s">
        <v>2381</v>
      </c>
      <c r="K496" s="7">
        <v>45200</v>
      </c>
      <c r="L496" s="6" t="s">
        <v>2374</v>
      </c>
      <c r="M496" s="6" t="s">
        <v>2403</v>
      </c>
      <c r="N496" s="6" t="s">
        <v>849</v>
      </c>
      <c r="O496" s="7"/>
      <c r="P496" s="6" t="s">
        <v>2376</v>
      </c>
    </row>
    <row r="497" spans="1:16" x14ac:dyDescent="0.25">
      <c r="A497" s="5">
        <v>68297365</v>
      </c>
      <c r="B497" s="6" t="s">
        <v>2917</v>
      </c>
      <c r="C497" s="6" t="s">
        <v>2378</v>
      </c>
      <c r="D497" s="6" t="s">
        <v>2370</v>
      </c>
      <c r="E497" s="6" t="s">
        <v>2443</v>
      </c>
      <c r="F497" s="7">
        <v>43888</v>
      </c>
      <c r="G497" s="7">
        <v>43858</v>
      </c>
      <c r="H497" s="6" t="s">
        <v>2918</v>
      </c>
      <c r="I497" s="6" t="s">
        <v>2674</v>
      </c>
      <c r="J497" s="6" t="s">
        <v>2381</v>
      </c>
      <c r="K497" s="7">
        <v>45200</v>
      </c>
      <c r="L497" s="6" t="s">
        <v>2374</v>
      </c>
      <c r="M497" s="6" t="s">
        <v>2403</v>
      </c>
      <c r="N497" s="6" t="s">
        <v>849</v>
      </c>
      <c r="O497" s="7"/>
      <c r="P497" s="6" t="s">
        <v>2376</v>
      </c>
    </row>
    <row r="498" spans="1:16" x14ac:dyDescent="0.25">
      <c r="A498" s="5">
        <v>68300738</v>
      </c>
      <c r="B498" s="6" t="s">
        <v>278</v>
      </c>
      <c r="C498" s="6" t="s">
        <v>2378</v>
      </c>
      <c r="D498" s="6" t="s">
        <v>2370</v>
      </c>
      <c r="E498" s="6" t="s">
        <v>2371</v>
      </c>
      <c r="F498" s="7">
        <v>44603</v>
      </c>
      <c r="G498" s="7">
        <v>43860</v>
      </c>
      <c r="H498" s="6" t="s">
        <v>2919</v>
      </c>
      <c r="I498" s="6" t="s">
        <v>849</v>
      </c>
      <c r="J498" s="6" t="s">
        <v>2381</v>
      </c>
      <c r="K498" s="7">
        <v>45200</v>
      </c>
      <c r="L498" s="6" t="s">
        <v>2374</v>
      </c>
      <c r="M498" s="6" t="s">
        <v>2403</v>
      </c>
      <c r="N498" s="6" t="s">
        <v>849</v>
      </c>
      <c r="O498" s="7"/>
      <c r="P498" s="6" t="s">
        <v>2376</v>
      </c>
    </row>
    <row r="499" spans="1:16" x14ac:dyDescent="0.25">
      <c r="A499" s="5">
        <v>68302615</v>
      </c>
      <c r="B499" s="6" t="s">
        <v>2920</v>
      </c>
      <c r="C499" s="6" t="s">
        <v>2378</v>
      </c>
      <c r="D499" s="6" t="s">
        <v>2370</v>
      </c>
      <c r="E499" s="6" t="s">
        <v>2405</v>
      </c>
      <c r="F499" s="7">
        <v>44854</v>
      </c>
      <c r="G499" s="7">
        <v>43865</v>
      </c>
      <c r="H499" s="6" t="s">
        <v>2921</v>
      </c>
      <c r="I499" s="6" t="s">
        <v>849</v>
      </c>
      <c r="J499" s="6" t="s">
        <v>2381</v>
      </c>
      <c r="K499" s="7">
        <v>45151</v>
      </c>
      <c r="L499" s="6" t="s">
        <v>2374</v>
      </c>
      <c r="M499" s="6" t="s">
        <v>2403</v>
      </c>
      <c r="N499" s="6" t="s">
        <v>849</v>
      </c>
      <c r="O499" s="7"/>
      <c r="P499" s="6" t="s">
        <v>2376</v>
      </c>
    </row>
    <row r="500" spans="1:16" x14ac:dyDescent="0.25">
      <c r="A500" s="5">
        <v>68309312</v>
      </c>
      <c r="B500" s="6" t="s">
        <v>1808</v>
      </c>
      <c r="C500" s="6" t="s">
        <v>2378</v>
      </c>
      <c r="D500" s="6" t="s">
        <v>2370</v>
      </c>
      <c r="E500" s="6" t="s">
        <v>2391</v>
      </c>
      <c r="F500" s="7">
        <v>45194</v>
      </c>
      <c r="G500" s="7">
        <v>43867</v>
      </c>
      <c r="H500" s="6" t="s">
        <v>2527</v>
      </c>
      <c r="I500" s="6" t="s">
        <v>849</v>
      </c>
      <c r="J500" s="6" t="s">
        <v>2381</v>
      </c>
      <c r="K500" s="7">
        <v>45200</v>
      </c>
      <c r="L500" s="6" t="s">
        <v>2374</v>
      </c>
      <c r="M500" s="6" t="s">
        <v>2403</v>
      </c>
      <c r="N500" s="6" t="s">
        <v>849</v>
      </c>
      <c r="O500" s="7"/>
      <c r="P500" s="6" t="s">
        <v>2376</v>
      </c>
    </row>
    <row r="501" spans="1:16" x14ac:dyDescent="0.25">
      <c r="A501" s="5">
        <v>68309313</v>
      </c>
      <c r="B501" s="6" t="s">
        <v>416</v>
      </c>
      <c r="C501" s="6" t="s">
        <v>2378</v>
      </c>
      <c r="D501" s="6" t="s">
        <v>2370</v>
      </c>
      <c r="E501" s="6" t="s">
        <v>2391</v>
      </c>
      <c r="F501" s="7">
        <v>45194</v>
      </c>
      <c r="G501" s="7">
        <v>43867</v>
      </c>
      <c r="H501" s="6" t="s">
        <v>2922</v>
      </c>
      <c r="I501" s="6" t="s">
        <v>849</v>
      </c>
      <c r="J501" s="6" t="s">
        <v>2381</v>
      </c>
      <c r="K501" s="7">
        <v>45200</v>
      </c>
      <c r="L501" s="6" t="s">
        <v>2374</v>
      </c>
      <c r="M501" s="6" t="s">
        <v>2403</v>
      </c>
      <c r="N501" s="6" t="s">
        <v>849</v>
      </c>
      <c r="O501" s="7"/>
      <c r="P501" s="6" t="s">
        <v>2376</v>
      </c>
    </row>
    <row r="502" spans="1:16" x14ac:dyDescent="0.25">
      <c r="A502" s="5">
        <v>68309314</v>
      </c>
      <c r="B502" s="6" t="s">
        <v>815</v>
      </c>
      <c r="C502" s="6" t="s">
        <v>2378</v>
      </c>
      <c r="D502" s="6" t="s">
        <v>2370</v>
      </c>
      <c r="E502" s="6" t="s">
        <v>2391</v>
      </c>
      <c r="F502" s="7">
        <v>45194</v>
      </c>
      <c r="G502" s="7">
        <v>43867</v>
      </c>
      <c r="H502" s="6" t="s">
        <v>2923</v>
      </c>
      <c r="I502" s="6" t="s">
        <v>849</v>
      </c>
      <c r="J502" s="6" t="s">
        <v>2381</v>
      </c>
      <c r="K502" s="7">
        <v>45200</v>
      </c>
      <c r="L502" s="6" t="s">
        <v>2374</v>
      </c>
      <c r="M502" s="6" t="s">
        <v>2403</v>
      </c>
      <c r="N502" s="6" t="s">
        <v>849</v>
      </c>
      <c r="O502" s="7"/>
      <c r="P502" s="6" t="s">
        <v>2376</v>
      </c>
    </row>
    <row r="503" spans="1:16" x14ac:dyDescent="0.25">
      <c r="A503" s="5">
        <v>68309315</v>
      </c>
      <c r="B503" s="6" t="s">
        <v>695</v>
      </c>
      <c r="C503" s="6" t="s">
        <v>2378</v>
      </c>
      <c r="D503" s="6" t="s">
        <v>2370</v>
      </c>
      <c r="E503" s="6" t="s">
        <v>2405</v>
      </c>
      <c r="F503" s="7">
        <v>44896</v>
      </c>
      <c r="G503" s="7">
        <v>43867</v>
      </c>
      <c r="H503" s="6" t="s">
        <v>2528</v>
      </c>
      <c r="I503" s="6" t="s">
        <v>849</v>
      </c>
      <c r="J503" s="6" t="s">
        <v>2381</v>
      </c>
      <c r="K503" s="7">
        <v>45200</v>
      </c>
      <c r="L503" s="6" t="s">
        <v>2374</v>
      </c>
      <c r="M503" s="6" t="s">
        <v>2403</v>
      </c>
      <c r="N503" s="6" t="s">
        <v>849</v>
      </c>
      <c r="O503" s="7"/>
      <c r="P503" s="6" t="s">
        <v>2376</v>
      </c>
    </row>
    <row r="504" spans="1:16" x14ac:dyDescent="0.25">
      <c r="A504" s="5">
        <v>68337246</v>
      </c>
      <c r="B504" s="6" t="s">
        <v>454</v>
      </c>
      <c r="C504" s="6" t="s">
        <v>2378</v>
      </c>
      <c r="D504" s="6" t="s">
        <v>2370</v>
      </c>
      <c r="E504" s="6" t="s">
        <v>2391</v>
      </c>
      <c r="F504" s="7">
        <v>44624</v>
      </c>
      <c r="G504" s="7">
        <v>43872</v>
      </c>
      <c r="H504" s="6" t="s">
        <v>2924</v>
      </c>
      <c r="I504" s="6" t="s">
        <v>849</v>
      </c>
      <c r="J504" s="6" t="s">
        <v>2381</v>
      </c>
      <c r="K504" s="7">
        <v>45200</v>
      </c>
      <c r="L504" s="6" t="s">
        <v>2374</v>
      </c>
      <c r="M504" s="6" t="s">
        <v>2403</v>
      </c>
      <c r="N504" s="6" t="s">
        <v>849</v>
      </c>
      <c r="O504" s="7"/>
      <c r="P504" s="6" t="s">
        <v>2376</v>
      </c>
    </row>
    <row r="505" spans="1:16" x14ac:dyDescent="0.25">
      <c r="A505" s="5">
        <v>68337247</v>
      </c>
      <c r="B505" s="6" t="s">
        <v>2258</v>
      </c>
      <c r="C505" s="6" t="s">
        <v>2378</v>
      </c>
      <c r="D505" s="6" t="s">
        <v>2370</v>
      </c>
      <c r="E505" s="6" t="s">
        <v>2391</v>
      </c>
      <c r="F505" s="7">
        <v>44896</v>
      </c>
      <c r="G505" s="7">
        <v>43872</v>
      </c>
      <c r="H505" s="6" t="s">
        <v>2925</v>
      </c>
      <c r="I505" s="6" t="s">
        <v>849</v>
      </c>
      <c r="J505" s="6" t="s">
        <v>2381</v>
      </c>
      <c r="K505" s="7">
        <v>45200</v>
      </c>
      <c r="L505" s="6" t="s">
        <v>2374</v>
      </c>
      <c r="M505" s="6" t="s">
        <v>2403</v>
      </c>
      <c r="N505" s="6" t="s">
        <v>849</v>
      </c>
      <c r="O505" s="7"/>
      <c r="P505" s="6" t="s">
        <v>2376</v>
      </c>
    </row>
    <row r="506" spans="1:16" x14ac:dyDescent="0.25">
      <c r="A506" s="5">
        <v>68349612</v>
      </c>
      <c r="B506" s="6" t="s">
        <v>2098</v>
      </c>
      <c r="C506" s="6" t="s">
        <v>2378</v>
      </c>
      <c r="D506" s="6" t="s">
        <v>2370</v>
      </c>
      <c r="E506" s="6" t="s">
        <v>2391</v>
      </c>
      <c r="F506" s="7">
        <v>44965</v>
      </c>
      <c r="G506" s="7">
        <v>43885</v>
      </c>
      <c r="H506" s="6" t="s">
        <v>2926</v>
      </c>
      <c r="I506" s="6" t="s">
        <v>849</v>
      </c>
      <c r="J506" s="6" t="s">
        <v>2381</v>
      </c>
      <c r="K506" s="7">
        <v>45190</v>
      </c>
      <c r="L506" s="6" t="s">
        <v>2374</v>
      </c>
      <c r="M506" s="6" t="s">
        <v>2418</v>
      </c>
      <c r="N506" s="6" t="s">
        <v>849</v>
      </c>
      <c r="O506" s="7"/>
      <c r="P506" s="6" t="s">
        <v>2376</v>
      </c>
    </row>
    <row r="507" spans="1:16" x14ac:dyDescent="0.25">
      <c r="A507" s="5">
        <v>68349788</v>
      </c>
      <c r="B507" s="6" t="s">
        <v>2009</v>
      </c>
      <c r="C507" s="6" t="s">
        <v>2378</v>
      </c>
      <c r="D507" s="6" t="s">
        <v>2370</v>
      </c>
      <c r="E507" s="6" t="s">
        <v>2391</v>
      </c>
      <c r="F507" s="7">
        <v>44693</v>
      </c>
      <c r="G507" s="7">
        <v>43885</v>
      </c>
      <c r="H507" s="6" t="s">
        <v>2927</v>
      </c>
      <c r="I507" s="6" t="s">
        <v>849</v>
      </c>
      <c r="J507" s="6" t="s">
        <v>2381</v>
      </c>
      <c r="K507" s="7">
        <v>45200</v>
      </c>
      <c r="L507" s="6" t="s">
        <v>2374</v>
      </c>
      <c r="M507" s="6" t="s">
        <v>2403</v>
      </c>
      <c r="N507" s="6" t="s">
        <v>849</v>
      </c>
      <c r="O507" s="7"/>
      <c r="P507" s="6" t="s">
        <v>2376</v>
      </c>
    </row>
    <row r="508" spans="1:16" x14ac:dyDescent="0.25">
      <c r="A508" s="5">
        <v>68349789</v>
      </c>
      <c r="B508" s="6" t="s">
        <v>2010</v>
      </c>
      <c r="C508" s="6" t="s">
        <v>2378</v>
      </c>
      <c r="D508" s="6" t="s">
        <v>2370</v>
      </c>
      <c r="E508" s="6" t="s">
        <v>2391</v>
      </c>
      <c r="F508" s="7">
        <v>45183</v>
      </c>
      <c r="G508" s="7">
        <v>43885</v>
      </c>
      <c r="H508" s="6" t="s">
        <v>2928</v>
      </c>
      <c r="I508" s="6" t="s">
        <v>849</v>
      </c>
      <c r="J508" s="6" t="s">
        <v>2381</v>
      </c>
      <c r="K508" s="7">
        <v>45200</v>
      </c>
      <c r="L508" s="6" t="s">
        <v>2374</v>
      </c>
      <c r="M508" s="6" t="s">
        <v>2403</v>
      </c>
      <c r="N508" s="6" t="s">
        <v>849</v>
      </c>
      <c r="O508" s="7"/>
      <c r="P508" s="6" t="s">
        <v>2376</v>
      </c>
    </row>
    <row r="509" spans="1:16" x14ac:dyDescent="0.25">
      <c r="A509" s="5">
        <v>68354490</v>
      </c>
      <c r="B509" s="6" t="s">
        <v>1371</v>
      </c>
      <c r="C509" s="6" t="s">
        <v>2378</v>
      </c>
      <c r="D509" s="6" t="s">
        <v>2370</v>
      </c>
      <c r="E509" s="6" t="s">
        <v>2391</v>
      </c>
      <c r="F509" s="7">
        <v>44692</v>
      </c>
      <c r="G509" s="7">
        <v>43887</v>
      </c>
      <c r="H509" s="6" t="s">
        <v>2832</v>
      </c>
      <c r="I509" s="6" t="s">
        <v>849</v>
      </c>
      <c r="J509" s="6" t="s">
        <v>2381</v>
      </c>
      <c r="K509" s="7">
        <v>45200</v>
      </c>
      <c r="L509" s="6" t="s">
        <v>2374</v>
      </c>
      <c r="M509" s="6" t="s">
        <v>2403</v>
      </c>
      <c r="N509" s="6" t="s">
        <v>849</v>
      </c>
      <c r="O509" s="7"/>
      <c r="P509" s="6" t="s">
        <v>2376</v>
      </c>
    </row>
    <row r="510" spans="1:16" x14ac:dyDescent="0.25">
      <c r="A510" s="5">
        <v>68354578</v>
      </c>
      <c r="B510" s="6" t="s">
        <v>279</v>
      </c>
      <c r="C510" s="6" t="s">
        <v>2378</v>
      </c>
      <c r="D510" s="6" t="s">
        <v>2370</v>
      </c>
      <c r="E510" s="6" t="s">
        <v>2371</v>
      </c>
      <c r="F510" s="7">
        <v>43994</v>
      </c>
      <c r="G510" s="7">
        <v>43888</v>
      </c>
      <c r="H510" s="6" t="s">
        <v>2929</v>
      </c>
      <c r="I510" s="6" t="s">
        <v>849</v>
      </c>
      <c r="J510" s="6" t="s">
        <v>2381</v>
      </c>
      <c r="K510" s="7">
        <v>45200</v>
      </c>
      <c r="L510" s="6" t="s">
        <v>2374</v>
      </c>
      <c r="M510" s="6" t="s">
        <v>2403</v>
      </c>
      <c r="N510" s="6" t="s">
        <v>849</v>
      </c>
      <c r="O510" s="7"/>
      <c r="P510" s="6" t="s">
        <v>2376</v>
      </c>
    </row>
    <row r="511" spans="1:16" x14ac:dyDescent="0.25">
      <c r="A511" s="5">
        <v>68354583</v>
      </c>
      <c r="B511" s="6" t="s">
        <v>1165</v>
      </c>
      <c r="C511" s="6" t="s">
        <v>2378</v>
      </c>
      <c r="D511" s="6" t="s">
        <v>2370</v>
      </c>
      <c r="E511" s="6" t="s">
        <v>2391</v>
      </c>
      <c r="F511" s="7">
        <v>44866</v>
      </c>
      <c r="G511" s="7">
        <v>43888</v>
      </c>
      <c r="H511" s="6" t="s">
        <v>2930</v>
      </c>
      <c r="I511" s="6" t="s">
        <v>849</v>
      </c>
      <c r="J511" s="6" t="s">
        <v>2381</v>
      </c>
      <c r="K511" s="7">
        <v>45200</v>
      </c>
      <c r="L511" s="6" t="s">
        <v>2374</v>
      </c>
      <c r="M511" s="6" t="s">
        <v>2403</v>
      </c>
      <c r="N511" s="6" t="s">
        <v>849</v>
      </c>
      <c r="O511" s="7"/>
      <c r="P511" s="6" t="s">
        <v>2376</v>
      </c>
    </row>
    <row r="512" spans="1:16" x14ac:dyDescent="0.25">
      <c r="A512" s="5">
        <v>68354586</v>
      </c>
      <c r="B512" s="6" t="s">
        <v>280</v>
      </c>
      <c r="C512" s="6" t="s">
        <v>2378</v>
      </c>
      <c r="D512" s="6" t="s">
        <v>2370</v>
      </c>
      <c r="E512" s="6" t="s">
        <v>2371</v>
      </c>
      <c r="F512" s="7">
        <v>44197</v>
      </c>
      <c r="G512" s="7">
        <v>43887</v>
      </c>
      <c r="H512" s="6" t="s">
        <v>2931</v>
      </c>
      <c r="I512" s="6" t="s">
        <v>849</v>
      </c>
      <c r="J512" s="6" t="s">
        <v>2381</v>
      </c>
      <c r="K512" s="7">
        <v>45200</v>
      </c>
      <c r="L512" s="6" t="s">
        <v>2374</v>
      </c>
      <c r="M512" s="6" t="s">
        <v>2403</v>
      </c>
      <c r="N512" s="6" t="s">
        <v>849</v>
      </c>
      <c r="O512" s="7"/>
      <c r="P512" s="6" t="s">
        <v>2376</v>
      </c>
    </row>
    <row r="513" spans="1:16" x14ac:dyDescent="0.25">
      <c r="A513" s="5">
        <v>68354587</v>
      </c>
      <c r="B513" s="6" t="s">
        <v>281</v>
      </c>
      <c r="C513" s="6" t="s">
        <v>2378</v>
      </c>
      <c r="D513" s="6" t="s">
        <v>2370</v>
      </c>
      <c r="E513" s="6" t="s">
        <v>2371</v>
      </c>
      <c r="F513" s="7">
        <v>44197</v>
      </c>
      <c r="G513" s="7">
        <v>43887</v>
      </c>
      <c r="H513" s="6" t="s">
        <v>2932</v>
      </c>
      <c r="I513" s="6" t="s">
        <v>849</v>
      </c>
      <c r="J513" s="6" t="s">
        <v>2381</v>
      </c>
      <c r="K513" s="7">
        <v>45200</v>
      </c>
      <c r="L513" s="6" t="s">
        <v>2374</v>
      </c>
      <c r="M513" s="6" t="s">
        <v>2403</v>
      </c>
      <c r="N513" s="6" t="s">
        <v>849</v>
      </c>
      <c r="O513" s="7"/>
      <c r="P513" s="6" t="s">
        <v>2376</v>
      </c>
    </row>
    <row r="514" spans="1:16" x14ac:dyDescent="0.25">
      <c r="A514" s="5">
        <v>68354588</v>
      </c>
      <c r="B514" s="6" t="s">
        <v>282</v>
      </c>
      <c r="C514" s="6" t="s">
        <v>2378</v>
      </c>
      <c r="D514" s="6" t="s">
        <v>2370</v>
      </c>
      <c r="E514" s="6" t="s">
        <v>2371</v>
      </c>
      <c r="F514" s="7">
        <v>44197</v>
      </c>
      <c r="G514" s="7">
        <v>43887</v>
      </c>
      <c r="H514" s="6" t="s">
        <v>2933</v>
      </c>
      <c r="I514" s="6" t="s">
        <v>849</v>
      </c>
      <c r="J514" s="6" t="s">
        <v>2381</v>
      </c>
      <c r="K514" s="7">
        <v>45200</v>
      </c>
      <c r="L514" s="6" t="s">
        <v>2374</v>
      </c>
      <c r="M514" s="6" t="s">
        <v>2403</v>
      </c>
      <c r="N514" s="6" t="s">
        <v>849</v>
      </c>
      <c r="O514" s="7"/>
      <c r="P514" s="6" t="s">
        <v>2376</v>
      </c>
    </row>
    <row r="515" spans="1:16" x14ac:dyDescent="0.25">
      <c r="A515" s="5">
        <v>68354589</v>
      </c>
      <c r="B515" s="6" t="s">
        <v>283</v>
      </c>
      <c r="C515" s="6" t="s">
        <v>2378</v>
      </c>
      <c r="D515" s="6" t="s">
        <v>2370</v>
      </c>
      <c r="E515" s="6" t="s">
        <v>2371</v>
      </c>
      <c r="F515" s="7">
        <v>44197</v>
      </c>
      <c r="G515" s="7">
        <v>43887</v>
      </c>
      <c r="H515" s="6" t="s">
        <v>2934</v>
      </c>
      <c r="I515" s="6" t="s">
        <v>849</v>
      </c>
      <c r="J515" s="6" t="s">
        <v>2381</v>
      </c>
      <c r="K515" s="7">
        <v>45200</v>
      </c>
      <c r="L515" s="6" t="s">
        <v>2374</v>
      </c>
      <c r="M515" s="6" t="s">
        <v>2403</v>
      </c>
      <c r="N515" s="6" t="s">
        <v>849</v>
      </c>
      <c r="O515" s="7"/>
      <c r="P515" s="6" t="s">
        <v>2376</v>
      </c>
    </row>
    <row r="516" spans="1:16" x14ac:dyDescent="0.25">
      <c r="A516" s="5">
        <v>68354590</v>
      </c>
      <c r="B516" s="6" t="s">
        <v>284</v>
      </c>
      <c r="C516" s="6" t="s">
        <v>2378</v>
      </c>
      <c r="D516" s="6" t="s">
        <v>2370</v>
      </c>
      <c r="E516" s="6" t="s">
        <v>2371</v>
      </c>
      <c r="F516" s="7">
        <v>44197</v>
      </c>
      <c r="G516" s="7">
        <v>43887</v>
      </c>
      <c r="H516" s="6" t="s">
        <v>2935</v>
      </c>
      <c r="I516" s="6" t="s">
        <v>849</v>
      </c>
      <c r="J516" s="6" t="s">
        <v>2381</v>
      </c>
      <c r="K516" s="7">
        <v>45200</v>
      </c>
      <c r="L516" s="6" t="s">
        <v>2374</v>
      </c>
      <c r="M516" s="6" t="s">
        <v>2403</v>
      </c>
      <c r="N516" s="6" t="s">
        <v>849</v>
      </c>
      <c r="O516" s="7"/>
      <c r="P516" s="6" t="s">
        <v>2376</v>
      </c>
    </row>
    <row r="517" spans="1:16" x14ac:dyDescent="0.25">
      <c r="A517" s="5">
        <v>68354591</v>
      </c>
      <c r="B517" s="6" t="s">
        <v>285</v>
      </c>
      <c r="C517" s="6" t="s">
        <v>2378</v>
      </c>
      <c r="D517" s="6" t="s">
        <v>2370</v>
      </c>
      <c r="E517" s="6" t="s">
        <v>2371</v>
      </c>
      <c r="F517" s="7">
        <v>44197</v>
      </c>
      <c r="G517" s="7">
        <v>43887</v>
      </c>
      <c r="H517" s="6" t="s">
        <v>2936</v>
      </c>
      <c r="I517" s="6" t="s">
        <v>849</v>
      </c>
      <c r="J517" s="6" t="s">
        <v>2381</v>
      </c>
      <c r="K517" s="7">
        <v>45200</v>
      </c>
      <c r="L517" s="6" t="s">
        <v>2374</v>
      </c>
      <c r="M517" s="6" t="s">
        <v>2403</v>
      </c>
      <c r="N517" s="6" t="s">
        <v>849</v>
      </c>
      <c r="O517" s="7"/>
      <c r="P517" s="6" t="s">
        <v>2376</v>
      </c>
    </row>
    <row r="518" spans="1:16" x14ac:dyDescent="0.25">
      <c r="A518" s="5">
        <v>68354592</v>
      </c>
      <c r="B518" s="6" t="s">
        <v>2937</v>
      </c>
      <c r="C518" s="6" t="s">
        <v>2378</v>
      </c>
      <c r="D518" s="6" t="s">
        <v>2370</v>
      </c>
      <c r="E518" s="6" t="s">
        <v>2371</v>
      </c>
      <c r="F518" s="7">
        <v>44197</v>
      </c>
      <c r="G518" s="7">
        <v>43887</v>
      </c>
      <c r="H518" s="6" t="s">
        <v>2938</v>
      </c>
      <c r="I518" s="6" t="s">
        <v>849</v>
      </c>
      <c r="J518" s="6" t="s">
        <v>2381</v>
      </c>
      <c r="K518" s="7">
        <v>45200</v>
      </c>
      <c r="L518" s="6" t="s">
        <v>2374</v>
      </c>
      <c r="M518" s="6" t="s">
        <v>2403</v>
      </c>
      <c r="N518" s="6" t="s">
        <v>849</v>
      </c>
      <c r="O518" s="7"/>
      <c r="P518" s="6" t="s">
        <v>2376</v>
      </c>
    </row>
    <row r="519" spans="1:16" x14ac:dyDescent="0.25">
      <c r="A519" s="5">
        <v>68354598</v>
      </c>
      <c r="B519" s="6" t="s">
        <v>696</v>
      </c>
      <c r="C519" s="6" t="s">
        <v>2378</v>
      </c>
      <c r="D519" s="6" t="s">
        <v>2370</v>
      </c>
      <c r="E519" s="6" t="s">
        <v>2391</v>
      </c>
      <c r="F519" s="7">
        <v>45140</v>
      </c>
      <c r="G519" s="7">
        <v>43887</v>
      </c>
      <c r="H519" s="6" t="s">
        <v>2939</v>
      </c>
      <c r="I519" s="6" t="s">
        <v>849</v>
      </c>
      <c r="J519" s="6" t="s">
        <v>2381</v>
      </c>
      <c r="K519" s="7">
        <v>45151</v>
      </c>
      <c r="L519" s="6" t="s">
        <v>2374</v>
      </c>
      <c r="M519" s="6" t="s">
        <v>2403</v>
      </c>
      <c r="N519" s="6" t="s">
        <v>849</v>
      </c>
      <c r="O519" s="7"/>
      <c r="P519" s="6" t="s">
        <v>2376</v>
      </c>
    </row>
    <row r="520" spans="1:16" x14ac:dyDescent="0.25">
      <c r="A520" s="5">
        <v>68354599</v>
      </c>
      <c r="B520" s="6" t="s">
        <v>697</v>
      </c>
      <c r="C520" s="6" t="s">
        <v>2378</v>
      </c>
      <c r="D520" s="6" t="s">
        <v>2370</v>
      </c>
      <c r="E520" s="6" t="s">
        <v>2391</v>
      </c>
      <c r="F520" s="7">
        <v>45194</v>
      </c>
      <c r="G520" s="7">
        <v>43887</v>
      </c>
      <c r="H520" s="6" t="s">
        <v>2940</v>
      </c>
      <c r="I520" s="6" t="s">
        <v>849</v>
      </c>
      <c r="J520" s="6" t="s">
        <v>2381</v>
      </c>
      <c r="K520" s="7">
        <v>45205</v>
      </c>
      <c r="L520" s="6" t="s">
        <v>2374</v>
      </c>
      <c r="M520" s="6" t="s">
        <v>2375</v>
      </c>
      <c r="N520" s="6" t="s">
        <v>849</v>
      </c>
      <c r="O520" s="7"/>
      <c r="P520" s="6" t="s">
        <v>2376</v>
      </c>
    </row>
    <row r="521" spans="1:16" x14ac:dyDescent="0.25">
      <c r="A521" s="5">
        <v>68356102</v>
      </c>
      <c r="B521" s="6" t="s">
        <v>111</v>
      </c>
      <c r="C521" s="6" t="s">
        <v>2378</v>
      </c>
      <c r="D521" s="6" t="s">
        <v>2370</v>
      </c>
      <c r="E521" s="6" t="s">
        <v>2391</v>
      </c>
      <c r="F521" s="7">
        <v>45194</v>
      </c>
      <c r="G521" s="7">
        <v>43889</v>
      </c>
      <c r="H521" s="6" t="s">
        <v>2941</v>
      </c>
      <c r="I521" s="6" t="s">
        <v>849</v>
      </c>
      <c r="J521" s="6" t="s">
        <v>2381</v>
      </c>
      <c r="K521" s="7">
        <v>45200</v>
      </c>
      <c r="L521" s="6" t="s">
        <v>2374</v>
      </c>
      <c r="M521" s="6" t="s">
        <v>2403</v>
      </c>
      <c r="N521" s="6" t="s">
        <v>849</v>
      </c>
      <c r="O521" s="7"/>
      <c r="P521" s="6" t="s">
        <v>2376</v>
      </c>
    </row>
    <row r="522" spans="1:16" x14ac:dyDescent="0.25">
      <c r="A522" s="5">
        <v>68356103</v>
      </c>
      <c r="B522" s="6" t="s">
        <v>698</v>
      </c>
      <c r="C522" s="6" t="s">
        <v>2378</v>
      </c>
      <c r="D522" s="6" t="s">
        <v>2370</v>
      </c>
      <c r="E522" s="6" t="s">
        <v>2405</v>
      </c>
      <c r="F522" s="7">
        <v>44621</v>
      </c>
      <c r="G522" s="7">
        <v>43889</v>
      </c>
      <c r="H522" s="6" t="s">
        <v>2534</v>
      </c>
      <c r="I522" s="6" t="s">
        <v>849</v>
      </c>
      <c r="J522" s="6" t="s">
        <v>2381</v>
      </c>
      <c r="K522" s="7">
        <v>45200</v>
      </c>
      <c r="L522" s="6" t="s">
        <v>2374</v>
      </c>
      <c r="M522" s="6" t="s">
        <v>2403</v>
      </c>
      <c r="N522" s="6" t="s">
        <v>849</v>
      </c>
      <c r="O522" s="7"/>
      <c r="P522" s="6" t="s">
        <v>2376</v>
      </c>
    </row>
    <row r="523" spans="1:16" x14ac:dyDescent="0.25">
      <c r="A523" s="5">
        <v>68359917</v>
      </c>
      <c r="B523" s="6" t="s">
        <v>1166</v>
      </c>
      <c r="C523" s="6" t="s">
        <v>2378</v>
      </c>
      <c r="D523" s="6" t="s">
        <v>2370</v>
      </c>
      <c r="E523" s="6" t="s">
        <v>2391</v>
      </c>
      <c r="F523" s="7">
        <v>44692</v>
      </c>
      <c r="G523" s="7">
        <v>43892</v>
      </c>
      <c r="H523" s="6" t="s">
        <v>2930</v>
      </c>
      <c r="I523" s="6" t="s">
        <v>849</v>
      </c>
      <c r="J523" s="6" t="s">
        <v>2381</v>
      </c>
      <c r="K523" s="7">
        <v>45200</v>
      </c>
      <c r="L523" s="6" t="s">
        <v>2374</v>
      </c>
      <c r="M523" s="6" t="s">
        <v>2403</v>
      </c>
      <c r="N523" s="6" t="s">
        <v>849</v>
      </c>
      <c r="O523" s="7"/>
      <c r="P523" s="6" t="s">
        <v>2376</v>
      </c>
    </row>
    <row r="524" spans="1:16" x14ac:dyDescent="0.25">
      <c r="A524" s="5">
        <v>68366684</v>
      </c>
      <c r="B524" s="6" t="s">
        <v>1966</v>
      </c>
      <c r="C524" s="6" t="s">
        <v>2378</v>
      </c>
      <c r="D524" s="6" t="s">
        <v>2370</v>
      </c>
      <c r="E524" s="6" t="s">
        <v>2405</v>
      </c>
      <c r="F524" s="7">
        <v>44796</v>
      </c>
      <c r="G524" s="7">
        <v>43900</v>
      </c>
      <c r="H524" s="6" t="s">
        <v>2771</v>
      </c>
      <c r="I524" s="6" t="s">
        <v>849</v>
      </c>
      <c r="J524" s="6" t="s">
        <v>2381</v>
      </c>
      <c r="K524" s="7">
        <v>45205</v>
      </c>
      <c r="L524" s="6" t="s">
        <v>2374</v>
      </c>
      <c r="M524" s="6" t="s">
        <v>2375</v>
      </c>
      <c r="N524" s="6" t="s">
        <v>849</v>
      </c>
      <c r="O524" s="7"/>
      <c r="P524" s="6" t="s">
        <v>2376</v>
      </c>
    </row>
    <row r="525" spans="1:16" x14ac:dyDescent="0.25">
      <c r="A525" s="5">
        <v>68366687</v>
      </c>
      <c r="B525" s="6" t="s">
        <v>1972</v>
      </c>
      <c r="C525" s="6" t="s">
        <v>2378</v>
      </c>
      <c r="D525" s="6" t="s">
        <v>2370</v>
      </c>
      <c r="E525" s="6" t="s">
        <v>2405</v>
      </c>
      <c r="F525" s="7">
        <v>44796</v>
      </c>
      <c r="G525" s="7">
        <v>43900</v>
      </c>
      <c r="H525" s="6" t="s">
        <v>2942</v>
      </c>
      <c r="I525" s="6" t="s">
        <v>849</v>
      </c>
      <c r="J525" s="6" t="s">
        <v>2381</v>
      </c>
      <c r="K525" s="7">
        <v>45200</v>
      </c>
      <c r="L525" s="6" t="s">
        <v>2374</v>
      </c>
      <c r="M525" s="6" t="s">
        <v>2403</v>
      </c>
      <c r="N525" s="6" t="s">
        <v>849</v>
      </c>
      <c r="O525" s="7"/>
      <c r="P525" s="6" t="s">
        <v>2376</v>
      </c>
    </row>
    <row r="526" spans="1:16" x14ac:dyDescent="0.25">
      <c r="A526" s="5">
        <v>68366694</v>
      </c>
      <c r="B526" s="6" t="s">
        <v>1818</v>
      </c>
      <c r="C526" s="6" t="s">
        <v>2378</v>
      </c>
      <c r="D526" s="6" t="s">
        <v>2370</v>
      </c>
      <c r="E526" s="6" t="s">
        <v>2391</v>
      </c>
      <c r="F526" s="7">
        <v>45139</v>
      </c>
      <c r="G526" s="7">
        <v>43900</v>
      </c>
      <c r="H526" s="6" t="s">
        <v>2943</v>
      </c>
      <c r="I526" s="6" t="s">
        <v>849</v>
      </c>
      <c r="J526" s="6" t="s">
        <v>2381</v>
      </c>
      <c r="K526" s="7">
        <v>45200</v>
      </c>
      <c r="L526" s="6" t="s">
        <v>2374</v>
      </c>
      <c r="M526" s="6" t="s">
        <v>2403</v>
      </c>
      <c r="N526" s="6" t="s">
        <v>849</v>
      </c>
      <c r="O526" s="7"/>
      <c r="P526" s="6" t="s">
        <v>2376</v>
      </c>
    </row>
    <row r="527" spans="1:16" x14ac:dyDescent="0.25">
      <c r="A527" s="5">
        <v>68368101</v>
      </c>
      <c r="B527" s="6" t="s">
        <v>2944</v>
      </c>
      <c r="C527" s="6" t="s">
        <v>2378</v>
      </c>
      <c r="D527" s="6" t="s">
        <v>2370</v>
      </c>
      <c r="E527" s="6" t="s">
        <v>2371</v>
      </c>
      <c r="F527" s="7">
        <v>44269</v>
      </c>
      <c r="G527" s="7">
        <v>43901</v>
      </c>
      <c r="H527" s="6" t="s">
        <v>2945</v>
      </c>
      <c r="I527" s="6" t="s">
        <v>849</v>
      </c>
      <c r="J527" s="6" t="s">
        <v>2381</v>
      </c>
      <c r="K527" s="7">
        <v>45200</v>
      </c>
      <c r="L527" s="6" t="s">
        <v>2374</v>
      </c>
      <c r="M527" s="6" t="s">
        <v>2396</v>
      </c>
      <c r="N527" s="6" t="s">
        <v>849</v>
      </c>
      <c r="O527" s="7"/>
      <c r="P527" s="6" t="s">
        <v>2376</v>
      </c>
    </row>
    <row r="528" spans="1:16" x14ac:dyDescent="0.25">
      <c r="A528" s="5">
        <v>68371838</v>
      </c>
      <c r="B528" s="6" t="s">
        <v>2946</v>
      </c>
      <c r="C528" s="6" t="s">
        <v>2378</v>
      </c>
      <c r="D528" s="6" t="s">
        <v>2370</v>
      </c>
      <c r="E528" s="6" t="s">
        <v>2371</v>
      </c>
      <c r="F528" s="7">
        <v>44235</v>
      </c>
      <c r="G528" s="7">
        <v>43906</v>
      </c>
      <c r="H528" s="6" t="s">
        <v>2666</v>
      </c>
      <c r="I528" s="6" t="s">
        <v>849</v>
      </c>
      <c r="J528" s="6" t="s">
        <v>2381</v>
      </c>
      <c r="K528" s="7">
        <v>45200</v>
      </c>
      <c r="L528" s="6" t="s">
        <v>2374</v>
      </c>
      <c r="M528" s="6" t="s">
        <v>2396</v>
      </c>
      <c r="N528" s="6" t="s">
        <v>849</v>
      </c>
      <c r="O528" s="7"/>
      <c r="P528" s="6" t="s">
        <v>2376</v>
      </c>
    </row>
    <row r="529" spans="1:16" x14ac:dyDescent="0.25">
      <c r="A529" s="5">
        <v>68371840</v>
      </c>
      <c r="B529" s="6" t="s">
        <v>2947</v>
      </c>
      <c r="C529" s="6" t="s">
        <v>2378</v>
      </c>
      <c r="D529" s="6" t="s">
        <v>2370</v>
      </c>
      <c r="E529" s="6" t="s">
        <v>2405</v>
      </c>
      <c r="F529" s="7">
        <v>45112</v>
      </c>
      <c r="G529" s="7">
        <v>43906</v>
      </c>
      <c r="H529" s="6" t="s">
        <v>2665</v>
      </c>
      <c r="I529" s="6" t="s">
        <v>849</v>
      </c>
      <c r="J529" s="6" t="s">
        <v>2381</v>
      </c>
      <c r="K529" s="7">
        <v>45200</v>
      </c>
      <c r="L529" s="6" t="s">
        <v>2374</v>
      </c>
      <c r="M529" s="6" t="s">
        <v>2396</v>
      </c>
      <c r="N529" s="6" t="s">
        <v>849</v>
      </c>
      <c r="O529" s="7"/>
      <c r="P529" s="6" t="s">
        <v>2376</v>
      </c>
    </row>
    <row r="530" spans="1:16" x14ac:dyDescent="0.25">
      <c r="A530" s="5">
        <v>68383242</v>
      </c>
      <c r="B530" s="6" t="s">
        <v>699</v>
      </c>
      <c r="C530" s="6" t="s">
        <v>2378</v>
      </c>
      <c r="D530" s="6" t="s">
        <v>2370</v>
      </c>
      <c r="E530" s="6" t="s">
        <v>2405</v>
      </c>
      <c r="F530" s="7">
        <v>45021</v>
      </c>
      <c r="G530" s="7">
        <v>43915</v>
      </c>
      <c r="H530" s="6" t="s">
        <v>2948</v>
      </c>
      <c r="I530" s="6" t="s">
        <v>849</v>
      </c>
      <c r="J530" s="6" t="s">
        <v>2381</v>
      </c>
      <c r="K530" s="7">
        <v>45205</v>
      </c>
      <c r="L530" s="6" t="s">
        <v>2374</v>
      </c>
      <c r="M530" s="6" t="s">
        <v>2375</v>
      </c>
      <c r="N530" s="6" t="s">
        <v>849</v>
      </c>
      <c r="O530" s="7"/>
      <c r="P530" s="6" t="s">
        <v>2376</v>
      </c>
    </row>
    <row r="531" spans="1:16" x14ac:dyDescent="0.25">
      <c r="A531" s="5">
        <v>68383244</v>
      </c>
      <c r="B531" s="6" t="s">
        <v>700</v>
      </c>
      <c r="C531" s="6" t="s">
        <v>2378</v>
      </c>
      <c r="D531" s="6" t="s">
        <v>2370</v>
      </c>
      <c r="E531" s="6" t="s">
        <v>2371</v>
      </c>
      <c r="F531" s="7">
        <v>45146</v>
      </c>
      <c r="G531" s="7">
        <v>43915</v>
      </c>
      <c r="H531" s="6" t="s">
        <v>2949</v>
      </c>
      <c r="I531" s="6" t="s">
        <v>849</v>
      </c>
      <c r="J531" s="6" t="s">
        <v>2381</v>
      </c>
      <c r="K531" s="7">
        <v>45205</v>
      </c>
      <c r="L531" s="6" t="s">
        <v>2374</v>
      </c>
      <c r="M531" s="6" t="s">
        <v>2375</v>
      </c>
      <c r="N531" s="6" t="s">
        <v>849</v>
      </c>
      <c r="O531" s="7"/>
      <c r="P531" s="6" t="s">
        <v>2376</v>
      </c>
    </row>
    <row r="532" spans="1:16" x14ac:dyDescent="0.25">
      <c r="A532" s="5">
        <v>68383245</v>
      </c>
      <c r="B532" s="6" t="s">
        <v>287</v>
      </c>
      <c r="C532" s="6" t="s">
        <v>2378</v>
      </c>
      <c r="D532" s="6" t="s">
        <v>2370</v>
      </c>
      <c r="E532" s="6" t="s">
        <v>2371</v>
      </c>
      <c r="F532" s="7">
        <v>45197</v>
      </c>
      <c r="G532" s="7">
        <v>43915</v>
      </c>
      <c r="H532" s="6" t="s">
        <v>2950</v>
      </c>
      <c r="I532" s="6" t="s">
        <v>849</v>
      </c>
      <c r="J532" s="6" t="s">
        <v>2381</v>
      </c>
      <c r="K532" s="7">
        <v>45203</v>
      </c>
      <c r="L532" s="6" t="s">
        <v>2374</v>
      </c>
      <c r="M532" s="6" t="s">
        <v>2868</v>
      </c>
      <c r="N532" s="6" t="s">
        <v>849</v>
      </c>
      <c r="O532" s="7"/>
      <c r="P532" s="6" t="s">
        <v>2376</v>
      </c>
    </row>
    <row r="533" spans="1:16" x14ac:dyDescent="0.25">
      <c r="A533" s="5">
        <v>68383273</v>
      </c>
      <c r="B533" s="6" t="s">
        <v>701</v>
      </c>
      <c r="C533" s="6" t="s">
        <v>2378</v>
      </c>
      <c r="D533" s="6" t="s">
        <v>2370</v>
      </c>
      <c r="E533" s="6" t="s">
        <v>2405</v>
      </c>
      <c r="F533" s="7">
        <v>44602</v>
      </c>
      <c r="G533" s="7">
        <v>43916</v>
      </c>
      <c r="H533" s="6" t="s">
        <v>2951</v>
      </c>
      <c r="I533" s="6" t="s">
        <v>849</v>
      </c>
      <c r="J533" s="6" t="s">
        <v>2381</v>
      </c>
      <c r="K533" s="7">
        <v>45200</v>
      </c>
      <c r="L533" s="6" t="s">
        <v>2374</v>
      </c>
      <c r="M533" s="6" t="s">
        <v>2403</v>
      </c>
      <c r="N533" s="6" t="s">
        <v>849</v>
      </c>
      <c r="O533" s="7"/>
      <c r="P533" s="6" t="s">
        <v>2376</v>
      </c>
    </row>
    <row r="534" spans="1:16" x14ac:dyDescent="0.25">
      <c r="A534" s="5">
        <v>68383274</v>
      </c>
      <c r="B534" s="6" t="s">
        <v>52</v>
      </c>
      <c r="C534" s="6" t="s">
        <v>2378</v>
      </c>
      <c r="D534" s="6" t="s">
        <v>2370</v>
      </c>
      <c r="E534" s="6" t="s">
        <v>2391</v>
      </c>
      <c r="F534" s="7">
        <v>44901</v>
      </c>
      <c r="G534" s="7">
        <v>43916</v>
      </c>
      <c r="H534" s="6" t="s">
        <v>2639</v>
      </c>
      <c r="I534" s="6" t="s">
        <v>849</v>
      </c>
      <c r="J534" s="6" t="s">
        <v>2381</v>
      </c>
      <c r="K534" s="7">
        <v>45151</v>
      </c>
      <c r="L534" s="6" t="s">
        <v>2374</v>
      </c>
      <c r="M534" s="6" t="s">
        <v>2403</v>
      </c>
      <c r="N534" s="6" t="s">
        <v>849</v>
      </c>
      <c r="O534" s="7"/>
      <c r="P534" s="6" t="s">
        <v>2376</v>
      </c>
    </row>
    <row r="535" spans="1:16" x14ac:dyDescent="0.25">
      <c r="A535" s="5">
        <v>68383305</v>
      </c>
      <c r="B535" s="6" t="s">
        <v>2008</v>
      </c>
      <c r="C535" s="6" t="s">
        <v>2378</v>
      </c>
      <c r="D535" s="6" t="s">
        <v>2370</v>
      </c>
      <c r="E535" s="6" t="s">
        <v>2391</v>
      </c>
      <c r="F535" s="7">
        <v>44693</v>
      </c>
      <c r="G535" s="7">
        <v>43916</v>
      </c>
      <c r="H535" s="6" t="s">
        <v>2952</v>
      </c>
      <c r="I535" s="6" t="s">
        <v>849</v>
      </c>
      <c r="J535" s="6" t="s">
        <v>2381</v>
      </c>
      <c r="K535" s="7">
        <v>45200</v>
      </c>
      <c r="L535" s="6" t="s">
        <v>2374</v>
      </c>
      <c r="M535" s="6" t="s">
        <v>2403</v>
      </c>
      <c r="N535" s="6" t="s">
        <v>849</v>
      </c>
      <c r="O535" s="7"/>
      <c r="P535" s="6" t="s">
        <v>2376</v>
      </c>
    </row>
    <row r="536" spans="1:16" x14ac:dyDescent="0.25">
      <c r="A536" s="5">
        <v>68385572</v>
      </c>
      <c r="B536" s="6" t="s">
        <v>1588</v>
      </c>
      <c r="C536" s="6" t="s">
        <v>2378</v>
      </c>
      <c r="D536" s="6" t="s">
        <v>2370</v>
      </c>
      <c r="E536" s="6" t="s">
        <v>2391</v>
      </c>
      <c r="F536" s="7">
        <v>45139</v>
      </c>
      <c r="G536" s="7">
        <v>43917</v>
      </c>
      <c r="H536" s="6" t="s">
        <v>2534</v>
      </c>
      <c r="I536" s="6" t="s">
        <v>849</v>
      </c>
      <c r="J536" s="6" t="s">
        <v>2381</v>
      </c>
      <c r="K536" s="7">
        <v>45200</v>
      </c>
      <c r="L536" s="6" t="s">
        <v>2374</v>
      </c>
      <c r="M536" s="6" t="s">
        <v>2403</v>
      </c>
      <c r="N536" s="6" t="s">
        <v>849</v>
      </c>
      <c r="O536" s="7"/>
      <c r="P536" s="6" t="s">
        <v>2376</v>
      </c>
    </row>
    <row r="537" spans="1:16" x14ac:dyDescent="0.25">
      <c r="A537" s="5">
        <v>68386161</v>
      </c>
      <c r="B537" s="6" t="s">
        <v>2953</v>
      </c>
      <c r="C537" s="6" t="s">
        <v>2378</v>
      </c>
      <c r="D537" s="6" t="s">
        <v>2370</v>
      </c>
      <c r="E537" s="6" t="s">
        <v>2405</v>
      </c>
      <c r="F537" s="7">
        <v>45112</v>
      </c>
      <c r="G537" s="7">
        <v>43922</v>
      </c>
      <c r="H537" s="6" t="s">
        <v>2954</v>
      </c>
      <c r="I537" s="6" t="s">
        <v>849</v>
      </c>
      <c r="J537" s="6" t="s">
        <v>2381</v>
      </c>
      <c r="K537" s="7">
        <v>45200</v>
      </c>
      <c r="L537" s="6" t="s">
        <v>2374</v>
      </c>
      <c r="M537" s="6" t="s">
        <v>2396</v>
      </c>
      <c r="N537" s="6" t="s">
        <v>849</v>
      </c>
      <c r="O537" s="7"/>
      <c r="P537" s="6" t="s">
        <v>2376</v>
      </c>
    </row>
    <row r="538" spans="1:16" x14ac:dyDescent="0.25">
      <c r="A538" s="5">
        <v>68399231</v>
      </c>
      <c r="B538" s="6" t="s">
        <v>420</v>
      </c>
      <c r="C538" s="6" t="s">
        <v>2378</v>
      </c>
      <c r="D538" s="6" t="s">
        <v>2370</v>
      </c>
      <c r="E538" s="6" t="s">
        <v>2391</v>
      </c>
      <c r="F538" s="7">
        <v>45194</v>
      </c>
      <c r="G538" s="7">
        <v>43931</v>
      </c>
      <c r="H538" s="6" t="s">
        <v>2955</v>
      </c>
      <c r="I538" s="6" t="s">
        <v>849</v>
      </c>
      <c r="J538" s="6" t="s">
        <v>2381</v>
      </c>
      <c r="K538" s="7">
        <v>45200</v>
      </c>
      <c r="L538" s="6" t="s">
        <v>2374</v>
      </c>
      <c r="M538" s="6" t="s">
        <v>2403</v>
      </c>
      <c r="N538" s="6" t="s">
        <v>849</v>
      </c>
      <c r="O538" s="7"/>
      <c r="P538" s="6" t="s">
        <v>2376</v>
      </c>
    </row>
    <row r="539" spans="1:16" x14ac:dyDescent="0.25">
      <c r="A539" s="5">
        <v>68399233</v>
      </c>
      <c r="B539" s="6" t="s">
        <v>702</v>
      </c>
      <c r="C539" s="6" t="s">
        <v>2378</v>
      </c>
      <c r="D539" s="6" t="s">
        <v>2370</v>
      </c>
      <c r="E539" s="6" t="s">
        <v>2371</v>
      </c>
      <c r="F539" s="7">
        <v>44141</v>
      </c>
      <c r="G539" s="7">
        <v>43931</v>
      </c>
      <c r="H539" s="6" t="s">
        <v>2956</v>
      </c>
      <c r="I539" s="6" t="s">
        <v>849</v>
      </c>
      <c r="J539" s="6" t="s">
        <v>2381</v>
      </c>
      <c r="K539" s="7">
        <v>45200</v>
      </c>
      <c r="L539" s="6" t="s">
        <v>2374</v>
      </c>
      <c r="M539" s="6" t="s">
        <v>2403</v>
      </c>
      <c r="N539" s="6" t="s">
        <v>849</v>
      </c>
      <c r="O539" s="7"/>
      <c r="P539" s="6" t="s">
        <v>2376</v>
      </c>
    </row>
    <row r="540" spans="1:16" x14ac:dyDescent="0.25">
      <c r="A540" s="5">
        <v>68399302</v>
      </c>
      <c r="B540" s="6" t="s">
        <v>434</v>
      </c>
      <c r="C540" s="6" t="s">
        <v>2378</v>
      </c>
      <c r="D540" s="6" t="s">
        <v>2370</v>
      </c>
      <c r="E540" s="6" t="s">
        <v>2391</v>
      </c>
      <c r="F540" s="7">
        <v>45194</v>
      </c>
      <c r="G540" s="7">
        <v>43934</v>
      </c>
      <c r="H540" s="6" t="s">
        <v>2957</v>
      </c>
      <c r="I540" s="6" t="s">
        <v>849</v>
      </c>
      <c r="J540" s="6" t="s">
        <v>2381</v>
      </c>
      <c r="K540" s="7">
        <v>45194</v>
      </c>
      <c r="L540" s="6" t="s">
        <v>2374</v>
      </c>
      <c r="M540" s="6" t="s">
        <v>2381</v>
      </c>
      <c r="N540" s="6" t="s">
        <v>849</v>
      </c>
      <c r="O540" s="7"/>
      <c r="P540" s="6" t="s">
        <v>2376</v>
      </c>
    </row>
    <row r="541" spans="1:16" x14ac:dyDescent="0.25">
      <c r="A541" s="5">
        <v>68399303</v>
      </c>
      <c r="B541" s="6" t="s">
        <v>703</v>
      </c>
      <c r="C541" s="6" t="s">
        <v>2378</v>
      </c>
      <c r="D541" s="6" t="s">
        <v>2370</v>
      </c>
      <c r="E541" s="6" t="s">
        <v>2391</v>
      </c>
      <c r="F541" s="7">
        <v>45194</v>
      </c>
      <c r="G541" s="7">
        <v>43934</v>
      </c>
      <c r="H541" s="6" t="s">
        <v>2958</v>
      </c>
      <c r="I541" s="6" t="s">
        <v>849</v>
      </c>
      <c r="J541" s="6" t="s">
        <v>2381</v>
      </c>
      <c r="K541" s="7">
        <v>45194</v>
      </c>
      <c r="L541" s="6" t="s">
        <v>2374</v>
      </c>
      <c r="M541" s="6" t="s">
        <v>2381</v>
      </c>
      <c r="N541" s="6" t="s">
        <v>849</v>
      </c>
      <c r="O541" s="7"/>
      <c r="P541" s="6" t="s">
        <v>2376</v>
      </c>
    </row>
    <row r="542" spans="1:16" x14ac:dyDescent="0.25">
      <c r="A542" s="5">
        <v>68399306</v>
      </c>
      <c r="B542" s="6" t="s">
        <v>435</v>
      </c>
      <c r="C542" s="6" t="s">
        <v>2378</v>
      </c>
      <c r="D542" s="6" t="s">
        <v>2370</v>
      </c>
      <c r="E542" s="6" t="s">
        <v>2391</v>
      </c>
      <c r="F542" s="7">
        <v>45194</v>
      </c>
      <c r="G542" s="7">
        <v>43934</v>
      </c>
      <c r="H542" s="6" t="s">
        <v>2959</v>
      </c>
      <c r="I542" s="6" t="s">
        <v>849</v>
      </c>
      <c r="J542" s="6" t="s">
        <v>2381</v>
      </c>
      <c r="K542" s="7">
        <v>45194</v>
      </c>
      <c r="L542" s="6" t="s">
        <v>2374</v>
      </c>
      <c r="M542" s="6" t="s">
        <v>2381</v>
      </c>
      <c r="N542" s="6" t="s">
        <v>849</v>
      </c>
      <c r="O542" s="7"/>
      <c r="P542" s="6" t="s">
        <v>2376</v>
      </c>
    </row>
    <row r="543" spans="1:16" x14ac:dyDescent="0.25">
      <c r="A543" s="5">
        <v>68400209</v>
      </c>
      <c r="B543" s="6" t="s">
        <v>704</v>
      </c>
      <c r="C543" s="6" t="s">
        <v>2378</v>
      </c>
      <c r="D543" s="6" t="s">
        <v>2370</v>
      </c>
      <c r="E543" s="6" t="s">
        <v>2443</v>
      </c>
      <c r="F543" s="7">
        <v>44256</v>
      </c>
      <c r="G543" s="7">
        <v>43931</v>
      </c>
      <c r="H543" s="6" t="s">
        <v>2960</v>
      </c>
      <c r="I543" s="6" t="s">
        <v>849</v>
      </c>
      <c r="J543" s="6" t="s">
        <v>2381</v>
      </c>
      <c r="K543" s="7">
        <v>45151</v>
      </c>
      <c r="L543" s="6" t="s">
        <v>2374</v>
      </c>
      <c r="M543" s="6" t="s">
        <v>2403</v>
      </c>
      <c r="N543" s="6" t="s">
        <v>849</v>
      </c>
      <c r="O543" s="7"/>
      <c r="P543" s="6" t="s">
        <v>2376</v>
      </c>
    </row>
    <row r="544" spans="1:16" x14ac:dyDescent="0.25">
      <c r="A544" s="5">
        <v>68400970</v>
      </c>
      <c r="B544" s="6" t="s">
        <v>705</v>
      </c>
      <c r="C544" s="6" t="s">
        <v>2378</v>
      </c>
      <c r="D544" s="6" t="s">
        <v>2370</v>
      </c>
      <c r="E544" s="6" t="s">
        <v>2405</v>
      </c>
      <c r="F544" s="7">
        <v>44910</v>
      </c>
      <c r="G544" s="7">
        <v>43937</v>
      </c>
      <c r="H544" s="6" t="s">
        <v>2961</v>
      </c>
      <c r="I544" s="6" t="s">
        <v>849</v>
      </c>
      <c r="J544" s="6" t="s">
        <v>2381</v>
      </c>
      <c r="K544" s="7">
        <v>45200</v>
      </c>
      <c r="L544" s="6" t="s">
        <v>2374</v>
      </c>
      <c r="M544" s="6" t="s">
        <v>2403</v>
      </c>
      <c r="N544" s="6" t="s">
        <v>849</v>
      </c>
      <c r="O544" s="7"/>
      <c r="P544" s="6" t="s">
        <v>2376</v>
      </c>
    </row>
    <row r="545" spans="1:16" x14ac:dyDescent="0.25">
      <c r="A545" s="5">
        <v>68400971</v>
      </c>
      <c r="B545" s="6" t="s">
        <v>706</v>
      </c>
      <c r="C545" s="6" t="s">
        <v>2378</v>
      </c>
      <c r="D545" s="6" t="s">
        <v>2370</v>
      </c>
      <c r="E545" s="6" t="s">
        <v>2391</v>
      </c>
      <c r="F545" s="7">
        <v>45194</v>
      </c>
      <c r="G545" s="7">
        <v>43937</v>
      </c>
      <c r="H545" s="6" t="s">
        <v>2962</v>
      </c>
      <c r="I545" s="6" t="s">
        <v>849</v>
      </c>
      <c r="J545" s="6" t="s">
        <v>2381</v>
      </c>
      <c r="K545" s="7">
        <v>45200</v>
      </c>
      <c r="L545" s="6" t="s">
        <v>2374</v>
      </c>
      <c r="M545" s="6" t="s">
        <v>2403</v>
      </c>
      <c r="N545" s="6" t="s">
        <v>849</v>
      </c>
      <c r="O545" s="7"/>
      <c r="P545" s="6" t="s">
        <v>2376</v>
      </c>
    </row>
    <row r="546" spans="1:16" x14ac:dyDescent="0.25">
      <c r="A546" s="5">
        <v>68400974</v>
      </c>
      <c r="B546" s="6" t="s">
        <v>1980</v>
      </c>
      <c r="C546" s="6" t="s">
        <v>2378</v>
      </c>
      <c r="D546" s="6" t="s">
        <v>2370</v>
      </c>
      <c r="E546" s="6" t="s">
        <v>2391</v>
      </c>
      <c r="F546" s="7">
        <v>45135</v>
      </c>
      <c r="G546" s="7">
        <v>43937</v>
      </c>
      <c r="H546" s="6" t="s">
        <v>2963</v>
      </c>
      <c r="I546" s="6" t="s">
        <v>849</v>
      </c>
      <c r="J546" s="6" t="s">
        <v>2381</v>
      </c>
      <c r="K546" s="7">
        <v>45200</v>
      </c>
      <c r="L546" s="6" t="s">
        <v>2374</v>
      </c>
      <c r="M546" s="6" t="s">
        <v>2403</v>
      </c>
      <c r="N546" s="6" t="s">
        <v>849</v>
      </c>
      <c r="O546" s="7"/>
      <c r="P546" s="6" t="s">
        <v>2376</v>
      </c>
    </row>
    <row r="547" spans="1:16" x14ac:dyDescent="0.25">
      <c r="A547" s="5">
        <v>68401149</v>
      </c>
      <c r="B547" s="6" t="s">
        <v>702</v>
      </c>
      <c r="C547" s="6" t="s">
        <v>2378</v>
      </c>
      <c r="D547" s="6" t="s">
        <v>2370</v>
      </c>
      <c r="E547" s="6" t="s">
        <v>2391</v>
      </c>
      <c r="F547" s="7">
        <v>45194</v>
      </c>
      <c r="G547" s="7">
        <v>43935</v>
      </c>
      <c r="H547" s="6" t="s">
        <v>2956</v>
      </c>
      <c r="I547" s="6" t="s">
        <v>849</v>
      </c>
      <c r="J547" s="6" t="s">
        <v>2381</v>
      </c>
      <c r="K547" s="7">
        <v>45200</v>
      </c>
      <c r="L547" s="6" t="s">
        <v>2374</v>
      </c>
      <c r="M547" s="6" t="s">
        <v>2403</v>
      </c>
      <c r="N547" s="6" t="s">
        <v>849</v>
      </c>
      <c r="O547" s="7"/>
      <c r="P547" s="6" t="s">
        <v>2376</v>
      </c>
    </row>
    <row r="548" spans="1:16" x14ac:dyDescent="0.25">
      <c r="A548" s="5">
        <v>68401151</v>
      </c>
      <c r="B548" s="6" t="s">
        <v>707</v>
      </c>
      <c r="C548" s="6" t="s">
        <v>2378</v>
      </c>
      <c r="D548" s="6" t="s">
        <v>2370</v>
      </c>
      <c r="E548" s="6" t="s">
        <v>2391</v>
      </c>
      <c r="F548" s="7">
        <v>44901</v>
      </c>
      <c r="G548" s="7">
        <v>43935</v>
      </c>
      <c r="H548" s="6" t="s">
        <v>2964</v>
      </c>
      <c r="I548" s="6" t="s">
        <v>849</v>
      </c>
      <c r="J548" s="6" t="s">
        <v>2381</v>
      </c>
      <c r="K548" s="7">
        <v>45200</v>
      </c>
      <c r="L548" s="6" t="s">
        <v>2374</v>
      </c>
      <c r="M548" s="6" t="s">
        <v>2403</v>
      </c>
      <c r="N548" s="6" t="s">
        <v>849</v>
      </c>
      <c r="O548" s="7"/>
      <c r="P548" s="6" t="s">
        <v>2376</v>
      </c>
    </row>
    <row r="549" spans="1:16" x14ac:dyDescent="0.25">
      <c r="A549" s="5">
        <v>68401152</v>
      </c>
      <c r="B549" s="6" t="s">
        <v>420</v>
      </c>
      <c r="C549" s="6" t="s">
        <v>2378</v>
      </c>
      <c r="D549" s="6" t="s">
        <v>2370</v>
      </c>
      <c r="E549" s="6" t="s">
        <v>2391</v>
      </c>
      <c r="F549" s="7">
        <v>44901</v>
      </c>
      <c r="G549" s="7">
        <v>43935</v>
      </c>
      <c r="H549" s="6" t="s">
        <v>2955</v>
      </c>
      <c r="I549" s="6" t="s">
        <v>849</v>
      </c>
      <c r="J549" s="6" t="s">
        <v>2381</v>
      </c>
      <c r="K549" s="7">
        <v>45200</v>
      </c>
      <c r="L549" s="6" t="s">
        <v>2374</v>
      </c>
      <c r="M549" s="6" t="s">
        <v>2403</v>
      </c>
      <c r="N549" s="6" t="s">
        <v>849</v>
      </c>
      <c r="O549" s="7"/>
      <c r="P549" s="6" t="s">
        <v>2376</v>
      </c>
    </row>
    <row r="550" spans="1:16" x14ac:dyDescent="0.25">
      <c r="A550" s="5">
        <v>68409130</v>
      </c>
      <c r="B550" s="6" t="s">
        <v>1180</v>
      </c>
      <c r="C550" s="6" t="s">
        <v>2378</v>
      </c>
      <c r="D550" s="6" t="s">
        <v>2370</v>
      </c>
      <c r="E550" s="6" t="s">
        <v>2391</v>
      </c>
      <c r="F550" s="7">
        <v>44683</v>
      </c>
      <c r="G550" s="7">
        <v>43945</v>
      </c>
      <c r="H550" s="6" t="s">
        <v>2965</v>
      </c>
      <c r="I550" s="6" t="s">
        <v>849</v>
      </c>
      <c r="J550" s="6" t="s">
        <v>2381</v>
      </c>
      <c r="K550" s="7">
        <v>45204</v>
      </c>
      <c r="L550" s="6" t="s">
        <v>2374</v>
      </c>
      <c r="M550" s="6" t="s">
        <v>2895</v>
      </c>
      <c r="N550" s="6" t="s">
        <v>849</v>
      </c>
      <c r="O550" s="7"/>
      <c r="P550" s="6" t="s">
        <v>2376</v>
      </c>
    </row>
    <row r="551" spans="1:16" x14ac:dyDescent="0.25">
      <c r="A551" s="5">
        <v>68409139</v>
      </c>
      <c r="B551" s="6" t="s">
        <v>288</v>
      </c>
      <c r="C551" s="6" t="s">
        <v>2378</v>
      </c>
      <c r="D551" s="6" t="s">
        <v>2370</v>
      </c>
      <c r="E551" s="6" t="s">
        <v>2411</v>
      </c>
      <c r="F551" s="7">
        <v>44075</v>
      </c>
      <c r="G551" s="7">
        <v>43945</v>
      </c>
      <c r="H551" s="6" t="s">
        <v>2929</v>
      </c>
      <c r="I551" s="6" t="s">
        <v>849</v>
      </c>
      <c r="J551" s="6" t="s">
        <v>2381</v>
      </c>
      <c r="K551" s="7">
        <v>45200</v>
      </c>
      <c r="L551" s="6" t="s">
        <v>2374</v>
      </c>
      <c r="M551" s="6" t="s">
        <v>2403</v>
      </c>
      <c r="N551" s="6" t="s">
        <v>849</v>
      </c>
      <c r="O551" s="7"/>
      <c r="P551" s="6" t="s">
        <v>2376</v>
      </c>
    </row>
    <row r="552" spans="1:16" x14ac:dyDescent="0.25">
      <c r="A552" s="5">
        <v>68409142</v>
      </c>
      <c r="B552" s="6" t="s">
        <v>1478</v>
      </c>
      <c r="C552" s="6" t="s">
        <v>2378</v>
      </c>
      <c r="D552" s="6" t="s">
        <v>2370</v>
      </c>
      <c r="E552" s="6" t="s">
        <v>2443</v>
      </c>
      <c r="F552" s="7">
        <v>44504</v>
      </c>
      <c r="G552" s="7">
        <v>43945</v>
      </c>
      <c r="H552" s="6" t="s">
        <v>2966</v>
      </c>
      <c r="I552" s="6" t="s">
        <v>849</v>
      </c>
      <c r="J552" s="6" t="s">
        <v>2381</v>
      </c>
      <c r="K552" s="7">
        <v>45200</v>
      </c>
      <c r="L552" s="6" t="s">
        <v>2374</v>
      </c>
      <c r="M552" s="6" t="s">
        <v>2403</v>
      </c>
      <c r="N552" s="6" t="s">
        <v>849</v>
      </c>
      <c r="O552" s="7"/>
      <c r="P552" s="6" t="s">
        <v>2376</v>
      </c>
    </row>
    <row r="553" spans="1:16" x14ac:dyDescent="0.25">
      <c r="A553" s="5">
        <v>68409143</v>
      </c>
      <c r="B553" s="6" t="s">
        <v>1480</v>
      </c>
      <c r="C553" s="6" t="s">
        <v>2378</v>
      </c>
      <c r="D553" s="6" t="s">
        <v>2370</v>
      </c>
      <c r="E553" s="6" t="s">
        <v>2443</v>
      </c>
      <c r="F553" s="7">
        <v>44504</v>
      </c>
      <c r="G553" s="7">
        <v>43945</v>
      </c>
      <c r="H553" s="6" t="s">
        <v>2967</v>
      </c>
      <c r="I553" s="6" t="s">
        <v>849</v>
      </c>
      <c r="J553" s="6" t="s">
        <v>2381</v>
      </c>
      <c r="K553" s="7">
        <v>45200</v>
      </c>
      <c r="L553" s="6" t="s">
        <v>2374</v>
      </c>
      <c r="M553" s="6" t="s">
        <v>2403</v>
      </c>
      <c r="N553" s="6" t="s">
        <v>849</v>
      </c>
      <c r="O553" s="7"/>
      <c r="P553" s="6" t="s">
        <v>2376</v>
      </c>
    </row>
    <row r="554" spans="1:16" x14ac:dyDescent="0.25">
      <c r="A554" s="5">
        <v>68410327</v>
      </c>
      <c r="B554" s="6" t="s">
        <v>707</v>
      </c>
      <c r="C554" s="6" t="s">
        <v>2378</v>
      </c>
      <c r="D554" s="6" t="s">
        <v>2370</v>
      </c>
      <c r="E554" s="6" t="s">
        <v>2371</v>
      </c>
      <c r="F554" s="7">
        <v>44140</v>
      </c>
      <c r="G554" s="7">
        <v>43951</v>
      </c>
      <c r="H554" s="6" t="s">
        <v>2964</v>
      </c>
      <c r="I554" s="6" t="s">
        <v>849</v>
      </c>
      <c r="J554" s="6" t="s">
        <v>2381</v>
      </c>
      <c r="K554" s="7">
        <v>45200</v>
      </c>
      <c r="L554" s="6" t="s">
        <v>2374</v>
      </c>
      <c r="M554" s="6" t="s">
        <v>2403</v>
      </c>
      <c r="N554" s="6" t="s">
        <v>849</v>
      </c>
      <c r="O554" s="7"/>
      <c r="P554" s="6" t="s">
        <v>2376</v>
      </c>
    </row>
    <row r="555" spans="1:16" x14ac:dyDescent="0.25">
      <c r="A555" s="5">
        <v>68410352</v>
      </c>
      <c r="B555" s="6" t="s">
        <v>294</v>
      </c>
      <c r="C555" s="6" t="s">
        <v>2378</v>
      </c>
      <c r="D555" s="6" t="s">
        <v>2370</v>
      </c>
      <c r="E555" s="6" t="s">
        <v>2405</v>
      </c>
      <c r="F555" s="7">
        <v>45183</v>
      </c>
      <c r="G555" s="7">
        <v>43951</v>
      </c>
      <c r="H555" s="6" t="s">
        <v>2968</v>
      </c>
      <c r="I555" s="6" t="s">
        <v>849</v>
      </c>
      <c r="J555" s="6" t="s">
        <v>2381</v>
      </c>
      <c r="K555" s="7">
        <v>45200</v>
      </c>
      <c r="L555" s="6" t="s">
        <v>2374</v>
      </c>
      <c r="M555" s="6" t="s">
        <v>2403</v>
      </c>
      <c r="N555" s="6" t="s">
        <v>849</v>
      </c>
      <c r="O555" s="7"/>
      <c r="P555" s="6" t="s">
        <v>2376</v>
      </c>
    </row>
    <row r="556" spans="1:16" x14ac:dyDescent="0.25">
      <c r="A556" s="5">
        <v>68410353</v>
      </c>
      <c r="B556" s="6" t="s">
        <v>289</v>
      </c>
      <c r="C556" s="6" t="s">
        <v>2378</v>
      </c>
      <c r="D556" s="6" t="s">
        <v>2370</v>
      </c>
      <c r="E556" s="6" t="s">
        <v>2371</v>
      </c>
      <c r="F556" s="7">
        <v>44166</v>
      </c>
      <c r="G556" s="7">
        <v>43951</v>
      </c>
      <c r="H556" s="6" t="s">
        <v>2801</v>
      </c>
      <c r="I556" s="6" t="s">
        <v>849</v>
      </c>
      <c r="J556" s="6" t="s">
        <v>2381</v>
      </c>
      <c r="K556" s="7">
        <v>45205</v>
      </c>
      <c r="L556" s="6" t="s">
        <v>2374</v>
      </c>
      <c r="M556" s="6" t="s">
        <v>2375</v>
      </c>
      <c r="N556" s="6" t="s">
        <v>849</v>
      </c>
      <c r="O556" s="7"/>
      <c r="P556" s="6" t="s">
        <v>2376</v>
      </c>
    </row>
    <row r="557" spans="1:16" x14ac:dyDescent="0.25">
      <c r="A557" s="5">
        <v>68410354</v>
      </c>
      <c r="B557" s="6" t="s">
        <v>106</v>
      </c>
      <c r="C557" s="6" t="s">
        <v>2386</v>
      </c>
      <c r="D557" s="6" t="s">
        <v>2370</v>
      </c>
      <c r="E557" s="6" t="s">
        <v>2405</v>
      </c>
      <c r="F557" s="7">
        <v>45185</v>
      </c>
      <c r="G557" s="7">
        <v>43951</v>
      </c>
      <c r="H557" s="6" t="s">
        <v>2901</v>
      </c>
      <c r="I557" s="6" t="s">
        <v>849</v>
      </c>
      <c r="J557" s="6" t="s">
        <v>2381</v>
      </c>
      <c r="K557" s="7">
        <v>45200</v>
      </c>
      <c r="L557" s="6" t="s">
        <v>2374</v>
      </c>
      <c r="M557" s="6" t="s">
        <v>2403</v>
      </c>
      <c r="N557" s="6" t="s">
        <v>849</v>
      </c>
      <c r="O557" s="7"/>
      <c r="P557" s="6" t="s">
        <v>2376</v>
      </c>
    </row>
    <row r="558" spans="1:16" x14ac:dyDescent="0.25">
      <c r="A558" s="5">
        <v>68410355</v>
      </c>
      <c r="B558" s="6" t="s">
        <v>708</v>
      </c>
      <c r="C558" s="6" t="s">
        <v>2378</v>
      </c>
      <c r="D558" s="6" t="s">
        <v>2370</v>
      </c>
      <c r="E558" s="6" t="s">
        <v>2371</v>
      </c>
      <c r="F558" s="7">
        <v>44145</v>
      </c>
      <c r="G558" s="7">
        <v>43951</v>
      </c>
      <c r="H558" s="6" t="s">
        <v>2559</v>
      </c>
      <c r="I558" s="6" t="s">
        <v>849</v>
      </c>
      <c r="J558" s="6" t="s">
        <v>2381</v>
      </c>
      <c r="K558" s="7">
        <v>45200</v>
      </c>
      <c r="L558" s="6" t="s">
        <v>2374</v>
      </c>
      <c r="M558" s="6" t="s">
        <v>2403</v>
      </c>
      <c r="N558" s="6" t="s">
        <v>849</v>
      </c>
      <c r="O558" s="7"/>
      <c r="P558" s="6" t="s">
        <v>2376</v>
      </c>
    </row>
    <row r="559" spans="1:16" x14ac:dyDescent="0.25">
      <c r="A559" s="5">
        <v>68413417</v>
      </c>
      <c r="B559" s="6" t="s">
        <v>2969</v>
      </c>
      <c r="C559" s="6" t="s">
        <v>2378</v>
      </c>
      <c r="D559" s="6" t="s">
        <v>2370</v>
      </c>
      <c r="E559" s="6" t="s">
        <v>2405</v>
      </c>
      <c r="F559" s="7">
        <v>45112</v>
      </c>
      <c r="G559" s="7">
        <v>43951</v>
      </c>
      <c r="H559" s="6" t="s">
        <v>2970</v>
      </c>
      <c r="I559" s="6" t="s">
        <v>849</v>
      </c>
      <c r="J559" s="6" t="s">
        <v>2381</v>
      </c>
      <c r="K559" s="7">
        <v>45200</v>
      </c>
      <c r="L559" s="6" t="s">
        <v>2374</v>
      </c>
      <c r="M559" s="6" t="s">
        <v>2396</v>
      </c>
      <c r="N559" s="6" t="s">
        <v>849</v>
      </c>
      <c r="O559" s="7"/>
      <c r="P559" s="6" t="s">
        <v>2376</v>
      </c>
    </row>
    <row r="560" spans="1:16" x14ac:dyDescent="0.25">
      <c r="A560" s="5">
        <v>68413418</v>
      </c>
      <c r="B560" s="6" t="s">
        <v>2971</v>
      </c>
      <c r="C560" s="6" t="s">
        <v>2378</v>
      </c>
      <c r="D560" s="6" t="s">
        <v>2370</v>
      </c>
      <c r="E560" s="6" t="s">
        <v>2405</v>
      </c>
      <c r="F560" s="7">
        <v>45112</v>
      </c>
      <c r="G560" s="7">
        <v>43951</v>
      </c>
      <c r="H560" s="6" t="s">
        <v>2972</v>
      </c>
      <c r="I560" s="6" t="s">
        <v>849</v>
      </c>
      <c r="J560" s="6" t="s">
        <v>2381</v>
      </c>
      <c r="K560" s="7">
        <v>45200</v>
      </c>
      <c r="L560" s="6" t="s">
        <v>2374</v>
      </c>
      <c r="M560" s="6" t="s">
        <v>2396</v>
      </c>
      <c r="N560" s="6" t="s">
        <v>849</v>
      </c>
      <c r="O560" s="7"/>
      <c r="P560" s="6" t="s">
        <v>2376</v>
      </c>
    </row>
    <row r="561" spans="1:16" x14ac:dyDescent="0.25">
      <c r="A561" s="5">
        <v>68413419</v>
      </c>
      <c r="B561" s="6" t="s">
        <v>2973</v>
      </c>
      <c r="C561" s="6" t="s">
        <v>2378</v>
      </c>
      <c r="D561" s="6" t="s">
        <v>2370</v>
      </c>
      <c r="E561" s="6" t="s">
        <v>2405</v>
      </c>
      <c r="F561" s="7">
        <v>45112</v>
      </c>
      <c r="G561" s="7">
        <v>43951</v>
      </c>
      <c r="H561" s="6" t="s">
        <v>2974</v>
      </c>
      <c r="I561" s="6" t="s">
        <v>849</v>
      </c>
      <c r="J561" s="6" t="s">
        <v>2381</v>
      </c>
      <c r="K561" s="7">
        <v>45200</v>
      </c>
      <c r="L561" s="6" t="s">
        <v>2374</v>
      </c>
      <c r="M561" s="6" t="s">
        <v>2396</v>
      </c>
      <c r="N561" s="6" t="s">
        <v>849</v>
      </c>
      <c r="O561" s="7"/>
      <c r="P561" s="6" t="s">
        <v>2376</v>
      </c>
    </row>
    <row r="562" spans="1:16" x14ac:dyDescent="0.25">
      <c r="A562" s="5">
        <v>68413422</v>
      </c>
      <c r="B562" s="6" t="s">
        <v>2975</v>
      </c>
      <c r="C562" s="6" t="s">
        <v>2378</v>
      </c>
      <c r="D562" s="6" t="s">
        <v>2370</v>
      </c>
      <c r="E562" s="6" t="s">
        <v>2391</v>
      </c>
      <c r="F562" s="7">
        <v>44914</v>
      </c>
      <c r="G562" s="7">
        <v>43951</v>
      </c>
      <c r="H562" s="6" t="s">
        <v>2976</v>
      </c>
      <c r="I562" s="6" t="s">
        <v>849</v>
      </c>
      <c r="J562" s="6" t="s">
        <v>2381</v>
      </c>
      <c r="K562" s="7">
        <v>45200</v>
      </c>
      <c r="L562" s="6" t="s">
        <v>2374</v>
      </c>
      <c r="M562" s="6" t="s">
        <v>2396</v>
      </c>
      <c r="N562" s="6" t="s">
        <v>849</v>
      </c>
      <c r="O562" s="7"/>
      <c r="P562" s="6" t="s">
        <v>2376</v>
      </c>
    </row>
    <row r="563" spans="1:16" x14ac:dyDescent="0.25">
      <c r="A563" s="5">
        <v>68413832</v>
      </c>
      <c r="B563" s="6" t="s">
        <v>2977</v>
      </c>
      <c r="C563" s="6" t="s">
        <v>2378</v>
      </c>
      <c r="D563" s="6" t="s">
        <v>2370</v>
      </c>
      <c r="E563" s="6" t="s">
        <v>2391</v>
      </c>
      <c r="F563" s="7">
        <v>44771</v>
      </c>
      <c r="G563" s="7">
        <v>43951</v>
      </c>
      <c r="H563" s="6" t="s">
        <v>2648</v>
      </c>
      <c r="I563" s="6" t="s">
        <v>849</v>
      </c>
      <c r="J563" s="6" t="s">
        <v>2381</v>
      </c>
      <c r="K563" s="7">
        <v>45200</v>
      </c>
      <c r="L563" s="6" t="s">
        <v>2374</v>
      </c>
      <c r="M563" s="6" t="s">
        <v>2396</v>
      </c>
      <c r="N563" s="6" t="s">
        <v>849</v>
      </c>
      <c r="O563" s="7"/>
      <c r="P563" s="6" t="s">
        <v>2376</v>
      </c>
    </row>
    <row r="564" spans="1:16" x14ac:dyDescent="0.25">
      <c r="A564" s="5">
        <v>68414585</v>
      </c>
      <c r="B564" s="6" t="s">
        <v>1181</v>
      </c>
      <c r="C564" s="6" t="s">
        <v>2378</v>
      </c>
      <c r="D564" s="6" t="s">
        <v>2370</v>
      </c>
      <c r="E564" s="6" t="s">
        <v>2391</v>
      </c>
      <c r="F564" s="7">
        <v>44866</v>
      </c>
      <c r="G564" s="7">
        <v>43950</v>
      </c>
      <c r="H564" s="6" t="s">
        <v>2965</v>
      </c>
      <c r="I564" s="6" t="s">
        <v>849</v>
      </c>
      <c r="J564" s="6" t="s">
        <v>2381</v>
      </c>
      <c r="K564" s="7">
        <v>45200</v>
      </c>
      <c r="L564" s="6" t="s">
        <v>2374</v>
      </c>
      <c r="M564" s="6" t="s">
        <v>2409</v>
      </c>
      <c r="N564" s="6" t="s">
        <v>849</v>
      </c>
      <c r="O564" s="7"/>
      <c r="P564" s="6" t="s">
        <v>2376</v>
      </c>
    </row>
    <row r="565" spans="1:16" x14ac:dyDescent="0.25">
      <c r="A565" s="5">
        <v>68414643</v>
      </c>
      <c r="B565" s="6" t="s">
        <v>116</v>
      </c>
      <c r="C565" s="6" t="s">
        <v>2378</v>
      </c>
      <c r="D565" s="6" t="s">
        <v>2370</v>
      </c>
      <c r="E565" s="6" t="s">
        <v>2371</v>
      </c>
      <c r="F565" s="7">
        <v>44178</v>
      </c>
      <c r="G565" s="7">
        <v>43950</v>
      </c>
      <c r="H565" s="6" t="s">
        <v>2978</v>
      </c>
      <c r="I565" s="6" t="s">
        <v>849</v>
      </c>
      <c r="J565" s="6" t="s">
        <v>2381</v>
      </c>
      <c r="K565" s="7">
        <v>45200</v>
      </c>
      <c r="L565" s="6" t="s">
        <v>2374</v>
      </c>
      <c r="M565" s="6" t="s">
        <v>2403</v>
      </c>
      <c r="N565" s="6" t="s">
        <v>849</v>
      </c>
      <c r="O565" s="7"/>
      <c r="P565" s="6" t="s">
        <v>2376</v>
      </c>
    </row>
    <row r="566" spans="1:16" x14ac:dyDescent="0.25">
      <c r="A566" s="5">
        <v>68414647</v>
      </c>
      <c r="B566" s="6" t="s">
        <v>115</v>
      </c>
      <c r="C566" s="6" t="s">
        <v>2378</v>
      </c>
      <c r="D566" s="6" t="s">
        <v>2370</v>
      </c>
      <c r="E566" s="6" t="s">
        <v>2371</v>
      </c>
      <c r="F566" s="7">
        <v>44182</v>
      </c>
      <c r="G566" s="7">
        <v>43950</v>
      </c>
      <c r="H566" s="6" t="s">
        <v>2979</v>
      </c>
      <c r="I566" s="6" t="s">
        <v>849</v>
      </c>
      <c r="J566" s="6" t="s">
        <v>2381</v>
      </c>
      <c r="K566" s="7">
        <v>45200</v>
      </c>
      <c r="L566" s="6" t="s">
        <v>2374</v>
      </c>
      <c r="M566" s="6" t="s">
        <v>2403</v>
      </c>
      <c r="N566" s="6" t="s">
        <v>849</v>
      </c>
      <c r="O566" s="7"/>
      <c r="P566" s="6" t="s">
        <v>2376</v>
      </c>
    </row>
    <row r="567" spans="1:16" x14ac:dyDescent="0.25">
      <c r="A567" s="5">
        <v>68419179</v>
      </c>
      <c r="B567" s="6" t="s">
        <v>291</v>
      </c>
      <c r="C567" s="6" t="s">
        <v>2386</v>
      </c>
      <c r="D567" s="6" t="s">
        <v>2370</v>
      </c>
      <c r="E567" s="6" t="s">
        <v>2379</v>
      </c>
      <c r="F567" s="7">
        <v>44927</v>
      </c>
      <c r="G567" s="7">
        <v>43956</v>
      </c>
      <c r="H567" s="6" t="s">
        <v>2903</v>
      </c>
      <c r="I567" s="6" t="s">
        <v>849</v>
      </c>
      <c r="J567" s="6" t="s">
        <v>2381</v>
      </c>
      <c r="K567" s="7">
        <v>45205</v>
      </c>
      <c r="L567" s="6" t="s">
        <v>2374</v>
      </c>
      <c r="M567" s="6" t="s">
        <v>2500</v>
      </c>
      <c r="N567" s="6" t="s">
        <v>849</v>
      </c>
      <c r="O567" s="7"/>
      <c r="P567" s="6" t="s">
        <v>2376</v>
      </c>
    </row>
    <row r="568" spans="1:16" x14ac:dyDescent="0.25">
      <c r="A568" s="5">
        <v>68419183</v>
      </c>
      <c r="B568" s="6" t="s">
        <v>106</v>
      </c>
      <c r="C568" s="6" t="s">
        <v>2386</v>
      </c>
      <c r="D568" s="6" t="s">
        <v>2370</v>
      </c>
      <c r="E568" s="6" t="s">
        <v>2391</v>
      </c>
      <c r="F568" s="7">
        <v>44901</v>
      </c>
      <c r="G568" s="7">
        <v>43956</v>
      </c>
      <c r="H568" s="6" t="s">
        <v>2901</v>
      </c>
      <c r="I568" s="6" t="s">
        <v>849</v>
      </c>
      <c r="J568" s="6" t="s">
        <v>2381</v>
      </c>
      <c r="K568" s="7">
        <v>45200</v>
      </c>
      <c r="L568" s="6" t="s">
        <v>2374</v>
      </c>
      <c r="M568" s="6" t="s">
        <v>2403</v>
      </c>
      <c r="N568" s="6" t="s">
        <v>849</v>
      </c>
      <c r="O568" s="7"/>
      <c r="P568" s="6" t="s">
        <v>2376</v>
      </c>
    </row>
    <row r="569" spans="1:16" x14ac:dyDescent="0.25">
      <c r="A569" s="5">
        <v>68419270</v>
      </c>
      <c r="B569" s="6" t="s">
        <v>709</v>
      </c>
      <c r="C569" s="6" t="s">
        <v>2378</v>
      </c>
      <c r="D569" s="6" t="s">
        <v>2370</v>
      </c>
      <c r="E569" s="6" t="s">
        <v>2443</v>
      </c>
      <c r="F569" s="7">
        <v>44095</v>
      </c>
      <c r="G569" s="7">
        <v>43957</v>
      </c>
      <c r="H569" s="6" t="s">
        <v>2962</v>
      </c>
      <c r="I569" s="6" t="s">
        <v>849</v>
      </c>
      <c r="J569" s="6" t="s">
        <v>2381</v>
      </c>
      <c r="K569" s="7">
        <v>45200</v>
      </c>
      <c r="L569" s="6" t="s">
        <v>2374</v>
      </c>
      <c r="M569" s="6" t="s">
        <v>2530</v>
      </c>
      <c r="N569" s="6" t="s">
        <v>849</v>
      </c>
      <c r="O569" s="7"/>
      <c r="P569" s="6" t="s">
        <v>2376</v>
      </c>
    </row>
    <row r="570" spans="1:16" x14ac:dyDescent="0.25">
      <c r="A570" s="5">
        <v>68419287</v>
      </c>
      <c r="B570" s="6" t="s">
        <v>712</v>
      </c>
      <c r="C570" s="6" t="s">
        <v>2378</v>
      </c>
      <c r="D570" s="6" t="s">
        <v>2370</v>
      </c>
      <c r="E570" s="6" t="s">
        <v>2371</v>
      </c>
      <c r="F570" s="7">
        <v>44235</v>
      </c>
      <c r="G570" s="7">
        <v>43957</v>
      </c>
      <c r="H570" s="6" t="s">
        <v>2980</v>
      </c>
      <c r="I570" s="6" t="s">
        <v>849</v>
      </c>
      <c r="J570" s="6" t="s">
        <v>2381</v>
      </c>
      <c r="K570" s="7">
        <v>45200</v>
      </c>
      <c r="L570" s="6" t="s">
        <v>2374</v>
      </c>
      <c r="M570" s="6" t="s">
        <v>2396</v>
      </c>
      <c r="N570" s="6" t="s">
        <v>849</v>
      </c>
      <c r="O570" s="7"/>
      <c r="P570" s="6" t="s">
        <v>2376</v>
      </c>
    </row>
    <row r="571" spans="1:16" x14ac:dyDescent="0.25">
      <c r="A571" s="5">
        <v>68419329</v>
      </c>
      <c r="B571" s="6" t="s">
        <v>290</v>
      </c>
      <c r="C571" s="6" t="s">
        <v>2378</v>
      </c>
      <c r="D571" s="6" t="s">
        <v>2370</v>
      </c>
      <c r="E571" s="6" t="s">
        <v>2371</v>
      </c>
      <c r="F571" s="7">
        <v>44319</v>
      </c>
      <c r="G571" s="7">
        <v>43957</v>
      </c>
      <c r="H571" s="6" t="s">
        <v>2981</v>
      </c>
      <c r="I571" s="6" t="s">
        <v>849</v>
      </c>
      <c r="J571" s="6" t="s">
        <v>2381</v>
      </c>
      <c r="K571" s="7">
        <v>45200</v>
      </c>
      <c r="L571" s="6" t="s">
        <v>2374</v>
      </c>
      <c r="M571" s="6" t="s">
        <v>2396</v>
      </c>
      <c r="N571" s="6" t="s">
        <v>849</v>
      </c>
      <c r="O571" s="7"/>
      <c r="P571" s="6" t="s">
        <v>2376</v>
      </c>
    </row>
    <row r="572" spans="1:16" x14ac:dyDescent="0.25">
      <c r="A572" s="5">
        <v>68423655</v>
      </c>
      <c r="B572" s="6" t="s">
        <v>2182</v>
      </c>
      <c r="C572" s="6" t="s">
        <v>2378</v>
      </c>
      <c r="D572" s="6" t="s">
        <v>2370</v>
      </c>
      <c r="E572" s="6" t="s">
        <v>2391</v>
      </c>
      <c r="F572" s="7">
        <v>45133</v>
      </c>
      <c r="G572" s="7">
        <v>43963</v>
      </c>
      <c r="H572" s="6" t="s">
        <v>2982</v>
      </c>
      <c r="I572" s="6" t="s">
        <v>849</v>
      </c>
      <c r="J572" s="6" t="s">
        <v>2381</v>
      </c>
      <c r="K572" s="7">
        <v>45200</v>
      </c>
      <c r="L572" s="6" t="s">
        <v>2374</v>
      </c>
      <c r="M572" s="6" t="s">
        <v>2403</v>
      </c>
      <c r="N572" s="6" t="s">
        <v>849</v>
      </c>
      <c r="O572" s="7"/>
      <c r="P572" s="6" t="s">
        <v>2376</v>
      </c>
    </row>
    <row r="573" spans="1:16" x14ac:dyDescent="0.25">
      <c r="A573" s="5">
        <v>68423656</v>
      </c>
      <c r="B573" s="6" t="s">
        <v>2195</v>
      </c>
      <c r="C573" s="6" t="s">
        <v>2378</v>
      </c>
      <c r="D573" s="6" t="s">
        <v>2370</v>
      </c>
      <c r="E573" s="6" t="s">
        <v>2391</v>
      </c>
      <c r="F573" s="7">
        <v>44741</v>
      </c>
      <c r="G573" s="7">
        <v>43963</v>
      </c>
      <c r="H573" s="6" t="s">
        <v>2983</v>
      </c>
      <c r="I573" s="6" t="s">
        <v>849</v>
      </c>
      <c r="J573" s="6" t="s">
        <v>2381</v>
      </c>
      <c r="K573" s="7">
        <v>45200</v>
      </c>
      <c r="L573" s="6" t="s">
        <v>2374</v>
      </c>
      <c r="M573" s="6" t="s">
        <v>2403</v>
      </c>
      <c r="N573" s="6" t="s">
        <v>849</v>
      </c>
      <c r="O573" s="7"/>
      <c r="P573" s="6" t="s">
        <v>2376</v>
      </c>
    </row>
    <row r="574" spans="1:16" x14ac:dyDescent="0.25">
      <c r="A574" s="5">
        <v>68426509</v>
      </c>
      <c r="B574" s="6" t="s">
        <v>1717</v>
      </c>
      <c r="C574" s="6" t="s">
        <v>2386</v>
      </c>
      <c r="D574" s="6" t="s">
        <v>2370</v>
      </c>
      <c r="E574" s="6" t="s">
        <v>2391</v>
      </c>
      <c r="F574" s="7">
        <v>44693</v>
      </c>
      <c r="G574" s="7">
        <v>43965</v>
      </c>
      <c r="H574" s="6" t="s">
        <v>2984</v>
      </c>
      <c r="I574" s="6" t="s">
        <v>849</v>
      </c>
      <c r="J574" s="6" t="s">
        <v>2381</v>
      </c>
      <c r="K574" s="7">
        <v>45200</v>
      </c>
      <c r="L574" s="6" t="s">
        <v>2374</v>
      </c>
      <c r="M574" s="6" t="s">
        <v>2403</v>
      </c>
      <c r="N574" s="6" t="s">
        <v>849</v>
      </c>
      <c r="O574" s="7"/>
      <c r="P574" s="6" t="s">
        <v>2376</v>
      </c>
    </row>
    <row r="575" spans="1:16" x14ac:dyDescent="0.25">
      <c r="A575" s="5">
        <v>68426510</v>
      </c>
      <c r="B575" s="6" t="s">
        <v>1816</v>
      </c>
      <c r="C575" s="6" t="s">
        <v>2386</v>
      </c>
      <c r="D575" s="6" t="s">
        <v>2370</v>
      </c>
      <c r="E575" s="6" t="s">
        <v>2391</v>
      </c>
      <c r="F575" s="7">
        <v>44693</v>
      </c>
      <c r="G575" s="7">
        <v>43965</v>
      </c>
      <c r="H575" s="6" t="s">
        <v>2388</v>
      </c>
      <c r="I575" s="6" t="s">
        <v>849</v>
      </c>
      <c r="J575" s="6" t="s">
        <v>2381</v>
      </c>
      <c r="K575" s="7">
        <v>45200</v>
      </c>
      <c r="L575" s="6" t="s">
        <v>2374</v>
      </c>
      <c r="M575" s="6" t="s">
        <v>2403</v>
      </c>
      <c r="N575" s="6" t="s">
        <v>849</v>
      </c>
      <c r="O575" s="7"/>
      <c r="P575" s="6" t="s">
        <v>2376</v>
      </c>
    </row>
    <row r="576" spans="1:16" x14ac:dyDescent="0.25">
      <c r="A576" s="5">
        <v>68426523</v>
      </c>
      <c r="B576" s="6" t="s">
        <v>291</v>
      </c>
      <c r="C576" s="6" t="s">
        <v>2378</v>
      </c>
      <c r="D576" s="6" t="s">
        <v>2370</v>
      </c>
      <c r="E576" s="6" t="s">
        <v>2371</v>
      </c>
      <c r="F576" s="7">
        <v>44678</v>
      </c>
      <c r="G576" s="7">
        <v>43970</v>
      </c>
      <c r="H576" s="6" t="s">
        <v>2903</v>
      </c>
      <c r="I576" s="6" t="s">
        <v>849</v>
      </c>
      <c r="J576" s="6" t="s">
        <v>2381</v>
      </c>
      <c r="K576" s="7">
        <v>45200</v>
      </c>
      <c r="L576" s="6" t="s">
        <v>2374</v>
      </c>
      <c r="M576" s="6" t="s">
        <v>2403</v>
      </c>
      <c r="N576" s="6" t="s">
        <v>849</v>
      </c>
      <c r="O576" s="7"/>
      <c r="P576" s="6" t="s">
        <v>2376</v>
      </c>
    </row>
    <row r="577" spans="1:16" x14ac:dyDescent="0.25">
      <c r="A577" s="5">
        <v>68426524</v>
      </c>
      <c r="B577" s="6" t="s">
        <v>710</v>
      </c>
      <c r="C577" s="6" t="s">
        <v>2378</v>
      </c>
      <c r="D577" s="6" t="s">
        <v>2370</v>
      </c>
      <c r="E577" s="6" t="s">
        <v>2391</v>
      </c>
      <c r="F577" s="7">
        <v>45183</v>
      </c>
      <c r="G577" s="7">
        <v>43970</v>
      </c>
      <c r="H577" s="6" t="s">
        <v>2985</v>
      </c>
      <c r="I577" s="6" t="s">
        <v>849</v>
      </c>
      <c r="J577" s="6" t="s">
        <v>2381</v>
      </c>
      <c r="K577" s="7">
        <v>45200</v>
      </c>
      <c r="L577" s="6" t="s">
        <v>2374</v>
      </c>
      <c r="M577" s="6" t="s">
        <v>2403</v>
      </c>
      <c r="N577" s="6" t="s">
        <v>849</v>
      </c>
      <c r="O577" s="7"/>
      <c r="P577" s="6" t="s">
        <v>2376</v>
      </c>
    </row>
    <row r="578" spans="1:16" x14ac:dyDescent="0.25">
      <c r="A578" s="5">
        <v>68426525</v>
      </c>
      <c r="B578" s="6" t="s">
        <v>711</v>
      </c>
      <c r="C578" s="6" t="s">
        <v>2378</v>
      </c>
      <c r="D578" s="6" t="s">
        <v>2370</v>
      </c>
      <c r="E578" s="6" t="s">
        <v>2391</v>
      </c>
      <c r="F578" s="7">
        <v>44693</v>
      </c>
      <c r="G578" s="7">
        <v>43970</v>
      </c>
      <c r="H578" s="6" t="s">
        <v>2986</v>
      </c>
      <c r="I578" s="6" t="s">
        <v>849</v>
      </c>
      <c r="J578" s="6" t="s">
        <v>2381</v>
      </c>
      <c r="K578" s="7">
        <v>45200</v>
      </c>
      <c r="L578" s="6" t="s">
        <v>2374</v>
      </c>
      <c r="M578" s="6" t="s">
        <v>2403</v>
      </c>
      <c r="N578" s="6" t="s">
        <v>849</v>
      </c>
      <c r="O578" s="7"/>
      <c r="P578" s="6" t="s">
        <v>2376</v>
      </c>
    </row>
    <row r="579" spans="1:16" x14ac:dyDescent="0.25">
      <c r="A579" s="5">
        <v>68426527</v>
      </c>
      <c r="B579" s="6" t="s">
        <v>625</v>
      </c>
      <c r="C579" s="6" t="s">
        <v>2378</v>
      </c>
      <c r="D579" s="6" t="s">
        <v>2370</v>
      </c>
      <c r="E579" s="6" t="s">
        <v>2391</v>
      </c>
      <c r="F579" s="7">
        <v>45183</v>
      </c>
      <c r="G579" s="7">
        <v>43970</v>
      </c>
      <c r="H579" s="6" t="s">
        <v>2640</v>
      </c>
      <c r="I579" s="6" t="s">
        <v>849</v>
      </c>
      <c r="J579" s="6" t="s">
        <v>2381</v>
      </c>
      <c r="K579" s="7">
        <v>45200</v>
      </c>
      <c r="L579" s="6" t="s">
        <v>2374</v>
      </c>
      <c r="M579" s="6" t="s">
        <v>2403</v>
      </c>
      <c r="N579" s="6" t="s">
        <v>849</v>
      </c>
      <c r="O579" s="7"/>
      <c r="P579" s="6" t="s">
        <v>2376</v>
      </c>
    </row>
    <row r="580" spans="1:16" x14ac:dyDescent="0.25">
      <c r="A580" s="5">
        <v>68429838</v>
      </c>
      <c r="B580" s="6" t="s">
        <v>712</v>
      </c>
      <c r="C580" s="6" t="s">
        <v>2378</v>
      </c>
      <c r="D580" s="6" t="s">
        <v>2370</v>
      </c>
      <c r="E580" s="6" t="s">
        <v>2391</v>
      </c>
      <c r="F580" s="7">
        <v>44560</v>
      </c>
      <c r="G580" s="7">
        <v>43965</v>
      </c>
      <c r="H580" s="6" t="s">
        <v>2980</v>
      </c>
      <c r="I580" s="6" t="s">
        <v>849</v>
      </c>
      <c r="J580" s="6" t="s">
        <v>2381</v>
      </c>
      <c r="K580" s="7">
        <v>45200</v>
      </c>
      <c r="L580" s="6" t="s">
        <v>2374</v>
      </c>
      <c r="M580" s="6" t="s">
        <v>2393</v>
      </c>
      <c r="N580" s="6" t="s">
        <v>849</v>
      </c>
      <c r="O580" s="7"/>
      <c r="P580" s="6" t="s">
        <v>2376</v>
      </c>
    </row>
    <row r="581" spans="1:16" x14ac:dyDescent="0.25">
      <c r="A581" s="5">
        <v>68429839</v>
      </c>
      <c r="B581" s="6" t="s">
        <v>2944</v>
      </c>
      <c r="C581" s="6" t="s">
        <v>2378</v>
      </c>
      <c r="D581" s="6" t="s">
        <v>2370</v>
      </c>
      <c r="E581" s="6" t="s">
        <v>2391</v>
      </c>
      <c r="F581" s="7">
        <v>44537</v>
      </c>
      <c r="G581" s="7">
        <v>43965</v>
      </c>
      <c r="H581" s="6" t="s">
        <v>2945</v>
      </c>
      <c r="I581" s="6" t="s">
        <v>849</v>
      </c>
      <c r="J581" s="6" t="s">
        <v>2381</v>
      </c>
      <c r="K581" s="7">
        <v>45200</v>
      </c>
      <c r="L581" s="6" t="s">
        <v>2374</v>
      </c>
      <c r="M581" s="6" t="s">
        <v>2393</v>
      </c>
      <c r="N581" s="6" t="s">
        <v>849</v>
      </c>
      <c r="O581" s="7"/>
      <c r="P581" s="6" t="s">
        <v>2376</v>
      </c>
    </row>
    <row r="582" spans="1:16" x14ac:dyDescent="0.25">
      <c r="A582" s="5">
        <v>68432312</v>
      </c>
      <c r="B582" s="6" t="s">
        <v>2987</v>
      </c>
      <c r="C582" s="6" t="s">
        <v>2378</v>
      </c>
      <c r="D582" s="6" t="s">
        <v>2370</v>
      </c>
      <c r="E582" s="6" t="s">
        <v>2391</v>
      </c>
      <c r="F582" s="7">
        <v>44840</v>
      </c>
      <c r="G582" s="7">
        <v>43971</v>
      </c>
      <c r="H582" s="6" t="s">
        <v>2988</v>
      </c>
      <c r="I582" s="6" t="s">
        <v>849</v>
      </c>
      <c r="J582" s="6" t="s">
        <v>2381</v>
      </c>
      <c r="K582" s="7">
        <v>45200</v>
      </c>
      <c r="L582" s="6" t="s">
        <v>2374</v>
      </c>
      <c r="M582" s="6" t="s">
        <v>2396</v>
      </c>
      <c r="N582" s="6" t="s">
        <v>849</v>
      </c>
      <c r="O582" s="7"/>
      <c r="P582" s="6" t="s">
        <v>2376</v>
      </c>
    </row>
    <row r="583" spans="1:16" x14ac:dyDescent="0.25">
      <c r="A583" s="5">
        <v>68432313</v>
      </c>
      <c r="B583" s="6" t="s">
        <v>2989</v>
      </c>
      <c r="C583" s="6" t="s">
        <v>2378</v>
      </c>
      <c r="D583" s="6" t="s">
        <v>2370</v>
      </c>
      <c r="E583" s="6" t="s">
        <v>2391</v>
      </c>
      <c r="F583" s="7">
        <v>44840</v>
      </c>
      <c r="G583" s="7">
        <v>43971</v>
      </c>
      <c r="H583" s="6" t="s">
        <v>2990</v>
      </c>
      <c r="I583" s="6" t="s">
        <v>849</v>
      </c>
      <c r="J583" s="6" t="s">
        <v>2381</v>
      </c>
      <c r="K583" s="7">
        <v>45200</v>
      </c>
      <c r="L583" s="6" t="s">
        <v>2374</v>
      </c>
      <c r="M583" s="6" t="s">
        <v>2396</v>
      </c>
      <c r="N583" s="6" t="s">
        <v>849</v>
      </c>
      <c r="O583" s="7"/>
      <c r="P583" s="6" t="s">
        <v>2376</v>
      </c>
    </row>
    <row r="584" spans="1:16" x14ac:dyDescent="0.25">
      <c r="A584" s="5">
        <v>68432314</v>
      </c>
      <c r="B584" s="6" t="s">
        <v>2991</v>
      </c>
      <c r="C584" s="6" t="s">
        <v>2378</v>
      </c>
      <c r="D584" s="6" t="s">
        <v>2370</v>
      </c>
      <c r="E584" s="6" t="s">
        <v>2391</v>
      </c>
      <c r="F584" s="7">
        <v>44840</v>
      </c>
      <c r="G584" s="7">
        <v>43971</v>
      </c>
      <c r="H584" s="6" t="s">
        <v>2992</v>
      </c>
      <c r="I584" s="6" t="s">
        <v>849</v>
      </c>
      <c r="J584" s="6" t="s">
        <v>2381</v>
      </c>
      <c r="K584" s="7">
        <v>45200</v>
      </c>
      <c r="L584" s="6" t="s">
        <v>2374</v>
      </c>
      <c r="M584" s="6" t="s">
        <v>2396</v>
      </c>
      <c r="N584" s="6" t="s">
        <v>849</v>
      </c>
      <c r="O584" s="7"/>
      <c r="P584" s="6" t="s">
        <v>2376</v>
      </c>
    </row>
    <row r="585" spans="1:16" x14ac:dyDescent="0.25">
      <c r="A585" s="5">
        <v>68432315</v>
      </c>
      <c r="B585" s="6" t="s">
        <v>2993</v>
      </c>
      <c r="C585" s="6" t="s">
        <v>2378</v>
      </c>
      <c r="D585" s="6" t="s">
        <v>2370</v>
      </c>
      <c r="E585" s="6" t="s">
        <v>2391</v>
      </c>
      <c r="F585" s="7">
        <v>44763</v>
      </c>
      <c r="G585" s="7">
        <v>43971</v>
      </c>
      <c r="H585" s="6" t="s">
        <v>2994</v>
      </c>
      <c r="I585" s="6" t="s">
        <v>849</v>
      </c>
      <c r="J585" s="6" t="s">
        <v>2381</v>
      </c>
      <c r="K585" s="7">
        <v>45200</v>
      </c>
      <c r="L585" s="6" t="s">
        <v>2374</v>
      </c>
      <c r="M585" s="6" t="s">
        <v>2396</v>
      </c>
      <c r="N585" s="6" t="s">
        <v>849</v>
      </c>
      <c r="O585" s="7"/>
      <c r="P585" s="6" t="s">
        <v>2376</v>
      </c>
    </row>
    <row r="586" spans="1:16" x14ac:dyDescent="0.25">
      <c r="A586" s="5">
        <v>68434399</v>
      </c>
      <c r="B586" s="6" t="s">
        <v>2995</v>
      </c>
      <c r="C586" s="6" t="s">
        <v>2378</v>
      </c>
      <c r="D586" s="6" t="s">
        <v>2370</v>
      </c>
      <c r="E586" s="6" t="s">
        <v>2391</v>
      </c>
      <c r="F586" s="7">
        <v>44900</v>
      </c>
      <c r="G586" s="7">
        <v>43972</v>
      </c>
      <c r="H586" s="6" t="s">
        <v>2996</v>
      </c>
      <c r="I586" s="6" t="s">
        <v>849</v>
      </c>
      <c r="J586" s="6" t="s">
        <v>2381</v>
      </c>
      <c r="K586" s="7">
        <v>45200</v>
      </c>
      <c r="L586" s="6" t="s">
        <v>2374</v>
      </c>
      <c r="M586" s="6" t="s">
        <v>2403</v>
      </c>
      <c r="N586" s="6" t="s">
        <v>849</v>
      </c>
      <c r="O586" s="7"/>
      <c r="P586" s="6" t="s">
        <v>2376</v>
      </c>
    </row>
    <row r="587" spans="1:16" x14ac:dyDescent="0.25">
      <c r="A587" s="5">
        <v>68440184</v>
      </c>
      <c r="B587" s="6" t="s">
        <v>714</v>
      </c>
      <c r="C587" s="6" t="s">
        <v>2378</v>
      </c>
      <c r="D587" s="6" t="s">
        <v>2370</v>
      </c>
      <c r="E587" s="6" t="s">
        <v>2443</v>
      </c>
      <c r="F587" s="7">
        <v>44562</v>
      </c>
      <c r="G587" s="7">
        <v>43986</v>
      </c>
      <c r="H587" s="6" t="s">
        <v>2997</v>
      </c>
      <c r="I587" s="6" t="s">
        <v>849</v>
      </c>
      <c r="J587" s="6" t="s">
        <v>2381</v>
      </c>
      <c r="K587" s="7">
        <v>45151</v>
      </c>
      <c r="L587" s="6" t="s">
        <v>2374</v>
      </c>
      <c r="M587" s="6" t="s">
        <v>2403</v>
      </c>
      <c r="N587" s="6" t="s">
        <v>849</v>
      </c>
      <c r="O587" s="7"/>
      <c r="P587" s="6" t="s">
        <v>2376</v>
      </c>
    </row>
    <row r="588" spans="1:16" x14ac:dyDescent="0.25">
      <c r="A588" s="5">
        <v>68443075</v>
      </c>
      <c r="B588" s="6" t="s">
        <v>715</v>
      </c>
      <c r="C588" s="6" t="s">
        <v>2998</v>
      </c>
      <c r="D588" s="6" t="s">
        <v>2370</v>
      </c>
      <c r="E588" s="6" t="s">
        <v>2371</v>
      </c>
      <c r="F588" s="7">
        <v>44125</v>
      </c>
      <c r="G588" s="7">
        <v>43980</v>
      </c>
      <c r="H588" s="6" t="s">
        <v>2999</v>
      </c>
      <c r="I588" s="6" t="s">
        <v>849</v>
      </c>
      <c r="J588" s="6" t="s">
        <v>2381</v>
      </c>
      <c r="K588" s="7">
        <v>45200</v>
      </c>
      <c r="L588" s="6" t="s">
        <v>2374</v>
      </c>
      <c r="M588" s="6" t="s">
        <v>2420</v>
      </c>
      <c r="N588" s="6" t="s">
        <v>849</v>
      </c>
      <c r="O588" s="7"/>
      <c r="P588" s="6" t="s">
        <v>2777</v>
      </c>
    </row>
    <row r="589" spans="1:16" x14ac:dyDescent="0.25">
      <c r="A589" s="5">
        <v>68443146</v>
      </c>
      <c r="B589" s="6" t="s">
        <v>716</v>
      </c>
      <c r="C589" s="6" t="s">
        <v>3000</v>
      </c>
      <c r="D589" s="6" t="s">
        <v>2370</v>
      </c>
      <c r="E589" s="6" t="s">
        <v>2391</v>
      </c>
      <c r="F589" s="7">
        <v>44372</v>
      </c>
      <c r="G589" s="7">
        <v>43980</v>
      </c>
      <c r="H589" s="6" t="s">
        <v>3001</v>
      </c>
      <c r="I589" s="6" t="s">
        <v>849</v>
      </c>
      <c r="J589" s="6" t="s">
        <v>2381</v>
      </c>
      <c r="K589" s="7">
        <v>45151</v>
      </c>
      <c r="L589" s="6" t="s">
        <v>2374</v>
      </c>
      <c r="M589" s="6" t="s">
        <v>2403</v>
      </c>
      <c r="N589" s="6" t="s">
        <v>849</v>
      </c>
      <c r="O589" s="7"/>
      <c r="P589" s="6" t="s">
        <v>2777</v>
      </c>
    </row>
    <row r="590" spans="1:16" x14ac:dyDescent="0.25">
      <c r="A590" s="5">
        <v>68443153</v>
      </c>
      <c r="B590" s="6" t="s">
        <v>717</v>
      </c>
      <c r="C590" s="6" t="s">
        <v>3002</v>
      </c>
      <c r="D590" s="6" t="s">
        <v>2370</v>
      </c>
      <c r="E590" s="6" t="s">
        <v>2391</v>
      </c>
      <c r="F590" s="7">
        <v>44372</v>
      </c>
      <c r="G590" s="7">
        <v>43980</v>
      </c>
      <c r="H590" s="6" t="s">
        <v>3003</v>
      </c>
      <c r="I590" s="6" t="s">
        <v>849</v>
      </c>
      <c r="J590" s="6" t="s">
        <v>2381</v>
      </c>
      <c r="K590" s="7">
        <v>45151</v>
      </c>
      <c r="L590" s="6" t="s">
        <v>2374</v>
      </c>
      <c r="M590" s="6" t="s">
        <v>2403</v>
      </c>
      <c r="N590" s="6" t="s">
        <v>849</v>
      </c>
      <c r="O590" s="7"/>
      <c r="P590" s="6" t="s">
        <v>2777</v>
      </c>
    </row>
    <row r="591" spans="1:16" x14ac:dyDescent="0.25">
      <c r="A591" s="5">
        <v>68443154</v>
      </c>
      <c r="B591" s="6" t="s">
        <v>718</v>
      </c>
      <c r="C591" s="6" t="s">
        <v>3004</v>
      </c>
      <c r="D591" s="6" t="s">
        <v>2370</v>
      </c>
      <c r="E591" s="6" t="s">
        <v>2371</v>
      </c>
      <c r="F591" s="7">
        <v>44150</v>
      </c>
      <c r="G591" s="7">
        <v>43980</v>
      </c>
      <c r="H591" s="6" t="s">
        <v>3005</v>
      </c>
      <c r="I591" s="6" t="s">
        <v>849</v>
      </c>
      <c r="J591" s="6" t="s">
        <v>2381</v>
      </c>
      <c r="K591" s="7">
        <v>45205</v>
      </c>
      <c r="L591" s="6" t="s">
        <v>2374</v>
      </c>
      <c r="M591" s="6" t="s">
        <v>2375</v>
      </c>
      <c r="N591" s="6" t="s">
        <v>849</v>
      </c>
      <c r="O591" s="7"/>
      <c r="P591" s="6" t="s">
        <v>2777</v>
      </c>
    </row>
    <row r="592" spans="1:16" x14ac:dyDescent="0.25">
      <c r="A592" s="5">
        <v>68443156</v>
      </c>
      <c r="B592" s="6" t="s">
        <v>2172</v>
      </c>
      <c r="C592" s="6" t="s">
        <v>2775</v>
      </c>
      <c r="D592" s="6" t="s">
        <v>2370</v>
      </c>
      <c r="E592" s="6" t="s">
        <v>2391</v>
      </c>
      <c r="F592" s="7">
        <v>45141</v>
      </c>
      <c r="G592" s="7">
        <v>43980</v>
      </c>
      <c r="H592" s="6" t="s">
        <v>2776</v>
      </c>
      <c r="I592" s="6" t="s">
        <v>849</v>
      </c>
      <c r="J592" s="6" t="s">
        <v>2381</v>
      </c>
      <c r="K592" s="7">
        <v>45166</v>
      </c>
      <c r="L592" s="6" t="s">
        <v>2374</v>
      </c>
      <c r="M592" s="6" t="s">
        <v>3006</v>
      </c>
      <c r="N592" s="6" t="s">
        <v>849</v>
      </c>
      <c r="O592" s="7"/>
      <c r="P592" s="6" t="s">
        <v>2777</v>
      </c>
    </row>
    <row r="593" spans="1:16" x14ac:dyDescent="0.25">
      <c r="A593" s="5">
        <v>68445799</v>
      </c>
      <c r="B593" s="6" t="s">
        <v>719</v>
      </c>
      <c r="C593" s="6" t="s">
        <v>2378</v>
      </c>
      <c r="D593" s="6" t="s">
        <v>2370</v>
      </c>
      <c r="E593" s="6" t="s">
        <v>2405</v>
      </c>
      <c r="F593" s="7">
        <v>44826</v>
      </c>
      <c r="G593" s="7">
        <v>43985</v>
      </c>
      <c r="H593" s="6" t="s">
        <v>2454</v>
      </c>
      <c r="I593" s="6" t="s">
        <v>849</v>
      </c>
      <c r="J593" s="6" t="s">
        <v>2381</v>
      </c>
      <c r="K593" s="7">
        <v>45200</v>
      </c>
      <c r="L593" s="6" t="s">
        <v>2374</v>
      </c>
      <c r="M593" s="6" t="s">
        <v>2418</v>
      </c>
      <c r="N593" s="6" t="s">
        <v>849</v>
      </c>
      <c r="O593" s="7"/>
      <c r="P593" s="6" t="s">
        <v>2376</v>
      </c>
    </row>
    <row r="594" spans="1:16" x14ac:dyDescent="0.25">
      <c r="A594" s="5">
        <v>68445811</v>
      </c>
      <c r="B594" s="6" t="s">
        <v>720</v>
      </c>
      <c r="C594" s="6" t="s">
        <v>2378</v>
      </c>
      <c r="D594" s="6" t="s">
        <v>2370</v>
      </c>
      <c r="E594" s="6" t="s">
        <v>2405</v>
      </c>
      <c r="F594" s="7">
        <v>45140</v>
      </c>
      <c r="G594" s="7">
        <v>43986</v>
      </c>
      <c r="H594" s="6" t="s">
        <v>3007</v>
      </c>
      <c r="I594" s="6" t="s">
        <v>849</v>
      </c>
      <c r="J594" s="6" t="s">
        <v>2381</v>
      </c>
      <c r="K594" s="7">
        <v>45205</v>
      </c>
      <c r="L594" s="6" t="s">
        <v>2374</v>
      </c>
      <c r="M594" s="6" t="s">
        <v>2375</v>
      </c>
      <c r="N594" s="6" t="s">
        <v>849</v>
      </c>
      <c r="O594" s="7"/>
      <c r="P594" s="6" t="s">
        <v>2376</v>
      </c>
    </row>
    <row r="595" spans="1:16" x14ac:dyDescent="0.25">
      <c r="A595" s="5">
        <v>68453291</v>
      </c>
      <c r="B595" s="6" t="s">
        <v>1780</v>
      </c>
      <c r="C595" s="6" t="s">
        <v>2378</v>
      </c>
      <c r="D595" s="6" t="s">
        <v>2370</v>
      </c>
      <c r="E595" s="6" t="s">
        <v>2391</v>
      </c>
      <c r="F595" s="7">
        <v>44693</v>
      </c>
      <c r="G595" s="7">
        <v>43993</v>
      </c>
      <c r="H595" s="6" t="s">
        <v>2535</v>
      </c>
      <c r="I595" s="6" t="s">
        <v>849</v>
      </c>
      <c r="J595" s="6" t="s">
        <v>2381</v>
      </c>
      <c r="K595" s="7">
        <v>45151</v>
      </c>
      <c r="L595" s="6" t="s">
        <v>2374</v>
      </c>
      <c r="M595" s="6" t="s">
        <v>2403</v>
      </c>
      <c r="N595" s="6" t="s">
        <v>849</v>
      </c>
      <c r="O595" s="7"/>
      <c r="P595" s="6" t="s">
        <v>2376</v>
      </c>
    </row>
    <row r="596" spans="1:16" x14ac:dyDescent="0.25">
      <c r="A596" s="5">
        <v>68454504</v>
      </c>
      <c r="B596" s="6" t="s">
        <v>382</v>
      </c>
      <c r="C596" s="6" t="s">
        <v>2378</v>
      </c>
      <c r="D596" s="6" t="s">
        <v>2370</v>
      </c>
      <c r="E596" s="6" t="s">
        <v>2391</v>
      </c>
      <c r="F596" s="7">
        <v>44872</v>
      </c>
      <c r="G596" s="7">
        <v>43997</v>
      </c>
      <c r="H596" s="6" t="s">
        <v>2634</v>
      </c>
      <c r="I596" s="6" t="s">
        <v>849</v>
      </c>
      <c r="J596" s="6" t="s">
        <v>2381</v>
      </c>
      <c r="K596" s="7">
        <v>45200</v>
      </c>
      <c r="L596" s="6" t="s">
        <v>2374</v>
      </c>
      <c r="M596" s="6" t="s">
        <v>2403</v>
      </c>
      <c r="N596" s="6" t="s">
        <v>849</v>
      </c>
      <c r="O596" s="7"/>
      <c r="P596" s="6" t="s">
        <v>2376</v>
      </c>
    </row>
    <row r="597" spans="1:16" x14ac:dyDescent="0.25">
      <c r="A597" s="5">
        <v>68454505</v>
      </c>
      <c r="B597" s="6" t="s">
        <v>780</v>
      </c>
      <c r="C597" s="6" t="s">
        <v>2378</v>
      </c>
      <c r="D597" s="6" t="s">
        <v>2370</v>
      </c>
      <c r="E597" s="6" t="s">
        <v>2391</v>
      </c>
      <c r="F597" s="7">
        <v>44690</v>
      </c>
      <c r="G597" s="7">
        <v>43997</v>
      </c>
      <c r="H597" s="6" t="s">
        <v>3008</v>
      </c>
      <c r="I597" s="6" t="s">
        <v>849</v>
      </c>
      <c r="J597" s="6" t="s">
        <v>2381</v>
      </c>
      <c r="K597" s="7">
        <v>45200</v>
      </c>
      <c r="L597" s="6" t="s">
        <v>2374</v>
      </c>
      <c r="M597" s="6" t="s">
        <v>2403</v>
      </c>
      <c r="N597" s="6" t="s">
        <v>849</v>
      </c>
      <c r="O597" s="7"/>
      <c r="P597" s="6" t="s">
        <v>2376</v>
      </c>
    </row>
    <row r="598" spans="1:16" x14ac:dyDescent="0.25">
      <c r="A598" s="5">
        <v>68454511</v>
      </c>
      <c r="B598" s="6" t="s">
        <v>1477</v>
      </c>
      <c r="C598" s="6" t="s">
        <v>2378</v>
      </c>
      <c r="D598" s="6" t="s">
        <v>2370</v>
      </c>
      <c r="E598" s="6" t="s">
        <v>2371</v>
      </c>
      <c r="F598" s="7">
        <v>44197</v>
      </c>
      <c r="G598" s="7">
        <v>43994</v>
      </c>
      <c r="H598" s="6" t="s">
        <v>2966</v>
      </c>
      <c r="I598" s="6" t="s">
        <v>849</v>
      </c>
      <c r="J598" s="6" t="s">
        <v>2381</v>
      </c>
      <c r="K598" s="7">
        <v>45200</v>
      </c>
      <c r="L598" s="6" t="s">
        <v>2374</v>
      </c>
      <c r="M598" s="6" t="s">
        <v>2403</v>
      </c>
      <c r="N598" s="6" t="s">
        <v>849</v>
      </c>
      <c r="O598" s="7"/>
      <c r="P598" s="6" t="s">
        <v>2376</v>
      </c>
    </row>
    <row r="599" spans="1:16" x14ac:dyDescent="0.25">
      <c r="A599" s="5">
        <v>68454512</v>
      </c>
      <c r="B599" s="6" t="s">
        <v>1479</v>
      </c>
      <c r="C599" s="6" t="s">
        <v>2378</v>
      </c>
      <c r="D599" s="6" t="s">
        <v>2370</v>
      </c>
      <c r="E599" s="6" t="s">
        <v>2371</v>
      </c>
      <c r="F599" s="7">
        <v>44197</v>
      </c>
      <c r="G599" s="7">
        <v>43994</v>
      </c>
      <c r="H599" s="6" t="s">
        <v>2967</v>
      </c>
      <c r="I599" s="6" t="s">
        <v>849</v>
      </c>
      <c r="J599" s="6" t="s">
        <v>2381</v>
      </c>
      <c r="K599" s="7">
        <v>45200</v>
      </c>
      <c r="L599" s="6" t="s">
        <v>2374</v>
      </c>
      <c r="M599" s="6" t="s">
        <v>2403</v>
      </c>
      <c r="N599" s="6" t="s">
        <v>849</v>
      </c>
      <c r="O599" s="7"/>
      <c r="P599" s="6" t="s">
        <v>2376</v>
      </c>
    </row>
    <row r="600" spans="1:16" x14ac:dyDescent="0.25">
      <c r="A600" s="5">
        <v>68454514</v>
      </c>
      <c r="B600" s="6" t="s">
        <v>1487</v>
      </c>
      <c r="C600" s="6" t="s">
        <v>2378</v>
      </c>
      <c r="D600" s="6" t="s">
        <v>2370</v>
      </c>
      <c r="E600" s="6" t="s">
        <v>2391</v>
      </c>
      <c r="F600" s="7">
        <v>44683</v>
      </c>
      <c r="G600" s="7">
        <v>43994</v>
      </c>
      <c r="H600" s="6" t="s">
        <v>3009</v>
      </c>
      <c r="I600" s="6" t="s">
        <v>849</v>
      </c>
      <c r="J600" s="6" t="s">
        <v>2381</v>
      </c>
      <c r="K600" s="7">
        <v>45200</v>
      </c>
      <c r="L600" s="6" t="s">
        <v>2374</v>
      </c>
      <c r="M600" s="6" t="s">
        <v>2403</v>
      </c>
      <c r="N600" s="6" t="s">
        <v>849</v>
      </c>
      <c r="O600" s="7"/>
      <c r="P600" s="6" t="s">
        <v>2376</v>
      </c>
    </row>
    <row r="601" spans="1:16" x14ac:dyDescent="0.25">
      <c r="A601" s="5">
        <v>68454515</v>
      </c>
      <c r="B601" s="6" t="s">
        <v>62</v>
      </c>
      <c r="C601" s="6" t="s">
        <v>2378</v>
      </c>
      <c r="D601" s="6" t="s">
        <v>2370</v>
      </c>
      <c r="E601" s="6" t="s">
        <v>2391</v>
      </c>
      <c r="F601" s="7">
        <v>44958</v>
      </c>
      <c r="G601" s="7">
        <v>43994</v>
      </c>
      <c r="H601" s="6" t="s">
        <v>2580</v>
      </c>
      <c r="I601" s="6" t="s">
        <v>849</v>
      </c>
      <c r="J601" s="6" t="s">
        <v>2381</v>
      </c>
      <c r="K601" s="7">
        <v>45205</v>
      </c>
      <c r="L601" s="6" t="s">
        <v>2374</v>
      </c>
      <c r="M601" s="6" t="s">
        <v>2375</v>
      </c>
      <c r="N601" s="6" t="s">
        <v>849</v>
      </c>
      <c r="O601" s="7"/>
      <c r="P601" s="6" t="s">
        <v>2376</v>
      </c>
    </row>
    <row r="602" spans="1:16" x14ac:dyDescent="0.25">
      <c r="A602" s="5">
        <v>68455252</v>
      </c>
      <c r="B602" s="6" t="s">
        <v>1676</v>
      </c>
      <c r="C602" s="6" t="s">
        <v>2378</v>
      </c>
      <c r="D602" s="6" t="s">
        <v>2370</v>
      </c>
      <c r="E602" s="6" t="s">
        <v>2391</v>
      </c>
      <c r="F602" s="7">
        <v>44855</v>
      </c>
      <c r="G602" s="7">
        <v>43997</v>
      </c>
      <c r="H602" s="6" t="s">
        <v>2535</v>
      </c>
      <c r="I602" s="6" t="s">
        <v>849</v>
      </c>
      <c r="J602" s="6" t="s">
        <v>2381</v>
      </c>
      <c r="K602" s="7">
        <v>45151</v>
      </c>
      <c r="L602" s="6" t="s">
        <v>2374</v>
      </c>
      <c r="M602" s="6" t="s">
        <v>2403</v>
      </c>
      <c r="N602" s="6" t="s">
        <v>849</v>
      </c>
      <c r="O602" s="7"/>
      <c r="P602" s="6" t="s">
        <v>2376</v>
      </c>
    </row>
    <row r="603" spans="1:16" x14ac:dyDescent="0.25">
      <c r="A603" s="5">
        <v>68456275</v>
      </c>
      <c r="B603" s="6" t="s">
        <v>3010</v>
      </c>
      <c r="C603" s="6" t="s">
        <v>2378</v>
      </c>
      <c r="D603" s="6" t="s">
        <v>2370</v>
      </c>
      <c r="E603" s="6" t="s">
        <v>2391</v>
      </c>
      <c r="F603" s="7">
        <v>44678</v>
      </c>
      <c r="G603" s="7">
        <v>43997</v>
      </c>
      <c r="H603" s="6" t="s">
        <v>2755</v>
      </c>
      <c r="I603" s="6" t="s">
        <v>849</v>
      </c>
      <c r="J603" s="6" t="s">
        <v>2381</v>
      </c>
      <c r="K603" s="7">
        <v>45200</v>
      </c>
      <c r="L603" s="6" t="s">
        <v>2374</v>
      </c>
      <c r="M603" s="6" t="s">
        <v>2403</v>
      </c>
      <c r="N603" s="6" t="s">
        <v>849</v>
      </c>
      <c r="O603" s="7"/>
      <c r="P603" s="6" t="s">
        <v>2376</v>
      </c>
    </row>
    <row r="604" spans="1:16" x14ac:dyDescent="0.25">
      <c r="A604" s="5">
        <v>68457509</v>
      </c>
      <c r="B604" s="6" t="s">
        <v>721</v>
      </c>
      <c r="C604" s="6" t="s">
        <v>2378</v>
      </c>
      <c r="D604" s="6" t="s">
        <v>2370</v>
      </c>
      <c r="E604" s="6" t="s">
        <v>2443</v>
      </c>
      <c r="F604" s="7">
        <v>44075</v>
      </c>
      <c r="G604" s="7">
        <v>43999</v>
      </c>
      <c r="H604" s="6" t="s">
        <v>2909</v>
      </c>
      <c r="I604" s="6" t="s">
        <v>849</v>
      </c>
      <c r="J604" s="6" t="s">
        <v>2381</v>
      </c>
      <c r="K604" s="7">
        <v>45200</v>
      </c>
      <c r="L604" s="6" t="s">
        <v>2374</v>
      </c>
      <c r="M604" s="6" t="s">
        <v>2403</v>
      </c>
      <c r="N604" s="6" t="s">
        <v>849</v>
      </c>
      <c r="O604" s="7"/>
      <c r="P604" s="6" t="s">
        <v>2376</v>
      </c>
    </row>
    <row r="605" spans="1:16" x14ac:dyDescent="0.25">
      <c r="A605" s="5">
        <v>68461298</v>
      </c>
      <c r="B605" s="6" t="s">
        <v>3011</v>
      </c>
      <c r="C605" s="6" t="s">
        <v>2378</v>
      </c>
      <c r="D605" s="6" t="s">
        <v>2370</v>
      </c>
      <c r="E605" s="6" t="s">
        <v>2391</v>
      </c>
      <c r="F605" s="7">
        <v>44971</v>
      </c>
      <c r="G605" s="7">
        <v>44000</v>
      </c>
      <c r="H605" s="6" t="s">
        <v>2948</v>
      </c>
      <c r="I605" s="6" t="s">
        <v>849</v>
      </c>
      <c r="J605" s="6" t="s">
        <v>2381</v>
      </c>
      <c r="K605" s="7">
        <v>45200</v>
      </c>
      <c r="L605" s="6" t="s">
        <v>2374</v>
      </c>
      <c r="M605" s="6" t="s">
        <v>2403</v>
      </c>
      <c r="N605" s="6" t="s">
        <v>849</v>
      </c>
      <c r="O605" s="7"/>
      <c r="P605" s="6" t="s">
        <v>2376</v>
      </c>
    </row>
    <row r="606" spans="1:16" x14ac:dyDescent="0.25">
      <c r="A606" s="5">
        <v>68463619</v>
      </c>
      <c r="B606" s="6" t="s">
        <v>3012</v>
      </c>
      <c r="C606" s="6" t="s">
        <v>2378</v>
      </c>
      <c r="D606" s="6" t="s">
        <v>2370</v>
      </c>
      <c r="E606" s="6" t="s">
        <v>2371</v>
      </c>
      <c r="F606" s="7">
        <v>44197</v>
      </c>
      <c r="G606" s="7">
        <v>44004</v>
      </c>
      <c r="H606" s="6" t="s">
        <v>3013</v>
      </c>
      <c r="I606" s="6" t="s">
        <v>849</v>
      </c>
      <c r="J606" s="6" t="s">
        <v>2381</v>
      </c>
      <c r="K606" s="7">
        <v>45200</v>
      </c>
      <c r="L606" s="6" t="s">
        <v>2374</v>
      </c>
      <c r="M606" s="6" t="s">
        <v>2403</v>
      </c>
      <c r="N606" s="6" t="s">
        <v>849</v>
      </c>
      <c r="O606" s="7"/>
      <c r="P606" s="6" t="s">
        <v>2376</v>
      </c>
    </row>
    <row r="607" spans="1:16" x14ac:dyDescent="0.25">
      <c r="A607" s="5">
        <v>68463620</v>
      </c>
      <c r="B607" s="6" t="s">
        <v>3014</v>
      </c>
      <c r="C607" s="6" t="s">
        <v>2378</v>
      </c>
      <c r="D607" s="6" t="s">
        <v>2370</v>
      </c>
      <c r="E607" s="6" t="s">
        <v>2405</v>
      </c>
      <c r="F607" s="7">
        <v>45159</v>
      </c>
      <c r="G607" s="7">
        <v>44004</v>
      </c>
      <c r="H607" s="6" t="s">
        <v>3015</v>
      </c>
      <c r="I607" s="6" t="s">
        <v>849</v>
      </c>
      <c r="J607" s="6" t="s">
        <v>2381</v>
      </c>
      <c r="K607" s="7">
        <v>45205</v>
      </c>
      <c r="L607" s="6" t="s">
        <v>2374</v>
      </c>
      <c r="M607" s="6" t="s">
        <v>2375</v>
      </c>
      <c r="N607" s="6" t="s">
        <v>849</v>
      </c>
      <c r="O607" s="7"/>
      <c r="P607" s="6" t="s">
        <v>2376</v>
      </c>
    </row>
    <row r="608" spans="1:16" x14ac:dyDescent="0.25">
      <c r="A608" s="5">
        <v>68463623</v>
      </c>
      <c r="B608" s="6" t="s">
        <v>725</v>
      </c>
      <c r="C608" s="6" t="s">
        <v>2378</v>
      </c>
      <c r="D608" s="6" t="s">
        <v>2370</v>
      </c>
      <c r="E608" s="6" t="s">
        <v>2371</v>
      </c>
      <c r="F608" s="7">
        <v>44197</v>
      </c>
      <c r="G608" s="7">
        <v>44004</v>
      </c>
      <c r="H608" s="6" t="s">
        <v>3016</v>
      </c>
      <c r="I608" s="6" t="s">
        <v>849</v>
      </c>
      <c r="J608" s="6" t="s">
        <v>2381</v>
      </c>
      <c r="K608" s="7">
        <v>45205</v>
      </c>
      <c r="L608" s="6" t="s">
        <v>2374</v>
      </c>
      <c r="M608" s="6" t="s">
        <v>2375</v>
      </c>
      <c r="N608" s="6" t="s">
        <v>849</v>
      </c>
      <c r="O608" s="7"/>
      <c r="P608" s="6" t="s">
        <v>2376</v>
      </c>
    </row>
    <row r="609" spans="1:16" x14ac:dyDescent="0.25">
      <c r="A609" s="5">
        <v>68463624</v>
      </c>
      <c r="B609" s="6" t="s">
        <v>3017</v>
      </c>
      <c r="C609" s="6" t="s">
        <v>2378</v>
      </c>
      <c r="D609" s="6" t="s">
        <v>2370</v>
      </c>
      <c r="E609" s="6" t="s">
        <v>2391</v>
      </c>
      <c r="F609" s="7">
        <v>45194</v>
      </c>
      <c r="G609" s="7">
        <v>44004</v>
      </c>
      <c r="H609" s="6" t="s">
        <v>3018</v>
      </c>
      <c r="I609" s="6" t="s">
        <v>849</v>
      </c>
      <c r="J609" s="6" t="s">
        <v>2381</v>
      </c>
      <c r="K609" s="7">
        <v>45200</v>
      </c>
      <c r="L609" s="6" t="s">
        <v>2374</v>
      </c>
      <c r="M609" s="6" t="s">
        <v>2403</v>
      </c>
      <c r="N609" s="6" t="s">
        <v>849</v>
      </c>
      <c r="O609" s="7"/>
      <c r="P609" s="6" t="s">
        <v>2376</v>
      </c>
    </row>
    <row r="610" spans="1:16" x14ac:dyDescent="0.25">
      <c r="A610" s="5">
        <v>68468394</v>
      </c>
      <c r="B610" s="6" t="s">
        <v>726</v>
      </c>
      <c r="C610" s="6" t="s">
        <v>2378</v>
      </c>
      <c r="D610" s="6" t="s">
        <v>2370</v>
      </c>
      <c r="E610" s="6" t="s">
        <v>2405</v>
      </c>
      <c r="F610" s="7">
        <v>44874</v>
      </c>
      <c r="G610" s="7">
        <v>44011</v>
      </c>
      <c r="H610" s="6" t="s">
        <v>3019</v>
      </c>
      <c r="I610" s="6" t="s">
        <v>849</v>
      </c>
      <c r="J610" s="6" t="s">
        <v>2381</v>
      </c>
      <c r="K610" s="7">
        <v>45205</v>
      </c>
      <c r="L610" s="6" t="s">
        <v>2374</v>
      </c>
      <c r="M610" s="6" t="s">
        <v>2375</v>
      </c>
      <c r="N610" s="6" t="s">
        <v>849</v>
      </c>
      <c r="O610" s="7"/>
      <c r="P610" s="6" t="s">
        <v>2376</v>
      </c>
    </row>
    <row r="611" spans="1:16" x14ac:dyDescent="0.25">
      <c r="A611" s="5">
        <v>68472241</v>
      </c>
      <c r="B611" s="6" t="s">
        <v>289</v>
      </c>
      <c r="C611" s="6" t="s">
        <v>2378</v>
      </c>
      <c r="D611" s="6" t="s">
        <v>2370</v>
      </c>
      <c r="E611" s="6" t="s">
        <v>2391</v>
      </c>
      <c r="F611" s="7">
        <v>45194</v>
      </c>
      <c r="G611" s="7">
        <v>44018</v>
      </c>
      <c r="H611" s="6" t="s">
        <v>2801</v>
      </c>
      <c r="I611" s="6" t="s">
        <v>849</v>
      </c>
      <c r="J611" s="6" t="s">
        <v>2381</v>
      </c>
      <c r="K611" s="7">
        <v>45200</v>
      </c>
      <c r="L611" s="6" t="s">
        <v>2374</v>
      </c>
      <c r="M611" s="6" t="s">
        <v>2403</v>
      </c>
      <c r="N611" s="6" t="s">
        <v>849</v>
      </c>
      <c r="O611" s="7"/>
      <c r="P611" s="6" t="s">
        <v>2376</v>
      </c>
    </row>
    <row r="612" spans="1:16" x14ac:dyDescent="0.25">
      <c r="A612" s="5">
        <v>68472242</v>
      </c>
      <c r="B612" s="6" t="s">
        <v>287</v>
      </c>
      <c r="C612" s="6" t="s">
        <v>2378</v>
      </c>
      <c r="D612" s="6" t="s">
        <v>2370</v>
      </c>
      <c r="E612" s="6" t="s">
        <v>2391</v>
      </c>
      <c r="F612" s="7">
        <v>45194</v>
      </c>
      <c r="G612" s="7">
        <v>44018</v>
      </c>
      <c r="H612" s="6" t="s">
        <v>2950</v>
      </c>
      <c r="I612" s="6" t="s">
        <v>849</v>
      </c>
      <c r="J612" s="6" t="s">
        <v>2381</v>
      </c>
      <c r="K612" s="7">
        <v>45205</v>
      </c>
      <c r="L612" s="6" t="s">
        <v>2374</v>
      </c>
      <c r="M612" s="6" t="s">
        <v>2375</v>
      </c>
      <c r="N612" s="6" t="s">
        <v>849</v>
      </c>
      <c r="O612" s="7"/>
      <c r="P612" s="6" t="s">
        <v>2376</v>
      </c>
    </row>
    <row r="613" spans="1:16" x14ac:dyDescent="0.25">
      <c r="A613" s="5">
        <v>68479743</v>
      </c>
      <c r="B613" s="6" t="s">
        <v>2468</v>
      </c>
      <c r="C613" s="6" t="s">
        <v>2378</v>
      </c>
      <c r="D613" s="6" t="s">
        <v>2370</v>
      </c>
      <c r="E613" s="6" t="s">
        <v>2371</v>
      </c>
      <c r="F613" s="7">
        <v>44319</v>
      </c>
      <c r="G613" s="7">
        <v>44041</v>
      </c>
      <c r="H613" s="6" t="s">
        <v>2469</v>
      </c>
      <c r="I613" s="6" t="s">
        <v>849</v>
      </c>
      <c r="J613" s="6" t="s">
        <v>2381</v>
      </c>
      <c r="K613" s="7">
        <v>45200</v>
      </c>
      <c r="L613" s="6" t="s">
        <v>2374</v>
      </c>
      <c r="M613" s="6" t="s">
        <v>2396</v>
      </c>
      <c r="N613" s="6" t="s">
        <v>849</v>
      </c>
      <c r="O613" s="7"/>
      <c r="P613" s="6" t="s">
        <v>2376</v>
      </c>
    </row>
    <row r="614" spans="1:16" x14ac:dyDescent="0.25">
      <c r="A614" s="5">
        <v>68479744</v>
      </c>
      <c r="B614" s="6" t="s">
        <v>2464</v>
      </c>
      <c r="C614" s="6" t="s">
        <v>2378</v>
      </c>
      <c r="D614" s="6" t="s">
        <v>2370</v>
      </c>
      <c r="E614" s="6" t="s">
        <v>2371</v>
      </c>
      <c r="F614" s="7">
        <v>44319</v>
      </c>
      <c r="G614" s="7">
        <v>44041</v>
      </c>
      <c r="H614" s="6" t="s">
        <v>2465</v>
      </c>
      <c r="I614" s="6" t="s">
        <v>849</v>
      </c>
      <c r="J614" s="6" t="s">
        <v>2381</v>
      </c>
      <c r="K614" s="7">
        <v>45200</v>
      </c>
      <c r="L614" s="6" t="s">
        <v>2374</v>
      </c>
      <c r="M614" s="6" t="s">
        <v>2396</v>
      </c>
      <c r="N614" s="6" t="s">
        <v>849</v>
      </c>
      <c r="O614" s="7"/>
      <c r="P614" s="6" t="s">
        <v>2376</v>
      </c>
    </row>
    <row r="615" spans="1:16" x14ac:dyDescent="0.25">
      <c r="A615" s="5">
        <v>68479750</v>
      </c>
      <c r="B615" s="6" t="s">
        <v>2485</v>
      </c>
      <c r="C615" s="6" t="s">
        <v>2378</v>
      </c>
      <c r="D615" s="6" t="s">
        <v>2370</v>
      </c>
      <c r="E615" s="6" t="s">
        <v>2371</v>
      </c>
      <c r="F615" s="7">
        <v>44319</v>
      </c>
      <c r="G615" s="7">
        <v>44041</v>
      </c>
      <c r="H615" s="6" t="s">
        <v>2486</v>
      </c>
      <c r="I615" s="6" t="s">
        <v>849</v>
      </c>
      <c r="J615" s="6" t="s">
        <v>2381</v>
      </c>
      <c r="K615" s="7">
        <v>45200</v>
      </c>
      <c r="L615" s="6" t="s">
        <v>2374</v>
      </c>
      <c r="M615" s="6" t="s">
        <v>2396</v>
      </c>
      <c r="N615" s="6" t="s">
        <v>849</v>
      </c>
      <c r="O615" s="7"/>
      <c r="P615" s="6" t="s">
        <v>2376</v>
      </c>
    </row>
    <row r="616" spans="1:16" x14ac:dyDescent="0.25">
      <c r="A616" s="5">
        <v>68479751</v>
      </c>
      <c r="B616" s="6" t="s">
        <v>2483</v>
      </c>
      <c r="C616" s="6" t="s">
        <v>2378</v>
      </c>
      <c r="D616" s="6" t="s">
        <v>2370</v>
      </c>
      <c r="E616" s="6" t="s">
        <v>2371</v>
      </c>
      <c r="F616" s="7">
        <v>44319</v>
      </c>
      <c r="G616" s="7">
        <v>44041</v>
      </c>
      <c r="H616" s="6" t="s">
        <v>2484</v>
      </c>
      <c r="I616" s="6" t="s">
        <v>849</v>
      </c>
      <c r="J616" s="6" t="s">
        <v>2381</v>
      </c>
      <c r="K616" s="7">
        <v>45200</v>
      </c>
      <c r="L616" s="6" t="s">
        <v>2374</v>
      </c>
      <c r="M616" s="6" t="s">
        <v>2396</v>
      </c>
      <c r="N616" s="6" t="s">
        <v>849</v>
      </c>
      <c r="O616" s="7"/>
      <c r="P616" s="6" t="s">
        <v>2376</v>
      </c>
    </row>
    <row r="617" spans="1:16" x14ac:dyDescent="0.25">
      <c r="A617" s="5">
        <v>68479752</v>
      </c>
      <c r="B617" s="6" t="s">
        <v>2487</v>
      </c>
      <c r="C617" s="6" t="s">
        <v>2378</v>
      </c>
      <c r="D617" s="6" t="s">
        <v>2370</v>
      </c>
      <c r="E617" s="6" t="s">
        <v>2371</v>
      </c>
      <c r="F617" s="7">
        <v>44319</v>
      </c>
      <c r="G617" s="7">
        <v>44041</v>
      </c>
      <c r="H617" s="6" t="s">
        <v>2488</v>
      </c>
      <c r="I617" s="6" t="s">
        <v>849</v>
      </c>
      <c r="J617" s="6" t="s">
        <v>2381</v>
      </c>
      <c r="K617" s="7">
        <v>45200</v>
      </c>
      <c r="L617" s="6" t="s">
        <v>2374</v>
      </c>
      <c r="M617" s="6" t="s">
        <v>2396</v>
      </c>
      <c r="N617" s="6" t="s">
        <v>849</v>
      </c>
      <c r="O617" s="7"/>
      <c r="P617" s="6" t="s">
        <v>2376</v>
      </c>
    </row>
    <row r="618" spans="1:16" x14ac:dyDescent="0.25">
      <c r="A618" s="5">
        <v>68479753</v>
      </c>
      <c r="B618" s="6" t="s">
        <v>2489</v>
      </c>
      <c r="C618" s="6" t="s">
        <v>2378</v>
      </c>
      <c r="D618" s="6" t="s">
        <v>2370</v>
      </c>
      <c r="E618" s="6" t="s">
        <v>2405</v>
      </c>
      <c r="F618" s="7">
        <v>44984</v>
      </c>
      <c r="G618" s="7">
        <v>44041</v>
      </c>
      <c r="H618" s="6" t="s">
        <v>2490</v>
      </c>
      <c r="I618" s="6" t="s">
        <v>849</v>
      </c>
      <c r="J618" s="6" t="s">
        <v>2381</v>
      </c>
      <c r="K618" s="7">
        <v>45200</v>
      </c>
      <c r="L618" s="6" t="s">
        <v>2374</v>
      </c>
      <c r="M618" s="6" t="s">
        <v>2396</v>
      </c>
      <c r="N618" s="6" t="s">
        <v>849</v>
      </c>
      <c r="O618" s="7"/>
      <c r="P618" s="6" t="s">
        <v>2376</v>
      </c>
    </row>
    <row r="619" spans="1:16" x14ac:dyDescent="0.25">
      <c r="A619" s="5">
        <v>68484625</v>
      </c>
      <c r="B619" s="6" t="s">
        <v>3020</v>
      </c>
      <c r="C619" s="6" t="s">
        <v>849</v>
      </c>
      <c r="D619" s="6" t="s">
        <v>2370</v>
      </c>
      <c r="E619" s="6" t="s">
        <v>2371</v>
      </c>
      <c r="F619" s="7">
        <v>44027</v>
      </c>
      <c r="G619" s="7">
        <v>44029</v>
      </c>
      <c r="H619" s="6" t="s">
        <v>3021</v>
      </c>
      <c r="I619" s="6" t="s">
        <v>849</v>
      </c>
      <c r="J619" s="6" t="s">
        <v>2381</v>
      </c>
      <c r="K619" s="7">
        <v>45205</v>
      </c>
      <c r="L619" s="6" t="s">
        <v>2374</v>
      </c>
      <c r="M619" s="6" t="s">
        <v>2500</v>
      </c>
      <c r="N619" s="6" t="s">
        <v>849</v>
      </c>
      <c r="O619" s="7"/>
      <c r="P619" s="6" t="s">
        <v>2376</v>
      </c>
    </row>
    <row r="620" spans="1:16" x14ac:dyDescent="0.25">
      <c r="A620" s="5">
        <v>68484628</v>
      </c>
      <c r="B620" s="6" t="s">
        <v>729</v>
      </c>
      <c r="C620" s="6" t="s">
        <v>849</v>
      </c>
      <c r="D620" s="6" t="s">
        <v>2370</v>
      </c>
      <c r="E620" s="6" t="s">
        <v>2371</v>
      </c>
      <c r="F620" s="7">
        <v>44027</v>
      </c>
      <c r="G620" s="7">
        <v>44029</v>
      </c>
      <c r="H620" s="6" t="s">
        <v>3022</v>
      </c>
      <c r="I620" s="6" t="s">
        <v>849</v>
      </c>
      <c r="J620" s="6" t="s">
        <v>2381</v>
      </c>
      <c r="K620" s="7">
        <v>45200</v>
      </c>
      <c r="L620" s="6" t="s">
        <v>2374</v>
      </c>
      <c r="M620" s="6" t="s">
        <v>2409</v>
      </c>
      <c r="N620" s="6" t="s">
        <v>849</v>
      </c>
      <c r="O620" s="7"/>
      <c r="P620" s="6" t="s">
        <v>2376</v>
      </c>
    </row>
    <row r="621" spans="1:16" x14ac:dyDescent="0.25">
      <c r="A621" s="5">
        <v>68491928</v>
      </c>
      <c r="B621" s="6" t="s">
        <v>3023</v>
      </c>
      <c r="C621" s="6" t="s">
        <v>2378</v>
      </c>
      <c r="D621" s="6" t="s">
        <v>2370</v>
      </c>
      <c r="E621" s="6" t="s">
        <v>2391</v>
      </c>
      <c r="F621" s="7">
        <v>44571</v>
      </c>
      <c r="G621" s="7">
        <v>44036</v>
      </c>
      <c r="H621" s="6" t="s">
        <v>3024</v>
      </c>
      <c r="I621" s="6" t="s">
        <v>849</v>
      </c>
      <c r="J621" s="6" t="s">
        <v>2381</v>
      </c>
      <c r="K621" s="7">
        <v>45200</v>
      </c>
      <c r="L621" s="6" t="s">
        <v>2374</v>
      </c>
      <c r="M621" s="6" t="s">
        <v>2393</v>
      </c>
      <c r="N621" s="6" t="s">
        <v>849</v>
      </c>
      <c r="O621" s="7"/>
      <c r="P621" s="6" t="s">
        <v>2376</v>
      </c>
    </row>
    <row r="622" spans="1:16" x14ac:dyDescent="0.25">
      <c r="A622" s="5">
        <v>68491929</v>
      </c>
      <c r="B622" s="6" t="s">
        <v>3025</v>
      </c>
      <c r="C622" s="6" t="s">
        <v>2378</v>
      </c>
      <c r="D622" s="6" t="s">
        <v>2370</v>
      </c>
      <c r="E622" s="6" t="s">
        <v>2405</v>
      </c>
      <c r="F622" s="7">
        <v>44984</v>
      </c>
      <c r="G622" s="7">
        <v>44036</v>
      </c>
      <c r="H622" s="6" t="s">
        <v>3026</v>
      </c>
      <c r="I622" s="6" t="s">
        <v>849</v>
      </c>
      <c r="J622" s="6" t="s">
        <v>2381</v>
      </c>
      <c r="K622" s="7">
        <v>45200</v>
      </c>
      <c r="L622" s="6" t="s">
        <v>2374</v>
      </c>
      <c r="M622" s="6" t="s">
        <v>2396</v>
      </c>
      <c r="N622" s="6" t="s">
        <v>849</v>
      </c>
      <c r="O622" s="7"/>
      <c r="P622" s="6" t="s">
        <v>2376</v>
      </c>
    </row>
    <row r="623" spans="1:16" x14ac:dyDescent="0.25">
      <c r="A623" s="5">
        <v>68491930</v>
      </c>
      <c r="B623" s="6" t="s">
        <v>3027</v>
      </c>
      <c r="C623" s="6" t="s">
        <v>2378</v>
      </c>
      <c r="D623" s="6" t="s">
        <v>2370</v>
      </c>
      <c r="E623" s="6" t="s">
        <v>2391</v>
      </c>
      <c r="F623" s="7">
        <v>44984</v>
      </c>
      <c r="G623" s="7">
        <v>44036</v>
      </c>
      <c r="H623" s="6" t="s">
        <v>3028</v>
      </c>
      <c r="I623" s="6" t="s">
        <v>849</v>
      </c>
      <c r="J623" s="6" t="s">
        <v>2381</v>
      </c>
      <c r="K623" s="7">
        <v>45200</v>
      </c>
      <c r="L623" s="6" t="s">
        <v>2374</v>
      </c>
      <c r="M623" s="6" t="s">
        <v>2396</v>
      </c>
      <c r="N623" s="6" t="s">
        <v>849</v>
      </c>
      <c r="O623" s="7"/>
      <c r="P623" s="6" t="s">
        <v>2376</v>
      </c>
    </row>
    <row r="624" spans="1:16" x14ac:dyDescent="0.25">
      <c r="A624" s="5">
        <v>68491931</v>
      </c>
      <c r="B624" s="6" t="s">
        <v>3029</v>
      </c>
      <c r="C624" s="6" t="s">
        <v>2378</v>
      </c>
      <c r="D624" s="6" t="s">
        <v>2370</v>
      </c>
      <c r="E624" s="6" t="s">
        <v>2391</v>
      </c>
      <c r="F624" s="7">
        <v>44624</v>
      </c>
      <c r="G624" s="7">
        <v>44036</v>
      </c>
      <c r="H624" s="6" t="s">
        <v>3030</v>
      </c>
      <c r="I624" s="6" t="s">
        <v>849</v>
      </c>
      <c r="J624" s="6" t="s">
        <v>2381</v>
      </c>
      <c r="K624" s="7">
        <v>45200</v>
      </c>
      <c r="L624" s="6" t="s">
        <v>2374</v>
      </c>
      <c r="M624" s="6" t="s">
        <v>2396</v>
      </c>
      <c r="N624" s="6" t="s">
        <v>849</v>
      </c>
      <c r="O624" s="7"/>
      <c r="P624" s="6" t="s">
        <v>2376</v>
      </c>
    </row>
    <row r="625" spans="1:16" x14ac:dyDescent="0.25">
      <c r="A625" s="5">
        <v>68498837</v>
      </c>
      <c r="B625" s="6" t="s">
        <v>3031</v>
      </c>
      <c r="C625" s="6" t="s">
        <v>2378</v>
      </c>
      <c r="D625" s="6" t="s">
        <v>2370</v>
      </c>
      <c r="E625" s="6" t="s">
        <v>2391</v>
      </c>
      <c r="F625" s="7">
        <v>44714</v>
      </c>
      <c r="G625" s="7">
        <v>44047</v>
      </c>
      <c r="H625" s="6" t="s">
        <v>2436</v>
      </c>
      <c r="I625" s="6" t="s">
        <v>849</v>
      </c>
      <c r="J625" s="6" t="s">
        <v>2381</v>
      </c>
      <c r="K625" s="7">
        <v>45200</v>
      </c>
      <c r="L625" s="6" t="s">
        <v>2374</v>
      </c>
      <c r="M625" s="6" t="s">
        <v>2396</v>
      </c>
      <c r="N625" s="6" t="s">
        <v>849</v>
      </c>
      <c r="O625" s="7"/>
      <c r="P625" s="6" t="s">
        <v>2376</v>
      </c>
    </row>
    <row r="626" spans="1:16" x14ac:dyDescent="0.25">
      <c r="A626" s="5">
        <v>68499773</v>
      </c>
      <c r="B626" s="6" t="s">
        <v>1436</v>
      </c>
      <c r="C626" s="6" t="s">
        <v>2378</v>
      </c>
      <c r="D626" s="6" t="s">
        <v>2370</v>
      </c>
      <c r="E626" s="6" t="s">
        <v>2371</v>
      </c>
      <c r="F626" s="7">
        <v>44136</v>
      </c>
      <c r="G626" s="7">
        <v>44048</v>
      </c>
      <c r="H626" s="6" t="s">
        <v>3032</v>
      </c>
      <c r="I626" s="6" t="s">
        <v>849</v>
      </c>
      <c r="J626" s="6" t="s">
        <v>2381</v>
      </c>
      <c r="K626" s="7">
        <v>45200</v>
      </c>
      <c r="L626" s="6" t="s">
        <v>2374</v>
      </c>
      <c r="M626" s="6" t="s">
        <v>2403</v>
      </c>
      <c r="N626" s="6" t="s">
        <v>849</v>
      </c>
      <c r="O626" s="7"/>
      <c r="P626" s="6" t="s">
        <v>2376</v>
      </c>
    </row>
    <row r="627" spans="1:16" x14ac:dyDescent="0.25">
      <c r="A627" s="5">
        <v>68499787</v>
      </c>
      <c r="B627" s="6" t="s">
        <v>292</v>
      </c>
      <c r="C627" s="6" t="s">
        <v>2378</v>
      </c>
      <c r="D627" s="6" t="s">
        <v>2370</v>
      </c>
      <c r="E627" s="6" t="s">
        <v>2371</v>
      </c>
      <c r="F627" s="7">
        <v>44235</v>
      </c>
      <c r="G627" s="7">
        <v>44048</v>
      </c>
      <c r="H627" s="6" t="s">
        <v>3033</v>
      </c>
      <c r="I627" s="6" t="s">
        <v>849</v>
      </c>
      <c r="J627" s="6" t="s">
        <v>2381</v>
      </c>
      <c r="K627" s="7">
        <v>45200</v>
      </c>
      <c r="L627" s="6" t="s">
        <v>2374</v>
      </c>
      <c r="M627" s="6" t="s">
        <v>2403</v>
      </c>
      <c r="N627" s="6" t="s">
        <v>849</v>
      </c>
      <c r="O627" s="7"/>
      <c r="P627" s="6" t="s">
        <v>2376</v>
      </c>
    </row>
    <row r="628" spans="1:16" x14ac:dyDescent="0.25">
      <c r="A628" s="5">
        <v>68499788</v>
      </c>
      <c r="B628" s="6" t="s">
        <v>1483</v>
      </c>
      <c r="C628" s="6" t="s">
        <v>2378</v>
      </c>
      <c r="D628" s="6" t="s">
        <v>2370</v>
      </c>
      <c r="E628" s="6" t="s">
        <v>2391</v>
      </c>
      <c r="F628" s="7">
        <v>44683</v>
      </c>
      <c r="G628" s="7">
        <v>44048</v>
      </c>
      <c r="H628" s="6" t="s">
        <v>3034</v>
      </c>
      <c r="I628" s="6" t="s">
        <v>849</v>
      </c>
      <c r="J628" s="6" t="s">
        <v>2381</v>
      </c>
      <c r="K628" s="7">
        <v>45200</v>
      </c>
      <c r="L628" s="6" t="s">
        <v>2374</v>
      </c>
      <c r="M628" s="6" t="s">
        <v>2420</v>
      </c>
      <c r="N628" s="6" t="s">
        <v>849</v>
      </c>
      <c r="O628" s="7"/>
      <c r="P628" s="6" t="s">
        <v>2376</v>
      </c>
    </row>
    <row r="629" spans="1:16" x14ac:dyDescent="0.25">
      <c r="A629" s="5">
        <v>68499789</v>
      </c>
      <c r="B629" s="6" t="s">
        <v>1388</v>
      </c>
      <c r="C629" s="6" t="s">
        <v>2378</v>
      </c>
      <c r="D629" s="6" t="s">
        <v>2370</v>
      </c>
      <c r="E629" s="6" t="s">
        <v>2391</v>
      </c>
      <c r="F629" s="7">
        <v>44631</v>
      </c>
      <c r="G629" s="7">
        <v>44048</v>
      </c>
      <c r="H629" s="6" t="s">
        <v>3035</v>
      </c>
      <c r="I629" s="6" t="s">
        <v>849</v>
      </c>
      <c r="J629" s="6" t="s">
        <v>2381</v>
      </c>
      <c r="K629" s="7">
        <v>45200</v>
      </c>
      <c r="L629" s="6" t="s">
        <v>2374</v>
      </c>
      <c r="M629" s="6" t="s">
        <v>2420</v>
      </c>
      <c r="N629" s="6" t="s">
        <v>849</v>
      </c>
      <c r="O629" s="7"/>
      <c r="P629" s="6" t="s">
        <v>2376</v>
      </c>
    </row>
    <row r="630" spans="1:16" x14ac:dyDescent="0.25">
      <c r="A630" s="5">
        <v>68503275</v>
      </c>
      <c r="B630" s="6" t="s">
        <v>2641</v>
      </c>
      <c r="C630" s="6" t="s">
        <v>2378</v>
      </c>
      <c r="D630" s="6" t="s">
        <v>2370</v>
      </c>
      <c r="E630" s="6" t="s">
        <v>2371</v>
      </c>
      <c r="F630" s="7">
        <v>44508</v>
      </c>
      <c r="G630" s="7">
        <v>44054</v>
      </c>
      <c r="H630" s="6" t="s">
        <v>2642</v>
      </c>
      <c r="I630" s="6" t="s">
        <v>849</v>
      </c>
      <c r="J630" s="6" t="s">
        <v>2381</v>
      </c>
      <c r="K630" s="7">
        <v>45200</v>
      </c>
      <c r="L630" s="6" t="s">
        <v>2374</v>
      </c>
      <c r="M630" s="6" t="s">
        <v>2396</v>
      </c>
      <c r="N630" s="6" t="s">
        <v>849</v>
      </c>
      <c r="O630" s="7"/>
      <c r="P630" s="6" t="s">
        <v>2376</v>
      </c>
    </row>
    <row r="631" spans="1:16" x14ac:dyDescent="0.25">
      <c r="A631" s="5">
        <v>68503276</v>
      </c>
      <c r="B631" s="6" t="s">
        <v>2460</v>
      </c>
      <c r="C631" s="6" t="s">
        <v>2378</v>
      </c>
      <c r="D631" s="6" t="s">
        <v>2370</v>
      </c>
      <c r="E631" s="6" t="s">
        <v>2371</v>
      </c>
      <c r="F631" s="7">
        <v>44958</v>
      </c>
      <c r="G631" s="7">
        <v>44054</v>
      </c>
      <c r="H631" s="6" t="s">
        <v>2461</v>
      </c>
      <c r="I631" s="6" t="s">
        <v>849</v>
      </c>
      <c r="J631" s="6" t="s">
        <v>2381</v>
      </c>
      <c r="K631" s="7">
        <v>45200</v>
      </c>
      <c r="L631" s="6" t="s">
        <v>2374</v>
      </c>
      <c r="M631" s="6" t="s">
        <v>2396</v>
      </c>
      <c r="N631" s="6" t="s">
        <v>849</v>
      </c>
      <c r="O631" s="7"/>
      <c r="P631" s="6" t="s">
        <v>2376</v>
      </c>
    </row>
    <row r="632" spans="1:16" x14ac:dyDescent="0.25">
      <c r="A632" s="5">
        <v>68503278</v>
      </c>
      <c r="B632" s="6" t="s">
        <v>730</v>
      </c>
      <c r="C632" s="6" t="s">
        <v>2378</v>
      </c>
      <c r="D632" s="6" t="s">
        <v>2370</v>
      </c>
      <c r="E632" s="6" t="s">
        <v>2371</v>
      </c>
      <c r="F632" s="7">
        <v>44501</v>
      </c>
      <c r="G632" s="7">
        <v>44054</v>
      </c>
      <c r="H632" s="6" t="s">
        <v>2510</v>
      </c>
      <c r="I632" s="6" t="s">
        <v>849</v>
      </c>
      <c r="J632" s="6" t="s">
        <v>2381</v>
      </c>
      <c r="K632" s="7">
        <v>45205</v>
      </c>
      <c r="L632" s="6" t="s">
        <v>2374</v>
      </c>
      <c r="M632" s="6" t="s">
        <v>3036</v>
      </c>
      <c r="N632" s="6" t="s">
        <v>849</v>
      </c>
      <c r="O632" s="7"/>
      <c r="P632" s="6" t="s">
        <v>2376</v>
      </c>
    </row>
    <row r="633" spans="1:16" x14ac:dyDescent="0.25">
      <c r="A633" s="5">
        <v>68503287</v>
      </c>
      <c r="B633" s="6" t="s">
        <v>2508</v>
      </c>
      <c r="C633" s="6" t="s">
        <v>2378</v>
      </c>
      <c r="D633" s="6" t="s">
        <v>2370</v>
      </c>
      <c r="E633" s="6" t="s">
        <v>2371</v>
      </c>
      <c r="F633" s="7">
        <v>44592</v>
      </c>
      <c r="G633" s="7">
        <v>44054</v>
      </c>
      <c r="H633" s="6" t="s">
        <v>2509</v>
      </c>
      <c r="I633" s="6" t="s">
        <v>849</v>
      </c>
      <c r="J633" s="6" t="s">
        <v>2381</v>
      </c>
      <c r="K633" s="7">
        <v>45200</v>
      </c>
      <c r="L633" s="6" t="s">
        <v>2374</v>
      </c>
      <c r="M633" s="6" t="s">
        <v>2396</v>
      </c>
      <c r="N633" s="6" t="s">
        <v>849</v>
      </c>
      <c r="O633" s="7"/>
      <c r="P633" s="6" t="s">
        <v>2376</v>
      </c>
    </row>
    <row r="634" spans="1:16" x14ac:dyDescent="0.25">
      <c r="A634" s="5">
        <v>68504355</v>
      </c>
      <c r="B634" s="6" t="s">
        <v>731</v>
      </c>
      <c r="C634" s="6" t="s">
        <v>2378</v>
      </c>
      <c r="D634" s="6" t="s">
        <v>2370</v>
      </c>
      <c r="E634" s="6" t="s">
        <v>2443</v>
      </c>
      <c r="F634" s="7">
        <v>44197</v>
      </c>
      <c r="G634" s="7">
        <v>44054</v>
      </c>
      <c r="H634" s="6" t="s">
        <v>3037</v>
      </c>
      <c r="I634" s="6" t="s">
        <v>849</v>
      </c>
      <c r="J634" s="6" t="s">
        <v>2381</v>
      </c>
      <c r="K634" s="7">
        <v>45200</v>
      </c>
      <c r="L634" s="6" t="s">
        <v>2374</v>
      </c>
      <c r="M634" s="6" t="s">
        <v>2420</v>
      </c>
      <c r="N634" s="6" t="s">
        <v>849</v>
      </c>
      <c r="O634" s="7"/>
      <c r="P634" s="6" t="s">
        <v>2376</v>
      </c>
    </row>
    <row r="635" spans="1:16" x14ac:dyDescent="0.25">
      <c r="A635" s="5">
        <v>68504356</v>
      </c>
      <c r="B635" s="6" t="s">
        <v>732</v>
      </c>
      <c r="C635" s="6" t="s">
        <v>2378</v>
      </c>
      <c r="D635" s="6" t="s">
        <v>2370</v>
      </c>
      <c r="E635" s="6" t="s">
        <v>2443</v>
      </c>
      <c r="F635" s="7">
        <v>44197</v>
      </c>
      <c r="G635" s="7">
        <v>44054</v>
      </c>
      <c r="H635" s="6" t="s">
        <v>3038</v>
      </c>
      <c r="I635" s="6" t="s">
        <v>849</v>
      </c>
      <c r="J635" s="6" t="s">
        <v>2381</v>
      </c>
      <c r="K635" s="7">
        <v>45200</v>
      </c>
      <c r="L635" s="6" t="s">
        <v>2374</v>
      </c>
      <c r="M635" s="6" t="s">
        <v>2420</v>
      </c>
      <c r="N635" s="6" t="s">
        <v>849</v>
      </c>
      <c r="O635" s="7"/>
      <c r="P635" s="6" t="s">
        <v>2376</v>
      </c>
    </row>
    <row r="636" spans="1:16" x14ac:dyDescent="0.25">
      <c r="A636" s="5">
        <v>68504358</v>
      </c>
      <c r="B636" s="6" t="s">
        <v>1979</v>
      </c>
      <c r="C636" s="6" t="s">
        <v>2378</v>
      </c>
      <c r="D636" s="6" t="s">
        <v>2370</v>
      </c>
      <c r="E636" s="6" t="s">
        <v>2391</v>
      </c>
      <c r="F636" s="7">
        <v>44791</v>
      </c>
      <c r="G636" s="7">
        <v>44054</v>
      </c>
      <c r="H636" s="6" t="s">
        <v>3039</v>
      </c>
      <c r="I636" s="6" t="s">
        <v>849</v>
      </c>
      <c r="J636" s="6" t="s">
        <v>2381</v>
      </c>
      <c r="K636" s="7">
        <v>45200</v>
      </c>
      <c r="L636" s="6" t="s">
        <v>2374</v>
      </c>
      <c r="M636" s="6" t="s">
        <v>2420</v>
      </c>
      <c r="N636" s="6" t="s">
        <v>849</v>
      </c>
      <c r="O636" s="7"/>
      <c r="P636" s="6" t="s">
        <v>2376</v>
      </c>
    </row>
    <row r="637" spans="1:16" x14ac:dyDescent="0.25">
      <c r="A637" s="5">
        <v>68505904</v>
      </c>
      <c r="B637" s="6" t="s">
        <v>3040</v>
      </c>
      <c r="C637" s="6" t="s">
        <v>2378</v>
      </c>
      <c r="D637" s="6" t="s">
        <v>2370</v>
      </c>
      <c r="E637" s="6" t="s">
        <v>2391</v>
      </c>
      <c r="F637" s="7">
        <v>45148</v>
      </c>
      <c r="G637" s="7">
        <v>44054</v>
      </c>
      <c r="H637" s="6" t="s">
        <v>3041</v>
      </c>
      <c r="I637" s="6" t="s">
        <v>849</v>
      </c>
      <c r="J637" s="6" t="s">
        <v>2381</v>
      </c>
      <c r="K637" s="7">
        <v>45200</v>
      </c>
      <c r="L637" s="6" t="s">
        <v>2374</v>
      </c>
      <c r="M637" s="6" t="s">
        <v>2396</v>
      </c>
      <c r="N637" s="6" t="s">
        <v>849</v>
      </c>
      <c r="O637" s="7"/>
      <c r="P637" s="6" t="s">
        <v>2376</v>
      </c>
    </row>
    <row r="638" spans="1:16" x14ac:dyDescent="0.25">
      <c r="A638" s="5">
        <v>68505905</v>
      </c>
      <c r="B638" s="6" t="s">
        <v>3042</v>
      </c>
      <c r="C638" s="6" t="s">
        <v>2378</v>
      </c>
      <c r="D638" s="6" t="s">
        <v>2370</v>
      </c>
      <c r="E638" s="6" t="s">
        <v>2405</v>
      </c>
      <c r="F638" s="7">
        <v>45112</v>
      </c>
      <c r="G638" s="7">
        <v>44054</v>
      </c>
      <c r="H638" s="6" t="s">
        <v>3043</v>
      </c>
      <c r="I638" s="6" t="s">
        <v>849</v>
      </c>
      <c r="J638" s="6" t="s">
        <v>2381</v>
      </c>
      <c r="K638" s="7">
        <v>45200</v>
      </c>
      <c r="L638" s="6" t="s">
        <v>2374</v>
      </c>
      <c r="M638" s="6" t="s">
        <v>2396</v>
      </c>
      <c r="N638" s="6" t="s">
        <v>849</v>
      </c>
      <c r="O638" s="7"/>
      <c r="P638" s="6" t="s">
        <v>2376</v>
      </c>
    </row>
    <row r="639" spans="1:16" x14ac:dyDescent="0.25">
      <c r="A639" s="5">
        <v>68505906</v>
      </c>
      <c r="B639" s="6" t="s">
        <v>3044</v>
      </c>
      <c r="C639" s="6" t="s">
        <v>2378</v>
      </c>
      <c r="D639" s="6" t="s">
        <v>2370</v>
      </c>
      <c r="E639" s="6" t="s">
        <v>2405</v>
      </c>
      <c r="F639" s="7">
        <v>45054</v>
      </c>
      <c r="G639" s="7">
        <v>44054</v>
      </c>
      <c r="H639" s="6" t="s">
        <v>3045</v>
      </c>
      <c r="I639" s="6" t="s">
        <v>849</v>
      </c>
      <c r="J639" s="6" t="s">
        <v>2381</v>
      </c>
      <c r="K639" s="7">
        <v>45200</v>
      </c>
      <c r="L639" s="6" t="s">
        <v>2374</v>
      </c>
      <c r="M639" s="6" t="s">
        <v>2396</v>
      </c>
      <c r="N639" s="6" t="s">
        <v>849</v>
      </c>
      <c r="O639" s="7"/>
      <c r="P639" s="6" t="s">
        <v>2376</v>
      </c>
    </row>
    <row r="640" spans="1:16" x14ac:dyDescent="0.25">
      <c r="A640" s="5">
        <v>68515204</v>
      </c>
      <c r="B640" s="6" t="s">
        <v>733</v>
      </c>
      <c r="C640" s="6" t="s">
        <v>2378</v>
      </c>
      <c r="D640" s="6" t="s">
        <v>2370</v>
      </c>
      <c r="E640" s="6" t="s">
        <v>2443</v>
      </c>
      <c r="F640" s="7">
        <v>44326</v>
      </c>
      <c r="G640" s="7">
        <v>44064</v>
      </c>
      <c r="H640" s="6" t="s">
        <v>3046</v>
      </c>
      <c r="I640" s="6" t="s">
        <v>849</v>
      </c>
      <c r="J640" s="6" t="s">
        <v>2381</v>
      </c>
      <c r="K640" s="7">
        <v>45200</v>
      </c>
      <c r="L640" s="6" t="s">
        <v>2374</v>
      </c>
      <c r="M640" s="6" t="s">
        <v>2420</v>
      </c>
      <c r="N640" s="6" t="s">
        <v>849</v>
      </c>
      <c r="O640" s="7"/>
      <c r="P640" s="6" t="s">
        <v>2376</v>
      </c>
    </row>
    <row r="641" spans="1:16" x14ac:dyDescent="0.25">
      <c r="A641" s="5">
        <v>68516275</v>
      </c>
      <c r="B641" s="6" t="s">
        <v>1890</v>
      </c>
      <c r="C641" s="6" t="s">
        <v>2386</v>
      </c>
      <c r="D641" s="6" t="s">
        <v>2370</v>
      </c>
      <c r="E641" s="6" t="s">
        <v>2391</v>
      </c>
      <c r="F641" s="7">
        <v>45194</v>
      </c>
      <c r="G641" s="7">
        <v>44067</v>
      </c>
      <c r="H641" s="6" t="s">
        <v>2870</v>
      </c>
      <c r="I641" s="6" t="s">
        <v>849</v>
      </c>
      <c r="J641" s="6" t="s">
        <v>2381</v>
      </c>
      <c r="K641" s="7">
        <v>45194</v>
      </c>
      <c r="L641" s="6" t="s">
        <v>2374</v>
      </c>
      <c r="M641" s="6" t="s">
        <v>2381</v>
      </c>
      <c r="N641" s="6" t="s">
        <v>849</v>
      </c>
      <c r="O641" s="7"/>
      <c r="P641" s="6" t="s">
        <v>2376</v>
      </c>
    </row>
    <row r="642" spans="1:16" x14ac:dyDescent="0.25">
      <c r="A642" s="5">
        <v>68516276</v>
      </c>
      <c r="B642" s="6" t="s">
        <v>1909</v>
      </c>
      <c r="C642" s="6" t="s">
        <v>2386</v>
      </c>
      <c r="D642" s="6" t="s">
        <v>2370</v>
      </c>
      <c r="E642" s="6" t="s">
        <v>2391</v>
      </c>
      <c r="F642" s="7">
        <v>45182</v>
      </c>
      <c r="G642" s="7">
        <v>44067</v>
      </c>
      <c r="H642" s="6" t="s">
        <v>2548</v>
      </c>
      <c r="I642" s="6" t="s">
        <v>849</v>
      </c>
      <c r="J642" s="6" t="s">
        <v>2381</v>
      </c>
      <c r="K642" s="7">
        <v>45200</v>
      </c>
      <c r="L642" s="6" t="s">
        <v>2374</v>
      </c>
      <c r="M642" s="6" t="s">
        <v>2530</v>
      </c>
      <c r="N642" s="6" t="s">
        <v>849</v>
      </c>
      <c r="O642" s="7"/>
      <c r="P642" s="6" t="s">
        <v>2376</v>
      </c>
    </row>
    <row r="643" spans="1:16" x14ac:dyDescent="0.25">
      <c r="A643" s="5">
        <v>68518500</v>
      </c>
      <c r="B643" s="6" t="s">
        <v>1803</v>
      </c>
      <c r="C643" s="6" t="s">
        <v>2378</v>
      </c>
      <c r="D643" s="6" t="s">
        <v>2370</v>
      </c>
      <c r="E643" s="6" t="s">
        <v>2391</v>
      </c>
      <c r="F643" s="7">
        <v>45139</v>
      </c>
      <c r="G643" s="7">
        <v>44074</v>
      </c>
      <c r="H643" s="6" t="s">
        <v>3047</v>
      </c>
      <c r="I643" s="6" t="s">
        <v>849</v>
      </c>
      <c r="J643" s="6" t="s">
        <v>2381</v>
      </c>
      <c r="K643" s="7">
        <v>45200</v>
      </c>
      <c r="L643" s="6" t="s">
        <v>2374</v>
      </c>
      <c r="M643" s="6" t="s">
        <v>2420</v>
      </c>
      <c r="N643" s="6" t="s">
        <v>849</v>
      </c>
      <c r="O643" s="7"/>
      <c r="P643" s="6" t="s">
        <v>2376</v>
      </c>
    </row>
    <row r="644" spans="1:16" x14ac:dyDescent="0.25">
      <c r="A644" s="5">
        <v>68518501</v>
      </c>
      <c r="B644" s="6" t="s">
        <v>107</v>
      </c>
      <c r="C644" s="6" t="s">
        <v>2378</v>
      </c>
      <c r="D644" s="6" t="s">
        <v>2370</v>
      </c>
      <c r="E644" s="6" t="s">
        <v>2405</v>
      </c>
      <c r="F644" s="7">
        <v>44901</v>
      </c>
      <c r="G644" s="7">
        <v>44069</v>
      </c>
      <c r="H644" s="6" t="s">
        <v>3048</v>
      </c>
      <c r="I644" s="6" t="s">
        <v>849</v>
      </c>
      <c r="J644" s="6" t="s">
        <v>2381</v>
      </c>
      <c r="K644" s="7">
        <v>45205</v>
      </c>
      <c r="L644" s="6" t="s">
        <v>2374</v>
      </c>
      <c r="M644" s="6" t="s">
        <v>2500</v>
      </c>
      <c r="N644" s="6" t="s">
        <v>849</v>
      </c>
      <c r="O644" s="7"/>
      <c r="P644" s="6" t="s">
        <v>2376</v>
      </c>
    </row>
    <row r="645" spans="1:16" x14ac:dyDescent="0.25">
      <c r="A645" s="5">
        <v>68518522</v>
      </c>
      <c r="B645" s="6" t="s">
        <v>1211</v>
      </c>
      <c r="C645" s="6" t="s">
        <v>2378</v>
      </c>
      <c r="D645" s="6" t="s">
        <v>2370</v>
      </c>
      <c r="E645" s="6" t="s">
        <v>2391</v>
      </c>
      <c r="F645" s="7">
        <v>44866</v>
      </c>
      <c r="G645" s="7">
        <v>44069</v>
      </c>
      <c r="H645" s="6" t="s">
        <v>3049</v>
      </c>
      <c r="I645" s="6" t="s">
        <v>849</v>
      </c>
      <c r="J645" s="6" t="s">
        <v>2381</v>
      </c>
      <c r="K645" s="7">
        <v>45200</v>
      </c>
      <c r="L645" s="6" t="s">
        <v>2374</v>
      </c>
      <c r="M645" s="6" t="s">
        <v>2420</v>
      </c>
      <c r="N645" s="6" t="s">
        <v>849</v>
      </c>
      <c r="O645" s="7"/>
      <c r="P645" s="6" t="s">
        <v>2376</v>
      </c>
    </row>
    <row r="646" spans="1:16" x14ac:dyDescent="0.25">
      <c r="A646" s="5">
        <v>68518538</v>
      </c>
      <c r="B646" s="6" t="s">
        <v>1229</v>
      </c>
      <c r="C646" s="6" t="s">
        <v>2378</v>
      </c>
      <c r="D646" s="6" t="s">
        <v>2370</v>
      </c>
      <c r="E646" s="6" t="s">
        <v>2411</v>
      </c>
      <c r="F646" s="7">
        <v>44197</v>
      </c>
      <c r="G646" s="7">
        <v>44069</v>
      </c>
      <c r="H646" s="6" t="s">
        <v>3050</v>
      </c>
      <c r="I646" s="6" t="s">
        <v>849</v>
      </c>
      <c r="J646" s="6" t="s">
        <v>2381</v>
      </c>
      <c r="K646" s="7">
        <v>45200</v>
      </c>
      <c r="L646" s="6" t="s">
        <v>2374</v>
      </c>
      <c r="M646" s="6" t="s">
        <v>2420</v>
      </c>
      <c r="N646" s="6" t="s">
        <v>849</v>
      </c>
      <c r="O646" s="7"/>
      <c r="P646" s="6" t="s">
        <v>2376</v>
      </c>
    </row>
    <row r="647" spans="1:16" x14ac:dyDescent="0.25">
      <c r="A647" s="5">
        <v>68518541</v>
      </c>
      <c r="B647" s="6" t="s">
        <v>3051</v>
      </c>
      <c r="C647" s="6" t="s">
        <v>2378</v>
      </c>
      <c r="D647" s="6" t="s">
        <v>2370</v>
      </c>
      <c r="E647" s="6" t="s">
        <v>2391</v>
      </c>
      <c r="F647" s="7">
        <v>44818</v>
      </c>
      <c r="G647" s="7">
        <v>44069</v>
      </c>
      <c r="H647" s="6" t="s">
        <v>3034</v>
      </c>
      <c r="I647" s="6" t="s">
        <v>849</v>
      </c>
      <c r="J647" s="6" t="s">
        <v>2381</v>
      </c>
      <c r="K647" s="7">
        <v>45200</v>
      </c>
      <c r="L647" s="6" t="s">
        <v>2374</v>
      </c>
      <c r="M647" s="6" t="s">
        <v>2420</v>
      </c>
      <c r="N647" s="6" t="s">
        <v>849</v>
      </c>
      <c r="O647" s="7"/>
      <c r="P647" s="6" t="s">
        <v>2376</v>
      </c>
    </row>
    <row r="648" spans="1:16" x14ac:dyDescent="0.25">
      <c r="A648" s="5">
        <v>68518542</v>
      </c>
      <c r="B648" s="6" t="s">
        <v>3052</v>
      </c>
      <c r="C648" s="6" t="s">
        <v>2378</v>
      </c>
      <c r="D648" s="6" t="s">
        <v>2370</v>
      </c>
      <c r="E648" s="6" t="s">
        <v>2391</v>
      </c>
      <c r="F648" s="7">
        <v>44818</v>
      </c>
      <c r="G648" s="7">
        <v>44069</v>
      </c>
      <c r="H648" s="6" t="s">
        <v>3035</v>
      </c>
      <c r="I648" s="6" t="s">
        <v>849</v>
      </c>
      <c r="J648" s="6" t="s">
        <v>2381</v>
      </c>
      <c r="K648" s="7">
        <v>45200</v>
      </c>
      <c r="L648" s="6" t="s">
        <v>2374</v>
      </c>
      <c r="M648" s="6" t="s">
        <v>2420</v>
      </c>
      <c r="N648" s="6" t="s">
        <v>849</v>
      </c>
      <c r="O648" s="7"/>
      <c r="P648" s="6" t="s">
        <v>2376</v>
      </c>
    </row>
    <row r="649" spans="1:16" x14ac:dyDescent="0.25">
      <c r="A649" s="5">
        <v>68518543</v>
      </c>
      <c r="B649" s="6" t="s">
        <v>293</v>
      </c>
      <c r="C649" s="6" t="s">
        <v>2378</v>
      </c>
      <c r="D649" s="6" t="s">
        <v>2370</v>
      </c>
      <c r="E649" s="6" t="s">
        <v>2411</v>
      </c>
      <c r="F649" s="7">
        <v>44197</v>
      </c>
      <c r="G649" s="7">
        <v>44069</v>
      </c>
      <c r="H649" s="6" t="s">
        <v>3033</v>
      </c>
      <c r="I649" s="6" t="s">
        <v>849</v>
      </c>
      <c r="J649" s="6" t="s">
        <v>2381</v>
      </c>
      <c r="K649" s="7">
        <v>45200</v>
      </c>
      <c r="L649" s="6" t="s">
        <v>2374</v>
      </c>
      <c r="M649" s="6" t="s">
        <v>2420</v>
      </c>
      <c r="N649" s="6" t="s">
        <v>849</v>
      </c>
      <c r="O649" s="7"/>
      <c r="P649" s="6" t="s">
        <v>2376</v>
      </c>
    </row>
    <row r="650" spans="1:16" x14ac:dyDescent="0.25">
      <c r="A650" s="5">
        <v>68520308</v>
      </c>
      <c r="B650" s="6" t="s">
        <v>294</v>
      </c>
      <c r="C650" s="6" t="s">
        <v>2378</v>
      </c>
      <c r="D650" s="6" t="s">
        <v>2370</v>
      </c>
      <c r="E650" s="6" t="s">
        <v>2391</v>
      </c>
      <c r="F650" s="7">
        <v>44971</v>
      </c>
      <c r="G650" s="7">
        <v>44070</v>
      </c>
      <c r="H650" s="6" t="s">
        <v>2968</v>
      </c>
      <c r="I650" s="6" t="s">
        <v>849</v>
      </c>
      <c r="J650" s="6" t="s">
        <v>2381</v>
      </c>
      <c r="K650" s="7">
        <v>45200</v>
      </c>
      <c r="L650" s="6" t="s">
        <v>2374</v>
      </c>
      <c r="M650" s="6" t="s">
        <v>2420</v>
      </c>
      <c r="N650" s="6" t="s">
        <v>849</v>
      </c>
      <c r="O650" s="7"/>
      <c r="P650" s="6" t="s">
        <v>2376</v>
      </c>
    </row>
    <row r="651" spans="1:16" x14ac:dyDescent="0.25">
      <c r="A651" s="5">
        <v>68521425</v>
      </c>
      <c r="B651" s="6" t="s">
        <v>198</v>
      </c>
      <c r="C651" s="6" t="s">
        <v>2378</v>
      </c>
      <c r="D651" s="6" t="s">
        <v>2370</v>
      </c>
      <c r="E651" s="6" t="s">
        <v>2371</v>
      </c>
      <c r="F651" s="7">
        <v>44172</v>
      </c>
      <c r="G651" s="7">
        <v>44075</v>
      </c>
      <c r="H651" s="6" t="s">
        <v>3053</v>
      </c>
      <c r="I651" s="6" t="s">
        <v>849</v>
      </c>
      <c r="J651" s="6" t="s">
        <v>2381</v>
      </c>
      <c r="K651" s="7">
        <v>45200</v>
      </c>
      <c r="L651" s="6" t="s">
        <v>2374</v>
      </c>
      <c r="M651" s="6" t="s">
        <v>2420</v>
      </c>
      <c r="N651" s="6" t="s">
        <v>849</v>
      </c>
      <c r="O651" s="7"/>
      <c r="P651" s="6" t="s">
        <v>2376</v>
      </c>
    </row>
    <row r="652" spans="1:16" x14ac:dyDescent="0.25">
      <c r="A652" s="5">
        <v>68522650</v>
      </c>
      <c r="B652" s="6" t="s">
        <v>3054</v>
      </c>
      <c r="C652" s="6" t="s">
        <v>2378</v>
      </c>
      <c r="D652" s="6" t="s">
        <v>2370</v>
      </c>
      <c r="E652" s="6" t="s">
        <v>2391</v>
      </c>
      <c r="F652" s="7">
        <v>44683</v>
      </c>
      <c r="G652" s="7">
        <v>44075</v>
      </c>
      <c r="H652" s="6" t="s">
        <v>2832</v>
      </c>
      <c r="I652" s="6" t="s">
        <v>849</v>
      </c>
      <c r="J652" s="6" t="s">
        <v>2381</v>
      </c>
      <c r="K652" s="7">
        <v>45200</v>
      </c>
      <c r="L652" s="6" t="s">
        <v>2374</v>
      </c>
      <c r="M652" s="6" t="s">
        <v>2420</v>
      </c>
      <c r="N652" s="6" t="s">
        <v>849</v>
      </c>
      <c r="O652" s="7"/>
      <c r="P652" s="6" t="s">
        <v>2376</v>
      </c>
    </row>
    <row r="653" spans="1:16" x14ac:dyDescent="0.25">
      <c r="A653" s="5">
        <v>68524838</v>
      </c>
      <c r="B653" s="6" t="s">
        <v>700</v>
      </c>
      <c r="C653" s="6" t="s">
        <v>2378</v>
      </c>
      <c r="D653" s="6" t="s">
        <v>2370</v>
      </c>
      <c r="E653" s="6" t="s">
        <v>2391</v>
      </c>
      <c r="F653" s="7">
        <v>45194</v>
      </c>
      <c r="G653" s="7">
        <v>44078</v>
      </c>
      <c r="H653" s="6" t="s">
        <v>2949</v>
      </c>
      <c r="I653" s="6" t="s">
        <v>849</v>
      </c>
      <c r="J653" s="6" t="s">
        <v>2381</v>
      </c>
      <c r="K653" s="7">
        <v>45205</v>
      </c>
      <c r="L653" s="6" t="s">
        <v>2374</v>
      </c>
      <c r="M653" s="6" t="s">
        <v>2375</v>
      </c>
      <c r="N653" s="6" t="s">
        <v>849</v>
      </c>
      <c r="O653" s="7"/>
      <c r="P653" s="6" t="s">
        <v>2376</v>
      </c>
    </row>
    <row r="654" spans="1:16" x14ac:dyDescent="0.25">
      <c r="A654" s="5">
        <v>68524845</v>
      </c>
      <c r="B654" s="6" t="s">
        <v>232</v>
      </c>
      <c r="C654" s="6" t="s">
        <v>2378</v>
      </c>
      <c r="D654" s="6" t="s">
        <v>2370</v>
      </c>
      <c r="E654" s="6" t="s">
        <v>2391</v>
      </c>
      <c r="F654" s="7">
        <v>45194</v>
      </c>
      <c r="G654" s="7">
        <v>44078</v>
      </c>
      <c r="H654" s="6" t="s">
        <v>2388</v>
      </c>
      <c r="I654" s="6" t="s">
        <v>849</v>
      </c>
      <c r="J654" s="6" t="s">
        <v>2381</v>
      </c>
      <c r="K654" s="7">
        <v>45200</v>
      </c>
      <c r="L654" s="6" t="s">
        <v>2374</v>
      </c>
      <c r="M654" s="6" t="s">
        <v>2420</v>
      </c>
      <c r="N654" s="6" t="s">
        <v>849</v>
      </c>
      <c r="O654" s="7"/>
      <c r="P654" s="6" t="s">
        <v>2376</v>
      </c>
    </row>
    <row r="655" spans="1:16" x14ac:dyDescent="0.25">
      <c r="A655" s="5">
        <v>68527293</v>
      </c>
      <c r="B655" s="6" t="s">
        <v>1527</v>
      </c>
      <c r="C655" s="6" t="s">
        <v>2378</v>
      </c>
      <c r="D655" s="6" t="s">
        <v>2370</v>
      </c>
      <c r="E655" s="6" t="s">
        <v>2391</v>
      </c>
      <c r="F655" s="7">
        <v>45194</v>
      </c>
      <c r="G655" s="7">
        <v>44082</v>
      </c>
      <c r="H655" s="6" t="s">
        <v>2531</v>
      </c>
      <c r="I655" s="6" t="s">
        <v>849</v>
      </c>
      <c r="J655" s="6" t="s">
        <v>2381</v>
      </c>
      <c r="K655" s="7">
        <v>45200</v>
      </c>
      <c r="L655" s="6" t="s">
        <v>2374</v>
      </c>
      <c r="M655" s="6" t="s">
        <v>2420</v>
      </c>
      <c r="N655" s="6" t="s">
        <v>849</v>
      </c>
      <c r="O655" s="7"/>
      <c r="P655" s="6" t="s">
        <v>2376</v>
      </c>
    </row>
    <row r="656" spans="1:16" x14ac:dyDescent="0.25">
      <c r="A656" s="5">
        <v>68527300</v>
      </c>
      <c r="B656" s="6" t="s">
        <v>735</v>
      </c>
      <c r="C656" s="6" t="s">
        <v>2378</v>
      </c>
      <c r="D656" s="6" t="s">
        <v>2370</v>
      </c>
      <c r="E656" s="6" t="s">
        <v>2371</v>
      </c>
      <c r="F656" s="7">
        <v>44932</v>
      </c>
      <c r="G656" s="7">
        <v>44082</v>
      </c>
      <c r="H656" s="6" t="s">
        <v>2519</v>
      </c>
      <c r="I656" s="6" t="s">
        <v>849</v>
      </c>
      <c r="J656" s="6" t="s">
        <v>2381</v>
      </c>
      <c r="K656" s="7">
        <v>45200</v>
      </c>
      <c r="L656" s="6" t="s">
        <v>2374</v>
      </c>
      <c r="M656" s="6" t="s">
        <v>2420</v>
      </c>
      <c r="N656" s="6" t="s">
        <v>849</v>
      </c>
      <c r="O656" s="7"/>
      <c r="P656" s="6" t="s">
        <v>2376</v>
      </c>
    </row>
    <row r="657" spans="1:16" x14ac:dyDescent="0.25">
      <c r="A657" s="5">
        <v>68527303</v>
      </c>
      <c r="B657" s="6" t="s">
        <v>210</v>
      </c>
      <c r="C657" s="6" t="s">
        <v>2378</v>
      </c>
      <c r="D657" s="6" t="s">
        <v>2370</v>
      </c>
      <c r="E657" s="6" t="s">
        <v>2371</v>
      </c>
      <c r="F657" s="7">
        <v>44932</v>
      </c>
      <c r="G657" s="7">
        <v>44082</v>
      </c>
      <c r="H657" s="6" t="s">
        <v>2385</v>
      </c>
      <c r="I657" s="6" t="s">
        <v>849</v>
      </c>
      <c r="J657" s="6" t="s">
        <v>2381</v>
      </c>
      <c r="K657" s="7">
        <v>45200</v>
      </c>
      <c r="L657" s="6" t="s">
        <v>2374</v>
      </c>
      <c r="M657" s="6" t="s">
        <v>2420</v>
      </c>
      <c r="N657" s="6" t="s">
        <v>849</v>
      </c>
      <c r="O657" s="7"/>
      <c r="P657" s="6" t="s">
        <v>2376</v>
      </c>
    </row>
    <row r="658" spans="1:16" x14ac:dyDescent="0.25">
      <c r="A658" s="5">
        <v>68527304</v>
      </c>
      <c r="B658" s="6" t="s">
        <v>295</v>
      </c>
      <c r="C658" s="6" t="s">
        <v>2378</v>
      </c>
      <c r="D658" s="6" t="s">
        <v>2370</v>
      </c>
      <c r="E658" s="6" t="s">
        <v>2371</v>
      </c>
      <c r="F658" s="7">
        <v>45163</v>
      </c>
      <c r="G658" s="7">
        <v>44082</v>
      </c>
      <c r="H658" s="6" t="s">
        <v>2385</v>
      </c>
      <c r="I658" s="6" t="s">
        <v>849</v>
      </c>
      <c r="J658" s="6" t="s">
        <v>2381</v>
      </c>
      <c r="K658" s="7">
        <v>45200</v>
      </c>
      <c r="L658" s="6" t="s">
        <v>2374</v>
      </c>
      <c r="M658" s="6" t="s">
        <v>2420</v>
      </c>
      <c r="N658" s="6" t="s">
        <v>849</v>
      </c>
      <c r="O658" s="7"/>
      <c r="P658" s="6" t="s">
        <v>2376</v>
      </c>
    </row>
    <row r="659" spans="1:16" x14ac:dyDescent="0.25">
      <c r="A659" s="5">
        <v>68539268</v>
      </c>
      <c r="B659" s="6" t="s">
        <v>773</v>
      </c>
      <c r="C659" s="6" t="s">
        <v>2378</v>
      </c>
      <c r="D659" s="6" t="s">
        <v>2370</v>
      </c>
      <c r="E659" s="6" t="s">
        <v>2391</v>
      </c>
      <c r="F659" s="7">
        <v>45135</v>
      </c>
      <c r="G659" s="7">
        <v>44104</v>
      </c>
      <c r="H659" s="6" t="s">
        <v>3055</v>
      </c>
      <c r="I659" s="6" t="s">
        <v>849</v>
      </c>
      <c r="J659" s="6" t="s">
        <v>2381</v>
      </c>
      <c r="K659" s="7">
        <v>45135</v>
      </c>
      <c r="L659" s="6" t="s">
        <v>2374</v>
      </c>
      <c r="M659" s="6" t="s">
        <v>2381</v>
      </c>
      <c r="N659" s="6" t="s">
        <v>849</v>
      </c>
      <c r="O659" s="7"/>
      <c r="P659" s="6" t="s">
        <v>2376</v>
      </c>
    </row>
    <row r="660" spans="1:16" x14ac:dyDescent="0.25">
      <c r="A660" s="5">
        <v>68539888</v>
      </c>
      <c r="B660" s="6" t="s">
        <v>736</v>
      </c>
      <c r="C660" s="6" t="s">
        <v>2378</v>
      </c>
      <c r="D660" s="6" t="s">
        <v>2370</v>
      </c>
      <c r="E660" s="6" t="s">
        <v>2391</v>
      </c>
      <c r="F660" s="7">
        <v>45194</v>
      </c>
      <c r="G660" s="7">
        <v>44095</v>
      </c>
      <c r="H660" s="6" t="s">
        <v>2984</v>
      </c>
      <c r="I660" s="6" t="s">
        <v>849</v>
      </c>
      <c r="J660" s="6" t="s">
        <v>2381</v>
      </c>
      <c r="K660" s="7">
        <v>45200</v>
      </c>
      <c r="L660" s="6" t="s">
        <v>2374</v>
      </c>
      <c r="M660" s="6" t="s">
        <v>2420</v>
      </c>
      <c r="N660" s="6" t="s">
        <v>849</v>
      </c>
      <c r="O660" s="7"/>
      <c r="P660" s="6" t="s">
        <v>2376</v>
      </c>
    </row>
    <row r="661" spans="1:16" x14ac:dyDescent="0.25">
      <c r="A661" s="5">
        <v>68540228</v>
      </c>
      <c r="B661" s="6" t="s">
        <v>325</v>
      </c>
      <c r="C661" s="6" t="s">
        <v>2378</v>
      </c>
      <c r="D661" s="6" t="s">
        <v>2370</v>
      </c>
      <c r="E661" s="6" t="s">
        <v>2391</v>
      </c>
      <c r="F661" s="7">
        <v>44770</v>
      </c>
      <c r="G661" s="7">
        <v>44096</v>
      </c>
      <c r="H661" s="6" t="s">
        <v>3056</v>
      </c>
      <c r="I661" s="6" t="s">
        <v>849</v>
      </c>
      <c r="J661" s="6" t="s">
        <v>2381</v>
      </c>
      <c r="K661" s="7">
        <v>45200</v>
      </c>
      <c r="L661" s="6" t="s">
        <v>2374</v>
      </c>
      <c r="M661" s="6" t="s">
        <v>2420</v>
      </c>
      <c r="N661" s="6" t="s">
        <v>849</v>
      </c>
      <c r="O661" s="7"/>
      <c r="P661" s="6" t="s">
        <v>2376</v>
      </c>
    </row>
    <row r="662" spans="1:16" x14ac:dyDescent="0.25">
      <c r="A662" s="5">
        <v>68545395</v>
      </c>
      <c r="B662" s="6" t="s">
        <v>438</v>
      </c>
      <c r="C662" s="6" t="s">
        <v>2386</v>
      </c>
      <c r="D662" s="6" t="s">
        <v>2370</v>
      </c>
      <c r="E662" s="6" t="s">
        <v>2391</v>
      </c>
      <c r="F662" s="7">
        <v>45194</v>
      </c>
      <c r="G662" s="7">
        <v>44104</v>
      </c>
      <c r="H662" s="6" t="s">
        <v>2610</v>
      </c>
      <c r="I662" s="6" t="s">
        <v>849</v>
      </c>
      <c r="J662" s="6" t="s">
        <v>2381</v>
      </c>
      <c r="K662" s="7">
        <v>45200</v>
      </c>
      <c r="L662" s="6" t="s">
        <v>2374</v>
      </c>
      <c r="M662" s="6" t="s">
        <v>2409</v>
      </c>
      <c r="N662" s="6" t="s">
        <v>849</v>
      </c>
      <c r="O662" s="7"/>
      <c r="P662" s="6" t="s">
        <v>2376</v>
      </c>
    </row>
    <row r="663" spans="1:16" x14ac:dyDescent="0.25">
      <c r="A663" s="5">
        <v>68545396</v>
      </c>
      <c r="B663" s="6" t="s">
        <v>1877</v>
      </c>
      <c r="C663" s="6" t="s">
        <v>2386</v>
      </c>
      <c r="D663" s="6" t="s">
        <v>2370</v>
      </c>
      <c r="E663" s="6" t="s">
        <v>2391</v>
      </c>
      <c r="F663" s="7">
        <v>44854</v>
      </c>
      <c r="G663" s="7">
        <v>44104</v>
      </c>
      <c r="H663" s="6" t="s">
        <v>2792</v>
      </c>
      <c r="I663" s="6" t="s">
        <v>849</v>
      </c>
      <c r="J663" s="6" t="s">
        <v>2381</v>
      </c>
      <c r="K663" s="7">
        <v>45151</v>
      </c>
      <c r="L663" s="6" t="s">
        <v>2374</v>
      </c>
      <c r="M663" s="6" t="s">
        <v>2403</v>
      </c>
      <c r="N663" s="6" t="s">
        <v>849</v>
      </c>
      <c r="O663" s="7"/>
      <c r="P663" s="6" t="s">
        <v>2376</v>
      </c>
    </row>
    <row r="664" spans="1:16" x14ac:dyDescent="0.25">
      <c r="A664" s="5">
        <v>68546489</v>
      </c>
      <c r="B664" s="6" t="s">
        <v>296</v>
      </c>
      <c r="C664" s="6" t="s">
        <v>2378</v>
      </c>
      <c r="D664" s="6" t="s">
        <v>2370</v>
      </c>
      <c r="E664" s="6" t="s">
        <v>2371</v>
      </c>
      <c r="F664" s="7">
        <v>44285</v>
      </c>
      <c r="G664" s="7">
        <v>44112</v>
      </c>
      <c r="H664" s="6" t="s">
        <v>3057</v>
      </c>
      <c r="I664" s="6" t="s">
        <v>849</v>
      </c>
      <c r="J664" s="6" t="s">
        <v>2381</v>
      </c>
      <c r="K664" s="7">
        <v>45200</v>
      </c>
      <c r="L664" s="6" t="s">
        <v>2374</v>
      </c>
      <c r="M664" s="6" t="s">
        <v>2396</v>
      </c>
      <c r="N664" s="6" t="s">
        <v>849</v>
      </c>
      <c r="O664" s="7"/>
      <c r="P664" s="6" t="s">
        <v>2376</v>
      </c>
    </row>
    <row r="665" spans="1:16" x14ac:dyDescent="0.25">
      <c r="A665" s="5">
        <v>68546490</v>
      </c>
      <c r="B665" s="6" t="s">
        <v>297</v>
      </c>
      <c r="C665" s="6" t="s">
        <v>2378</v>
      </c>
      <c r="D665" s="6" t="s">
        <v>2370</v>
      </c>
      <c r="E665" s="6" t="s">
        <v>2371</v>
      </c>
      <c r="F665" s="7">
        <v>44285</v>
      </c>
      <c r="G665" s="7">
        <v>44112</v>
      </c>
      <c r="H665" s="6" t="s">
        <v>3033</v>
      </c>
      <c r="I665" s="6" t="s">
        <v>849</v>
      </c>
      <c r="J665" s="6" t="s">
        <v>2381</v>
      </c>
      <c r="K665" s="7">
        <v>45200</v>
      </c>
      <c r="L665" s="6" t="s">
        <v>2374</v>
      </c>
      <c r="M665" s="6" t="s">
        <v>2393</v>
      </c>
      <c r="N665" s="6" t="s">
        <v>849</v>
      </c>
      <c r="O665" s="7"/>
      <c r="P665" s="6" t="s">
        <v>2376</v>
      </c>
    </row>
    <row r="666" spans="1:16" x14ac:dyDescent="0.25">
      <c r="A666" s="5">
        <v>68546491</v>
      </c>
      <c r="B666" s="6" t="s">
        <v>3058</v>
      </c>
      <c r="C666" s="6" t="s">
        <v>2378</v>
      </c>
      <c r="D666" s="6" t="s">
        <v>2370</v>
      </c>
      <c r="E666" s="6" t="s">
        <v>2391</v>
      </c>
      <c r="F666" s="7">
        <v>44881</v>
      </c>
      <c r="G666" s="7">
        <v>44112</v>
      </c>
      <c r="H666" s="6" t="s">
        <v>2755</v>
      </c>
      <c r="I666" s="6" t="s">
        <v>849</v>
      </c>
      <c r="J666" s="6" t="s">
        <v>2381</v>
      </c>
      <c r="K666" s="7">
        <v>45200</v>
      </c>
      <c r="L666" s="6" t="s">
        <v>2374</v>
      </c>
      <c r="M666" s="6" t="s">
        <v>2393</v>
      </c>
      <c r="N666" s="6" t="s">
        <v>849</v>
      </c>
      <c r="O666" s="7"/>
      <c r="P666" s="6" t="s">
        <v>2376</v>
      </c>
    </row>
    <row r="667" spans="1:16" x14ac:dyDescent="0.25">
      <c r="A667" s="5">
        <v>68547446</v>
      </c>
      <c r="B667" s="6" t="s">
        <v>2051</v>
      </c>
      <c r="C667" s="6" t="s">
        <v>2378</v>
      </c>
      <c r="D667" s="6" t="s">
        <v>2370</v>
      </c>
      <c r="E667" s="6" t="s">
        <v>2391</v>
      </c>
      <c r="F667" s="7">
        <v>45194</v>
      </c>
      <c r="G667" s="7">
        <v>44105</v>
      </c>
      <c r="H667" s="6" t="s">
        <v>2559</v>
      </c>
      <c r="I667" s="6" t="s">
        <v>849</v>
      </c>
      <c r="J667" s="6" t="s">
        <v>2381</v>
      </c>
      <c r="K667" s="7">
        <v>45200</v>
      </c>
      <c r="L667" s="6" t="s">
        <v>2374</v>
      </c>
      <c r="M667" s="6" t="s">
        <v>2418</v>
      </c>
      <c r="N667" s="6" t="s">
        <v>849</v>
      </c>
      <c r="O667" s="7"/>
      <c r="P667" s="6" t="s">
        <v>2376</v>
      </c>
    </row>
    <row r="668" spans="1:16" x14ac:dyDescent="0.25">
      <c r="A668" s="5">
        <v>68552828</v>
      </c>
      <c r="B668" s="6" t="s">
        <v>993</v>
      </c>
      <c r="C668" s="6" t="s">
        <v>2378</v>
      </c>
      <c r="D668" s="6" t="s">
        <v>2370</v>
      </c>
      <c r="E668" s="6" t="s">
        <v>2391</v>
      </c>
      <c r="F668" s="7">
        <v>44953</v>
      </c>
      <c r="G668" s="7">
        <v>44110</v>
      </c>
      <c r="H668" s="6" t="s">
        <v>3059</v>
      </c>
      <c r="I668" s="6" t="s">
        <v>849</v>
      </c>
      <c r="J668" s="6" t="s">
        <v>2381</v>
      </c>
      <c r="K668" s="7">
        <v>45200</v>
      </c>
      <c r="L668" s="6" t="s">
        <v>2374</v>
      </c>
      <c r="M668" s="6" t="s">
        <v>2420</v>
      </c>
      <c r="N668" s="6" t="s">
        <v>849</v>
      </c>
      <c r="O668" s="7"/>
      <c r="P668" s="6" t="s">
        <v>2376</v>
      </c>
    </row>
    <row r="669" spans="1:16" x14ac:dyDescent="0.25">
      <c r="A669" s="5">
        <v>68555055</v>
      </c>
      <c r="B669" s="6" t="s">
        <v>370</v>
      </c>
      <c r="C669" s="6" t="s">
        <v>2378</v>
      </c>
      <c r="D669" s="6" t="s">
        <v>2370</v>
      </c>
      <c r="E669" s="6" t="s">
        <v>2391</v>
      </c>
      <c r="F669" s="7">
        <v>44812</v>
      </c>
      <c r="G669" s="7">
        <v>44112</v>
      </c>
      <c r="H669" s="6" t="s">
        <v>3060</v>
      </c>
      <c r="I669" s="6" t="s">
        <v>849</v>
      </c>
      <c r="J669" s="6" t="s">
        <v>2381</v>
      </c>
      <c r="K669" s="7">
        <v>45200</v>
      </c>
      <c r="L669" s="6" t="s">
        <v>2374</v>
      </c>
      <c r="M669" s="6" t="s">
        <v>2420</v>
      </c>
      <c r="N669" s="6" t="s">
        <v>849</v>
      </c>
      <c r="O669" s="7"/>
      <c r="P669" s="6" t="s">
        <v>2376</v>
      </c>
    </row>
    <row r="670" spans="1:16" x14ac:dyDescent="0.25">
      <c r="A670" s="5">
        <v>68557370</v>
      </c>
      <c r="B670" s="6" t="s">
        <v>737</v>
      </c>
      <c r="C670" s="6" t="s">
        <v>2378</v>
      </c>
      <c r="D670" s="6" t="s">
        <v>2370</v>
      </c>
      <c r="E670" s="6" t="s">
        <v>2391</v>
      </c>
      <c r="F670" s="7">
        <v>44644</v>
      </c>
      <c r="G670" s="7">
        <v>44116</v>
      </c>
      <c r="H670" s="6" t="s">
        <v>3061</v>
      </c>
      <c r="I670" s="6" t="s">
        <v>849</v>
      </c>
      <c r="J670" s="6" t="s">
        <v>2381</v>
      </c>
      <c r="K670" s="7">
        <v>45200</v>
      </c>
      <c r="L670" s="6" t="s">
        <v>2374</v>
      </c>
      <c r="M670" s="6" t="s">
        <v>2420</v>
      </c>
      <c r="N670" s="6" t="s">
        <v>849</v>
      </c>
      <c r="O670" s="7"/>
      <c r="P670" s="6" t="s">
        <v>2376</v>
      </c>
    </row>
    <row r="671" spans="1:16" x14ac:dyDescent="0.25">
      <c r="A671" s="5">
        <v>68566955</v>
      </c>
      <c r="B671" s="6" t="s">
        <v>3062</v>
      </c>
      <c r="C671" s="6" t="s">
        <v>2378</v>
      </c>
      <c r="D671" s="6" t="s">
        <v>2370</v>
      </c>
      <c r="E671" s="6" t="s">
        <v>2391</v>
      </c>
      <c r="F671" s="7">
        <v>44918</v>
      </c>
      <c r="G671" s="7">
        <v>44126</v>
      </c>
      <c r="H671" s="6" t="s">
        <v>3063</v>
      </c>
      <c r="I671" s="6" t="s">
        <v>849</v>
      </c>
      <c r="J671" s="6" t="s">
        <v>2381</v>
      </c>
      <c r="K671" s="7">
        <v>45151</v>
      </c>
      <c r="L671" s="6" t="s">
        <v>2374</v>
      </c>
      <c r="M671" s="6" t="s">
        <v>2403</v>
      </c>
      <c r="N671" s="6" t="s">
        <v>849</v>
      </c>
      <c r="O671" s="7"/>
      <c r="P671" s="6" t="s">
        <v>2376</v>
      </c>
    </row>
    <row r="672" spans="1:16" x14ac:dyDescent="0.25">
      <c r="A672" s="5">
        <v>68569527</v>
      </c>
      <c r="B672" s="6" t="s">
        <v>3064</v>
      </c>
      <c r="C672" s="6" t="s">
        <v>2378</v>
      </c>
      <c r="D672" s="6" t="s">
        <v>2370</v>
      </c>
      <c r="E672" s="6" t="s">
        <v>2391</v>
      </c>
      <c r="F672" s="7">
        <v>44901</v>
      </c>
      <c r="G672" s="7">
        <v>44131</v>
      </c>
      <c r="H672" s="6" t="s">
        <v>3065</v>
      </c>
      <c r="I672" s="6" t="s">
        <v>849</v>
      </c>
      <c r="J672" s="6" t="s">
        <v>2381</v>
      </c>
      <c r="K672" s="7">
        <v>45190</v>
      </c>
      <c r="L672" s="6" t="s">
        <v>2374</v>
      </c>
      <c r="M672" s="6" t="s">
        <v>2418</v>
      </c>
      <c r="N672" s="6" t="s">
        <v>849</v>
      </c>
      <c r="O672" s="7"/>
      <c r="P672" s="6" t="s">
        <v>2376</v>
      </c>
    </row>
    <row r="673" spans="1:16" x14ac:dyDescent="0.25">
      <c r="A673" s="5">
        <v>68569535</v>
      </c>
      <c r="B673" s="6" t="s">
        <v>3066</v>
      </c>
      <c r="C673" s="6" t="s">
        <v>2378</v>
      </c>
      <c r="D673" s="6" t="s">
        <v>2370</v>
      </c>
      <c r="E673" s="6" t="s">
        <v>2391</v>
      </c>
      <c r="F673" s="7">
        <v>44965</v>
      </c>
      <c r="G673" s="7">
        <v>44131</v>
      </c>
      <c r="H673" s="6" t="s">
        <v>3067</v>
      </c>
      <c r="I673" s="6" t="s">
        <v>849</v>
      </c>
      <c r="J673" s="6" t="s">
        <v>2381</v>
      </c>
      <c r="K673" s="7">
        <v>45200</v>
      </c>
      <c r="L673" s="6" t="s">
        <v>2374</v>
      </c>
      <c r="M673" s="6" t="s">
        <v>2409</v>
      </c>
      <c r="N673" s="6" t="s">
        <v>849</v>
      </c>
      <c r="O673" s="7"/>
      <c r="P673" s="6" t="s">
        <v>2376</v>
      </c>
    </row>
    <row r="674" spans="1:16" x14ac:dyDescent="0.25">
      <c r="A674" s="5">
        <v>68569536</v>
      </c>
      <c r="B674" s="6" t="s">
        <v>1994</v>
      </c>
      <c r="C674" s="6" t="s">
        <v>2378</v>
      </c>
      <c r="D674" s="6" t="s">
        <v>2370</v>
      </c>
      <c r="E674" s="6" t="s">
        <v>2391</v>
      </c>
      <c r="F674" s="7">
        <v>44901</v>
      </c>
      <c r="G674" s="7">
        <v>44131</v>
      </c>
      <c r="H674" s="6" t="s">
        <v>3068</v>
      </c>
      <c r="I674" s="6" t="s">
        <v>849</v>
      </c>
      <c r="J674" s="6" t="s">
        <v>2381</v>
      </c>
      <c r="K674" s="7">
        <v>45200</v>
      </c>
      <c r="L674" s="6" t="s">
        <v>2374</v>
      </c>
      <c r="M674" s="6" t="s">
        <v>2420</v>
      </c>
      <c r="N674" s="6" t="s">
        <v>849</v>
      </c>
      <c r="O674" s="7"/>
      <c r="P674" s="6" t="s">
        <v>2376</v>
      </c>
    </row>
    <row r="675" spans="1:16" x14ac:dyDescent="0.25">
      <c r="A675" s="5">
        <v>68575291</v>
      </c>
      <c r="B675" s="6" t="s">
        <v>1439</v>
      </c>
      <c r="C675" s="6" t="s">
        <v>2378</v>
      </c>
      <c r="D675" s="6" t="s">
        <v>2370</v>
      </c>
      <c r="E675" s="6" t="s">
        <v>2371</v>
      </c>
      <c r="F675" s="7">
        <v>44562</v>
      </c>
      <c r="G675" s="7">
        <v>44138</v>
      </c>
      <c r="H675" s="6" t="s">
        <v>2384</v>
      </c>
      <c r="I675" s="6" t="s">
        <v>849</v>
      </c>
      <c r="J675" s="6" t="s">
        <v>2381</v>
      </c>
      <c r="K675" s="7">
        <v>45205</v>
      </c>
      <c r="L675" s="6" t="s">
        <v>2374</v>
      </c>
      <c r="M675" s="6" t="s">
        <v>2375</v>
      </c>
      <c r="N675" s="6" t="s">
        <v>849</v>
      </c>
      <c r="O675" s="7"/>
      <c r="P675" s="6" t="s">
        <v>2376</v>
      </c>
    </row>
    <row r="676" spans="1:16" x14ac:dyDescent="0.25">
      <c r="A676" s="5">
        <v>68575292</v>
      </c>
      <c r="B676" s="6" t="s">
        <v>1425</v>
      </c>
      <c r="C676" s="6" t="s">
        <v>2378</v>
      </c>
      <c r="D676" s="6" t="s">
        <v>2370</v>
      </c>
      <c r="E676" s="6" t="s">
        <v>2405</v>
      </c>
      <c r="F676" s="7">
        <v>45196</v>
      </c>
      <c r="G676" s="7">
        <v>44138</v>
      </c>
      <c r="H676" s="6" t="s">
        <v>3069</v>
      </c>
      <c r="I676" s="6" t="s">
        <v>849</v>
      </c>
      <c r="J676" s="6" t="s">
        <v>2381</v>
      </c>
      <c r="K676" s="7">
        <v>45205</v>
      </c>
      <c r="L676" s="6" t="s">
        <v>2374</v>
      </c>
      <c r="M676" s="6" t="s">
        <v>2375</v>
      </c>
      <c r="N676" s="6" t="s">
        <v>849</v>
      </c>
      <c r="O676" s="7"/>
      <c r="P676" s="6" t="s">
        <v>2376</v>
      </c>
    </row>
    <row r="677" spans="1:16" x14ac:dyDescent="0.25">
      <c r="A677" s="5">
        <v>68580097</v>
      </c>
      <c r="B677" s="6" t="s">
        <v>738</v>
      </c>
      <c r="C677" s="6" t="s">
        <v>2378</v>
      </c>
      <c r="D677" s="6" t="s">
        <v>2370</v>
      </c>
      <c r="E677" s="6" t="s">
        <v>2391</v>
      </c>
      <c r="F677" s="7">
        <v>45183</v>
      </c>
      <c r="G677" s="7">
        <v>44144</v>
      </c>
      <c r="H677" s="6" t="s">
        <v>2587</v>
      </c>
      <c r="I677" s="6" t="s">
        <v>849</v>
      </c>
      <c r="J677" s="6" t="s">
        <v>2381</v>
      </c>
      <c r="K677" s="7">
        <v>45205</v>
      </c>
      <c r="L677" s="6" t="s">
        <v>2374</v>
      </c>
      <c r="M677" s="6" t="s">
        <v>2375</v>
      </c>
      <c r="N677" s="6" t="s">
        <v>849</v>
      </c>
      <c r="O677" s="7"/>
      <c r="P677" s="6" t="s">
        <v>2376</v>
      </c>
    </row>
    <row r="678" spans="1:16" x14ac:dyDescent="0.25">
      <c r="A678" s="5">
        <v>68581846</v>
      </c>
      <c r="B678" s="6" t="s">
        <v>739</v>
      </c>
      <c r="C678" s="6" t="s">
        <v>2378</v>
      </c>
      <c r="D678" s="6" t="s">
        <v>2370</v>
      </c>
      <c r="E678" s="6" t="s">
        <v>2405</v>
      </c>
      <c r="F678" s="7">
        <v>44617</v>
      </c>
      <c r="G678" s="7">
        <v>44146</v>
      </c>
      <c r="H678" s="6" t="s">
        <v>2685</v>
      </c>
      <c r="I678" s="6" t="s">
        <v>849</v>
      </c>
      <c r="J678" s="6" t="s">
        <v>2381</v>
      </c>
      <c r="K678" s="7">
        <v>45200</v>
      </c>
      <c r="L678" s="6" t="s">
        <v>2374</v>
      </c>
      <c r="M678" s="6" t="s">
        <v>2418</v>
      </c>
      <c r="N678" s="6" t="s">
        <v>849</v>
      </c>
      <c r="O678" s="7"/>
      <c r="P678" s="6" t="s">
        <v>2376</v>
      </c>
    </row>
    <row r="679" spans="1:16" x14ac:dyDescent="0.25">
      <c r="A679" s="5">
        <v>68581854</v>
      </c>
      <c r="B679" s="6" t="s">
        <v>740</v>
      </c>
      <c r="C679" s="6" t="s">
        <v>2378</v>
      </c>
      <c r="D679" s="6" t="s">
        <v>2370</v>
      </c>
      <c r="E679" s="6" t="s">
        <v>2405</v>
      </c>
      <c r="F679" s="7">
        <v>44739</v>
      </c>
      <c r="G679" s="7">
        <v>44146</v>
      </c>
      <c r="H679" s="6" t="s">
        <v>2683</v>
      </c>
      <c r="I679" s="6" t="s">
        <v>849</v>
      </c>
      <c r="J679" s="6" t="s">
        <v>2381</v>
      </c>
      <c r="K679" s="7">
        <v>45205</v>
      </c>
      <c r="L679" s="6" t="s">
        <v>2374</v>
      </c>
      <c r="M679" s="6" t="s">
        <v>2375</v>
      </c>
      <c r="N679" s="6" t="s">
        <v>849</v>
      </c>
      <c r="O679" s="7"/>
      <c r="P679" s="6" t="s">
        <v>2376</v>
      </c>
    </row>
    <row r="680" spans="1:16" x14ac:dyDescent="0.25">
      <c r="A680" s="5">
        <v>68583254</v>
      </c>
      <c r="B680" s="6" t="s">
        <v>3070</v>
      </c>
      <c r="C680" s="6" t="s">
        <v>849</v>
      </c>
      <c r="D680" s="6" t="s">
        <v>2370</v>
      </c>
      <c r="E680" s="6" t="s">
        <v>2371</v>
      </c>
      <c r="F680" s="7">
        <v>44145</v>
      </c>
      <c r="G680" s="7">
        <v>44146</v>
      </c>
      <c r="H680" s="6" t="s">
        <v>3063</v>
      </c>
      <c r="I680" s="6" t="s">
        <v>849</v>
      </c>
      <c r="J680" s="6" t="s">
        <v>2381</v>
      </c>
      <c r="K680" s="7">
        <v>45151</v>
      </c>
      <c r="L680" s="6" t="s">
        <v>2374</v>
      </c>
      <c r="M680" s="6" t="s">
        <v>2403</v>
      </c>
      <c r="N680" s="6" t="s">
        <v>849</v>
      </c>
      <c r="O680" s="7"/>
      <c r="P680" s="6" t="s">
        <v>2376</v>
      </c>
    </row>
    <row r="681" spans="1:16" x14ac:dyDescent="0.25">
      <c r="A681" s="5">
        <v>68593218</v>
      </c>
      <c r="B681" s="6" t="s">
        <v>424</v>
      </c>
      <c r="C681" s="6" t="s">
        <v>2378</v>
      </c>
      <c r="D681" s="6" t="s">
        <v>2370</v>
      </c>
      <c r="E681" s="6" t="s">
        <v>2371</v>
      </c>
      <c r="F681" s="7">
        <v>44242</v>
      </c>
      <c r="G681" s="7">
        <v>44168</v>
      </c>
      <c r="H681" s="6" t="s">
        <v>2910</v>
      </c>
      <c r="I681" s="6" t="s">
        <v>849</v>
      </c>
      <c r="J681" s="6" t="s">
        <v>2381</v>
      </c>
      <c r="K681" s="7">
        <v>45200</v>
      </c>
      <c r="L681" s="6" t="s">
        <v>2374</v>
      </c>
      <c r="M681" s="6" t="s">
        <v>2420</v>
      </c>
      <c r="N681" s="6" t="s">
        <v>849</v>
      </c>
      <c r="O681" s="7"/>
      <c r="P681" s="6" t="s">
        <v>2376</v>
      </c>
    </row>
    <row r="682" spans="1:16" x14ac:dyDescent="0.25">
      <c r="A682" s="5">
        <v>68599804</v>
      </c>
      <c r="B682" s="6" t="s">
        <v>3071</v>
      </c>
      <c r="C682" s="6" t="s">
        <v>2378</v>
      </c>
      <c r="D682" s="6" t="s">
        <v>2370</v>
      </c>
      <c r="E682" s="6" t="s">
        <v>2371</v>
      </c>
      <c r="F682" s="7">
        <v>45191</v>
      </c>
      <c r="G682" s="7">
        <v>44168</v>
      </c>
      <c r="H682" s="6" t="s">
        <v>2784</v>
      </c>
      <c r="I682" s="6" t="s">
        <v>849</v>
      </c>
      <c r="J682" s="6" t="s">
        <v>2381</v>
      </c>
      <c r="K682" s="7">
        <v>45205</v>
      </c>
      <c r="L682" s="6" t="s">
        <v>2374</v>
      </c>
      <c r="M682" s="6" t="s">
        <v>2500</v>
      </c>
      <c r="N682" s="6" t="s">
        <v>849</v>
      </c>
      <c r="O682" s="7"/>
      <c r="P682" s="6" t="s">
        <v>2376</v>
      </c>
    </row>
    <row r="683" spans="1:16" x14ac:dyDescent="0.25">
      <c r="A683" s="5">
        <v>68599807</v>
      </c>
      <c r="B683" s="6" t="s">
        <v>741</v>
      </c>
      <c r="C683" s="6" t="s">
        <v>2378</v>
      </c>
      <c r="D683" s="6" t="s">
        <v>2370</v>
      </c>
      <c r="E683" s="6" t="s">
        <v>2391</v>
      </c>
      <c r="F683" s="7">
        <v>45140</v>
      </c>
      <c r="G683" s="7">
        <v>44167</v>
      </c>
      <c r="H683" s="6" t="s">
        <v>3072</v>
      </c>
      <c r="I683" s="6" t="s">
        <v>849</v>
      </c>
      <c r="J683" s="6" t="s">
        <v>2381</v>
      </c>
      <c r="K683" s="7">
        <v>45151</v>
      </c>
      <c r="L683" s="6" t="s">
        <v>2374</v>
      </c>
      <c r="M683" s="6" t="s">
        <v>2403</v>
      </c>
      <c r="N683" s="6" t="s">
        <v>849</v>
      </c>
      <c r="O683" s="7"/>
      <c r="P683" s="6" t="s">
        <v>2376</v>
      </c>
    </row>
    <row r="684" spans="1:16" x14ac:dyDescent="0.25">
      <c r="A684" s="5">
        <v>68599812</v>
      </c>
      <c r="B684" s="6" t="s">
        <v>742</v>
      </c>
      <c r="C684" s="6" t="s">
        <v>2378</v>
      </c>
      <c r="D684" s="6" t="s">
        <v>2370</v>
      </c>
      <c r="E684" s="6" t="s">
        <v>2391</v>
      </c>
      <c r="F684" s="7">
        <v>45188</v>
      </c>
      <c r="G684" s="7">
        <v>44167</v>
      </c>
      <c r="H684" s="6" t="s">
        <v>3073</v>
      </c>
      <c r="I684" s="6" t="s">
        <v>849</v>
      </c>
      <c r="J684" s="6" t="s">
        <v>2381</v>
      </c>
      <c r="K684" s="7">
        <v>45200</v>
      </c>
      <c r="L684" s="6" t="s">
        <v>2374</v>
      </c>
      <c r="M684" s="6" t="s">
        <v>2420</v>
      </c>
      <c r="N684" s="6" t="s">
        <v>849</v>
      </c>
      <c r="O684" s="7"/>
      <c r="P684" s="6" t="s">
        <v>2376</v>
      </c>
    </row>
    <row r="685" spans="1:16" x14ac:dyDescent="0.25">
      <c r="A685" s="5">
        <v>68602960</v>
      </c>
      <c r="B685" s="6" t="s">
        <v>2506</v>
      </c>
      <c r="C685" s="6" t="s">
        <v>2378</v>
      </c>
      <c r="D685" s="6" t="s">
        <v>2370</v>
      </c>
      <c r="E685" s="6" t="s">
        <v>2371</v>
      </c>
      <c r="F685" s="7">
        <v>44585</v>
      </c>
      <c r="G685" s="7">
        <v>44174</v>
      </c>
      <c r="H685" s="6" t="s">
        <v>2507</v>
      </c>
      <c r="I685" s="6" t="s">
        <v>849</v>
      </c>
      <c r="J685" s="6" t="s">
        <v>2381</v>
      </c>
      <c r="K685" s="7">
        <v>45200</v>
      </c>
      <c r="L685" s="6" t="s">
        <v>2374</v>
      </c>
      <c r="M685" s="6" t="s">
        <v>2396</v>
      </c>
      <c r="N685" s="6" t="s">
        <v>849</v>
      </c>
      <c r="O685" s="7"/>
      <c r="P685" s="6" t="s">
        <v>2376</v>
      </c>
    </row>
    <row r="686" spans="1:16" x14ac:dyDescent="0.25">
      <c r="A686" s="5">
        <v>68603804</v>
      </c>
      <c r="B686" s="6" t="s">
        <v>743</v>
      </c>
      <c r="C686" s="6" t="s">
        <v>2378</v>
      </c>
      <c r="D686" s="6" t="s">
        <v>2370</v>
      </c>
      <c r="E686" s="6" t="s">
        <v>2405</v>
      </c>
      <c r="F686" s="7">
        <v>45019</v>
      </c>
      <c r="G686" s="7">
        <v>44173</v>
      </c>
      <c r="H686" s="6" t="s">
        <v>3073</v>
      </c>
      <c r="I686" s="6" t="s">
        <v>849</v>
      </c>
      <c r="J686" s="6" t="s">
        <v>2381</v>
      </c>
      <c r="K686" s="7">
        <v>45200</v>
      </c>
      <c r="L686" s="6" t="s">
        <v>2374</v>
      </c>
      <c r="M686" s="6" t="s">
        <v>2420</v>
      </c>
      <c r="N686" s="6" t="s">
        <v>849</v>
      </c>
      <c r="O686" s="7"/>
      <c r="P686" s="6" t="s">
        <v>2376</v>
      </c>
    </row>
    <row r="687" spans="1:16" x14ac:dyDescent="0.25">
      <c r="A687" s="5">
        <v>68607427</v>
      </c>
      <c r="B687" s="6" t="s">
        <v>3074</v>
      </c>
      <c r="C687" s="6" t="s">
        <v>2378</v>
      </c>
      <c r="D687" s="6" t="s">
        <v>2370</v>
      </c>
      <c r="E687" s="6" t="s">
        <v>2391</v>
      </c>
      <c r="F687" s="7">
        <v>44896</v>
      </c>
      <c r="G687" s="7">
        <v>44179</v>
      </c>
      <c r="H687" s="6" t="s">
        <v>2516</v>
      </c>
      <c r="I687" s="6" t="s">
        <v>849</v>
      </c>
      <c r="J687" s="6" t="s">
        <v>2381</v>
      </c>
      <c r="K687" s="7">
        <v>45200</v>
      </c>
      <c r="L687" s="6" t="s">
        <v>2374</v>
      </c>
      <c r="M687" s="6" t="s">
        <v>2396</v>
      </c>
      <c r="N687" s="6" t="s">
        <v>849</v>
      </c>
      <c r="O687" s="7"/>
      <c r="P687" s="6" t="s">
        <v>2376</v>
      </c>
    </row>
    <row r="688" spans="1:16" x14ac:dyDescent="0.25">
      <c r="A688" s="5">
        <v>68607428</v>
      </c>
      <c r="B688" s="6" t="s">
        <v>3075</v>
      </c>
      <c r="C688" s="6" t="s">
        <v>2378</v>
      </c>
      <c r="D688" s="6" t="s">
        <v>2370</v>
      </c>
      <c r="E688" s="6" t="s">
        <v>2405</v>
      </c>
      <c r="F688" s="7">
        <v>45049</v>
      </c>
      <c r="G688" s="7">
        <v>44179</v>
      </c>
      <c r="H688" s="6" t="s">
        <v>2514</v>
      </c>
      <c r="I688" s="6" t="s">
        <v>849</v>
      </c>
      <c r="J688" s="6" t="s">
        <v>2381</v>
      </c>
      <c r="K688" s="7">
        <v>45200</v>
      </c>
      <c r="L688" s="6" t="s">
        <v>2374</v>
      </c>
      <c r="M688" s="6" t="s">
        <v>2396</v>
      </c>
      <c r="N688" s="6" t="s">
        <v>849</v>
      </c>
      <c r="O688" s="7"/>
      <c r="P688" s="6" t="s">
        <v>2376</v>
      </c>
    </row>
    <row r="689" spans="1:16" x14ac:dyDescent="0.25">
      <c r="A689" s="5">
        <v>68607429</v>
      </c>
      <c r="B689" s="6" t="s">
        <v>2656</v>
      </c>
      <c r="C689" s="6" t="s">
        <v>2378</v>
      </c>
      <c r="D689" s="6" t="s">
        <v>2370</v>
      </c>
      <c r="E689" s="6" t="s">
        <v>2371</v>
      </c>
      <c r="F689" s="7">
        <v>44501</v>
      </c>
      <c r="G689" s="7">
        <v>44179</v>
      </c>
      <c r="H689" s="6" t="s">
        <v>2657</v>
      </c>
      <c r="I689" s="6" t="s">
        <v>849</v>
      </c>
      <c r="J689" s="6" t="s">
        <v>2381</v>
      </c>
      <c r="K689" s="7">
        <v>45200</v>
      </c>
      <c r="L689" s="6" t="s">
        <v>2374</v>
      </c>
      <c r="M689" s="6" t="s">
        <v>2396</v>
      </c>
      <c r="N689" s="6" t="s">
        <v>849</v>
      </c>
      <c r="O689" s="7"/>
      <c r="P689" s="6" t="s">
        <v>2376</v>
      </c>
    </row>
    <row r="690" spans="1:16" x14ac:dyDescent="0.25">
      <c r="A690" s="5">
        <v>68607430</v>
      </c>
      <c r="B690" s="6" t="s">
        <v>3076</v>
      </c>
      <c r="C690" s="6" t="s">
        <v>2378</v>
      </c>
      <c r="D690" s="6" t="s">
        <v>2370</v>
      </c>
      <c r="E690" s="6" t="s">
        <v>2391</v>
      </c>
      <c r="F690" s="7">
        <v>44847</v>
      </c>
      <c r="G690" s="7">
        <v>44179</v>
      </c>
      <c r="H690" s="6" t="s">
        <v>2518</v>
      </c>
      <c r="I690" s="6" t="s">
        <v>849</v>
      </c>
      <c r="J690" s="6" t="s">
        <v>2381</v>
      </c>
      <c r="K690" s="7">
        <v>45200</v>
      </c>
      <c r="L690" s="6" t="s">
        <v>2374</v>
      </c>
      <c r="M690" s="6" t="s">
        <v>2396</v>
      </c>
      <c r="N690" s="6" t="s">
        <v>849</v>
      </c>
      <c r="O690" s="7"/>
      <c r="P690" s="6" t="s">
        <v>2376</v>
      </c>
    </row>
    <row r="691" spans="1:16" x14ac:dyDescent="0.25">
      <c r="A691" s="5">
        <v>68607431</v>
      </c>
      <c r="B691" s="6" t="s">
        <v>1991</v>
      </c>
      <c r="C691" s="6" t="s">
        <v>2378</v>
      </c>
      <c r="D691" s="6" t="s">
        <v>2370</v>
      </c>
      <c r="E691" s="6" t="s">
        <v>2371</v>
      </c>
      <c r="F691" s="7">
        <v>44571</v>
      </c>
      <c r="G691" s="7">
        <v>44179</v>
      </c>
      <c r="H691" s="6" t="s">
        <v>2470</v>
      </c>
      <c r="I691" s="6" t="s">
        <v>849</v>
      </c>
      <c r="J691" s="6" t="s">
        <v>2381</v>
      </c>
      <c r="K691" s="7">
        <v>45200</v>
      </c>
      <c r="L691" s="6" t="s">
        <v>2374</v>
      </c>
      <c r="M691" s="6" t="s">
        <v>2396</v>
      </c>
      <c r="N691" s="6" t="s">
        <v>849</v>
      </c>
      <c r="O691" s="7"/>
      <c r="P691" s="6" t="s">
        <v>2376</v>
      </c>
    </row>
    <row r="692" spans="1:16" x14ac:dyDescent="0.25">
      <c r="A692" s="5">
        <v>68607438</v>
      </c>
      <c r="B692" s="6" t="s">
        <v>744</v>
      </c>
      <c r="C692" s="6" t="s">
        <v>2378</v>
      </c>
      <c r="D692" s="6" t="s">
        <v>2370</v>
      </c>
      <c r="E692" s="6" t="s">
        <v>2405</v>
      </c>
      <c r="F692" s="7">
        <v>45183</v>
      </c>
      <c r="G692" s="7">
        <v>44180</v>
      </c>
      <c r="H692" s="6" t="s">
        <v>3077</v>
      </c>
      <c r="I692" s="6" t="s">
        <v>849</v>
      </c>
      <c r="J692" s="6" t="s">
        <v>2381</v>
      </c>
      <c r="K692" s="7">
        <v>45200</v>
      </c>
      <c r="L692" s="6" t="s">
        <v>2374</v>
      </c>
      <c r="M692" s="6" t="s">
        <v>2420</v>
      </c>
      <c r="N692" s="6" t="s">
        <v>849</v>
      </c>
      <c r="O692" s="7"/>
      <c r="P692" s="6" t="s">
        <v>2376</v>
      </c>
    </row>
    <row r="693" spans="1:16" x14ac:dyDescent="0.25">
      <c r="A693" s="5">
        <v>68610390</v>
      </c>
      <c r="B693" s="6" t="s">
        <v>2164</v>
      </c>
      <c r="C693" s="6" t="s">
        <v>2378</v>
      </c>
      <c r="D693" s="6" t="s">
        <v>2370</v>
      </c>
      <c r="E693" s="6" t="s">
        <v>2405</v>
      </c>
      <c r="F693" s="7">
        <v>44958</v>
      </c>
      <c r="G693" s="7">
        <v>44199</v>
      </c>
      <c r="H693" s="6" t="s">
        <v>2456</v>
      </c>
      <c r="I693" s="6" t="s">
        <v>849</v>
      </c>
      <c r="J693" s="6" t="s">
        <v>2381</v>
      </c>
      <c r="K693" s="7">
        <v>45200</v>
      </c>
      <c r="L693" s="6" t="s">
        <v>2374</v>
      </c>
      <c r="M693" s="6" t="s">
        <v>2420</v>
      </c>
      <c r="N693" s="6" t="s">
        <v>849</v>
      </c>
      <c r="O693" s="7"/>
      <c r="P693" s="6" t="s">
        <v>2376</v>
      </c>
    </row>
    <row r="694" spans="1:16" x14ac:dyDescent="0.25">
      <c r="A694" s="5">
        <v>68619396</v>
      </c>
      <c r="B694" s="6" t="s">
        <v>2020</v>
      </c>
      <c r="C694" s="6" t="s">
        <v>2378</v>
      </c>
      <c r="D694" s="6" t="s">
        <v>2370</v>
      </c>
      <c r="E694" s="6" t="s">
        <v>2405</v>
      </c>
      <c r="F694" s="7">
        <v>45021</v>
      </c>
      <c r="G694" s="7">
        <v>44188</v>
      </c>
      <c r="H694" s="6" t="s">
        <v>3078</v>
      </c>
      <c r="I694" s="6" t="s">
        <v>849</v>
      </c>
      <c r="J694" s="6" t="s">
        <v>2381</v>
      </c>
      <c r="K694" s="7">
        <v>45200</v>
      </c>
      <c r="L694" s="6" t="s">
        <v>2374</v>
      </c>
      <c r="M694" s="6" t="s">
        <v>2420</v>
      </c>
      <c r="N694" s="6" t="s">
        <v>849</v>
      </c>
      <c r="O694" s="7"/>
      <c r="P694" s="6" t="s">
        <v>2376</v>
      </c>
    </row>
    <row r="695" spans="1:16" x14ac:dyDescent="0.25">
      <c r="A695" s="5">
        <v>68626039</v>
      </c>
      <c r="B695" s="6" t="s">
        <v>233</v>
      </c>
      <c r="C695" s="6" t="s">
        <v>2386</v>
      </c>
      <c r="D695" s="6" t="s">
        <v>2370</v>
      </c>
      <c r="E695" s="6" t="s">
        <v>2371</v>
      </c>
      <c r="F695" s="7">
        <v>45000</v>
      </c>
      <c r="G695" s="7">
        <v>44207</v>
      </c>
      <c r="H695" s="6" t="s">
        <v>2387</v>
      </c>
      <c r="I695" s="6" t="s">
        <v>849</v>
      </c>
      <c r="J695" s="6" t="s">
        <v>2381</v>
      </c>
      <c r="K695" s="7">
        <v>45200</v>
      </c>
      <c r="L695" s="6" t="s">
        <v>2374</v>
      </c>
      <c r="M695" s="6" t="s">
        <v>2420</v>
      </c>
      <c r="N695" s="6" t="s">
        <v>849</v>
      </c>
      <c r="O695" s="7"/>
      <c r="P695" s="6" t="s">
        <v>2376</v>
      </c>
    </row>
    <row r="696" spans="1:16" x14ac:dyDescent="0.25">
      <c r="A696" s="5">
        <v>68626040</v>
      </c>
      <c r="B696" s="6" t="s">
        <v>397</v>
      </c>
      <c r="C696" s="6" t="s">
        <v>2386</v>
      </c>
      <c r="D696" s="6" t="s">
        <v>2370</v>
      </c>
      <c r="E696" s="6" t="s">
        <v>2371</v>
      </c>
      <c r="F696" s="7">
        <v>45000</v>
      </c>
      <c r="G696" s="7">
        <v>44207</v>
      </c>
      <c r="H696" s="6" t="s">
        <v>2387</v>
      </c>
      <c r="I696" s="6" t="s">
        <v>849</v>
      </c>
      <c r="J696" s="6" t="s">
        <v>2381</v>
      </c>
      <c r="K696" s="7">
        <v>45200</v>
      </c>
      <c r="L696" s="6" t="s">
        <v>2374</v>
      </c>
      <c r="M696" s="6" t="s">
        <v>2420</v>
      </c>
      <c r="N696" s="6" t="s">
        <v>849</v>
      </c>
      <c r="O696" s="7"/>
      <c r="P696" s="6" t="s">
        <v>2376</v>
      </c>
    </row>
    <row r="697" spans="1:16" x14ac:dyDescent="0.25">
      <c r="A697" s="5">
        <v>68626135</v>
      </c>
      <c r="B697" s="6" t="s">
        <v>1780</v>
      </c>
      <c r="C697" s="6" t="s">
        <v>2378</v>
      </c>
      <c r="D697" s="6" t="s">
        <v>2370</v>
      </c>
      <c r="E697" s="6" t="s">
        <v>2391</v>
      </c>
      <c r="F697" s="7">
        <v>45035</v>
      </c>
      <c r="G697" s="7">
        <v>44208</v>
      </c>
      <c r="H697" s="6" t="s">
        <v>2535</v>
      </c>
      <c r="I697" s="6" t="s">
        <v>849</v>
      </c>
      <c r="J697" s="6" t="s">
        <v>2381</v>
      </c>
      <c r="K697" s="7">
        <v>45151</v>
      </c>
      <c r="L697" s="6" t="s">
        <v>2374</v>
      </c>
      <c r="M697" s="6" t="s">
        <v>2403</v>
      </c>
      <c r="N697" s="6" t="s">
        <v>849</v>
      </c>
      <c r="O697" s="7"/>
      <c r="P697" s="6" t="s">
        <v>2376</v>
      </c>
    </row>
    <row r="698" spans="1:16" x14ac:dyDescent="0.25">
      <c r="A698" s="5">
        <v>68626136</v>
      </c>
      <c r="B698" s="6" t="s">
        <v>1676</v>
      </c>
      <c r="C698" s="6" t="s">
        <v>2378</v>
      </c>
      <c r="D698" s="6" t="s">
        <v>2370</v>
      </c>
      <c r="E698" s="6" t="s">
        <v>2391</v>
      </c>
      <c r="F698" s="7">
        <v>45035</v>
      </c>
      <c r="G698" s="7">
        <v>44208</v>
      </c>
      <c r="H698" s="6" t="s">
        <v>2535</v>
      </c>
      <c r="I698" s="6" t="s">
        <v>849</v>
      </c>
      <c r="J698" s="6" t="s">
        <v>2381</v>
      </c>
      <c r="K698" s="7">
        <v>45151</v>
      </c>
      <c r="L698" s="6" t="s">
        <v>2374</v>
      </c>
      <c r="M698" s="6" t="s">
        <v>2403</v>
      </c>
      <c r="N698" s="6" t="s">
        <v>849</v>
      </c>
      <c r="O698" s="7"/>
      <c r="P698" s="6" t="s">
        <v>2376</v>
      </c>
    </row>
    <row r="699" spans="1:16" x14ac:dyDescent="0.25">
      <c r="A699" s="5">
        <v>68626845</v>
      </c>
      <c r="B699" s="6" t="s">
        <v>205</v>
      </c>
      <c r="C699" s="6" t="s">
        <v>2378</v>
      </c>
      <c r="D699" s="6" t="s">
        <v>2370</v>
      </c>
      <c r="E699" s="6" t="s">
        <v>2391</v>
      </c>
      <c r="F699" s="7">
        <v>45151</v>
      </c>
      <c r="G699" s="7">
        <v>44208</v>
      </c>
      <c r="H699" s="6" t="s">
        <v>3079</v>
      </c>
      <c r="I699" s="6" t="s">
        <v>849</v>
      </c>
      <c r="J699" s="6" t="s">
        <v>2381</v>
      </c>
      <c r="K699" s="7">
        <v>45205</v>
      </c>
      <c r="L699" s="6" t="s">
        <v>2374</v>
      </c>
      <c r="M699" s="6" t="s">
        <v>2375</v>
      </c>
      <c r="N699" s="6" t="s">
        <v>849</v>
      </c>
      <c r="O699" s="7"/>
      <c r="P699" s="6" t="s">
        <v>2376</v>
      </c>
    </row>
    <row r="700" spans="1:16" x14ac:dyDescent="0.25">
      <c r="A700" s="5">
        <v>68627797</v>
      </c>
      <c r="B700" s="6" t="s">
        <v>366</v>
      </c>
      <c r="C700" s="6" t="s">
        <v>2378</v>
      </c>
      <c r="D700" s="6" t="s">
        <v>2370</v>
      </c>
      <c r="E700" s="6" t="s">
        <v>2391</v>
      </c>
      <c r="F700" s="7">
        <v>45151</v>
      </c>
      <c r="G700" s="7">
        <v>44210</v>
      </c>
      <c r="H700" s="6" t="s">
        <v>3080</v>
      </c>
      <c r="I700" s="6" t="s">
        <v>849</v>
      </c>
      <c r="J700" s="6" t="s">
        <v>2381</v>
      </c>
      <c r="K700" s="7">
        <v>45200</v>
      </c>
      <c r="L700" s="6" t="s">
        <v>2374</v>
      </c>
      <c r="M700" s="6" t="s">
        <v>2420</v>
      </c>
      <c r="N700" s="6" t="s">
        <v>849</v>
      </c>
      <c r="O700" s="7"/>
      <c r="P700" s="6" t="s">
        <v>2376</v>
      </c>
    </row>
    <row r="701" spans="1:16" x14ac:dyDescent="0.25">
      <c r="A701" s="5">
        <v>68627924</v>
      </c>
      <c r="B701" s="6" t="s">
        <v>387</v>
      </c>
      <c r="C701" s="6" t="s">
        <v>2378</v>
      </c>
      <c r="D701" s="6" t="s">
        <v>2370</v>
      </c>
      <c r="E701" s="6" t="s">
        <v>2391</v>
      </c>
      <c r="F701" s="7">
        <v>45135</v>
      </c>
      <c r="G701" s="7">
        <v>44210</v>
      </c>
      <c r="H701" s="6" t="s">
        <v>3081</v>
      </c>
      <c r="I701" s="6" t="s">
        <v>849</v>
      </c>
      <c r="J701" s="6" t="s">
        <v>2381</v>
      </c>
      <c r="K701" s="7">
        <v>45200</v>
      </c>
      <c r="L701" s="6" t="s">
        <v>2374</v>
      </c>
      <c r="M701" s="6" t="s">
        <v>2420</v>
      </c>
      <c r="N701" s="6" t="s">
        <v>849</v>
      </c>
      <c r="O701" s="7"/>
      <c r="P701" s="6" t="s">
        <v>2376</v>
      </c>
    </row>
    <row r="702" spans="1:16" x14ac:dyDescent="0.25">
      <c r="A702" s="5">
        <v>68631026</v>
      </c>
      <c r="B702" s="6" t="s">
        <v>425</v>
      </c>
      <c r="C702" s="6" t="s">
        <v>2378</v>
      </c>
      <c r="D702" s="6" t="s">
        <v>2370</v>
      </c>
      <c r="E702" s="6" t="s">
        <v>2371</v>
      </c>
      <c r="F702" s="7">
        <v>44358</v>
      </c>
      <c r="G702" s="7">
        <v>44230</v>
      </c>
      <c r="H702" s="6" t="s">
        <v>2717</v>
      </c>
      <c r="I702" s="6" t="s">
        <v>849</v>
      </c>
      <c r="J702" s="6" t="s">
        <v>2381</v>
      </c>
      <c r="K702" s="7">
        <v>45200</v>
      </c>
      <c r="L702" s="6" t="s">
        <v>2374</v>
      </c>
      <c r="M702" s="6" t="s">
        <v>2420</v>
      </c>
      <c r="N702" s="6" t="s">
        <v>849</v>
      </c>
      <c r="O702" s="7"/>
      <c r="P702" s="6" t="s">
        <v>2376</v>
      </c>
    </row>
    <row r="703" spans="1:16" x14ac:dyDescent="0.25">
      <c r="A703" s="5">
        <v>68631390</v>
      </c>
      <c r="B703" s="6" t="s">
        <v>745</v>
      </c>
      <c r="C703" s="6" t="s">
        <v>2378</v>
      </c>
      <c r="D703" s="6" t="s">
        <v>2370</v>
      </c>
      <c r="E703" s="6" t="s">
        <v>2405</v>
      </c>
      <c r="F703" s="7">
        <v>45183</v>
      </c>
      <c r="G703" s="7">
        <v>44217</v>
      </c>
      <c r="H703" s="6" t="s">
        <v>3082</v>
      </c>
      <c r="I703" s="6" t="s">
        <v>849</v>
      </c>
      <c r="J703" s="6" t="s">
        <v>2381</v>
      </c>
      <c r="K703" s="7">
        <v>45200</v>
      </c>
      <c r="L703" s="6" t="s">
        <v>2374</v>
      </c>
      <c r="M703" s="6" t="s">
        <v>2396</v>
      </c>
      <c r="N703" s="6" t="s">
        <v>849</v>
      </c>
      <c r="O703" s="7"/>
      <c r="P703" s="6" t="s">
        <v>2376</v>
      </c>
    </row>
    <row r="704" spans="1:16" x14ac:dyDescent="0.25">
      <c r="A704" s="5">
        <v>68631413</v>
      </c>
      <c r="B704" s="6" t="s">
        <v>746</v>
      </c>
      <c r="C704" s="6" t="s">
        <v>2378</v>
      </c>
      <c r="D704" s="6" t="s">
        <v>2370</v>
      </c>
      <c r="E704" s="6" t="s">
        <v>2405</v>
      </c>
      <c r="F704" s="7">
        <v>45183</v>
      </c>
      <c r="G704" s="7">
        <v>44217</v>
      </c>
      <c r="H704" s="6" t="s">
        <v>3083</v>
      </c>
      <c r="I704" s="6" t="s">
        <v>849</v>
      </c>
      <c r="J704" s="6" t="s">
        <v>2381</v>
      </c>
      <c r="K704" s="7">
        <v>45200</v>
      </c>
      <c r="L704" s="6" t="s">
        <v>2374</v>
      </c>
      <c r="M704" s="6" t="s">
        <v>2396</v>
      </c>
      <c r="N704" s="6" t="s">
        <v>849</v>
      </c>
      <c r="O704" s="7"/>
      <c r="P704" s="6" t="s">
        <v>2376</v>
      </c>
    </row>
    <row r="705" spans="1:16" x14ac:dyDescent="0.25">
      <c r="A705" s="5">
        <v>68631414</v>
      </c>
      <c r="B705" s="6" t="s">
        <v>747</v>
      </c>
      <c r="C705" s="6" t="s">
        <v>2378</v>
      </c>
      <c r="D705" s="6" t="s">
        <v>2370</v>
      </c>
      <c r="E705" s="6" t="s">
        <v>2405</v>
      </c>
      <c r="F705" s="7">
        <v>45183</v>
      </c>
      <c r="G705" s="7">
        <v>44217</v>
      </c>
      <c r="H705" s="6" t="s">
        <v>3084</v>
      </c>
      <c r="I705" s="6" t="s">
        <v>849</v>
      </c>
      <c r="J705" s="6" t="s">
        <v>2381</v>
      </c>
      <c r="K705" s="7">
        <v>45200</v>
      </c>
      <c r="L705" s="6" t="s">
        <v>2374</v>
      </c>
      <c r="M705" s="6" t="s">
        <v>2396</v>
      </c>
      <c r="N705" s="6" t="s">
        <v>849</v>
      </c>
      <c r="O705" s="7"/>
      <c r="P705" s="6" t="s">
        <v>2376</v>
      </c>
    </row>
    <row r="706" spans="1:16" x14ac:dyDescent="0.25">
      <c r="A706" s="5">
        <v>68631415</v>
      </c>
      <c r="B706" s="6" t="s">
        <v>748</v>
      </c>
      <c r="C706" s="6" t="s">
        <v>2378</v>
      </c>
      <c r="D706" s="6" t="s">
        <v>2370</v>
      </c>
      <c r="E706" s="6" t="s">
        <v>2405</v>
      </c>
      <c r="F706" s="7">
        <v>45183</v>
      </c>
      <c r="G706" s="7">
        <v>44217</v>
      </c>
      <c r="H706" s="6" t="s">
        <v>3085</v>
      </c>
      <c r="I706" s="6" t="s">
        <v>849</v>
      </c>
      <c r="J706" s="6" t="s">
        <v>2381</v>
      </c>
      <c r="K706" s="7">
        <v>45200</v>
      </c>
      <c r="L706" s="6" t="s">
        <v>2374</v>
      </c>
      <c r="M706" s="6" t="s">
        <v>2396</v>
      </c>
      <c r="N706" s="6" t="s">
        <v>849</v>
      </c>
      <c r="O706" s="7"/>
      <c r="P706" s="6" t="s">
        <v>2376</v>
      </c>
    </row>
    <row r="707" spans="1:16" x14ac:dyDescent="0.25">
      <c r="A707" s="5">
        <v>68631416</v>
      </c>
      <c r="B707" s="6" t="s">
        <v>749</v>
      </c>
      <c r="C707" s="6" t="s">
        <v>2378</v>
      </c>
      <c r="D707" s="6" t="s">
        <v>2370</v>
      </c>
      <c r="E707" s="6" t="s">
        <v>2405</v>
      </c>
      <c r="F707" s="7">
        <v>45183</v>
      </c>
      <c r="G707" s="7">
        <v>44217</v>
      </c>
      <c r="H707" s="6" t="s">
        <v>3086</v>
      </c>
      <c r="I707" s="6" t="s">
        <v>849</v>
      </c>
      <c r="J707" s="6" t="s">
        <v>2381</v>
      </c>
      <c r="K707" s="7">
        <v>45200</v>
      </c>
      <c r="L707" s="6" t="s">
        <v>2374</v>
      </c>
      <c r="M707" s="6" t="s">
        <v>2396</v>
      </c>
      <c r="N707" s="6" t="s">
        <v>849</v>
      </c>
      <c r="O707" s="7"/>
      <c r="P707" s="6" t="s">
        <v>2376</v>
      </c>
    </row>
    <row r="708" spans="1:16" x14ac:dyDescent="0.25">
      <c r="A708" s="5">
        <v>68631417</v>
      </c>
      <c r="B708" s="6" t="s">
        <v>750</v>
      </c>
      <c r="C708" s="6" t="s">
        <v>2378</v>
      </c>
      <c r="D708" s="6" t="s">
        <v>2370</v>
      </c>
      <c r="E708" s="6" t="s">
        <v>2405</v>
      </c>
      <c r="F708" s="7">
        <v>45183</v>
      </c>
      <c r="G708" s="7">
        <v>44217</v>
      </c>
      <c r="H708" s="6" t="s">
        <v>3087</v>
      </c>
      <c r="I708" s="6" t="s">
        <v>849</v>
      </c>
      <c r="J708" s="6" t="s">
        <v>2381</v>
      </c>
      <c r="K708" s="7">
        <v>45204</v>
      </c>
      <c r="L708" s="6" t="s">
        <v>2374</v>
      </c>
      <c r="M708" s="6" t="s">
        <v>2895</v>
      </c>
      <c r="N708" s="6" t="s">
        <v>849</v>
      </c>
      <c r="O708" s="7"/>
      <c r="P708" s="6" t="s">
        <v>2376</v>
      </c>
    </row>
    <row r="709" spans="1:16" x14ac:dyDescent="0.25">
      <c r="A709" s="5">
        <v>68631418</v>
      </c>
      <c r="B709" s="6" t="s">
        <v>751</v>
      </c>
      <c r="C709" s="6" t="s">
        <v>2378</v>
      </c>
      <c r="D709" s="6" t="s">
        <v>2370</v>
      </c>
      <c r="E709" s="6" t="s">
        <v>2405</v>
      </c>
      <c r="F709" s="7">
        <v>45183</v>
      </c>
      <c r="G709" s="7">
        <v>44217</v>
      </c>
      <c r="H709" s="6" t="s">
        <v>3088</v>
      </c>
      <c r="I709" s="6" t="s">
        <v>849</v>
      </c>
      <c r="J709" s="6" t="s">
        <v>2381</v>
      </c>
      <c r="K709" s="7">
        <v>45204</v>
      </c>
      <c r="L709" s="6" t="s">
        <v>2374</v>
      </c>
      <c r="M709" s="6" t="s">
        <v>2895</v>
      </c>
      <c r="N709" s="6" t="s">
        <v>849</v>
      </c>
      <c r="O709" s="7"/>
      <c r="P709" s="6" t="s">
        <v>2376</v>
      </c>
    </row>
    <row r="710" spans="1:16" x14ac:dyDescent="0.25">
      <c r="A710" s="5">
        <v>68634165</v>
      </c>
      <c r="B710" s="6" t="s">
        <v>384</v>
      </c>
      <c r="C710" s="6" t="s">
        <v>2378</v>
      </c>
      <c r="D710" s="6" t="s">
        <v>2370</v>
      </c>
      <c r="E710" s="6" t="s">
        <v>2391</v>
      </c>
      <c r="F710" s="7">
        <v>45194</v>
      </c>
      <c r="G710" s="7">
        <v>44218</v>
      </c>
      <c r="H710" s="6" t="s">
        <v>3089</v>
      </c>
      <c r="I710" s="6" t="s">
        <v>849</v>
      </c>
      <c r="J710" s="6" t="s">
        <v>2381</v>
      </c>
      <c r="K710" s="7">
        <v>45200</v>
      </c>
      <c r="L710" s="6" t="s">
        <v>2374</v>
      </c>
      <c r="M710" s="6" t="s">
        <v>2420</v>
      </c>
      <c r="N710" s="6" t="s">
        <v>849</v>
      </c>
      <c r="O710" s="7"/>
      <c r="P710" s="6" t="s">
        <v>2376</v>
      </c>
    </row>
    <row r="711" spans="1:16" x14ac:dyDescent="0.25">
      <c r="A711" s="5">
        <v>68634166</v>
      </c>
      <c r="B711" s="6" t="s">
        <v>1656</v>
      </c>
      <c r="C711" s="6" t="s">
        <v>2378</v>
      </c>
      <c r="D711" s="6" t="s">
        <v>2370</v>
      </c>
      <c r="E711" s="6" t="s">
        <v>2405</v>
      </c>
      <c r="F711" s="7">
        <v>45175</v>
      </c>
      <c r="G711" s="7">
        <v>44218</v>
      </c>
      <c r="H711" s="6" t="s">
        <v>3090</v>
      </c>
      <c r="I711" s="6" t="s">
        <v>849</v>
      </c>
      <c r="J711" s="6" t="s">
        <v>2381</v>
      </c>
      <c r="K711" s="7">
        <v>45203</v>
      </c>
      <c r="L711" s="6" t="s">
        <v>2374</v>
      </c>
      <c r="M711" s="6" t="s">
        <v>2785</v>
      </c>
      <c r="N711" s="6" t="s">
        <v>849</v>
      </c>
      <c r="O711" s="7"/>
      <c r="P711" s="6" t="s">
        <v>2376</v>
      </c>
    </row>
    <row r="712" spans="1:16" x14ac:dyDescent="0.25">
      <c r="A712" s="5">
        <v>68634167</v>
      </c>
      <c r="B712" s="6" t="s">
        <v>385</v>
      </c>
      <c r="C712" s="6" t="s">
        <v>2378</v>
      </c>
      <c r="D712" s="6" t="s">
        <v>2370</v>
      </c>
      <c r="E712" s="6" t="s">
        <v>2405</v>
      </c>
      <c r="F712" s="7">
        <v>45175</v>
      </c>
      <c r="G712" s="7">
        <v>44218</v>
      </c>
      <c r="H712" s="6" t="s">
        <v>3089</v>
      </c>
      <c r="I712" s="6" t="s">
        <v>849</v>
      </c>
      <c r="J712" s="6" t="s">
        <v>2381</v>
      </c>
      <c r="K712" s="7">
        <v>45200</v>
      </c>
      <c r="L712" s="6" t="s">
        <v>2374</v>
      </c>
      <c r="M712" s="6" t="s">
        <v>2420</v>
      </c>
      <c r="N712" s="6" t="s">
        <v>849</v>
      </c>
      <c r="O712" s="7"/>
      <c r="P712" s="6" t="s">
        <v>2376</v>
      </c>
    </row>
    <row r="713" spans="1:16" x14ac:dyDescent="0.25">
      <c r="A713" s="5">
        <v>68634168</v>
      </c>
      <c r="B713" s="6" t="s">
        <v>1591</v>
      </c>
      <c r="C713" s="6" t="s">
        <v>2378</v>
      </c>
      <c r="D713" s="6" t="s">
        <v>2370</v>
      </c>
      <c r="E713" s="6" t="s">
        <v>2371</v>
      </c>
      <c r="F713" s="7">
        <v>44473</v>
      </c>
      <c r="G713" s="7">
        <v>44218</v>
      </c>
      <c r="H713" s="6" t="s">
        <v>3090</v>
      </c>
      <c r="I713" s="6" t="s">
        <v>849</v>
      </c>
      <c r="J713" s="6" t="s">
        <v>2381</v>
      </c>
      <c r="K713" s="7">
        <v>45200</v>
      </c>
      <c r="L713" s="6" t="s">
        <v>2374</v>
      </c>
      <c r="M713" s="6" t="s">
        <v>2420</v>
      </c>
      <c r="N713" s="6" t="s">
        <v>849</v>
      </c>
      <c r="O713" s="7"/>
      <c r="P713" s="6" t="s">
        <v>2376</v>
      </c>
    </row>
    <row r="714" spans="1:16" x14ac:dyDescent="0.25">
      <c r="A714" s="5">
        <v>68634169</v>
      </c>
      <c r="B714" s="6" t="s">
        <v>394</v>
      </c>
      <c r="C714" s="6" t="s">
        <v>2378</v>
      </c>
      <c r="D714" s="6" t="s">
        <v>2370</v>
      </c>
      <c r="E714" s="6" t="s">
        <v>2391</v>
      </c>
      <c r="F714" s="7">
        <v>45194</v>
      </c>
      <c r="G714" s="7">
        <v>44218</v>
      </c>
      <c r="H714" s="6" t="s">
        <v>2874</v>
      </c>
      <c r="I714" s="6" t="s">
        <v>849</v>
      </c>
      <c r="J714" s="6" t="s">
        <v>2381</v>
      </c>
      <c r="K714" s="7">
        <v>45200</v>
      </c>
      <c r="L714" s="6" t="s">
        <v>2374</v>
      </c>
      <c r="M714" s="6" t="s">
        <v>2420</v>
      </c>
      <c r="N714" s="6" t="s">
        <v>849</v>
      </c>
      <c r="O714" s="7"/>
      <c r="P714" s="6" t="s">
        <v>2376</v>
      </c>
    </row>
    <row r="715" spans="1:16" x14ac:dyDescent="0.25">
      <c r="A715" s="5">
        <v>68635364</v>
      </c>
      <c r="B715" s="6" t="s">
        <v>136</v>
      </c>
      <c r="C715" s="6" t="s">
        <v>2378</v>
      </c>
      <c r="D715" s="6" t="s">
        <v>2370</v>
      </c>
      <c r="E715" s="6" t="s">
        <v>2391</v>
      </c>
      <c r="F715" s="7">
        <v>45183</v>
      </c>
      <c r="G715" s="7">
        <v>44218</v>
      </c>
      <c r="H715" s="6" t="s">
        <v>3091</v>
      </c>
      <c r="I715" s="6" t="s">
        <v>849</v>
      </c>
      <c r="J715" s="6" t="s">
        <v>2381</v>
      </c>
      <c r="K715" s="7">
        <v>45205</v>
      </c>
      <c r="L715" s="6" t="s">
        <v>2374</v>
      </c>
      <c r="M715" s="6" t="s">
        <v>2375</v>
      </c>
      <c r="N715" s="6" t="s">
        <v>849</v>
      </c>
      <c r="O715" s="7"/>
      <c r="P715" s="6" t="s">
        <v>2376</v>
      </c>
    </row>
    <row r="716" spans="1:16" x14ac:dyDescent="0.25">
      <c r="A716" s="5">
        <v>68637283</v>
      </c>
      <c r="B716" s="6" t="s">
        <v>753</v>
      </c>
      <c r="C716" s="6" t="s">
        <v>2378</v>
      </c>
      <c r="D716" s="6" t="s">
        <v>2370</v>
      </c>
      <c r="E716" s="6" t="s">
        <v>2391</v>
      </c>
      <c r="F716" s="7">
        <v>45194</v>
      </c>
      <c r="G716" s="7">
        <v>44222</v>
      </c>
      <c r="H716" s="6" t="s">
        <v>2832</v>
      </c>
      <c r="I716" s="6" t="s">
        <v>849</v>
      </c>
      <c r="J716" s="6" t="s">
        <v>2381</v>
      </c>
      <c r="K716" s="7">
        <v>45200</v>
      </c>
      <c r="L716" s="6" t="s">
        <v>2374</v>
      </c>
      <c r="M716" s="6" t="s">
        <v>2420</v>
      </c>
      <c r="N716" s="6" t="s">
        <v>849</v>
      </c>
      <c r="O716" s="7"/>
      <c r="P716" s="6" t="s">
        <v>2376</v>
      </c>
    </row>
    <row r="717" spans="1:16" x14ac:dyDescent="0.25">
      <c r="A717" s="5">
        <v>68638082</v>
      </c>
      <c r="B717" s="6" t="s">
        <v>2256</v>
      </c>
      <c r="C717" s="6" t="s">
        <v>2378</v>
      </c>
      <c r="D717" s="6" t="s">
        <v>2370</v>
      </c>
      <c r="E717" s="6" t="s">
        <v>2405</v>
      </c>
      <c r="F717" s="7">
        <v>44624</v>
      </c>
      <c r="G717" s="7">
        <v>44221</v>
      </c>
      <c r="H717" s="6" t="s">
        <v>3092</v>
      </c>
      <c r="I717" s="6" t="s">
        <v>849</v>
      </c>
      <c r="J717" s="6" t="s">
        <v>2381</v>
      </c>
      <c r="K717" s="7">
        <v>45200</v>
      </c>
      <c r="L717" s="6" t="s">
        <v>2374</v>
      </c>
      <c r="M717" s="6" t="s">
        <v>2420</v>
      </c>
      <c r="N717" s="6" t="s">
        <v>849</v>
      </c>
      <c r="O717" s="7"/>
      <c r="P717" s="6" t="s">
        <v>2376</v>
      </c>
    </row>
    <row r="718" spans="1:16" x14ac:dyDescent="0.25">
      <c r="A718" s="5">
        <v>68638136</v>
      </c>
      <c r="B718" s="6" t="s">
        <v>299</v>
      </c>
      <c r="C718" s="6" t="s">
        <v>2378</v>
      </c>
      <c r="D718" s="6" t="s">
        <v>2370</v>
      </c>
      <c r="E718" s="6" t="s">
        <v>2371</v>
      </c>
      <c r="F718" s="7">
        <v>44378</v>
      </c>
      <c r="G718" s="7">
        <v>44223</v>
      </c>
      <c r="H718" s="6" t="s">
        <v>3093</v>
      </c>
      <c r="I718" s="6" t="s">
        <v>849</v>
      </c>
      <c r="J718" s="6" t="s">
        <v>2381</v>
      </c>
      <c r="K718" s="7">
        <v>45200</v>
      </c>
      <c r="L718" s="6" t="s">
        <v>2374</v>
      </c>
      <c r="M718" s="6" t="s">
        <v>3094</v>
      </c>
      <c r="N718" s="6" t="s">
        <v>849</v>
      </c>
      <c r="O718" s="7"/>
      <c r="P718" s="6" t="s">
        <v>2376</v>
      </c>
    </row>
    <row r="719" spans="1:16" x14ac:dyDescent="0.25">
      <c r="A719" s="5">
        <v>68638140</v>
      </c>
      <c r="B719" s="6" t="s">
        <v>300</v>
      </c>
      <c r="C719" s="6" t="s">
        <v>2378</v>
      </c>
      <c r="D719" s="6" t="s">
        <v>2370</v>
      </c>
      <c r="E719" s="6" t="s">
        <v>2371</v>
      </c>
      <c r="F719" s="7">
        <v>44378</v>
      </c>
      <c r="G719" s="7">
        <v>44223</v>
      </c>
      <c r="H719" s="6" t="s">
        <v>3095</v>
      </c>
      <c r="I719" s="6" t="s">
        <v>849</v>
      </c>
      <c r="J719" s="6" t="s">
        <v>2381</v>
      </c>
      <c r="K719" s="7">
        <v>45200</v>
      </c>
      <c r="L719" s="6" t="s">
        <v>2374</v>
      </c>
      <c r="M719" s="6" t="s">
        <v>3094</v>
      </c>
      <c r="N719" s="6" t="s">
        <v>849</v>
      </c>
      <c r="O719" s="7"/>
      <c r="P719" s="6" t="s">
        <v>2376</v>
      </c>
    </row>
    <row r="720" spans="1:16" x14ac:dyDescent="0.25">
      <c r="A720" s="5">
        <v>68638141</v>
      </c>
      <c r="B720" s="6" t="s">
        <v>3096</v>
      </c>
      <c r="C720" s="6" t="s">
        <v>2378</v>
      </c>
      <c r="D720" s="6" t="s">
        <v>2370</v>
      </c>
      <c r="E720" s="6" t="s">
        <v>2371</v>
      </c>
      <c r="F720" s="7">
        <v>44378</v>
      </c>
      <c r="G720" s="7">
        <v>44223</v>
      </c>
      <c r="H720" s="6" t="s">
        <v>3097</v>
      </c>
      <c r="I720" s="6" t="s">
        <v>849</v>
      </c>
      <c r="J720" s="6" t="s">
        <v>2381</v>
      </c>
      <c r="K720" s="7">
        <v>45200</v>
      </c>
      <c r="L720" s="6" t="s">
        <v>2374</v>
      </c>
      <c r="M720" s="6" t="s">
        <v>2420</v>
      </c>
      <c r="N720" s="6" t="s">
        <v>849</v>
      </c>
      <c r="O720" s="7"/>
      <c r="P720" s="6" t="s">
        <v>2376</v>
      </c>
    </row>
    <row r="721" spans="1:16" x14ac:dyDescent="0.25">
      <c r="A721" s="5">
        <v>68638142</v>
      </c>
      <c r="B721" s="6" t="s">
        <v>301</v>
      </c>
      <c r="C721" s="6" t="s">
        <v>2378</v>
      </c>
      <c r="D721" s="6" t="s">
        <v>2370</v>
      </c>
      <c r="E721" s="6" t="s">
        <v>2371</v>
      </c>
      <c r="F721" s="7">
        <v>44378</v>
      </c>
      <c r="G721" s="7">
        <v>44223</v>
      </c>
      <c r="H721" s="6" t="s">
        <v>3098</v>
      </c>
      <c r="I721" s="6" t="s">
        <v>849</v>
      </c>
      <c r="J721" s="6" t="s">
        <v>2381</v>
      </c>
      <c r="K721" s="7">
        <v>45200</v>
      </c>
      <c r="L721" s="6" t="s">
        <v>2374</v>
      </c>
      <c r="M721" s="6" t="s">
        <v>3094</v>
      </c>
      <c r="N721" s="6" t="s">
        <v>849</v>
      </c>
      <c r="O721" s="7"/>
      <c r="P721" s="6" t="s">
        <v>2376</v>
      </c>
    </row>
    <row r="722" spans="1:16" x14ac:dyDescent="0.25">
      <c r="A722" s="5">
        <v>68638144</v>
      </c>
      <c r="B722" s="6" t="s">
        <v>3099</v>
      </c>
      <c r="C722" s="6" t="s">
        <v>2378</v>
      </c>
      <c r="D722" s="6" t="s">
        <v>2370</v>
      </c>
      <c r="E722" s="6" t="s">
        <v>2411</v>
      </c>
      <c r="F722" s="7">
        <v>44378</v>
      </c>
      <c r="G722" s="7">
        <v>44223</v>
      </c>
      <c r="H722" s="6" t="s">
        <v>3100</v>
      </c>
      <c r="I722" s="6" t="s">
        <v>849</v>
      </c>
      <c r="J722" s="6" t="s">
        <v>2381</v>
      </c>
      <c r="K722" s="7">
        <v>45200</v>
      </c>
      <c r="L722" s="6" t="s">
        <v>2374</v>
      </c>
      <c r="M722" s="6" t="s">
        <v>2420</v>
      </c>
      <c r="N722" s="6" t="s">
        <v>849</v>
      </c>
      <c r="O722" s="7"/>
      <c r="P722" s="6" t="s">
        <v>2376</v>
      </c>
    </row>
    <row r="723" spans="1:16" x14ac:dyDescent="0.25">
      <c r="A723" s="5">
        <v>68641397</v>
      </c>
      <c r="B723" s="6" t="s">
        <v>754</v>
      </c>
      <c r="C723" s="6" t="s">
        <v>2378</v>
      </c>
      <c r="D723" s="6" t="s">
        <v>2370</v>
      </c>
      <c r="E723" s="6" t="s">
        <v>2371</v>
      </c>
      <c r="F723" s="7">
        <v>44606</v>
      </c>
      <c r="G723" s="7">
        <v>44232</v>
      </c>
      <c r="H723" s="6" t="s">
        <v>3101</v>
      </c>
      <c r="I723" s="6" t="s">
        <v>849</v>
      </c>
      <c r="J723" s="6" t="s">
        <v>2381</v>
      </c>
      <c r="K723" s="7">
        <v>45200</v>
      </c>
      <c r="L723" s="6" t="s">
        <v>2374</v>
      </c>
      <c r="M723" s="6" t="s">
        <v>2396</v>
      </c>
      <c r="N723" s="6" t="s">
        <v>849</v>
      </c>
      <c r="O723" s="7"/>
      <c r="P723" s="6" t="s">
        <v>2376</v>
      </c>
    </row>
    <row r="724" spans="1:16" x14ac:dyDescent="0.25">
      <c r="A724" s="5">
        <v>68641398</v>
      </c>
      <c r="B724" s="6" t="s">
        <v>755</v>
      </c>
      <c r="C724" s="6" t="s">
        <v>2378</v>
      </c>
      <c r="D724" s="6" t="s">
        <v>2370</v>
      </c>
      <c r="E724" s="6" t="s">
        <v>2371</v>
      </c>
      <c r="F724" s="7">
        <v>44587</v>
      </c>
      <c r="G724" s="7">
        <v>44232</v>
      </c>
      <c r="H724" s="6" t="s">
        <v>3102</v>
      </c>
      <c r="I724" s="6" t="s">
        <v>849</v>
      </c>
      <c r="J724" s="6" t="s">
        <v>2381</v>
      </c>
      <c r="K724" s="7">
        <v>45200</v>
      </c>
      <c r="L724" s="6" t="s">
        <v>2374</v>
      </c>
      <c r="M724" s="6" t="s">
        <v>2396</v>
      </c>
      <c r="N724" s="6" t="s">
        <v>849</v>
      </c>
      <c r="O724" s="7"/>
      <c r="P724" s="6" t="s">
        <v>2376</v>
      </c>
    </row>
    <row r="725" spans="1:16" x14ac:dyDescent="0.25">
      <c r="A725" s="5">
        <v>68641399</v>
      </c>
      <c r="B725" s="6" t="s">
        <v>756</v>
      </c>
      <c r="C725" s="6" t="s">
        <v>2378</v>
      </c>
      <c r="D725" s="6" t="s">
        <v>2370</v>
      </c>
      <c r="E725" s="6" t="s">
        <v>2371</v>
      </c>
      <c r="F725" s="7">
        <v>44592</v>
      </c>
      <c r="G725" s="7">
        <v>44232</v>
      </c>
      <c r="H725" s="6" t="s">
        <v>3103</v>
      </c>
      <c r="I725" s="6" t="s">
        <v>849</v>
      </c>
      <c r="J725" s="6" t="s">
        <v>2381</v>
      </c>
      <c r="K725" s="7">
        <v>45200</v>
      </c>
      <c r="L725" s="6" t="s">
        <v>2374</v>
      </c>
      <c r="M725" s="6" t="s">
        <v>2396</v>
      </c>
      <c r="N725" s="6" t="s">
        <v>849</v>
      </c>
      <c r="O725" s="7"/>
      <c r="P725" s="6" t="s">
        <v>2376</v>
      </c>
    </row>
    <row r="726" spans="1:16" x14ac:dyDescent="0.25">
      <c r="A726" s="5">
        <v>68641402</v>
      </c>
      <c r="B726" s="6" t="s">
        <v>757</v>
      </c>
      <c r="C726" s="6" t="s">
        <v>2378</v>
      </c>
      <c r="D726" s="6" t="s">
        <v>2370</v>
      </c>
      <c r="E726" s="6" t="s">
        <v>2371</v>
      </c>
      <c r="F726" s="7">
        <v>44586</v>
      </c>
      <c r="G726" s="7">
        <v>44232</v>
      </c>
      <c r="H726" s="6" t="s">
        <v>3104</v>
      </c>
      <c r="I726" s="6" t="s">
        <v>849</v>
      </c>
      <c r="J726" s="6" t="s">
        <v>2381</v>
      </c>
      <c r="K726" s="7">
        <v>45200</v>
      </c>
      <c r="L726" s="6" t="s">
        <v>2374</v>
      </c>
      <c r="M726" s="6" t="s">
        <v>2396</v>
      </c>
      <c r="N726" s="6" t="s">
        <v>849</v>
      </c>
      <c r="O726" s="7"/>
      <c r="P726" s="6" t="s">
        <v>2376</v>
      </c>
    </row>
    <row r="727" spans="1:16" x14ac:dyDescent="0.25">
      <c r="A727" s="5">
        <v>68641404</v>
      </c>
      <c r="B727" s="6" t="s">
        <v>758</v>
      </c>
      <c r="C727" s="6" t="s">
        <v>2378</v>
      </c>
      <c r="D727" s="6" t="s">
        <v>2370</v>
      </c>
      <c r="E727" s="6" t="s">
        <v>2405</v>
      </c>
      <c r="F727" s="7">
        <v>45113</v>
      </c>
      <c r="G727" s="7">
        <v>44232</v>
      </c>
      <c r="H727" s="6" t="s">
        <v>3105</v>
      </c>
      <c r="I727" s="6" t="s">
        <v>849</v>
      </c>
      <c r="J727" s="6" t="s">
        <v>2381</v>
      </c>
      <c r="K727" s="7">
        <v>45200</v>
      </c>
      <c r="L727" s="6" t="s">
        <v>2374</v>
      </c>
      <c r="M727" s="6" t="s">
        <v>2396</v>
      </c>
      <c r="N727" s="6" t="s">
        <v>849</v>
      </c>
      <c r="O727" s="7"/>
      <c r="P727" s="6" t="s">
        <v>2376</v>
      </c>
    </row>
    <row r="728" spans="1:16" x14ac:dyDescent="0.25">
      <c r="A728" s="5">
        <v>68649095</v>
      </c>
      <c r="B728" s="6" t="s">
        <v>302</v>
      </c>
      <c r="C728" s="6" t="s">
        <v>2378</v>
      </c>
      <c r="D728" s="6" t="s">
        <v>2370</v>
      </c>
      <c r="E728" s="6" t="s">
        <v>2371</v>
      </c>
      <c r="F728" s="7">
        <v>44552</v>
      </c>
      <c r="G728" s="7">
        <v>44235</v>
      </c>
      <c r="H728" s="6" t="s">
        <v>3106</v>
      </c>
      <c r="I728" s="6" t="s">
        <v>849</v>
      </c>
      <c r="J728" s="6" t="s">
        <v>2381</v>
      </c>
      <c r="K728" s="7">
        <v>45200</v>
      </c>
      <c r="L728" s="6" t="s">
        <v>2374</v>
      </c>
      <c r="M728" s="6" t="s">
        <v>2420</v>
      </c>
      <c r="N728" s="6" t="s">
        <v>849</v>
      </c>
      <c r="O728" s="7"/>
      <c r="P728" s="6" t="s">
        <v>2376</v>
      </c>
    </row>
    <row r="729" spans="1:16" x14ac:dyDescent="0.25">
      <c r="A729" s="5">
        <v>68649096</v>
      </c>
      <c r="B729" s="6" t="s">
        <v>303</v>
      </c>
      <c r="C729" s="6" t="s">
        <v>2378</v>
      </c>
      <c r="D729" s="6" t="s">
        <v>2370</v>
      </c>
      <c r="E729" s="6" t="s">
        <v>2371</v>
      </c>
      <c r="F729" s="7">
        <v>44562</v>
      </c>
      <c r="G729" s="7">
        <v>44235</v>
      </c>
      <c r="H729" s="6" t="s">
        <v>3107</v>
      </c>
      <c r="I729" s="6" t="s">
        <v>849</v>
      </c>
      <c r="J729" s="6" t="s">
        <v>2381</v>
      </c>
      <c r="K729" s="7">
        <v>45205</v>
      </c>
      <c r="L729" s="6" t="s">
        <v>2374</v>
      </c>
      <c r="M729" s="6" t="s">
        <v>2375</v>
      </c>
      <c r="N729" s="6" t="s">
        <v>849</v>
      </c>
      <c r="O729" s="7"/>
      <c r="P729" s="6" t="s">
        <v>2376</v>
      </c>
    </row>
    <row r="730" spans="1:16" x14ac:dyDescent="0.25">
      <c r="A730" s="5">
        <v>68649097</v>
      </c>
      <c r="B730" s="6" t="s">
        <v>304</v>
      </c>
      <c r="C730" s="6" t="s">
        <v>2378</v>
      </c>
      <c r="D730" s="6" t="s">
        <v>2370</v>
      </c>
      <c r="E730" s="6" t="s">
        <v>2371</v>
      </c>
      <c r="F730" s="7">
        <v>44929</v>
      </c>
      <c r="G730" s="7">
        <v>44235</v>
      </c>
      <c r="H730" s="6" t="s">
        <v>3108</v>
      </c>
      <c r="I730" s="6" t="s">
        <v>849</v>
      </c>
      <c r="J730" s="6" t="s">
        <v>2381</v>
      </c>
      <c r="K730" s="7">
        <v>45200</v>
      </c>
      <c r="L730" s="6" t="s">
        <v>2374</v>
      </c>
      <c r="M730" s="6" t="s">
        <v>2420</v>
      </c>
      <c r="N730" s="6" t="s">
        <v>849</v>
      </c>
      <c r="O730" s="7"/>
      <c r="P730" s="6" t="s">
        <v>2376</v>
      </c>
    </row>
    <row r="731" spans="1:16" x14ac:dyDescent="0.25">
      <c r="A731" s="5">
        <v>68649098</v>
      </c>
      <c r="B731" s="6" t="s">
        <v>305</v>
      </c>
      <c r="C731" s="6" t="s">
        <v>2378</v>
      </c>
      <c r="D731" s="6" t="s">
        <v>2370</v>
      </c>
      <c r="E731" s="6" t="s">
        <v>2371</v>
      </c>
      <c r="F731" s="7">
        <v>44545</v>
      </c>
      <c r="G731" s="7">
        <v>44235</v>
      </c>
      <c r="H731" s="6" t="s">
        <v>3109</v>
      </c>
      <c r="I731" s="6" t="s">
        <v>849</v>
      </c>
      <c r="J731" s="6" t="s">
        <v>2381</v>
      </c>
      <c r="K731" s="7">
        <v>45205</v>
      </c>
      <c r="L731" s="6" t="s">
        <v>2374</v>
      </c>
      <c r="M731" s="6" t="s">
        <v>2375</v>
      </c>
      <c r="N731" s="6" t="s">
        <v>849</v>
      </c>
      <c r="O731" s="7"/>
      <c r="P731" s="6" t="s">
        <v>2376</v>
      </c>
    </row>
    <row r="732" spans="1:16" x14ac:dyDescent="0.25">
      <c r="A732" s="5">
        <v>68649099</v>
      </c>
      <c r="B732" s="6" t="s">
        <v>421</v>
      </c>
      <c r="C732" s="6" t="s">
        <v>2378</v>
      </c>
      <c r="D732" s="6" t="s">
        <v>2370</v>
      </c>
      <c r="E732" s="6" t="s">
        <v>2405</v>
      </c>
      <c r="F732" s="7">
        <v>45185</v>
      </c>
      <c r="G732" s="7">
        <v>44235</v>
      </c>
      <c r="H732" s="6" t="s">
        <v>3110</v>
      </c>
      <c r="I732" s="6" t="s">
        <v>849</v>
      </c>
      <c r="J732" s="6" t="s">
        <v>2381</v>
      </c>
      <c r="K732" s="7">
        <v>45200</v>
      </c>
      <c r="L732" s="6" t="s">
        <v>2374</v>
      </c>
      <c r="M732" s="6" t="s">
        <v>2420</v>
      </c>
      <c r="N732" s="6" t="s">
        <v>849</v>
      </c>
      <c r="O732" s="7"/>
      <c r="P732" s="6" t="s">
        <v>2376</v>
      </c>
    </row>
    <row r="733" spans="1:16" x14ac:dyDescent="0.25">
      <c r="A733" s="5">
        <v>68649100</v>
      </c>
      <c r="B733" s="6" t="s">
        <v>422</v>
      </c>
      <c r="C733" s="6" t="s">
        <v>2378</v>
      </c>
      <c r="D733" s="6" t="s">
        <v>2370</v>
      </c>
      <c r="E733" s="6" t="s">
        <v>2405</v>
      </c>
      <c r="F733" s="7">
        <v>45184</v>
      </c>
      <c r="G733" s="7">
        <v>44235</v>
      </c>
      <c r="H733" s="6" t="s">
        <v>3111</v>
      </c>
      <c r="I733" s="6" t="s">
        <v>849</v>
      </c>
      <c r="J733" s="6" t="s">
        <v>2381</v>
      </c>
      <c r="K733" s="7">
        <v>45200</v>
      </c>
      <c r="L733" s="6" t="s">
        <v>2374</v>
      </c>
      <c r="M733" s="6" t="s">
        <v>2420</v>
      </c>
      <c r="N733" s="6" t="s">
        <v>849</v>
      </c>
      <c r="O733" s="7"/>
      <c r="P733" s="6" t="s">
        <v>2376</v>
      </c>
    </row>
    <row r="734" spans="1:16" x14ac:dyDescent="0.25">
      <c r="A734" s="5">
        <v>68649101</v>
      </c>
      <c r="B734" s="6" t="s">
        <v>759</v>
      </c>
      <c r="C734" s="6" t="s">
        <v>2378</v>
      </c>
      <c r="D734" s="6" t="s">
        <v>2370</v>
      </c>
      <c r="E734" s="6" t="s">
        <v>2371</v>
      </c>
      <c r="F734" s="7">
        <v>44929</v>
      </c>
      <c r="G734" s="7">
        <v>44235</v>
      </c>
      <c r="H734" s="6" t="s">
        <v>3112</v>
      </c>
      <c r="I734" s="6" t="s">
        <v>849</v>
      </c>
      <c r="J734" s="6" t="s">
        <v>2381</v>
      </c>
      <c r="K734" s="7">
        <v>45205</v>
      </c>
      <c r="L734" s="6" t="s">
        <v>2374</v>
      </c>
      <c r="M734" s="6" t="s">
        <v>2375</v>
      </c>
      <c r="N734" s="6" t="s">
        <v>849</v>
      </c>
      <c r="O734" s="7"/>
      <c r="P734" s="6" t="s">
        <v>2376</v>
      </c>
    </row>
    <row r="735" spans="1:16" x14ac:dyDescent="0.25">
      <c r="A735" s="5">
        <v>68650198</v>
      </c>
      <c r="B735" s="6" t="s">
        <v>565</v>
      </c>
      <c r="C735" s="6" t="s">
        <v>2386</v>
      </c>
      <c r="D735" s="6" t="s">
        <v>2370</v>
      </c>
      <c r="E735" s="6" t="s">
        <v>2391</v>
      </c>
      <c r="F735" s="7">
        <v>45194</v>
      </c>
      <c r="G735" s="7">
        <v>44236</v>
      </c>
      <c r="H735" s="6" t="s">
        <v>2792</v>
      </c>
      <c r="I735" s="6" t="s">
        <v>849</v>
      </c>
      <c r="J735" s="6" t="s">
        <v>2381</v>
      </c>
      <c r="K735" s="7">
        <v>45205</v>
      </c>
      <c r="L735" s="6" t="s">
        <v>2374</v>
      </c>
      <c r="M735" s="6" t="s">
        <v>2375</v>
      </c>
      <c r="N735" s="6" t="s">
        <v>849</v>
      </c>
      <c r="O735" s="7"/>
      <c r="P735" s="6" t="s">
        <v>2376</v>
      </c>
    </row>
    <row r="736" spans="1:16" x14ac:dyDescent="0.25">
      <c r="A736" s="5">
        <v>68650199</v>
      </c>
      <c r="B736" s="6" t="s">
        <v>760</v>
      </c>
      <c r="C736" s="6" t="s">
        <v>2378</v>
      </c>
      <c r="D736" s="6" t="s">
        <v>2370</v>
      </c>
      <c r="E736" s="6" t="s">
        <v>2371</v>
      </c>
      <c r="F736" s="7">
        <v>44562</v>
      </c>
      <c r="G736" s="7">
        <v>44236</v>
      </c>
      <c r="H736" s="6" t="s">
        <v>3113</v>
      </c>
      <c r="I736" s="6" t="s">
        <v>849</v>
      </c>
      <c r="J736" s="6" t="s">
        <v>2381</v>
      </c>
      <c r="K736" s="7">
        <v>45205</v>
      </c>
      <c r="L736" s="6" t="s">
        <v>2374</v>
      </c>
      <c r="M736" s="6" t="s">
        <v>2375</v>
      </c>
      <c r="N736" s="6" t="s">
        <v>849</v>
      </c>
      <c r="O736" s="7"/>
      <c r="P736" s="6" t="s">
        <v>2376</v>
      </c>
    </row>
    <row r="737" spans="1:16" x14ac:dyDescent="0.25">
      <c r="A737" s="5">
        <v>68652582</v>
      </c>
      <c r="B737" s="6" t="s">
        <v>761</v>
      </c>
      <c r="C737" s="6" t="s">
        <v>2378</v>
      </c>
      <c r="D737" s="6" t="s">
        <v>2370</v>
      </c>
      <c r="E737" s="6" t="s">
        <v>2405</v>
      </c>
      <c r="F737" s="7">
        <v>45140</v>
      </c>
      <c r="G737" s="7">
        <v>44239</v>
      </c>
      <c r="H737" s="6" t="s">
        <v>3114</v>
      </c>
      <c r="I737" s="6" t="s">
        <v>849</v>
      </c>
      <c r="J737" s="6" t="s">
        <v>2381</v>
      </c>
      <c r="K737" s="7">
        <v>45205</v>
      </c>
      <c r="L737" s="6" t="s">
        <v>2374</v>
      </c>
      <c r="M737" s="6" t="s">
        <v>2375</v>
      </c>
      <c r="N737" s="6" t="s">
        <v>849</v>
      </c>
      <c r="O737" s="7"/>
      <c r="P737" s="6" t="s">
        <v>2376</v>
      </c>
    </row>
    <row r="738" spans="1:16" x14ac:dyDescent="0.25">
      <c r="A738" s="5">
        <v>68653707</v>
      </c>
      <c r="B738" s="6" t="s">
        <v>3115</v>
      </c>
      <c r="C738" s="6" t="s">
        <v>2378</v>
      </c>
      <c r="D738" s="6" t="s">
        <v>2370</v>
      </c>
      <c r="E738" s="6" t="s">
        <v>2371</v>
      </c>
      <c r="F738" s="7">
        <v>44574</v>
      </c>
      <c r="G738" s="7">
        <v>44246</v>
      </c>
      <c r="H738" s="6" t="s">
        <v>3116</v>
      </c>
      <c r="I738" s="6" t="s">
        <v>849</v>
      </c>
      <c r="J738" s="6" t="s">
        <v>2381</v>
      </c>
      <c r="K738" s="7">
        <v>45200</v>
      </c>
      <c r="L738" s="6" t="s">
        <v>2374</v>
      </c>
      <c r="M738" s="6" t="s">
        <v>2396</v>
      </c>
      <c r="N738" s="6" t="s">
        <v>849</v>
      </c>
      <c r="O738" s="7"/>
      <c r="P738" s="6" t="s">
        <v>2376</v>
      </c>
    </row>
    <row r="739" spans="1:16" x14ac:dyDescent="0.25">
      <c r="A739" s="5">
        <v>68653712</v>
      </c>
      <c r="B739" s="6" t="s">
        <v>3117</v>
      </c>
      <c r="C739" s="6" t="s">
        <v>2378</v>
      </c>
      <c r="D739" s="6" t="s">
        <v>2370</v>
      </c>
      <c r="E739" s="6" t="s">
        <v>2371</v>
      </c>
      <c r="F739" s="7">
        <v>44592</v>
      </c>
      <c r="G739" s="7">
        <v>44246</v>
      </c>
      <c r="H739" s="6" t="s">
        <v>3118</v>
      </c>
      <c r="I739" s="6" t="s">
        <v>849</v>
      </c>
      <c r="J739" s="6" t="s">
        <v>2381</v>
      </c>
      <c r="K739" s="7">
        <v>45200</v>
      </c>
      <c r="L739" s="6" t="s">
        <v>2374</v>
      </c>
      <c r="M739" s="6" t="s">
        <v>2396</v>
      </c>
      <c r="N739" s="6" t="s">
        <v>849</v>
      </c>
      <c r="O739" s="7"/>
      <c r="P739" s="6" t="s">
        <v>2376</v>
      </c>
    </row>
    <row r="740" spans="1:16" x14ac:dyDescent="0.25">
      <c r="A740" s="5">
        <v>68653715</v>
      </c>
      <c r="B740" s="6" t="s">
        <v>3119</v>
      </c>
      <c r="C740" s="6" t="s">
        <v>2378</v>
      </c>
      <c r="D740" s="6" t="s">
        <v>2370</v>
      </c>
      <c r="E740" s="6" t="s">
        <v>2371</v>
      </c>
      <c r="F740" s="7">
        <v>44574</v>
      </c>
      <c r="G740" s="7">
        <v>44246</v>
      </c>
      <c r="H740" s="6" t="s">
        <v>3120</v>
      </c>
      <c r="I740" s="6" t="s">
        <v>849</v>
      </c>
      <c r="J740" s="6" t="s">
        <v>2381</v>
      </c>
      <c r="K740" s="7">
        <v>45200</v>
      </c>
      <c r="L740" s="6" t="s">
        <v>2374</v>
      </c>
      <c r="M740" s="6" t="s">
        <v>2396</v>
      </c>
      <c r="N740" s="6" t="s">
        <v>849</v>
      </c>
      <c r="O740" s="7"/>
      <c r="P740" s="6" t="s">
        <v>2376</v>
      </c>
    </row>
    <row r="741" spans="1:16" x14ac:dyDescent="0.25">
      <c r="A741" s="5">
        <v>68653716</v>
      </c>
      <c r="B741" s="6" t="s">
        <v>3121</v>
      </c>
      <c r="C741" s="6" t="s">
        <v>2378</v>
      </c>
      <c r="D741" s="6" t="s">
        <v>2370</v>
      </c>
      <c r="E741" s="6" t="s">
        <v>2371</v>
      </c>
      <c r="F741" s="7">
        <v>44574</v>
      </c>
      <c r="G741" s="7">
        <v>44246</v>
      </c>
      <c r="H741" s="6" t="s">
        <v>3122</v>
      </c>
      <c r="I741" s="6" t="s">
        <v>849</v>
      </c>
      <c r="J741" s="6" t="s">
        <v>2381</v>
      </c>
      <c r="K741" s="7">
        <v>45200</v>
      </c>
      <c r="L741" s="6" t="s">
        <v>2374</v>
      </c>
      <c r="M741" s="6" t="s">
        <v>2396</v>
      </c>
      <c r="N741" s="6" t="s">
        <v>849</v>
      </c>
      <c r="O741" s="7"/>
      <c r="P741" s="6" t="s">
        <v>2376</v>
      </c>
    </row>
    <row r="742" spans="1:16" x14ac:dyDescent="0.25">
      <c r="A742" s="5">
        <v>68653719</v>
      </c>
      <c r="B742" s="6" t="s">
        <v>3123</v>
      </c>
      <c r="C742" s="6" t="s">
        <v>2378</v>
      </c>
      <c r="D742" s="6" t="s">
        <v>2370</v>
      </c>
      <c r="E742" s="6" t="s">
        <v>2371</v>
      </c>
      <c r="F742" s="7">
        <v>44599</v>
      </c>
      <c r="G742" s="7">
        <v>44246</v>
      </c>
      <c r="H742" s="6" t="s">
        <v>3124</v>
      </c>
      <c r="I742" s="6" t="s">
        <v>849</v>
      </c>
      <c r="J742" s="6" t="s">
        <v>2381</v>
      </c>
      <c r="K742" s="7">
        <v>45200</v>
      </c>
      <c r="L742" s="6" t="s">
        <v>2374</v>
      </c>
      <c r="M742" s="6" t="s">
        <v>2396</v>
      </c>
      <c r="N742" s="6" t="s">
        <v>849</v>
      </c>
      <c r="O742" s="7"/>
      <c r="P742" s="6" t="s">
        <v>2376</v>
      </c>
    </row>
    <row r="743" spans="1:16" x14ac:dyDescent="0.25">
      <c r="A743" s="5">
        <v>68653720</v>
      </c>
      <c r="B743" s="6" t="s">
        <v>3125</v>
      </c>
      <c r="C743" s="6" t="s">
        <v>2378</v>
      </c>
      <c r="D743" s="6" t="s">
        <v>2370</v>
      </c>
      <c r="E743" s="6" t="s">
        <v>2371</v>
      </c>
      <c r="F743" s="7">
        <v>44585</v>
      </c>
      <c r="G743" s="7">
        <v>44246</v>
      </c>
      <c r="H743" s="6" t="s">
        <v>3126</v>
      </c>
      <c r="I743" s="6" t="s">
        <v>849</v>
      </c>
      <c r="J743" s="6" t="s">
        <v>2381</v>
      </c>
      <c r="K743" s="7">
        <v>45200</v>
      </c>
      <c r="L743" s="6" t="s">
        <v>2374</v>
      </c>
      <c r="M743" s="6" t="s">
        <v>2396</v>
      </c>
      <c r="N743" s="6" t="s">
        <v>849</v>
      </c>
      <c r="O743" s="7"/>
      <c r="P743" s="6" t="s">
        <v>2376</v>
      </c>
    </row>
    <row r="744" spans="1:16" x14ac:dyDescent="0.25">
      <c r="A744" s="5">
        <v>68653721</v>
      </c>
      <c r="B744" s="6" t="s">
        <v>3127</v>
      </c>
      <c r="C744" s="6" t="s">
        <v>2378</v>
      </c>
      <c r="D744" s="6" t="s">
        <v>2370</v>
      </c>
      <c r="E744" s="6" t="s">
        <v>2371</v>
      </c>
      <c r="F744" s="7">
        <v>44602</v>
      </c>
      <c r="G744" s="7">
        <v>44246</v>
      </c>
      <c r="H744" s="6" t="s">
        <v>3128</v>
      </c>
      <c r="I744" s="6" t="s">
        <v>849</v>
      </c>
      <c r="J744" s="6" t="s">
        <v>2381</v>
      </c>
      <c r="K744" s="7">
        <v>45200</v>
      </c>
      <c r="L744" s="6" t="s">
        <v>2374</v>
      </c>
      <c r="M744" s="6" t="s">
        <v>2396</v>
      </c>
      <c r="N744" s="6" t="s">
        <v>849</v>
      </c>
      <c r="O744" s="7"/>
      <c r="P744" s="6" t="s">
        <v>2376</v>
      </c>
    </row>
    <row r="745" spans="1:16" x14ac:dyDescent="0.25">
      <c r="A745" s="5">
        <v>68654217</v>
      </c>
      <c r="B745" s="6" t="s">
        <v>1443</v>
      </c>
      <c r="C745" s="6" t="s">
        <v>2378</v>
      </c>
      <c r="D745" s="6" t="s">
        <v>2370</v>
      </c>
      <c r="E745" s="6" t="s">
        <v>2405</v>
      </c>
      <c r="F745" s="7">
        <v>45140</v>
      </c>
      <c r="G745" s="7">
        <v>44241</v>
      </c>
      <c r="H745" s="6" t="s">
        <v>3129</v>
      </c>
      <c r="I745" s="6" t="s">
        <v>849</v>
      </c>
      <c r="J745" s="6" t="s">
        <v>2381</v>
      </c>
      <c r="K745" s="7">
        <v>45205</v>
      </c>
      <c r="L745" s="6" t="s">
        <v>2374</v>
      </c>
      <c r="M745" s="6" t="s">
        <v>2375</v>
      </c>
      <c r="N745" s="6" t="s">
        <v>849</v>
      </c>
      <c r="O745" s="7"/>
      <c r="P745" s="6" t="s">
        <v>2376</v>
      </c>
    </row>
    <row r="746" spans="1:16" x14ac:dyDescent="0.25">
      <c r="A746" s="5">
        <v>68654218</v>
      </c>
      <c r="B746" s="6" t="s">
        <v>306</v>
      </c>
      <c r="C746" s="6" t="s">
        <v>2378</v>
      </c>
      <c r="D746" s="6" t="s">
        <v>2370</v>
      </c>
      <c r="E746" s="6" t="s">
        <v>2371</v>
      </c>
      <c r="F746" s="7">
        <v>44995</v>
      </c>
      <c r="G746" s="7">
        <v>44241</v>
      </c>
      <c r="H746" s="6" t="s">
        <v>3130</v>
      </c>
      <c r="I746" s="6" t="s">
        <v>849</v>
      </c>
      <c r="J746" s="6" t="s">
        <v>2381</v>
      </c>
      <c r="K746" s="7">
        <v>45200</v>
      </c>
      <c r="L746" s="6" t="s">
        <v>2374</v>
      </c>
      <c r="M746" s="6" t="s">
        <v>2420</v>
      </c>
      <c r="N746" s="6" t="s">
        <v>849</v>
      </c>
      <c r="O746" s="7"/>
      <c r="P746" s="6" t="s">
        <v>2376</v>
      </c>
    </row>
    <row r="747" spans="1:16" x14ac:dyDescent="0.25">
      <c r="A747" s="5">
        <v>68654232</v>
      </c>
      <c r="B747" s="6" t="s">
        <v>307</v>
      </c>
      <c r="C747" s="6" t="s">
        <v>2378</v>
      </c>
      <c r="D747" s="6" t="s">
        <v>2370</v>
      </c>
      <c r="E747" s="6" t="s">
        <v>2371</v>
      </c>
      <c r="F747" s="7">
        <v>44995</v>
      </c>
      <c r="G747" s="7">
        <v>44241</v>
      </c>
      <c r="H747" s="6" t="s">
        <v>3131</v>
      </c>
      <c r="I747" s="6" t="s">
        <v>849</v>
      </c>
      <c r="J747" s="6" t="s">
        <v>2381</v>
      </c>
      <c r="K747" s="7">
        <v>45200</v>
      </c>
      <c r="L747" s="6" t="s">
        <v>2374</v>
      </c>
      <c r="M747" s="6" t="s">
        <v>2420</v>
      </c>
      <c r="N747" s="6" t="s">
        <v>849</v>
      </c>
      <c r="O747" s="7"/>
      <c r="P747" s="6" t="s">
        <v>2376</v>
      </c>
    </row>
    <row r="748" spans="1:16" x14ac:dyDescent="0.25">
      <c r="A748" s="5">
        <v>68654233</v>
      </c>
      <c r="B748" s="6" t="s">
        <v>308</v>
      </c>
      <c r="C748" s="6" t="s">
        <v>2378</v>
      </c>
      <c r="D748" s="6" t="s">
        <v>2370</v>
      </c>
      <c r="E748" s="6" t="s">
        <v>2371</v>
      </c>
      <c r="F748" s="7">
        <v>44562</v>
      </c>
      <c r="G748" s="7">
        <v>44241</v>
      </c>
      <c r="H748" s="6" t="s">
        <v>3132</v>
      </c>
      <c r="I748" s="6" t="s">
        <v>849</v>
      </c>
      <c r="J748" s="6" t="s">
        <v>2381</v>
      </c>
      <c r="K748" s="7">
        <v>45200</v>
      </c>
      <c r="L748" s="6" t="s">
        <v>2374</v>
      </c>
      <c r="M748" s="6" t="s">
        <v>2420</v>
      </c>
      <c r="N748" s="6" t="s">
        <v>849</v>
      </c>
      <c r="O748" s="7"/>
      <c r="P748" s="6" t="s">
        <v>2376</v>
      </c>
    </row>
    <row r="749" spans="1:16" x14ac:dyDescent="0.25">
      <c r="A749" s="5">
        <v>68654238</v>
      </c>
      <c r="B749" s="6" t="s">
        <v>309</v>
      </c>
      <c r="C749" s="6" t="s">
        <v>2378</v>
      </c>
      <c r="D749" s="6" t="s">
        <v>2370</v>
      </c>
      <c r="E749" s="6" t="s">
        <v>2371</v>
      </c>
      <c r="F749" s="7">
        <v>44552</v>
      </c>
      <c r="G749" s="7">
        <v>44241</v>
      </c>
      <c r="H749" s="6" t="s">
        <v>3133</v>
      </c>
      <c r="I749" s="6" t="s">
        <v>849</v>
      </c>
      <c r="J749" s="6" t="s">
        <v>2381</v>
      </c>
      <c r="K749" s="7">
        <v>45190</v>
      </c>
      <c r="L749" s="6" t="s">
        <v>2374</v>
      </c>
      <c r="M749" s="6" t="s">
        <v>2418</v>
      </c>
      <c r="N749" s="6" t="s">
        <v>849</v>
      </c>
      <c r="O749" s="7"/>
      <c r="P749" s="6" t="s">
        <v>2376</v>
      </c>
    </row>
    <row r="750" spans="1:16" x14ac:dyDescent="0.25">
      <c r="A750" s="5">
        <v>68654239</v>
      </c>
      <c r="B750" s="6" t="s">
        <v>310</v>
      </c>
      <c r="C750" s="6" t="s">
        <v>2378</v>
      </c>
      <c r="D750" s="6" t="s">
        <v>2370</v>
      </c>
      <c r="E750" s="6" t="s">
        <v>2371</v>
      </c>
      <c r="F750" s="7">
        <v>44562</v>
      </c>
      <c r="G750" s="7">
        <v>44241</v>
      </c>
      <c r="H750" s="6" t="s">
        <v>3134</v>
      </c>
      <c r="I750" s="6" t="s">
        <v>849</v>
      </c>
      <c r="J750" s="6" t="s">
        <v>2381</v>
      </c>
      <c r="K750" s="7">
        <v>45200</v>
      </c>
      <c r="L750" s="6" t="s">
        <v>2374</v>
      </c>
      <c r="M750" s="6" t="s">
        <v>2420</v>
      </c>
      <c r="N750" s="6" t="s">
        <v>849</v>
      </c>
      <c r="O750" s="7"/>
      <c r="P750" s="6" t="s">
        <v>2376</v>
      </c>
    </row>
    <row r="751" spans="1:16" x14ac:dyDescent="0.25">
      <c r="A751" s="5">
        <v>68655555</v>
      </c>
      <c r="B751" s="6" t="s">
        <v>1215</v>
      </c>
      <c r="C751" s="6" t="s">
        <v>2378</v>
      </c>
      <c r="D751" s="6" t="s">
        <v>2370</v>
      </c>
      <c r="E751" s="6" t="s">
        <v>2411</v>
      </c>
      <c r="F751" s="7">
        <v>44378</v>
      </c>
      <c r="G751" s="7">
        <v>44244</v>
      </c>
      <c r="H751" s="6" t="s">
        <v>3135</v>
      </c>
      <c r="I751" s="6" t="s">
        <v>849</v>
      </c>
      <c r="J751" s="6" t="s">
        <v>2381</v>
      </c>
      <c r="K751" s="7">
        <v>45200</v>
      </c>
      <c r="L751" s="6" t="s">
        <v>2374</v>
      </c>
      <c r="M751" s="6" t="s">
        <v>2420</v>
      </c>
      <c r="N751" s="6" t="s">
        <v>849</v>
      </c>
      <c r="O751" s="7"/>
      <c r="P751" s="6" t="s">
        <v>2376</v>
      </c>
    </row>
    <row r="752" spans="1:16" x14ac:dyDescent="0.25">
      <c r="A752" s="5">
        <v>68655557</v>
      </c>
      <c r="B752" s="6" t="s">
        <v>1305</v>
      </c>
      <c r="C752" s="6" t="s">
        <v>2378</v>
      </c>
      <c r="D752" s="6" t="s">
        <v>2370</v>
      </c>
      <c r="E752" s="6" t="s">
        <v>2391</v>
      </c>
      <c r="F752" s="7">
        <v>45140</v>
      </c>
      <c r="G752" s="7">
        <v>44244</v>
      </c>
      <c r="H752" s="6" t="s">
        <v>3136</v>
      </c>
      <c r="I752" s="6" t="s">
        <v>849</v>
      </c>
      <c r="J752" s="6" t="s">
        <v>2381</v>
      </c>
      <c r="K752" s="7">
        <v>45200</v>
      </c>
      <c r="L752" s="6" t="s">
        <v>2374</v>
      </c>
      <c r="M752" s="6" t="s">
        <v>2420</v>
      </c>
      <c r="N752" s="6" t="s">
        <v>849</v>
      </c>
      <c r="O752" s="7"/>
      <c r="P752" s="6" t="s">
        <v>2376</v>
      </c>
    </row>
    <row r="753" spans="1:16" x14ac:dyDescent="0.25">
      <c r="A753" s="5">
        <v>68655558</v>
      </c>
      <c r="B753" s="6" t="s">
        <v>1486</v>
      </c>
      <c r="C753" s="6" t="s">
        <v>2378</v>
      </c>
      <c r="D753" s="6" t="s">
        <v>2370</v>
      </c>
      <c r="E753" s="6" t="s">
        <v>2371</v>
      </c>
      <c r="F753" s="7">
        <v>44562</v>
      </c>
      <c r="G753" s="7">
        <v>44244</v>
      </c>
      <c r="H753" s="6" t="s">
        <v>3137</v>
      </c>
      <c r="I753" s="6" t="s">
        <v>849</v>
      </c>
      <c r="J753" s="6" t="s">
        <v>2381</v>
      </c>
      <c r="K753" s="7">
        <v>45200</v>
      </c>
      <c r="L753" s="6" t="s">
        <v>2374</v>
      </c>
      <c r="M753" s="6" t="s">
        <v>2420</v>
      </c>
      <c r="N753" s="6" t="s">
        <v>849</v>
      </c>
      <c r="O753" s="7"/>
      <c r="P753" s="6" t="s">
        <v>2376</v>
      </c>
    </row>
    <row r="754" spans="1:16" x14ac:dyDescent="0.25">
      <c r="A754" s="5">
        <v>68655559</v>
      </c>
      <c r="B754" s="6" t="s">
        <v>762</v>
      </c>
      <c r="C754" s="6" t="s">
        <v>2378</v>
      </c>
      <c r="D754" s="6" t="s">
        <v>2370</v>
      </c>
      <c r="E754" s="6" t="s">
        <v>2405</v>
      </c>
      <c r="F754" s="7">
        <v>45140</v>
      </c>
      <c r="G754" s="7">
        <v>44244</v>
      </c>
      <c r="H754" s="6" t="s">
        <v>3138</v>
      </c>
      <c r="I754" s="6" t="s">
        <v>849</v>
      </c>
      <c r="J754" s="6" t="s">
        <v>2381</v>
      </c>
      <c r="K754" s="7">
        <v>45200</v>
      </c>
      <c r="L754" s="6" t="s">
        <v>2374</v>
      </c>
      <c r="M754" s="6" t="s">
        <v>2420</v>
      </c>
      <c r="N754" s="6" t="s">
        <v>849</v>
      </c>
      <c r="O754" s="7"/>
      <c r="P754" s="6" t="s">
        <v>2376</v>
      </c>
    </row>
    <row r="755" spans="1:16" x14ac:dyDescent="0.25">
      <c r="A755" s="5">
        <v>68656226</v>
      </c>
      <c r="B755" s="6" t="s">
        <v>2132</v>
      </c>
      <c r="C755" s="6" t="s">
        <v>2378</v>
      </c>
      <c r="D755" s="6" t="s">
        <v>2370</v>
      </c>
      <c r="E755" s="6" t="s">
        <v>2391</v>
      </c>
      <c r="F755" s="7">
        <v>44973</v>
      </c>
      <c r="G755" s="7">
        <v>44245</v>
      </c>
      <c r="H755" s="6" t="s">
        <v>3139</v>
      </c>
      <c r="I755" s="6" t="s">
        <v>849</v>
      </c>
      <c r="J755" s="6" t="s">
        <v>2381</v>
      </c>
      <c r="K755" s="7">
        <v>45200</v>
      </c>
      <c r="L755" s="6" t="s">
        <v>2374</v>
      </c>
      <c r="M755" s="6" t="s">
        <v>2420</v>
      </c>
      <c r="N755" s="6" t="s">
        <v>849</v>
      </c>
      <c r="O755" s="7"/>
      <c r="P755" s="6" t="s">
        <v>2376</v>
      </c>
    </row>
    <row r="756" spans="1:16" x14ac:dyDescent="0.25">
      <c r="A756" s="5">
        <v>68656227</v>
      </c>
      <c r="B756" s="6" t="s">
        <v>763</v>
      </c>
      <c r="C756" s="6" t="s">
        <v>2378</v>
      </c>
      <c r="D756" s="6" t="s">
        <v>2370</v>
      </c>
      <c r="E756" s="6" t="s">
        <v>2405</v>
      </c>
      <c r="F756" s="7">
        <v>45151</v>
      </c>
      <c r="G756" s="7">
        <v>44256</v>
      </c>
      <c r="H756" s="6" t="s">
        <v>3140</v>
      </c>
      <c r="I756" s="6" t="s">
        <v>849</v>
      </c>
      <c r="J756" s="6" t="s">
        <v>2381</v>
      </c>
      <c r="K756" s="7">
        <v>45200</v>
      </c>
      <c r="L756" s="6" t="s">
        <v>2374</v>
      </c>
      <c r="M756" s="6" t="s">
        <v>2420</v>
      </c>
      <c r="N756" s="6" t="s">
        <v>849</v>
      </c>
      <c r="O756" s="7"/>
      <c r="P756" s="6" t="s">
        <v>2376</v>
      </c>
    </row>
    <row r="757" spans="1:16" x14ac:dyDescent="0.25">
      <c r="A757" s="5">
        <v>68656229</v>
      </c>
      <c r="B757" s="6" t="s">
        <v>3141</v>
      </c>
      <c r="C757" s="6" t="s">
        <v>2378</v>
      </c>
      <c r="D757" s="6" t="s">
        <v>2370</v>
      </c>
      <c r="E757" s="6" t="s">
        <v>2371</v>
      </c>
      <c r="F757" s="7">
        <v>44562</v>
      </c>
      <c r="G757" s="7">
        <v>44256</v>
      </c>
      <c r="H757" s="6" t="s">
        <v>3142</v>
      </c>
      <c r="I757" s="6" t="s">
        <v>849</v>
      </c>
      <c r="J757" s="6" t="s">
        <v>2381</v>
      </c>
      <c r="K757" s="7">
        <v>45200</v>
      </c>
      <c r="L757" s="6" t="s">
        <v>2374</v>
      </c>
      <c r="M757" s="6" t="s">
        <v>2420</v>
      </c>
      <c r="N757" s="6" t="s">
        <v>849</v>
      </c>
      <c r="O757" s="7"/>
      <c r="P757" s="6" t="s">
        <v>2376</v>
      </c>
    </row>
    <row r="758" spans="1:16" x14ac:dyDescent="0.25">
      <c r="A758" s="5">
        <v>68656230</v>
      </c>
      <c r="B758" s="6" t="s">
        <v>386</v>
      </c>
      <c r="C758" s="6" t="s">
        <v>2378</v>
      </c>
      <c r="D758" s="6" t="s">
        <v>2370</v>
      </c>
      <c r="E758" s="6" t="s">
        <v>2391</v>
      </c>
      <c r="F758" s="7">
        <v>45194</v>
      </c>
      <c r="G758" s="7">
        <v>44256</v>
      </c>
      <c r="H758" s="6" t="s">
        <v>3143</v>
      </c>
      <c r="I758" s="6" t="s">
        <v>849</v>
      </c>
      <c r="J758" s="6" t="s">
        <v>2381</v>
      </c>
      <c r="K758" s="7">
        <v>45200</v>
      </c>
      <c r="L758" s="6" t="s">
        <v>2374</v>
      </c>
      <c r="M758" s="6" t="s">
        <v>2420</v>
      </c>
      <c r="N758" s="6" t="s">
        <v>849</v>
      </c>
      <c r="O758" s="7"/>
      <c r="P758" s="6" t="s">
        <v>2376</v>
      </c>
    </row>
    <row r="759" spans="1:16" x14ac:dyDescent="0.25">
      <c r="A759" s="5">
        <v>68656231</v>
      </c>
      <c r="B759" s="6" t="s">
        <v>175</v>
      </c>
      <c r="C759" s="6" t="s">
        <v>2378</v>
      </c>
      <c r="D759" s="6" t="s">
        <v>2370</v>
      </c>
      <c r="E759" s="6" t="s">
        <v>2391</v>
      </c>
      <c r="F759" s="7">
        <v>45194</v>
      </c>
      <c r="G759" s="7">
        <v>44256</v>
      </c>
      <c r="H759" s="6" t="s">
        <v>3144</v>
      </c>
      <c r="I759" s="6" t="s">
        <v>849</v>
      </c>
      <c r="J759" s="6" t="s">
        <v>2381</v>
      </c>
      <c r="K759" s="7">
        <v>45200</v>
      </c>
      <c r="L759" s="6" t="s">
        <v>2374</v>
      </c>
      <c r="M759" s="6" t="s">
        <v>2420</v>
      </c>
      <c r="N759" s="6" t="s">
        <v>849</v>
      </c>
      <c r="O759" s="7"/>
      <c r="P759" s="6" t="s">
        <v>2376</v>
      </c>
    </row>
    <row r="760" spans="1:16" x14ac:dyDescent="0.25">
      <c r="A760" s="5">
        <v>68656232</v>
      </c>
      <c r="B760" s="6" t="s">
        <v>383</v>
      </c>
      <c r="C760" s="6" t="s">
        <v>2378</v>
      </c>
      <c r="D760" s="6" t="s">
        <v>2370</v>
      </c>
      <c r="E760" s="6" t="s">
        <v>2391</v>
      </c>
      <c r="F760" s="7">
        <v>45194</v>
      </c>
      <c r="G760" s="7">
        <v>44256</v>
      </c>
      <c r="H760" s="6" t="s">
        <v>3145</v>
      </c>
      <c r="I760" s="6" t="s">
        <v>849</v>
      </c>
      <c r="J760" s="6" t="s">
        <v>2381</v>
      </c>
      <c r="K760" s="7">
        <v>45200</v>
      </c>
      <c r="L760" s="6" t="s">
        <v>2374</v>
      </c>
      <c r="M760" s="6" t="s">
        <v>2420</v>
      </c>
      <c r="N760" s="6" t="s">
        <v>849</v>
      </c>
      <c r="O760" s="7"/>
      <c r="P760" s="6" t="s">
        <v>2376</v>
      </c>
    </row>
    <row r="761" spans="1:16" x14ac:dyDescent="0.25">
      <c r="A761" s="5">
        <v>68657016</v>
      </c>
      <c r="B761" s="6" t="s">
        <v>765</v>
      </c>
      <c r="C761" s="6" t="s">
        <v>2378</v>
      </c>
      <c r="D761" s="6" t="s">
        <v>2370</v>
      </c>
      <c r="E761" s="6" t="s">
        <v>2405</v>
      </c>
      <c r="F761" s="7">
        <v>44796</v>
      </c>
      <c r="G761" s="7">
        <v>44246</v>
      </c>
      <c r="H761" s="6" t="s">
        <v>3146</v>
      </c>
      <c r="I761" s="6" t="s">
        <v>849</v>
      </c>
      <c r="J761" s="6" t="s">
        <v>2381</v>
      </c>
      <c r="K761" s="7">
        <v>45205</v>
      </c>
      <c r="L761" s="6" t="s">
        <v>2374</v>
      </c>
      <c r="M761" s="6" t="s">
        <v>2375</v>
      </c>
      <c r="N761" s="6" t="s">
        <v>849</v>
      </c>
      <c r="O761" s="7"/>
      <c r="P761" s="6" t="s">
        <v>2376</v>
      </c>
    </row>
    <row r="762" spans="1:16" x14ac:dyDescent="0.25">
      <c r="A762" s="5">
        <v>68658786</v>
      </c>
      <c r="B762" s="6" t="s">
        <v>311</v>
      </c>
      <c r="C762" s="6" t="s">
        <v>2378</v>
      </c>
      <c r="D762" s="6" t="s">
        <v>2370</v>
      </c>
      <c r="E762" s="6" t="s">
        <v>2371</v>
      </c>
      <c r="F762" s="7">
        <v>44739</v>
      </c>
      <c r="G762" s="7">
        <v>44248</v>
      </c>
      <c r="H762" s="6" t="s">
        <v>3008</v>
      </c>
      <c r="I762" s="6" t="s">
        <v>849</v>
      </c>
      <c r="J762" s="6" t="s">
        <v>2381</v>
      </c>
      <c r="K762" s="7">
        <v>45200</v>
      </c>
      <c r="L762" s="6" t="s">
        <v>2374</v>
      </c>
      <c r="M762" s="6" t="s">
        <v>2420</v>
      </c>
      <c r="N762" s="6" t="s">
        <v>849</v>
      </c>
      <c r="O762" s="7"/>
      <c r="P762" s="6" t="s">
        <v>2376</v>
      </c>
    </row>
    <row r="763" spans="1:16" x14ac:dyDescent="0.25">
      <c r="A763" s="5">
        <v>68658792</v>
      </c>
      <c r="B763" s="6" t="s">
        <v>423</v>
      </c>
      <c r="C763" s="6" t="s">
        <v>2378</v>
      </c>
      <c r="D763" s="6" t="s">
        <v>2370</v>
      </c>
      <c r="E763" s="6" t="s">
        <v>2391</v>
      </c>
      <c r="F763" s="7">
        <v>45194</v>
      </c>
      <c r="G763" s="7">
        <v>44259</v>
      </c>
      <c r="H763" s="6" t="s">
        <v>3147</v>
      </c>
      <c r="I763" s="6" t="s">
        <v>849</v>
      </c>
      <c r="J763" s="6" t="s">
        <v>2381</v>
      </c>
      <c r="K763" s="7">
        <v>45205</v>
      </c>
      <c r="L763" s="6" t="s">
        <v>2374</v>
      </c>
      <c r="M763" s="6" t="s">
        <v>2375</v>
      </c>
      <c r="N763" s="6" t="s">
        <v>849</v>
      </c>
      <c r="O763" s="7"/>
      <c r="P763" s="6" t="s">
        <v>2376</v>
      </c>
    </row>
    <row r="764" spans="1:16" x14ac:dyDescent="0.25">
      <c r="A764" s="5">
        <v>68658793</v>
      </c>
      <c r="B764" s="6" t="s">
        <v>357</v>
      </c>
      <c r="C764" s="6" t="s">
        <v>2378</v>
      </c>
      <c r="D764" s="6" t="s">
        <v>2370</v>
      </c>
      <c r="E764" s="6" t="s">
        <v>2391</v>
      </c>
      <c r="F764" s="7">
        <v>45194</v>
      </c>
      <c r="G764" s="7">
        <v>44259</v>
      </c>
      <c r="H764" s="6" t="s">
        <v>3148</v>
      </c>
      <c r="I764" s="6" t="s">
        <v>849</v>
      </c>
      <c r="J764" s="6" t="s">
        <v>2381</v>
      </c>
      <c r="K764" s="7">
        <v>45205</v>
      </c>
      <c r="L764" s="6" t="s">
        <v>2374</v>
      </c>
      <c r="M764" s="6" t="s">
        <v>2375</v>
      </c>
      <c r="N764" s="6" t="s">
        <v>849</v>
      </c>
      <c r="O764" s="7"/>
      <c r="P764" s="6" t="s">
        <v>2376</v>
      </c>
    </row>
    <row r="765" spans="1:16" x14ac:dyDescent="0.25">
      <c r="A765" s="5">
        <v>68658794</v>
      </c>
      <c r="B765" s="6" t="s">
        <v>408</v>
      </c>
      <c r="C765" s="6" t="s">
        <v>2378</v>
      </c>
      <c r="D765" s="6" t="s">
        <v>2370</v>
      </c>
      <c r="E765" s="6" t="s">
        <v>2391</v>
      </c>
      <c r="F765" s="7">
        <v>45194</v>
      </c>
      <c r="G765" s="7">
        <v>44259</v>
      </c>
      <c r="H765" s="6" t="s">
        <v>3149</v>
      </c>
      <c r="I765" s="6" t="s">
        <v>849</v>
      </c>
      <c r="J765" s="6" t="s">
        <v>2381</v>
      </c>
      <c r="K765" s="7">
        <v>45194</v>
      </c>
      <c r="L765" s="6" t="s">
        <v>2374</v>
      </c>
      <c r="M765" s="6" t="s">
        <v>2381</v>
      </c>
      <c r="N765" s="6" t="s">
        <v>849</v>
      </c>
      <c r="O765" s="7"/>
      <c r="P765" s="6" t="s">
        <v>2376</v>
      </c>
    </row>
    <row r="766" spans="1:16" x14ac:dyDescent="0.25">
      <c r="A766" s="5">
        <v>68658795</v>
      </c>
      <c r="B766" s="6" t="s">
        <v>405</v>
      </c>
      <c r="C766" s="6" t="s">
        <v>2378</v>
      </c>
      <c r="D766" s="6" t="s">
        <v>2370</v>
      </c>
      <c r="E766" s="6" t="s">
        <v>2391</v>
      </c>
      <c r="F766" s="7">
        <v>44965</v>
      </c>
      <c r="G766" s="7">
        <v>44259</v>
      </c>
      <c r="H766" s="6" t="s">
        <v>3150</v>
      </c>
      <c r="I766" s="6" t="s">
        <v>849</v>
      </c>
      <c r="J766" s="6" t="s">
        <v>2381</v>
      </c>
      <c r="K766" s="7">
        <v>45151</v>
      </c>
      <c r="L766" s="6" t="s">
        <v>2374</v>
      </c>
      <c r="M766" s="6" t="s">
        <v>2403</v>
      </c>
      <c r="N766" s="6" t="s">
        <v>849</v>
      </c>
      <c r="O766" s="7"/>
      <c r="P766" s="6" t="s">
        <v>2376</v>
      </c>
    </row>
    <row r="767" spans="1:16" x14ac:dyDescent="0.25">
      <c r="A767" s="5">
        <v>68658796</v>
      </c>
      <c r="B767" s="6" t="s">
        <v>409</v>
      </c>
      <c r="C767" s="6" t="s">
        <v>2378</v>
      </c>
      <c r="D767" s="6" t="s">
        <v>2370</v>
      </c>
      <c r="E767" s="6" t="s">
        <v>2391</v>
      </c>
      <c r="F767" s="7">
        <v>45194</v>
      </c>
      <c r="G767" s="7">
        <v>44259</v>
      </c>
      <c r="H767" s="6" t="s">
        <v>3151</v>
      </c>
      <c r="I767" s="6" t="s">
        <v>849</v>
      </c>
      <c r="J767" s="6" t="s">
        <v>2381</v>
      </c>
      <c r="K767" s="7">
        <v>45200</v>
      </c>
      <c r="L767" s="6" t="s">
        <v>2374</v>
      </c>
      <c r="M767" s="6" t="s">
        <v>2420</v>
      </c>
      <c r="N767" s="6" t="s">
        <v>849</v>
      </c>
      <c r="O767" s="7"/>
      <c r="P767" s="6" t="s">
        <v>2376</v>
      </c>
    </row>
    <row r="768" spans="1:16" x14ac:dyDescent="0.25">
      <c r="A768" s="5">
        <v>68659717</v>
      </c>
      <c r="B768" s="6" t="s">
        <v>181</v>
      </c>
      <c r="C768" s="6" t="s">
        <v>2386</v>
      </c>
      <c r="D768" s="6" t="s">
        <v>2370</v>
      </c>
      <c r="E768" s="6" t="s">
        <v>2371</v>
      </c>
      <c r="F768" s="7">
        <v>44477</v>
      </c>
      <c r="G768" s="7">
        <v>44251</v>
      </c>
      <c r="H768" s="6" t="s">
        <v>2870</v>
      </c>
      <c r="I768" s="6" t="s">
        <v>849</v>
      </c>
      <c r="J768" s="6" t="s">
        <v>2381</v>
      </c>
      <c r="K768" s="7">
        <v>45200</v>
      </c>
      <c r="L768" s="6" t="s">
        <v>2374</v>
      </c>
      <c r="M768" s="6" t="s">
        <v>2420</v>
      </c>
      <c r="N768" s="6" t="s">
        <v>849</v>
      </c>
      <c r="O768" s="7"/>
      <c r="P768" s="6" t="s">
        <v>2376</v>
      </c>
    </row>
    <row r="769" spans="1:16" x14ac:dyDescent="0.25">
      <c r="A769" s="5">
        <v>68659718</v>
      </c>
      <c r="B769" s="6" t="s">
        <v>766</v>
      </c>
      <c r="C769" s="6" t="s">
        <v>2378</v>
      </c>
      <c r="D769" s="6" t="s">
        <v>2370</v>
      </c>
      <c r="E769" s="6" t="s">
        <v>2405</v>
      </c>
      <c r="F769" s="7">
        <v>45197</v>
      </c>
      <c r="G769" s="7">
        <v>44251</v>
      </c>
      <c r="H769" s="6" t="s">
        <v>3152</v>
      </c>
      <c r="I769" s="6" t="s">
        <v>849</v>
      </c>
      <c r="J769" s="6" t="s">
        <v>2381</v>
      </c>
      <c r="K769" s="7">
        <v>45200</v>
      </c>
      <c r="L769" s="6" t="s">
        <v>2374</v>
      </c>
      <c r="M769" s="6" t="s">
        <v>2420</v>
      </c>
      <c r="N769" s="6" t="s">
        <v>849</v>
      </c>
      <c r="O769" s="7"/>
      <c r="P769" s="6" t="s">
        <v>2376</v>
      </c>
    </row>
    <row r="770" spans="1:16" x14ac:dyDescent="0.25">
      <c r="A770" s="5">
        <v>68659719</v>
      </c>
      <c r="B770" s="6" t="s">
        <v>766</v>
      </c>
      <c r="C770" s="6" t="s">
        <v>2378</v>
      </c>
      <c r="D770" s="6" t="s">
        <v>2370</v>
      </c>
      <c r="E770" s="6" t="s">
        <v>2391</v>
      </c>
      <c r="F770" s="7">
        <v>44901</v>
      </c>
      <c r="G770" s="7">
        <v>44251</v>
      </c>
      <c r="H770" s="6" t="s">
        <v>3153</v>
      </c>
      <c r="I770" s="6" t="s">
        <v>849</v>
      </c>
      <c r="J770" s="6" t="s">
        <v>2381</v>
      </c>
      <c r="K770" s="7">
        <v>45200</v>
      </c>
      <c r="L770" s="6" t="s">
        <v>2374</v>
      </c>
      <c r="M770" s="6" t="s">
        <v>2420</v>
      </c>
      <c r="N770" s="6" t="s">
        <v>849</v>
      </c>
      <c r="O770" s="7"/>
      <c r="P770" s="6" t="s">
        <v>2376</v>
      </c>
    </row>
    <row r="771" spans="1:16" x14ac:dyDescent="0.25">
      <c r="A771" s="5">
        <v>68659722</v>
      </c>
      <c r="B771" s="6" t="s">
        <v>312</v>
      </c>
      <c r="C771" s="6" t="s">
        <v>2378</v>
      </c>
      <c r="D771" s="6" t="s">
        <v>2370</v>
      </c>
      <c r="E771" s="6" t="s">
        <v>2371</v>
      </c>
      <c r="F771" s="7">
        <v>44593</v>
      </c>
      <c r="G771" s="7">
        <v>44250</v>
      </c>
      <c r="H771" s="6" t="s">
        <v>3154</v>
      </c>
      <c r="I771" s="6" t="s">
        <v>849</v>
      </c>
      <c r="J771" s="6" t="s">
        <v>2381</v>
      </c>
      <c r="K771" s="7">
        <v>45200</v>
      </c>
      <c r="L771" s="6" t="s">
        <v>2374</v>
      </c>
      <c r="M771" s="6" t="s">
        <v>2420</v>
      </c>
      <c r="N771" s="6" t="s">
        <v>849</v>
      </c>
      <c r="O771" s="7"/>
      <c r="P771" s="6" t="s">
        <v>2376</v>
      </c>
    </row>
    <row r="772" spans="1:16" x14ac:dyDescent="0.25">
      <c r="A772" s="5">
        <v>68659723</v>
      </c>
      <c r="B772" s="6" t="s">
        <v>767</v>
      </c>
      <c r="C772" s="6" t="s">
        <v>2378</v>
      </c>
      <c r="D772" s="6" t="s">
        <v>2370</v>
      </c>
      <c r="E772" s="6" t="s">
        <v>2371</v>
      </c>
      <c r="F772" s="7">
        <v>44593</v>
      </c>
      <c r="G772" s="7">
        <v>44250</v>
      </c>
      <c r="H772" s="6" t="s">
        <v>3155</v>
      </c>
      <c r="I772" s="6" t="s">
        <v>849</v>
      </c>
      <c r="J772" s="6" t="s">
        <v>2381</v>
      </c>
      <c r="K772" s="7">
        <v>45200</v>
      </c>
      <c r="L772" s="6" t="s">
        <v>2374</v>
      </c>
      <c r="M772" s="6" t="s">
        <v>2420</v>
      </c>
      <c r="N772" s="6" t="s">
        <v>849</v>
      </c>
      <c r="O772" s="7"/>
      <c r="P772" s="6" t="s">
        <v>2376</v>
      </c>
    </row>
    <row r="773" spans="1:16" x14ac:dyDescent="0.25">
      <c r="A773" s="5">
        <v>68659724</v>
      </c>
      <c r="B773" s="6" t="s">
        <v>768</v>
      </c>
      <c r="C773" s="6" t="s">
        <v>2378</v>
      </c>
      <c r="D773" s="6" t="s">
        <v>2370</v>
      </c>
      <c r="E773" s="6" t="s">
        <v>2391</v>
      </c>
      <c r="F773" s="7">
        <v>45194</v>
      </c>
      <c r="G773" s="7">
        <v>44250</v>
      </c>
      <c r="H773" s="6" t="s">
        <v>3156</v>
      </c>
      <c r="I773" s="6" t="s">
        <v>849</v>
      </c>
      <c r="J773" s="6" t="s">
        <v>2381</v>
      </c>
      <c r="K773" s="7">
        <v>45205</v>
      </c>
      <c r="L773" s="6" t="s">
        <v>2374</v>
      </c>
      <c r="M773" s="6" t="s">
        <v>2375</v>
      </c>
      <c r="N773" s="6" t="s">
        <v>849</v>
      </c>
      <c r="O773" s="7"/>
      <c r="P773" s="6" t="s">
        <v>2376</v>
      </c>
    </row>
    <row r="774" spans="1:16" x14ac:dyDescent="0.25">
      <c r="A774" s="5">
        <v>68659726</v>
      </c>
      <c r="B774" s="6" t="s">
        <v>313</v>
      </c>
      <c r="C774" s="6" t="s">
        <v>2378</v>
      </c>
      <c r="D774" s="6" t="s">
        <v>2370</v>
      </c>
      <c r="E774" s="6" t="s">
        <v>2371</v>
      </c>
      <c r="F774" s="7">
        <v>44593</v>
      </c>
      <c r="G774" s="7">
        <v>44250</v>
      </c>
      <c r="H774" s="6" t="s">
        <v>3157</v>
      </c>
      <c r="I774" s="6" t="s">
        <v>849</v>
      </c>
      <c r="J774" s="6" t="s">
        <v>2381</v>
      </c>
      <c r="K774" s="7">
        <v>45205</v>
      </c>
      <c r="L774" s="6" t="s">
        <v>2374</v>
      </c>
      <c r="M774" s="6" t="s">
        <v>2375</v>
      </c>
      <c r="N774" s="6" t="s">
        <v>849</v>
      </c>
      <c r="O774" s="7"/>
      <c r="P774" s="6" t="s">
        <v>2376</v>
      </c>
    </row>
    <row r="775" spans="1:16" x14ac:dyDescent="0.25">
      <c r="A775" s="5">
        <v>68659823</v>
      </c>
      <c r="B775" s="6" t="s">
        <v>287</v>
      </c>
      <c r="C775" s="6" t="s">
        <v>2378</v>
      </c>
      <c r="D775" s="6" t="s">
        <v>2370</v>
      </c>
      <c r="E775" s="6" t="s">
        <v>2371</v>
      </c>
      <c r="F775" s="7">
        <v>44840</v>
      </c>
      <c r="G775" s="7">
        <v>44260</v>
      </c>
      <c r="H775" s="6" t="s">
        <v>2950</v>
      </c>
      <c r="I775" s="6" t="s">
        <v>849</v>
      </c>
      <c r="J775" s="6" t="s">
        <v>2381</v>
      </c>
      <c r="K775" s="7">
        <v>45205</v>
      </c>
      <c r="L775" s="6" t="s">
        <v>2374</v>
      </c>
      <c r="M775" s="6" t="s">
        <v>2375</v>
      </c>
      <c r="N775" s="6" t="s">
        <v>849</v>
      </c>
      <c r="O775" s="7"/>
      <c r="P775" s="6" t="s">
        <v>2376</v>
      </c>
    </row>
    <row r="776" spans="1:16" x14ac:dyDescent="0.25">
      <c r="A776" s="5">
        <v>68659824</v>
      </c>
      <c r="B776" s="6" t="s">
        <v>289</v>
      </c>
      <c r="C776" s="6" t="s">
        <v>2378</v>
      </c>
      <c r="D776" s="6" t="s">
        <v>2370</v>
      </c>
      <c r="E776" s="6" t="s">
        <v>2371</v>
      </c>
      <c r="F776" s="7">
        <v>44840</v>
      </c>
      <c r="G776" s="7">
        <v>44260</v>
      </c>
      <c r="H776" s="6" t="s">
        <v>2801</v>
      </c>
      <c r="I776" s="6" t="s">
        <v>849</v>
      </c>
      <c r="J776" s="6" t="s">
        <v>2381</v>
      </c>
      <c r="K776" s="7">
        <v>45205</v>
      </c>
      <c r="L776" s="6" t="s">
        <v>2374</v>
      </c>
      <c r="M776" s="6" t="s">
        <v>2375</v>
      </c>
      <c r="N776" s="6" t="s">
        <v>849</v>
      </c>
      <c r="O776" s="7"/>
      <c r="P776" s="6" t="s">
        <v>2376</v>
      </c>
    </row>
    <row r="777" spans="1:16" x14ac:dyDescent="0.25">
      <c r="A777" s="5">
        <v>68668328</v>
      </c>
      <c r="B777" s="6" t="s">
        <v>3158</v>
      </c>
      <c r="C777" s="6" t="s">
        <v>2378</v>
      </c>
      <c r="D777" s="6" t="s">
        <v>2370</v>
      </c>
      <c r="E777" s="6" t="s">
        <v>2405</v>
      </c>
      <c r="F777" s="7">
        <v>45135</v>
      </c>
      <c r="G777" s="7">
        <v>44260</v>
      </c>
      <c r="H777" s="6" t="s">
        <v>3159</v>
      </c>
      <c r="I777" s="6" t="s">
        <v>849</v>
      </c>
      <c r="J777" s="6" t="s">
        <v>2381</v>
      </c>
      <c r="K777" s="7">
        <v>45205</v>
      </c>
      <c r="L777" s="6" t="s">
        <v>2374</v>
      </c>
      <c r="M777" s="6" t="s">
        <v>2375</v>
      </c>
      <c r="N777" s="6" t="s">
        <v>849</v>
      </c>
      <c r="O777" s="7"/>
      <c r="P777" s="6" t="s">
        <v>2376</v>
      </c>
    </row>
    <row r="778" spans="1:16" x14ac:dyDescent="0.25">
      <c r="A778" s="5">
        <v>68687761</v>
      </c>
      <c r="B778" s="6" t="s">
        <v>707</v>
      </c>
      <c r="C778" s="6" t="s">
        <v>2378</v>
      </c>
      <c r="D778" s="6" t="s">
        <v>2370</v>
      </c>
      <c r="E778" s="6" t="s">
        <v>2391</v>
      </c>
      <c r="F778" s="7">
        <v>45194</v>
      </c>
      <c r="G778" s="7">
        <v>44284</v>
      </c>
      <c r="H778" s="6" t="s">
        <v>2964</v>
      </c>
      <c r="I778" s="6" t="s">
        <v>849</v>
      </c>
      <c r="J778" s="6" t="s">
        <v>2381</v>
      </c>
      <c r="K778" s="7">
        <v>45205</v>
      </c>
      <c r="L778" s="6" t="s">
        <v>2374</v>
      </c>
      <c r="M778" s="6" t="s">
        <v>2375</v>
      </c>
      <c r="N778" s="6" t="s">
        <v>849</v>
      </c>
      <c r="O778" s="7"/>
      <c r="P778" s="6" t="s">
        <v>2376</v>
      </c>
    </row>
    <row r="779" spans="1:16" x14ac:dyDescent="0.25">
      <c r="A779" s="5">
        <v>68687762</v>
      </c>
      <c r="B779" s="6" t="s">
        <v>702</v>
      </c>
      <c r="C779" s="6" t="s">
        <v>2378</v>
      </c>
      <c r="D779" s="6" t="s">
        <v>2370</v>
      </c>
      <c r="E779" s="6" t="s">
        <v>2391</v>
      </c>
      <c r="F779" s="7">
        <v>45194</v>
      </c>
      <c r="G779" s="7">
        <v>44284</v>
      </c>
      <c r="H779" s="6" t="s">
        <v>2956</v>
      </c>
      <c r="I779" s="6" t="s">
        <v>849</v>
      </c>
      <c r="J779" s="6" t="s">
        <v>2381</v>
      </c>
      <c r="K779" s="7">
        <v>45194</v>
      </c>
      <c r="L779" s="6" t="s">
        <v>2374</v>
      </c>
      <c r="M779" s="6" t="s">
        <v>2381</v>
      </c>
      <c r="N779" s="6" t="s">
        <v>849</v>
      </c>
      <c r="O779" s="7"/>
      <c r="P779" s="6" t="s">
        <v>2376</v>
      </c>
    </row>
    <row r="780" spans="1:16" x14ac:dyDescent="0.25">
      <c r="A780" s="5">
        <v>68687763</v>
      </c>
      <c r="B780" s="6" t="s">
        <v>420</v>
      </c>
      <c r="C780" s="6" t="s">
        <v>2378</v>
      </c>
      <c r="D780" s="6" t="s">
        <v>2370</v>
      </c>
      <c r="E780" s="6" t="s">
        <v>2391</v>
      </c>
      <c r="F780" s="7">
        <v>45189</v>
      </c>
      <c r="G780" s="7">
        <v>44284</v>
      </c>
      <c r="H780" s="6" t="s">
        <v>2955</v>
      </c>
      <c r="I780" s="6" t="s">
        <v>849</v>
      </c>
      <c r="J780" s="6" t="s">
        <v>2381</v>
      </c>
      <c r="K780" s="7">
        <v>45191</v>
      </c>
      <c r="L780" s="6" t="s">
        <v>2374</v>
      </c>
      <c r="M780" s="6" t="s">
        <v>2381</v>
      </c>
      <c r="N780" s="6" t="s">
        <v>849</v>
      </c>
      <c r="O780" s="7"/>
      <c r="P780" s="6" t="s">
        <v>2376</v>
      </c>
    </row>
    <row r="781" spans="1:16" x14ac:dyDescent="0.25">
      <c r="A781" s="5">
        <v>68687786</v>
      </c>
      <c r="B781" s="6" t="s">
        <v>771</v>
      </c>
      <c r="C781" s="6" t="s">
        <v>2378</v>
      </c>
      <c r="D781" s="6" t="s">
        <v>2370</v>
      </c>
      <c r="E781" s="6" t="s">
        <v>2391</v>
      </c>
      <c r="F781" s="7">
        <v>45194</v>
      </c>
      <c r="G781" s="7">
        <v>44284</v>
      </c>
      <c r="H781" s="6" t="s">
        <v>2968</v>
      </c>
      <c r="I781" s="6" t="s">
        <v>849</v>
      </c>
      <c r="J781" s="6" t="s">
        <v>2381</v>
      </c>
      <c r="K781" s="7">
        <v>45194</v>
      </c>
      <c r="L781" s="6" t="s">
        <v>2374</v>
      </c>
      <c r="M781" s="6" t="s">
        <v>2381</v>
      </c>
      <c r="N781" s="6" t="s">
        <v>849</v>
      </c>
      <c r="O781" s="7"/>
      <c r="P781" s="6" t="s">
        <v>2376</v>
      </c>
    </row>
    <row r="782" spans="1:16" x14ac:dyDescent="0.25">
      <c r="A782" s="5">
        <v>68688167</v>
      </c>
      <c r="B782" s="6" t="s">
        <v>772</v>
      </c>
      <c r="C782" s="6" t="s">
        <v>2378</v>
      </c>
      <c r="D782" s="6" t="s">
        <v>2370</v>
      </c>
      <c r="E782" s="6" t="s">
        <v>2405</v>
      </c>
      <c r="F782" s="7">
        <v>44853</v>
      </c>
      <c r="G782" s="7">
        <v>44293</v>
      </c>
      <c r="H782" s="6" t="s">
        <v>2710</v>
      </c>
      <c r="I782" s="6" t="s">
        <v>849</v>
      </c>
      <c r="J782" s="6" t="s">
        <v>2381</v>
      </c>
      <c r="K782" s="7">
        <v>45200</v>
      </c>
      <c r="L782" s="6" t="s">
        <v>2374</v>
      </c>
      <c r="M782" s="6" t="s">
        <v>2420</v>
      </c>
      <c r="N782" s="6" t="s">
        <v>849</v>
      </c>
      <c r="O782" s="7"/>
      <c r="P782" s="6" t="s">
        <v>2376</v>
      </c>
    </row>
    <row r="783" spans="1:16" x14ac:dyDescent="0.25">
      <c r="A783" s="5">
        <v>68688168</v>
      </c>
      <c r="B783" s="6" t="s">
        <v>314</v>
      </c>
      <c r="C783" s="6" t="s">
        <v>2378</v>
      </c>
      <c r="D783" s="6" t="s">
        <v>2370</v>
      </c>
      <c r="E783" s="6" t="s">
        <v>2371</v>
      </c>
      <c r="F783" s="7">
        <v>44694</v>
      </c>
      <c r="G783" s="7">
        <v>44293</v>
      </c>
      <c r="H783" s="6" t="s">
        <v>2709</v>
      </c>
      <c r="I783" s="6" t="s">
        <v>849</v>
      </c>
      <c r="J783" s="6" t="s">
        <v>2381</v>
      </c>
      <c r="K783" s="7">
        <v>45200</v>
      </c>
      <c r="L783" s="6" t="s">
        <v>2374</v>
      </c>
      <c r="M783" s="6" t="s">
        <v>2420</v>
      </c>
      <c r="N783" s="6" t="s">
        <v>849</v>
      </c>
      <c r="O783" s="7"/>
      <c r="P783" s="6" t="s">
        <v>2376</v>
      </c>
    </row>
    <row r="784" spans="1:16" x14ac:dyDescent="0.25">
      <c r="A784" s="5">
        <v>68689251</v>
      </c>
      <c r="B784" s="6" t="s">
        <v>315</v>
      </c>
      <c r="C784" s="6" t="s">
        <v>2378</v>
      </c>
      <c r="D784" s="6" t="s">
        <v>2370</v>
      </c>
      <c r="E784" s="6" t="s">
        <v>2371</v>
      </c>
      <c r="F784" s="7">
        <v>44508</v>
      </c>
      <c r="G784" s="7">
        <v>44292</v>
      </c>
      <c r="H784" s="6" t="s">
        <v>3160</v>
      </c>
      <c r="I784" s="6" t="s">
        <v>849</v>
      </c>
      <c r="J784" s="6" t="s">
        <v>2381</v>
      </c>
      <c r="K784" s="7">
        <v>45200</v>
      </c>
      <c r="L784" s="6" t="s">
        <v>2374</v>
      </c>
      <c r="M784" s="6" t="s">
        <v>2420</v>
      </c>
      <c r="N784" s="6" t="s">
        <v>849</v>
      </c>
      <c r="O784" s="7"/>
      <c r="P784" s="6" t="s">
        <v>2376</v>
      </c>
    </row>
    <row r="785" spans="1:16" x14ac:dyDescent="0.25">
      <c r="A785" s="5">
        <v>68689252</v>
      </c>
      <c r="B785" s="6" t="s">
        <v>773</v>
      </c>
      <c r="C785" s="6" t="s">
        <v>2378</v>
      </c>
      <c r="D785" s="6" t="s">
        <v>2370</v>
      </c>
      <c r="E785" s="6" t="s">
        <v>2405</v>
      </c>
      <c r="F785" s="7">
        <v>44796</v>
      </c>
      <c r="G785" s="7">
        <v>44292</v>
      </c>
      <c r="H785" s="6" t="s">
        <v>3055</v>
      </c>
      <c r="I785" s="6" t="s">
        <v>849</v>
      </c>
      <c r="J785" s="6" t="s">
        <v>2381</v>
      </c>
      <c r="K785" s="7">
        <v>45205</v>
      </c>
      <c r="L785" s="6" t="s">
        <v>2374</v>
      </c>
      <c r="M785" s="6" t="s">
        <v>2375</v>
      </c>
      <c r="N785" s="6" t="s">
        <v>849</v>
      </c>
      <c r="O785" s="7"/>
      <c r="P785" s="6" t="s">
        <v>2376</v>
      </c>
    </row>
    <row r="786" spans="1:16" x14ac:dyDescent="0.25">
      <c r="A786" s="5">
        <v>68689253</v>
      </c>
      <c r="B786" s="6" t="s">
        <v>316</v>
      </c>
      <c r="C786" s="6" t="s">
        <v>2378</v>
      </c>
      <c r="D786" s="6" t="s">
        <v>2370</v>
      </c>
      <c r="E786" s="6" t="s">
        <v>2371</v>
      </c>
      <c r="F786" s="7">
        <v>44492</v>
      </c>
      <c r="G786" s="7">
        <v>44292</v>
      </c>
      <c r="H786" s="6" t="s">
        <v>3161</v>
      </c>
      <c r="I786" s="6" t="s">
        <v>849</v>
      </c>
      <c r="J786" s="6" t="s">
        <v>2381</v>
      </c>
      <c r="K786" s="7">
        <v>45200</v>
      </c>
      <c r="L786" s="6" t="s">
        <v>2374</v>
      </c>
      <c r="M786" s="6" t="s">
        <v>2420</v>
      </c>
      <c r="N786" s="6" t="s">
        <v>849</v>
      </c>
      <c r="O786" s="7"/>
      <c r="P786" s="6" t="s">
        <v>2376</v>
      </c>
    </row>
    <row r="787" spans="1:16" x14ac:dyDescent="0.25">
      <c r="A787" s="5">
        <v>68690191</v>
      </c>
      <c r="B787" s="6" t="s">
        <v>3162</v>
      </c>
      <c r="C787" s="6" t="s">
        <v>2378</v>
      </c>
      <c r="D787" s="6" t="s">
        <v>2370</v>
      </c>
      <c r="E787" s="6" t="s">
        <v>2371</v>
      </c>
      <c r="F787" s="7">
        <v>44598</v>
      </c>
      <c r="G787" s="7">
        <v>44307</v>
      </c>
      <c r="H787" s="6" t="s">
        <v>3163</v>
      </c>
      <c r="I787" s="6" t="s">
        <v>849</v>
      </c>
      <c r="J787" s="6" t="s">
        <v>2381</v>
      </c>
      <c r="K787" s="7">
        <v>45200</v>
      </c>
      <c r="L787" s="6" t="s">
        <v>2374</v>
      </c>
      <c r="M787" s="6" t="s">
        <v>2396</v>
      </c>
      <c r="N787" s="6" t="s">
        <v>849</v>
      </c>
      <c r="O787" s="7"/>
      <c r="P787" s="6" t="s">
        <v>2376</v>
      </c>
    </row>
    <row r="788" spans="1:16" x14ac:dyDescent="0.25">
      <c r="A788" s="5">
        <v>68690192</v>
      </c>
      <c r="B788" s="6" t="s">
        <v>3164</v>
      </c>
      <c r="C788" s="6" t="s">
        <v>2378</v>
      </c>
      <c r="D788" s="6" t="s">
        <v>2370</v>
      </c>
      <c r="E788" s="6" t="s">
        <v>2405</v>
      </c>
      <c r="F788" s="7">
        <v>45112</v>
      </c>
      <c r="G788" s="7">
        <v>44307</v>
      </c>
      <c r="H788" s="6" t="s">
        <v>3165</v>
      </c>
      <c r="I788" s="6" t="s">
        <v>849</v>
      </c>
      <c r="J788" s="6" t="s">
        <v>2381</v>
      </c>
      <c r="K788" s="7">
        <v>45202</v>
      </c>
      <c r="L788" s="6" t="s">
        <v>2374</v>
      </c>
      <c r="M788" s="6" t="s">
        <v>2381</v>
      </c>
      <c r="N788" s="6" t="s">
        <v>849</v>
      </c>
      <c r="O788" s="7"/>
      <c r="P788" s="6" t="s">
        <v>2376</v>
      </c>
    </row>
    <row r="789" spans="1:16" x14ac:dyDescent="0.25">
      <c r="A789" s="5">
        <v>68690193</v>
      </c>
      <c r="B789" s="6" t="s">
        <v>3166</v>
      </c>
      <c r="C789" s="6" t="s">
        <v>2378</v>
      </c>
      <c r="D789" s="6" t="s">
        <v>2370</v>
      </c>
      <c r="E789" s="6" t="s">
        <v>2405</v>
      </c>
      <c r="F789" s="7">
        <v>45100</v>
      </c>
      <c r="G789" s="7">
        <v>44307</v>
      </c>
      <c r="H789" s="6" t="s">
        <v>3167</v>
      </c>
      <c r="I789" s="6" t="s">
        <v>849</v>
      </c>
      <c r="J789" s="6" t="s">
        <v>2381</v>
      </c>
      <c r="K789" s="7">
        <v>45200</v>
      </c>
      <c r="L789" s="6" t="s">
        <v>2374</v>
      </c>
      <c r="M789" s="6" t="s">
        <v>2396</v>
      </c>
      <c r="N789" s="6" t="s">
        <v>849</v>
      </c>
      <c r="O789" s="7"/>
      <c r="P789" s="6" t="s">
        <v>2376</v>
      </c>
    </row>
    <row r="790" spans="1:16" x14ac:dyDescent="0.25">
      <c r="A790" s="5">
        <v>68690194</v>
      </c>
      <c r="B790" s="6" t="s">
        <v>3168</v>
      </c>
      <c r="C790" s="6" t="s">
        <v>2378</v>
      </c>
      <c r="D790" s="6" t="s">
        <v>2370</v>
      </c>
      <c r="E790" s="6" t="s">
        <v>2391</v>
      </c>
      <c r="F790" s="7">
        <v>45112</v>
      </c>
      <c r="G790" s="7">
        <v>44307</v>
      </c>
      <c r="H790" s="6" t="s">
        <v>3169</v>
      </c>
      <c r="I790" s="6" t="s">
        <v>849</v>
      </c>
      <c r="J790" s="6" t="s">
        <v>2381</v>
      </c>
      <c r="K790" s="7">
        <v>45200</v>
      </c>
      <c r="L790" s="6" t="s">
        <v>2374</v>
      </c>
      <c r="M790" s="6" t="s">
        <v>2396</v>
      </c>
      <c r="N790" s="6" t="s">
        <v>849</v>
      </c>
      <c r="O790" s="7"/>
      <c r="P790" s="6" t="s">
        <v>2376</v>
      </c>
    </row>
    <row r="791" spans="1:16" x14ac:dyDescent="0.25">
      <c r="A791" s="5">
        <v>68692901</v>
      </c>
      <c r="B791" s="6" t="s">
        <v>1310</v>
      </c>
      <c r="C791" s="6" t="s">
        <v>2378</v>
      </c>
      <c r="D791" s="6" t="s">
        <v>2370</v>
      </c>
      <c r="E791" s="6" t="s">
        <v>2391</v>
      </c>
      <c r="F791" s="7">
        <v>45140</v>
      </c>
      <c r="G791" s="7">
        <v>44293</v>
      </c>
      <c r="H791" s="6" t="s">
        <v>3170</v>
      </c>
      <c r="I791" s="6" t="s">
        <v>849</v>
      </c>
      <c r="J791" s="6" t="s">
        <v>2381</v>
      </c>
      <c r="K791" s="7">
        <v>45200</v>
      </c>
      <c r="L791" s="6" t="s">
        <v>2374</v>
      </c>
      <c r="M791" s="6" t="s">
        <v>2420</v>
      </c>
      <c r="N791" s="6" t="s">
        <v>849</v>
      </c>
      <c r="O791" s="7"/>
      <c r="P791" s="6" t="s">
        <v>2376</v>
      </c>
    </row>
    <row r="792" spans="1:16" x14ac:dyDescent="0.25">
      <c r="A792" s="5">
        <v>68692902</v>
      </c>
      <c r="B792" s="6" t="s">
        <v>774</v>
      </c>
      <c r="C792" s="6" t="s">
        <v>2378</v>
      </c>
      <c r="D792" s="6" t="s">
        <v>2370</v>
      </c>
      <c r="E792" s="6" t="s">
        <v>2405</v>
      </c>
      <c r="F792" s="7">
        <v>44830</v>
      </c>
      <c r="G792" s="7">
        <v>44293</v>
      </c>
      <c r="H792" s="6" t="s">
        <v>3171</v>
      </c>
      <c r="I792" s="6" t="s">
        <v>849</v>
      </c>
      <c r="J792" s="6" t="s">
        <v>2381</v>
      </c>
      <c r="K792" s="7">
        <v>45200</v>
      </c>
      <c r="L792" s="6" t="s">
        <v>2374</v>
      </c>
      <c r="M792" s="6" t="s">
        <v>2420</v>
      </c>
      <c r="N792" s="6" t="s">
        <v>849</v>
      </c>
      <c r="O792" s="7"/>
      <c r="P792" s="6" t="s">
        <v>2376</v>
      </c>
    </row>
    <row r="793" spans="1:16" x14ac:dyDescent="0.25">
      <c r="A793" s="5">
        <v>68692903</v>
      </c>
      <c r="B793" s="6" t="s">
        <v>1444</v>
      </c>
      <c r="C793" s="6" t="s">
        <v>2378</v>
      </c>
      <c r="D793" s="6" t="s">
        <v>2370</v>
      </c>
      <c r="E793" s="6" t="s">
        <v>2405</v>
      </c>
      <c r="F793" s="7">
        <v>45140</v>
      </c>
      <c r="G793" s="7">
        <v>44293</v>
      </c>
      <c r="H793" s="6" t="s">
        <v>3172</v>
      </c>
      <c r="I793" s="6" t="s">
        <v>849</v>
      </c>
      <c r="J793" s="6" t="s">
        <v>2381</v>
      </c>
      <c r="K793" s="7">
        <v>45200</v>
      </c>
      <c r="L793" s="6" t="s">
        <v>2374</v>
      </c>
      <c r="M793" s="6" t="s">
        <v>2420</v>
      </c>
      <c r="N793" s="6" t="s">
        <v>849</v>
      </c>
      <c r="O793" s="7"/>
      <c r="P793" s="6" t="s">
        <v>2376</v>
      </c>
    </row>
    <row r="794" spans="1:16" x14ac:dyDescent="0.25">
      <c r="A794" s="5">
        <v>68693613</v>
      </c>
      <c r="B794" s="6" t="s">
        <v>2293</v>
      </c>
      <c r="C794" s="6" t="s">
        <v>2378</v>
      </c>
      <c r="D794" s="6" t="s">
        <v>2370</v>
      </c>
      <c r="E794" s="6" t="s">
        <v>2391</v>
      </c>
      <c r="F794" s="7">
        <v>44833</v>
      </c>
      <c r="G794" s="7">
        <v>44294</v>
      </c>
      <c r="H794" s="6" t="s">
        <v>3173</v>
      </c>
      <c r="I794" s="6" t="s">
        <v>849</v>
      </c>
      <c r="J794" s="6" t="s">
        <v>2381</v>
      </c>
      <c r="K794" s="7">
        <v>45200</v>
      </c>
      <c r="L794" s="6" t="s">
        <v>2374</v>
      </c>
      <c r="M794" s="6" t="s">
        <v>2420</v>
      </c>
      <c r="N794" s="6" t="s">
        <v>849</v>
      </c>
      <c r="O794" s="7"/>
      <c r="P794" s="6" t="s">
        <v>2376</v>
      </c>
    </row>
    <row r="795" spans="1:16" x14ac:dyDescent="0.25">
      <c r="A795" s="5">
        <v>68697460</v>
      </c>
      <c r="B795" s="6" t="s">
        <v>680</v>
      </c>
      <c r="C795" s="6" t="s">
        <v>2378</v>
      </c>
      <c r="D795" s="6" t="s">
        <v>2370</v>
      </c>
      <c r="E795" s="6" t="s">
        <v>2405</v>
      </c>
      <c r="F795" s="7">
        <v>45063</v>
      </c>
      <c r="G795" s="7">
        <v>44308</v>
      </c>
      <c r="H795" s="6" t="s">
        <v>2882</v>
      </c>
      <c r="I795" s="6" t="s">
        <v>849</v>
      </c>
      <c r="J795" s="6" t="s">
        <v>2381</v>
      </c>
      <c r="K795" s="7">
        <v>45205</v>
      </c>
      <c r="L795" s="6" t="s">
        <v>2374</v>
      </c>
      <c r="M795" s="6" t="s">
        <v>2375</v>
      </c>
      <c r="N795" s="6" t="s">
        <v>849</v>
      </c>
      <c r="O795" s="7"/>
      <c r="P795" s="6" t="s">
        <v>2376</v>
      </c>
    </row>
    <row r="796" spans="1:16" x14ac:dyDescent="0.25">
      <c r="A796" s="5">
        <v>68709108</v>
      </c>
      <c r="B796" s="6" t="s">
        <v>3174</v>
      </c>
      <c r="C796" s="6" t="s">
        <v>2378</v>
      </c>
      <c r="D796" s="6" t="s">
        <v>2370</v>
      </c>
      <c r="E796" s="6" t="s">
        <v>2391</v>
      </c>
      <c r="F796" s="7">
        <v>44883</v>
      </c>
      <c r="G796" s="7">
        <v>44318</v>
      </c>
      <c r="H796" s="6" t="s">
        <v>2539</v>
      </c>
      <c r="I796" s="6" t="s">
        <v>849</v>
      </c>
      <c r="J796" s="6" t="s">
        <v>2381</v>
      </c>
      <c r="K796" s="7">
        <v>45200</v>
      </c>
      <c r="L796" s="6" t="s">
        <v>2374</v>
      </c>
      <c r="M796" s="6" t="s">
        <v>2396</v>
      </c>
      <c r="N796" s="6" t="s">
        <v>849</v>
      </c>
      <c r="O796" s="7"/>
      <c r="P796" s="6" t="s">
        <v>2376</v>
      </c>
    </row>
    <row r="797" spans="1:16" x14ac:dyDescent="0.25">
      <c r="A797" s="5">
        <v>68709110</v>
      </c>
      <c r="B797" s="6" t="s">
        <v>3175</v>
      </c>
      <c r="C797" s="6" t="s">
        <v>2378</v>
      </c>
      <c r="D797" s="6" t="s">
        <v>2370</v>
      </c>
      <c r="E797" s="6" t="s">
        <v>2405</v>
      </c>
      <c r="F797" s="7">
        <v>45100</v>
      </c>
      <c r="G797" s="7">
        <v>44318</v>
      </c>
      <c r="H797" s="6" t="s">
        <v>2492</v>
      </c>
      <c r="I797" s="6" t="s">
        <v>849</v>
      </c>
      <c r="J797" s="6" t="s">
        <v>2381</v>
      </c>
      <c r="K797" s="7">
        <v>45200</v>
      </c>
      <c r="L797" s="6" t="s">
        <v>2374</v>
      </c>
      <c r="M797" s="6" t="s">
        <v>2396</v>
      </c>
      <c r="N797" s="6" t="s">
        <v>849</v>
      </c>
      <c r="O797" s="7"/>
      <c r="P797" s="6" t="s">
        <v>2376</v>
      </c>
    </row>
    <row r="798" spans="1:16" x14ac:dyDescent="0.25">
      <c r="A798" s="5">
        <v>68709135</v>
      </c>
      <c r="B798" s="6" t="s">
        <v>3176</v>
      </c>
      <c r="C798" s="6" t="s">
        <v>2378</v>
      </c>
      <c r="D798" s="6" t="s">
        <v>2370</v>
      </c>
      <c r="E798" s="6" t="s">
        <v>2405</v>
      </c>
      <c r="F798" s="7">
        <v>45100</v>
      </c>
      <c r="G798" s="7">
        <v>44318</v>
      </c>
      <c r="H798" s="6" t="s">
        <v>2597</v>
      </c>
      <c r="I798" s="6" t="s">
        <v>849</v>
      </c>
      <c r="J798" s="6" t="s">
        <v>2381</v>
      </c>
      <c r="K798" s="7">
        <v>45200</v>
      </c>
      <c r="L798" s="6" t="s">
        <v>2374</v>
      </c>
      <c r="M798" s="6" t="s">
        <v>2396</v>
      </c>
      <c r="N798" s="6" t="s">
        <v>849</v>
      </c>
      <c r="O798" s="7"/>
      <c r="P798" s="6" t="s">
        <v>2376</v>
      </c>
    </row>
    <row r="799" spans="1:16" x14ac:dyDescent="0.25">
      <c r="A799" s="5">
        <v>68709140</v>
      </c>
      <c r="B799" s="6" t="s">
        <v>3177</v>
      </c>
      <c r="C799" s="6" t="s">
        <v>2378</v>
      </c>
      <c r="D799" s="6" t="s">
        <v>2370</v>
      </c>
      <c r="E799" s="6" t="s">
        <v>2371</v>
      </c>
      <c r="F799" s="7">
        <v>44598</v>
      </c>
      <c r="G799" s="7">
        <v>44318</v>
      </c>
      <c r="H799" s="6" t="s">
        <v>3178</v>
      </c>
      <c r="I799" s="6" t="s">
        <v>849</v>
      </c>
      <c r="J799" s="6" t="s">
        <v>2381</v>
      </c>
      <c r="K799" s="7">
        <v>45200</v>
      </c>
      <c r="L799" s="6" t="s">
        <v>2374</v>
      </c>
      <c r="M799" s="6" t="s">
        <v>2396</v>
      </c>
      <c r="N799" s="6" t="s">
        <v>849</v>
      </c>
      <c r="O799" s="7"/>
      <c r="P799" s="6" t="s">
        <v>2376</v>
      </c>
    </row>
    <row r="800" spans="1:16" x14ac:dyDescent="0.25">
      <c r="A800" s="5">
        <v>68709141</v>
      </c>
      <c r="B800" s="6" t="s">
        <v>3179</v>
      </c>
      <c r="C800" s="6" t="s">
        <v>2378</v>
      </c>
      <c r="D800" s="6" t="s">
        <v>2370</v>
      </c>
      <c r="E800" s="6" t="s">
        <v>2371</v>
      </c>
      <c r="F800" s="7">
        <v>44574</v>
      </c>
      <c r="G800" s="7">
        <v>44318</v>
      </c>
      <c r="H800" s="6" t="s">
        <v>3180</v>
      </c>
      <c r="I800" s="6" t="s">
        <v>849</v>
      </c>
      <c r="J800" s="6" t="s">
        <v>2381</v>
      </c>
      <c r="K800" s="7">
        <v>45200</v>
      </c>
      <c r="L800" s="6" t="s">
        <v>2374</v>
      </c>
      <c r="M800" s="6" t="s">
        <v>2396</v>
      </c>
      <c r="N800" s="6" t="s">
        <v>849</v>
      </c>
      <c r="O800" s="7"/>
      <c r="P800" s="6" t="s">
        <v>2376</v>
      </c>
    </row>
    <row r="801" spans="1:16" x14ac:dyDescent="0.25">
      <c r="A801" s="5">
        <v>68709142</v>
      </c>
      <c r="B801" s="6" t="s">
        <v>3181</v>
      </c>
      <c r="C801" s="6" t="s">
        <v>2378</v>
      </c>
      <c r="D801" s="6" t="s">
        <v>2370</v>
      </c>
      <c r="E801" s="6" t="s">
        <v>2405</v>
      </c>
      <c r="F801" s="7">
        <v>45113</v>
      </c>
      <c r="G801" s="7">
        <v>44318</v>
      </c>
      <c r="H801" s="6" t="s">
        <v>3182</v>
      </c>
      <c r="I801" s="6" t="s">
        <v>849</v>
      </c>
      <c r="J801" s="6" t="s">
        <v>2381</v>
      </c>
      <c r="K801" s="7">
        <v>45200</v>
      </c>
      <c r="L801" s="6" t="s">
        <v>2374</v>
      </c>
      <c r="M801" s="6" t="s">
        <v>2396</v>
      </c>
      <c r="N801" s="6" t="s">
        <v>849</v>
      </c>
      <c r="O801" s="7"/>
      <c r="P801" s="6" t="s">
        <v>2376</v>
      </c>
    </row>
    <row r="802" spans="1:16" x14ac:dyDescent="0.25">
      <c r="A802" s="5">
        <v>68709146</v>
      </c>
      <c r="B802" s="6" t="s">
        <v>775</v>
      </c>
      <c r="C802" s="6" t="s">
        <v>2378</v>
      </c>
      <c r="D802" s="6" t="s">
        <v>2370</v>
      </c>
      <c r="E802" s="6" t="s">
        <v>2391</v>
      </c>
      <c r="F802" s="7">
        <v>45113</v>
      </c>
      <c r="G802" s="7">
        <v>44318</v>
      </c>
      <c r="H802" s="6" t="s">
        <v>3183</v>
      </c>
      <c r="I802" s="6" t="s">
        <v>849</v>
      </c>
      <c r="J802" s="6" t="s">
        <v>2381</v>
      </c>
      <c r="K802" s="7">
        <v>45200</v>
      </c>
      <c r="L802" s="6" t="s">
        <v>2374</v>
      </c>
      <c r="M802" s="6" t="s">
        <v>2420</v>
      </c>
      <c r="N802" s="6" t="s">
        <v>849</v>
      </c>
      <c r="O802" s="7"/>
      <c r="P802" s="6" t="s">
        <v>2376</v>
      </c>
    </row>
    <row r="803" spans="1:16" x14ac:dyDescent="0.25">
      <c r="A803" s="5">
        <v>68709148</v>
      </c>
      <c r="B803" s="6" t="s">
        <v>404</v>
      </c>
      <c r="C803" s="6" t="s">
        <v>2378</v>
      </c>
      <c r="D803" s="6" t="s">
        <v>2370</v>
      </c>
      <c r="E803" s="6" t="s">
        <v>2391</v>
      </c>
      <c r="F803" s="7">
        <v>45194</v>
      </c>
      <c r="G803" s="7">
        <v>44317</v>
      </c>
      <c r="H803" s="6" t="s">
        <v>3184</v>
      </c>
      <c r="I803" s="6" t="s">
        <v>849</v>
      </c>
      <c r="J803" s="6" t="s">
        <v>2381</v>
      </c>
      <c r="K803" s="7">
        <v>45200</v>
      </c>
      <c r="L803" s="6" t="s">
        <v>2374</v>
      </c>
      <c r="M803" s="6" t="s">
        <v>2420</v>
      </c>
      <c r="N803" s="6" t="s">
        <v>849</v>
      </c>
      <c r="O803" s="7"/>
      <c r="P803" s="6" t="s">
        <v>2376</v>
      </c>
    </row>
    <row r="804" spans="1:16" x14ac:dyDescent="0.25">
      <c r="A804" s="5">
        <v>68709181</v>
      </c>
      <c r="B804" s="6" t="s">
        <v>182</v>
      </c>
      <c r="C804" s="6" t="s">
        <v>2378</v>
      </c>
      <c r="D804" s="6" t="s">
        <v>2370</v>
      </c>
      <c r="E804" s="6" t="s">
        <v>2371</v>
      </c>
      <c r="F804" s="7">
        <v>44585</v>
      </c>
      <c r="G804" s="7">
        <v>44317</v>
      </c>
      <c r="H804" s="6" t="s">
        <v>3185</v>
      </c>
      <c r="I804" s="6" t="s">
        <v>849</v>
      </c>
      <c r="J804" s="6" t="s">
        <v>2381</v>
      </c>
      <c r="K804" s="7">
        <v>45205</v>
      </c>
      <c r="L804" s="6" t="s">
        <v>2374</v>
      </c>
      <c r="M804" s="6" t="s">
        <v>2375</v>
      </c>
      <c r="N804" s="6" t="s">
        <v>849</v>
      </c>
      <c r="O804" s="7"/>
      <c r="P804" s="6" t="s">
        <v>2376</v>
      </c>
    </row>
    <row r="805" spans="1:16" x14ac:dyDescent="0.25">
      <c r="A805" s="5">
        <v>68709230</v>
      </c>
      <c r="B805" s="6" t="s">
        <v>1944</v>
      </c>
      <c r="C805" s="6" t="s">
        <v>2378</v>
      </c>
      <c r="D805" s="6" t="s">
        <v>2370</v>
      </c>
      <c r="E805" s="6" t="s">
        <v>2391</v>
      </c>
      <c r="F805" s="7">
        <v>45194</v>
      </c>
      <c r="G805" s="7">
        <v>44318</v>
      </c>
      <c r="H805" s="6" t="s">
        <v>2654</v>
      </c>
      <c r="I805" s="6" t="s">
        <v>849</v>
      </c>
      <c r="J805" s="6" t="s">
        <v>2381</v>
      </c>
      <c r="K805" s="7">
        <v>45200</v>
      </c>
      <c r="L805" s="6" t="s">
        <v>2374</v>
      </c>
      <c r="M805" s="6" t="s">
        <v>2420</v>
      </c>
      <c r="N805" s="6" t="s">
        <v>849</v>
      </c>
      <c r="O805" s="7"/>
      <c r="P805" s="6" t="s">
        <v>2376</v>
      </c>
    </row>
    <row r="806" spans="1:16" x14ac:dyDescent="0.25">
      <c r="A806" s="5">
        <v>68709233</v>
      </c>
      <c r="B806" s="6" t="s">
        <v>317</v>
      </c>
      <c r="C806" s="6" t="s">
        <v>2378</v>
      </c>
      <c r="D806" s="6" t="s">
        <v>2370</v>
      </c>
      <c r="E806" s="6" t="s">
        <v>2371</v>
      </c>
      <c r="F806" s="7">
        <v>44575</v>
      </c>
      <c r="G806" s="7">
        <v>44318</v>
      </c>
      <c r="H806" s="6" t="s">
        <v>3186</v>
      </c>
      <c r="I806" s="6" t="s">
        <v>849</v>
      </c>
      <c r="J806" s="6" t="s">
        <v>2381</v>
      </c>
      <c r="K806" s="7">
        <v>45200</v>
      </c>
      <c r="L806" s="6" t="s">
        <v>2374</v>
      </c>
      <c r="M806" s="6" t="s">
        <v>2420</v>
      </c>
      <c r="N806" s="6" t="s">
        <v>849</v>
      </c>
      <c r="O806" s="7"/>
      <c r="P806" s="6" t="s">
        <v>2376</v>
      </c>
    </row>
    <row r="807" spans="1:16" x14ac:dyDescent="0.25">
      <c r="A807" s="5">
        <v>68709237</v>
      </c>
      <c r="B807" s="6" t="s">
        <v>318</v>
      </c>
      <c r="C807" s="6" t="s">
        <v>2378</v>
      </c>
      <c r="D807" s="6" t="s">
        <v>2370</v>
      </c>
      <c r="E807" s="6" t="s">
        <v>2371</v>
      </c>
      <c r="F807" s="7">
        <v>44578</v>
      </c>
      <c r="G807" s="7">
        <v>44318</v>
      </c>
      <c r="H807" s="6" t="s">
        <v>3187</v>
      </c>
      <c r="I807" s="6" t="s">
        <v>849</v>
      </c>
      <c r="J807" s="6" t="s">
        <v>2381</v>
      </c>
      <c r="K807" s="7">
        <v>45200</v>
      </c>
      <c r="L807" s="6" t="s">
        <v>2374</v>
      </c>
      <c r="M807" s="6" t="s">
        <v>2420</v>
      </c>
      <c r="N807" s="6" t="s">
        <v>849</v>
      </c>
      <c r="O807" s="7"/>
      <c r="P807" s="6" t="s">
        <v>2376</v>
      </c>
    </row>
    <row r="808" spans="1:16" x14ac:dyDescent="0.25">
      <c r="A808" s="5">
        <v>68709811</v>
      </c>
      <c r="B808" s="6" t="s">
        <v>776</v>
      </c>
      <c r="C808" s="6" t="s">
        <v>2378</v>
      </c>
      <c r="D808" s="6" t="s">
        <v>2370</v>
      </c>
      <c r="E808" s="6" t="s">
        <v>2391</v>
      </c>
      <c r="F808" s="7">
        <v>44953</v>
      </c>
      <c r="G808" s="7">
        <v>44318</v>
      </c>
      <c r="H808" s="6" t="s">
        <v>2940</v>
      </c>
      <c r="I808" s="6" t="s">
        <v>849</v>
      </c>
      <c r="J808" s="6" t="s">
        <v>2381</v>
      </c>
      <c r="K808" s="7">
        <v>45151</v>
      </c>
      <c r="L808" s="6" t="s">
        <v>2374</v>
      </c>
      <c r="M808" s="6" t="s">
        <v>2403</v>
      </c>
      <c r="N808" s="6" t="s">
        <v>849</v>
      </c>
      <c r="O808" s="7"/>
      <c r="P808" s="6" t="s">
        <v>2376</v>
      </c>
    </row>
    <row r="809" spans="1:16" x14ac:dyDescent="0.25">
      <c r="A809" s="5">
        <v>68710277</v>
      </c>
      <c r="B809" s="6" t="s">
        <v>319</v>
      </c>
      <c r="C809" s="6" t="s">
        <v>2378</v>
      </c>
      <c r="D809" s="6" t="s">
        <v>2370</v>
      </c>
      <c r="E809" s="6" t="s">
        <v>2371</v>
      </c>
      <c r="F809" s="7">
        <v>44531</v>
      </c>
      <c r="G809" s="7">
        <v>44318</v>
      </c>
      <c r="H809" s="6" t="s">
        <v>3188</v>
      </c>
      <c r="I809" s="6" t="s">
        <v>849</v>
      </c>
      <c r="J809" s="6" t="s">
        <v>2381</v>
      </c>
      <c r="K809" s="7">
        <v>45200</v>
      </c>
      <c r="L809" s="6" t="s">
        <v>2374</v>
      </c>
      <c r="M809" s="6" t="s">
        <v>2420</v>
      </c>
      <c r="N809" s="6" t="s">
        <v>849</v>
      </c>
      <c r="O809" s="7"/>
      <c r="P809" s="6" t="s">
        <v>2376</v>
      </c>
    </row>
    <row r="810" spans="1:16" x14ac:dyDescent="0.25">
      <c r="A810" s="5">
        <v>68710285</v>
      </c>
      <c r="B810" s="6" t="s">
        <v>320</v>
      </c>
      <c r="C810" s="6" t="s">
        <v>2378</v>
      </c>
      <c r="D810" s="6" t="s">
        <v>2370</v>
      </c>
      <c r="E810" s="6" t="s">
        <v>2371</v>
      </c>
      <c r="F810" s="7">
        <v>44606</v>
      </c>
      <c r="G810" s="7">
        <v>44318</v>
      </c>
      <c r="H810" s="6" t="s">
        <v>3189</v>
      </c>
      <c r="I810" s="6" t="s">
        <v>849</v>
      </c>
      <c r="J810" s="6" t="s">
        <v>2381</v>
      </c>
      <c r="K810" s="7">
        <v>45200</v>
      </c>
      <c r="L810" s="6" t="s">
        <v>2374</v>
      </c>
      <c r="M810" s="6" t="s">
        <v>2420</v>
      </c>
      <c r="N810" s="6" t="s">
        <v>849</v>
      </c>
      <c r="O810" s="7"/>
      <c r="P810" s="6" t="s">
        <v>2376</v>
      </c>
    </row>
    <row r="811" spans="1:16" x14ac:dyDescent="0.25">
      <c r="A811" s="5">
        <v>68711853</v>
      </c>
      <c r="B811" s="6" t="s">
        <v>3190</v>
      </c>
      <c r="C811" s="6" t="s">
        <v>2378</v>
      </c>
      <c r="D811" s="6" t="s">
        <v>2370</v>
      </c>
      <c r="E811" s="6" t="s">
        <v>2371</v>
      </c>
      <c r="F811" s="7">
        <v>44593</v>
      </c>
      <c r="G811" s="7">
        <v>44319</v>
      </c>
      <c r="H811" s="6" t="s">
        <v>3191</v>
      </c>
      <c r="I811" s="6" t="s">
        <v>849</v>
      </c>
      <c r="J811" s="6" t="s">
        <v>2381</v>
      </c>
      <c r="K811" s="7">
        <v>45200</v>
      </c>
      <c r="L811" s="6" t="s">
        <v>2374</v>
      </c>
      <c r="M811" s="6" t="s">
        <v>2396</v>
      </c>
      <c r="N811" s="6" t="s">
        <v>849</v>
      </c>
      <c r="O811" s="7"/>
      <c r="P811" s="6" t="s">
        <v>2376</v>
      </c>
    </row>
    <row r="812" spans="1:16" x14ac:dyDescent="0.25">
      <c r="A812" s="5">
        <v>68711854</v>
      </c>
      <c r="B812" s="6" t="s">
        <v>3192</v>
      </c>
      <c r="C812" s="6" t="s">
        <v>2378</v>
      </c>
      <c r="D812" s="6" t="s">
        <v>2370</v>
      </c>
      <c r="E812" s="6" t="s">
        <v>2405</v>
      </c>
      <c r="F812" s="7">
        <v>45161</v>
      </c>
      <c r="G812" s="7">
        <v>44319</v>
      </c>
      <c r="H812" s="6" t="s">
        <v>2829</v>
      </c>
      <c r="I812" s="6" t="s">
        <v>849</v>
      </c>
      <c r="J812" s="6" t="s">
        <v>2381</v>
      </c>
      <c r="K812" s="7">
        <v>45200</v>
      </c>
      <c r="L812" s="6" t="s">
        <v>2374</v>
      </c>
      <c r="M812" s="6" t="s">
        <v>2396</v>
      </c>
      <c r="N812" s="6" t="s">
        <v>849</v>
      </c>
      <c r="O812" s="7"/>
      <c r="P812" s="6" t="s">
        <v>2376</v>
      </c>
    </row>
    <row r="813" spans="1:16" x14ac:dyDescent="0.25">
      <c r="A813" s="5">
        <v>68711855</v>
      </c>
      <c r="B813" s="6" t="s">
        <v>3031</v>
      </c>
      <c r="C813" s="6" t="s">
        <v>2378</v>
      </c>
      <c r="D813" s="6" t="s">
        <v>2370</v>
      </c>
      <c r="E813" s="6" t="s">
        <v>2405</v>
      </c>
      <c r="F813" s="7">
        <v>45161</v>
      </c>
      <c r="G813" s="7">
        <v>44319</v>
      </c>
      <c r="H813" s="6" t="s">
        <v>2436</v>
      </c>
      <c r="I813" s="6" t="s">
        <v>849</v>
      </c>
      <c r="J813" s="6" t="s">
        <v>2381</v>
      </c>
      <c r="K813" s="7">
        <v>45200</v>
      </c>
      <c r="L813" s="6" t="s">
        <v>2374</v>
      </c>
      <c r="M813" s="6" t="s">
        <v>2396</v>
      </c>
      <c r="N813" s="6" t="s">
        <v>849</v>
      </c>
      <c r="O813" s="7"/>
      <c r="P813" s="6" t="s">
        <v>2376</v>
      </c>
    </row>
    <row r="814" spans="1:16" x14ac:dyDescent="0.25">
      <c r="A814" s="5">
        <v>68720149</v>
      </c>
      <c r="B814" s="6" t="s">
        <v>777</v>
      </c>
      <c r="C814" s="6" t="s">
        <v>849</v>
      </c>
      <c r="D814" s="6" t="s">
        <v>2370</v>
      </c>
      <c r="E814" s="6" t="s">
        <v>2371</v>
      </c>
      <c r="F814" s="7">
        <v>44328</v>
      </c>
      <c r="G814" s="7">
        <v>44328</v>
      </c>
      <c r="H814" s="6" t="s">
        <v>2949</v>
      </c>
      <c r="I814" s="6" t="s">
        <v>849</v>
      </c>
      <c r="J814" s="6" t="s">
        <v>2381</v>
      </c>
      <c r="K814" s="7">
        <v>45200</v>
      </c>
      <c r="L814" s="6" t="s">
        <v>2374</v>
      </c>
      <c r="M814" s="6" t="s">
        <v>3094</v>
      </c>
      <c r="N814" s="6" t="s">
        <v>849</v>
      </c>
      <c r="O814" s="7"/>
      <c r="P814" s="6" t="s">
        <v>2376</v>
      </c>
    </row>
    <row r="815" spans="1:16" x14ac:dyDescent="0.25">
      <c r="A815" s="5">
        <v>68725423</v>
      </c>
      <c r="B815" s="6" t="s">
        <v>778</v>
      </c>
      <c r="C815" s="6" t="s">
        <v>2378</v>
      </c>
      <c r="D815" s="6" t="s">
        <v>2370</v>
      </c>
      <c r="E815" s="6" t="s">
        <v>2405</v>
      </c>
      <c r="F815" s="7">
        <v>44726</v>
      </c>
      <c r="G815" s="7">
        <v>44343</v>
      </c>
      <c r="H815" s="6" t="s">
        <v>2982</v>
      </c>
      <c r="I815" s="6" t="s">
        <v>849</v>
      </c>
      <c r="J815" s="6" t="s">
        <v>2381</v>
      </c>
      <c r="K815" s="7">
        <v>45205</v>
      </c>
      <c r="L815" s="6" t="s">
        <v>2374</v>
      </c>
      <c r="M815" s="6" t="s">
        <v>2375</v>
      </c>
      <c r="N815" s="6" t="s">
        <v>849</v>
      </c>
      <c r="O815" s="7"/>
      <c r="P815" s="6" t="s">
        <v>2376</v>
      </c>
    </row>
    <row r="816" spans="1:16" x14ac:dyDescent="0.25">
      <c r="A816" s="5">
        <v>68726715</v>
      </c>
      <c r="B816" s="6" t="s">
        <v>371</v>
      </c>
      <c r="C816" s="6" t="s">
        <v>2378</v>
      </c>
      <c r="D816" s="6" t="s">
        <v>2370</v>
      </c>
      <c r="E816" s="6" t="s">
        <v>2371</v>
      </c>
      <c r="F816" s="7">
        <v>44440</v>
      </c>
      <c r="G816" s="7">
        <v>44343</v>
      </c>
      <c r="H816" s="6" t="s">
        <v>2692</v>
      </c>
      <c r="I816" s="6" t="s">
        <v>849</v>
      </c>
      <c r="J816" s="6" t="s">
        <v>2381</v>
      </c>
      <c r="K816" s="7">
        <v>45200</v>
      </c>
      <c r="L816" s="6" t="s">
        <v>2374</v>
      </c>
      <c r="M816" s="6" t="s">
        <v>2420</v>
      </c>
      <c r="N816" s="6" t="s">
        <v>849</v>
      </c>
      <c r="O816" s="7"/>
      <c r="P816" s="6" t="s">
        <v>2376</v>
      </c>
    </row>
    <row r="817" spans="1:16" x14ac:dyDescent="0.25">
      <c r="A817" s="5">
        <v>68726716</v>
      </c>
      <c r="B817" s="6" t="s">
        <v>372</v>
      </c>
      <c r="C817" s="6" t="s">
        <v>2378</v>
      </c>
      <c r="D817" s="6" t="s">
        <v>2370</v>
      </c>
      <c r="E817" s="6" t="s">
        <v>2371</v>
      </c>
      <c r="F817" s="7">
        <v>44413</v>
      </c>
      <c r="G817" s="7">
        <v>44343</v>
      </c>
      <c r="H817" s="6" t="s">
        <v>2693</v>
      </c>
      <c r="I817" s="6" t="s">
        <v>849</v>
      </c>
      <c r="J817" s="6" t="s">
        <v>2381</v>
      </c>
      <c r="K817" s="7">
        <v>45200</v>
      </c>
      <c r="L817" s="6" t="s">
        <v>2374</v>
      </c>
      <c r="M817" s="6" t="s">
        <v>2420</v>
      </c>
      <c r="N817" s="6" t="s">
        <v>849</v>
      </c>
      <c r="O817" s="7"/>
      <c r="P817" s="6" t="s">
        <v>2376</v>
      </c>
    </row>
    <row r="818" spans="1:16" x14ac:dyDescent="0.25">
      <c r="A818" s="5">
        <v>68726871</v>
      </c>
      <c r="B818" s="6" t="s">
        <v>321</v>
      </c>
      <c r="C818" s="6" t="s">
        <v>2378</v>
      </c>
      <c r="D818" s="6" t="s">
        <v>2370</v>
      </c>
      <c r="E818" s="6" t="s">
        <v>2371</v>
      </c>
      <c r="F818" s="7">
        <v>44840</v>
      </c>
      <c r="G818" s="7">
        <v>44343</v>
      </c>
      <c r="H818" s="6" t="s">
        <v>3193</v>
      </c>
      <c r="I818" s="6" t="s">
        <v>849</v>
      </c>
      <c r="J818" s="6" t="s">
        <v>2381</v>
      </c>
      <c r="K818" s="7">
        <v>45200</v>
      </c>
      <c r="L818" s="6" t="s">
        <v>2374</v>
      </c>
      <c r="M818" s="6" t="s">
        <v>2420</v>
      </c>
      <c r="N818" s="6" t="s">
        <v>849</v>
      </c>
      <c r="O818" s="7"/>
      <c r="P818" s="6" t="s">
        <v>2376</v>
      </c>
    </row>
    <row r="819" spans="1:16" x14ac:dyDescent="0.25">
      <c r="A819" s="5">
        <v>68726882</v>
      </c>
      <c r="B819" s="6" t="s">
        <v>399</v>
      </c>
      <c r="C819" s="6" t="s">
        <v>2378</v>
      </c>
      <c r="D819" s="6" t="s">
        <v>2370</v>
      </c>
      <c r="E819" s="6" t="s">
        <v>2391</v>
      </c>
      <c r="F819" s="7">
        <v>45194</v>
      </c>
      <c r="G819" s="7">
        <v>44343</v>
      </c>
      <c r="H819" s="6" t="s">
        <v>2734</v>
      </c>
      <c r="I819" s="6" t="s">
        <v>849</v>
      </c>
      <c r="J819" s="6" t="s">
        <v>2381</v>
      </c>
      <c r="K819" s="7">
        <v>45200</v>
      </c>
      <c r="L819" s="6" t="s">
        <v>2374</v>
      </c>
      <c r="M819" s="6" t="s">
        <v>2420</v>
      </c>
      <c r="N819" s="6" t="s">
        <v>849</v>
      </c>
      <c r="O819" s="7"/>
      <c r="P819" s="6" t="s">
        <v>2376</v>
      </c>
    </row>
    <row r="820" spans="1:16" x14ac:dyDescent="0.25">
      <c r="A820" s="5">
        <v>68726886</v>
      </c>
      <c r="B820" s="6" t="s">
        <v>373</v>
      </c>
      <c r="C820" s="6" t="s">
        <v>2378</v>
      </c>
      <c r="D820" s="6" t="s">
        <v>2370</v>
      </c>
      <c r="E820" s="6" t="s">
        <v>2391</v>
      </c>
      <c r="F820" s="7">
        <v>45194</v>
      </c>
      <c r="G820" s="7">
        <v>44343</v>
      </c>
      <c r="H820" s="6" t="s">
        <v>3194</v>
      </c>
      <c r="I820" s="6" t="s">
        <v>849</v>
      </c>
      <c r="J820" s="6" t="s">
        <v>2381</v>
      </c>
      <c r="K820" s="7">
        <v>45200</v>
      </c>
      <c r="L820" s="6" t="s">
        <v>2374</v>
      </c>
      <c r="M820" s="6" t="s">
        <v>2420</v>
      </c>
      <c r="N820" s="6" t="s">
        <v>849</v>
      </c>
      <c r="O820" s="7"/>
      <c r="P820" s="6" t="s">
        <v>2376</v>
      </c>
    </row>
    <row r="821" spans="1:16" x14ac:dyDescent="0.25">
      <c r="A821" s="5">
        <v>68726896</v>
      </c>
      <c r="B821" s="6" t="s">
        <v>322</v>
      </c>
      <c r="C821" s="6" t="s">
        <v>2378</v>
      </c>
      <c r="D821" s="6" t="s">
        <v>2370</v>
      </c>
      <c r="E821" s="6" t="s">
        <v>2371</v>
      </c>
      <c r="F821" s="7">
        <v>44480</v>
      </c>
      <c r="G821" s="7">
        <v>44343</v>
      </c>
      <c r="H821" s="6" t="s">
        <v>2695</v>
      </c>
      <c r="I821" s="6" t="s">
        <v>849</v>
      </c>
      <c r="J821" s="6" t="s">
        <v>2381</v>
      </c>
      <c r="K821" s="7">
        <v>45200</v>
      </c>
      <c r="L821" s="6" t="s">
        <v>2374</v>
      </c>
      <c r="M821" s="6" t="s">
        <v>2420</v>
      </c>
      <c r="N821" s="6" t="s">
        <v>849</v>
      </c>
      <c r="O821" s="7"/>
      <c r="P821" s="6" t="s">
        <v>2376</v>
      </c>
    </row>
    <row r="822" spans="1:16" x14ac:dyDescent="0.25">
      <c r="A822" s="5">
        <v>68726901</v>
      </c>
      <c r="B822" s="6" t="s">
        <v>779</v>
      </c>
      <c r="C822" s="6" t="s">
        <v>2378</v>
      </c>
      <c r="D822" s="6" t="s">
        <v>2370</v>
      </c>
      <c r="E822" s="6" t="s">
        <v>2405</v>
      </c>
      <c r="F822" s="7">
        <v>44770</v>
      </c>
      <c r="G822" s="7">
        <v>44343</v>
      </c>
      <c r="H822" s="6" t="s">
        <v>2983</v>
      </c>
      <c r="I822" s="6" t="s">
        <v>849</v>
      </c>
      <c r="J822" s="6" t="s">
        <v>2381</v>
      </c>
      <c r="K822" s="7">
        <v>45205</v>
      </c>
      <c r="L822" s="6" t="s">
        <v>2374</v>
      </c>
      <c r="M822" s="6" t="s">
        <v>2375</v>
      </c>
      <c r="N822" s="6" t="s">
        <v>849</v>
      </c>
      <c r="O822" s="7"/>
      <c r="P822" s="6" t="s">
        <v>2376</v>
      </c>
    </row>
    <row r="823" spans="1:16" x14ac:dyDescent="0.25">
      <c r="A823" s="5">
        <v>68726916</v>
      </c>
      <c r="B823" s="6" t="s">
        <v>323</v>
      </c>
      <c r="C823" s="6" t="s">
        <v>2378</v>
      </c>
      <c r="D823" s="6" t="s">
        <v>2370</v>
      </c>
      <c r="E823" s="6" t="s">
        <v>2371</v>
      </c>
      <c r="F823" s="7">
        <v>44380</v>
      </c>
      <c r="G823" s="7">
        <v>44343</v>
      </c>
      <c r="H823" s="6" t="s">
        <v>2672</v>
      </c>
      <c r="I823" s="6" t="s">
        <v>849</v>
      </c>
      <c r="J823" s="6" t="s">
        <v>2381</v>
      </c>
      <c r="K823" s="7">
        <v>45200</v>
      </c>
      <c r="L823" s="6" t="s">
        <v>2374</v>
      </c>
      <c r="M823" s="6" t="s">
        <v>2420</v>
      </c>
      <c r="N823" s="6" t="s">
        <v>849</v>
      </c>
      <c r="O823" s="7"/>
      <c r="P823" s="6" t="s">
        <v>2376</v>
      </c>
    </row>
    <row r="824" spans="1:16" x14ac:dyDescent="0.25">
      <c r="A824" s="5">
        <v>68726982</v>
      </c>
      <c r="B824" s="6" t="s">
        <v>381</v>
      </c>
      <c r="C824" s="6" t="s">
        <v>2378</v>
      </c>
      <c r="D824" s="6" t="s">
        <v>2370</v>
      </c>
      <c r="E824" s="6" t="s">
        <v>2371</v>
      </c>
      <c r="F824" s="7">
        <v>44395</v>
      </c>
      <c r="G824" s="7">
        <v>44343</v>
      </c>
      <c r="H824" s="6" t="s">
        <v>2671</v>
      </c>
      <c r="I824" s="6" t="s">
        <v>849</v>
      </c>
      <c r="J824" s="6" t="s">
        <v>2381</v>
      </c>
      <c r="K824" s="7">
        <v>45200</v>
      </c>
      <c r="L824" s="6" t="s">
        <v>2374</v>
      </c>
      <c r="M824" s="6" t="s">
        <v>2420</v>
      </c>
      <c r="N824" s="6" t="s">
        <v>849</v>
      </c>
      <c r="O824" s="7"/>
      <c r="P824" s="6" t="s">
        <v>2376</v>
      </c>
    </row>
    <row r="825" spans="1:16" x14ac:dyDescent="0.25">
      <c r="A825" s="5">
        <v>68728263</v>
      </c>
      <c r="B825" s="6" t="s">
        <v>324</v>
      </c>
      <c r="C825" s="6" t="s">
        <v>2378</v>
      </c>
      <c r="D825" s="6" t="s">
        <v>2370</v>
      </c>
      <c r="E825" s="6" t="s">
        <v>2371</v>
      </c>
      <c r="F825" s="7">
        <v>44431</v>
      </c>
      <c r="G825" s="7">
        <v>44343</v>
      </c>
      <c r="H825" s="6" t="s">
        <v>2925</v>
      </c>
      <c r="I825" s="6" t="s">
        <v>849</v>
      </c>
      <c r="J825" s="6" t="s">
        <v>2381</v>
      </c>
      <c r="K825" s="7">
        <v>45200</v>
      </c>
      <c r="L825" s="6" t="s">
        <v>2374</v>
      </c>
      <c r="M825" s="6" t="s">
        <v>2420</v>
      </c>
      <c r="N825" s="6" t="s">
        <v>849</v>
      </c>
      <c r="O825" s="7"/>
      <c r="P825" s="6" t="s">
        <v>2376</v>
      </c>
    </row>
    <row r="826" spans="1:16" x14ac:dyDescent="0.25">
      <c r="A826" s="5">
        <v>68728278</v>
      </c>
      <c r="B826" s="6" t="s">
        <v>780</v>
      </c>
      <c r="C826" s="6" t="s">
        <v>2378</v>
      </c>
      <c r="D826" s="6" t="s">
        <v>2370</v>
      </c>
      <c r="E826" s="6" t="s">
        <v>2371</v>
      </c>
      <c r="F826" s="7">
        <v>44610</v>
      </c>
      <c r="G826" s="7">
        <v>44343</v>
      </c>
      <c r="H826" s="6" t="s">
        <v>3008</v>
      </c>
      <c r="I826" s="6" t="s">
        <v>849</v>
      </c>
      <c r="J826" s="6" t="s">
        <v>2381</v>
      </c>
      <c r="K826" s="7">
        <v>45205</v>
      </c>
      <c r="L826" s="6" t="s">
        <v>2374</v>
      </c>
      <c r="M826" s="6" t="s">
        <v>2375</v>
      </c>
      <c r="N826" s="6" t="s">
        <v>849</v>
      </c>
      <c r="O826" s="7"/>
      <c r="P826" s="6" t="s">
        <v>2376</v>
      </c>
    </row>
    <row r="827" spans="1:16" x14ac:dyDescent="0.25">
      <c r="A827" s="5">
        <v>68728317</v>
      </c>
      <c r="B827" s="6" t="s">
        <v>2254</v>
      </c>
      <c r="C827" s="6" t="s">
        <v>2378</v>
      </c>
      <c r="D827" s="6" t="s">
        <v>2370</v>
      </c>
      <c r="E827" s="6" t="s">
        <v>2405</v>
      </c>
      <c r="F827" s="7">
        <v>44726</v>
      </c>
      <c r="G827" s="7">
        <v>44343</v>
      </c>
      <c r="H827" s="6" t="s">
        <v>2817</v>
      </c>
      <c r="I827" s="6" t="s">
        <v>849</v>
      </c>
      <c r="J827" s="6" t="s">
        <v>2381</v>
      </c>
      <c r="K827" s="7">
        <v>45200</v>
      </c>
      <c r="L827" s="6" t="s">
        <v>2374</v>
      </c>
      <c r="M827" s="6" t="s">
        <v>2420</v>
      </c>
      <c r="N827" s="6" t="s">
        <v>849</v>
      </c>
      <c r="O827" s="7"/>
      <c r="P827" s="6" t="s">
        <v>2376</v>
      </c>
    </row>
    <row r="828" spans="1:16" x14ac:dyDescent="0.25">
      <c r="A828" s="5">
        <v>68728321</v>
      </c>
      <c r="B828" s="6" t="s">
        <v>454</v>
      </c>
      <c r="C828" s="6" t="s">
        <v>2378</v>
      </c>
      <c r="D828" s="6" t="s">
        <v>2370</v>
      </c>
      <c r="E828" s="6" t="s">
        <v>2371</v>
      </c>
      <c r="F828" s="7">
        <v>44384</v>
      </c>
      <c r="G828" s="7">
        <v>44343</v>
      </c>
      <c r="H828" s="6" t="s">
        <v>2924</v>
      </c>
      <c r="I828" s="6" t="s">
        <v>849</v>
      </c>
      <c r="J828" s="6" t="s">
        <v>2381</v>
      </c>
      <c r="K828" s="7">
        <v>45200</v>
      </c>
      <c r="L828" s="6" t="s">
        <v>2374</v>
      </c>
      <c r="M828" s="6" t="s">
        <v>2420</v>
      </c>
      <c r="N828" s="6" t="s">
        <v>849</v>
      </c>
      <c r="O828" s="7"/>
      <c r="P828" s="6" t="s">
        <v>2376</v>
      </c>
    </row>
    <row r="829" spans="1:16" x14ac:dyDescent="0.25">
      <c r="A829" s="5">
        <v>68728324</v>
      </c>
      <c r="B829" s="6" t="s">
        <v>380</v>
      </c>
      <c r="C829" s="6" t="s">
        <v>2378</v>
      </c>
      <c r="D829" s="6" t="s">
        <v>2370</v>
      </c>
      <c r="E829" s="6" t="s">
        <v>2391</v>
      </c>
      <c r="F829" s="7">
        <v>45194</v>
      </c>
      <c r="G829" s="7">
        <v>44343</v>
      </c>
      <c r="H829" s="6" t="s">
        <v>2816</v>
      </c>
      <c r="I829" s="6" t="s">
        <v>849</v>
      </c>
      <c r="J829" s="6" t="s">
        <v>2381</v>
      </c>
      <c r="K829" s="7">
        <v>45200</v>
      </c>
      <c r="L829" s="6" t="s">
        <v>2374</v>
      </c>
      <c r="M829" s="6" t="s">
        <v>2420</v>
      </c>
      <c r="N829" s="6" t="s">
        <v>849</v>
      </c>
      <c r="O829" s="7"/>
      <c r="P829" s="6" t="s">
        <v>2376</v>
      </c>
    </row>
    <row r="830" spans="1:16" x14ac:dyDescent="0.25">
      <c r="A830" s="5">
        <v>68728326</v>
      </c>
      <c r="B830" s="6" t="s">
        <v>325</v>
      </c>
      <c r="C830" s="6" t="s">
        <v>2378</v>
      </c>
      <c r="D830" s="6" t="s">
        <v>2370</v>
      </c>
      <c r="E830" s="6" t="s">
        <v>2371</v>
      </c>
      <c r="F830" s="7">
        <v>44451</v>
      </c>
      <c r="G830" s="7">
        <v>44343</v>
      </c>
      <c r="H830" s="6" t="s">
        <v>3056</v>
      </c>
      <c r="I830" s="6" t="s">
        <v>849</v>
      </c>
      <c r="J830" s="6" t="s">
        <v>2381</v>
      </c>
      <c r="K830" s="7">
        <v>45205</v>
      </c>
      <c r="L830" s="6" t="s">
        <v>2374</v>
      </c>
      <c r="M830" s="6" t="s">
        <v>2375</v>
      </c>
      <c r="N830" s="6" t="s">
        <v>849</v>
      </c>
      <c r="O830" s="7"/>
      <c r="P830" s="6" t="s">
        <v>2376</v>
      </c>
    </row>
    <row r="831" spans="1:16" x14ac:dyDescent="0.25">
      <c r="A831" s="5">
        <v>68728342</v>
      </c>
      <c r="B831" s="6" t="s">
        <v>326</v>
      </c>
      <c r="C831" s="6" t="s">
        <v>2378</v>
      </c>
      <c r="D831" s="6" t="s">
        <v>2370</v>
      </c>
      <c r="E831" s="6" t="s">
        <v>2371</v>
      </c>
      <c r="F831" s="7">
        <v>44398</v>
      </c>
      <c r="G831" s="7">
        <v>44343</v>
      </c>
      <c r="H831" s="6" t="s">
        <v>2632</v>
      </c>
      <c r="I831" s="6" t="s">
        <v>849</v>
      </c>
      <c r="J831" s="6" t="s">
        <v>2381</v>
      </c>
      <c r="K831" s="7">
        <v>45200</v>
      </c>
      <c r="L831" s="6" t="s">
        <v>2374</v>
      </c>
      <c r="M831" s="6" t="s">
        <v>2420</v>
      </c>
      <c r="N831" s="6" t="s">
        <v>849</v>
      </c>
      <c r="O831" s="7"/>
      <c r="P831" s="6" t="s">
        <v>2376</v>
      </c>
    </row>
    <row r="832" spans="1:16" x14ac:dyDescent="0.25">
      <c r="A832" s="5">
        <v>68729131</v>
      </c>
      <c r="B832" s="6" t="s">
        <v>51</v>
      </c>
      <c r="C832" s="6" t="s">
        <v>2378</v>
      </c>
      <c r="D832" s="6" t="s">
        <v>2370</v>
      </c>
      <c r="E832" s="6" t="s">
        <v>2371</v>
      </c>
      <c r="F832" s="7">
        <v>44580</v>
      </c>
      <c r="G832" s="7">
        <v>44347</v>
      </c>
      <c r="H832" s="6" t="s">
        <v>2823</v>
      </c>
      <c r="I832" s="6" t="s">
        <v>849</v>
      </c>
      <c r="J832" s="6" t="s">
        <v>2381</v>
      </c>
      <c r="K832" s="7">
        <v>45200</v>
      </c>
      <c r="L832" s="6" t="s">
        <v>2374</v>
      </c>
      <c r="M832" s="6" t="s">
        <v>2396</v>
      </c>
      <c r="N832" s="6" t="s">
        <v>849</v>
      </c>
      <c r="O832" s="7"/>
      <c r="P832" s="6" t="s">
        <v>2376</v>
      </c>
    </row>
    <row r="833" spans="1:16" x14ac:dyDescent="0.25">
      <c r="A833" s="5">
        <v>68729132</v>
      </c>
      <c r="B833" s="6" t="s">
        <v>52</v>
      </c>
      <c r="C833" s="6" t="s">
        <v>2378</v>
      </c>
      <c r="D833" s="6" t="s">
        <v>2370</v>
      </c>
      <c r="E833" s="6" t="s">
        <v>2371</v>
      </c>
      <c r="F833" s="7">
        <v>44677</v>
      </c>
      <c r="G833" s="7">
        <v>44347</v>
      </c>
      <c r="H833" s="6" t="s">
        <v>2648</v>
      </c>
      <c r="I833" s="6" t="s">
        <v>849</v>
      </c>
      <c r="J833" s="6" t="s">
        <v>2381</v>
      </c>
      <c r="K833" s="7">
        <v>45200</v>
      </c>
      <c r="L833" s="6" t="s">
        <v>2374</v>
      </c>
      <c r="M833" s="6" t="s">
        <v>2396</v>
      </c>
      <c r="N833" s="6" t="s">
        <v>849</v>
      </c>
      <c r="O833" s="7"/>
      <c r="P833" s="6" t="s">
        <v>2376</v>
      </c>
    </row>
    <row r="834" spans="1:16" x14ac:dyDescent="0.25">
      <c r="A834" s="5">
        <v>68729136</v>
      </c>
      <c r="B834" s="6" t="s">
        <v>51</v>
      </c>
      <c r="C834" s="6" t="s">
        <v>2378</v>
      </c>
      <c r="D834" s="6" t="s">
        <v>2370</v>
      </c>
      <c r="E834" s="6" t="s">
        <v>2371</v>
      </c>
      <c r="F834" s="7">
        <v>44713</v>
      </c>
      <c r="G834" s="7">
        <v>44347</v>
      </c>
      <c r="H834" s="6" t="s">
        <v>2800</v>
      </c>
      <c r="I834" s="6" t="s">
        <v>849</v>
      </c>
      <c r="J834" s="6" t="s">
        <v>2381</v>
      </c>
      <c r="K834" s="7">
        <v>45205</v>
      </c>
      <c r="L834" s="6" t="s">
        <v>2374</v>
      </c>
      <c r="M834" s="6" t="s">
        <v>2375</v>
      </c>
      <c r="N834" s="6" t="s">
        <v>849</v>
      </c>
      <c r="O834" s="7"/>
      <c r="P834" s="6" t="s">
        <v>2376</v>
      </c>
    </row>
    <row r="835" spans="1:16" x14ac:dyDescent="0.25">
      <c r="A835" s="5">
        <v>68729137</v>
      </c>
      <c r="B835" s="6" t="s">
        <v>52</v>
      </c>
      <c r="C835" s="6" t="s">
        <v>2378</v>
      </c>
      <c r="D835" s="6" t="s">
        <v>2370</v>
      </c>
      <c r="E835" s="6" t="s">
        <v>2371</v>
      </c>
      <c r="F835" s="7">
        <v>44608</v>
      </c>
      <c r="G835" s="7">
        <v>44347</v>
      </c>
      <c r="H835" s="6" t="s">
        <v>2639</v>
      </c>
      <c r="I835" s="6" t="s">
        <v>849</v>
      </c>
      <c r="J835" s="6" t="s">
        <v>2381</v>
      </c>
      <c r="K835" s="7">
        <v>45205</v>
      </c>
      <c r="L835" s="6" t="s">
        <v>2374</v>
      </c>
      <c r="M835" s="6" t="s">
        <v>2375</v>
      </c>
      <c r="N835" s="6" t="s">
        <v>849</v>
      </c>
      <c r="O835" s="7"/>
      <c r="P835" s="6" t="s">
        <v>2376</v>
      </c>
    </row>
    <row r="836" spans="1:16" x14ac:dyDescent="0.25">
      <c r="A836" s="5">
        <v>68729535</v>
      </c>
      <c r="B836" s="6" t="s">
        <v>2428</v>
      </c>
      <c r="C836" s="6" t="s">
        <v>2378</v>
      </c>
      <c r="D836" s="6" t="s">
        <v>2370</v>
      </c>
      <c r="E836" s="6" t="s">
        <v>2371</v>
      </c>
      <c r="F836" s="7">
        <v>44943</v>
      </c>
      <c r="G836" s="7">
        <v>44347</v>
      </c>
      <c r="H836" s="6" t="s">
        <v>2429</v>
      </c>
      <c r="I836" s="6" t="s">
        <v>849</v>
      </c>
      <c r="J836" s="6" t="s">
        <v>2381</v>
      </c>
      <c r="K836" s="7">
        <v>45200</v>
      </c>
      <c r="L836" s="6" t="s">
        <v>2374</v>
      </c>
      <c r="M836" s="6" t="s">
        <v>2396</v>
      </c>
      <c r="N836" s="6" t="s">
        <v>849</v>
      </c>
      <c r="O836" s="7"/>
      <c r="P836" s="6" t="s">
        <v>2376</v>
      </c>
    </row>
    <row r="837" spans="1:16" x14ac:dyDescent="0.25">
      <c r="A837" s="5">
        <v>68729582</v>
      </c>
      <c r="B837" s="6" t="s">
        <v>2824</v>
      </c>
      <c r="C837" s="6" t="s">
        <v>2378</v>
      </c>
      <c r="D837" s="6" t="s">
        <v>2370</v>
      </c>
      <c r="E837" s="6" t="s">
        <v>2405</v>
      </c>
      <c r="F837" s="7">
        <v>45112</v>
      </c>
      <c r="G837" s="7">
        <v>44347</v>
      </c>
      <c r="H837" s="6" t="s">
        <v>2825</v>
      </c>
      <c r="I837" s="6" t="s">
        <v>849</v>
      </c>
      <c r="J837" s="6" t="s">
        <v>2381</v>
      </c>
      <c r="K837" s="7">
        <v>45200</v>
      </c>
      <c r="L837" s="6" t="s">
        <v>2374</v>
      </c>
      <c r="M837" s="6" t="s">
        <v>2396</v>
      </c>
      <c r="N837" s="6" t="s">
        <v>849</v>
      </c>
      <c r="O837" s="7"/>
      <c r="P837" s="6" t="s">
        <v>2376</v>
      </c>
    </row>
    <row r="838" spans="1:16" x14ac:dyDescent="0.25">
      <c r="A838" s="5">
        <v>68729585</v>
      </c>
      <c r="B838" s="6" t="s">
        <v>2826</v>
      </c>
      <c r="C838" s="6" t="s">
        <v>2378</v>
      </c>
      <c r="D838" s="6" t="s">
        <v>2370</v>
      </c>
      <c r="E838" s="6" t="s">
        <v>2391</v>
      </c>
      <c r="F838" s="7">
        <v>44893</v>
      </c>
      <c r="G838" s="7">
        <v>44347</v>
      </c>
      <c r="H838" s="6" t="s">
        <v>2827</v>
      </c>
      <c r="I838" s="6" t="s">
        <v>849</v>
      </c>
      <c r="J838" s="6" t="s">
        <v>2381</v>
      </c>
      <c r="K838" s="7">
        <v>45151</v>
      </c>
      <c r="L838" s="6" t="s">
        <v>2374</v>
      </c>
      <c r="M838" s="6" t="s">
        <v>2403</v>
      </c>
      <c r="N838" s="6" t="s">
        <v>849</v>
      </c>
      <c r="O838" s="7"/>
      <c r="P838" s="6" t="s">
        <v>2376</v>
      </c>
    </row>
    <row r="839" spans="1:16" x14ac:dyDescent="0.25">
      <c r="A839" s="5">
        <v>68729613</v>
      </c>
      <c r="B839" s="6" t="s">
        <v>382</v>
      </c>
      <c r="C839" s="6" t="s">
        <v>2378</v>
      </c>
      <c r="D839" s="6" t="s">
        <v>2370</v>
      </c>
      <c r="E839" s="6" t="s">
        <v>2391</v>
      </c>
      <c r="F839" s="7">
        <v>45133</v>
      </c>
      <c r="G839" s="7">
        <v>44348</v>
      </c>
      <c r="H839" s="6" t="s">
        <v>2634</v>
      </c>
      <c r="I839" s="6" t="s">
        <v>849</v>
      </c>
      <c r="J839" s="6" t="s">
        <v>2381</v>
      </c>
      <c r="K839" s="7">
        <v>45205</v>
      </c>
      <c r="L839" s="6" t="s">
        <v>2374</v>
      </c>
      <c r="M839" s="6" t="s">
        <v>2375</v>
      </c>
      <c r="N839" s="6" t="s">
        <v>849</v>
      </c>
      <c r="O839" s="7"/>
      <c r="P839" s="6" t="s">
        <v>2376</v>
      </c>
    </row>
    <row r="840" spans="1:16" x14ac:dyDescent="0.25">
      <c r="A840" s="5">
        <v>68729627</v>
      </c>
      <c r="B840" s="6" t="s">
        <v>781</v>
      </c>
      <c r="C840" s="6" t="s">
        <v>2378</v>
      </c>
      <c r="D840" s="6" t="s">
        <v>2370</v>
      </c>
      <c r="E840" s="6" t="s">
        <v>2405</v>
      </c>
      <c r="F840" s="7">
        <v>45135</v>
      </c>
      <c r="G840" s="7">
        <v>44348</v>
      </c>
      <c r="H840" s="6" t="s">
        <v>2635</v>
      </c>
      <c r="I840" s="6" t="s">
        <v>849</v>
      </c>
      <c r="J840" s="6" t="s">
        <v>2381</v>
      </c>
      <c r="K840" s="7">
        <v>45205</v>
      </c>
      <c r="L840" s="6" t="s">
        <v>2374</v>
      </c>
      <c r="M840" s="6" t="s">
        <v>2375</v>
      </c>
      <c r="N840" s="6" t="s">
        <v>849</v>
      </c>
      <c r="O840" s="7"/>
      <c r="P840" s="6" t="s">
        <v>2376</v>
      </c>
    </row>
    <row r="841" spans="1:16" x14ac:dyDescent="0.25">
      <c r="A841" s="5">
        <v>68729634</v>
      </c>
      <c r="B841" s="6" t="s">
        <v>368</v>
      </c>
      <c r="C841" s="6" t="s">
        <v>2378</v>
      </c>
      <c r="D841" s="6" t="s">
        <v>2370</v>
      </c>
      <c r="E841" s="6" t="s">
        <v>2371</v>
      </c>
      <c r="F841" s="7">
        <v>44403</v>
      </c>
      <c r="G841" s="7">
        <v>44348</v>
      </c>
      <c r="H841" s="6" t="s">
        <v>2631</v>
      </c>
      <c r="I841" s="6" t="s">
        <v>849</v>
      </c>
      <c r="J841" s="6" t="s">
        <v>2381</v>
      </c>
      <c r="K841" s="7">
        <v>45200</v>
      </c>
      <c r="L841" s="6" t="s">
        <v>2374</v>
      </c>
      <c r="M841" s="6" t="s">
        <v>2420</v>
      </c>
      <c r="N841" s="6" t="s">
        <v>849</v>
      </c>
      <c r="O841" s="7"/>
      <c r="P841" s="6" t="s">
        <v>2376</v>
      </c>
    </row>
    <row r="842" spans="1:16" x14ac:dyDescent="0.25">
      <c r="A842" s="5">
        <v>68729649</v>
      </c>
      <c r="B842" s="6" t="s">
        <v>327</v>
      </c>
      <c r="C842" s="6" t="s">
        <v>2378</v>
      </c>
      <c r="D842" s="6" t="s">
        <v>2370</v>
      </c>
      <c r="E842" s="6" t="s">
        <v>2371</v>
      </c>
      <c r="F842" s="7">
        <v>44380</v>
      </c>
      <c r="G842" s="7">
        <v>44348</v>
      </c>
      <c r="H842" s="6" t="s">
        <v>2633</v>
      </c>
      <c r="I842" s="6" t="s">
        <v>849</v>
      </c>
      <c r="J842" s="6" t="s">
        <v>2381</v>
      </c>
      <c r="K842" s="7">
        <v>45200</v>
      </c>
      <c r="L842" s="6" t="s">
        <v>2374</v>
      </c>
      <c r="M842" s="6" t="s">
        <v>2420</v>
      </c>
      <c r="N842" s="6" t="s">
        <v>849</v>
      </c>
      <c r="O842" s="7"/>
      <c r="P842" s="6" t="s">
        <v>2376</v>
      </c>
    </row>
    <row r="843" spans="1:16" x14ac:dyDescent="0.25">
      <c r="A843" s="5">
        <v>68729659</v>
      </c>
      <c r="B843" s="6" t="s">
        <v>782</v>
      </c>
      <c r="C843" s="6" t="s">
        <v>2378</v>
      </c>
      <c r="D843" s="6" t="s">
        <v>2370</v>
      </c>
      <c r="E843" s="6" t="s">
        <v>2371</v>
      </c>
      <c r="F843" s="7">
        <v>44935</v>
      </c>
      <c r="G843" s="7">
        <v>44348</v>
      </c>
      <c r="H843" s="6" t="s">
        <v>3195</v>
      </c>
      <c r="I843" s="6" t="s">
        <v>849</v>
      </c>
      <c r="J843" s="6" t="s">
        <v>2381</v>
      </c>
      <c r="K843" s="7">
        <v>45205</v>
      </c>
      <c r="L843" s="6" t="s">
        <v>2374</v>
      </c>
      <c r="M843" s="6" t="s">
        <v>2375</v>
      </c>
      <c r="N843" s="6" t="s">
        <v>849</v>
      </c>
      <c r="O843" s="7"/>
      <c r="P843" s="6" t="s">
        <v>2376</v>
      </c>
    </row>
    <row r="844" spans="1:16" x14ac:dyDescent="0.25">
      <c r="A844" s="5">
        <v>68729679</v>
      </c>
      <c r="B844" s="6" t="s">
        <v>328</v>
      </c>
      <c r="C844" s="6" t="s">
        <v>2378</v>
      </c>
      <c r="D844" s="6" t="s">
        <v>2370</v>
      </c>
      <c r="E844" s="6" t="s">
        <v>2371</v>
      </c>
      <c r="F844" s="7">
        <v>44385</v>
      </c>
      <c r="G844" s="7">
        <v>44348</v>
      </c>
      <c r="H844" s="6" t="s">
        <v>2696</v>
      </c>
      <c r="I844" s="6" t="s">
        <v>849</v>
      </c>
      <c r="J844" s="6" t="s">
        <v>2381</v>
      </c>
      <c r="K844" s="7">
        <v>45200</v>
      </c>
      <c r="L844" s="6" t="s">
        <v>2374</v>
      </c>
      <c r="M844" s="6" t="s">
        <v>2420</v>
      </c>
      <c r="N844" s="6" t="s">
        <v>849</v>
      </c>
      <c r="O844" s="7"/>
      <c r="P844" s="6" t="s">
        <v>2376</v>
      </c>
    </row>
    <row r="845" spans="1:16" x14ac:dyDescent="0.25">
      <c r="A845" s="5">
        <v>68729702</v>
      </c>
      <c r="B845" s="6" t="s">
        <v>783</v>
      </c>
      <c r="C845" s="6" t="s">
        <v>2378</v>
      </c>
      <c r="D845" s="6" t="s">
        <v>2370</v>
      </c>
      <c r="E845" s="6" t="s">
        <v>2371</v>
      </c>
      <c r="F845" s="7">
        <v>44385</v>
      </c>
      <c r="G845" s="7">
        <v>44348</v>
      </c>
      <c r="H845" s="6" t="s">
        <v>3196</v>
      </c>
      <c r="I845" s="6" t="s">
        <v>849</v>
      </c>
      <c r="J845" s="6" t="s">
        <v>2381</v>
      </c>
      <c r="K845" s="7">
        <v>45200</v>
      </c>
      <c r="L845" s="6" t="s">
        <v>2374</v>
      </c>
      <c r="M845" s="6" t="s">
        <v>2420</v>
      </c>
      <c r="N845" s="6" t="s">
        <v>849</v>
      </c>
      <c r="O845" s="7"/>
      <c r="P845" s="6" t="s">
        <v>2376</v>
      </c>
    </row>
    <row r="846" spans="1:16" x14ac:dyDescent="0.25">
      <c r="A846" s="5">
        <v>68729708</v>
      </c>
      <c r="B846" s="6" t="s">
        <v>379</v>
      </c>
      <c r="C846" s="6" t="s">
        <v>2378</v>
      </c>
      <c r="D846" s="6" t="s">
        <v>2370</v>
      </c>
      <c r="E846" s="6" t="s">
        <v>2391</v>
      </c>
      <c r="F846" s="7">
        <v>44770</v>
      </c>
      <c r="G846" s="7">
        <v>44348</v>
      </c>
      <c r="H846" s="6" t="s">
        <v>3197</v>
      </c>
      <c r="I846" s="6" t="s">
        <v>849</v>
      </c>
      <c r="J846" s="6" t="s">
        <v>2381</v>
      </c>
      <c r="K846" s="7">
        <v>45200</v>
      </c>
      <c r="L846" s="6" t="s">
        <v>2374</v>
      </c>
      <c r="M846" s="6" t="s">
        <v>2420</v>
      </c>
      <c r="N846" s="6" t="s">
        <v>849</v>
      </c>
      <c r="O846" s="7"/>
      <c r="P846" s="6" t="s">
        <v>2376</v>
      </c>
    </row>
    <row r="847" spans="1:16" x14ac:dyDescent="0.25">
      <c r="A847" s="5">
        <v>68729710</v>
      </c>
      <c r="B847" s="6" t="s">
        <v>378</v>
      </c>
      <c r="C847" s="6" t="s">
        <v>2378</v>
      </c>
      <c r="D847" s="6" t="s">
        <v>2370</v>
      </c>
      <c r="E847" s="6" t="s">
        <v>2391</v>
      </c>
      <c r="F847" s="7">
        <v>45194</v>
      </c>
      <c r="G847" s="7">
        <v>44348</v>
      </c>
      <c r="H847" s="6" t="s">
        <v>2614</v>
      </c>
      <c r="I847" s="6" t="s">
        <v>849</v>
      </c>
      <c r="J847" s="6" t="s">
        <v>2381</v>
      </c>
      <c r="K847" s="7">
        <v>45200</v>
      </c>
      <c r="L847" s="6" t="s">
        <v>2374</v>
      </c>
      <c r="M847" s="6" t="s">
        <v>2420</v>
      </c>
      <c r="N847" s="6" t="s">
        <v>849</v>
      </c>
      <c r="O847" s="7"/>
      <c r="P847" s="6" t="s">
        <v>2376</v>
      </c>
    </row>
    <row r="848" spans="1:16" x14ac:dyDescent="0.25">
      <c r="A848" s="5">
        <v>68729715</v>
      </c>
      <c r="B848" s="6" t="s">
        <v>2227</v>
      </c>
      <c r="C848" s="6" t="s">
        <v>2378</v>
      </c>
      <c r="D848" s="6" t="s">
        <v>2370</v>
      </c>
      <c r="E848" s="6" t="s">
        <v>2391</v>
      </c>
      <c r="F848" s="7">
        <v>44872</v>
      </c>
      <c r="G848" s="7">
        <v>44348</v>
      </c>
      <c r="H848" s="6" t="s">
        <v>2563</v>
      </c>
      <c r="I848" s="6" t="s">
        <v>849</v>
      </c>
      <c r="J848" s="6" t="s">
        <v>2381</v>
      </c>
      <c r="K848" s="7">
        <v>45200</v>
      </c>
      <c r="L848" s="6" t="s">
        <v>2374</v>
      </c>
      <c r="M848" s="6" t="s">
        <v>2420</v>
      </c>
      <c r="N848" s="6" t="s">
        <v>849</v>
      </c>
      <c r="O848" s="7"/>
      <c r="P848" s="6" t="s">
        <v>2376</v>
      </c>
    </row>
    <row r="849" spans="1:16" x14ac:dyDescent="0.25">
      <c r="A849" s="5">
        <v>68729723</v>
      </c>
      <c r="B849" s="6" t="s">
        <v>329</v>
      </c>
      <c r="C849" s="6" t="s">
        <v>2378</v>
      </c>
      <c r="D849" s="6" t="s">
        <v>2370</v>
      </c>
      <c r="E849" s="6" t="s">
        <v>2371</v>
      </c>
      <c r="F849" s="7">
        <v>44441</v>
      </c>
      <c r="G849" s="7">
        <v>44350</v>
      </c>
      <c r="H849" s="6" t="s">
        <v>2612</v>
      </c>
      <c r="I849" s="6" t="s">
        <v>849</v>
      </c>
      <c r="J849" s="6" t="s">
        <v>2381</v>
      </c>
      <c r="K849" s="7">
        <v>45200</v>
      </c>
      <c r="L849" s="6" t="s">
        <v>2374</v>
      </c>
      <c r="M849" s="6" t="s">
        <v>2420</v>
      </c>
      <c r="N849" s="6" t="s">
        <v>849</v>
      </c>
      <c r="O849" s="7"/>
      <c r="P849" s="6" t="s">
        <v>2376</v>
      </c>
    </row>
    <row r="850" spans="1:16" x14ac:dyDescent="0.25">
      <c r="A850" s="5">
        <v>68729725</v>
      </c>
      <c r="B850" s="6" t="s">
        <v>377</v>
      </c>
      <c r="C850" s="6" t="s">
        <v>2378</v>
      </c>
      <c r="D850" s="6" t="s">
        <v>2370</v>
      </c>
      <c r="E850" s="6" t="s">
        <v>2391</v>
      </c>
      <c r="F850" s="7">
        <v>45194</v>
      </c>
      <c r="G850" s="7">
        <v>44350</v>
      </c>
      <c r="H850" s="6" t="s">
        <v>2558</v>
      </c>
      <c r="I850" s="6" t="s">
        <v>849</v>
      </c>
      <c r="J850" s="6" t="s">
        <v>2381</v>
      </c>
      <c r="K850" s="7">
        <v>45205</v>
      </c>
      <c r="L850" s="6" t="s">
        <v>2374</v>
      </c>
      <c r="M850" s="6" t="s">
        <v>2375</v>
      </c>
      <c r="N850" s="6" t="s">
        <v>849</v>
      </c>
      <c r="O850" s="7"/>
      <c r="P850" s="6" t="s">
        <v>2376</v>
      </c>
    </row>
    <row r="851" spans="1:16" x14ac:dyDescent="0.25">
      <c r="A851" s="5">
        <v>68730233</v>
      </c>
      <c r="B851" s="6" t="s">
        <v>376</v>
      </c>
      <c r="C851" s="6" t="s">
        <v>2378</v>
      </c>
      <c r="D851" s="6" t="s">
        <v>2370</v>
      </c>
      <c r="E851" s="6" t="s">
        <v>2391</v>
      </c>
      <c r="F851" s="7">
        <v>45194</v>
      </c>
      <c r="G851" s="7">
        <v>44350</v>
      </c>
      <c r="H851" s="6" t="s">
        <v>3198</v>
      </c>
      <c r="I851" s="6" t="s">
        <v>849</v>
      </c>
      <c r="J851" s="6" t="s">
        <v>2381</v>
      </c>
      <c r="K851" s="7">
        <v>45200</v>
      </c>
      <c r="L851" s="6" t="s">
        <v>2374</v>
      </c>
      <c r="M851" s="6" t="s">
        <v>2420</v>
      </c>
      <c r="N851" s="6" t="s">
        <v>849</v>
      </c>
      <c r="O851" s="7"/>
      <c r="P851" s="6" t="s">
        <v>2376</v>
      </c>
    </row>
    <row r="852" spans="1:16" x14ac:dyDescent="0.25">
      <c r="A852" s="5">
        <v>68730234</v>
      </c>
      <c r="B852" s="6" t="s">
        <v>330</v>
      </c>
      <c r="C852" s="6" t="s">
        <v>2378</v>
      </c>
      <c r="D852" s="6" t="s">
        <v>2370</v>
      </c>
      <c r="E852" s="6" t="s">
        <v>2371</v>
      </c>
      <c r="F852" s="7">
        <v>44385</v>
      </c>
      <c r="G852" s="7">
        <v>44350</v>
      </c>
      <c r="H852" s="6" t="s">
        <v>2691</v>
      </c>
      <c r="I852" s="6" t="s">
        <v>849</v>
      </c>
      <c r="J852" s="6" t="s">
        <v>2381</v>
      </c>
      <c r="K852" s="7">
        <v>45200</v>
      </c>
      <c r="L852" s="6" t="s">
        <v>2374</v>
      </c>
      <c r="M852" s="6" t="s">
        <v>2420</v>
      </c>
      <c r="N852" s="6" t="s">
        <v>849</v>
      </c>
      <c r="O852" s="7"/>
      <c r="P852" s="6" t="s">
        <v>2376</v>
      </c>
    </row>
    <row r="853" spans="1:16" x14ac:dyDescent="0.25">
      <c r="A853" s="5">
        <v>68730235</v>
      </c>
      <c r="B853" s="6" t="s">
        <v>2296</v>
      </c>
      <c r="C853" s="6" t="s">
        <v>2378</v>
      </c>
      <c r="D853" s="6" t="s">
        <v>2370</v>
      </c>
      <c r="E853" s="6" t="s">
        <v>2391</v>
      </c>
      <c r="F853" s="7">
        <v>45133</v>
      </c>
      <c r="G853" s="7">
        <v>44350</v>
      </c>
      <c r="H853" s="6" t="s">
        <v>2883</v>
      </c>
      <c r="I853" s="6" t="s">
        <v>849</v>
      </c>
      <c r="J853" s="6" t="s">
        <v>2381</v>
      </c>
      <c r="K853" s="7">
        <v>45200</v>
      </c>
      <c r="L853" s="6" t="s">
        <v>2374</v>
      </c>
      <c r="M853" s="6" t="s">
        <v>2420</v>
      </c>
      <c r="N853" s="6" t="s">
        <v>849</v>
      </c>
      <c r="O853" s="7"/>
      <c r="P853" s="6" t="s">
        <v>2376</v>
      </c>
    </row>
    <row r="854" spans="1:16" x14ac:dyDescent="0.25">
      <c r="A854" s="5">
        <v>68730237</v>
      </c>
      <c r="B854" s="6" t="s">
        <v>375</v>
      </c>
      <c r="C854" s="6" t="s">
        <v>2378</v>
      </c>
      <c r="D854" s="6" t="s">
        <v>2370</v>
      </c>
      <c r="E854" s="6" t="s">
        <v>2391</v>
      </c>
      <c r="F854" s="7">
        <v>45194</v>
      </c>
      <c r="G854" s="7">
        <v>44350</v>
      </c>
      <c r="H854" s="6" t="s">
        <v>2562</v>
      </c>
      <c r="I854" s="6" t="s">
        <v>849</v>
      </c>
      <c r="J854" s="6" t="s">
        <v>2381</v>
      </c>
      <c r="K854" s="7">
        <v>45205</v>
      </c>
      <c r="L854" s="6" t="s">
        <v>2374</v>
      </c>
      <c r="M854" s="6" t="s">
        <v>2375</v>
      </c>
      <c r="N854" s="6" t="s">
        <v>849</v>
      </c>
      <c r="O854" s="7"/>
      <c r="P854" s="6" t="s">
        <v>2376</v>
      </c>
    </row>
    <row r="855" spans="1:16" x14ac:dyDescent="0.25">
      <c r="A855" s="5">
        <v>68730251</v>
      </c>
      <c r="B855" s="6" t="s">
        <v>374</v>
      </c>
      <c r="C855" s="6" t="s">
        <v>2378</v>
      </c>
      <c r="D855" s="6" t="s">
        <v>2370</v>
      </c>
      <c r="E855" s="6" t="s">
        <v>2391</v>
      </c>
      <c r="F855" s="7">
        <v>45194</v>
      </c>
      <c r="G855" s="7">
        <v>44350</v>
      </c>
      <c r="H855" s="6" t="s">
        <v>3199</v>
      </c>
      <c r="I855" s="6" t="s">
        <v>849</v>
      </c>
      <c r="J855" s="6" t="s">
        <v>2381</v>
      </c>
      <c r="K855" s="7">
        <v>45200</v>
      </c>
      <c r="L855" s="6" t="s">
        <v>2374</v>
      </c>
      <c r="M855" s="6" t="s">
        <v>2420</v>
      </c>
      <c r="N855" s="6" t="s">
        <v>849</v>
      </c>
      <c r="O855" s="7"/>
      <c r="P855" s="6" t="s">
        <v>2376</v>
      </c>
    </row>
    <row r="856" spans="1:16" x14ac:dyDescent="0.25">
      <c r="A856" s="5">
        <v>68730252</v>
      </c>
      <c r="B856" s="6" t="s">
        <v>331</v>
      </c>
      <c r="C856" s="6" t="s">
        <v>2378</v>
      </c>
      <c r="D856" s="6" t="s">
        <v>2370</v>
      </c>
      <c r="E856" s="6" t="s">
        <v>2371</v>
      </c>
      <c r="F856" s="7">
        <v>44431</v>
      </c>
      <c r="G856" s="7">
        <v>44350</v>
      </c>
      <c r="H856" s="6" t="s">
        <v>3200</v>
      </c>
      <c r="I856" s="6" t="s">
        <v>849</v>
      </c>
      <c r="J856" s="6" t="s">
        <v>2381</v>
      </c>
      <c r="K856" s="7">
        <v>45200</v>
      </c>
      <c r="L856" s="6" t="s">
        <v>2374</v>
      </c>
      <c r="M856" s="6" t="s">
        <v>2420</v>
      </c>
      <c r="N856" s="6" t="s">
        <v>849</v>
      </c>
      <c r="O856" s="7"/>
      <c r="P856" s="6" t="s">
        <v>2376</v>
      </c>
    </row>
    <row r="857" spans="1:16" x14ac:dyDescent="0.25">
      <c r="A857" s="5">
        <v>68730253</v>
      </c>
      <c r="B857" s="6" t="s">
        <v>332</v>
      </c>
      <c r="C857" s="6" t="s">
        <v>2378</v>
      </c>
      <c r="D857" s="6" t="s">
        <v>2370</v>
      </c>
      <c r="E857" s="6" t="s">
        <v>2371</v>
      </c>
      <c r="F857" s="7">
        <v>44408</v>
      </c>
      <c r="G857" s="7">
        <v>44350</v>
      </c>
      <c r="H857" s="6" t="s">
        <v>2532</v>
      </c>
      <c r="I857" s="6" t="s">
        <v>849</v>
      </c>
      <c r="J857" s="6" t="s">
        <v>2381</v>
      </c>
      <c r="K857" s="7">
        <v>45200</v>
      </c>
      <c r="L857" s="6" t="s">
        <v>2374</v>
      </c>
      <c r="M857" s="6" t="s">
        <v>2420</v>
      </c>
      <c r="N857" s="6" t="s">
        <v>849</v>
      </c>
      <c r="O857" s="7"/>
      <c r="P857" s="6" t="s">
        <v>2376</v>
      </c>
    </row>
    <row r="858" spans="1:16" x14ac:dyDescent="0.25">
      <c r="A858" s="5">
        <v>68730254</v>
      </c>
      <c r="B858" s="6" t="s">
        <v>333</v>
      </c>
      <c r="C858" s="6" t="s">
        <v>2378</v>
      </c>
      <c r="D858" s="6" t="s">
        <v>2370</v>
      </c>
      <c r="E858" s="6" t="s">
        <v>2371</v>
      </c>
      <c r="F858" s="7">
        <v>44390</v>
      </c>
      <c r="G858" s="7">
        <v>44350</v>
      </c>
      <c r="H858" s="6" t="s">
        <v>2613</v>
      </c>
      <c r="I858" s="6" t="s">
        <v>849</v>
      </c>
      <c r="J858" s="6" t="s">
        <v>2381</v>
      </c>
      <c r="K858" s="7">
        <v>45200</v>
      </c>
      <c r="L858" s="6" t="s">
        <v>2374</v>
      </c>
      <c r="M858" s="6" t="s">
        <v>2420</v>
      </c>
      <c r="N858" s="6" t="s">
        <v>849</v>
      </c>
      <c r="O858" s="7"/>
      <c r="P858" s="6" t="s">
        <v>2376</v>
      </c>
    </row>
    <row r="859" spans="1:16" x14ac:dyDescent="0.25">
      <c r="A859" s="5">
        <v>68730256</v>
      </c>
      <c r="B859" s="6" t="s">
        <v>2265</v>
      </c>
      <c r="C859" s="6" t="s">
        <v>2378</v>
      </c>
      <c r="D859" s="6" t="s">
        <v>2370</v>
      </c>
      <c r="E859" s="6" t="s">
        <v>2391</v>
      </c>
      <c r="F859" s="7">
        <v>45132</v>
      </c>
      <c r="G859" s="7">
        <v>44350</v>
      </c>
      <c r="H859" s="6" t="s">
        <v>3201</v>
      </c>
      <c r="I859" s="6" t="s">
        <v>849</v>
      </c>
      <c r="J859" s="6" t="s">
        <v>2381</v>
      </c>
      <c r="K859" s="7">
        <v>45200</v>
      </c>
      <c r="L859" s="6" t="s">
        <v>2374</v>
      </c>
      <c r="M859" s="6" t="s">
        <v>2420</v>
      </c>
      <c r="N859" s="6" t="s">
        <v>849</v>
      </c>
      <c r="O859" s="7"/>
      <c r="P859" s="6" t="s">
        <v>2376</v>
      </c>
    </row>
    <row r="860" spans="1:16" x14ac:dyDescent="0.25">
      <c r="A860" s="5">
        <v>68730257</v>
      </c>
      <c r="B860" s="6" t="s">
        <v>334</v>
      </c>
      <c r="C860" s="6" t="s">
        <v>2378</v>
      </c>
      <c r="D860" s="6" t="s">
        <v>2370</v>
      </c>
      <c r="E860" s="6" t="s">
        <v>2371</v>
      </c>
      <c r="F860" s="7">
        <v>44403</v>
      </c>
      <c r="G860" s="7">
        <v>44350</v>
      </c>
      <c r="H860" s="6" t="s">
        <v>2690</v>
      </c>
      <c r="I860" s="6" t="s">
        <v>849</v>
      </c>
      <c r="J860" s="6" t="s">
        <v>2381</v>
      </c>
      <c r="K860" s="7">
        <v>45200</v>
      </c>
      <c r="L860" s="6" t="s">
        <v>2374</v>
      </c>
      <c r="M860" s="6" t="s">
        <v>2420</v>
      </c>
      <c r="N860" s="6" t="s">
        <v>849</v>
      </c>
      <c r="O860" s="7"/>
      <c r="P860" s="6" t="s">
        <v>2376</v>
      </c>
    </row>
    <row r="861" spans="1:16" x14ac:dyDescent="0.25">
      <c r="A861" s="5">
        <v>68732321</v>
      </c>
      <c r="B861" s="6" t="s">
        <v>3202</v>
      </c>
      <c r="C861" s="6" t="s">
        <v>2378</v>
      </c>
      <c r="D861" s="6" t="s">
        <v>2370</v>
      </c>
      <c r="E861" s="6" t="s">
        <v>2411</v>
      </c>
      <c r="F861" s="7">
        <v>44593</v>
      </c>
      <c r="G861" s="7">
        <v>44350</v>
      </c>
      <c r="H861" s="6" t="s">
        <v>3032</v>
      </c>
      <c r="I861" s="6" t="s">
        <v>849</v>
      </c>
      <c r="J861" s="6" t="s">
        <v>2381</v>
      </c>
      <c r="K861" s="7">
        <v>45200</v>
      </c>
      <c r="L861" s="6" t="s">
        <v>2374</v>
      </c>
      <c r="M861" s="6" t="s">
        <v>2420</v>
      </c>
      <c r="N861" s="6" t="s">
        <v>849</v>
      </c>
      <c r="O861" s="7"/>
      <c r="P861" s="6" t="s">
        <v>2376</v>
      </c>
    </row>
    <row r="862" spans="1:16" x14ac:dyDescent="0.25">
      <c r="A862" s="5">
        <v>68732322</v>
      </c>
      <c r="B862" s="6" t="s">
        <v>335</v>
      </c>
      <c r="C862" s="6" t="s">
        <v>2378</v>
      </c>
      <c r="D862" s="6" t="s">
        <v>2370</v>
      </c>
      <c r="E862" s="6" t="s">
        <v>2411</v>
      </c>
      <c r="F862" s="7">
        <v>44562</v>
      </c>
      <c r="G862" s="7">
        <v>44350</v>
      </c>
      <c r="H862" s="6" t="s">
        <v>3203</v>
      </c>
      <c r="I862" s="6" t="s">
        <v>849</v>
      </c>
      <c r="J862" s="6" t="s">
        <v>2381</v>
      </c>
      <c r="K862" s="7">
        <v>45200</v>
      </c>
      <c r="L862" s="6" t="s">
        <v>2374</v>
      </c>
      <c r="M862" s="6" t="s">
        <v>2420</v>
      </c>
      <c r="N862" s="6" t="s">
        <v>849</v>
      </c>
      <c r="O862" s="7"/>
      <c r="P862" s="6" t="s">
        <v>2376</v>
      </c>
    </row>
    <row r="863" spans="1:16" x14ac:dyDescent="0.25">
      <c r="A863" s="5">
        <v>68732323</v>
      </c>
      <c r="B863" s="6" t="s">
        <v>1233</v>
      </c>
      <c r="C863" s="6" t="s">
        <v>2378</v>
      </c>
      <c r="D863" s="6" t="s">
        <v>2370</v>
      </c>
      <c r="E863" s="6" t="s">
        <v>2391</v>
      </c>
      <c r="F863" s="7">
        <v>45188</v>
      </c>
      <c r="G863" s="7">
        <v>44350</v>
      </c>
      <c r="H863" s="6" t="s">
        <v>3204</v>
      </c>
      <c r="I863" s="6" t="s">
        <v>849</v>
      </c>
      <c r="J863" s="6" t="s">
        <v>2381</v>
      </c>
      <c r="K863" s="7">
        <v>45200</v>
      </c>
      <c r="L863" s="6" t="s">
        <v>2374</v>
      </c>
      <c r="M863" s="6" t="s">
        <v>2420</v>
      </c>
      <c r="N863" s="6" t="s">
        <v>849</v>
      </c>
      <c r="O863" s="7"/>
      <c r="P863" s="6" t="s">
        <v>2376</v>
      </c>
    </row>
    <row r="864" spans="1:16" x14ac:dyDescent="0.25">
      <c r="A864" s="5">
        <v>68732326</v>
      </c>
      <c r="B864" s="6" t="s">
        <v>336</v>
      </c>
      <c r="C864" s="6" t="s">
        <v>2378</v>
      </c>
      <c r="D864" s="6" t="s">
        <v>2370</v>
      </c>
      <c r="E864" s="6" t="s">
        <v>2405</v>
      </c>
      <c r="F864" s="7">
        <v>45019</v>
      </c>
      <c r="G864" s="7">
        <v>44350</v>
      </c>
      <c r="H864" s="6" t="s">
        <v>3205</v>
      </c>
      <c r="I864" s="6" t="s">
        <v>849</v>
      </c>
      <c r="J864" s="6" t="s">
        <v>2381</v>
      </c>
      <c r="K864" s="7">
        <v>45200</v>
      </c>
      <c r="L864" s="6" t="s">
        <v>2374</v>
      </c>
      <c r="M864" s="6" t="s">
        <v>2420</v>
      </c>
      <c r="N864" s="6" t="s">
        <v>849</v>
      </c>
      <c r="O864" s="7"/>
      <c r="P864" s="6" t="s">
        <v>2376</v>
      </c>
    </row>
    <row r="865" spans="1:16" x14ac:dyDescent="0.25">
      <c r="A865" s="5">
        <v>68732328</v>
      </c>
      <c r="B865" s="6" t="s">
        <v>369</v>
      </c>
      <c r="C865" s="6" t="s">
        <v>2378</v>
      </c>
      <c r="D865" s="6" t="s">
        <v>2370</v>
      </c>
      <c r="E865" s="6" t="s">
        <v>2371</v>
      </c>
      <c r="F865" s="7">
        <v>44612</v>
      </c>
      <c r="G865" s="7">
        <v>44350</v>
      </c>
      <c r="H865" s="6" t="s">
        <v>2693</v>
      </c>
      <c r="I865" s="6" t="s">
        <v>849</v>
      </c>
      <c r="J865" s="6" t="s">
        <v>2381</v>
      </c>
      <c r="K865" s="7">
        <v>45200</v>
      </c>
      <c r="L865" s="6" t="s">
        <v>2374</v>
      </c>
      <c r="M865" s="6" t="s">
        <v>2420</v>
      </c>
      <c r="N865" s="6" t="s">
        <v>849</v>
      </c>
      <c r="O865" s="7"/>
      <c r="P865" s="6" t="s">
        <v>2376</v>
      </c>
    </row>
    <row r="866" spans="1:16" x14ac:dyDescent="0.25">
      <c r="A866" s="5">
        <v>68732329</v>
      </c>
      <c r="B866" s="6" t="s">
        <v>370</v>
      </c>
      <c r="C866" s="6" t="s">
        <v>2378</v>
      </c>
      <c r="D866" s="6" t="s">
        <v>2370</v>
      </c>
      <c r="E866" s="6" t="s">
        <v>2391</v>
      </c>
      <c r="F866" s="7">
        <v>45029</v>
      </c>
      <c r="G866" s="7">
        <v>44350</v>
      </c>
      <c r="H866" s="6" t="s">
        <v>3060</v>
      </c>
      <c r="I866" s="6" t="s">
        <v>849</v>
      </c>
      <c r="J866" s="6" t="s">
        <v>2381</v>
      </c>
      <c r="K866" s="7">
        <v>45200</v>
      </c>
      <c r="L866" s="6" t="s">
        <v>2374</v>
      </c>
      <c r="M866" s="6" t="s">
        <v>2420</v>
      </c>
      <c r="N866" s="6" t="s">
        <v>849</v>
      </c>
      <c r="O866" s="7"/>
      <c r="P866" s="6" t="s">
        <v>2376</v>
      </c>
    </row>
    <row r="867" spans="1:16" x14ac:dyDescent="0.25">
      <c r="A867" s="5">
        <v>68735088</v>
      </c>
      <c r="B867" s="6" t="s">
        <v>3206</v>
      </c>
      <c r="C867" s="6" t="s">
        <v>2378</v>
      </c>
      <c r="D867" s="6" t="s">
        <v>2370</v>
      </c>
      <c r="E867" s="6" t="s">
        <v>2371</v>
      </c>
      <c r="F867" s="7">
        <v>44607</v>
      </c>
      <c r="G867" s="7">
        <v>44350</v>
      </c>
      <c r="H867" s="6" t="s">
        <v>3207</v>
      </c>
      <c r="I867" s="6" t="s">
        <v>849</v>
      </c>
      <c r="J867" s="6" t="s">
        <v>2381</v>
      </c>
      <c r="K867" s="7">
        <v>45200</v>
      </c>
      <c r="L867" s="6" t="s">
        <v>2374</v>
      </c>
      <c r="M867" s="6" t="s">
        <v>2396</v>
      </c>
      <c r="N867" s="6" t="s">
        <v>849</v>
      </c>
      <c r="O867" s="7"/>
      <c r="P867" s="6" t="s">
        <v>2376</v>
      </c>
    </row>
    <row r="868" spans="1:16" x14ac:dyDescent="0.25">
      <c r="A868" s="5">
        <v>68736319</v>
      </c>
      <c r="B868" s="6" t="s">
        <v>598</v>
      </c>
      <c r="C868" s="6" t="s">
        <v>2378</v>
      </c>
      <c r="D868" s="6" t="s">
        <v>2370</v>
      </c>
      <c r="E868" s="6" t="s">
        <v>2405</v>
      </c>
      <c r="F868" s="7">
        <v>45100</v>
      </c>
      <c r="G868" s="7">
        <v>44356</v>
      </c>
      <c r="H868" s="6" t="s">
        <v>2457</v>
      </c>
      <c r="I868" s="6" t="s">
        <v>849</v>
      </c>
      <c r="J868" s="6" t="s">
        <v>2381</v>
      </c>
      <c r="K868" s="7">
        <v>45200</v>
      </c>
      <c r="L868" s="6" t="s">
        <v>2374</v>
      </c>
      <c r="M868" s="6" t="s">
        <v>2396</v>
      </c>
      <c r="N868" s="6" t="s">
        <v>849</v>
      </c>
      <c r="O868" s="7"/>
      <c r="P868" s="6" t="s">
        <v>2376</v>
      </c>
    </row>
    <row r="869" spans="1:16" x14ac:dyDescent="0.25">
      <c r="A869" s="5">
        <v>68736320</v>
      </c>
      <c r="B869" s="6" t="s">
        <v>3208</v>
      </c>
      <c r="C869" s="6" t="s">
        <v>2378</v>
      </c>
      <c r="D869" s="6" t="s">
        <v>2370</v>
      </c>
      <c r="E869" s="6" t="s">
        <v>2371</v>
      </c>
      <c r="F869" s="7">
        <v>44851</v>
      </c>
      <c r="G869" s="7">
        <v>44356</v>
      </c>
      <c r="H869" s="6" t="s">
        <v>2459</v>
      </c>
      <c r="I869" s="6" t="s">
        <v>849</v>
      </c>
      <c r="J869" s="6" t="s">
        <v>2381</v>
      </c>
      <c r="K869" s="7">
        <v>45200</v>
      </c>
      <c r="L869" s="6" t="s">
        <v>2374</v>
      </c>
      <c r="M869" s="6" t="s">
        <v>2396</v>
      </c>
      <c r="N869" s="6" t="s">
        <v>849</v>
      </c>
      <c r="O869" s="7"/>
      <c r="P869" s="6" t="s">
        <v>2376</v>
      </c>
    </row>
    <row r="870" spans="1:16" x14ac:dyDescent="0.25">
      <c r="A870" s="5">
        <v>68736348</v>
      </c>
      <c r="B870" s="6" t="s">
        <v>3209</v>
      </c>
      <c r="C870" s="6" t="s">
        <v>2378</v>
      </c>
      <c r="D870" s="6" t="s">
        <v>2370</v>
      </c>
      <c r="E870" s="6" t="s">
        <v>2405</v>
      </c>
      <c r="F870" s="7">
        <v>45113</v>
      </c>
      <c r="G870" s="7">
        <v>44356</v>
      </c>
      <c r="H870" s="6" t="s">
        <v>3210</v>
      </c>
      <c r="I870" s="6" t="s">
        <v>849</v>
      </c>
      <c r="J870" s="6" t="s">
        <v>2381</v>
      </c>
      <c r="K870" s="7">
        <v>45200</v>
      </c>
      <c r="L870" s="6" t="s">
        <v>2374</v>
      </c>
      <c r="M870" s="6" t="s">
        <v>2396</v>
      </c>
      <c r="N870" s="6" t="s">
        <v>849</v>
      </c>
      <c r="O870" s="7"/>
      <c r="P870" s="6" t="s">
        <v>2376</v>
      </c>
    </row>
    <row r="871" spans="1:16" x14ac:dyDescent="0.25">
      <c r="A871" s="5">
        <v>68737674</v>
      </c>
      <c r="B871" s="6" t="s">
        <v>3211</v>
      </c>
      <c r="C871" s="6" t="s">
        <v>2378</v>
      </c>
      <c r="D871" s="6" t="s">
        <v>2370</v>
      </c>
      <c r="E871" s="6" t="s">
        <v>2405</v>
      </c>
      <c r="F871" s="7">
        <v>45181</v>
      </c>
      <c r="G871" s="7">
        <v>44357</v>
      </c>
      <c r="H871" s="6" t="s">
        <v>3212</v>
      </c>
      <c r="I871" s="6" t="s">
        <v>849</v>
      </c>
      <c r="J871" s="6" t="s">
        <v>2381</v>
      </c>
      <c r="K871" s="7">
        <v>45200</v>
      </c>
      <c r="L871" s="6" t="s">
        <v>2374</v>
      </c>
      <c r="M871" s="6" t="s">
        <v>2396</v>
      </c>
      <c r="N871" s="6" t="s">
        <v>849</v>
      </c>
      <c r="O871" s="7"/>
      <c r="P871" s="6" t="s">
        <v>2376</v>
      </c>
    </row>
    <row r="872" spans="1:16" x14ac:dyDescent="0.25">
      <c r="A872" s="5">
        <v>68737675</v>
      </c>
      <c r="B872" s="6" t="s">
        <v>3213</v>
      </c>
      <c r="C872" s="6" t="s">
        <v>2378</v>
      </c>
      <c r="D872" s="6" t="s">
        <v>2370</v>
      </c>
      <c r="E872" s="6" t="s">
        <v>2371</v>
      </c>
      <c r="F872" s="7">
        <v>44599</v>
      </c>
      <c r="G872" s="7">
        <v>44357</v>
      </c>
      <c r="H872" s="6" t="s">
        <v>3214</v>
      </c>
      <c r="I872" s="6" t="s">
        <v>849</v>
      </c>
      <c r="J872" s="6" t="s">
        <v>2381</v>
      </c>
      <c r="K872" s="7">
        <v>45200</v>
      </c>
      <c r="L872" s="6" t="s">
        <v>2374</v>
      </c>
      <c r="M872" s="6" t="s">
        <v>2396</v>
      </c>
      <c r="N872" s="6" t="s">
        <v>849</v>
      </c>
      <c r="O872" s="7"/>
      <c r="P872" s="6" t="s">
        <v>2376</v>
      </c>
    </row>
    <row r="873" spans="1:16" x14ac:dyDescent="0.25">
      <c r="A873" s="5">
        <v>68737676</v>
      </c>
      <c r="B873" s="6" t="s">
        <v>3215</v>
      </c>
      <c r="C873" s="6" t="s">
        <v>2378</v>
      </c>
      <c r="D873" s="6" t="s">
        <v>2370</v>
      </c>
      <c r="E873" s="6" t="s">
        <v>2405</v>
      </c>
      <c r="F873" s="7">
        <v>45113</v>
      </c>
      <c r="G873" s="7">
        <v>44357</v>
      </c>
      <c r="H873" s="6" t="s">
        <v>3216</v>
      </c>
      <c r="I873" s="6" t="s">
        <v>849</v>
      </c>
      <c r="J873" s="6" t="s">
        <v>2381</v>
      </c>
      <c r="K873" s="7">
        <v>45200</v>
      </c>
      <c r="L873" s="6" t="s">
        <v>2374</v>
      </c>
      <c r="M873" s="6" t="s">
        <v>2396</v>
      </c>
      <c r="N873" s="6" t="s">
        <v>849</v>
      </c>
      <c r="O873" s="7"/>
      <c r="P873" s="6" t="s">
        <v>2376</v>
      </c>
    </row>
    <row r="874" spans="1:16" x14ac:dyDescent="0.25">
      <c r="A874" s="5">
        <v>68737749</v>
      </c>
      <c r="B874" s="6" t="s">
        <v>337</v>
      </c>
      <c r="C874" s="6" t="s">
        <v>2378</v>
      </c>
      <c r="D874" s="6" t="s">
        <v>2370</v>
      </c>
      <c r="E874" s="6" t="s">
        <v>2371</v>
      </c>
      <c r="F874" s="7">
        <v>44943</v>
      </c>
      <c r="G874" s="7">
        <v>44361</v>
      </c>
      <c r="H874" s="6" t="s">
        <v>2706</v>
      </c>
      <c r="I874" s="6" t="s">
        <v>849</v>
      </c>
      <c r="J874" s="6" t="s">
        <v>2381</v>
      </c>
      <c r="K874" s="7">
        <v>45200</v>
      </c>
      <c r="L874" s="6" t="s">
        <v>2374</v>
      </c>
      <c r="M874" s="6" t="s">
        <v>2420</v>
      </c>
      <c r="N874" s="6" t="s">
        <v>849</v>
      </c>
      <c r="O874" s="7"/>
      <c r="P874" s="6" t="s">
        <v>2376</v>
      </c>
    </row>
    <row r="875" spans="1:16" x14ac:dyDescent="0.25">
      <c r="A875" s="5">
        <v>68737750</v>
      </c>
      <c r="B875" s="6" t="s">
        <v>338</v>
      </c>
      <c r="C875" s="6" t="s">
        <v>2378</v>
      </c>
      <c r="D875" s="6" t="s">
        <v>2370</v>
      </c>
      <c r="E875" s="6" t="s">
        <v>2371</v>
      </c>
      <c r="F875" s="7">
        <v>44851</v>
      </c>
      <c r="G875" s="7">
        <v>44361</v>
      </c>
      <c r="H875" s="6" t="s">
        <v>2699</v>
      </c>
      <c r="I875" s="6" t="s">
        <v>849</v>
      </c>
      <c r="J875" s="6" t="s">
        <v>2381</v>
      </c>
      <c r="K875" s="7">
        <v>45200</v>
      </c>
      <c r="L875" s="6" t="s">
        <v>2374</v>
      </c>
      <c r="M875" s="6" t="s">
        <v>2420</v>
      </c>
      <c r="N875" s="6" t="s">
        <v>849</v>
      </c>
      <c r="O875" s="7"/>
      <c r="P875" s="6" t="s">
        <v>2376</v>
      </c>
    </row>
    <row r="876" spans="1:16" x14ac:dyDescent="0.25">
      <c r="A876" s="5">
        <v>68737751</v>
      </c>
      <c r="B876" s="6" t="s">
        <v>784</v>
      </c>
      <c r="C876" s="6" t="s">
        <v>2378</v>
      </c>
      <c r="D876" s="6" t="s">
        <v>2370</v>
      </c>
      <c r="E876" s="6" t="s">
        <v>2391</v>
      </c>
      <c r="F876" s="7">
        <v>45135</v>
      </c>
      <c r="G876" s="7">
        <v>44358</v>
      </c>
      <c r="H876" s="6" t="s">
        <v>3217</v>
      </c>
      <c r="I876" s="6" t="s">
        <v>849</v>
      </c>
      <c r="J876" s="6" t="s">
        <v>2381</v>
      </c>
      <c r="K876" s="7">
        <v>45205</v>
      </c>
      <c r="L876" s="6" t="s">
        <v>2374</v>
      </c>
      <c r="M876" s="6" t="s">
        <v>2375</v>
      </c>
      <c r="N876" s="6" t="s">
        <v>849</v>
      </c>
      <c r="O876" s="7"/>
      <c r="P876" s="6" t="s">
        <v>2376</v>
      </c>
    </row>
    <row r="877" spans="1:16" x14ac:dyDescent="0.25">
      <c r="A877" s="5">
        <v>68738465</v>
      </c>
      <c r="B877" s="6" t="s">
        <v>3218</v>
      </c>
      <c r="C877" s="6" t="s">
        <v>2378</v>
      </c>
      <c r="D877" s="6" t="s">
        <v>2370</v>
      </c>
      <c r="E877" s="6" t="s">
        <v>2411</v>
      </c>
      <c r="F877" s="7">
        <v>44562</v>
      </c>
      <c r="G877" s="7">
        <v>44361</v>
      </c>
      <c r="H877" s="6" t="s">
        <v>3170</v>
      </c>
      <c r="I877" s="6" t="s">
        <v>849</v>
      </c>
      <c r="J877" s="6" t="s">
        <v>2381</v>
      </c>
      <c r="K877" s="7">
        <v>45200</v>
      </c>
      <c r="L877" s="6" t="s">
        <v>2374</v>
      </c>
      <c r="M877" s="6" t="s">
        <v>2420</v>
      </c>
      <c r="N877" s="6" t="s">
        <v>849</v>
      </c>
      <c r="O877" s="7"/>
      <c r="P877" s="6" t="s">
        <v>2376</v>
      </c>
    </row>
    <row r="878" spans="1:16" x14ac:dyDescent="0.25">
      <c r="A878" s="5">
        <v>68738609</v>
      </c>
      <c r="B878" s="6" t="s">
        <v>785</v>
      </c>
      <c r="C878" s="6" t="s">
        <v>2378</v>
      </c>
      <c r="D878" s="6" t="s">
        <v>2370</v>
      </c>
      <c r="E878" s="6" t="s">
        <v>2391</v>
      </c>
      <c r="F878" s="7">
        <v>45204</v>
      </c>
      <c r="G878" s="7">
        <v>44358</v>
      </c>
      <c r="H878" s="6" t="s">
        <v>3219</v>
      </c>
      <c r="I878" s="6" t="s">
        <v>849</v>
      </c>
      <c r="J878" s="6" t="s">
        <v>2381</v>
      </c>
      <c r="K878" s="7">
        <v>45205</v>
      </c>
      <c r="L878" s="6" t="s">
        <v>2374</v>
      </c>
      <c r="M878" s="6" t="s">
        <v>2375</v>
      </c>
      <c r="N878" s="6" t="s">
        <v>849</v>
      </c>
      <c r="O878" s="7"/>
      <c r="P878" s="6" t="s">
        <v>2376</v>
      </c>
    </row>
    <row r="879" spans="1:16" x14ac:dyDescent="0.25">
      <c r="A879" s="5">
        <v>68738611</v>
      </c>
      <c r="B879" s="6" t="s">
        <v>786</v>
      </c>
      <c r="C879" s="6" t="s">
        <v>2378</v>
      </c>
      <c r="D879" s="6" t="s">
        <v>2370</v>
      </c>
      <c r="E879" s="6" t="s">
        <v>2405</v>
      </c>
      <c r="F879" s="7">
        <v>44939</v>
      </c>
      <c r="G879" s="7">
        <v>44358</v>
      </c>
      <c r="H879" s="6" t="s">
        <v>2985</v>
      </c>
      <c r="I879" s="6" t="s">
        <v>849</v>
      </c>
      <c r="J879" s="6" t="s">
        <v>2381</v>
      </c>
      <c r="K879" s="7">
        <v>45205</v>
      </c>
      <c r="L879" s="6" t="s">
        <v>2374</v>
      </c>
      <c r="M879" s="6" t="s">
        <v>2375</v>
      </c>
      <c r="N879" s="6" t="s">
        <v>849</v>
      </c>
      <c r="O879" s="7"/>
      <c r="P879" s="6" t="s">
        <v>2376</v>
      </c>
    </row>
    <row r="880" spans="1:16" x14ac:dyDescent="0.25">
      <c r="A880" s="5">
        <v>68738612</v>
      </c>
      <c r="B880" s="6" t="s">
        <v>787</v>
      </c>
      <c r="C880" s="6" t="s">
        <v>2378</v>
      </c>
      <c r="D880" s="6" t="s">
        <v>2370</v>
      </c>
      <c r="E880" s="6" t="s">
        <v>2405</v>
      </c>
      <c r="F880" s="7">
        <v>44939</v>
      </c>
      <c r="G880" s="7">
        <v>44358</v>
      </c>
      <c r="H880" s="6" t="s">
        <v>2640</v>
      </c>
      <c r="I880" s="6" t="s">
        <v>849</v>
      </c>
      <c r="J880" s="6" t="s">
        <v>2381</v>
      </c>
      <c r="K880" s="7">
        <v>45205</v>
      </c>
      <c r="L880" s="6" t="s">
        <v>2374</v>
      </c>
      <c r="M880" s="6" t="s">
        <v>2375</v>
      </c>
      <c r="N880" s="6" t="s">
        <v>849</v>
      </c>
      <c r="O880" s="7"/>
      <c r="P880" s="6" t="s">
        <v>2376</v>
      </c>
    </row>
    <row r="881" spans="1:16" x14ac:dyDescent="0.25">
      <c r="A881" s="5">
        <v>68738613</v>
      </c>
      <c r="B881" s="6" t="s">
        <v>788</v>
      </c>
      <c r="C881" s="6" t="s">
        <v>2378</v>
      </c>
      <c r="D881" s="6" t="s">
        <v>2370</v>
      </c>
      <c r="E881" s="6" t="s">
        <v>2405</v>
      </c>
      <c r="F881" s="7">
        <v>44939</v>
      </c>
      <c r="G881" s="7">
        <v>44358</v>
      </c>
      <c r="H881" s="6" t="s">
        <v>2986</v>
      </c>
      <c r="I881" s="6" t="s">
        <v>849</v>
      </c>
      <c r="J881" s="6" t="s">
        <v>2381</v>
      </c>
      <c r="K881" s="7">
        <v>45205</v>
      </c>
      <c r="L881" s="6" t="s">
        <v>2374</v>
      </c>
      <c r="M881" s="6" t="s">
        <v>2375</v>
      </c>
      <c r="N881" s="6" t="s">
        <v>849</v>
      </c>
      <c r="O881" s="7"/>
      <c r="P881" s="6" t="s">
        <v>2376</v>
      </c>
    </row>
    <row r="882" spans="1:16" x14ac:dyDescent="0.25">
      <c r="A882" s="5">
        <v>68739208</v>
      </c>
      <c r="B882" s="6" t="s">
        <v>1234</v>
      </c>
      <c r="C882" s="6" t="s">
        <v>2378</v>
      </c>
      <c r="D882" s="6" t="s">
        <v>2370</v>
      </c>
      <c r="E882" s="6" t="s">
        <v>2411</v>
      </c>
      <c r="F882" s="7">
        <v>44546</v>
      </c>
      <c r="G882" s="7">
        <v>44368</v>
      </c>
      <c r="H882" s="6" t="s">
        <v>3172</v>
      </c>
      <c r="I882" s="6" t="s">
        <v>849</v>
      </c>
      <c r="J882" s="6" t="s">
        <v>2381</v>
      </c>
      <c r="K882" s="7">
        <v>45200</v>
      </c>
      <c r="L882" s="6" t="s">
        <v>2374</v>
      </c>
      <c r="M882" s="6" t="s">
        <v>2420</v>
      </c>
      <c r="N882" s="6" t="s">
        <v>849</v>
      </c>
      <c r="O882" s="7"/>
      <c r="P882" s="6" t="s">
        <v>2376</v>
      </c>
    </row>
    <row r="883" spans="1:16" x14ac:dyDescent="0.25">
      <c r="A883" s="5">
        <v>68739259</v>
      </c>
      <c r="B883" s="6" t="s">
        <v>3220</v>
      </c>
      <c r="C883" s="6" t="s">
        <v>2378</v>
      </c>
      <c r="D883" s="6" t="s">
        <v>2370</v>
      </c>
      <c r="E883" s="6" t="s">
        <v>2371</v>
      </c>
      <c r="F883" s="7">
        <v>44602</v>
      </c>
      <c r="G883" s="7">
        <v>44358</v>
      </c>
      <c r="H883" s="6" t="s">
        <v>3221</v>
      </c>
      <c r="I883" s="6" t="s">
        <v>849</v>
      </c>
      <c r="J883" s="6" t="s">
        <v>2381</v>
      </c>
      <c r="K883" s="7">
        <v>45200</v>
      </c>
      <c r="L883" s="6" t="s">
        <v>2374</v>
      </c>
      <c r="M883" s="6" t="s">
        <v>2396</v>
      </c>
      <c r="N883" s="6" t="s">
        <v>849</v>
      </c>
      <c r="O883" s="7"/>
      <c r="P883" s="6" t="s">
        <v>2376</v>
      </c>
    </row>
    <row r="884" spans="1:16" x14ac:dyDescent="0.25">
      <c r="A884" s="5">
        <v>68739260</v>
      </c>
      <c r="B884" s="6" t="s">
        <v>3222</v>
      </c>
      <c r="C884" s="6" t="s">
        <v>2378</v>
      </c>
      <c r="D884" s="6" t="s">
        <v>2370</v>
      </c>
      <c r="E884" s="6" t="s">
        <v>2371</v>
      </c>
      <c r="F884" s="7">
        <v>44593</v>
      </c>
      <c r="G884" s="7">
        <v>44358</v>
      </c>
      <c r="H884" s="6" t="s">
        <v>3223</v>
      </c>
      <c r="I884" s="6" t="s">
        <v>849</v>
      </c>
      <c r="J884" s="6" t="s">
        <v>2381</v>
      </c>
      <c r="K884" s="7">
        <v>45200</v>
      </c>
      <c r="L884" s="6" t="s">
        <v>2374</v>
      </c>
      <c r="M884" s="6" t="s">
        <v>2396</v>
      </c>
      <c r="N884" s="6" t="s">
        <v>849</v>
      </c>
      <c r="O884" s="7"/>
      <c r="P884" s="6" t="s">
        <v>2376</v>
      </c>
    </row>
    <row r="885" spans="1:16" x14ac:dyDescent="0.25">
      <c r="A885" s="5">
        <v>68741708</v>
      </c>
      <c r="B885" s="6" t="s">
        <v>1912</v>
      </c>
      <c r="C885" s="6" t="s">
        <v>2378</v>
      </c>
      <c r="D885" s="6" t="s">
        <v>2370</v>
      </c>
      <c r="E885" s="6" t="s">
        <v>2435</v>
      </c>
      <c r="F885" s="7">
        <v>44818</v>
      </c>
      <c r="G885" s="7">
        <v>44363</v>
      </c>
      <c r="H885" s="6" t="s">
        <v>3224</v>
      </c>
      <c r="I885" s="6" t="s">
        <v>849</v>
      </c>
      <c r="J885" s="6" t="s">
        <v>2381</v>
      </c>
      <c r="K885" s="7">
        <v>45200</v>
      </c>
      <c r="L885" s="6" t="s">
        <v>2374</v>
      </c>
      <c r="M885" s="6" t="s">
        <v>2420</v>
      </c>
      <c r="N885" s="6" t="s">
        <v>849</v>
      </c>
      <c r="O885" s="7"/>
      <c r="P885" s="6" t="s">
        <v>2376</v>
      </c>
    </row>
    <row r="886" spans="1:16" x14ac:dyDescent="0.25">
      <c r="A886" s="5">
        <v>68741714</v>
      </c>
      <c r="B886" s="6" t="s">
        <v>159</v>
      </c>
      <c r="C886" s="6" t="s">
        <v>2378</v>
      </c>
      <c r="D886" s="6" t="s">
        <v>2370</v>
      </c>
      <c r="E886" s="6" t="s">
        <v>2371</v>
      </c>
      <c r="F886" s="7">
        <v>44582</v>
      </c>
      <c r="G886" s="7">
        <v>44363</v>
      </c>
      <c r="H886" s="6" t="s">
        <v>3225</v>
      </c>
      <c r="I886" s="6" t="s">
        <v>849</v>
      </c>
      <c r="J886" s="6" t="s">
        <v>2381</v>
      </c>
      <c r="K886" s="7">
        <v>45200</v>
      </c>
      <c r="L886" s="6" t="s">
        <v>2374</v>
      </c>
      <c r="M886" s="6" t="s">
        <v>2420</v>
      </c>
      <c r="N886" s="6" t="s">
        <v>849</v>
      </c>
      <c r="O886" s="7"/>
      <c r="P886" s="6" t="s">
        <v>2376</v>
      </c>
    </row>
    <row r="887" spans="1:16" x14ac:dyDescent="0.25">
      <c r="A887" s="5">
        <v>68741742</v>
      </c>
      <c r="B887" s="6" t="s">
        <v>339</v>
      </c>
      <c r="C887" s="6" t="s">
        <v>2386</v>
      </c>
      <c r="D887" s="6" t="s">
        <v>2370</v>
      </c>
      <c r="E887" s="6" t="s">
        <v>2371</v>
      </c>
      <c r="F887" s="7">
        <v>44563</v>
      </c>
      <c r="G887" s="7">
        <v>44363</v>
      </c>
      <c r="H887" s="6" t="s">
        <v>2548</v>
      </c>
      <c r="I887" s="6" t="s">
        <v>849</v>
      </c>
      <c r="J887" s="6" t="s">
        <v>2381</v>
      </c>
      <c r="K887" s="7">
        <v>45200</v>
      </c>
      <c r="L887" s="6" t="s">
        <v>2374</v>
      </c>
      <c r="M887" s="6" t="s">
        <v>2420</v>
      </c>
      <c r="N887" s="6" t="s">
        <v>849</v>
      </c>
      <c r="O887" s="7"/>
      <c r="P887" s="6" t="s">
        <v>2376</v>
      </c>
    </row>
    <row r="888" spans="1:16" x14ac:dyDescent="0.25">
      <c r="A888" s="5">
        <v>68741745</v>
      </c>
      <c r="B888" s="6" t="s">
        <v>340</v>
      </c>
      <c r="C888" s="6" t="s">
        <v>2378</v>
      </c>
      <c r="D888" s="6" t="s">
        <v>2370</v>
      </c>
      <c r="E888" s="6" t="s">
        <v>2371</v>
      </c>
      <c r="F888" s="7">
        <v>44840</v>
      </c>
      <c r="G888" s="7">
        <v>44363</v>
      </c>
      <c r="H888" s="6" t="s">
        <v>3226</v>
      </c>
      <c r="I888" s="6" t="s">
        <v>849</v>
      </c>
      <c r="J888" s="6" t="s">
        <v>2381</v>
      </c>
      <c r="K888" s="7">
        <v>45200</v>
      </c>
      <c r="L888" s="6" t="s">
        <v>2374</v>
      </c>
      <c r="M888" s="6" t="s">
        <v>2420</v>
      </c>
      <c r="N888" s="6" t="s">
        <v>849</v>
      </c>
      <c r="O888" s="7"/>
      <c r="P888" s="6" t="s">
        <v>2376</v>
      </c>
    </row>
    <row r="889" spans="1:16" x14ac:dyDescent="0.25">
      <c r="A889" s="5">
        <v>68742263</v>
      </c>
      <c r="B889" s="6" t="s">
        <v>3227</v>
      </c>
      <c r="C889" s="6" t="s">
        <v>2378</v>
      </c>
      <c r="D889" s="6" t="s">
        <v>2370</v>
      </c>
      <c r="E889" s="6" t="s">
        <v>2405</v>
      </c>
      <c r="F889" s="7">
        <v>45184</v>
      </c>
      <c r="G889" s="7">
        <v>44363</v>
      </c>
      <c r="H889" s="6" t="s">
        <v>3228</v>
      </c>
      <c r="I889" s="6" t="s">
        <v>849</v>
      </c>
      <c r="J889" s="6" t="s">
        <v>2381</v>
      </c>
      <c r="K889" s="7">
        <v>45200</v>
      </c>
      <c r="L889" s="6" t="s">
        <v>2374</v>
      </c>
      <c r="M889" s="6" t="s">
        <v>2396</v>
      </c>
      <c r="N889" s="6" t="s">
        <v>849</v>
      </c>
      <c r="O889" s="7"/>
      <c r="P889" s="6" t="s">
        <v>2376</v>
      </c>
    </row>
    <row r="890" spans="1:16" x14ac:dyDescent="0.25">
      <c r="A890" s="5">
        <v>68742264</v>
      </c>
      <c r="B890" s="6" t="s">
        <v>789</v>
      </c>
      <c r="C890" s="6" t="s">
        <v>2378</v>
      </c>
      <c r="D890" s="6" t="s">
        <v>2370</v>
      </c>
      <c r="E890" s="6" t="s">
        <v>2371</v>
      </c>
      <c r="F890" s="7">
        <v>44627</v>
      </c>
      <c r="G890" s="7">
        <v>44363</v>
      </c>
      <c r="H890" s="6" t="s">
        <v>3229</v>
      </c>
      <c r="I890" s="6" t="s">
        <v>849</v>
      </c>
      <c r="J890" s="6" t="s">
        <v>2381</v>
      </c>
      <c r="K890" s="7">
        <v>45200</v>
      </c>
      <c r="L890" s="6" t="s">
        <v>2374</v>
      </c>
      <c r="M890" s="6" t="s">
        <v>2396</v>
      </c>
      <c r="N890" s="6" t="s">
        <v>849</v>
      </c>
      <c r="O890" s="7"/>
      <c r="P890" s="6" t="s">
        <v>2376</v>
      </c>
    </row>
    <row r="891" spans="1:16" x14ac:dyDescent="0.25">
      <c r="A891" s="5">
        <v>68743521</v>
      </c>
      <c r="B891" s="6" t="s">
        <v>3230</v>
      </c>
      <c r="C891" s="6" t="s">
        <v>2378</v>
      </c>
      <c r="D891" s="6" t="s">
        <v>2370</v>
      </c>
      <c r="E891" s="6" t="s">
        <v>2371</v>
      </c>
      <c r="F891" s="7">
        <v>45148</v>
      </c>
      <c r="G891" s="7">
        <v>44368</v>
      </c>
      <c r="H891" s="6" t="s">
        <v>3231</v>
      </c>
      <c r="I891" s="6" t="s">
        <v>849</v>
      </c>
      <c r="J891" s="6" t="s">
        <v>2381</v>
      </c>
      <c r="K891" s="7">
        <v>45200</v>
      </c>
      <c r="L891" s="6" t="s">
        <v>2374</v>
      </c>
      <c r="M891" s="6" t="s">
        <v>2396</v>
      </c>
      <c r="N891" s="6" t="s">
        <v>849</v>
      </c>
      <c r="O891" s="7"/>
      <c r="P891" s="6" t="s">
        <v>2376</v>
      </c>
    </row>
    <row r="892" spans="1:16" x14ac:dyDescent="0.25">
      <c r="A892" s="5">
        <v>68743584</v>
      </c>
      <c r="B892" s="6" t="s">
        <v>3232</v>
      </c>
      <c r="C892" s="6" t="s">
        <v>2378</v>
      </c>
      <c r="D892" s="6" t="s">
        <v>2370</v>
      </c>
      <c r="E892" s="6" t="s">
        <v>2405</v>
      </c>
      <c r="F892" s="7">
        <v>45113</v>
      </c>
      <c r="G892" s="7">
        <v>44368</v>
      </c>
      <c r="H892" s="6" t="s">
        <v>3233</v>
      </c>
      <c r="I892" s="6" t="s">
        <v>849</v>
      </c>
      <c r="J892" s="6" t="s">
        <v>2381</v>
      </c>
      <c r="K892" s="7">
        <v>45200</v>
      </c>
      <c r="L892" s="6" t="s">
        <v>2374</v>
      </c>
      <c r="M892" s="6" t="s">
        <v>2396</v>
      </c>
      <c r="N892" s="6" t="s">
        <v>849</v>
      </c>
      <c r="O892" s="7"/>
      <c r="P892" s="6" t="s">
        <v>2376</v>
      </c>
    </row>
    <row r="893" spans="1:16" x14ac:dyDescent="0.25">
      <c r="A893" s="5">
        <v>68746232</v>
      </c>
      <c r="B893" s="6" t="s">
        <v>1954</v>
      </c>
      <c r="C893" s="6" t="s">
        <v>2378</v>
      </c>
      <c r="D893" s="6" t="s">
        <v>2370</v>
      </c>
      <c r="E893" s="6" t="s">
        <v>2371</v>
      </c>
      <c r="F893" s="7">
        <v>44929</v>
      </c>
      <c r="G893" s="7">
        <v>44368</v>
      </c>
      <c r="H893" s="6" t="s">
        <v>2681</v>
      </c>
      <c r="I893" s="6" t="s">
        <v>849</v>
      </c>
      <c r="J893" s="6" t="s">
        <v>2381</v>
      </c>
      <c r="K893" s="7">
        <v>45200</v>
      </c>
      <c r="L893" s="6" t="s">
        <v>2374</v>
      </c>
      <c r="M893" s="6" t="s">
        <v>2420</v>
      </c>
      <c r="N893" s="6" t="s">
        <v>849</v>
      </c>
      <c r="O893" s="7"/>
      <c r="P893" s="6" t="s">
        <v>2376</v>
      </c>
    </row>
    <row r="894" spans="1:16" x14ac:dyDescent="0.25">
      <c r="A894" s="5">
        <v>68751138</v>
      </c>
      <c r="B894" s="6" t="s">
        <v>3234</v>
      </c>
      <c r="C894" s="6" t="s">
        <v>2378</v>
      </c>
      <c r="D894" s="6" t="s">
        <v>2370</v>
      </c>
      <c r="E894" s="6" t="s">
        <v>2405</v>
      </c>
      <c r="F894" s="7">
        <v>44562</v>
      </c>
      <c r="G894" s="7">
        <v>44385</v>
      </c>
      <c r="H894" s="6" t="s">
        <v>3205</v>
      </c>
      <c r="I894" s="6" t="s">
        <v>849</v>
      </c>
      <c r="J894" s="6" t="s">
        <v>2381</v>
      </c>
      <c r="K894" s="7">
        <v>45200</v>
      </c>
      <c r="L894" s="6" t="s">
        <v>2374</v>
      </c>
      <c r="M894" s="6" t="s">
        <v>2420</v>
      </c>
      <c r="N894" s="6" t="s">
        <v>849</v>
      </c>
      <c r="O894" s="7"/>
      <c r="P894" s="6" t="s">
        <v>2376</v>
      </c>
    </row>
    <row r="895" spans="1:16" x14ac:dyDescent="0.25">
      <c r="A895" s="5">
        <v>68755565</v>
      </c>
      <c r="B895" s="6" t="s">
        <v>1764</v>
      </c>
      <c r="C895" s="6" t="s">
        <v>2378</v>
      </c>
      <c r="D895" s="6" t="s">
        <v>2370</v>
      </c>
      <c r="E895" s="6" t="s">
        <v>2405</v>
      </c>
      <c r="F895" s="7">
        <v>44980</v>
      </c>
      <c r="G895" s="7">
        <v>44385</v>
      </c>
      <c r="H895" s="6" t="s">
        <v>2576</v>
      </c>
      <c r="I895" s="6" t="s">
        <v>849</v>
      </c>
      <c r="J895" s="6" t="s">
        <v>2381</v>
      </c>
      <c r="K895" s="7">
        <v>45200</v>
      </c>
      <c r="L895" s="6" t="s">
        <v>2374</v>
      </c>
      <c r="M895" s="6" t="s">
        <v>2420</v>
      </c>
      <c r="N895" s="6" t="s">
        <v>849</v>
      </c>
      <c r="O895" s="7"/>
      <c r="P895" s="6" t="s">
        <v>2376</v>
      </c>
    </row>
    <row r="896" spans="1:16" x14ac:dyDescent="0.25">
      <c r="A896" s="5">
        <v>68755566</v>
      </c>
      <c r="B896" s="6" t="s">
        <v>1771</v>
      </c>
      <c r="C896" s="6" t="s">
        <v>2378</v>
      </c>
      <c r="D896" s="6" t="s">
        <v>2370</v>
      </c>
      <c r="E896" s="6" t="s">
        <v>2405</v>
      </c>
      <c r="F896" s="7">
        <v>45140</v>
      </c>
      <c r="G896" s="7">
        <v>44385</v>
      </c>
      <c r="H896" s="6" t="s">
        <v>2421</v>
      </c>
      <c r="I896" s="6" t="s">
        <v>849</v>
      </c>
      <c r="J896" s="6" t="s">
        <v>2381</v>
      </c>
      <c r="K896" s="7">
        <v>45200</v>
      </c>
      <c r="L896" s="6" t="s">
        <v>2374</v>
      </c>
      <c r="M896" s="6" t="s">
        <v>2420</v>
      </c>
      <c r="N896" s="6" t="s">
        <v>849</v>
      </c>
      <c r="O896" s="7"/>
      <c r="P896" s="6" t="s">
        <v>2376</v>
      </c>
    </row>
    <row r="897" spans="1:16" x14ac:dyDescent="0.25">
      <c r="A897" s="5">
        <v>68763716</v>
      </c>
      <c r="B897" s="6" t="s">
        <v>62</v>
      </c>
      <c r="C897" s="6" t="s">
        <v>2378</v>
      </c>
      <c r="D897" s="6" t="s">
        <v>2370</v>
      </c>
      <c r="E897" s="6" t="s">
        <v>2391</v>
      </c>
      <c r="F897" s="7">
        <v>44958</v>
      </c>
      <c r="G897" s="7">
        <v>44391</v>
      </c>
      <c r="H897" s="6" t="s">
        <v>2580</v>
      </c>
      <c r="I897" s="6" t="s">
        <v>849</v>
      </c>
      <c r="J897" s="6" t="s">
        <v>2381</v>
      </c>
      <c r="K897" s="7">
        <v>45151</v>
      </c>
      <c r="L897" s="6" t="s">
        <v>2374</v>
      </c>
      <c r="M897" s="6" t="s">
        <v>2403</v>
      </c>
      <c r="N897" s="6" t="s">
        <v>849</v>
      </c>
      <c r="O897" s="7"/>
      <c r="P897" s="6" t="s">
        <v>2376</v>
      </c>
    </row>
    <row r="898" spans="1:16" x14ac:dyDescent="0.25">
      <c r="A898" s="5">
        <v>68764900</v>
      </c>
      <c r="B898" s="6" t="s">
        <v>342</v>
      </c>
      <c r="C898" s="6" t="s">
        <v>2378</v>
      </c>
      <c r="D898" s="6" t="s">
        <v>2370</v>
      </c>
      <c r="E898" s="6" t="s">
        <v>2371</v>
      </c>
      <c r="F898" s="7">
        <v>44929</v>
      </c>
      <c r="G898" s="7">
        <v>44403</v>
      </c>
      <c r="H898" s="6" t="s">
        <v>2697</v>
      </c>
      <c r="I898" s="6" t="s">
        <v>849</v>
      </c>
      <c r="J898" s="6" t="s">
        <v>2381</v>
      </c>
      <c r="K898" s="7">
        <v>45200</v>
      </c>
      <c r="L898" s="6" t="s">
        <v>2374</v>
      </c>
      <c r="M898" s="6" t="s">
        <v>2420</v>
      </c>
      <c r="N898" s="6" t="s">
        <v>849</v>
      </c>
      <c r="O898" s="7"/>
      <c r="P898" s="6" t="s">
        <v>2376</v>
      </c>
    </row>
    <row r="899" spans="1:16" x14ac:dyDescent="0.25">
      <c r="A899" s="5">
        <v>68764901</v>
      </c>
      <c r="B899" s="6" t="s">
        <v>790</v>
      </c>
      <c r="C899" s="6" t="s">
        <v>2378</v>
      </c>
      <c r="D899" s="6" t="s">
        <v>2370</v>
      </c>
      <c r="E899" s="6" t="s">
        <v>2371</v>
      </c>
      <c r="F899" s="7">
        <v>45054</v>
      </c>
      <c r="G899" s="7">
        <v>44403</v>
      </c>
      <c r="H899" s="6" t="s">
        <v>2697</v>
      </c>
      <c r="I899" s="6" t="s">
        <v>849</v>
      </c>
      <c r="J899" s="6" t="s">
        <v>2381</v>
      </c>
      <c r="K899" s="7">
        <v>45200</v>
      </c>
      <c r="L899" s="6" t="s">
        <v>2374</v>
      </c>
      <c r="M899" s="6" t="s">
        <v>2420</v>
      </c>
      <c r="N899" s="6" t="s">
        <v>849</v>
      </c>
      <c r="O899" s="7"/>
      <c r="P899" s="6" t="s">
        <v>2376</v>
      </c>
    </row>
    <row r="900" spans="1:16" x14ac:dyDescent="0.25">
      <c r="A900" s="5">
        <v>68769685</v>
      </c>
      <c r="B900" s="6" t="s">
        <v>343</v>
      </c>
      <c r="C900" s="6" t="s">
        <v>2378</v>
      </c>
      <c r="D900" s="6" t="s">
        <v>2370</v>
      </c>
      <c r="E900" s="6" t="s">
        <v>2371</v>
      </c>
      <c r="F900" s="7">
        <v>44929</v>
      </c>
      <c r="G900" s="7">
        <v>44441</v>
      </c>
      <c r="H900" s="6" t="s">
        <v>2698</v>
      </c>
      <c r="I900" s="6" t="s">
        <v>849</v>
      </c>
      <c r="J900" s="6" t="s">
        <v>2381</v>
      </c>
      <c r="K900" s="7">
        <v>45200</v>
      </c>
      <c r="L900" s="6" t="s">
        <v>2374</v>
      </c>
      <c r="M900" s="6" t="s">
        <v>2420</v>
      </c>
      <c r="N900" s="6" t="s">
        <v>849</v>
      </c>
      <c r="O900" s="7"/>
      <c r="P900" s="6" t="s">
        <v>2376</v>
      </c>
    </row>
    <row r="901" spans="1:16" x14ac:dyDescent="0.25">
      <c r="A901" s="5">
        <v>68769686</v>
      </c>
      <c r="B901" s="6" t="s">
        <v>791</v>
      </c>
      <c r="C901" s="6" t="s">
        <v>2378</v>
      </c>
      <c r="D901" s="6" t="s">
        <v>2370</v>
      </c>
      <c r="E901" s="6" t="s">
        <v>2371</v>
      </c>
      <c r="F901" s="7">
        <v>45037</v>
      </c>
      <c r="G901" s="7">
        <v>44441</v>
      </c>
      <c r="H901" s="6" t="s">
        <v>2698</v>
      </c>
      <c r="I901" s="6" t="s">
        <v>849</v>
      </c>
      <c r="J901" s="6" t="s">
        <v>2381</v>
      </c>
      <c r="K901" s="7">
        <v>45200</v>
      </c>
      <c r="L901" s="6" t="s">
        <v>2374</v>
      </c>
      <c r="M901" s="6" t="s">
        <v>2420</v>
      </c>
      <c r="N901" s="6" t="s">
        <v>849</v>
      </c>
      <c r="O901" s="7"/>
      <c r="P901" s="6" t="s">
        <v>2376</v>
      </c>
    </row>
    <row r="902" spans="1:16" x14ac:dyDescent="0.25">
      <c r="A902" s="5">
        <v>68773537</v>
      </c>
      <c r="B902" s="6" t="s">
        <v>3235</v>
      </c>
      <c r="C902" s="6" t="s">
        <v>2378</v>
      </c>
      <c r="D902" s="6" t="s">
        <v>2370</v>
      </c>
      <c r="E902" s="6" t="s">
        <v>2371</v>
      </c>
      <c r="F902" s="7">
        <v>45148</v>
      </c>
      <c r="G902" s="7">
        <v>44412</v>
      </c>
      <c r="H902" s="6" t="s">
        <v>3236</v>
      </c>
      <c r="I902" s="6" t="s">
        <v>849</v>
      </c>
      <c r="J902" s="6" t="s">
        <v>2381</v>
      </c>
      <c r="K902" s="7">
        <v>45200</v>
      </c>
      <c r="L902" s="6" t="s">
        <v>2374</v>
      </c>
      <c r="M902" s="6" t="s">
        <v>2396</v>
      </c>
      <c r="N902" s="6" t="s">
        <v>849</v>
      </c>
      <c r="O902" s="7"/>
      <c r="P902" s="6" t="s">
        <v>2376</v>
      </c>
    </row>
    <row r="903" spans="1:16" x14ac:dyDescent="0.25">
      <c r="A903" s="5">
        <v>68773538</v>
      </c>
      <c r="B903" s="6" t="s">
        <v>3237</v>
      </c>
      <c r="C903" s="6" t="s">
        <v>2378</v>
      </c>
      <c r="D903" s="6" t="s">
        <v>2370</v>
      </c>
      <c r="E903" s="6" t="s">
        <v>2371</v>
      </c>
      <c r="F903" s="7">
        <v>45148</v>
      </c>
      <c r="G903" s="7">
        <v>44412</v>
      </c>
      <c r="H903" s="6" t="s">
        <v>3238</v>
      </c>
      <c r="I903" s="6" t="s">
        <v>849</v>
      </c>
      <c r="J903" s="6" t="s">
        <v>2381</v>
      </c>
      <c r="K903" s="7">
        <v>45200</v>
      </c>
      <c r="L903" s="6" t="s">
        <v>2374</v>
      </c>
      <c r="M903" s="6" t="s">
        <v>2396</v>
      </c>
      <c r="N903" s="6" t="s">
        <v>849</v>
      </c>
      <c r="O903" s="7"/>
      <c r="P903" s="6" t="s">
        <v>2376</v>
      </c>
    </row>
    <row r="904" spans="1:16" x14ac:dyDescent="0.25">
      <c r="A904" s="5">
        <v>68773539</v>
      </c>
      <c r="B904" s="6" t="s">
        <v>3239</v>
      </c>
      <c r="C904" s="6" t="s">
        <v>2378</v>
      </c>
      <c r="D904" s="6" t="s">
        <v>2370</v>
      </c>
      <c r="E904" s="6" t="s">
        <v>2371</v>
      </c>
      <c r="F904" s="7">
        <v>45148</v>
      </c>
      <c r="G904" s="7">
        <v>44412</v>
      </c>
      <c r="H904" s="6" t="s">
        <v>3240</v>
      </c>
      <c r="I904" s="6" t="s">
        <v>849</v>
      </c>
      <c r="J904" s="6" t="s">
        <v>2381</v>
      </c>
      <c r="K904" s="7">
        <v>45200</v>
      </c>
      <c r="L904" s="6" t="s">
        <v>2374</v>
      </c>
      <c r="M904" s="6" t="s">
        <v>2396</v>
      </c>
      <c r="N904" s="6" t="s">
        <v>849</v>
      </c>
      <c r="O904" s="7"/>
      <c r="P904" s="6" t="s">
        <v>2376</v>
      </c>
    </row>
    <row r="905" spans="1:16" x14ac:dyDescent="0.25">
      <c r="A905" s="5">
        <v>68773540</v>
      </c>
      <c r="B905" s="6" t="s">
        <v>3241</v>
      </c>
      <c r="C905" s="6" t="s">
        <v>2378</v>
      </c>
      <c r="D905" s="6" t="s">
        <v>2370</v>
      </c>
      <c r="E905" s="6" t="s">
        <v>2371</v>
      </c>
      <c r="F905" s="7">
        <v>45148</v>
      </c>
      <c r="G905" s="7">
        <v>44412</v>
      </c>
      <c r="H905" s="6" t="s">
        <v>3242</v>
      </c>
      <c r="I905" s="6" t="s">
        <v>849</v>
      </c>
      <c r="J905" s="6" t="s">
        <v>2381</v>
      </c>
      <c r="K905" s="7">
        <v>45200</v>
      </c>
      <c r="L905" s="6" t="s">
        <v>2374</v>
      </c>
      <c r="M905" s="6" t="s">
        <v>2396</v>
      </c>
      <c r="N905" s="6" t="s">
        <v>849</v>
      </c>
      <c r="O905" s="7"/>
      <c r="P905" s="6" t="s">
        <v>2376</v>
      </c>
    </row>
    <row r="906" spans="1:16" x14ac:dyDescent="0.25">
      <c r="A906" s="5">
        <v>68773541</v>
      </c>
      <c r="B906" s="6" t="s">
        <v>3243</v>
      </c>
      <c r="C906" s="6" t="s">
        <v>2378</v>
      </c>
      <c r="D906" s="6" t="s">
        <v>2370</v>
      </c>
      <c r="E906" s="6" t="s">
        <v>2371</v>
      </c>
      <c r="F906" s="7">
        <v>45148</v>
      </c>
      <c r="G906" s="7">
        <v>44412</v>
      </c>
      <c r="H906" s="6" t="s">
        <v>3244</v>
      </c>
      <c r="I906" s="6" t="s">
        <v>849</v>
      </c>
      <c r="J906" s="6" t="s">
        <v>2381</v>
      </c>
      <c r="K906" s="7">
        <v>45200</v>
      </c>
      <c r="L906" s="6" t="s">
        <v>2374</v>
      </c>
      <c r="M906" s="6" t="s">
        <v>2396</v>
      </c>
      <c r="N906" s="6" t="s">
        <v>849</v>
      </c>
      <c r="O906" s="7"/>
      <c r="P906" s="6" t="s">
        <v>2376</v>
      </c>
    </row>
    <row r="907" spans="1:16" x14ac:dyDescent="0.25">
      <c r="A907" s="5">
        <v>68775498</v>
      </c>
      <c r="B907" s="6" t="s">
        <v>3245</v>
      </c>
      <c r="C907" s="6" t="s">
        <v>2378</v>
      </c>
      <c r="D907" s="6" t="s">
        <v>2370</v>
      </c>
      <c r="E907" s="6" t="s">
        <v>2371</v>
      </c>
      <c r="F907" s="7">
        <v>44599</v>
      </c>
      <c r="G907" s="7">
        <v>44412</v>
      </c>
      <c r="H907" s="6" t="s">
        <v>3246</v>
      </c>
      <c r="I907" s="6" t="s">
        <v>849</v>
      </c>
      <c r="J907" s="6" t="s">
        <v>2381</v>
      </c>
      <c r="K907" s="7">
        <v>45200</v>
      </c>
      <c r="L907" s="6" t="s">
        <v>2374</v>
      </c>
      <c r="M907" s="6" t="s">
        <v>2396</v>
      </c>
      <c r="N907" s="6" t="s">
        <v>849</v>
      </c>
      <c r="O907" s="7"/>
      <c r="P907" s="6" t="s">
        <v>2376</v>
      </c>
    </row>
    <row r="908" spans="1:16" x14ac:dyDescent="0.25">
      <c r="A908" s="5">
        <v>68775641</v>
      </c>
      <c r="B908" s="6" t="s">
        <v>3247</v>
      </c>
      <c r="C908" s="6" t="s">
        <v>2378</v>
      </c>
      <c r="D908" s="6" t="s">
        <v>2370</v>
      </c>
      <c r="E908" s="6" t="s">
        <v>2405</v>
      </c>
      <c r="F908" s="7">
        <v>45112</v>
      </c>
      <c r="G908" s="7">
        <v>44417</v>
      </c>
      <c r="H908" s="6" t="s">
        <v>3248</v>
      </c>
      <c r="I908" s="6" t="s">
        <v>849</v>
      </c>
      <c r="J908" s="6" t="s">
        <v>2381</v>
      </c>
      <c r="K908" s="7">
        <v>45200</v>
      </c>
      <c r="L908" s="6" t="s">
        <v>2374</v>
      </c>
      <c r="M908" s="6" t="s">
        <v>2396</v>
      </c>
      <c r="N908" s="6" t="s">
        <v>849</v>
      </c>
      <c r="O908" s="7"/>
      <c r="P908" s="6" t="s">
        <v>2376</v>
      </c>
    </row>
    <row r="909" spans="1:16" x14ac:dyDescent="0.25">
      <c r="A909" s="5">
        <v>68775642</v>
      </c>
      <c r="B909" s="6" t="s">
        <v>3249</v>
      </c>
      <c r="C909" s="6" t="s">
        <v>2378</v>
      </c>
      <c r="D909" s="6" t="s">
        <v>2370</v>
      </c>
      <c r="E909" s="6" t="s">
        <v>2371</v>
      </c>
      <c r="F909" s="7">
        <v>45148</v>
      </c>
      <c r="G909" s="7">
        <v>44417</v>
      </c>
      <c r="H909" s="6" t="s">
        <v>3250</v>
      </c>
      <c r="I909" s="6" t="s">
        <v>849</v>
      </c>
      <c r="J909" s="6" t="s">
        <v>2381</v>
      </c>
      <c r="K909" s="7">
        <v>45200</v>
      </c>
      <c r="L909" s="6" t="s">
        <v>2374</v>
      </c>
      <c r="M909" s="6" t="s">
        <v>2396</v>
      </c>
      <c r="N909" s="6" t="s">
        <v>849</v>
      </c>
      <c r="O909" s="7"/>
      <c r="P909" s="6" t="s">
        <v>2376</v>
      </c>
    </row>
    <row r="910" spans="1:16" x14ac:dyDescent="0.25">
      <c r="A910" s="5">
        <v>68775664</v>
      </c>
      <c r="B910" s="6" t="s">
        <v>3251</v>
      </c>
      <c r="C910" s="6" t="s">
        <v>2378</v>
      </c>
      <c r="D910" s="6" t="s">
        <v>2370</v>
      </c>
      <c r="E910" s="6" t="s">
        <v>2371</v>
      </c>
      <c r="F910" s="7">
        <v>44585</v>
      </c>
      <c r="G910" s="7">
        <v>44417</v>
      </c>
      <c r="H910" s="6" t="s">
        <v>3252</v>
      </c>
      <c r="I910" s="6" t="s">
        <v>849</v>
      </c>
      <c r="J910" s="6" t="s">
        <v>2381</v>
      </c>
      <c r="K910" s="7">
        <v>45200</v>
      </c>
      <c r="L910" s="6" t="s">
        <v>2374</v>
      </c>
      <c r="M910" s="6" t="s">
        <v>2396</v>
      </c>
      <c r="N910" s="6" t="s">
        <v>849</v>
      </c>
      <c r="O910" s="7"/>
      <c r="P910" s="6" t="s">
        <v>2376</v>
      </c>
    </row>
    <row r="911" spans="1:16" x14ac:dyDescent="0.25">
      <c r="A911" s="5">
        <v>68775665</v>
      </c>
      <c r="B911" s="6" t="s">
        <v>3253</v>
      </c>
      <c r="C911" s="6" t="s">
        <v>2378</v>
      </c>
      <c r="D911" s="6" t="s">
        <v>2370</v>
      </c>
      <c r="E911" s="6" t="s">
        <v>2405</v>
      </c>
      <c r="F911" s="7">
        <v>45113</v>
      </c>
      <c r="G911" s="7">
        <v>44417</v>
      </c>
      <c r="H911" s="6" t="s">
        <v>3254</v>
      </c>
      <c r="I911" s="6" t="s">
        <v>849</v>
      </c>
      <c r="J911" s="6" t="s">
        <v>2381</v>
      </c>
      <c r="K911" s="7">
        <v>45200</v>
      </c>
      <c r="L911" s="6" t="s">
        <v>2374</v>
      </c>
      <c r="M911" s="6" t="s">
        <v>2396</v>
      </c>
      <c r="N911" s="6" t="s">
        <v>849</v>
      </c>
      <c r="O911" s="7"/>
      <c r="P911" s="6" t="s">
        <v>2376</v>
      </c>
    </row>
    <row r="912" spans="1:16" x14ac:dyDescent="0.25">
      <c r="A912" s="5">
        <v>68775669</v>
      </c>
      <c r="B912" s="6" t="s">
        <v>3255</v>
      </c>
      <c r="C912" s="6" t="s">
        <v>2378</v>
      </c>
      <c r="D912" s="6" t="s">
        <v>2370</v>
      </c>
      <c r="E912" s="6" t="s">
        <v>2405</v>
      </c>
      <c r="F912" s="7">
        <v>45113</v>
      </c>
      <c r="G912" s="7">
        <v>44417</v>
      </c>
      <c r="H912" s="6" t="s">
        <v>3256</v>
      </c>
      <c r="I912" s="6" t="s">
        <v>849</v>
      </c>
      <c r="J912" s="6" t="s">
        <v>2381</v>
      </c>
      <c r="K912" s="7">
        <v>45200</v>
      </c>
      <c r="L912" s="6" t="s">
        <v>2374</v>
      </c>
      <c r="M912" s="6" t="s">
        <v>2396</v>
      </c>
      <c r="N912" s="6" t="s">
        <v>849</v>
      </c>
      <c r="O912" s="7"/>
      <c r="P912" s="6" t="s">
        <v>2376</v>
      </c>
    </row>
    <row r="913" spans="1:16" x14ac:dyDescent="0.25">
      <c r="A913" s="5">
        <v>68775670</v>
      </c>
      <c r="B913" s="6" t="s">
        <v>3257</v>
      </c>
      <c r="C913" s="6" t="s">
        <v>2378</v>
      </c>
      <c r="D913" s="6" t="s">
        <v>2370</v>
      </c>
      <c r="E913" s="6" t="s">
        <v>2405</v>
      </c>
      <c r="F913" s="7">
        <v>45113</v>
      </c>
      <c r="G913" s="7">
        <v>44417</v>
      </c>
      <c r="H913" s="6" t="s">
        <v>3258</v>
      </c>
      <c r="I913" s="6" t="s">
        <v>849</v>
      </c>
      <c r="J913" s="6" t="s">
        <v>2381</v>
      </c>
      <c r="K913" s="7">
        <v>45200</v>
      </c>
      <c r="L913" s="6" t="s">
        <v>2374</v>
      </c>
      <c r="M913" s="6" t="s">
        <v>2396</v>
      </c>
      <c r="N913" s="6" t="s">
        <v>849</v>
      </c>
      <c r="O913" s="7"/>
      <c r="P913" s="6" t="s">
        <v>2376</v>
      </c>
    </row>
    <row r="914" spans="1:16" x14ac:dyDescent="0.25">
      <c r="A914" s="5">
        <v>68775671</v>
      </c>
      <c r="B914" s="6" t="s">
        <v>3259</v>
      </c>
      <c r="C914" s="6" t="s">
        <v>2378</v>
      </c>
      <c r="D914" s="6" t="s">
        <v>2370</v>
      </c>
      <c r="E914" s="6" t="s">
        <v>2371</v>
      </c>
      <c r="F914" s="7">
        <v>44585</v>
      </c>
      <c r="G914" s="7">
        <v>44417</v>
      </c>
      <c r="H914" s="6" t="s">
        <v>3260</v>
      </c>
      <c r="I914" s="6" t="s">
        <v>849</v>
      </c>
      <c r="J914" s="6" t="s">
        <v>2381</v>
      </c>
      <c r="K914" s="7">
        <v>45200</v>
      </c>
      <c r="L914" s="6" t="s">
        <v>2374</v>
      </c>
      <c r="M914" s="6" t="s">
        <v>2396</v>
      </c>
      <c r="N914" s="6" t="s">
        <v>849</v>
      </c>
      <c r="O914" s="7"/>
      <c r="P914" s="6" t="s">
        <v>2376</v>
      </c>
    </row>
    <row r="915" spans="1:16" x14ac:dyDescent="0.25">
      <c r="A915" s="5">
        <v>68776419</v>
      </c>
      <c r="B915" s="6" t="s">
        <v>3261</v>
      </c>
      <c r="C915" s="6" t="s">
        <v>2378</v>
      </c>
      <c r="D915" s="6" t="s">
        <v>2370</v>
      </c>
      <c r="E915" s="6" t="s">
        <v>2371</v>
      </c>
      <c r="F915" s="7">
        <v>44613</v>
      </c>
      <c r="G915" s="7">
        <v>44412</v>
      </c>
      <c r="H915" s="6" t="s">
        <v>3262</v>
      </c>
      <c r="I915" s="6" t="s">
        <v>849</v>
      </c>
      <c r="J915" s="6" t="s">
        <v>2381</v>
      </c>
      <c r="K915" s="7">
        <v>45200</v>
      </c>
      <c r="L915" s="6" t="s">
        <v>2374</v>
      </c>
      <c r="M915" s="6" t="s">
        <v>2396</v>
      </c>
      <c r="N915" s="6" t="s">
        <v>849</v>
      </c>
      <c r="O915" s="7"/>
      <c r="P915" s="6" t="s">
        <v>2376</v>
      </c>
    </row>
    <row r="916" spans="1:16" x14ac:dyDescent="0.25">
      <c r="A916" s="5">
        <v>68776420</v>
      </c>
      <c r="B916" s="6" t="s">
        <v>3263</v>
      </c>
      <c r="C916" s="6" t="s">
        <v>2378</v>
      </c>
      <c r="D916" s="6" t="s">
        <v>2370</v>
      </c>
      <c r="E916" s="6" t="s">
        <v>2371</v>
      </c>
      <c r="F916" s="7">
        <v>44605</v>
      </c>
      <c r="G916" s="7">
        <v>44412</v>
      </c>
      <c r="H916" s="6" t="s">
        <v>3264</v>
      </c>
      <c r="I916" s="6" t="s">
        <v>849</v>
      </c>
      <c r="J916" s="6" t="s">
        <v>2381</v>
      </c>
      <c r="K916" s="7">
        <v>45200</v>
      </c>
      <c r="L916" s="6" t="s">
        <v>2374</v>
      </c>
      <c r="M916" s="6" t="s">
        <v>2396</v>
      </c>
      <c r="N916" s="6" t="s">
        <v>849</v>
      </c>
      <c r="O916" s="7"/>
      <c r="P916" s="6" t="s">
        <v>2376</v>
      </c>
    </row>
    <row r="917" spans="1:16" x14ac:dyDescent="0.25">
      <c r="A917" s="5">
        <v>68776421</v>
      </c>
      <c r="B917" s="6" t="s">
        <v>3265</v>
      </c>
      <c r="C917" s="6" t="s">
        <v>2378</v>
      </c>
      <c r="D917" s="6" t="s">
        <v>2370</v>
      </c>
      <c r="E917" s="6" t="s">
        <v>2405</v>
      </c>
      <c r="F917" s="7">
        <v>45120</v>
      </c>
      <c r="G917" s="7">
        <v>44412</v>
      </c>
      <c r="H917" s="6" t="s">
        <v>3266</v>
      </c>
      <c r="I917" s="6" t="s">
        <v>849</v>
      </c>
      <c r="J917" s="6" t="s">
        <v>2381</v>
      </c>
      <c r="K917" s="7">
        <v>45200</v>
      </c>
      <c r="L917" s="6" t="s">
        <v>2374</v>
      </c>
      <c r="M917" s="6" t="s">
        <v>2396</v>
      </c>
      <c r="N917" s="6" t="s">
        <v>849</v>
      </c>
      <c r="O917" s="7"/>
      <c r="P917" s="6" t="s">
        <v>2376</v>
      </c>
    </row>
    <row r="918" spans="1:16" x14ac:dyDescent="0.25">
      <c r="A918" s="5">
        <v>68776423</v>
      </c>
      <c r="B918" s="6" t="s">
        <v>3267</v>
      </c>
      <c r="C918" s="6" t="s">
        <v>2378</v>
      </c>
      <c r="D918" s="6" t="s">
        <v>2370</v>
      </c>
      <c r="E918" s="6" t="s">
        <v>2371</v>
      </c>
      <c r="F918" s="7">
        <v>44613</v>
      </c>
      <c r="G918" s="7">
        <v>44412</v>
      </c>
      <c r="H918" s="6" t="s">
        <v>3268</v>
      </c>
      <c r="I918" s="6" t="s">
        <v>849</v>
      </c>
      <c r="J918" s="6" t="s">
        <v>2381</v>
      </c>
      <c r="K918" s="7">
        <v>45200</v>
      </c>
      <c r="L918" s="6" t="s">
        <v>2374</v>
      </c>
      <c r="M918" s="6" t="s">
        <v>2396</v>
      </c>
      <c r="N918" s="6" t="s">
        <v>849</v>
      </c>
      <c r="O918" s="7"/>
      <c r="P918" s="6" t="s">
        <v>2376</v>
      </c>
    </row>
    <row r="919" spans="1:16" x14ac:dyDescent="0.25">
      <c r="A919" s="5">
        <v>68776424</v>
      </c>
      <c r="B919" s="6" t="s">
        <v>3269</v>
      </c>
      <c r="C919" s="6" t="s">
        <v>2378</v>
      </c>
      <c r="D919" s="6" t="s">
        <v>2370</v>
      </c>
      <c r="E919" s="6" t="s">
        <v>2371</v>
      </c>
      <c r="F919" s="7">
        <v>44613</v>
      </c>
      <c r="G919" s="7">
        <v>44412</v>
      </c>
      <c r="H919" s="6" t="s">
        <v>3270</v>
      </c>
      <c r="I919" s="6" t="s">
        <v>849</v>
      </c>
      <c r="J919" s="6" t="s">
        <v>2381</v>
      </c>
      <c r="K919" s="7">
        <v>45200</v>
      </c>
      <c r="L919" s="6" t="s">
        <v>2374</v>
      </c>
      <c r="M919" s="6" t="s">
        <v>2396</v>
      </c>
      <c r="N919" s="6" t="s">
        <v>849</v>
      </c>
      <c r="O919" s="7"/>
      <c r="P919" s="6" t="s">
        <v>2376</v>
      </c>
    </row>
    <row r="920" spans="1:16" x14ac:dyDescent="0.25">
      <c r="A920" s="5">
        <v>68776425</v>
      </c>
      <c r="B920" s="6" t="s">
        <v>291</v>
      </c>
      <c r="C920" s="6" t="s">
        <v>2378</v>
      </c>
      <c r="D920" s="6" t="s">
        <v>2370</v>
      </c>
      <c r="E920" s="6" t="s">
        <v>2371</v>
      </c>
      <c r="F920" s="7">
        <v>44718</v>
      </c>
      <c r="G920" s="7">
        <v>44407</v>
      </c>
      <c r="H920" s="6" t="s">
        <v>2903</v>
      </c>
      <c r="I920" s="6" t="s">
        <v>849</v>
      </c>
      <c r="J920" s="6" t="s">
        <v>2381</v>
      </c>
      <c r="K920" s="7">
        <v>45200</v>
      </c>
      <c r="L920" s="6" t="s">
        <v>2374</v>
      </c>
      <c r="M920" s="6" t="s">
        <v>2420</v>
      </c>
      <c r="N920" s="6" t="s">
        <v>849</v>
      </c>
      <c r="O920" s="7"/>
      <c r="P920" s="6" t="s">
        <v>2376</v>
      </c>
    </row>
    <row r="921" spans="1:16" x14ac:dyDescent="0.25">
      <c r="A921" s="5">
        <v>68782716</v>
      </c>
      <c r="B921" s="6" t="s">
        <v>379</v>
      </c>
      <c r="C921" s="6" t="s">
        <v>2378</v>
      </c>
      <c r="D921" s="6" t="s">
        <v>2370</v>
      </c>
      <c r="E921" s="6" t="s">
        <v>2371</v>
      </c>
      <c r="F921" s="7">
        <v>44531</v>
      </c>
      <c r="G921" s="7">
        <v>44418</v>
      </c>
      <c r="H921" s="6" t="s">
        <v>3197</v>
      </c>
      <c r="I921" s="6" t="s">
        <v>849</v>
      </c>
      <c r="J921" s="6" t="s">
        <v>2381</v>
      </c>
      <c r="K921" s="7">
        <v>45200</v>
      </c>
      <c r="L921" s="6" t="s">
        <v>2374</v>
      </c>
      <c r="M921" s="6" t="s">
        <v>2420</v>
      </c>
      <c r="N921" s="6" t="s">
        <v>849</v>
      </c>
      <c r="O921" s="7"/>
      <c r="P921" s="6" t="s">
        <v>2376</v>
      </c>
    </row>
    <row r="922" spans="1:16" x14ac:dyDescent="0.25">
      <c r="A922" s="5">
        <v>68783554</v>
      </c>
      <c r="B922" s="6" t="s">
        <v>345</v>
      </c>
      <c r="C922" s="6" t="s">
        <v>2378</v>
      </c>
      <c r="D922" s="6" t="s">
        <v>2370</v>
      </c>
      <c r="E922" s="6" t="s">
        <v>2411</v>
      </c>
      <c r="F922" s="7">
        <v>44713</v>
      </c>
      <c r="G922" s="7">
        <v>44433</v>
      </c>
      <c r="H922" s="6" t="s">
        <v>3271</v>
      </c>
      <c r="I922" s="6" t="s">
        <v>849</v>
      </c>
      <c r="J922" s="6" t="s">
        <v>2381</v>
      </c>
      <c r="K922" s="7">
        <v>45200</v>
      </c>
      <c r="L922" s="6" t="s">
        <v>2374</v>
      </c>
      <c r="M922" s="6" t="s">
        <v>2420</v>
      </c>
      <c r="N922" s="6" t="s">
        <v>849</v>
      </c>
      <c r="O922" s="7"/>
      <c r="P922" s="6" t="s">
        <v>2376</v>
      </c>
    </row>
    <row r="923" spans="1:16" x14ac:dyDescent="0.25">
      <c r="A923" s="5">
        <v>68783555</v>
      </c>
      <c r="B923" s="6" t="s">
        <v>792</v>
      </c>
      <c r="C923" s="6" t="s">
        <v>2378</v>
      </c>
      <c r="D923" s="6" t="s">
        <v>2370</v>
      </c>
      <c r="E923" s="6" t="s">
        <v>2405</v>
      </c>
      <c r="F923" s="7">
        <v>44830</v>
      </c>
      <c r="G923" s="7">
        <v>44433</v>
      </c>
      <c r="H923" s="6" t="s">
        <v>3171</v>
      </c>
      <c r="I923" s="6" t="s">
        <v>849</v>
      </c>
      <c r="J923" s="6" t="s">
        <v>2381</v>
      </c>
      <c r="K923" s="7">
        <v>45200</v>
      </c>
      <c r="L923" s="6" t="s">
        <v>2374</v>
      </c>
      <c r="M923" s="6" t="s">
        <v>2420</v>
      </c>
      <c r="N923" s="6" t="s">
        <v>849</v>
      </c>
      <c r="O923" s="7"/>
      <c r="P923" s="6" t="s">
        <v>2376</v>
      </c>
    </row>
    <row r="924" spans="1:16" x14ac:dyDescent="0.25">
      <c r="A924" s="5">
        <v>68783556</v>
      </c>
      <c r="B924" s="6" t="s">
        <v>1235</v>
      </c>
      <c r="C924" s="6" t="s">
        <v>2378</v>
      </c>
      <c r="D924" s="6" t="s">
        <v>2370</v>
      </c>
      <c r="E924" s="6" t="s">
        <v>2411</v>
      </c>
      <c r="F924" s="7">
        <v>44652</v>
      </c>
      <c r="G924" s="7">
        <v>44433</v>
      </c>
      <c r="H924" s="6" t="s">
        <v>3137</v>
      </c>
      <c r="I924" s="6" t="s">
        <v>849</v>
      </c>
      <c r="J924" s="6" t="s">
        <v>2381</v>
      </c>
      <c r="K924" s="7">
        <v>45200</v>
      </c>
      <c r="L924" s="6" t="s">
        <v>2374</v>
      </c>
      <c r="M924" s="6" t="s">
        <v>2420</v>
      </c>
      <c r="N924" s="6" t="s">
        <v>849</v>
      </c>
      <c r="O924" s="7"/>
      <c r="P924" s="6" t="s">
        <v>2376</v>
      </c>
    </row>
    <row r="925" spans="1:16" x14ac:dyDescent="0.25">
      <c r="A925" s="5">
        <v>68783577</v>
      </c>
      <c r="B925" s="6" t="s">
        <v>793</v>
      </c>
      <c r="C925" s="6" t="s">
        <v>2378</v>
      </c>
      <c r="D925" s="6" t="s">
        <v>2370</v>
      </c>
      <c r="E925" s="6" t="s">
        <v>2411</v>
      </c>
      <c r="F925" s="7">
        <v>44713</v>
      </c>
      <c r="G925" s="7">
        <v>44433</v>
      </c>
      <c r="H925" s="6" t="s">
        <v>3272</v>
      </c>
      <c r="I925" s="6" t="s">
        <v>849</v>
      </c>
      <c r="J925" s="6" t="s">
        <v>2381</v>
      </c>
      <c r="K925" s="7">
        <v>45200</v>
      </c>
      <c r="L925" s="6" t="s">
        <v>2374</v>
      </c>
      <c r="M925" s="6" t="s">
        <v>2420</v>
      </c>
      <c r="N925" s="6" t="s">
        <v>849</v>
      </c>
      <c r="O925" s="7"/>
      <c r="P925" s="6" t="s">
        <v>2376</v>
      </c>
    </row>
    <row r="926" spans="1:16" x14ac:dyDescent="0.25">
      <c r="A926" s="5">
        <v>68788589</v>
      </c>
      <c r="B926" s="6" t="s">
        <v>794</v>
      </c>
      <c r="C926" s="6" t="s">
        <v>2378</v>
      </c>
      <c r="D926" s="6" t="s">
        <v>2370</v>
      </c>
      <c r="E926" s="6" t="s">
        <v>2405</v>
      </c>
      <c r="F926" s="7">
        <v>45151</v>
      </c>
      <c r="G926" s="7">
        <v>44421</v>
      </c>
      <c r="H926" s="6" t="s">
        <v>3072</v>
      </c>
      <c r="I926" s="6" t="s">
        <v>849</v>
      </c>
      <c r="J926" s="6" t="s">
        <v>2381</v>
      </c>
      <c r="K926" s="7">
        <v>45205</v>
      </c>
      <c r="L926" s="6" t="s">
        <v>2374</v>
      </c>
      <c r="M926" s="6" t="s">
        <v>2375</v>
      </c>
      <c r="N926" s="6" t="s">
        <v>849</v>
      </c>
      <c r="O926" s="7"/>
      <c r="P926" s="6" t="s">
        <v>2376</v>
      </c>
    </row>
    <row r="927" spans="1:16" x14ac:dyDescent="0.25">
      <c r="A927" s="5">
        <v>68788716</v>
      </c>
      <c r="B927" s="6" t="s">
        <v>3273</v>
      </c>
      <c r="C927" s="6" t="s">
        <v>2378</v>
      </c>
      <c r="D927" s="6" t="s">
        <v>2370</v>
      </c>
      <c r="E927" s="6" t="s">
        <v>2405</v>
      </c>
      <c r="F927" s="7">
        <v>45113</v>
      </c>
      <c r="G927" s="7">
        <v>44441</v>
      </c>
      <c r="H927" s="6" t="s">
        <v>3274</v>
      </c>
      <c r="I927" s="6" t="s">
        <v>849</v>
      </c>
      <c r="J927" s="6" t="s">
        <v>2381</v>
      </c>
      <c r="K927" s="7">
        <v>45200</v>
      </c>
      <c r="L927" s="6" t="s">
        <v>2374</v>
      </c>
      <c r="M927" s="6" t="s">
        <v>2396</v>
      </c>
      <c r="N927" s="6" t="s">
        <v>849</v>
      </c>
      <c r="O927" s="7"/>
      <c r="P927" s="6" t="s">
        <v>2376</v>
      </c>
    </row>
    <row r="928" spans="1:16" x14ac:dyDescent="0.25">
      <c r="A928" s="5">
        <v>68788717</v>
      </c>
      <c r="B928" s="6" t="s">
        <v>3275</v>
      </c>
      <c r="C928" s="6" t="s">
        <v>2378</v>
      </c>
      <c r="D928" s="6" t="s">
        <v>2370</v>
      </c>
      <c r="E928" s="6" t="s">
        <v>2371</v>
      </c>
      <c r="F928" s="7">
        <v>44676</v>
      </c>
      <c r="G928" s="7">
        <v>44441</v>
      </c>
      <c r="H928" s="6" t="s">
        <v>3276</v>
      </c>
      <c r="I928" s="6" t="s">
        <v>849</v>
      </c>
      <c r="J928" s="6" t="s">
        <v>2381</v>
      </c>
      <c r="K928" s="7">
        <v>45200</v>
      </c>
      <c r="L928" s="6" t="s">
        <v>2374</v>
      </c>
      <c r="M928" s="6" t="s">
        <v>2396</v>
      </c>
      <c r="N928" s="6" t="s">
        <v>849</v>
      </c>
      <c r="O928" s="7"/>
      <c r="P928" s="6" t="s">
        <v>2376</v>
      </c>
    </row>
    <row r="929" spans="1:16" x14ac:dyDescent="0.25">
      <c r="A929" s="5">
        <v>68788718</v>
      </c>
      <c r="B929" s="6" t="s">
        <v>3277</v>
      </c>
      <c r="C929" s="6" t="s">
        <v>2378</v>
      </c>
      <c r="D929" s="6" t="s">
        <v>2370</v>
      </c>
      <c r="E929" s="6" t="s">
        <v>2371</v>
      </c>
      <c r="F929" s="7">
        <v>44890</v>
      </c>
      <c r="G929" s="7">
        <v>44441</v>
      </c>
      <c r="H929" s="6" t="s">
        <v>3278</v>
      </c>
      <c r="I929" s="6" t="s">
        <v>849</v>
      </c>
      <c r="J929" s="6" t="s">
        <v>2381</v>
      </c>
      <c r="K929" s="7">
        <v>45200</v>
      </c>
      <c r="L929" s="6" t="s">
        <v>2374</v>
      </c>
      <c r="M929" s="6" t="s">
        <v>2396</v>
      </c>
      <c r="N929" s="6" t="s">
        <v>849</v>
      </c>
      <c r="O929" s="7"/>
      <c r="P929" s="6" t="s">
        <v>2376</v>
      </c>
    </row>
    <row r="930" spans="1:16" x14ac:dyDescent="0.25">
      <c r="A930" s="5">
        <v>68788719</v>
      </c>
      <c r="B930" s="6" t="s">
        <v>3279</v>
      </c>
      <c r="C930" s="6" t="s">
        <v>2378</v>
      </c>
      <c r="D930" s="6" t="s">
        <v>2370</v>
      </c>
      <c r="E930" s="6" t="s">
        <v>2405</v>
      </c>
      <c r="F930" s="7">
        <v>45113</v>
      </c>
      <c r="G930" s="7">
        <v>44441</v>
      </c>
      <c r="H930" s="6" t="s">
        <v>3280</v>
      </c>
      <c r="I930" s="6" t="s">
        <v>849</v>
      </c>
      <c r="J930" s="6" t="s">
        <v>2381</v>
      </c>
      <c r="K930" s="7">
        <v>45200</v>
      </c>
      <c r="L930" s="6" t="s">
        <v>2374</v>
      </c>
      <c r="M930" s="6" t="s">
        <v>2396</v>
      </c>
      <c r="N930" s="6" t="s">
        <v>849</v>
      </c>
      <c r="O930" s="7"/>
      <c r="P930" s="6" t="s">
        <v>2376</v>
      </c>
    </row>
    <row r="931" spans="1:16" x14ac:dyDescent="0.25">
      <c r="A931" s="5">
        <v>68788720</v>
      </c>
      <c r="B931" s="6" t="s">
        <v>3281</v>
      </c>
      <c r="C931" s="6" t="s">
        <v>2378</v>
      </c>
      <c r="D931" s="6" t="s">
        <v>2370</v>
      </c>
      <c r="E931" s="6" t="s">
        <v>2371</v>
      </c>
      <c r="F931" s="7">
        <v>44676</v>
      </c>
      <c r="G931" s="7">
        <v>44441</v>
      </c>
      <c r="H931" s="6" t="s">
        <v>3282</v>
      </c>
      <c r="I931" s="6" t="s">
        <v>849</v>
      </c>
      <c r="J931" s="6" t="s">
        <v>2381</v>
      </c>
      <c r="K931" s="7">
        <v>45200</v>
      </c>
      <c r="L931" s="6" t="s">
        <v>2374</v>
      </c>
      <c r="M931" s="6" t="s">
        <v>2396</v>
      </c>
      <c r="N931" s="6" t="s">
        <v>849</v>
      </c>
      <c r="O931" s="7"/>
      <c r="P931" s="6" t="s">
        <v>2376</v>
      </c>
    </row>
    <row r="932" spans="1:16" x14ac:dyDescent="0.25">
      <c r="A932" s="5">
        <v>68788721</v>
      </c>
      <c r="B932" s="6" t="s">
        <v>3283</v>
      </c>
      <c r="C932" s="6" t="s">
        <v>2378</v>
      </c>
      <c r="D932" s="6" t="s">
        <v>2370</v>
      </c>
      <c r="E932" s="6" t="s">
        <v>2371</v>
      </c>
      <c r="F932" s="7">
        <v>45148</v>
      </c>
      <c r="G932" s="7">
        <v>44441</v>
      </c>
      <c r="H932" s="6" t="s">
        <v>2789</v>
      </c>
      <c r="I932" s="6" t="s">
        <v>849</v>
      </c>
      <c r="J932" s="6" t="s">
        <v>2381</v>
      </c>
      <c r="K932" s="7">
        <v>45200</v>
      </c>
      <c r="L932" s="6" t="s">
        <v>2374</v>
      </c>
      <c r="M932" s="6" t="s">
        <v>2396</v>
      </c>
      <c r="N932" s="6" t="s">
        <v>849</v>
      </c>
      <c r="O932" s="7"/>
      <c r="P932" s="6" t="s">
        <v>2376</v>
      </c>
    </row>
    <row r="933" spans="1:16" x14ac:dyDescent="0.25">
      <c r="A933" s="5">
        <v>68788722</v>
      </c>
      <c r="B933" s="6" t="s">
        <v>3284</v>
      </c>
      <c r="C933" s="6" t="s">
        <v>2378</v>
      </c>
      <c r="D933" s="6" t="s">
        <v>2370</v>
      </c>
      <c r="E933" s="6" t="s">
        <v>2371</v>
      </c>
      <c r="F933" s="7">
        <v>45148</v>
      </c>
      <c r="G933" s="7">
        <v>44441</v>
      </c>
      <c r="H933" s="6" t="s">
        <v>3285</v>
      </c>
      <c r="I933" s="6" t="s">
        <v>849</v>
      </c>
      <c r="J933" s="6" t="s">
        <v>2381</v>
      </c>
      <c r="K933" s="7">
        <v>45200</v>
      </c>
      <c r="L933" s="6" t="s">
        <v>2374</v>
      </c>
      <c r="M933" s="6" t="s">
        <v>2396</v>
      </c>
      <c r="N933" s="6" t="s">
        <v>849</v>
      </c>
      <c r="O933" s="7"/>
      <c r="P933" s="6" t="s">
        <v>2376</v>
      </c>
    </row>
    <row r="934" spans="1:16" x14ac:dyDescent="0.25">
      <c r="A934" s="5">
        <v>68788723</v>
      </c>
      <c r="B934" s="6" t="s">
        <v>3286</v>
      </c>
      <c r="C934" s="6" t="s">
        <v>2378</v>
      </c>
      <c r="D934" s="6" t="s">
        <v>2370</v>
      </c>
      <c r="E934" s="6" t="s">
        <v>2371</v>
      </c>
      <c r="F934" s="7">
        <v>44676</v>
      </c>
      <c r="G934" s="7">
        <v>44441</v>
      </c>
      <c r="H934" s="6" t="s">
        <v>3287</v>
      </c>
      <c r="I934" s="6" t="s">
        <v>849</v>
      </c>
      <c r="J934" s="6" t="s">
        <v>2381</v>
      </c>
      <c r="K934" s="7">
        <v>45200</v>
      </c>
      <c r="L934" s="6" t="s">
        <v>2374</v>
      </c>
      <c r="M934" s="6" t="s">
        <v>2396</v>
      </c>
      <c r="N934" s="6" t="s">
        <v>849</v>
      </c>
      <c r="O934" s="7"/>
      <c r="P934" s="6" t="s">
        <v>2376</v>
      </c>
    </row>
    <row r="935" spans="1:16" x14ac:dyDescent="0.25">
      <c r="A935" s="5">
        <v>68788724</v>
      </c>
      <c r="B935" s="6" t="s">
        <v>3288</v>
      </c>
      <c r="C935" s="6" t="s">
        <v>2378</v>
      </c>
      <c r="D935" s="6" t="s">
        <v>2370</v>
      </c>
      <c r="E935" s="6" t="s">
        <v>2371</v>
      </c>
      <c r="F935" s="7">
        <v>44676</v>
      </c>
      <c r="G935" s="7">
        <v>44441</v>
      </c>
      <c r="H935" s="6" t="s">
        <v>3289</v>
      </c>
      <c r="I935" s="6" t="s">
        <v>849</v>
      </c>
      <c r="J935" s="6" t="s">
        <v>2381</v>
      </c>
      <c r="K935" s="7">
        <v>45200</v>
      </c>
      <c r="L935" s="6" t="s">
        <v>2374</v>
      </c>
      <c r="M935" s="6" t="s">
        <v>2396</v>
      </c>
      <c r="N935" s="6" t="s">
        <v>849</v>
      </c>
      <c r="O935" s="7"/>
      <c r="P935" s="6" t="s">
        <v>2376</v>
      </c>
    </row>
    <row r="936" spans="1:16" x14ac:dyDescent="0.25">
      <c r="A936" s="5">
        <v>68788725</v>
      </c>
      <c r="B936" s="6" t="s">
        <v>3290</v>
      </c>
      <c r="C936" s="6" t="s">
        <v>2378</v>
      </c>
      <c r="D936" s="6" t="s">
        <v>2370</v>
      </c>
      <c r="E936" s="6" t="s">
        <v>2371</v>
      </c>
      <c r="F936" s="7">
        <v>44676</v>
      </c>
      <c r="G936" s="7">
        <v>44441</v>
      </c>
      <c r="H936" s="6" t="s">
        <v>3291</v>
      </c>
      <c r="I936" s="6" t="s">
        <v>849</v>
      </c>
      <c r="J936" s="6" t="s">
        <v>2381</v>
      </c>
      <c r="K936" s="7">
        <v>45200</v>
      </c>
      <c r="L936" s="6" t="s">
        <v>2374</v>
      </c>
      <c r="M936" s="6" t="s">
        <v>2396</v>
      </c>
      <c r="N936" s="6" t="s">
        <v>849</v>
      </c>
      <c r="O936" s="7"/>
      <c r="P936" s="6" t="s">
        <v>2376</v>
      </c>
    </row>
    <row r="937" spans="1:16" x14ac:dyDescent="0.25">
      <c r="A937" s="5">
        <v>68791017</v>
      </c>
      <c r="B937" s="6" t="s">
        <v>3040</v>
      </c>
      <c r="C937" s="6" t="s">
        <v>2378</v>
      </c>
      <c r="D937" s="6" t="s">
        <v>2370</v>
      </c>
      <c r="E937" s="6" t="s">
        <v>2371</v>
      </c>
      <c r="F937" s="7">
        <v>45148</v>
      </c>
      <c r="G937" s="7">
        <v>44441</v>
      </c>
      <c r="H937" s="6" t="s">
        <v>3041</v>
      </c>
      <c r="I937" s="6" t="s">
        <v>849</v>
      </c>
      <c r="J937" s="6" t="s">
        <v>2381</v>
      </c>
      <c r="K937" s="7">
        <v>45200</v>
      </c>
      <c r="L937" s="6" t="s">
        <v>2374</v>
      </c>
      <c r="M937" s="6" t="s">
        <v>2396</v>
      </c>
      <c r="N937" s="6" t="s">
        <v>849</v>
      </c>
      <c r="O937" s="7"/>
      <c r="P937" s="6" t="s">
        <v>2376</v>
      </c>
    </row>
    <row r="938" spans="1:16" x14ac:dyDescent="0.25">
      <c r="A938" s="5">
        <v>68791412</v>
      </c>
      <c r="B938" s="6" t="s">
        <v>3292</v>
      </c>
      <c r="C938" s="6" t="s">
        <v>2378</v>
      </c>
      <c r="D938" s="6" t="s">
        <v>2370</v>
      </c>
      <c r="E938" s="6" t="s">
        <v>2371</v>
      </c>
      <c r="F938" s="7">
        <v>44753</v>
      </c>
      <c r="G938" s="7">
        <v>44441</v>
      </c>
      <c r="H938" s="6" t="s">
        <v>3293</v>
      </c>
      <c r="I938" s="6" t="s">
        <v>849</v>
      </c>
      <c r="J938" s="6" t="s">
        <v>2381</v>
      </c>
      <c r="K938" s="7">
        <v>45200</v>
      </c>
      <c r="L938" s="6" t="s">
        <v>2374</v>
      </c>
      <c r="M938" s="6" t="s">
        <v>2396</v>
      </c>
      <c r="N938" s="6" t="s">
        <v>849</v>
      </c>
      <c r="O938" s="7"/>
      <c r="P938" s="6" t="s">
        <v>2376</v>
      </c>
    </row>
    <row r="939" spans="1:16" x14ac:dyDescent="0.25">
      <c r="A939" s="5">
        <v>68791413</v>
      </c>
      <c r="B939" s="6" t="s">
        <v>3294</v>
      </c>
      <c r="C939" s="6" t="s">
        <v>2378</v>
      </c>
      <c r="D939" s="6" t="s">
        <v>2370</v>
      </c>
      <c r="E939" s="6" t="s">
        <v>2371</v>
      </c>
      <c r="F939" s="7">
        <v>44620</v>
      </c>
      <c r="G939" s="7">
        <v>44441</v>
      </c>
      <c r="H939" s="6" t="s">
        <v>2678</v>
      </c>
      <c r="I939" s="6" t="s">
        <v>849</v>
      </c>
      <c r="J939" s="6" t="s">
        <v>2381</v>
      </c>
      <c r="K939" s="7">
        <v>45200</v>
      </c>
      <c r="L939" s="6" t="s">
        <v>2374</v>
      </c>
      <c r="M939" s="6" t="s">
        <v>2396</v>
      </c>
      <c r="N939" s="6" t="s">
        <v>849</v>
      </c>
      <c r="O939" s="7"/>
      <c r="P939" s="6" t="s">
        <v>2376</v>
      </c>
    </row>
    <row r="940" spans="1:16" x14ac:dyDescent="0.25">
      <c r="A940" s="5">
        <v>68792424</v>
      </c>
      <c r="B940" s="6" t="s">
        <v>3295</v>
      </c>
      <c r="C940" s="6" t="s">
        <v>2378</v>
      </c>
      <c r="D940" s="6" t="s">
        <v>2370</v>
      </c>
      <c r="E940" s="6" t="s">
        <v>2405</v>
      </c>
      <c r="F940" s="7">
        <v>45113</v>
      </c>
      <c r="G940" s="7">
        <v>44441</v>
      </c>
      <c r="H940" s="6" t="s">
        <v>2831</v>
      </c>
      <c r="I940" s="6" t="s">
        <v>849</v>
      </c>
      <c r="J940" s="6" t="s">
        <v>2381</v>
      </c>
      <c r="K940" s="7">
        <v>45200</v>
      </c>
      <c r="L940" s="6" t="s">
        <v>2374</v>
      </c>
      <c r="M940" s="6" t="s">
        <v>2396</v>
      </c>
      <c r="N940" s="6" t="s">
        <v>849</v>
      </c>
      <c r="O940" s="7"/>
      <c r="P940" s="6" t="s">
        <v>2376</v>
      </c>
    </row>
    <row r="941" spans="1:16" x14ac:dyDescent="0.25">
      <c r="A941" s="5">
        <v>68792425</v>
      </c>
      <c r="B941" s="6" t="s">
        <v>3296</v>
      </c>
      <c r="C941" s="6" t="s">
        <v>2378</v>
      </c>
      <c r="D941" s="6" t="s">
        <v>2370</v>
      </c>
      <c r="E941" s="6" t="s">
        <v>2371</v>
      </c>
      <c r="F941" s="7">
        <v>45148</v>
      </c>
      <c r="G941" s="7">
        <v>44441</v>
      </c>
      <c r="H941" s="6" t="s">
        <v>2406</v>
      </c>
      <c r="I941" s="6" t="s">
        <v>849</v>
      </c>
      <c r="J941" s="6" t="s">
        <v>2381</v>
      </c>
      <c r="K941" s="7">
        <v>45200</v>
      </c>
      <c r="L941" s="6" t="s">
        <v>2374</v>
      </c>
      <c r="M941" s="6" t="s">
        <v>2396</v>
      </c>
      <c r="N941" s="6" t="s">
        <v>849</v>
      </c>
      <c r="O941" s="7"/>
      <c r="P941" s="6" t="s">
        <v>2376</v>
      </c>
    </row>
    <row r="942" spans="1:16" x14ac:dyDescent="0.25">
      <c r="A942" s="5">
        <v>68792427</v>
      </c>
      <c r="B942" s="6" t="s">
        <v>3297</v>
      </c>
      <c r="C942" s="6" t="s">
        <v>2378</v>
      </c>
      <c r="D942" s="6" t="s">
        <v>2370</v>
      </c>
      <c r="E942" s="6" t="s">
        <v>2371</v>
      </c>
      <c r="F942" s="7">
        <v>45148</v>
      </c>
      <c r="G942" s="7">
        <v>44441</v>
      </c>
      <c r="H942" s="6" t="s">
        <v>3298</v>
      </c>
      <c r="I942" s="6" t="s">
        <v>849</v>
      </c>
      <c r="J942" s="6" t="s">
        <v>2381</v>
      </c>
      <c r="K942" s="7">
        <v>45200</v>
      </c>
      <c r="L942" s="6" t="s">
        <v>2374</v>
      </c>
      <c r="M942" s="6" t="s">
        <v>2396</v>
      </c>
      <c r="N942" s="6" t="s">
        <v>849</v>
      </c>
      <c r="O942" s="7"/>
      <c r="P942" s="6" t="s">
        <v>2376</v>
      </c>
    </row>
    <row r="943" spans="1:16" x14ac:dyDescent="0.25">
      <c r="A943" s="5">
        <v>68809806</v>
      </c>
      <c r="B943" s="6" t="s">
        <v>3299</v>
      </c>
      <c r="C943" s="6" t="s">
        <v>2378</v>
      </c>
      <c r="D943" s="6" t="s">
        <v>2370</v>
      </c>
      <c r="E943" s="6" t="s">
        <v>2371</v>
      </c>
      <c r="F943" s="7">
        <v>44824</v>
      </c>
      <c r="G943" s="7">
        <v>44453</v>
      </c>
      <c r="H943" s="6" t="s">
        <v>3300</v>
      </c>
      <c r="I943" s="6" t="s">
        <v>849</v>
      </c>
      <c r="J943" s="6" t="s">
        <v>2381</v>
      </c>
      <c r="K943" s="7">
        <v>45200</v>
      </c>
      <c r="L943" s="6" t="s">
        <v>2374</v>
      </c>
      <c r="M943" s="6" t="s">
        <v>2396</v>
      </c>
      <c r="N943" s="6" t="s">
        <v>849</v>
      </c>
      <c r="O943" s="7"/>
      <c r="P943" s="6" t="s">
        <v>2376</v>
      </c>
    </row>
    <row r="944" spans="1:16" x14ac:dyDescent="0.25">
      <c r="A944" s="5">
        <v>68809807</v>
      </c>
      <c r="B944" s="6" t="s">
        <v>3301</v>
      </c>
      <c r="C944" s="6" t="s">
        <v>2378</v>
      </c>
      <c r="D944" s="6" t="s">
        <v>2370</v>
      </c>
      <c r="E944" s="6" t="s">
        <v>2371</v>
      </c>
      <c r="F944" s="7">
        <v>44802</v>
      </c>
      <c r="G944" s="7">
        <v>44453</v>
      </c>
      <c r="H944" s="6" t="s">
        <v>3302</v>
      </c>
      <c r="I944" s="6" t="s">
        <v>849</v>
      </c>
      <c r="J944" s="6" t="s">
        <v>2381</v>
      </c>
      <c r="K944" s="7">
        <v>45200</v>
      </c>
      <c r="L944" s="6" t="s">
        <v>2374</v>
      </c>
      <c r="M944" s="6" t="s">
        <v>2396</v>
      </c>
      <c r="N944" s="6" t="s">
        <v>849</v>
      </c>
      <c r="O944" s="7"/>
      <c r="P944" s="6" t="s">
        <v>2376</v>
      </c>
    </row>
    <row r="945" spans="1:16" x14ac:dyDescent="0.25">
      <c r="A945" s="5">
        <v>68809808</v>
      </c>
      <c r="B945" s="6" t="s">
        <v>3303</v>
      </c>
      <c r="C945" s="6" t="s">
        <v>2378</v>
      </c>
      <c r="D945" s="6" t="s">
        <v>2370</v>
      </c>
      <c r="E945" s="6" t="s">
        <v>2371</v>
      </c>
      <c r="F945" s="7">
        <v>44788</v>
      </c>
      <c r="G945" s="7">
        <v>44453</v>
      </c>
      <c r="H945" s="6" t="s">
        <v>3304</v>
      </c>
      <c r="I945" s="6" t="s">
        <v>849</v>
      </c>
      <c r="J945" s="6" t="s">
        <v>2381</v>
      </c>
      <c r="K945" s="7">
        <v>45200</v>
      </c>
      <c r="L945" s="6" t="s">
        <v>2374</v>
      </c>
      <c r="M945" s="6" t="s">
        <v>2396</v>
      </c>
      <c r="N945" s="6" t="s">
        <v>849</v>
      </c>
      <c r="O945" s="7"/>
      <c r="P945" s="6" t="s">
        <v>2376</v>
      </c>
    </row>
    <row r="946" spans="1:16" x14ac:dyDescent="0.25">
      <c r="A946" s="5">
        <v>68809809</v>
      </c>
      <c r="B946" s="6" t="s">
        <v>3305</v>
      </c>
      <c r="C946" s="6" t="s">
        <v>2378</v>
      </c>
      <c r="D946" s="6" t="s">
        <v>2370</v>
      </c>
      <c r="E946" s="6" t="s">
        <v>2371</v>
      </c>
      <c r="F946" s="7">
        <v>44907</v>
      </c>
      <c r="G946" s="7">
        <v>44453</v>
      </c>
      <c r="H946" s="6" t="s">
        <v>3306</v>
      </c>
      <c r="I946" s="6" t="s">
        <v>849</v>
      </c>
      <c r="J946" s="6" t="s">
        <v>2381</v>
      </c>
      <c r="K946" s="7">
        <v>45200</v>
      </c>
      <c r="L946" s="6" t="s">
        <v>2374</v>
      </c>
      <c r="M946" s="6" t="s">
        <v>2396</v>
      </c>
      <c r="N946" s="6" t="s">
        <v>849</v>
      </c>
      <c r="O946" s="7"/>
      <c r="P946" s="6" t="s">
        <v>2376</v>
      </c>
    </row>
    <row r="947" spans="1:16" x14ac:dyDescent="0.25">
      <c r="A947" s="5">
        <v>68813814</v>
      </c>
      <c r="B947" s="6" t="s">
        <v>731</v>
      </c>
      <c r="C947" s="6" t="s">
        <v>2378</v>
      </c>
      <c r="D947" s="6" t="s">
        <v>2370</v>
      </c>
      <c r="E947" s="6" t="s">
        <v>2443</v>
      </c>
      <c r="F947" s="7">
        <v>44866</v>
      </c>
      <c r="G947" s="7">
        <v>44461</v>
      </c>
      <c r="H947" s="6" t="s">
        <v>3037</v>
      </c>
      <c r="I947" s="6" t="s">
        <v>849</v>
      </c>
      <c r="J947" s="6" t="s">
        <v>2381</v>
      </c>
      <c r="K947" s="7">
        <v>45200</v>
      </c>
      <c r="L947" s="6" t="s">
        <v>2374</v>
      </c>
      <c r="M947" s="6" t="s">
        <v>2420</v>
      </c>
      <c r="N947" s="6" t="s">
        <v>849</v>
      </c>
      <c r="O947" s="7"/>
      <c r="P947" s="6" t="s">
        <v>2376</v>
      </c>
    </row>
    <row r="948" spans="1:16" x14ac:dyDescent="0.25">
      <c r="A948" s="5">
        <v>68813815</v>
      </c>
      <c r="B948" s="6" t="s">
        <v>732</v>
      </c>
      <c r="C948" s="6" t="s">
        <v>2378</v>
      </c>
      <c r="D948" s="6" t="s">
        <v>2370</v>
      </c>
      <c r="E948" s="6" t="s">
        <v>2443</v>
      </c>
      <c r="F948" s="7">
        <v>44866</v>
      </c>
      <c r="G948" s="7">
        <v>44461</v>
      </c>
      <c r="H948" s="6" t="s">
        <v>3038</v>
      </c>
      <c r="I948" s="6" t="s">
        <v>849</v>
      </c>
      <c r="J948" s="6" t="s">
        <v>2381</v>
      </c>
      <c r="K948" s="7">
        <v>45200</v>
      </c>
      <c r="L948" s="6" t="s">
        <v>2374</v>
      </c>
      <c r="M948" s="6" t="s">
        <v>2420</v>
      </c>
      <c r="N948" s="6" t="s">
        <v>849</v>
      </c>
      <c r="O948" s="7"/>
      <c r="P948" s="6" t="s">
        <v>2376</v>
      </c>
    </row>
    <row r="949" spans="1:16" x14ac:dyDescent="0.25">
      <c r="A949" s="5">
        <v>68816233</v>
      </c>
      <c r="B949" s="6" t="s">
        <v>795</v>
      </c>
      <c r="C949" s="6" t="s">
        <v>2378</v>
      </c>
      <c r="D949" s="6" t="s">
        <v>2370</v>
      </c>
      <c r="E949" s="6" t="s">
        <v>2391</v>
      </c>
      <c r="F949" s="7">
        <v>45141</v>
      </c>
      <c r="G949" s="7">
        <v>44460</v>
      </c>
      <c r="H949" s="6" t="s">
        <v>2832</v>
      </c>
      <c r="I949" s="6" t="s">
        <v>849</v>
      </c>
      <c r="J949" s="6" t="s">
        <v>2381</v>
      </c>
      <c r="K949" s="7">
        <v>45205</v>
      </c>
      <c r="L949" s="6" t="s">
        <v>2374</v>
      </c>
      <c r="M949" s="6" t="s">
        <v>2375</v>
      </c>
      <c r="N949" s="6" t="s">
        <v>849</v>
      </c>
      <c r="O949" s="7"/>
      <c r="P949" s="6" t="s">
        <v>2376</v>
      </c>
    </row>
    <row r="950" spans="1:16" x14ac:dyDescent="0.25">
      <c r="A950" s="5">
        <v>68817792</v>
      </c>
      <c r="B950" s="6" t="s">
        <v>346</v>
      </c>
      <c r="C950" s="6" t="s">
        <v>2378</v>
      </c>
      <c r="D950" s="6" t="s">
        <v>2370</v>
      </c>
      <c r="E950" s="6" t="s">
        <v>2371</v>
      </c>
      <c r="F950" s="7">
        <v>45176</v>
      </c>
      <c r="G950" s="7">
        <v>44481</v>
      </c>
      <c r="H950" s="6" t="s">
        <v>2787</v>
      </c>
      <c r="I950" s="6" t="s">
        <v>849</v>
      </c>
      <c r="J950" s="6" t="s">
        <v>2381</v>
      </c>
      <c r="K950" s="7">
        <v>45205</v>
      </c>
      <c r="L950" s="6" t="s">
        <v>2374</v>
      </c>
      <c r="M950" s="6" t="s">
        <v>2500</v>
      </c>
      <c r="N950" s="6" t="s">
        <v>849</v>
      </c>
      <c r="O950" s="7"/>
      <c r="P950" s="6" t="s">
        <v>2376</v>
      </c>
    </row>
    <row r="951" spans="1:16" x14ac:dyDescent="0.25">
      <c r="A951" s="5">
        <v>68817793</v>
      </c>
      <c r="B951" s="6" t="s">
        <v>347</v>
      </c>
      <c r="C951" s="6" t="s">
        <v>2378</v>
      </c>
      <c r="D951" s="6" t="s">
        <v>2370</v>
      </c>
      <c r="E951" s="6" t="s">
        <v>2371</v>
      </c>
      <c r="F951" s="7">
        <v>45075</v>
      </c>
      <c r="G951" s="7">
        <v>44481</v>
      </c>
      <c r="H951" s="6" t="s">
        <v>2535</v>
      </c>
      <c r="I951" s="6" t="s">
        <v>849</v>
      </c>
      <c r="J951" s="6" t="s">
        <v>2381</v>
      </c>
      <c r="K951" s="7">
        <v>45200</v>
      </c>
      <c r="L951" s="6" t="s">
        <v>2374</v>
      </c>
      <c r="M951" s="6" t="s">
        <v>2420</v>
      </c>
      <c r="N951" s="6" t="s">
        <v>849</v>
      </c>
      <c r="O951" s="7"/>
      <c r="P951" s="6" t="s">
        <v>2376</v>
      </c>
    </row>
    <row r="952" spans="1:16" x14ac:dyDescent="0.25">
      <c r="A952" s="5">
        <v>68817794</v>
      </c>
      <c r="B952" s="6" t="s">
        <v>112</v>
      </c>
      <c r="C952" s="6" t="s">
        <v>2378</v>
      </c>
      <c r="D952" s="6" t="s">
        <v>2370</v>
      </c>
      <c r="E952" s="6" t="s">
        <v>2371</v>
      </c>
      <c r="F952" s="7">
        <v>45047</v>
      </c>
      <c r="G952" s="7">
        <v>44481</v>
      </c>
      <c r="H952" s="6" t="s">
        <v>2807</v>
      </c>
      <c r="I952" s="6" t="s">
        <v>849</v>
      </c>
      <c r="J952" s="6" t="s">
        <v>2381</v>
      </c>
      <c r="K952" s="7">
        <v>45200</v>
      </c>
      <c r="L952" s="6" t="s">
        <v>2374</v>
      </c>
      <c r="M952" s="6" t="s">
        <v>2420</v>
      </c>
      <c r="N952" s="6" t="s">
        <v>849</v>
      </c>
      <c r="O952" s="7"/>
      <c r="P952" s="6" t="s">
        <v>2376</v>
      </c>
    </row>
    <row r="953" spans="1:16" x14ac:dyDescent="0.25">
      <c r="A953" s="5">
        <v>68817795</v>
      </c>
      <c r="B953" s="6" t="s">
        <v>348</v>
      </c>
      <c r="C953" s="6" t="s">
        <v>2378</v>
      </c>
      <c r="D953" s="6" t="s">
        <v>2370</v>
      </c>
      <c r="E953" s="6" t="s">
        <v>2371</v>
      </c>
      <c r="F953" s="7">
        <v>45158</v>
      </c>
      <c r="G953" s="7">
        <v>44481</v>
      </c>
      <c r="H953" s="6" t="s">
        <v>2535</v>
      </c>
      <c r="I953" s="6" t="s">
        <v>849</v>
      </c>
      <c r="J953" s="6" t="s">
        <v>2381</v>
      </c>
      <c r="K953" s="7">
        <v>45200</v>
      </c>
      <c r="L953" s="6" t="s">
        <v>2374</v>
      </c>
      <c r="M953" s="6" t="s">
        <v>2420</v>
      </c>
      <c r="N953" s="6" t="s">
        <v>849</v>
      </c>
      <c r="O953" s="7"/>
      <c r="P953" s="6" t="s">
        <v>2376</v>
      </c>
    </row>
    <row r="954" spans="1:16" x14ac:dyDescent="0.25">
      <c r="A954" s="5">
        <v>68817796</v>
      </c>
      <c r="B954" s="6" t="s">
        <v>2316</v>
      </c>
      <c r="C954" s="6" t="s">
        <v>2378</v>
      </c>
      <c r="D954" s="6" t="s">
        <v>2370</v>
      </c>
      <c r="E954" s="6" t="s">
        <v>2371</v>
      </c>
      <c r="F954" s="7">
        <v>45156</v>
      </c>
      <c r="G954" s="7">
        <v>44481</v>
      </c>
      <c r="H954" s="6" t="s">
        <v>2544</v>
      </c>
      <c r="I954" s="6" t="s">
        <v>849</v>
      </c>
      <c r="J954" s="6" t="s">
        <v>2381</v>
      </c>
      <c r="K954" s="7">
        <v>45200</v>
      </c>
      <c r="L954" s="6" t="s">
        <v>2374</v>
      </c>
      <c r="M954" s="6" t="s">
        <v>2420</v>
      </c>
      <c r="N954" s="6" t="s">
        <v>849</v>
      </c>
      <c r="O954" s="7"/>
      <c r="P954" s="6" t="s">
        <v>2376</v>
      </c>
    </row>
    <row r="955" spans="1:16" x14ac:dyDescent="0.25">
      <c r="A955" s="5">
        <v>68817797</v>
      </c>
      <c r="B955" s="6" t="s">
        <v>3307</v>
      </c>
      <c r="C955" s="6" t="s">
        <v>2378</v>
      </c>
      <c r="D955" s="6" t="s">
        <v>2370</v>
      </c>
      <c r="E955" s="6" t="s">
        <v>2371</v>
      </c>
      <c r="F955" s="7">
        <v>45159</v>
      </c>
      <c r="G955" s="7">
        <v>44481</v>
      </c>
      <c r="H955" s="6" t="s">
        <v>2806</v>
      </c>
      <c r="I955" s="6" t="s">
        <v>849</v>
      </c>
      <c r="J955" s="6" t="s">
        <v>2381</v>
      </c>
      <c r="K955" s="7">
        <v>45200</v>
      </c>
      <c r="L955" s="6" t="s">
        <v>2374</v>
      </c>
      <c r="M955" s="6" t="s">
        <v>2420</v>
      </c>
      <c r="N955" s="6" t="s">
        <v>849</v>
      </c>
      <c r="O955" s="7"/>
      <c r="P955" s="6" t="s">
        <v>2376</v>
      </c>
    </row>
    <row r="956" spans="1:16" x14ac:dyDescent="0.25">
      <c r="A956" s="5">
        <v>68817799</v>
      </c>
      <c r="B956" s="6" t="s">
        <v>2317</v>
      </c>
      <c r="C956" s="6" t="s">
        <v>2378</v>
      </c>
      <c r="D956" s="6" t="s">
        <v>2370</v>
      </c>
      <c r="E956" s="6" t="s">
        <v>2371</v>
      </c>
      <c r="F956" s="7">
        <v>45134</v>
      </c>
      <c r="G956" s="7">
        <v>44481</v>
      </c>
      <c r="H956" s="6" t="s">
        <v>2787</v>
      </c>
      <c r="I956" s="6" t="s">
        <v>849</v>
      </c>
      <c r="J956" s="6" t="s">
        <v>2381</v>
      </c>
      <c r="K956" s="7">
        <v>45203</v>
      </c>
      <c r="L956" s="6" t="s">
        <v>2374</v>
      </c>
      <c r="M956" s="6" t="s">
        <v>3308</v>
      </c>
      <c r="N956" s="6" t="s">
        <v>849</v>
      </c>
      <c r="O956" s="7"/>
      <c r="P956" s="6" t="s">
        <v>2376</v>
      </c>
    </row>
    <row r="957" spans="1:16" x14ac:dyDescent="0.25">
      <c r="A957" s="5">
        <v>68817800</v>
      </c>
      <c r="B957" s="6" t="s">
        <v>1589</v>
      </c>
      <c r="C957" s="6" t="s">
        <v>2378</v>
      </c>
      <c r="D957" s="6" t="s">
        <v>2370</v>
      </c>
      <c r="E957" s="6" t="s">
        <v>2379</v>
      </c>
      <c r="F957" s="7">
        <v>45250</v>
      </c>
      <c r="G957" s="7">
        <v>44481</v>
      </c>
      <c r="H957" s="6" t="s">
        <v>2547</v>
      </c>
      <c r="I957" s="6" t="s">
        <v>849</v>
      </c>
      <c r="J957" s="6" t="s">
        <v>2381</v>
      </c>
      <c r="K957" s="7">
        <v>45204</v>
      </c>
      <c r="L957" s="6" t="s">
        <v>2374</v>
      </c>
      <c r="M957" s="6" t="s">
        <v>2381</v>
      </c>
      <c r="N957" s="6" t="s">
        <v>849</v>
      </c>
      <c r="O957" s="7"/>
      <c r="P957" s="6" t="s">
        <v>2376</v>
      </c>
    </row>
    <row r="958" spans="1:16" x14ac:dyDescent="0.25">
      <c r="A958" s="5">
        <v>68817801</v>
      </c>
      <c r="B958" s="6" t="s">
        <v>353</v>
      </c>
      <c r="C958" s="6" t="s">
        <v>2378</v>
      </c>
      <c r="D958" s="6" t="s">
        <v>2370</v>
      </c>
      <c r="E958" s="6" t="s">
        <v>2371</v>
      </c>
      <c r="F958" s="7">
        <v>45039</v>
      </c>
      <c r="G958" s="7">
        <v>44481</v>
      </c>
      <c r="H958" s="6" t="s">
        <v>2545</v>
      </c>
      <c r="I958" s="6" t="s">
        <v>849</v>
      </c>
      <c r="J958" s="6" t="s">
        <v>2381</v>
      </c>
      <c r="K958" s="7">
        <v>45200</v>
      </c>
      <c r="L958" s="6" t="s">
        <v>2374</v>
      </c>
      <c r="M958" s="6" t="s">
        <v>2420</v>
      </c>
      <c r="N958" s="6" t="s">
        <v>849</v>
      </c>
      <c r="O958" s="7"/>
      <c r="P958" s="6" t="s">
        <v>2376</v>
      </c>
    </row>
    <row r="959" spans="1:16" x14ac:dyDescent="0.25">
      <c r="A959" s="5">
        <v>68821728</v>
      </c>
      <c r="B959" s="6" t="s">
        <v>354</v>
      </c>
      <c r="C959" s="6" t="s">
        <v>2378</v>
      </c>
      <c r="D959" s="6" t="s">
        <v>2370</v>
      </c>
      <c r="E959" s="6" t="s">
        <v>2371</v>
      </c>
      <c r="F959" s="7">
        <v>44929</v>
      </c>
      <c r="G959" s="7">
        <v>44467</v>
      </c>
      <c r="H959" s="6" t="s">
        <v>2943</v>
      </c>
      <c r="I959" s="6" t="s">
        <v>849</v>
      </c>
      <c r="J959" s="6" t="s">
        <v>2381</v>
      </c>
      <c r="K959" s="7">
        <v>45200</v>
      </c>
      <c r="L959" s="6" t="s">
        <v>2374</v>
      </c>
      <c r="M959" s="6" t="s">
        <v>2420</v>
      </c>
      <c r="N959" s="6" t="s">
        <v>849</v>
      </c>
      <c r="O959" s="7"/>
      <c r="P959" s="6" t="s">
        <v>2376</v>
      </c>
    </row>
    <row r="960" spans="1:16" x14ac:dyDescent="0.25">
      <c r="A960" s="5">
        <v>68821729</v>
      </c>
      <c r="B960" s="6" t="s">
        <v>1624</v>
      </c>
      <c r="C960" s="6" t="s">
        <v>2378</v>
      </c>
      <c r="D960" s="6" t="s">
        <v>2370</v>
      </c>
      <c r="E960" s="6" t="s">
        <v>2371</v>
      </c>
      <c r="F960" s="7">
        <v>44974</v>
      </c>
      <c r="G960" s="7">
        <v>44467</v>
      </c>
      <c r="H960" s="6" t="s">
        <v>2912</v>
      </c>
      <c r="I960" s="6" t="s">
        <v>849</v>
      </c>
      <c r="J960" s="6" t="s">
        <v>2381</v>
      </c>
      <c r="K960" s="7">
        <v>45200</v>
      </c>
      <c r="L960" s="6" t="s">
        <v>2374</v>
      </c>
      <c r="M960" s="6" t="s">
        <v>2420</v>
      </c>
      <c r="N960" s="6" t="s">
        <v>849</v>
      </c>
      <c r="O960" s="7"/>
      <c r="P960" s="6" t="s">
        <v>2376</v>
      </c>
    </row>
    <row r="961" spans="1:16" x14ac:dyDescent="0.25">
      <c r="A961" s="5">
        <v>68821730</v>
      </c>
      <c r="B961" s="6" t="s">
        <v>606</v>
      </c>
      <c r="C961" s="6" t="s">
        <v>2378</v>
      </c>
      <c r="D961" s="6" t="s">
        <v>2370</v>
      </c>
      <c r="E961" s="6" t="s">
        <v>2379</v>
      </c>
      <c r="F961" s="7">
        <v>45247</v>
      </c>
      <c r="G961" s="7">
        <v>44467</v>
      </c>
      <c r="H961" s="6" t="s">
        <v>2543</v>
      </c>
      <c r="I961" s="6" t="s">
        <v>849</v>
      </c>
      <c r="J961" s="6" t="s">
        <v>2381</v>
      </c>
      <c r="K961" s="7">
        <v>45205</v>
      </c>
      <c r="L961" s="6" t="s">
        <v>2374</v>
      </c>
      <c r="M961" s="6" t="s">
        <v>2500</v>
      </c>
      <c r="N961" s="6" t="s">
        <v>849</v>
      </c>
      <c r="O961" s="7"/>
      <c r="P961" s="6" t="s">
        <v>2376</v>
      </c>
    </row>
    <row r="962" spans="1:16" x14ac:dyDescent="0.25">
      <c r="A962" s="5">
        <v>68821733</v>
      </c>
      <c r="B962" s="6" t="s">
        <v>111</v>
      </c>
      <c r="C962" s="6" t="s">
        <v>2378</v>
      </c>
      <c r="D962" s="6" t="s">
        <v>2370</v>
      </c>
      <c r="E962" s="6" t="s">
        <v>2371</v>
      </c>
      <c r="F962" s="7">
        <v>45191</v>
      </c>
      <c r="G962" s="7">
        <v>44467</v>
      </c>
      <c r="H962" s="6" t="s">
        <v>2941</v>
      </c>
      <c r="I962" s="6" t="s">
        <v>849</v>
      </c>
      <c r="J962" s="6" t="s">
        <v>2381</v>
      </c>
      <c r="K962" s="7">
        <v>45200</v>
      </c>
      <c r="L962" s="6" t="s">
        <v>2374</v>
      </c>
      <c r="M962" s="6" t="s">
        <v>2420</v>
      </c>
      <c r="N962" s="6" t="s">
        <v>849</v>
      </c>
      <c r="O962" s="7"/>
      <c r="P962" s="6" t="s">
        <v>2376</v>
      </c>
    </row>
    <row r="963" spans="1:16" x14ac:dyDescent="0.25">
      <c r="A963" s="5">
        <v>68821734</v>
      </c>
      <c r="B963" s="6" t="s">
        <v>355</v>
      </c>
      <c r="C963" s="6" t="s">
        <v>2378</v>
      </c>
      <c r="D963" s="6" t="s">
        <v>2370</v>
      </c>
      <c r="E963" s="6" t="s">
        <v>2371</v>
      </c>
      <c r="F963" s="7">
        <v>45151</v>
      </c>
      <c r="G963" s="7">
        <v>44467</v>
      </c>
      <c r="H963" s="6" t="s">
        <v>2808</v>
      </c>
      <c r="I963" s="6" t="s">
        <v>849</v>
      </c>
      <c r="J963" s="6" t="s">
        <v>2381</v>
      </c>
      <c r="K963" s="7">
        <v>45200</v>
      </c>
      <c r="L963" s="6" t="s">
        <v>2374</v>
      </c>
      <c r="M963" s="6" t="s">
        <v>2420</v>
      </c>
      <c r="N963" s="6" t="s">
        <v>849</v>
      </c>
      <c r="O963" s="7"/>
      <c r="P963" s="6" t="s">
        <v>2376</v>
      </c>
    </row>
    <row r="964" spans="1:16" x14ac:dyDescent="0.25">
      <c r="A964" s="5">
        <v>68821735</v>
      </c>
      <c r="B964" s="6" t="s">
        <v>356</v>
      </c>
      <c r="C964" s="6" t="s">
        <v>2378</v>
      </c>
      <c r="D964" s="6" t="s">
        <v>2370</v>
      </c>
      <c r="E964" s="6" t="s">
        <v>2371</v>
      </c>
      <c r="F964" s="7">
        <v>45159</v>
      </c>
      <c r="G964" s="7">
        <v>44467</v>
      </c>
      <c r="H964" s="6" t="s">
        <v>2542</v>
      </c>
      <c r="I964" s="6" t="s">
        <v>849</v>
      </c>
      <c r="J964" s="6" t="s">
        <v>2381</v>
      </c>
      <c r="K964" s="7">
        <v>45200</v>
      </c>
      <c r="L964" s="6" t="s">
        <v>2374</v>
      </c>
      <c r="M964" s="6" t="s">
        <v>2420</v>
      </c>
      <c r="N964" s="6" t="s">
        <v>849</v>
      </c>
      <c r="O964" s="7"/>
      <c r="P964" s="6" t="s">
        <v>2376</v>
      </c>
    </row>
    <row r="965" spans="1:16" x14ac:dyDescent="0.25">
      <c r="A965" s="5">
        <v>68823975</v>
      </c>
      <c r="B965" s="6" t="s">
        <v>796</v>
      </c>
      <c r="C965" s="6" t="s">
        <v>2378</v>
      </c>
      <c r="D965" s="6" t="s">
        <v>2370</v>
      </c>
      <c r="E965" s="6" t="s">
        <v>2405</v>
      </c>
      <c r="F965" s="7">
        <v>45140</v>
      </c>
      <c r="G965" s="7">
        <v>44470</v>
      </c>
      <c r="H965" s="6" t="s">
        <v>2525</v>
      </c>
      <c r="I965" s="6" t="s">
        <v>849</v>
      </c>
      <c r="J965" s="6" t="s">
        <v>2381</v>
      </c>
      <c r="K965" s="7">
        <v>45200</v>
      </c>
      <c r="L965" s="6" t="s">
        <v>2374</v>
      </c>
      <c r="M965" s="6" t="s">
        <v>2420</v>
      </c>
      <c r="N965" s="6" t="s">
        <v>849</v>
      </c>
      <c r="O965" s="7"/>
      <c r="P965" s="6" t="s">
        <v>2376</v>
      </c>
    </row>
    <row r="966" spans="1:16" x14ac:dyDescent="0.25">
      <c r="A966" s="5">
        <v>68829236</v>
      </c>
      <c r="B966" s="6" t="s">
        <v>211</v>
      </c>
      <c r="C966" s="6" t="s">
        <v>2378</v>
      </c>
      <c r="D966" s="6" t="s">
        <v>2370</v>
      </c>
      <c r="E966" s="6" t="s">
        <v>2371</v>
      </c>
      <c r="F966" s="7">
        <v>44840</v>
      </c>
      <c r="G966" s="7">
        <v>44477</v>
      </c>
      <c r="H966" s="6" t="s">
        <v>2559</v>
      </c>
      <c r="I966" s="6" t="s">
        <v>849</v>
      </c>
      <c r="J966" s="6" t="s">
        <v>2381</v>
      </c>
      <c r="K966" s="7">
        <v>45205</v>
      </c>
      <c r="L966" s="6" t="s">
        <v>2374</v>
      </c>
      <c r="M966" s="6" t="s">
        <v>2375</v>
      </c>
      <c r="N966" s="6" t="s">
        <v>849</v>
      </c>
      <c r="O966" s="7"/>
      <c r="P966" s="6" t="s">
        <v>2376</v>
      </c>
    </row>
    <row r="967" spans="1:16" x14ac:dyDescent="0.25">
      <c r="A967" s="5">
        <v>68829292</v>
      </c>
      <c r="B967" s="6" t="s">
        <v>797</v>
      </c>
      <c r="C967" s="6" t="s">
        <v>849</v>
      </c>
      <c r="D967" s="6" t="s">
        <v>2370</v>
      </c>
      <c r="E967" s="6" t="s">
        <v>2371</v>
      </c>
      <c r="F967" s="7">
        <v>44476</v>
      </c>
      <c r="G967" s="7">
        <v>44476</v>
      </c>
      <c r="H967" s="6" t="s">
        <v>3309</v>
      </c>
      <c r="I967" s="6" t="s">
        <v>849</v>
      </c>
      <c r="J967" s="6" t="s">
        <v>2381</v>
      </c>
      <c r="K967" s="7">
        <v>45205</v>
      </c>
      <c r="L967" s="6" t="s">
        <v>2374</v>
      </c>
      <c r="M967" s="6" t="s">
        <v>2500</v>
      </c>
      <c r="N967" s="6" t="s">
        <v>849</v>
      </c>
      <c r="O967" s="7"/>
      <c r="P967" s="6" t="s">
        <v>2376</v>
      </c>
    </row>
    <row r="968" spans="1:16" x14ac:dyDescent="0.25">
      <c r="A968" s="5">
        <v>68835294</v>
      </c>
      <c r="B968" s="6" t="s">
        <v>3310</v>
      </c>
      <c r="C968" s="6" t="s">
        <v>2378</v>
      </c>
      <c r="D968" s="6" t="s">
        <v>2370</v>
      </c>
      <c r="E968" s="6" t="s">
        <v>2405</v>
      </c>
      <c r="F968" s="7">
        <v>45100</v>
      </c>
      <c r="G968" s="7">
        <v>44489</v>
      </c>
      <c r="H968" s="6" t="s">
        <v>3311</v>
      </c>
      <c r="I968" s="6" t="s">
        <v>849</v>
      </c>
      <c r="J968" s="6" t="s">
        <v>2381</v>
      </c>
      <c r="K968" s="7">
        <v>45200</v>
      </c>
      <c r="L968" s="6" t="s">
        <v>2374</v>
      </c>
      <c r="M968" s="6" t="s">
        <v>2396</v>
      </c>
      <c r="N968" s="6" t="s">
        <v>849</v>
      </c>
      <c r="O968" s="7"/>
      <c r="P968" s="6" t="s">
        <v>2376</v>
      </c>
    </row>
    <row r="969" spans="1:16" x14ac:dyDescent="0.25">
      <c r="A969" s="5">
        <v>68840562</v>
      </c>
      <c r="B969" s="6" t="s">
        <v>798</v>
      </c>
      <c r="C969" s="6" t="s">
        <v>849</v>
      </c>
      <c r="D969" s="6" t="s">
        <v>2370</v>
      </c>
      <c r="E969" s="6" t="s">
        <v>2371</v>
      </c>
      <c r="F969" s="7">
        <v>44489</v>
      </c>
      <c r="G969" s="7">
        <v>44490</v>
      </c>
      <c r="H969" s="6" t="s">
        <v>2559</v>
      </c>
      <c r="I969" s="6" t="s">
        <v>849</v>
      </c>
      <c r="J969" s="6" t="s">
        <v>2381</v>
      </c>
      <c r="K969" s="7">
        <v>45203</v>
      </c>
      <c r="L969" s="6" t="s">
        <v>2374</v>
      </c>
      <c r="M969" s="6" t="s">
        <v>3312</v>
      </c>
      <c r="N969" s="6" t="s">
        <v>849</v>
      </c>
      <c r="O969" s="7"/>
      <c r="P969" s="6" t="s">
        <v>2376</v>
      </c>
    </row>
    <row r="970" spans="1:16" x14ac:dyDescent="0.25">
      <c r="A970" s="5">
        <v>68842352</v>
      </c>
      <c r="B970" s="6" t="s">
        <v>357</v>
      </c>
      <c r="C970" s="6" t="s">
        <v>2378</v>
      </c>
      <c r="D970" s="6" t="s">
        <v>2370</v>
      </c>
      <c r="E970" s="6" t="s">
        <v>2371</v>
      </c>
      <c r="F970" s="7">
        <v>44902</v>
      </c>
      <c r="G970" s="7">
        <v>44494</v>
      </c>
      <c r="H970" s="6" t="s">
        <v>3148</v>
      </c>
      <c r="I970" s="6" t="s">
        <v>849</v>
      </c>
      <c r="J970" s="6" t="s">
        <v>2381</v>
      </c>
      <c r="K970" s="7">
        <v>45200</v>
      </c>
      <c r="L970" s="6" t="s">
        <v>2374</v>
      </c>
      <c r="M970" s="6" t="s">
        <v>2420</v>
      </c>
      <c r="N970" s="6" t="s">
        <v>849</v>
      </c>
      <c r="O970" s="7"/>
      <c r="P970" s="6" t="s">
        <v>2376</v>
      </c>
    </row>
    <row r="971" spans="1:16" x14ac:dyDescent="0.25">
      <c r="A971" s="5">
        <v>68848265</v>
      </c>
      <c r="B971" s="6" t="s">
        <v>750</v>
      </c>
      <c r="C971" s="6" t="s">
        <v>2378</v>
      </c>
      <c r="D971" s="6" t="s">
        <v>2370</v>
      </c>
      <c r="E971" s="6" t="s">
        <v>2379</v>
      </c>
      <c r="F971" s="7">
        <v>45201</v>
      </c>
      <c r="G971" s="7">
        <v>44502</v>
      </c>
      <c r="H971" s="6" t="s">
        <v>3087</v>
      </c>
      <c r="I971" s="6" t="s">
        <v>849</v>
      </c>
      <c r="J971" s="6" t="s">
        <v>2381</v>
      </c>
      <c r="K971" s="7">
        <v>45204</v>
      </c>
      <c r="L971" s="6" t="s">
        <v>2374</v>
      </c>
      <c r="M971" s="6" t="s">
        <v>2895</v>
      </c>
      <c r="N971" s="6" t="s">
        <v>849</v>
      </c>
      <c r="O971" s="7"/>
      <c r="P971" s="6" t="s">
        <v>2376</v>
      </c>
    </row>
    <row r="972" spans="1:16" x14ac:dyDescent="0.25">
      <c r="A972" s="5">
        <v>68848267</v>
      </c>
      <c r="B972" s="6" t="s">
        <v>745</v>
      </c>
      <c r="C972" s="6" t="s">
        <v>2378</v>
      </c>
      <c r="D972" s="6" t="s">
        <v>2370</v>
      </c>
      <c r="E972" s="6" t="s">
        <v>2379</v>
      </c>
      <c r="F972" s="7">
        <v>45222</v>
      </c>
      <c r="G972" s="7">
        <v>44502</v>
      </c>
      <c r="H972" s="6" t="s">
        <v>3082</v>
      </c>
      <c r="I972" s="6" t="s">
        <v>849</v>
      </c>
      <c r="J972" s="6" t="s">
        <v>2381</v>
      </c>
      <c r="K972" s="7">
        <v>45200</v>
      </c>
      <c r="L972" s="6" t="s">
        <v>2374</v>
      </c>
      <c r="M972" s="6" t="s">
        <v>2396</v>
      </c>
      <c r="N972" s="6" t="s">
        <v>849</v>
      </c>
      <c r="O972" s="7"/>
      <c r="P972" s="6" t="s">
        <v>2376</v>
      </c>
    </row>
    <row r="973" spans="1:16" x14ac:dyDescent="0.25">
      <c r="A973" s="5">
        <v>68848268</v>
      </c>
      <c r="B973" s="6" t="s">
        <v>749</v>
      </c>
      <c r="C973" s="6" t="s">
        <v>2378</v>
      </c>
      <c r="D973" s="6" t="s">
        <v>2370</v>
      </c>
      <c r="E973" s="6" t="s">
        <v>2371</v>
      </c>
      <c r="F973" s="7">
        <v>45082</v>
      </c>
      <c r="G973" s="7">
        <v>44502</v>
      </c>
      <c r="H973" s="6" t="s">
        <v>3086</v>
      </c>
      <c r="I973" s="6" t="s">
        <v>849</v>
      </c>
      <c r="J973" s="6" t="s">
        <v>2381</v>
      </c>
      <c r="K973" s="7">
        <v>45200</v>
      </c>
      <c r="L973" s="6" t="s">
        <v>2374</v>
      </c>
      <c r="M973" s="6" t="s">
        <v>2396</v>
      </c>
      <c r="N973" s="6" t="s">
        <v>849</v>
      </c>
      <c r="O973" s="7"/>
      <c r="P973" s="6" t="s">
        <v>2376</v>
      </c>
    </row>
    <row r="974" spans="1:16" x14ac:dyDescent="0.25">
      <c r="A974" s="5">
        <v>68848269</v>
      </c>
      <c r="B974" s="6" t="s">
        <v>748</v>
      </c>
      <c r="C974" s="6" t="s">
        <v>2378</v>
      </c>
      <c r="D974" s="6" t="s">
        <v>2370</v>
      </c>
      <c r="E974" s="6" t="s">
        <v>2379</v>
      </c>
      <c r="F974" s="7">
        <v>45208</v>
      </c>
      <c r="G974" s="7">
        <v>44502</v>
      </c>
      <c r="H974" s="6" t="s">
        <v>3085</v>
      </c>
      <c r="I974" s="6" t="s">
        <v>849</v>
      </c>
      <c r="J974" s="6" t="s">
        <v>2381</v>
      </c>
      <c r="K974" s="7">
        <v>45200</v>
      </c>
      <c r="L974" s="6" t="s">
        <v>2374</v>
      </c>
      <c r="M974" s="6" t="s">
        <v>2396</v>
      </c>
      <c r="N974" s="6" t="s">
        <v>849</v>
      </c>
      <c r="O974" s="7"/>
      <c r="P974" s="6" t="s">
        <v>2376</v>
      </c>
    </row>
    <row r="975" spans="1:16" x14ac:dyDescent="0.25">
      <c r="A975" s="5">
        <v>68848270</v>
      </c>
      <c r="B975" s="6" t="s">
        <v>751</v>
      </c>
      <c r="C975" s="6" t="s">
        <v>2378</v>
      </c>
      <c r="D975" s="6" t="s">
        <v>2370</v>
      </c>
      <c r="E975" s="6" t="s">
        <v>2371</v>
      </c>
      <c r="F975" s="7">
        <v>45124</v>
      </c>
      <c r="G975" s="7">
        <v>44502</v>
      </c>
      <c r="H975" s="6" t="s">
        <v>3088</v>
      </c>
      <c r="I975" s="6" t="s">
        <v>849</v>
      </c>
      <c r="J975" s="6" t="s">
        <v>2381</v>
      </c>
      <c r="K975" s="7">
        <v>45204</v>
      </c>
      <c r="L975" s="6" t="s">
        <v>2374</v>
      </c>
      <c r="M975" s="6" t="s">
        <v>2895</v>
      </c>
      <c r="N975" s="6" t="s">
        <v>849</v>
      </c>
      <c r="O975" s="7"/>
      <c r="P975" s="6" t="s">
        <v>2376</v>
      </c>
    </row>
    <row r="976" spans="1:16" x14ac:dyDescent="0.25">
      <c r="A976" s="5">
        <v>68848271</v>
      </c>
      <c r="B976" s="6" t="s">
        <v>746</v>
      </c>
      <c r="C976" s="6" t="s">
        <v>2378</v>
      </c>
      <c r="D976" s="6" t="s">
        <v>2370</v>
      </c>
      <c r="E976" s="6" t="s">
        <v>2371</v>
      </c>
      <c r="F976" s="7">
        <v>45124</v>
      </c>
      <c r="G976" s="7">
        <v>44502</v>
      </c>
      <c r="H976" s="6" t="s">
        <v>3083</v>
      </c>
      <c r="I976" s="6" t="s">
        <v>849</v>
      </c>
      <c r="J976" s="6" t="s">
        <v>2381</v>
      </c>
      <c r="K976" s="7">
        <v>45200</v>
      </c>
      <c r="L976" s="6" t="s">
        <v>2374</v>
      </c>
      <c r="M976" s="6" t="s">
        <v>2396</v>
      </c>
      <c r="N976" s="6" t="s">
        <v>849</v>
      </c>
      <c r="O976" s="7"/>
      <c r="P976" s="6" t="s">
        <v>2376</v>
      </c>
    </row>
    <row r="977" spans="1:16" x14ac:dyDescent="0.25">
      <c r="A977" s="5">
        <v>68850683</v>
      </c>
      <c r="B977" s="6" t="s">
        <v>358</v>
      </c>
      <c r="C977" s="6" t="s">
        <v>2378</v>
      </c>
      <c r="D977" s="6" t="s">
        <v>2370</v>
      </c>
      <c r="E977" s="6" t="s">
        <v>2371</v>
      </c>
      <c r="F977" s="7">
        <v>45049</v>
      </c>
      <c r="G977" s="7">
        <v>44509</v>
      </c>
      <c r="H977" s="6" t="s">
        <v>2783</v>
      </c>
      <c r="I977" s="6" t="s">
        <v>849</v>
      </c>
      <c r="J977" s="6" t="s">
        <v>2381</v>
      </c>
      <c r="K977" s="7">
        <v>45200</v>
      </c>
      <c r="L977" s="6" t="s">
        <v>2374</v>
      </c>
      <c r="M977" s="6" t="s">
        <v>2420</v>
      </c>
      <c r="N977" s="6" t="s">
        <v>849</v>
      </c>
      <c r="O977" s="7"/>
      <c r="P977" s="6" t="s">
        <v>2376</v>
      </c>
    </row>
    <row r="978" spans="1:16" x14ac:dyDescent="0.25">
      <c r="A978" s="5">
        <v>68850684</v>
      </c>
      <c r="B978" s="6" t="s">
        <v>3313</v>
      </c>
      <c r="C978" s="6" t="s">
        <v>2378</v>
      </c>
      <c r="D978" s="6" t="s">
        <v>2370</v>
      </c>
      <c r="E978" s="6" t="s">
        <v>2371</v>
      </c>
      <c r="F978" s="7">
        <v>45108</v>
      </c>
      <c r="G978" s="7">
        <v>44509</v>
      </c>
      <c r="H978" s="6" t="s">
        <v>2806</v>
      </c>
      <c r="I978" s="6" t="s">
        <v>849</v>
      </c>
      <c r="J978" s="6" t="s">
        <v>2381</v>
      </c>
      <c r="K978" s="7">
        <v>45200</v>
      </c>
      <c r="L978" s="6" t="s">
        <v>2374</v>
      </c>
      <c r="M978" s="6" t="s">
        <v>2420</v>
      </c>
      <c r="N978" s="6" t="s">
        <v>849</v>
      </c>
      <c r="O978" s="7"/>
      <c r="P978" s="6" t="s">
        <v>2376</v>
      </c>
    </row>
    <row r="979" spans="1:16" x14ac:dyDescent="0.25">
      <c r="A979" s="5">
        <v>68851104</v>
      </c>
      <c r="B979" s="6" t="s">
        <v>360</v>
      </c>
      <c r="C979" s="6" t="s">
        <v>2378</v>
      </c>
      <c r="D979" s="6" t="s">
        <v>2370</v>
      </c>
      <c r="E979" s="6" t="s">
        <v>2371</v>
      </c>
      <c r="F979" s="7">
        <v>45108</v>
      </c>
      <c r="G979" s="7">
        <v>44509</v>
      </c>
      <c r="H979" s="6" t="s">
        <v>2784</v>
      </c>
      <c r="I979" s="6" t="s">
        <v>849</v>
      </c>
      <c r="J979" s="6" t="s">
        <v>2381</v>
      </c>
      <c r="K979" s="7">
        <v>45204</v>
      </c>
      <c r="L979" s="6" t="s">
        <v>2374</v>
      </c>
      <c r="M979" s="6" t="s">
        <v>3308</v>
      </c>
      <c r="N979" s="6" t="s">
        <v>849</v>
      </c>
      <c r="O979" s="7"/>
      <c r="P979" s="6" t="s">
        <v>2376</v>
      </c>
    </row>
    <row r="980" spans="1:16" x14ac:dyDescent="0.25">
      <c r="A980" s="5">
        <v>68851105</v>
      </c>
      <c r="B980" s="6" t="s">
        <v>361</v>
      </c>
      <c r="C980" s="6" t="s">
        <v>2378</v>
      </c>
      <c r="D980" s="6" t="s">
        <v>2370</v>
      </c>
      <c r="E980" s="6" t="s">
        <v>2371</v>
      </c>
      <c r="F980" s="7">
        <v>45078</v>
      </c>
      <c r="G980" s="7">
        <v>44509</v>
      </c>
      <c r="H980" s="6" t="s">
        <v>2809</v>
      </c>
      <c r="I980" s="6" t="s">
        <v>849</v>
      </c>
      <c r="J980" s="6" t="s">
        <v>2381</v>
      </c>
      <c r="K980" s="7">
        <v>45208</v>
      </c>
      <c r="L980" s="6" t="s">
        <v>2374</v>
      </c>
      <c r="M980" s="6" t="s">
        <v>3314</v>
      </c>
      <c r="N980" s="6" t="s">
        <v>849</v>
      </c>
      <c r="O980" s="7"/>
      <c r="P980" s="6" t="s">
        <v>2376</v>
      </c>
    </row>
    <row r="981" spans="1:16" x14ac:dyDescent="0.25">
      <c r="A981" s="5">
        <v>68851106</v>
      </c>
      <c r="B981" s="6" t="s">
        <v>362</v>
      </c>
      <c r="C981" s="6" t="s">
        <v>2378</v>
      </c>
      <c r="D981" s="6" t="s">
        <v>2370</v>
      </c>
      <c r="E981" s="6" t="s">
        <v>2371</v>
      </c>
      <c r="F981" s="7">
        <v>45134</v>
      </c>
      <c r="G981" s="7">
        <v>44509</v>
      </c>
      <c r="H981" s="6" t="s">
        <v>2786</v>
      </c>
      <c r="I981" s="6" t="s">
        <v>849</v>
      </c>
      <c r="J981" s="6" t="s">
        <v>2381</v>
      </c>
      <c r="K981" s="7">
        <v>45205</v>
      </c>
      <c r="L981" s="6" t="s">
        <v>2374</v>
      </c>
      <c r="M981" s="6" t="s">
        <v>2500</v>
      </c>
      <c r="N981" s="6" t="s">
        <v>849</v>
      </c>
      <c r="O981" s="7"/>
      <c r="P981" s="6" t="s">
        <v>2376</v>
      </c>
    </row>
    <row r="982" spans="1:16" x14ac:dyDescent="0.25">
      <c r="A982" s="5">
        <v>68851107</v>
      </c>
      <c r="B982" s="6" t="s">
        <v>363</v>
      </c>
      <c r="C982" s="6" t="s">
        <v>2378</v>
      </c>
      <c r="D982" s="6" t="s">
        <v>2370</v>
      </c>
      <c r="E982" s="6" t="s">
        <v>2371</v>
      </c>
      <c r="F982" s="7">
        <v>45108</v>
      </c>
      <c r="G982" s="7">
        <v>44509</v>
      </c>
      <c r="H982" s="6" t="s">
        <v>2786</v>
      </c>
      <c r="I982" s="6" t="s">
        <v>849</v>
      </c>
      <c r="J982" s="6" t="s">
        <v>2381</v>
      </c>
      <c r="K982" s="7">
        <v>45200</v>
      </c>
      <c r="L982" s="6" t="s">
        <v>2374</v>
      </c>
      <c r="M982" s="6" t="s">
        <v>2420</v>
      </c>
      <c r="N982" s="6" t="s">
        <v>849</v>
      </c>
      <c r="O982" s="7"/>
      <c r="P982" s="6" t="s">
        <v>2376</v>
      </c>
    </row>
    <row r="983" spans="1:16" x14ac:dyDescent="0.25">
      <c r="A983" s="5">
        <v>68851108</v>
      </c>
      <c r="B983" s="6" t="s">
        <v>364</v>
      </c>
      <c r="C983" s="6" t="s">
        <v>2378</v>
      </c>
      <c r="D983" s="6" t="s">
        <v>2370</v>
      </c>
      <c r="E983" s="6" t="s">
        <v>2371</v>
      </c>
      <c r="F983" s="7">
        <v>45134</v>
      </c>
      <c r="G983" s="7">
        <v>44509</v>
      </c>
      <c r="H983" s="6" t="s">
        <v>2809</v>
      </c>
      <c r="I983" s="6" t="s">
        <v>849</v>
      </c>
      <c r="J983" s="6" t="s">
        <v>2381</v>
      </c>
      <c r="K983" s="7">
        <v>45203</v>
      </c>
      <c r="L983" s="6" t="s">
        <v>2374</v>
      </c>
      <c r="M983" s="6" t="s">
        <v>3308</v>
      </c>
      <c r="N983" s="6" t="s">
        <v>849</v>
      </c>
      <c r="O983" s="7"/>
      <c r="P983" s="6" t="s">
        <v>2376</v>
      </c>
    </row>
    <row r="984" spans="1:16" x14ac:dyDescent="0.25">
      <c r="A984" s="5">
        <v>68851109</v>
      </c>
      <c r="B984" s="6" t="s">
        <v>365</v>
      </c>
      <c r="C984" s="6" t="s">
        <v>2378</v>
      </c>
      <c r="D984" s="6" t="s">
        <v>2370</v>
      </c>
      <c r="E984" s="6" t="s">
        <v>2379</v>
      </c>
      <c r="F984" s="7">
        <v>45215</v>
      </c>
      <c r="G984" s="7">
        <v>44509</v>
      </c>
      <c r="H984" s="6" t="s">
        <v>2784</v>
      </c>
      <c r="I984" s="6" t="s">
        <v>849</v>
      </c>
      <c r="J984" s="6" t="s">
        <v>2381</v>
      </c>
      <c r="K984" s="7">
        <v>45205</v>
      </c>
      <c r="L984" s="6" t="s">
        <v>2374</v>
      </c>
      <c r="M984" s="6" t="s">
        <v>2500</v>
      </c>
      <c r="N984" s="6" t="s">
        <v>849</v>
      </c>
      <c r="O984" s="7"/>
      <c r="P984" s="6" t="s">
        <v>2376</v>
      </c>
    </row>
    <row r="985" spans="1:16" x14ac:dyDescent="0.25">
      <c r="A985" s="5">
        <v>68852583</v>
      </c>
      <c r="B985" s="6" t="s">
        <v>366</v>
      </c>
      <c r="C985" s="6" t="s">
        <v>2378</v>
      </c>
      <c r="D985" s="6" t="s">
        <v>2370</v>
      </c>
      <c r="E985" s="6" t="s">
        <v>2371</v>
      </c>
      <c r="F985" s="7">
        <v>44753</v>
      </c>
      <c r="G985" s="7">
        <v>44531</v>
      </c>
      <c r="H985" s="6" t="s">
        <v>3080</v>
      </c>
      <c r="I985" s="6" t="s">
        <v>849</v>
      </c>
      <c r="J985" s="6" t="s">
        <v>2381</v>
      </c>
      <c r="K985" s="7">
        <v>45200</v>
      </c>
      <c r="L985" s="6" t="s">
        <v>2374</v>
      </c>
      <c r="M985" s="6" t="s">
        <v>2420</v>
      </c>
      <c r="N985" s="6" t="s">
        <v>849</v>
      </c>
      <c r="O985" s="7"/>
      <c r="P985" s="6" t="s">
        <v>2376</v>
      </c>
    </row>
    <row r="986" spans="1:16" x14ac:dyDescent="0.25">
      <c r="A986" s="5">
        <v>68852591</v>
      </c>
      <c r="B986" s="6" t="s">
        <v>1949</v>
      </c>
      <c r="C986" s="6" t="s">
        <v>2378</v>
      </c>
      <c r="D986" s="6" t="s">
        <v>2370</v>
      </c>
      <c r="E986" s="6" t="s">
        <v>2371</v>
      </c>
      <c r="F986" s="7">
        <v>44694</v>
      </c>
      <c r="G986" s="7">
        <v>44531</v>
      </c>
      <c r="H986" s="6" t="s">
        <v>2915</v>
      </c>
      <c r="I986" s="6" t="s">
        <v>849</v>
      </c>
      <c r="J986" s="6" t="s">
        <v>2381</v>
      </c>
      <c r="K986" s="7">
        <v>45200</v>
      </c>
      <c r="L986" s="6" t="s">
        <v>2374</v>
      </c>
      <c r="M986" s="6" t="s">
        <v>2420</v>
      </c>
      <c r="N986" s="6" t="s">
        <v>849</v>
      </c>
      <c r="O986" s="7"/>
      <c r="P986" s="6" t="s">
        <v>2376</v>
      </c>
    </row>
    <row r="987" spans="1:16" x14ac:dyDescent="0.25">
      <c r="A987" s="5">
        <v>68852605</v>
      </c>
      <c r="B987" s="6" t="s">
        <v>799</v>
      </c>
      <c r="C987" s="6" t="s">
        <v>2378</v>
      </c>
      <c r="D987" s="6" t="s">
        <v>2370</v>
      </c>
      <c r="E987" s="6" t="s">
        <v>2391</v>
      </c>
      <c r="F987" s="7">
        <v>45194</v>
      </c>
      <c r="G987" s="7">
        <v>44518</v>
      </c>
      <c r="H987" s="6" t="s">
        <v>2805</v>
      </c>
      <c r="I987" s="6" t="s">
        <v>849</v>
      </c>
      <c r="J987" s="6" t="s">
        <v>2381</v>
      </c>
      <c r="K987" s="7">
        <v>45200</v>
      </c>
      <c r="L987" s="6" t="s">
        <v>2374</v>
      </c>
      <c r="M987" s="6" t="s">
        <v>2420</v>
      </c>
      <c r="N987" s="6" t="s">
        <v>849</v>
      </c>
      <c r="O987" s="7"/>
      <c r="P987" s="6" t="s">
        <v>2376</v>
      </c>
    </row>
    <row r="988" spans="1:16" x14ac:dyDescent="0.25">
      <c r="A988" s="5">
        <v>68852625</v>
      </c>
      <c r="B988" s="6" t="s">
        <v>334</v>
      </c>
      <c r="C988" s="6" t="s">
        <v>2378</v>
      </c>
      <c r="D988" s="6" t="s">
        <v>2370</v>
      </c>
      <c r="E988" s="6" t="s">
        <v>2379</v>
      </c>
      <c r="F988" s="7">
        <v>45261</v>
      </c>
      <c r="G988" s="7">
        <v>44512</v>
      </c>
      <c r="H988" s="6" t="s">
        <v>2690</v>
      </c>
      <c r="I988" s="6" t="s">
        <v>849</v>
      </c>
      <c r="J988" s="6" t="s">
        <v>2381</v>
      </c>
      <c r="K988" s="7">
        <v>45200</v>
      </c>
      <c r="L988" s="6" t="s">
        <v>2374</v>
      </c>
      <c r="M988" s="6" t="s">
        <v>2420</v>
      </c>
      <c r="N988" s="6" t="s">
        <v>849</v>
      </c>
      <c r="O988" s="7"/>
      <c r="P988" s="6" t="s">
        <v>2376</v>
      </c>
    </row>
    <row r="989" spans="1:16" x14ac:dyDescent="0.25">
      <c r="A989" s="5">
        <v>68852628</v>
      </c>
      <c r="B989" s="6" t="s">
        <v>368</v>
      </c>
      <c r="C989" s="6" t="s">
        <v>2378</v>
      </c>
      <c r="D989" s="6" t="s">
        <v>2370</v>
      </c>
      <c r="E989" s="6" t="s">
        <v>2379</v>
      </c>
      <c r="F989" s="7">
        <v>45231</v>
      </c>
      <c r="G989" s="7">
        <v>44511</v>
      </c>
      <c r="H989" s="6" t="s">
        <v>2631</v>
      </c>
      <c r="I989" s="6" t="s">
        <v>849</v>
      </c>
      <c r="J989" s="6" t="s">
        <v>2381</v>
      </c>
      <c r="K989" s="7">
        <v>45200</v>
      </c>
      <c r="L989" s="6" t="s">
        <v>2374</v>
      </c>
      <c r="M989" s="6" t="s">
        <v>2420</v>
      </c>
      <c r="N989" s="6" t="s">
        <v>849</v>
      </c>
      <c r="O989" s="7"/>
      <c r="P989" s="6" t="s">
        <v>2376</v>
      </c>
    </row>
    <row r="990" spans="1:16" x14ac:dyDescent="0.25">
      <c r="A990" s="5">
        <v>68860008</v>
      </c>
      <c r="B990" s="6" t="s">
        <v>800</v>
      </c>
      <c r="C990" s="6" t="s">
        <v>2378</v>
      </c>
      <c r="D990" s="6" t="s">
        <v>2370</v>
      </c>
      <c r="E990" s="6" t="s">
        <v>2371</v>
      </c>
      <c r="F990" s="7">
        <v>44637</v>
      </c>
      <c r="G990" s="7">
        <v>44510</v>
      </c>
      <c r="H990" s="6" t="s">
        <v>3315</v>
      </c>
      <c r="I990" s="6" t="s">
        <v>849</v>
      </c>
      <c r="J990" s="6" t="s">
        <v>2381</v>
      </c>
      <c r="K990" s="7">
        <v>45205</v>
      </c>
      <c r="L990" s="6" t="s">
        <v>2374</v>
      </c>
      <c r="M990" s="6" t="s">
        <v>2375</v>
      </c>
      <c r="N990" s="6" t="s">
        <v>849</v>
      </c>
      <c r="O990" s="7"/>
      <c r="P990" s="6" t="s">
        <v>2376</v>
      </c>
    </row>
    <row r="991" spans="1:16" x14ac:dyDescent="0.25">
      <c r="A991" s="5">
        <v>68860010</v>
      </c>
      <c r="B991" s="6" t="s">
        <v>801</v>
      </c>
      <c r="C991" s="6" t="s">
        <v>2378</v>
      </c>
      <c r="D991" s="6" t="s">
        <v>2370</v>
      </c>
      <c r="E991" s="6" t="s">
        <v>2371</v>
      </c>
      <c r="F991" s="7">
        <v>44621</v>
      </c>
      <c r="G991" s="7">
        <v>44510</v>
      </c>
      <c r="H991" s="6" t="s">
        <v>2852</v>
      </c>
      <c r="I991" s="6" t="s">
        <v>849</v>
      </c>
      <c r="J991" s="6" t="s">
        <v>2381</v>
      </c>
      <c r="K991" s="7">
        <v>45205</v>
      </c>
      <c r="L991" s="6" t="s">
        <v>2374</v>
      </c>
      <c r="M991" s="6" t="s">
        <v>2500</v>
      </c>
      <c r="N991" s="6" t="s">
        <v>849</v>
      </c>
      <c r="O991" s="7"/>
      <c r="P991" s="6" t="s">
        <v>2376</v>
      </c>
    </row>
    <row r="992" spans="1:16" x14ac:dyDescent="0.25">
      <c r="A992" s="5">
        <v>68860045</v>
      </c>
      <c r="B992" s="6" t="s">
        <v>369</v>
      </c>
      <c r="C992" s="6" t="s">
        <v>2378</v>
      </c>
      <c r="D992" s="6" t="s">
        <v>2370</v>
      </c>
      <c r="E992" s="6" t="s">
        <v>2379</v>
      </c>
      <c r="F992" s="7">
        <v>45326</v>
      </c>
      <c r="G992" s="7">
        <v>44511</v>
      </c>
      <c r="H992" s="6" t="s">
        <v>2693</v>
      </c>
      <c r="I992" s="6" t="s">
        <v>849</v>
      </c>
      <c r="J992" s="6" t="s">
        <v>2381</v>
      </c>
      <c r="K992" s="7">
        <v>45200</v>
      </c>
      <c r="L992" s="6" t="s">
        <v>2374</v>
      </c>
      <c r="M992" s="6" t="s">
        <v>2420</v>
      </c>
      <c r="N992" s="6" t="s">
        <v>849</v>
      </c>
      <c r="O992" s="7"/>
      <c r="P992" s="6" t="s">
        <v>2376</v>
      </c>
    </row>
    <row r="993" spans="1:16" x14ac:dyDescent="0.25">
      <c r="A993" s="5">
        <v>68860059</v>
      </c>
      <c r="B993" s="6" t="s">
        <v>333</v>
      </c>
      <c r="C993" s="6" t="s">
        <v>2378</v>
      </c>
      <c r="D993" s="6" t="s">
        <v>2370</v>
      </c>
      <c r="E993" s="6" t="s">
        <v>2379</v>
      </c>
      <c r="F993" s="7">
        <v>45306</v>
      </c>
      <c r="G993" s="7">
        <v>44511</v>
      </c>
      <c r="H993" s="6" t="s">
        <v>2613</v>
      </c>
      <c r="I993" s="6" t="s">
        <v>849</v>
      </c>
      <c r="J993" s="6" t="s">
        <v>2381</v>
      </c>
      <c r="K993" s="7">
        <v>45200</v>
      </c>
      <c r="L993" s="6" t="s">
        <v>2374</v>
      </c>
      <c r="M993" s="6" t="s">
        <v>2420</v>
      </c>
      <c r="N993" s="6" t="s">
        <v>849</v>
      </c>
      <c r="O993" s="7"/>
      <c r="P993" s="6" t="s">
        <v>2376</v>
      </c>
    </row>
    <row r="994" spans="1:16" x14ac:dyDescent="0.25">
      <c r="A994" s="5">
        <v>68860061</v>
      </c>
      <c r="B994" s="6" t="s">
        <v>370</v>
      </c>
      <c r="C994" s="6" t="s">
        <v>2378</v>
      </c>
      <c r="D994" s="6" t="s">
        <v>2370</v>
      </c>
      <c r="E994" s="6" t="s">
        <v>2379</v>
      </c>
      <c r="F994" s="7">
        <v>45261</v>
      </c>
      <c r="G994" s="7">
        <v>44511</v>
      </c>
      <c r="H994" s="6" t="s">
        <v>3060</v>
      </c>
      <c r="I994" s="6" t="s">
        <v>849</v>
      </c>
      <c r="J994" s="6" t="s">
        <v>2381</v>
      </c>
      <c r="K994" s="7">
        <v>45200</v>
      </c>
      <c r="L994" s="6" t="s">
        <v>2374</v>
      </c>
      <c r="M994" s="6" t="s">
        <v>2420</v>
      </c>
      <c r="N994" s="6" t="s">
        <v>849</v>
      </c>
      <c r="O994" s="7"/>
      <c r="P994" s="6" t="s">
        <v>2376</v>
      </c>
    </row>
    <row r="995" spans="1:16" x14ac:dyDescent="0.25">
      <c r="A995" s="5">
        <v>68860067</v>
      </c>
      <c r="B995" s="6" t="s">
        <v>311</v>
      </c>
      <c r="C995" s="6" t="s">
        <v>2378</v>
      </c>
      <c r="D995" s="6" t="s">
        <v>2370</v>
      </c>
      <c r="E995" s="6" t="s">
        <v>2379</v>
      </c>
      <c r="F995" s="7">
        <v>45231</v>
      </c>
      <c r="G995" s="7">
        <v>44511</v>
      </c>
      <c r="H995" s="6" t="s">
        <v>3008</v>
      </c>
      <c r="I995" s="6" t="s">
        <v>849</v>
      </c>
      <c r="J995" s="6" t="s">
        <v>2381</v>
      </c>
      <c r="K995" s="7">
        <v>45200</v>
      </c>
      <c r="L995" s="6" t="s">
        <v>2374</v>
      </c>
      <c r="M995" s="6" t="s">
        <v>2420</v>
      </c>
      <c r="N995" s="6" t="s">
        <v>849</v>
      </c>
      <c r="O995" s="7"/>
      <c r="P995" s="6" t="s">
        <v>2376</v>
      </c>
    </row>
    <row r="996" spans="1:16" x14ac:dyDescent="0.25">
      <c r="A996" s="5">
        <v>68860068</v>
      </c>
      <c r="B996" s="6" t="s">
        <v>767</v>
      </c>
      <c r="C996" s="6" t="s">
        <v>2378</v>
      </c>
      <c r="D996" s="6" t="s">
        <v>2370</v>
      </c>
      <c r="E996" s="6" t="s">
        <v>2379</v>
      </c>
      <c r="F996" s="7">
        <v>45454</v>
      </c>
      <c r="G996" s="7">
        <v>44512</v>
      </c>
      <c r="H996" s="6" t="s">
        <v>3155</v>
      </c>
      <c r="I996" s="6" t="s">
        <v>849</v>
      </c>
      <c r="J996" s="6" t="s">
        <v>2381</v>
      </c>
      <c r="K996" s="7">
        <v>45200</v>
      </c>
      <c r="L996" s="6" t="s">
        <v>2374</v>
      </c>
      <c r="M996" s="6" t="s">
        <v>2420</v>
      </c>
      <c r="N996" s="6" t="s">
        <v>849</v>
      </c>
      <c r="O996" s="7"/>
      <c r="P996" s="6" t="s">
        <v>2376</v>
      </c>
    </row>
    <row r="997" spans="1:16" x14ac:dyDescent="0.25">
      <c r="A997" s="5">
        <v>68860078</v>
      </c>
      <c r="B997" s="6" t="s">
        <v>312</v>
      </c>
      <c r="C997" s="6" t="s">
        <v>2378</v>
      </c>
      <c r="D997" s="6" t="s">
        <v>2370</v>
      </c>
      <c r="E997" s="6" t="s">
        <v>2379</v>
      </c>
      <c r="F997" s="7">
        <v>45306</v>
      </c>
      <c r="G997" s="7">
        <v>44512</v>
      </c>
      <c r="H997" s="6" t="s">
        <v>3154</v>
      </c>
      <c r="I997" s="6" t="s">
        <v>849</v>
      </c>
      <c r="J997" s="6" t="s">
        <v>2381</v>
      </c>
      <c r="K997" s="7">
        <v>45200</v>
      </c>
      <c r="L997" s="6" t="s">
        <v>2374</v>
      </c>
      <c r="M997" s="6" t="s">
        <v>2420</v>
      </c>
      <c r="N997" s="6" t="s">
        <v>849</v>
      </c>
      <c r="O997" s="7"/>
      <c r="P997" s="6" t="s">
        <v>2376</v>
      </c>
    </row>
    <row r="998" spans="1:16" x14ac:dyDescent="0.25">
      <c r="A998" s="5">
        <v>68860119</v>
      </c>
      <c r="B998" s="6" t="s">
        <v>768</v>
      </c>
      <c r="C998" s="6" t="s">
        <v>2378</v>
      </c>
      <c r="D998" s="6" t="s">
        <v>2370</v>
      </c>
      <c r="E998" s="6" t="s">
        <v>2379</v>
      </c>
      <c r="F998" s="7">
        <v>45454</v>
      </c>
      <c r="G998" s="7">
        <v>44512</v>
      </c>
      <c r="H998" s="6" t="s">
        <v>3156</v>
      </c>
      <c r="I998" s="6" t="s">
        <v>849</v>
      </c>
      <c r="J998" s="6" t="s">
        <v>2381</v>
      </c>
      <c r="K998" s="7">
        <v>45200</v>
      </c>
      <c r="L998" s="6" t="s">
        <v>2374</v>
      </c>
      <c r="M998" s="6" t="s">
        <v>2420</v>
      </c>
      <c r="N998" s="6" t="s">
        <v>849</v>
      </c>
      <c r="O998" s="7"/>
      <c r="P998" s="6" t="s">
        <v>2376</v>
      </c>
    </row>
    <row r="999" spans="1:16" x14ac:dyDescent="0.25">
      <c r="A999" s="5">
        <v>68860121</v>
      </c>
      <c r="B999" s="6" t="s">
        <v>313</v>
      </c>
      <c r="C999" s="6" t="s">
        <v>2378</v>
      </c>
      <c r="D999" s="6" t="s">
        <v>2370</v>
      </c>
      <c r="E999" s="6" t="s">
        <v>2379</v>
      </c>
      <c r="F999" s="7">
        <v>45306</v>
      </c>
      <c r="G999" s="7">
        <v>44512</v>
      </c>
      <c r="H999" s="6" t="s">
        <v>3157</v>
      </c>
      <c r="I999" s="6" t="s">
        <v>849</v>
      </c>
      <c r="J999" s="6" t="s">
        <v>2381</v>
      </c>
      <c r="K999" s="7">
        <v>45200</v>
      </c>
      <c r="L999" s="6" t="s">
        <v>2374</v>
      </c>
      <c r="M999" s="6" t="s">
        <v>2420</v>
      </c>
      <c r="N999" s="6" t="s">
        <v>849</v>
      </c>
      <c r="O999" s="7"/>
      <c r="P999" s="6" t="s">
        <v>2376</v>
      </c>
    </row>
    <row r="1000" spans="1:16" x14ac:dyDescent="0.25">
      <c r="A1000" s="5">
        <v>68860129</v>
      </c>
      <c r="B1000" s="6" t="s">
        <v>371</v>
      </c>
      <c r="C1000" s="6" t="s">
        <v>2378</v>
      </c>
      <c r="D1000" s="6" t="s">
        <v>2370</v>
      </c>
      <c r="E1000" s="6" t="s">
        <v>2379</v>
      </c>
      <c r="F1000" s="7">
        <v>45306</v>
      </c>
      <c r="G1000" s="7">
        <v>44512</v>
      </c>
      <c r="H1000" s="6" t="s">
        <v>2692</v>
      </c>
      <c r="I1000" s="6" t="s">
        <v>849</v>
      </c>
      <c r="J1000" s="6" t="s">
        <v>2381</v>
      </c>
      <c r="K1000" s="7">
        <v>45200</v>
      </c>
      <c r="L1000" s="6" t="s">
        <v>2374</v>
      </c>
      <c r="M1000" s="6" t="s">
        <v>2420</v>
      </c>
      <c r="N1000" s="6" t="s">
        <v>849</v>
      </c>
      <c r="O1000" s="7"/>
      <c r="P1000" s="6" t="s">
        <v>2376</v>
      </c>
    </row>
    <row r="1001" spans="1:16" x14ac:dyDescent="0.25">
      <c r="A1001" s="5">
        <v>68860135</v>
      </c>
      <c r="B1001" s="6" t="s">
        <v>372</v>
      </c>
      <c r="C1001" s="6" t="s">
        <v>2378</v>
      </c>
      <c r="D1001" s="6" t="s">
        <v>2370</v>
      </c>
      <c r="E1001" s="6" t="s">
        <v>2379</v>
      </c>
      <c r="F1001" s="7">
        <v>45245</v>
      </c>
      <c r="G1001" s="7">
        <v>44512</v>
      </c>
      <c r="H1001" s="6" t="s">
        <v>2693</v>
      </c>
      <c r="I1001" s="6" t="s">
        <v>849</v>
      </c>
      <c r="J1001" s="6" t="s">
        <v>2381</v>
      </c>
      <c r="K1001" s="7">
        <v>45200</v>
      </c>
      <c r="L1001" s="6" t="s">
        <v>2374</v>
      </c>
      <c r="M1001" s="6" t="s">
        <v>2420</v>
      </c>
      <c r="N1001" s="6" t="s">
        <v>849</v>
      </c>
      <c r="O1001" s="7"/>
      <c r="P1001" s="6" t="s">
        <v>2376</v>
      </c>
    </row>
    <row r="1002" spans="1:16" x14ac:dyDescent="0.25">
      <c r="A1002" s="5">
        <v>68860136</v>
      </c>
      <c r="B1002" s="6" t="s">
        <v>373</v>
      </c>
      <c r="C1002" s="6" t="s">
        <v>2378</v>
      </c>
      <c r="D1002" s="6" t="s">
        <v>2370</v>
      </c>
      <c r="E1002" s="6" t="s">
        <v>2379</v>
      </c>
      <c r="F1002" s="7">
        <v>45292</v>
      </c>
      <c r="G1002" s="7">
        <v>44512</v>
      </c>
      <c r="H1002" s="6" t="s">
        <v>3194</v>
      </c>
      <c r="I1002" s="6" t="s">
        <v>849</v>
      </c>
      <c r="J1002" s="6" t="s">
        <v>2381</v>
      </c>
      <c r="K1002" s="7">
        <v>45200</v>
      </c>
      <c r="L1002" s="6" t="s">
        <v>2374</v>
      </c>
      <c r="M1002" s="6" t="s">
        <v>2420</v>
      </c>
      <c r="N1002" s="6" t="s">
        <v>849</v>
      </c>
      <c r="O1002" s="7"/>
      <c r="P1002" s="6" t="s">
        <v>2376</v>
      </c>
    </row>
    <row r="1003" spans="1:16" x14ac:dyDescent="0.25">
      <c r="A1003" s="5">
        <v>68860397</v>
      </c>
      <c r="B1003" s="6" t="s">
        <v>332</v>
      </c>
      <c r="C1003" s="6" t="s">
        <v>2378</v>
      </c>
      <c r="D1003" s="6" t="s">
        <v>2370</v>
      </c>
      <c r="E1003" s="6" t="s">
        <v>2379</v>
      </c>
      <c r="F1003" s="7">
        <v>45505</v>
      </c>
      <c r="G1003" s="7">
        <v>44512</v>
      </c>
      <c r="H1003" s="6" t="s">
        <v>2532</v>
      </c>
      <c r="I1003" s="6" t="s">
        <v>849</v>
      </c>
      <c r="J1003" s="6" t="s">
        <v>2381</v>
      </c>
      <c r="K1003" s="7">
        <v>45200</v>
      </c>
      <c r="L1003" s="6" t="s">
        <v>2374</v>
      </c>
      <c r="M1003" s="6" t="s">
        <v>2420</v>
      </c>
      <c r="N1003" s="6" t="s">
        <v>849</v>
      </c>
      <c r="O1003" s="7"/>
      <c r="P1003" s="6" t="s">
        <v>2376</v>
      </c>
    </row>
    <row r="1004" spans="1:16" x14ac:dyDescent="0.25">
      <c r="A1004" s="5">
        <v>68860585</v>
      </c>
      <c r="B1004" s="6" t="s">
        <v>331</v>
      </c>
      <c r="C1004" s="6" t="s">
        <v>2378</v>
      </c>
      <c r="D1004" s="6" t="s">
        <v>2370</v>
      </c>
      <c r="E1004" s="6" t="s">
        <v>2379</v>
      </c>
      <c r="F1004" s="7">
        <v>45292</v>
      </c>
      <c r="G1004" s="7">
        <v>44512</v>
      </c>
      <c r="H1004" s="6" t="s">
        <v>3200</v>
      </c>
      <c r="I1004" s="6" t="s">
        <v>849</v>
      </c>
      <c r="J1004" s="6" t="s">
        <v>2381</v>
      </c>
      <c r="K1004" s="7">
        <v>45200</v>
      </c>
      <c r="L1004" s="6" t="s">
        <v>2374</v>
      </c>
      <c r="M1004" s="6" t="s">
        <v>2420</v>
      </c>
      <c r="N1004" s="6" t="s">
        <v>849</v>
      </c>
      <c r="O1004" s="7"/>
      <c r="P1004" s="6" t="s">
        <v>2376</v>
      </c>
    </row>
    <row r="1005" spans="1:16" x14ac:dyDescent="0.25">
      <c r="A1005" s="5">
        <v>68860657</v>
      </c>
      <c r="B1005" s="6" t="s">
        <v>374</v>
      </c>
      <c r="C1005" s="6" t="s">
        <v>2378</v>
      </c>
      <c r="D1005" s="6" t="s">
        <v>2370</v>
      </c>
      <c r="E1005" s="6" t="s">
        <v>2379</v>
      </c>
      <c r="F1005" s="7">
        <v>45261</v>
      </c>
      <c r="G1005" s="7">
        <v>44512</v>
      </c>
      <c r="H1005" s="6" t="s">
        <v>3199</v>
      </c>
      <c r="I1005" s="6" t="s">
        <v>849</v>
      </c>
      <c r="J1005" s="6" t="s">
        <v>2381</v>
      </c>
      <c r="K1005" s="7">
        <v>45200</v>
      </c>
      <c r="L1005" s="6" t="s">
        <v>2374</v>
      </c>
      <c r="M1005" s="6" t="s">
        <v>2420</v>
      </c>
      <c r="N1005" s="6" t="s">
        <v>849</v>
      </c>
      <c r="O1005" s="7"/>
      <c r="P1005" s="6" t="s">
        <v>2376</v>
      </c>
    </row>
    <row r="1006" spans="1:16" x14ac:dyDescent="0.25">
      <c r="A1006" s="5">
        <v>68860659</v>
      </c>
      <c r="B1006" s="6" t="s">
        <v>375</v>
      </c>
      <c r="C1006" s="6" t="s">
        <v>2378</v>
      </c>
      <c r="D1006" s="6" t="s">
        <v>2370</v>
      </c>
      <c r="E1006" s="6" t="s">
        <v>2379</v>
      </c>
      <c r="F1006" s="7">
        <v>45306</v>
      </c>
      <c r="G1006" s="7">
        <v>44512</v>
      </c>
      <c r="H1006" s="6" t="s">
        <v>2562</v>
      </c>
      <c r="I1006" s="6" t="s">
        <v>849</v>
      </c>
      <c r="J1006" s="6" t="s">
        <v>2381</v>
      </c>
      <c r="K1006" s="7">
        <v>45200</v>
      </c>
      <c r="L1006" s="6" t="s">
        <v>2374</v>
      </c>
      <c r="M1006" s="6" t="s">
        <v>2420</v>
      </c>
      <c r="N1006" s="6" t="s">
        <v>849</v>
      </c>
      <c r="O1006" s="7"/>
      <c r="P1006" s="6" t="s">
        <v>2376</v>
      </c>
    </row>
    <row r="1007" spans="1:16" x14ac:dyDescent="0.25">
      <c r="A1007" s="5">
        <v>68860662</v>
      </c>
      <c r="B1007" s="6" t="s">
        <v>330</v>
      </c>
      <c r="C1007" s="6" t="s">
        <v>2378</v>
      </c>
      <c r="D1007" s="6" t="s">
        <v>2370</v>
      </c>
      <c r="E1007" s="6" t="s">
        <v>2379</v>
      </c>
      <c r="F1007" s="7">
        <v>45306</v>
      </c>
      <c r="G1007" s="7">
        <v>44512</v>
      </c>
      <c r="H1007" s="6" t="s">
        <v>2691</v>
      </c>
      <c r="I1007" s="6" t="s">
        <v>849</v>
      </c>
      <c r="J1007" s="6" t="s">
        <v>2381</v>
      </c>
      <c r="K1007" s="7">
        <v>45200</v>
      </c>
      <c r="L1007" s="6" t="s">
        <v>2374</v>
      </c>
      <c r="M1007" s="6" t="s">
        <v>2420</v>
      </c>
      <c r="N1007" s="6" t="s">
        <v>849</v>
      </c>
      <c r="O1007" s="7"/>
      <c r="P1007" s="6" t="s">
        <v>2376</v>
      </c>
    </row>
    <row r="1008" spans="1:16" x14ac:dyDescent="0.25">
      <c r="A1008" s="5">
        <v>68860663</v>
      </c>
      <c r="B1008" s="6" t="s">
        <v>376</v>
      </c>
      <c r="C1008" s="6" t="s">
        <v>2378</v>
      </c>
      <c r="D1008" s="6" t="s">
        <v>2370</v>
      </c>
      <c r="E1008" s="6" t="s">
        <v>2379</v>
      </c>
      <c r="F1008" s="7">
        <v>45306</v>
      </c>
      <c r="G1008" s="7">
        <v>44512</v>
      </c>
      <c r="H1008" s="6" t="s">
        <v>3198</v>
      </c>
      <c r="I1008" s="6" t="s">
        <v>849</v>
      </c>
      <c r="J1008" s="6" t="s">
        <v>2381</v>
      </c>
      <c r="K1008" s="7">
        <v>45200</v>
      </c>
      <c r="L1008" s="6" t="s">
        <v>2374</v>
      </c>
      <c r="M1008" s="6" t="s">
        <v>2420</v>
      </c>
      <c r="N1008" s="6" t="s">
        <v>849</v>
      </c>
      <c r="O1008" s="7"/>
      <c r="P1008" s="6" t="s">
        <v>2376</v>
      </c>
    </row>
    <row r="1009" spans="1:16" x14ac:dyDescent="0.25">
      <c r="A1009" s="5">
        <v>68860671</v>
      </c>
      <c r="B1009" s="6" t="s">
        <v>2217</v>
      </c>
      <c r="C1009" s="6" t="s">
        <v>2378</v>
      </c>
      <c r="D1009" s="6" t="s">
        <v>2370</v>
      </c>
      <c r="E1009" s="6" t="s">
        <v>2379</v>
      </c>
      <c r="F1009" s="7">
        <v>45231</v>
      </c>
      <c r="G1009" s="7">
        <v>44512</v>
      </c>
      <c r="H1009" s="6" t="s">
        <v>2558</v>
      </c>
      <c r="I1009" s="6" t="s">
        <v>849</v>
      </c>
      <c r="J1009" s="6" t="s">
        <v>2381</v>
      </c>
      <c r="K1009" s="7">
        <v>45200</v>
      </c>
      <c r="L1009" s="6" t="s">
        <v>2374</v>
      </c>
      <c r="M1009" s="6" t="s">
        <v>2420</v>
      </c>
      <c r="N1009" s="6" t="s">
        <v>849</v>
      </c>
      <c r="O1009" s="7"/>
      <c r="P1009" s="6" t="s">
        <v>2376</v>
      </c>
    </row>
    <row r="1010" spans="1:16" x14ac:dyDescent="0.25">
      <c r="A1010" s="5">
        <v>68860673</v>
      </c>
      <c r="B1010" s="6" t="s">
        <v>2218</v>
      </c>
      <c r="C1010" s="6" t="s">
        <v>2378</v>
      </c>
      <c r="D1010" s="6" t="s">
        <v>2370</v>
      </c>
      <c r="E1010" s="6" t="s">
        <v>2379</v>
      </c>
      <c r="F1010" s="7">
        <v>45261</v>
      </c>
      <c r="G1010" s="7">
        <v>44512</v>
      </c>
      <c r="H1010" s="6" t="s">
        <v>2612</v>
      </c>
      <c r="I1010" s="6" t="s">
        <v>849</v>
      </c>
      <c r="J1010" s="6" t="s">
        <v>2381</v>
      </c>
      <c r="K1010" s="7">
        <v>45200</v>
      </c>
      <c r="L1010" s="6" t="s">
        <v>2374</v>
      </c>
      <c r="M1010" s="6" t="s">
        <v>2420</v>
      </c>
      <c r="N1010" s="6" t="s">
        <v>849</v>
      </c>
      <c r="O1010" s="7"/>
      <c r="P1010" s="6" t="s">
        <v>2376</v>
      </c>
    </row>
    <row r="1011" spans="1:16" x14ac:dyDescent="0.25">
      <c r="A1011" s="5">
        <v>68862392</v>
      </c>
      <c r="B1011" s="6" t="s">
        <v>2230</v>
      </c>
      <c r="C1011" s="6" t="s">
        <v>2378</v>
      </c>
      <c r="D1011" s="6" t="s">
        <v>2370</v>
      </c>
      <c r="E1011" s="6" t="s">
        <v>2379</v>
      </c>
      <c r="F1011" s="7">
        <v>45299</v>
      </c>
      <c r="G1011" s="7">
        <v>44512</v>
      </c>
      <c r="H1011" s="6" t="s">
        <v>2614</v>
      </c>
      <c r="I1011" s="6" t="s">
        <v>849</v>
      </c>
      <c r="J1011" s="6" t="s">
        <v>2381</v>
      </c>
      <c r="K1011" s="7">
        <v>45200</v>
      </c>
      <c r="L1011" s="6" t="s">
        <v>2374</v>
      </c>
      <c r="M1011" s="6" t="s">
        <v>2420</v>
      </c>
      <c r="N1011" s="6" t="s">
        <v>849</v>
      </c>
      <c r="O1011" s="7"/>
      <c r="P1011" s="6" t="s">
        <v>2376</v>
      </c>
    </row>
    <row r="1012" spans="1:16" x14ac:dyDescent="0.25">
      <c r="A1012" s="5">
        <v>68862399</v>
      </c>
      <c r="B1012" s="6" t="s">
        <v>379</v>
      </c>
      <c r="C1012" s="6" t="s">
        <v>2378</v>
      </c>
      <c r="D1012" s="6" t="s">
        <v>2370</v>
      </c>
      <c r="E1012" s="6" t="s">
        <v>2379</v>
      </c>
      <c r="F1012" s="7">
        <v>45261</v>
      </c>
      <c r="G1012" s="7">
        <v>44512</v>
      </c>
      <c r="H1012" s="6" t="s">
        <v>3197</v>
      </c>
      <c r="I1012" s="6" t="s">
        <v>849</v>
      </c>
      <c r="J1012" s="6" t="s">
        <v>2381</v>
      </c>
      <c r="K1012" s="7">
        <v>45200</v>
      </c>
      <c r="L1012" s="6" t="s">
        <v>2374</v>
      </c>
      <c r="M1012" s="6" t="s">
        <v>2420</v>
      </c>
      <c r="N1012" s="6" t="s">
        <v>849</v>
      </c>
      <c r="O1012" s="7"/>
      <c r="P1012" s="6" t="s">
        <v>2376</v>
      </c>
    </row>
    <row r="1013" spans="1:16" x14ac:dyDescent="0.25">
      <c r="A1013" s="5">
        <v>68862401</v>
      </c>
      <c r="B1013" s="6" t="s">
        <v>783</v>
      </c>
      <c r="C1013" s="6" t="s">
        <v>2378</v>
      </c>
      <c r="D1013" s="6" t="s">
        <v>2370</v>
      </c>
      <c r="E1013" s="6" t="s">
        <v>2379</v>
      </c>
      <c r="F1013" s="7">
        <v>45454</v>
      </c>
      <c r="G1013" s="7">
        <v>44512</v>
      </c>
      <c r="H1013" s="6" t="s">
        <v>3196</v>
      </c>
      <c r="I1013" s="6" t="s">
        <v>849</v>
      </c>
      <c r="J1013" s="6" t="s">
        <v>2381</v>
      </c>
      <c r="K1013" s="7">
        <v>45200</v>
      </c>
      <c r="L1013" s="6" t="s">
        <v>2374</v>
      </c>
      <c r="M1013" s="6" t="s">
        <v>2420</v>
      </c>
      <c r="N1013" s="6" t="s">
        <v>849</v>
      </c>
      <c r="O1013" s="7"/>
      <c r="P1013" s="6" t="s">
        <v>2376</v>
      </c>
    </row>
    <row r="1014" spans="1:16" x14ac:dyDescent="0.25">
      <c r="A1014" s="5">
        <v>68862402</v>
      </c>
      <c r="B1014" s="6" t="s">
        <v>328</v>
      </c>
      <c r="C1014" s="6" t="s">
        <v>2378</v>
      </c>
      <c r="D1014" s="6" t="s">
        <v>2370</v>
      </c>
      <c r="E1014" s="6" t="s">
        <v>2379</v>
      </c>
      <c r="F1014" s="7">
        <v>45231</v>
      </c>
      <c r="G1014" s="7">
        <v>44512</v>
      </c>
      <c r="H1014" s="6" t="s">
        <v>2696</v>
      </c>
      <c r="I1014" s="6" t="s">
        <v>849</v>
      </c>
      <c r="J1014" s="6" t="s">
        <v>2381</v>
      </c>
      <c r="K1014" s="7">
        <v>45200</v>
      </c>
      <c r="L1014" s="6" t="s">
        <v>2374</v>
      </c>
      <c r="M1014" s="6" t="s">
        <v>2420</v>
      </c>
      <c r="N1014" s="6" t="s">
        <v>849</v>
      </c>
      <c r="O1014" s="7"/>
      <c r="P1014" s="6" t="s">
        <v>2376</v>
      </c>
    </row>
    <row r="1015" spans="1:16" x14ac:dyDescent="0.25">
      <c r="A1015" s="5">
        <v>68862403</v>
      </c>
      <c r="B1015" s="6" t="s">
        <v>782</v>
      </c>
      <c r="C1015" s="6" t="s">
        <v>2378</v>
      </c>
      <c r="D1015" s="6" t="s">
        <v>2370</v>
      </c>
      <c r="E1015" s="6" t="s">
        <v>2379</v>
      </c>
      <c r="F1015" s="7">
        <v>45326</v>
      </c>
      <c r="G1015" s="7">
        <v>44512</v>
      </c>
      <c r="H1015" s="6" t="s">
        <v>3195</v>
      </c>
      <c r="I1015" s="6" t="s">
        <v>849</v>
      </c>
      <c r="J1015" s="6" t="s">
        <v>2381</v>
      </c>
      <c r="K1015" s="7">
        <v>45200</v>
      </c>
      <c r="L1015" s="6" t="s">
        <v>2374</v>
      </c>
      <c r="M1015" s="6" t="s">
        <v>2420</v>
      </c>
      <c r="N1015" s="6" t="s">
        <v>849</v>
      </c>
      <c r="O1015" s="7"/>
      <c r="P1015" s="6" t="s">
        <v>2376</v>
      </c>
    </row>
    <row r="1016" spans="1:16" x14ac:dyDescent="0.25">
      <c r="A1016" s="5">
        <v>68862405</v>
      </c>
      <c r="B1016" s="6" t="s">
        <v>327</v>
      </c>
      <c r="C1016" s="6" t="s">
        <v>2378</v>
      </c>
      <c r="D1016" s="6" t="s">
        <v>2370</v>
      </c>
      <c r="E1016" s="6" t="s">
        <v>2379</v>
      </c>
      <c r="F1016" s="7">
        <v>45306</v>
      </c>
      <c r="G1016" s="7">
        <v>44512</v>
      </c>
      <c r="H1016" s="6" t="s">
        <v>2633</v>
      </c>
      <c r="I1016" s="6" t="s">
        <v>849</v>
      </c>
      <c r="J1016" s="6" t="s">
        <v>2381</v>
      </c>
      <c r="K1016" s="7">
        <v>45200</v>
      </c>
      <c r="L1016" s="6" t="s">
        <v>2374</v>
      </c>
      <c r="M1016" s="6" t="s">
        <v>2420</v>
      </c>
      <c r="N1016" s="6" t="s">
        <v>849</v>
      </c>
      <c r="O1016" s="7"/>
      <c r="P1016" s="6" t="s">
        <v>2376</v>
      </c>
    </row>
    <row r="1017" spans="1:16" x14ac:dyDescent="0.25">
      <c r="A1017" s="5">
        <v>68862412</v>
      </c>
      <c r="B1017" s="6" t="s">
        <v>325</v>
      </c>
      <c r="C1017" s="6" t="s">
        <v>2378</v>
      </c>
      <c r="D1017" s="6" t="s">
        <v>2370</v>
      </c>
      <c r="E1017" s="6" t="s">
        <v>2379</v>
      </c>
      <c r="F1017" s="7">
        <v>45306</v>
      </c>
      <c r="G1017" s="7">
        <v>44512</v>
      </c>
      <c r="H1017" s="6" t="s">
        <v>3056</v>
      </c>
      <c r="I1017" s="6" t="s">
        <v>849</v>
      </c>
      <c r="J1017" s="6" t="s">
        <v>2381</v>
      </c>
      <c r="K1017" s="7">
        <v>45200</v>
      </c>
      <c r="L1017" s="6" t="s">
        <v>2374</v>
      </c>
      <c r="M1017" s="6" t="s">
        <v>2420</v>
      </c>
      <c r="N1017" s="6" t="s">
        <v>849</v>
      </c>
      <c r="O1017" s="7"/>
      <c r="P1017" s="6" t="s">
        <v>2376</v>
      </c>
    </row>
    <row r="1018" spans="1:16" x14ac:dyDescent="0.25">
      <c r="A1018" s="5">
        <v>68862421</v>
      </c>
      <c r="B1018" s="6" t="s">
        <v>380</v>
      </c>
      <c r="C1018" s="6" t="s">
        <v>2378</v>
      </c>
      <c r="D1018" s="6" t="s">
        <v>2370</v>
      </c>
      <c r="E1018" s="6" t="s">
        <v>2379</v>
      </c>
      <c r="F1018" s="7">
        <v>45306</v>
      </c>
      <c r="G1018" s="7">
        <v>44512</v>
      </c>
      <c r="H1018" s="6" t="s">
        <v>2816</v>
      </c>
      <c r="I1018" s="6" t="s">
        <v>849</v>
      </c>
      <c r="J1018" s="6" t="s">
        <v>2381</v>
      </c>
      <c r="K1018" s="7">
        <v>45200</v>
      </c>
      <c r="L1018" s="6" t="s">
        <v>2374</v>
      </c>
      <c r="M1018" s="6" t="s">
        <v>2420</v>
      </c>
      <c r="N1018" s="6" t="s">
        <v>849</v>
      </c>
      <c r="O1018" s="7"/>
      <c r="P1018" s="6" t="s">
        <v>2376</v>
      </c>
    </row>
    <row r="1019" spans="1:16" x14ac:dyDescent="0.25">
      <c r="A1019" s="5">
        <v>68862430</v>
      </c>
      <c r="B1019" s="6" t="s">
        <v>454</v>
      </c>
      <c r="C1019" s="6" t="s">
        <v>2378</v>
      </c>
      <c r="D1019" s="6" t="s">
        <v>2370</v>
      </c>
      <c r="E1019" s="6" t="s">
        <v>2379</v>
      </c>
      <c r="F1019" s="7">
        <v>45231</v>
      </c>
      <c r="G1019" s="7">
        <v>44512</v>
      </c>
      <c r="H1019" s="6" t="s">
        <v>2924</v>
      </c>
      <c r="I1019" s="6" t="s">
        <v>849</v>
      </c>
      <c r="J1019" s="6" t="s">
        <v>2381</v>
      </c>
      <c r="K1019" s="7">
        <v>45200</v>
      </c>
      <c r="L1019" s="6" t="s">
        <v>2374</v>
      </c>
      <c r="M1019" s="6" t="s">
        <v>2420</v>
      </c>
      <c r="N1019" s="6" t="s">
        <v>849</v>
      </c>
      <c r="O1019" s="7"/>
      <c r="P1019" s="6" t="s">
        <v>2376</v>
      </c>
    </row>
    <row r="1020" spans="1:16" x14ac:dyDescent="0.25">
      <c r="A1020" s="5">
        <v>68862471</v>
      </c>
      <c r="B1020" s="6" t="s">
        <v>780</v>
      </c>
      <c r="C1020" s="6" t="s">
        <v>2378</v>
      </c>
      <c r="D1020" s="6" t="s">
        <v>2370</v>
      </c>
      <c r="E1020" s="6" t="s">
        <v>2379</v>
      </c>
      <c r="F1020" s="7">
        <v>45231</v>
      </c>
      <c r="G1020" s="7">
        <v>44512</v>
      </c>
      <c r="H1020" s="6" t="s">
        <v>3008</v>
      </c>
      <c r="I1020" s="6" t="s">
        <v>849</v>
      </c>
      <c r="J1020" s="6" t="s">
        <v>2381</v>
      </c>
      <c r="K1020" s="7">
        <v>45200</v>
      </c>
      <c r="L1020" s="6" t="s">
        <v>2374</v>
      </c>
      <c r="M1020" s="6" t="s">
        <v>2420</v>
      </c>
      <c r="N1020" s="6" t="s">
        <v>849</v>
      </c>
      <c r="O1020" s="7"/>
      <c r="P1020" s="6" t="s">
        <v>2376</v>
      </c>
    </row>
    <row r="1021" spans="1:16" x14ac:dyDescent="0.25">
      <c r="A1021" s="5">
        <v>68862483</v>
      </c>
      <c r="B1021" s="6" t="s">
        <v>324</v>
      </c>
      <c r="C1021" s="6" t="s">
        <v>2378</v>
      </c>
      <c r="D1021" s="6" t="s">
        <v>2370</v>
      </c>
      <c r="E1021" s="6" t="s">
        <v>2379</v>
      </c>
      <c r="F1021" s="7">
        <v>45231</v>
      </c>
      <c r="G1021" s="7">
        <v>44512</v>
      </c>
      <c r="H1021" s="6" t="s">
        <v>2925</v>
      </c>
      <c r="I1021" s="6" t="s">
        <v>849</v>
      </c>
      <c r="J1021" s="6" t="s">
        <v>2381</v>
      </c>
      <c r="K1021" s="7">
        <v>45200</v>
      </c>
      <c r="L1021" s="6" t="s">
        <v>2374</v>
      </c>
      <c r="M1021" s="6" t="s">
        <v>2420</v>
      </c>
      <c r="N1021" s="6" t="s">
        <v>849</v>
      </c>
      <c r="O1021" s="7"/>
      <c r="P1021" s="6" t="s">
        <v>2376</v>
      </c>
    </row>
    <row r="1022" spans="1:16" x14ac:dyDescent="0.25">
      <c r="A1022" s="5">
        <v>68862496</v>
      </c>
      <c r="B1022" s="6" t="s">
        <v>381</v>
      </c>
      <c r="C1022" s="6" t="s">
        <v>2378</v>
      </c>
      <c r="D1022" s="6" t="s">
        <v>2370</v>
      </c>
      <c r="E1022" s="6" t="s">
        <v>2379</v>
      </c>
      <c r="F1022" s="7">
        <v>45306</v>
      </c>
      <c r="G1022" s="7">
        <v>44512</v>
      </c>
      <c r="H1022" s="6" t="s">
        <v>2671</v>
      </c>
      <c r="I1022" s="6" t="s">
        <v>849</v>
      </c>
      <c r="J1022" s="6" t="s">
        <v>2381</v>
      </c>
      <c r="K1022" s="7">
        <v>45200</v>
      </c>
      <c r="L1022" s="6" t="s">
        <v>2374</v>
      </c>
      <c r="M1022" s="6" t="s">
        <v>2420</v>
      </c>
      <c r="N1022" s="6" t="s">
        <v>849</v>
      </c>
      <c r="O1022" s="7"/>
      <c r="P1022" s="6" t="s">
        <v>2376</v>
      </c>
    </row>
    <row r="1023" spans="1:16" x14ac:dyDescent="0.25">
      <c r="A1023" s="5">
        <v>68862511</v>
      </c>
      <c r="B1023" s="6" t="s">
        <v>322</v>
      </c>
      <c r="C1023" s="6" t="s">
        <v>2378</v>
      </c>
      <c r="D1023" s="6" t="s">
        <v>2370</v>
      </c>
      <c r="E1023" s="6" t="s">
        <v>2379</v>
      </c>
      <c r="F1023" s="7">
        <v>45231</v>
      </c>
      <c r="G1023" s="7">
        <v>44512</v>
      </c>
      <c r="H1023" s="6" t="s">
        <v>2695</v>
      </c>
      <c r="I1023" s="6" t="s">
        <v>849</v>
      </c>
      <c r="J1023" s="6" t="s">
        <v>2381</v>
      </c>
      <c r="K1023" s="7">
        <v>45200</v>
      </c>
      <c r="L1023" s="6" t="s">
        <v>2374</v>
      </c>
      <c r="M1023" s="6" t="s">
        <v>2420</v>
      </c>
      <c r="N1023" s="6" t="s">
        <v>849</v>
      </c>
      <c r="O1023" s="7"/>
      <c r="P1023" s="6" t="s">
        <v>2376</v>
      </c>
    </row>
    <row r="1024" spans="1:16" x14ac:dyDescent="0.25">
      <c r="A1024" s="5">
        <v>68863006</v>
      </c>
      <c r="B1024" s="6" t="s">
        <v>802</v>
      </c>
      <c r="C1024" s="6" t="s">
        <v>2378</v>
      </c>
      <c r="D1024" s="6" t="s">
        <v>2370</v>
      </c>
      <c r="E1024" s="6" t="s">
        <v>2405</v>
      </c>
      <c r="F1024" s="7">
        <v>45151</v>
      </c>
      <c r="G1024" s="7">
        <v>44518</v>
      </c>
      <c r="H1024" s="6" t="s">
        <v>3131</v>
      </c>
      <c r="I1024" s="6" t="s">
        <v>849</v>
      </c>
      <c r="J1024" s="6" t="s">
        <v>2381</v>
      </c>
      <c r="K1024" s="7">
        <v>45205</v>
      </c>
      <c r="L1024" s="6" t="s">
        <v>2374</v>
      </c>
      <c r="M1024" s="6" t="s">
        <v>2375</v>
      </c>
      <c r="N1024" s="6" t="s">
        <v>849</v>
      </c>
      <c r="O1024" s="7"/>
      <c r="P1024" s="6" t="s">
        <v>2376</v>
      </c>
    </row>
    <row r="1025" spans="1:16" x14ac:dyDescent="0.25">
      <c r="A1025" s="5">
        <v>68863007</v>
      </c>
      <c r="B1025" s="6" t="s">
        <v>803</v>
      </c>
      <c r="C1025" s="6" t="s">
        <v>2378</v>
      </c>
      <c r="D1025" s="6" t="s">
        <v>2370</v>
      </c>
      <c r="E1025" s="6" t="s">
        <v>2405</v>
      </c>
      <c r="F1025" s="7">
        <v>45151</v>
      </c>
      <c r="G1025" s="7">
        <v>44518</v>
      </c>
      <c r="H1025" s="6" t="s">
        <v>3130</v>
      </c>
      <c r="I1025" s="6" t="s">
        <v>849</v>
      </c>
      <c r="J1025" s="6" t="s">
        <v>2381</v>
      </c>
      <c r="K1025" s="7">
        <v>45205</v>
      </c>
      <c r="L1025" s="6" t="s">
        <v>2374</v>
      </c>
      <c r="M1025" s="6" t="s">
        <v>2375</v>
      </c>
      <c r="N1025" s="6" t="s">
        <v>849</v>
      </c>
      <c r="O1025" s="7"/>
      <c r="P1025" s="6" t="s">
        <v>2376</v>
      </c>
    </row>
    <row r="1026" spans="1:16" x14ac:dyDescent="0.25">
      <c r="A1026" s="5">
        <v>68863008</v>
      </c>
      <c r="B1026" s="6" t="s">
        <v>804</v>
      </c>
      <c r="C1026" s="6" t="s">
        <v>2378</v>
      </c>
      <c r="D1026" s="6" t="s">
        <v>2370</v>
      </c>
      <c r="E1026" s="6" t="s">
        <v>2405</v>
      </c>
      <c r="F1026" s="7">
        <v>45140</v>
      </c>
      <c r="G1026" s="7">
        <v>44518</v>
      </c>
      <c r="H1026" s="6" t="s">
        <v>2939</v>
      </c>
      <c r="I1026" s="6" t="s">
        <v>849</v>
      </c>
      <c r="J1026" s="6" t="s">
        <v>2381</v>
      </c>
      <c r="K1026" s="7">
        <v>45205</v>
      </c>
      <c r="L1026" s="6" t="s">
        <v>2374</v>
      </c>
      <c r="M1026" s="6" t="s">
        <v>2375</v>
      </c>
      <c r="N1026" s="6" t="s">
        <v>849</v>
      </c>
      <c r="O1026" s="7"/>
      <c r="P1026" s="6" t="s">
        <v>2376</v>
      </c>
    </row>
    <row r="1027" spans="1:16" x14ac:dyDescent="0.25">
      <c r="A1027" s="5">
        <v>68867744</v>
      </c>
      <c r="B1027" s="6" t="s">
        <v>326</v>
      </c>
      <c r="C1027" s="6" t="s">
        <v>2378</v>
      </c>
      <c r="D1027" s="6" t="s">
        <v>2370</v>
      </c>
      <c r="E1027" s="6" t="s">
        <v>2379</v>
      </c>
      <c r="F1027" s="7">
        <v>45306</v>
      </c>
      <c r="G1027" s="7">
        <v>44518</v>
      </c>
      <c r="H1027" s="6" t="s">
        <v>2632</v>
      </c>
      <c r="I1027" s="6" t="s">
        <v>849</v>
      </c>
      <c r="J1027" s="6" t="s">
        <v>2381</v>
      </c>
      <c r="K1027" s="7">
        <v>45200</v>
      </c>
      <c r="L1027" s="6" t="s">
        <v>2374</v>
      </c>
      <c r="M1027" s="6" t="s">
        <v>2420</v>
      </c>
      <c r="N1027" s="6" t="s">
        <v>849</v>
      </c>
      <c r="O1027" s="7"/>
      <c r="P1027" s="6" t="s">
        <v>2376</v>
      </c>
    </row>
    <row r="1028" spans="1:16" x14ac:dyDescent="0.25">
      <c r="A1028" s="5">
        <v>68867753</v>
      </c>
      <c r="B1028" s="6" t="s">
        <v>399</v>
      </c>
      <c r="C1028" s="6" t="s">
        <v>2378</v>
      </c>
      <c r="D1028" s="6" t="s">
        <v>2370</v>
      </c>
      <c r="E1028" s="6" t="s">
        <v>2379</v>
      </c>
      <c r="F1028" s="7">
        <v>45306</v>
      </c>
      <c r="G1028" s="7">
        <v>44518</v>
      </c>
      <c r="H1028" s="6" t="s">
        <v>2734</v>
      </c>
      <c r="I1028" s="6" t="s">
        <v>849</v>
      </c>
      <c r="J1028" s="6" t="s">
        <v>2381</v>
      </c>
      <c r="K1028" s="7">
        <v>45200</v>
      </c>
      <c r="L1028" s="6" t="s">
        <v>2374</v>
      </c>
      <c r="M1028" s="6" t="s">
        <v>2420</v>
      </c>
      <c r="N1028" s="6" t="s">
        <v>849</v>
      </c>
      <c r="O1028" s="7"/>
      <c r="P1028" s="6" t="s">
        <v>2376</v>
      </c>
    </row>
    <row r="1029" spans="1:16" x14ac:dyDescent="0.25">
      <c r="A1029" s="5">
        <v>68867755</v>
      </c>
      <c r="B1029" s="6" t="s">
        <v>382</v>
      </c>
      <c r="C1029" s="6" t="s">
        <v>2378</v>
      </c>
      <c r="D1029" s="6" t="s">
        <v>2370</v>
      </c>
      <c r="E1029" s="6" t="s">
        <v>2379</v>
      </c>
      <c r="F1029" s="7">
        <v>45292</v>
      </c>
      <c r="G1029" s="7">
        <v>44518</v>
      </c>
      <c r="H1029" s="6" t="s">
        <v>2634</v>
      </c>
      <c r="I1029" s="6" t="s">
        <v>849</v>
      </c>
      <c r="J1029" s="6" t="s">
        <v>2381</v>
      </c>
      <c r="K1029" s="7">
        <v>45200</v>
      </c>
      <c r="L1029" s="6" t="s">
        <v>2374</v>
      </c>
      <c r="M1029" s="6" t="s">
        <v>2420</v>
      </c>
      <c r="N1029" s="6" t="s">
        <v>849</v>
      </c>
      <c r="O1029" s="7"/>
      <c r="P1029" s="6" t="s">
        <v>2376</v>
      </c>
    </row>
    <row r="1030" spans="1:16" x14ac:dyDescent="0.25">
      <c r="A1030" s="5">
        <v>68867756</v>
      </c>
      <c r="B1030" s="6" t="s">
        <v>323</v>
      </c>
      <c r="C1030" s="6" t="s">
        <v>2378</v>
      </c>
      <c r="D1030" s="6" t="s">
        <v>2370</v>
      </c>
      <c r="E1030" s="6" t="s">
        <v>2379</v>
      </c>
      <c r="F1030" s="7">
        <v>45306</v>
      </c>
      <c r="G1030" s="7">
        <v>44518</v>
      </c>
      <c r="H1030" s="6" t="s">
        <v>2672</v>
      </c>
      <c r="I1030" s="6" t="s">
        <v>849</v>
      </c>
      <c r="J1030" s="6" t="s">
        <v>2381</v>
      </c>
      <c r="K1030" s="7">
        <v>45200</v>
      </c>
      <c r="L1030" s="6" t="s">
        <v>2374</v>
      </c>
      <c r="M1030" s="6" t="s">
        <v>2420</v>
      </c>
      <c r="N1030" s="6" t="s">
        <v>849</v>
      </c>
      <c r="O1030" s="7"/>
      <c r="P1030" s="6" t="s">
        <v>2376</v>
      </c>
    </row>
    <row r="1031" spans="1:16" x14ac:dyDescent="0.25">
      <c r="A1031" s="5">
        <v>68869019</v>
      </c>
      <c r="B1031" s="6" t="s">
        <v>1910</v>
      </c>
      <c r="C1031" s="6" t="s">
        <v>2386</v>
      </c>
      <c r="D1031" s="6" t="s">
        <v>2370</v>
      </c>
      <c r="E1031" s="6" t="s">
        <v>2391</v>
      </c>
      <c r="F1031" s="7">
        <v>45182</v>
      </c>
      <c r="G1031" s="7">
        <v>44526</v>
      </c>
      <c r="H1031" s="6" t="s">
        <v>2548</v>
      </c>
      <c r="I1031" s="6" t="s">
        <v>849</v>
      </c>
      <c r="J1031" s="6" t="s">
        <v>2381</v>
      </c>
      <c r="K1031" s="7">
        <v>45200</v>
      </c>
      <c r="L1031" s="6" t="s">
        <v>2374</v>
      </c>
      <c r="M1031" s="6" t="s">
        <v>2420</v>
      </c>
      <c r="N1031" s="6" t="s">
        <v>849</v>
      </c>
      <c r="O1031" s="7"/>
      <c r="P1031" s="6" t="s">
        <v>2376</v>
      </c>
    </row>
    <row r="1032" spans="1:16" x14ac:dyDescent="0.25">
      <c r="A1032" s="5">
        <v>68871168</v>
      </c>
      <c r="B1032" s="6" t="s">
        <v>316</v>
      </c>
      <c r="C1032" s="6" t="s">
        <v>2378</v>
      </c>
      <c r="D1032" s="6" t="s">
        <v>2370</v>
      </c>
      <c r="E1032" s="6" t="s">
        <v>2371</v>
      </c>
      <c r="F1032" s="7">
        <v>44840</v>
      </c>
      <c r="G1032" s="7">
        <v>44586</v>
      </c>
      <c r="H1032" s="6" t="s">
        <v>3161</v>
      </c>
      <c r="I1032" s="6" t="s">
        <v>849</v>
      </c>
      <c r="J1032" s="6" t="s">
        <v>2381</v>
      </c>
      <c r="K1032" s="7">
        <v>45200</v>
      </c>
      <c r="L1032" s="6" t="s">
        <v>2374</v>
      </c>
      <c r="M1032" s="6" t="s">
        <v>2420</v>
      </c>
      <c r="N1032" s="6" t="s">
        <v>849</v>
      </c>
      <c r="O1032" s="7"/>
      <c r="P1032" s="6" t="s">
        <v>2376</v>
      </c>
    </row>
    <row r="1033" spans="1:16" x14ac:dyDescent="0.25">
      <c r="A1033" s="5">
        <v>68871219</v>
      </c>
      <c r="B1033" s="6" t="s">
        <v>295</v>
      </c>
      <c r="C1033" s="6" t="s">
        <v>2378</v>
      </c>
      <c r="D1033" s="6" t="s">
        <v>2370</v>
      </c>
      <c r="E1033" s="6" t="s">
        <v>2405</v>
      </c>
      <c r="F1033" s="7">
        <v>44831</v>
      </c>
      <c r="G1033" s="7">
        <v>44530</v>
      </c>
      <c r="H1033" s="6" t="s">
        <v>2385</v>
      </c>
      <c r="I1033" s="6" t="s">
        <v>849</v>
      </c>
      <c r="J1033" s="6" t="s">
        <v>2381</v>
      </c>
      <c r="K1033" s="7">
        <v>45200</v>
      </c>
      <c r="L1033" s="6" t="s">
        <v>2374</v>
      </c>
      <c r="M1033" s="6" t="s">
        <v>2420</v>
      </c>
      <c r="N1033" s="6" t="s">
        <v>849</v>
      </c>
      <c r="O1033" s="7"/>
      <c r="P1033" s="6" t="s">
        <v>2376</v>
      </c>
    </row>
    <row r="1034" spans="1:16" x14ac:dyDescent="0.25">
      <c r="A1034" s="5">
        <v>68871220</v>
      </c>
      <c r="B1034" s="6" t="s">
        <v>210</v>
      </c>
      <c r="C1034" s="6" t="s">
        <v>2378</v>
      </c>
      <c r="D1034" s="6" t="s">
        <v>2370</v>
      </c>
      <c r="E1034" s="6" t="s">
        <v>2405</v>
      </c>
      <c r="F1034" s="7">
        <v>45183</v>
      </c>
      <c r="G1034" s="7">
        <v>44530</v>
      </c>
      <c r="H1034" s="6" t="s">
        <v>2385</v>
      </c>
      <c r="I1034" s="6" t="s">
        <v>849</v>
      </c>
      <c r="J1034" s="6" t="s">
        <v>2381</v>
      </c>
      <c r="K1034" s="7">
        <v>45200</v>
      </c>
      <c r="L1034" s="6" t="s">
        <v>2374</v>
      </c>
      <c r="M1034" s="6" t="s">
        <v>2420</v>
      </c>
      <c r="N1034" s="6" t="s">
        <v>849</v>
      </c>
      <c r="O1034" s="7"/>
      <c r="P1034" s="6" t="s">
        <v>2376</v>
      </c>
    </row>
    <row r="1035" spans="1:16" x14ac:dyDescent="0.25">
      <c r="A1035" s="5">
        <v>68871221</v>
      </c>
      <c r="B1035" s="6" t="s">
        <v>735</v>
      </c>
      <c r="C1035" s="6" t="s">
        <v>2378</v>
      </c>
      <c r="D1035" s="6" t="s">
        <v>2370</v>
      </c>
      <c r="E1035" s="6" t="s">
        <v>2405</v>
      </c>
      <c r="F1035" s="7">
        <v>45140</v>
      </c>
      <c r="G1035" s="7">
        <v>44530</v>
      </c>
      <c r="H1035" s="6" t="s">
        <v>2519</v>
      </c>
      <c r="I1035" s="6" t="s">
        <v>849</v>
      </c>
      <c r="J1035" s="6" t="s">
        <v>2381</v>
      </c>
      <c r="K1035" s="7">
        <v>45200</v>
      </c>
      <c r="L1035" s="6" t="s">
        <v>2374</v>
      </c>
      <c r="M1035" s="6" t="s">
        <v>2420</v>
      </c>
      <c r="N1035" s="6" t="s">
        <v>849</v>
      </c>
      <c r="O1035" s="7"/>
      <c r="P1035" s="6" t="s">
        <v>2376</v>
      </c>
    </row>
    <row r="1036" spans="1:16" x14ac:dyDescent="0.25">
      <c r="A1036" s="5">
        <v>68881181</v>
      </c>
      <c r="B1036" s="6" t="s">
        <v>3316</v>
      </c>
      <c r="C1036" s="6" t="s">
        <v>2378</v>
      </c>
      <c r="D1036" s="6" t="s">
        <v>2370</v>
      </c>
      <c r="E1036" s="6" t="s">
        <v>2391</v>
      </c>
      <c r="F1036" s="7">
        <v>45090</v>
      </c>
      <c r="G1036" s="7">
        <v>44539</v>
      </c>
      <c r="H1036" s="6" t="s">
        <v>3317</v>
      </c>
      <c r="I1036" s="6" t="s">
        <v>849</v>
      </c>
      <c r="J1036" s="6" t="s">
        <v>2381</v>
      </c>
      <c r="K1036" s="7">
        <v>45200</v>
      </c>
      <c r="L1036" s="6" t="s">
        <v>2374</v>
      </c>
      <c r="M1036" s="6" t="s">
        <v>2396</v>
      </c>
      <c r="N1036" s="6" t="s">
        <v>849</v>
      </c>
      <c r="O1036" s="7"/>
      <c r="P1036" s="6" t="s">
        <v>2376</v>
      </c>
    </row>
    <row r="1037" spans="1:16" x14ac:dyDescent="0.25">
      <c r="A1037" s="5">
        <v>68881183</v>
      </c>
      <c r="B1037" s="6" t="s">
        <v>3318</v>
      </c>
      <c r="C1037" s="6" t="s">
        <v>2378</v>
      </c>
      <c r="D1037" s="6" t="s">
        <v>2370</v>
      </c>
      <c r="E1037" s="6" t="s">
        <v>2391</v>
      </c>
      <c r="F1037" s="7">
        <v>45090</v>
      </c>
      <c r="G1037" s="7">
        <v>44539</v>
      </c>
      <c r="H1037" s="6" t="s">
        <v>3319</v>
      </c>
      <c r="I1037" s="6" t="s">
        <v>849</v>
      </c>
      <c r="J1037" s="6" t="s">
        <v>2381</v>
      </c>
      <c r="K1037" s="7">
        <v>45200</v>
      </c>
      <c r="L1037" s="6" t="s">
        <v>2374</v>
      </c>
      <c r="M1037" s="6" t="s">
        <v>2396</v>
      </c>
      <c r="N1037" s="6" t="s">
        <v>849</v>
      </c>
      <c r="O1037" s="7"/>
      <c r="P1037" s="6" t="s">
        <v>2376</v>
      </c>
    </row>
    <row r="1038" spans="1:16" x14ac:dyDescent="0.25">
      <c r="A1038" s="5">
        <v>68881265</v>
      </c>
      <c r="B1038" s="6" t="s">
        <v>383</v>
      </c>
      <c r="C1038" s="6" t="s">
        <v>2378</v>
      </c>
      <c r="D1038" s="6" t="s">
        <v>2370</v>
      </c>
      <c r="E1038" s="6" t="s">
        <v>2371</v>
      </c>
      <c r="F1038" s="7">
        <v>45061</v>
      </c>
      <c r="G1038" s="7">
        <v>44547</v>
      </c>
      <c r="H1038" s="6" t="s">
        <v>3145</v>
      </c>
      <c r="I1038" s="6" t="s">
        <v>849</v>
      </c>
      <c r="J1038" s="6" t="s">
        <v>2381</v>
      </c>
      <c r="K1038" s="7">
        <v>45200</v>
      </c>
      <c r="L1038" s="6" t="s">
        <v>2374</v>
      </c>
      <c r="M1038" s="6" t="s">
        <v>2420</v>
      </c>
      <c r="N1038" s="6" t="s">
        <v>849</v>
      </c>
      <c r="O1038" s="7"/>
      <c r="P1038" s="6" t="s">
        <v>2376</v>
      </c>
    </row>
    <row r="1039" spans="1:16" x14ac:dyDescent="0.25">
      <c r="A1039" s="5">
        <v>68881268</v>
      </c>
      <c r="B1039" s="6" t="s">
        <v>384</v>
      </c>
      <c r="C1039" s="6" t="s">
        <v>2378</v>
      </c>
      <c r="D1039" s="6" t="s">
        <v>2370</v>
      </c>
      <c r="E1039" s="6" t="s">
        <v>2371</v>
      </c>
      <c r="F1039" s="7">
        <v>45078</v>
      </c>
      <c r="G1039" s="7">
        <v>44547</v>
      </c>
      <c r="H1039" s="6" t="s">
        <v>3089</v>
      </c>
      <c r="I1039" s="6" t="s">
        <v>849</v>
      </c>
      <c r="J1039" s="6" t="s">
        <v>2381</v>
      </c>
      <c r="K1039" s="7">
        <v>45205</v>
      </c>
      <c r="L1039" s="6" t="s">
        <v>2374</v>
      </c>
      <c r="M1039" s="6" t="s">
        <v>2500</v>
      </c>
      <c r="N1039" s="6" t="s">
        <v>849</v>
      </c>
      <c r="O1039" s="7"/>
      <c r="P1039" s="6" t="s">
        <v>2376</v>
      </c>
    </row>
    <row r="1040" spans="1:16" x14ac:dyDescent="0.25">
      <c r="A1040" s="5">
        <v>68881269</v>
      </c>
      <c r="B1040" s="6" t="s">
        <v>175</v>
      </c>
      <c r="C1040" s="6" t="s">
        <v>2378</v>
      </c>
      <c r="D1040" s="6" t="s">
        <v>2370</v>
      </c>
      <c r="E1040" s="6" t="s">
        <v>2371</v>
      </c>
      <c r="F1040" s="7">
        <v>45047</v>
      </c>
      <c r="G1040" s="7">
        <v>44547</v>
      </c>
      <c r="H1040" s="6" t="s">
        <v>3144</v>
      </c>
      <c r="I1040" s="6" t="s">
        <v>849</v>
      </c>
      <c r="J1040" s="6" t="s">
        <v>2381</v>
      </c>
      <c r="K1040" s="7">
        <v>45200</v>
      </c>
      <c r="L1040" s="6" t="s">
        <v>2374</v>
      </c>
      <c r="M1040" s="6" t="s">
        <v>2420</v>
      </c>
      <c r="N1040" s="6" t="s">
        <v>849</v>
      </c>
      <c r="O1040" s="7"/>
      <c r="P1040" s="6" t="s">
        <v>2376</v>
      </c>
    </row>
    <row r="1041" spans="1:16" x14ac:dyDescent="0.25">
      <c r="A1041" s="5">
        <v>68881270</v>
      </c>
      <c r="B1041" s="6" t="s">
        <v>385</v>
      </c>
      <c r="C1041" s="6" t="s">
        <v>2378</v>
      </c>
      <c r="D1041" s="6" t="s">
        <v>2370</v>
      </c>
      <c r="E1041" s="6" t="s">
        <v>2371</v>
      </c>
      <c r="F1041" s="7">
        <v>45037</v>
      </c>
      <c r="G1041" s="7">
        <v>44547</v>
      </c>
      <c r="H1041" s="6" t="s">
        <v>3089</v>
      </c>
      <c r="I1041" s="6" t="s">
        <v>849</v>
      </c>
      <c r="J1041" s="6" t="s">
        <v>2381</v>
      </c>
      <c r="K1041" s="7">
        <v>45200</v>
      </c>
      <c r="L1041" s="6" t="s">
        <v>2374</v>
      </c>
      <c r="M1041" s="6" t="s">
        <v>2420</v>
      </c>
      <c r="N1041" s="6" t="s">
        <v>849</v>
      </c>
      <c r="O1041" s="7"/>
      <c r="P1041" s="6" t="s">
        <v>2376</v>
      </c>
    </row>
    <row r="1042" spans="1:16" x14ac:dyDescent="0.25">
      <c r="A1042" s="5">
        <v>68881272</v>
      </c>
      <c r="B1042" s="6" t="s">
        <v>386</v>
      </c>
      <c r="C1042" s="6" t="s">
        <v>2378</v>
      </c>
      <c r="D1042" s="6" t="s">
        <v>2370</v>
      </c>
      <c r="E1042" s="6" t="s">
        <v>2371</v>
      </c>
      <c r="F1042" s="7">
        <v>45039</v>
      </c>
      <c r="G1042" s="7">
        <v>44547</v>
      </c>
      <c r="H1042" s="6" t="s">
        <v>3143</v>
      </c>
      <c r="I1042" s="6" t="s">
        <v>849</v>
      </c>
      <c r="J1042" s="6" t="s">
        <v>2381</v>
      </c>
      <c r="K1042" s="7">
        <v>45200</v>
      </c>
      <c r="L1042" s="6" t="s">
        <v>2374</v>
      </c>
      <c r="M1042" s="6" t="s">
        <v>2420</v>
      </c>
      <c r="N1042" s="6" t="s">
        <v>849</v>
      </c>
      <c r="O1042" s="7"/>
      <c r="P1042" s="6" t="s">
        <v>2376</v>
      </c>
    </row>
    <row r="1043" spans="1:16" x14ac:dyDescent="0.25">
      <c r="A1043" s="5">
        <v>68883110</v>
      </c>
      <c r="B1043" s="6" t="s">
        <v>2164</v>
      </c>
      <c r="C1043" s="6" t="s">
        <v>2378</v>
      </c>
      <c r="D1043" s="6" t="s">
        <v>2370</v>
      </c>
      <c r="E1043" s="6" t="s">
        <v>2391</v>
      </c>
      <c r="F1043" s="7">
        <v>45194</v>
      </c>
      <c r="G1043" s="7">
        <v>44557</v>
      </c>
      <c r="H1043" s="6" t="s">
        <v>2456</v>
      </c>
      <c r="I1043" s="6" t="s">
        <v>849</v>
      </c>
      <c r="J1043" s="6" t="s">
        <v>2381</v>
      </c>
      <c r="K1043" s="7">
        <v>45200</v>
      </c>
      <c r="L1043" s="6" t="s">
        <v>2374</v>
      </c>
      <c r="M1043" s="6" t="s">
        <v>2420</v>
      </c>
      <c r="N1043" s="6" t="s">
        <v>849</v>
      </c>
      <c r="O1043" s="7"/>
      <c r="P1043" s="6" t="s">
        <v>2376</v>
      </c>
    </row>
    <row r="1044" spans="1:16" x14ac:dyDescent="0.25">
      <c r="A1044" s="5">
        <v>68889812</v>
      </c>
      <c r="B1044" s="6" t="s">
        <v>387</v>
      </c>
      <c r="C1044" s="6" t="s">
        <v>2378</v>
      </c>
      <c r="D1044" s="6" t="s">
        <v>2370</v>
      </c>
      <c r="E1044" s="6" t="s">
        <v>2371</v>
      </c>
      <c r="F1044" s="7">
        <v>44840</v>
      </c>
      <c r="G1044" s="7">
        <v>44582</v>
      </c>
      <c r="H1044" s="6" t="s">
        <v>3081</v>
      </c>
      <c r="I1044" s="6" t="s">
        <v>849</v>
      </c>
      <c r="J1044" s="6" t="s">
        <v>2381</v>
      </c>
      <c r="K1044" s="7">
        <v>45200</v>
      </c>
      <c r="L1044" s="6" t="s">
        <v>2374</v>
      </c>
      <c r="M1044" s="6" t="s">
        <v>2420</v>
      </c>
      <c r="N1044" s="6" t="s">
        <v>849</v>
      </c>
      <c r="O1044" s="7"/>
      <c r="P1044" s="6" t="s">
        <v>2376</v>
      </c>
    </row>
    <row r="1045" spans="1:16" x14ac:dyDescent="0.25">
      <c r="A1045" s="5">
        <v>68889813</v>
      </c>
      <c r="B1045" s="6" t="s">
        <v>205</v>
      </c>
      <c r="C1045" s="6" t="s">
        <v>2378</v>
      </c>
      <c r="D1045" s="6" t="s">
        <v>2370</v>
      </c>
      <c r="E1045" s="6" t="s">
        <v>2371</v>
      </c>
      <c r="F1045" s="7">
        <v>44840</v>
      </c>
      <c r="G1045" s="7">
        <v>44582</v>
      </c>
      <c r="H1045" s="6" t="s">
        <v>3079</v>
      </c>
      <c r="I1045" s="6" t="s">
        <v>849</v>
      </c>
      <c r="J1045" s="6" t="s">
        <v>2381</v>
      </c>
      <c r="K1045" s="7">
        <v>45200</v>
      </c>
      <c r="L1045" s="6" t="s">
        <v>2374</v>
      </c>
      <c r="M1045" s="6" t="s">
        <v>2420</v>
      </c>
      <c r="N1045" s="6" t="s">
        <v>849</v>
      </c>
      <c r="O1045" s="7"/>
      <c r="P1045" s="6" t="s">
        <v>2376</v>
      </c>
    </row>
    <row r="1046" spans="1:16" x14ac:dyDescent="0.25">
      <c r="A1046" s="5">
        <v>68890246</v>
      </c>
      <c r="B1046" s="6" t="s">
        <v>388</v>
      </c>
      <c r="C1046" s="6" t="s">
        <v>2378</v>
      </c>
      <c r="D1046" s="6" t="s">
        <v>2370</v>
      </c>
      <c r="E1046" s="6" t="s">
        <v>2371</v>
      </c>
      <c r="F1046" s="7">
        <v>44832</v>
      </c>
      <c r="G1046" s="7">
        <v>44568</v>
      </c>
      <c r="H1046" s="6" t="s">
        <v>3320</v>
      </c>
      <c r="I1046" s="6" t="s">
        <v>849</v>
      </c>
      <c r="J1046" s="6" t="s">
        <v>2381</v>
      </c>
      <c r="K1046" s="7">
        <v>45200</v>
      </c>
      <c r="L1046" s="6" t="s">
        <v>2374</v>
      </c>
      <c r="M1046" s="6" t="s">
        <v>2420</v>
      </c>
      <c r="N1046" s="6" t="s">
        <v>849</v>
      </c>
      <c r="O1046" s="7"/>
      <c r="P1046" s="6" t="s">
        <v>2376</v>
      </c>
    </row>
    <row r="1047" spans="1:16" x14ac:dyDescent="0.25">
      <c r="A1047" s="5">
        <v>68890247</v>
      </c>
      <c r="B1047" s="6" t="s">
        <v>389</v>
      </c>
      <c r="C1047" s="6" t="s">
        <v>2378</v>
      </c>
      <c r="D1047" s="6" t="s">
        <v>2370</v>
      </c>
      <c r="E1047" s="6" t="s">
        <v>2371</v>
      </c>
      <c r="F1047" s="7">
        <v>44832</v>
      </c>
      <c r="G1047" s="7">
        <v>44568</v>
      </c>
      <c r="H1047" s="6" t="s">
        <v>3321</v>
      </c>
      <c r="I1047" s="6" t="s">
        <v>849</v>
      </c>
      <c r="J1047" s="6" t="s">
        <v>2381</v>
      </c>
      <c r="K1047" s="7">
        <v>45200</v>
      </c>
      <c r="L1047" s="6" t="s">
        <v>2374</v>
      </c>
      <c r="M1047" s="6" t="s">
        <v>2420</v>
      </c>
      <c r="N1047" s="6" t="s">
        <v>849</v>
      </c>
      <c r="O1047" s="7"/>
      <c r="P1047" s="6" t="s">
        <v>2376</v>
      </c>
    </row>
    <row r="1048" spans="1:16" x14ac:dyDescent="0.25">
      <c r="A1048" s="5">
        <v>68893271</v>
      </c>
      <c r="B1048" s="6" t="s">
        <v>700</v>
      </c>
      <c r="C1048" s="6" t="s">
        <v>2378</v>
      </c>
      <c r="D1048" s="6" t="s">
        <v>2370</v>
      </c>
      <c r="E1048" s="6" t="s">
        <v>2371</v>
      </c>
      <c r="F1048" s="7">
        <v>45114</v>
      </c>
      <c r="G1048" s="7">
        <v>44557</v>
      </c>
      <c r="H1048" s="6" t="s">
        <v>2949</v>
      </c>
      <c r="I1048" s="6" t="s">
        <v>849</v>
      </c>
      <c r="J1048" s="6" t="s">
        <v>2381</v>
      </c>
      <c r="K1048" s="7">
        <v>45145</v>
      </c>
      <c r="L1048" s="6" t="s">
        <v>2374</v>
      </c>
      <c r="M1048" s="6" t="s">
        <v>2500</v>
      </c>
      <c r="N1048" s="6" t="s">
        <v>849</v>
      </c>
      <c r="O1048" s="7"/>
      <c r="P1048" s="6" t="s">
        <v>2376</v>
      </c>
    </row>
    <row r="1049" spans="1:16" x14ac:dyDescent="0.25">
      <c r="A1049" s="5">
        <v>68896052</v>
      </c>
      <c r="B1049" s="6" t="s">
        <v>390</v>
      </c>
      <c r="C1049" s="6" t="s">
        <v>2378</v>
      </c>
      <c r="D1049" s="6" t="s">
        <v>2370</v>
      </c>
      <c r="E1049" s="6" t="s">
        <v>2371</v>
      </c>
      <c r="F1049" s="7">
        <v>44832</v>
      </c>
      <c r="G1049" s="7">
        <v>44594</v>
      </c>
      <c r="H1049" s="6" t="s">
        <v>2705</v>
      </c>
      <c r="I1049" s="6" t="s">
        <v>849</v>
      </c>
      <c r="J1049" s="6" t="s">
        <v>2381</v>
      </c>
      <c r="K1049" s="7">
        <v>45200</v>
      </c>
      <c r="L1049" s="6" t="s">
        <v>2374</v>
      </c>
      <c r="M1049" s="6" t="s">
        <v>2420</v>
      </c>
      <c r="N1049" s="6" t="s">
        <v>849</v>
      </c>
      <c r="O1049" s="7"/>
      <c r="P1049" s="6" t="s">
        <v>2376</v>
      </c>
    </row>
    <row r="1050" spans="1:16" x14ac:dyDescent="0.25">
      <c r="A1050" s="5">
        <v>68896054</v>
      </c>
      <c r="B1050" s="6" t="s">
        <v>391</v>
      </c>
      <c r="C1050" s="6" t="s">
        <v>2378</v>
      </c>
      <c r="D1050" s="6" t="s">
        <v>2370</v>
      </c>
      <c r="E1050" s="6" t="s">
        <v>2371</v>
      </c>
      <c r="F1050" s="7">
        <v>44767</v>
      </c>
      <c r="G1050" s="7">
        <v>44594</v>
      </c>
      <c r="H1050" s="6" t="s">
        <v>2546</v>
      </c>
      <c r="I1050" s="6" t="s">
        <v>849</v>
      </c>
      <c r="J1050" s="6" t="s">
        <v>2381</v>
      </c>
      <c r="K1050" s="7">
        <v>45200</v>
      </c>
      <c r="L1050" s="6" t="s">
        <v>2374</v>
      </c>
      <c r="M1050" s="6" t="s">
        <v>2420</v>
      </c>
      <c r="N1050" s="6" t="s">
        <v>849</v>
      </c>
      <c r="O1050" s="7"/>
      <c r="P1050" s="6" t="s">
        <v>2376</v>
      </c>
    </row>
    <row r="1051" spans="1:16" x14ac:dyDescent="0.25">
      <c r="A1051" s="5">
        <v>68896055</v>
      </c>
      <c r="B1051" s="6" t="s">
        <v>392</v>
      </c>
      <c r="C1051" s="6" t="s">
        <v>2378</v>
      </c>
      <c r="D1051" s="6" t="s">
        <v>2370</v>
      </c>
      <c r="E1051" s="6" t="s">
        <v>2371</v>
      </c>
      <c r="F1051" s="7">
        <v>45017</v>
      </c>
      <c r="G1051" s="7">
        <v>44594</v>
      </c>
      <c r="H1051" s="6" t="s">
        <v>2705</v>
      </c>
      <c r="I1051" s="6" t="s">
        <v>849</v>
      </c>
      <c r="J1051" s="6" t="s">
        <v>2381</v>
      </c>
      <c r="K1051" s="7">
        <v>45205</v>
      </c>
      <c r="L1051" s="6" t="s">
        <v>2374</v>
      </c>
      <c r="M1051" s="6" t="s">
        <v>2500</v>
      </c>
      <c r="N1051" s="6" t="s">
        <v>849</v>
      </c>
      <c r="O1051" s="7"/>
      <c r="P1051" s="6" t="s">
        <v>2376</v>
      </c>
    </row>
    <row r="1052" spans="1:16" x14ac:dyDescent="0.25">
      <c r="A1052" s="5">
        <v>68896056</v>
      </c>
      <c r="B1052" s="6" t="s">
        <v>393</v>
      </c>
      <c r="C1052" s="6" t="s">
        <v>2378</v>
      </c>
      <c r="D1052" s="6" t="s">
        <v>2370</v>
      </c>
      <c r="E1052" s="6" t="s">
        <v>2371</v>
      </c>
      <c r="F1052" s="7">
        <v>44943</v>
      </c>
      <c r="G1052" s="7">
        <v>44594</v>
      </c>
      <c r="H1052" s="6" t="s">
        <v>2541</v>
      </c>
      <c r="I1052" s="6" t="s">
        <v>849</v>
      </c>
      <c r="J1052" s="6" t="s">
        <v>2381</v>
      </c>
      <c r="K1052" s="7">
        <v>45200</v>
      </c>
      <c r="L1052" s="6" t="s">
        <v>2374</v>
      </c>
      <c r="M1052" s="6" t="s">
        <v>2420</v>
      </c>
      <c r="N1052" s="6" t="s">
        <v>849</v>
      </c>
      <c r="O1052" s="7"/>
      <c r="P1052" s="6" t="s">
        <v>2376</v>
      </c>
    </row>
    <row r="1053" spans="1:16" x14ac:dyDescent="0.25">
      <c r="A1053" s="5">
        <v>68896057</v>
      </c>
      <c r="B1053" s="6" t="s">
        <v>805</v>
      </c>
      <c r="C1053" s="6" t="s">
        <v>2378</v>
      </c>
      <c r="D1053" s="6" t="s">
        <v>2370</v>
      </c>
      <c r="E1053" s="6" t="s">
        <v>2371</v>
      </c>
      <c r="F1053" s="7">
        <v>44896</v>
      </c>
      <c r="G1053" s="7">
        <v>44594</v>
      </c>
      <c r="H1053" s="6" t="s">
        <v>2873</v>
      </c>
      <c r="I1053" s="6" t="s">
        <v>849</v>
      </c>
      <c r="J1053" s="6" t="s">
        <v>2381</v>
      </c>
      <c r="K1053" s="7">
        <v>45200</v>
      </c>
      <c r="L1053" s="6" t="s">
        <v>2374</v>
      </c>
      <c r="M1053" s="6" t="s">
        <v>2420</v>
      </c>
      <c r="N1053" s="6" t="s">
        <v>849</v>
      </c>
      <c r="O1053" s="7"/>
      <c r="P1053" s="6" t="s">
        <v>2376</v>
      </c>
    </row>
    <row r="1054" spans="1:16" x14ac:dyDescent="0.25">
      <c r="A1054" s="5">
        <v>68899821</v>
      </c>
      <c r="B1054" s="6" t="s">
        <v>394</v>
      </c>
      <c r="C1054" s="6" t="s">
        <v>2378</v>
      </c>
      <c r="D1054" s="6" t="s">
        <v>2370</v>
      </c>
      <c r="E1054" s="6" t="s">
        <v>2371</v>
      </c>
      <c r="F1054" s="7">
        <v>45093</v>
      </c>
      <c r="G1054" s="7">
        <v>44594</v>
      </c>
      <c r="H1054" s="6" t="s">
        <v>2874</v>
      </c>
      <c r="I1054" s="6" t="s">
        <v>849</v>
      </c>
      <c r="J1054" s="6" t="s">
        <v>2381</v>
      </c>
      <c r="K1054" s="7">
        <v>45200</v>
      </c>
      <c r="L1054" s="6" t="s">
        <v>2374</v>
      </c>
      <c r="M1054" s="6" t="s">
        <v>2420</v>
      </c>
      <c r="N1054" s="6" t="s">
        <v>849</v>
      </c>
      <c r="O1054" s="7"/>
      <c r="P1054" s="6" t="s">
        <v>2376</v>
      </c>
    </row>
    <row r="1055" spans="1:16" x14ac:dyDescent="0.25">
      <c r="A1055" s="5">
        <v>68899825</v>
      </c>
      <c r="B1055" s="6" t="s">
        <v>395</v>
      </c>
      <c r="C1055" s="6" t="s">
        <v>2378</v>
      </c>
      <c r="D1055" s="6" t="s">
        <v>2370</v>
      </c>
      <c r="E1055" s="6" t="s">
        <v>2371</v>
      </c>
      <c r="F1055" s="7">
        <v>44832</v>
      </c>
      <c r="G1055" s="7">
        <v>44594</v>
      </c>
      <c r="H1055" s="6" t="s">
        <v>2718</v>
      </c>
      <c r="I1055" s="6" t="s">
        <v>849</v>
      </c>
      <c r="J1055" s="6" t="s">
        <v>2381</v>
      </c>
      <c r="K1055" s="7">
        <v>45200</v>
      </c>
      <c r="L1055" s="6" t="s">
        <v>2374</v>
      </c>
      <c r="M1055" s="6" t="s">
        <v>2420</v>
      </c>
      <c r="N1055" s="6" t="s">
        <v>849</v>
      </c>
      <c r="O1055" s="7"/>
      <c r="P1055" s="6" t="s">
        <v>2376</v>
      </c>
    </row>
    <row r="1056" spans="1:16" x14ac:dyDescent="0.25">
      <c r="A1056" s="5">
        <v>68899826</v>
      </c>
      <c r="B1056" s="6" t="s">
        <v>396</v>
      </c>
      <c r="C1056" s="6" t="s">
        <v>2378</v>
      </c>
      <c r="D1056" s="6" t="s">
        <v>2370</v>
      </c>
      <c r="E1056" s="6" t="s">
        <v>2371</v>
      </c>
      <c r="F1056" s="7">
        <v>44795</v>
      </c>
      <c r="G1056" s="7">
        <v>44594</v>
      </c>
      <c r="H1056" s="6" t="s">
        <v>2904</v>
      </c>
      <c r="I1056" s="6" t="s">
        <v>849</v>
      </c>
      <c r="J1056" s="6" t="s">
        <v>2381</v>
      </c>
      <c r="K1056" s="7">
        <v>45200</v>
      </c>
      <c r="L1056" s="6" t="s">
        <v>2374</v>
      </c>
      <c r="M1056" s="6" t="s">
        <v>2420</v>
      </c>
      <c r="N1056" s="6" t="s">
        <v>849</v>
      </c>
      <c r="O1056" s="7"/>
      <c r="P1056" s="6" t="s">
        <v>2376</v>
      </c>
    </row>
    <row r="1057" spans="1:16" x14ac:dyDescent="0.25">
      <c r="A1057" s="5">
        <v>68914406</v>
      </c>
      <c r="B1057" s="6" t="s">
        <v>162</v>
      </c>
      <c r="C1057" s="6" t="s">
        <v>2386</v>
      </c>
      <c r="D1057" s="6" t="s">
        <v>2370</v>
      </c>
      <c r="E1057" s="6" t="s">
        <v>2371</v>
      </c>
      <c r="F1057" s="7">
        <v>44778</v>
      </c>
      <c r="G1057" s="7">
        <v>44586</v>
      </c>
      <c r="H1057" s="6" t="s">
        <v>2653</v>
      </c>
      <c r="I1057" s="6" t="s">
        <v>849</v>
      </c>
      <c r="J1057" s="6" t="s">
        <v>2381</v>
      </c>
      <c r="K1057" s="7">
        <v>45200</v>
      </c>
      <c r="L1057" s="6" t="s">
        <v>2374</v>
      </c>
      <c r="M1057" s="6" t="s">
        <v>2420</v>
      </c>
      <c r="N1057" s="6" t="s">
        <v>849</v>
      </c>
      <c r="O1057" s="7"/>
      <c r="P1057" s="6" t="s">
        <v>2376</v>
      </c>
    </row>
    <row r="1058" spans="1:16" x14ac:dyDescent="0.25">
      <c r="A1058" s="5">
        <v>68915160</v>
      </c>
      <c r="B1058" s="6" t="s">
        <v>777</v>
      </c>
      <c r="C1058" s="6" t="s">
        <v>849</v>
      </c>
      <c r="D1058" s="6" t="s">
        <v>2370</v>
      </c>
      <c r="E1058" s="6" t="s">
        <v>2371</v>
      </c>
      <c r="F1058" s="7">
        <v>44582</v>
      </c>
      <c r="G1058" s="7">
        <v>44585</v>
      </c>
      <c r="H1058" s="6" t="s">
        <v>2949</v>
      </c>
      <c r="I1058" s="6" t="s">
        <v>849</v>
      </c>
      <c r="J1058" s="6" t="s">
        <v>2381</v>
      </c>
      <c r="K1058" s="7">
        <v>45203</v>
      </c>
      <c r="L1058" s="6" t="s">
        <v>2374</v>
      </c>
      <c r="M1058" s="6" t="s">
        <v>3312</v>
      </c>
      <c r="N1058" s="6" t="s">
        <v>849</v>
      </c>
      <c r="O1058" s="7"/>
      <c r="P1058" s="6" t="s">
        <v>2376</v>
      </c>
    </row>
    <row r="1059" spans="1:16" x14ac:dyDescent="0.25">
      <c r="A1059" s="5">
        <v>68917388</v>
      </c>
      <c r="B1059" s="6" t="s">
        <v>137</v>
      </c>
      <c r="C1059" s="6" t="s">
        <v>2378</v>
      </c>
      <c r="D1059" s="6" t="s">
        <v>2370</v>
      </c>
      <c r="E1059" s="6" t="s">
        <v>2371</v>
      </c>
      <c r="F1059" s="7">
        <v>44743</v>
      </c>
      <c r="G1059" s="7">
        <v>44594</v>
      </c>
      <c r="H1059" s="6" t="s">
        <v>2609</v>
      </c>
      <c r="I1059" s="6" t="s">
        <v>849</v>
      </c>
      <c r="J1059" s="6" t="s">
        <v>2381</v>
      </c>
      <c r="K1059" s="7">
        <v>45200</v>
      </c>
      <c r="L1059" s="6" t="s">
        <v>2374</v>
      </c>
      <c r="M1059" s="6" t="s">
        <v>2420</v>
      </c>
      <c r="N1059" s="6" t="s">
        <v>849</v>
      </c>
      <c r="O1059" s="7"/>
      <c r="P1059" s="6" t="s">
        <v>2376</v>
      </c>
    </row>
    <row r="1060" spans="1:16" x14ac:dyDescent="0.25">
      <c r="A1060" s="5">
        <v>68919011</v>
      </c>
      <c r="B1060" s="6" t="s">
        <v>1527</v>
      </c>
      <c r="C1060" s="6" t="s">
        <v>2378</v>
      </c>
      <c r="D1060" s="6" t="s">
        <v>2370</v>
      </c>
      <c r="E1060" s="6" t="s">
        <v>2405</v>
      </c>
      <c r="F1060" s="7">
        <v>45159</v>
      </c>
      <c r="G1060" s="7">
        <v>44588</v>
      </c>
      <c r="H1060" s="6" t="s">
        <v>2531</v>
      </c>
      <c r="I1060" s="6" t="s">
        <v>849</v>
      </c>
      <c r="J1060" s="6" t="s">
        <v>2381</v>
      </c>
      <c r="K1060" s="7">
        <v>45200</v>
      </c>
      <c r="L1060" s="6" t="s">
        <v>2374</v>
      </c>
      <c r="M1060" s="6" t="s">
        <v>2420</v>
      </c>
      <c r="N1060" s="6" t="s">
        <v>849</v>
      </c>
      <c r="O1060" s="7"/>
      <c r="P1060" s="6" t="s">
        <v>2376</v>
      </c>
    </row>
    <row r="1061" spans="1:16" x14ac:dyDescent="0.25">
      <c r="A1061" s="5">
        <v>68919013</v>
      </c>
      <c r="B1061" s="6" t="s">
        <v>233</v>
      </c>
      <c r="C1061" s="6" t="s">
        <v>2386</v>
      </c>
      <c r="D1061" s="6" t="s">
        <v>2370</v>
      </c>
      <c r="E1061" s="6" t="s">
        <v>2405</v>
      </c>
      <c r="F1061" s="7">
        <v>45183</v>
      </c>
      <c r="G1061" s="7">
        <v>44588</v>
      </c>
      <c r="H1061" s="6" t="s">
        <v>2387</v>
      </c>
      <c r="I1061" s="6" t="s">
        <v>849</v>
      </c>
      <c r="J1061" s="6" t="s">
        <v>2381</v>
      </c>
      <c r="K1061" s="7">
        <v>45205</v>
      </c>
      <c r="L1061" s="6" t="s">
        <v>2374</v>
      </c>
      <c r="M1061" s="6" t="s">
        <v>2375</v>
      </c>
      <c r="N1061" s="6" t="s">
        <v>849</v>
      </c>
      <c r="O1061" s="7"/>
      <c r="P1061" s="6" t="s">
        <v>2376</v>
      </c>
    </row>
    <row r="1062" spans="1:16" x14ac:dyDescent="0.25">
      <c r="A1062" s="5">
        <v>68919014</v>
      </c>
      <c r="B1062" s="6" t="s">
        <v>397</v>
      </c>
      <c r="C1062" s="6" t="s">
        <v>2386</v>
      </c>
      <c r="D1062" s="6" t="s">
        <v>2370</v>
      </c>
      <c r="E1062" s="6" t="s">
        <v>2405</v>
      </c>
      <c r="F1062" s="7">
        <v>44831</v>
      </c>
      <c r="G1062" s="7">
        <v>44588</v>
      </c>
      <c r="H1062" s="6" t="s">
        <v>2387</v>
      </c>
      <c r="I1062" s="6" t="s">
        <v>849</v>
      </c>
      <c r="J1062" s="6" t="s">
        <v>2381</v>
      </c>
      <c r="K1062" s="7">
        <v>45200</v>
      </c>
      <c r="L1062" s="6" t="s">
        <v>2374</v>
      </c>
      <c r="M1062" s="6" t="s">
        <v>2420</v>
      </c>
      <c r="N1062" s="6" t="s">
        <v>849</v>
      </c>
      <c r="O1062" s="7"/>
      <c r="P1062" s="6" t="s">
        <v>2376</v>
      </c>
    </row>
    <row r="1063" spans="1:16" x14ac:dyDescent="0.25">
      <c r="A1063" s="5">
        <v>68921994</v>
      </c>
      <c r="B1063" s="6" t="s">
        <v>1944</v>
      </c>
      <c r="C1063" s="6" t="s">
        <v>2378</v>
      </c>
      <c r="D1063" s="6" t="s">
        <v>2370</v>
      </c>
      <c r="E1063" s="6" t="s">
        <v>2371</v>
      </c>
      <c r="F1063" s="7">
        <v>44984</v>
      </c>
      <c r="G1063" s="7">
        <v>44621</v>
      </c>
      <c r="H1063" s="6" t="s">
        <v>2654</v>
      </c>
      <c r="I1063" s="6" t="s">
        <v>849</v>
      </c>
      <c r="J1063" s="6" t="s">
        <v>2381</v>
      </c>
      <c r="K1063" s="7">
        <v>45200</v>
      </c>
      <c r="L1063" s="6" t="s">
        <v>2374</v>
      </c>
      <c r="M1063" s="6" t="s">
        <v>2420</v>
      </c>
      <c r="N1063" s="6" t="s">
        <v>849</v>
      </c>
      <c r="O1063" s="7"/>
      <c r="P1063" s="6" t="s">
        <v>2376</v>
      </c>
    </row>
    <row r="1064" spans="1:16" x14ac:dyDescent="0.25">
      <c r="A1064" s="5">
        <v>68922011</v>
      </c>
      <c r="B1064" s="6" t="s">
        <v>370</v>
      </c>
      <c r="C1064" s="6" t="s">
        <v>2378</v>
      </c>
      <c r="D1064" s="6" t="s">
        <v>2370</v>
      </c>
      <c r="E1064" s="6" t="s">
        <v>2371</v>
      </c>
      <c r="F1064" s="7">
        <v>44762</v>
      </c>
      <c r="G1064" s="7">
        <v>44623</v>
      </c>
      <c r="H1064" s="6" t="s">
        <v>3060</v>
      </c>
      <c r="I1064" s="6" t="s">
        <v>849</v>
      </c>
      <c r="J1064" s="6" t="s">
        <v>2381</v>
      </c>
      <c r="K1064" s="7">
        <v>45200</v>
      </c>
      <c r="L1064" s="6" t="s">
        <v>2374</v>
      </c>
      <c r="M1064" s="6" t="s">
        <v>2420</v>
      </c>
      <c r="N1064" s="6" t="s">
        <v>849</v>
      </c>
      <c r="O1064" s="7"/>
      <c r="P1064" s="6" t="s">
        <v>2376</v>
      </c>
    </row>
    <row r="1065" spans="1:16" x14ac:dyDescent="0.25">
      <c r="A1065" s="5">
        <v>68922018</v>
      </c>
      <c r="B1065" s="6" t="s">
        <v>374</v>
      </c>
      <c r="C1065" s="6" t="s">
        <v>2378</v>
      </c>
      <c r="D1065" s="6" t="s">
        <v>2370</v>
      </c>
      <c r="E1065" s="6" t="s">
        <v>2371</v>
      </c>
      <c r="F1065" s="7">
        <v>44690</v>
      </c>
      <c r="G1065" s="7">
        <v>44615</v>
      </c>
      <c r="H1065" s="6" t="s">
        <v>3199</v>
      </c>
      <c r="I1065" s="6" t="s">
        <v>849</v>
      </c>
      <c r="J1065" s="6" t="s">
        <v>2381</v>
      </c>
      <c r="K1065" s="7">
        <v>45200</v>
      </c>
      <c r="L1065" s="6" t="s">
        <v>2374</v>
      </c>
      <c r="M1065" s="6" t="s">
        <v>2420</v>
      </c>
      <c r="N1065" s="6" t="s">
        <v>849</v>
      </c>
      <c r="O1065" s="7"/>
      <c r="P1065" s="6" t="s">
        <v>2376</v>
      </c>
    </row>
    <row r="1066" spans="1:16" x14ac:dyDescent="0.25">
      <c r="A1066" s="5">
        <v>68922042</v>
      </c>
      <c r="B1066" s="6" t="s">
        <v>375</v>
      </c>
      <c r="C1066" s="6" t="s">
        <v>2378</v>
      </c>
      <c r="D1066" s="6" t="s">
        <v>2370</v>
      </c>
      <c r="E1066" s="6" t="s">
        <v>2391</v>
      </c>
      <c r="F1066" s="7">
        <v>45194</v>
      </c>
      <c r="G1066" s="7">
        <v>44615</v>
      </c>
      <c r="H1066" s="6" t="s">
        <v>2562</v>
      </c>
      <c r="I1066" s="6" t="s">
        <v>849</v>
      </c>
      <c r="J1066" s="6" t="s">
        <v>2381</v>
      </c>
      <c r="K1066" s="7">
        <v>45205</v>
      </c>
      <c r="L1066" s="6" t="s">
        <v>2374</v>
      </c>
      <c r="M1066" s="6" t="s">
        <v>2375</v>
      </c>
      <c r="N1066" s="6" t="s">
        <v>849</v>
      </c>
      <c r="O1066" s="7"/>
      <c r="P1066" s="6" t="s">
        <v>2376</v>
      </c>
    </row>
    <row r="1067" spans="1:16" x14ac:dyDescent="0.25">
      <c r="A1067" s="5">
        <v>68922045</v>
      </c>
      <c r="B1067" s="6" t="s">
        <v>768</v>
      </c>
      <c r="C1067" s="6" t="s">
        <v>2378</v>
      </c>
      <c r="D1067" s="6" t="s">
        <v>2370</v>
      </c>
      <c r="E1067" s="6" t="s">
        <v>2371</v>
      </c>
      <c r="F1067" s="7">
        <v>44738</v>
      </c>
      <c r="G1067" s="7">
        <v>44615</v>
      </c>
      <c r="H1067" s="6" t="s">
        <v>3156</v>
      </c>
      <c r="I1067" s="6" t="s">
        <v>849</v>
      </c>
      <c r="J1067" s="6" t="s">
        <v>2381</v>
      </c>
      <c r="K1067" s="7">
        <v>45200</v>
      </c>
      <c r="L1067" s="6" t="s">
        <v>2374</v>
      </c>
      <c r="M1067" s="6" t="s">
        <v>2420</v>
      </c>
      <c r="N1067" s="6" t="s">
        <v>849</v>
      </c>
      <c r="O1067" s="7"/>
      <c r="P1067" s="6" t="s">
        <v>2376</v>
      </c>
    </row>
    <row r="1068" spans="1:16" x14ac:dyDescent="0.25">
      <c r="A1068" s="5">
        <v>68922106</v>
      </c>
      <c r="B1068" s="6" t="s">
        <v>382</v>
      </c>
      <c r="C1068" s="6" t="s">
        <v>2378</v>
      </c>
      <c r="D1068" s="6" t="s">
        <v>2370</v>
      </c>
      <c r="E1068" s="6" t="s">
        <v>2371</v>
      </c>
      <c r="F1068" s="7">
        <v>44682</v>
      </c>
      <c r="G1068" s="7">
        <v>44615</v>
      </c>
      <c r="H1068" s="6" t="s">
        <v>2634</v>
      </c>
      <c r="I1068" s="6" t="s">
        <v>849</v>
      </c>
      <c r="J1068" s="6" t="s">
        <v>2381</v>
      </c>
      <c r="K1068" s="7">
        <v>45200</v>
      </c>
      <c r="L1068" s="6" t="s">
        <v>2374</v>
      </c>
      <c r="M1068" s="6" t="s">
        <v>2420</v>
      </c>
      <c r="N1068" s="6" t="s">
        <v>849</v>
      </c>
      <c r="O1068" s="7"/>
      <c r="P1068" s="6" t="s">
        <v>2376</v>
      </c>
    </row>
    <row r="1069" spans="1:16" x14ac:dyDescent="0.25">
      <c r="A1069" s="5">
        <v>68922108</v>
      </c>
      <c r="B1069" s="6" t="s">
        <v>399</v>
      </c>
      <c r="C1069" s="6" t="s">
        <v>2378</v>
      </c>
      <c r="D1069" s="6" t="s">
        <v>2370</v>
      </c>
      <c r="E1069" s="6" t="s">
        <v>2371</v>
      </c>
      <c r="F1069" s="7">
        <v>44678</v>
      </c>
      <c r="G1069" s="7">
        <v>44615</v>
      </c>
      <c r="H1069" s="6" t="s">
        <v>2734</v>
      </c>
      <c r="I1069" s="6" t="s">
        <v>849</v>
      </c>
      <c r="J1069" s="6" t="s">
        <v>2381</v>
      </c>
      <c r="K1069" s="7">
        <v>45200</v>
      </c>
      <c r="L1069" s="6" t="s">
        <v>2374</v>
      </c>
      <c r="M1069" s="6" t="s">
        <v>2420</v>
      </c>
      <c r="N1069" s="6" t="s">
        <v>849</v>
      </c>
      <c r="O1069" s="7"/>
      <c r="P1069" s="6" t="s">
        <v>2376</v>
      </c>
    </row>
    <row r="1070" spans="1:16" x14ac:dyDescent="0.25">
      <c r="A1070" s="5">
        <v>68924418</v>
      </c>
      <c r="B1070" s="6" t="s">
        <v>1183</v>
      </c>
      <c r="C1070" s="6" t="s">
        <v>2378</v>
      </c>
      <c r="D1070" s="6" t="s">
        <v>2370</v>
      </c>
      <c r="E1070" s="6" t="s">
        <v>2391</v>
      </c>
      <c r="F1070" s="7">
        <v>45188</v>
      </c>
      <c r="G1070" s="7">
        <v>44599</v>
      </c>
      <c r="H1070" s="6" t="s">
        <v>3322</v>
      </c>
      <c r="I1070" s="6" t="s">
        <v>849</v>
      </c>
      <c r="J1070" s="6" t="s">
        <v>2381</v>
      </c>
      <c r="K1070" s="7">
        <v>45200</v>
      </c>
      <c r="L1070" s="6" t="s">
        <v>2374</v>
      </c>
      <c r="M1070" s="6" t="s">
        <v>2420</v>
      </c>
      <c r="N1070" s="6" t="s">
        <v>849</v>
      </c>
      <c r="O1070" s="7"/>
      <c r="P1070" s="6" t="s">
        <v>2376</v>
      </c>
    </row>
    <row r="1071" spans="1:16" x14ac:dyDescent="0.25">
      <c r="A1071" s="5">
        <v>68927903</v>
      </c>
      <c r="B1071" s="6" t="s">
        <v>728</v>
      </c>
      <c r="C1071" s="6" t="s">
        <v>849</v>
      </c>
      <c r="D1071" s="6" t="s">
        <v>2370</v>
      </c>
      <c r="E1071" s="6" t="s">
        <v>2371</v>
      </c>
      <c r="F1071" s="7">
        <v>44600</v>
      </c>
      <c r="G1071" s="7">
        <v>44601</v>
      </c>
      <c r="H1071" s="6" t="s">
        <v>3021</v>
      </c>
      <c r="I1071" s="6" t="s">
        <v>849</v>
      </c>
      <c r="J1071" s="6" t="s">
        <v>2381</v>
      </c>
      <c r="K1071" s="7">
        <v>45205</v>
      </c>
      <c r="L1071" s="6" t="s">
        <v>2374</v>
      </c>
      <c r="M1071" s="6" t="s">
        <v>2500</v>
      </c>
      <c r="N1071" s="6" t="s">
        <v>849</v>
      </c>
      <c r="O1071" s="7"/>
      <c r="P1071" s="6" t="s">
        <v>2376</v>
      </c>
    </row>
    <row r="1072" spans="1:16" x14ac:dyDescent="0.25">
      <c r="A1072" s="5">
        <v>68927904</v>
      </c>
      <c r="B1072" s="6" t="s">
        <v>729</v>
      </c>
      <c r="C1072" s="6" t="s">
        <v>849</v>
      </c>
      <c r="D1072" s="6" t="s">
        <v>2370</v>
      </c>
      <c r="E1072" s="6" t="s">
        <v>2371</v>
      </c>
      <c r="F1072" s="7">
        <v>44600</v>
      </c>
      <c r="G1072" s="7">
        <v>44601</v>
      </c>
      <c r="H1072" s="6" t="s">
        <v>3022</v>
      </c>
      <c r="I1072" s="6" t="s">
        <v>849</v>
      </c>
      <c r="J1072" s="6" t="s">
        <v>2381</v>
      </c>
      <c r="K1072" s="7">
        <v>45203</v>
      </c>
      <c r="L1072" s="6" t="s">
        <v>2374</v>
      </c>
      <c r="M1072" s="6" t="s">
        <v>3312</v>
      </c>
      <c r="N1072" s="6" t="s">
        <v>849</v>
      </c>
      <c r="O1072" s="7"/>
      <c r="P1072" s="6" t="s">
        <v>2376</v>
      </c>
    </row>
    <row r="1073" spans="1:16" x14ac:dyDescent="0.25">
      <c r="A1073" s="5">
        <v>68930545</v>
      </c>
      <c r="B1073" s="6" t="s">
        <v>400</v>
      </c>
      <c r="C1073" s="6" t="s">
        <v>2378</v>
      </c>
      <c r="D1073" s="6" t="s">
        <v>2370</v>
      </c>
      <c r="E1073" s="6" t="s">
        <v>2371</v>
      </c>
      <c r="F1073" s="7">
        <v>44929</v>
      </c>
      <c r="G1073" s="7">
        <v>44622</v>
      </c>
      <c r="H1073" s="6" t="s">
        <v>3323</v>
      </c>
      <c r="I1073" s="6" t="s">
        <v>849</v>
      </c>
      <c r="J1073" s="6" t="s">
        <v>2381</v>
      </c>
      <c r="K1073" s="7">
        <v>45200</v>
      </c>
      <c r="L1073" s="6" t="s">
        <v>2374</v>
      </c>
      <c r="M1073" s="6" t="s">
        <v>2420</v>
      </c>
      <c r="N1073" s="6" t="s">
        <v>849</v>
      </c>
      <c r="O1073" s="7"/>
      <c r="P1073" s="6" t="s">
        <v>2376</v>
      </c>
    </row>
    <row r="1074" spans="1:16" x14ac:dyDescent="0.25">
      <c r="A1074" s="5">
        <v>68930551</v>
      </c>
      <c r="B1074" s="6" t="s">
        <v>3324</v>
      </c>
      <c r="C1074" s="6" t="s">
        <v>2378</v>
      </c>
      <c r="D1074" s="6" t="s">
        <v>2370</v>
      </c>
      <c r="E1074" s="6" t="s">
        <v>2391</v>
      </c>
      <c r="F1074" s="7">
        <v>45188</v>
      </c>
      <c r="G1074" s="7">
        <v>44610</v>
      </c>
      <c r="H1074" s="6" t="s">
        <v>3322</v>
      </c>
      <c r="I1074" s="6" t="s">
        <v>849</v>
      </c>
      <c r="J1074" s="6" t="s">
        <v>2381</v>
      </c>
      <c r="K1074" s="7">
        <v>45200</v>
      </c>
      <c r="L1074" s="6" t="s">
        <v>2374</v>
      </c>
      <c r="M1074" s="6" t="s">
        <v>2420</v>
      </c>
      <c r="N1074" s="6" t="s">
        <v>849</v>
      </c>
      <c r="O1074" s="7"/>
      <c r="P1074" s="6" t="s">
        <v>2376</v>
      </c>
    </row>
    <row r="1075" spans="1:16" x14ac:dyDescent="0.25">
      <c r="A1075" s="5">
        <v>68933337</v>
      </c>
      <c r="B1075" s="6" t="s">
        <v>806</v>
      </c>
      <c r="C1075" s="6" t="s">
        <v>2378</v>
      </c>
      <c r="D1075" s="6" t="s">
        <v>2370</v>
      </c>
      <c r="E1075" s="6" t="s">
        <v>2371</v>
      </c>
      <c r="F1075" s="7">
        <v>44929</v>
      </c>
      <c r="G1075" s="7">
        <v>44623</v>
      </c>
      <c r="H1075" s="6" t="s">
        <v>3325</v>
      </c>
      <c r="I1075" s="6" t="s">
        <v>849</v>
      </c>
      <c r="J1075" s="6" t="s">
        <v>2381</v>
      </c>
      <c r="K1075" s="7">
        <v>45205</v>
      </c>
      <c r="L1075" s="6" t="s">
        <v>2374</v>
      </c>
      <c r="M1075" s="6" t="s">
        <v>2375</v>
      </c>
      <c r="N1075" s="6" t="s">
        <v>849</v>
      </c>
      <c r="O1075" s="7"/>
      <c r="P1075" s="6" t="s">
        <v>2376</v>
      </c>
    </row>
    <row r="1076" spans="1:16" x14ac:dyDescent="0.25">
      <c r="A1076" s="5">
        <v>68936136</v>
      </c>
      <c r="B1076" s="6" t="s">
        <v>3326</v>
      </c>
      <c r="C1076" s="6" t="s">
        <v>2378</v>
      </c>
      <c r="D1076" s="6" t="s">
        <v>2370</v>
      </c>
      <c r="E1076" s="6" t="s">
        <v>2443</v>
      </c>
      <c r="F1076" s="7">
        <v>44743</v>
      </c>
      <c r="G1076" s="7">
        <v>44615</v>
      </c>
      <c r="H1076" s="6" t="s">
        <v>3327</v>
      </c>
      <c r="I1076" s="6" t="s">
        <v>849</v>
      </c>
      <c r="J1076" s="6" t="s">
        <v>2381</v>
      </c>
      <c r="K1076" s="7">
        <v>45200</v>
      </c>
      <c r="L1076" s="6" t="s">
        <v>2374</v>
      </c>
      <c r="M1076" s="6" t="s">
        <v>2403</v>
      </c>
      <c r="N1076" s="6" t="s">
        <v>849</v>
      </c>
      <c r="O1076" s="7"/>
      <c r="P1076" s="6" t="s">
        <v>2777</v>
      </c>
    </row>
    <row r="1077" spans="1:16" x14ac:dyDescent="0.25">
      <c r="A1077" s="5">
        <v>68938272</v>
      </c>
      <c r="B1077" s="6" t="s">
        <v>401</v>
      </c>
      <c r="C1077" s="6" t="s">
        <v>2378</v>
      </c>
      <c r="D1077" s="6" t="s">
        <v>2370</v>
      </c>
      <c r="E1077" s="6" t="s">
        <v>2371</v>
      </c>
      <c r="F1077" s="7">
        <v>44929</v>
      </c>
      <c r="G1077" s="7">
        <v>44623</v>
      </c>
      <c r="H1077" s="6" t="s">
        <v>3328</v>
      </c>
      <c r="I1077" s="6" t="s">
        <v>849</v>
      </c>
      <c r="J1077" s="6" t="s">
        <v>2381</v>
      </c>
      <c r="K1077" s="7">
        <v>45200</v>
      </c>
      <c r="L1077" s="6" t="s">
        <v>2374</v>
      </c>
      <c r="M1077" s="6" t="s">
        <v>2420</v>
      </c>
      <c r="N1077" s="6" t="s">
        <v>849</v>
      </c>
      <c r="O1077" s="7"/>
      <c r="P1077" s="6" t="s">
        <v>2376</v>
      </c>
    </row>
    <row r="1078" spans="1:16" x14ac:dyDescent="0.25">
      <c r="A1078" s="5">
        <v>68938274</v>
      </c>
      <c r="B1078" s="6" t="s">
        <v>1428</v>
      </c>
      <c r="C1078" s="6" t="s">
        <v>2378</v>
      </c>
      <c r="D1078" s="6" t="s">
        <v>2370</v>
      </c>
      <c r="E1078" s="6" t="s">
        <v>2371</v>
      </c>
      <c r="F1078" s="7">
        <v>44883</v>
      </c>
      <c r="G1078" s="7">
        <v>44623</v>
      </c>
      <c r="H1078" s="6" t="s">
        <v>3329</v>
      </c>
      <c r="I1078" s="6" t="s">
        <v>849</v>
      </c>
      <c r="J1078" s="6" t="s">
        <v>2381</v>
      </c>
      <c r="K1078" s="7">
        <v>45200</v>
      </c>
      <c r="L1078" s="6" t="s">
        <v>2374</v>
      </c>
      <c r="M1078" s="6" t="s">
        <v>2420</v>
      </c>
      <c r="N1078" s="6" t="s">
        <v>849</v>
      </c>
      <c r="O1078" s="7"/>
      <c r="P1078" s="6" t="s">
        <v>2376</v>
      </c>
    </row>
    <row r="1079" spans="1:16" x14ac:dyDescent="0.25">
      <c r="A1079" s="5">
        <v>68940226</v>
      </c>
      <c r="B1079" s="6" t="s">
        <v>402</v>
      </c>
      <c r="C1079" s="6" t="s">
        <v>2378</v>
      </c>
      <c r="D1079" s="6" t="s">
        <v>2370</v>
      </c>
      <c r="E1079" s="6" t="s">
        <v>2371</v>
      </c>
      <c r="F1079" s="7">
        <v>44802</v>
      </c>
      <c r="G1079" s="7">
        <v>44623</v>
      </c>
      <c r="H1079" s="6" t="s">
        <v>3330</v>
      </c>
      <c r="I1079" s="6" t="s">
        <v>849</v>
      </c>
      <c r="J1079" s="6" t="s">
        <v>2381</v>
      </c>
      <c r="K1079" s="7">
        <v>45200</v>
      </c>
      <c r="L1079" s="6" t="s">
        <v>2374</v>
      </c>
      <c r="M1079" s="6" t="s">
        <v>2420</v>
      </c>
      <c r="N1079" s="6" t="s">
        <v>849</v>
      </c>
      <c r="O1079" s="7"/>
      <c r="P1079" s="6" t="s">
        <v>2376</v>
      </c>
    </row>
    <row r="1080" spans="1:16" x14ac:dyDescent="0.25">
      <c r="A1080" s="5">
        <v>68940228</v>
      </c>
      <c r="B1080" s="6" t="s">
        <v>483</v>
      </c>
      <c r="C1080" s="6" t="s">
        <v>2378</v>
      </c>
      <c r="D1080" s="6" t="s">
        <v>2370</v>
      </c>
      <c r="E1080" s="6" t="s">
        <v>2371</v>
      </c>
      <c r="F1080" s="7">
        <v>44883</v>
      </c>
      <c r="G1080" s="7">
        <v>44623</v>
      </c>
      <c r="H1080" s="6" t="s">
        <v>3331</v>
      </c>
      <c r="I1080" s="6" t="s">
        <v>849</v>
      </c>
      <c r="J1080" s="6" t="s">
        <v>2381</v>
      </c>
      <c r="K1080" s="7">
        <v>45200</v>
      </c>
      <c r="L1080" s="6" t="s">
        <v>2374</v>
      </c>
      <c r="M1080" s="6" t="s">
        <v>2420</v>
      </c>
      <c r="N1080" s="6" t="s">
        <v>849</v>
      </c>
      <c r="O1080" s="7"/>
      <c r="P1080" s="6" t="s">
        <v>2376</v>
      </c>
    </row>
    <row r="1081" spans="1:16" x14ac:dyDescent="0.25">
      <c r="A1081" s="5">
        <v>68942622</v>
      </c>
      <c r="B1081" s="6" t="s">
        <v>775</v>
      </c>
      <c r="C1081" s="6" t="s">
        <v>2378</v>
      </c>
      <c r="D1081" s="6" t="s">
        <v>2370</v>
      </c>
      <c r="E1081" s="6" t="s">
        <v>2371</v>
      </c>
      <c r="F1081" s="7">
        <v>44713</v>
      </c>
      <c r="G1081" s="7">
        <v>44623</v>
      </c>
      <c r="H1081" s="6" t="s">
        <v>3332</v>
      </c>
      <c r="I1081" s="6" t="s">
        <v>849</v>
      </c>
      <c r="J1081" s="6" t="s">
        <v>2381</v>
      </c>
      <c r="K1081" s="7">
        <v>45200</v>
      </c>
      <c r="L1081" s="6" t="s">
        <v>2374</v>
      </c>
      <c r="M1081" s="6" t="s">
        <v>2420</v>
      </c>
      <c r="N1081" s="6" t="s">
        <v>849</v>
      </c>
      <c r="O1081" s="7"/>
      <c r="P1081" s="6" t="s">
        <v>2376</v>
      </c>
    </row>
    <row r="1082" spans="1:16" x14ac:dyDescent="0.25">
      <c r="A1082" s="5">
        <v>69548143</v>
      </c>
      <c r="B1082" s="6" t="s">
        <v>136</v>
      </c>
      <c r="C1082" s="6" t="s">
        <v>2378</v>
      </c>
      <c r="D1082" s="6" t="s">
        <v>2370</v>
      </c>
      <c r="E1082" s="6" t="s">
        <v>2371</v>
      </c>
      <c r="F1082" s="7">
        <v>44840</v>
      </c>
      <c r="G1082" s="7">
        <v>44623</v>
      </c>
      <c r="H1082" s="6" t="s">
        <v>3333</v>
      </c>
      <c r="I1082" s="6" t="s">
        <v>849</v>
      </c>
      <c r="J1082" s="6" t="s">
        <v>2381</v>
      </c>
      <c r="K1082" s="7">
        <v>45200</v>
      </c>
      <c r="L1082" s="6" t="s">
        <v>2374</v>
      </c>
      <c r="M1082" s="6" t="s">
        <v>2420</v>
      </c>
      <c r="N1082" s="6" t="s">
        <v>849</v>
      </c>
      <c r="O1082" s="7"/>
      <c r="P1082" s="6" t="s">
        <v>2376</v>
      </c>
    </row>
    <row r="1083" spans="1:16" x14ac:dyDescent="0.25">
      <c r="A1083" s="5">
        <v>69549032</v>
      </c>
      <c r="B1083" s="6" t="s">
        <v>3334</v>
      </c>
      <c r="C1083" s="6" t="s">
        <v>2378</v>
      </c>
      <c r="D1083" s="6" t="s">
        <v>2370</v>
      </c>
      <c r="E1083" s="6" t="s">
        <v>2371</v>
      </c>
      <c r="F1083" s="7">
        <v>44943</v>
      </c>
      <c r="G1083" s="7">
        <v>44627</v>
      </c>
      <c r="H1083" s="6" t="s">
        <v>2400</v>
      </c>
      <c r="I1083" s="6" t="s">
        <v>849</v>
      </c>
      <c r="J1083" s="6" t="s">
        <v>2381</v>
      </c>
      <c r="K1083" s="7">
        <v>45200</v>
      </c>
      <c r="L1083" s="6" t="s">
        <v>2374</v>
      </c>
      <c r="M1083" s="6" t="s">
        <v>2420</v>
      </c>
      <c r="N1083" s="6" t="s">
        <v>849</v>
      </c>
      <c r="O1083" s="7"/>
      <c r="P1083" s="6" t="s">
        <v>2376</v>
      </c>
    </row>
    <row r="1084" spans="1:16" x14ac:dyDescent="0.25">
      <c r="A1084" s="5">
        <v>69549033</v>
      </c>
      <c r="B1084" s="6" t="s">
        <v>130</v>
      </c>
      <c r="C1084" s="6" t="s">
        <v>2378</v>
      </c>
      <c r="D1084" s="6" t="s">
        <v>2370</v>
      </c>
      <c r="E1084" s="6" t="s">
        <v>2371</v>
      </c>
      <c r="F1084" s="7">
        <v>44826</v>
      </c>
      <c r="G1084" s="7">
        <v>44624</v>
      </c>
      <c r="H1084" s="6" t="s">
        <v>3335</v>
      </c>
      <c r="I1084" s="6" t="s">
        <v>849</v>
      </c>
      <c r="J1084" s="6" t="s">
        <v>2381</v>
      </c>
      <c r="K1084" s="7">
        <v>45200</v>
      </c>
      <c r="L1084" s="6" t="s">
        <v>2374</v>
      </c>
      <c r="M1084" s="6" t="s">
        <v>2420</v>
      </c>
      <c r="N1084" s="6" t="s">
        <v>849</v>
      </c>
      <c r="O1084" s="7"/>
      <c r="P1084" s="6" t="s">
        <v>2376</v>
      </c>
    </row>
    <row r="1085" spans="1:16" x14ac:dyDescent="0.25">
      <c r="A1085" s="5">
        <v>69549034</v>
      </c>
      <c r="B1085" s="6" t="s">
        <v>129</v>
      </c>
      <c r="C1085" s="6" t="s">
        <v>2378</v>
      </c>
      <c r="D1085" s="6" t="s">
        <v>2370</v>
      </c>
      <c r="E1085" s="6" t="s">
        <v>2371</v>
      </c>
      <c r="F1085" s="7">
        <v>44826</v>
      </c>
      <c r="G1085" s="7">
        <v>44624</v>
      </c>
      <c r="H1085" s="6" t="s">
        <v>3336</v>
      </c>
      <c r="I1085" s="6" t="s">
        <v>849</v>
      </c>
      <c r="J1085" s="6" t="s">
        <v>2381</v>
      </c>
      <c r="K1085" s="7">
        <v>45200</v>
      </c>
      <c r="L1085" s="6" t="s">
        <v>2374</v>
      </c>
      <c r="M1085" s="6" t="s">
        <v>2420</v>
      </c>
      <c r="N1085" s="6" t="s">
        <v>849</v>
      </c>
      <c r="O1085" s="7"/>
      <c r="P1085" s="6" t="s">
        <v>2376</v>
      </c>
    </row>
    <row r="1086" spans="1:16" x14ac:dyDescent="0.25">
      <c r="A1086" s="5">
        <v>69549035</v>
      </c>
      <c r="B1086" s="6" t="s">
        <v>127</v>
      </c>
      <c r="C1086" s="6" t="s">
        <v>2378</v>
      </c>
      <c r="D1086" s="6" t="s">
        <v>2370</v>
      </c>
      <c r="E1086" s="6" t="s">
        <v>2371</v>
      </c>
      <c r="F1086" s="7">
        <v>44826</v>
      </c>
      <c r="G1086" s="7">
        <v>44624</v>
      </c>
      <c r="H1086" s="6" t="s">
        <v>3337</v>
      </c>
      <c r="I1086" s="6" t="s">
        <v>849</v>
      </c>
      <c r="J1086" s="6" t="s">
        <v>2381</v>
      </c>
      <c r="K1086" s="7">
        <v>45200</v>
      </c>
      <c r="L1086" s="6" t="s">
        <v>2374</v>
      </c>
      <c r="M1086" s="6" t="s">
        <v>2420</v>
      </c>
      <c r="N1086" s="6" t="s">
        <v>849</v>
      </c>
      <c r="O1086" s="7"/>
      <c r="P1086" s="6" t="s">
        <v>2376</v>
      </c>
    </row>
    <row r="1087" spans="1:16" x14ac:dyDescent="0.25">
      <c r="A1087" s="5">
        <v>69549036</v>
      </c>
      <c r="B1087" s="6" t="s">
        <v>128</v>
      </c>
      <c r="C1087" s="6" t="s">
        <v>2378</v>
      </c>
      <c r="D1087" s="6" t="s">
        <v>2370</v>
      </c>
      <c r="E1087" s="6" t="s">
        <v>2371</v>
      </c>
      <c r="F1087" s="7">
        <v>44826</v>
      </c>
      <c r="G1087" s="7">
        <v>44624</v>
      </c>
      <c r="H1087" s="6" t="s">
        <v>3338</v>
      </c>
      <c r="I1087" s="6" t="s">
        <v>849</v>
      </c>
      <c r="J1087" s="6" t="s">
        <v>2381</v>
      </c>
      <c r="K1087" s="7">
        <v>45200</v>
      </c>
      <c r="L1087" s="6" t="s">
        <v>2374</v>
      </c>
      <c r="M1087" s="6" t="s">
        <v>2420</v>
      </c>
      <c r="N1087" s="6" t="s">
        <v>849</v>
      </c>
      <c r="O1087" s="7"/>
      <c r="P1087" s="6" t="s">
        <v>2376</v>
      </c>
    </row>
    <row r="1088" spans="1:16" x14ac:dyDescent="0.25">
      <c r="A1088" s="5">
        <v>69549217</v>
      </c>
      <c r="B1088" s="6" t="s">
        <v>807</v>
      </c>
      <c r="C1088" s="6" t="s">
        <v>2378</v>
      </c>
      <c r="D1088" s="6" t="s">
        <v>2370</v>
      </c>
      <c r="E1088" s="6" t="s">
        <v>2405</v>
      </c>
      <c r="F1088" s="7">
        <v>45184</v>
      </c>
      <c r="G1088" s="7">
        <v>44624</v>
      </c>
      <c r="H1088" s="6" t="s">
        <v>3339</v>
      </c>
      <c r="I1088" s="6" t="s">
        <v>849</v>
      </c>
      <c r="J1088" s="6" t="s">
        <v>2381</v>
      </c>
      <c r="K1088" s="7">
        <v>45200</v>
      </c>
      <c r="L1088" s="6" t="s">
        <v>2374</v>
      </c>
      <c r="M1088" s="6" t="s">
        <v>2396</v>
      </c>
      <c r="N1088" s="6" t="s">
        <v>849</v>
      </c>
      <c r="O1088" s="7"/>
      <c r="P1088" s="6" t="s">
        <v>2376</v>
      </c>
    </row>
    <row r="1089" spans="1:16" x14ac:dyDescent="0.25">
      <c r="A1089" s="5">
        <v>69549219</v>
      </c>
      <c r="B1089" s="6" t="s">
        <v>808</v>
      </c>
      <c r="C1089" s="6" t="s">
        <v>2378</v>
      </c>
      <c r="D1089" s="6" t="s">
        <v>2370</v>
      </c>
      <c r="E1089" s="6" t="s">
        <v>2405</v>
      </c>
      <c r="F1089" s="7">
        <v>45184</v>
      </c>
      <c r="G1089" s="7">
        <v>44624</v>
      </c>
      <c r="H1089" s="6" t="s">
        <v>3340</v>
      </c>
      <c r="I1089" s="6" t="s">
        <v>849</v>
      </c>
      <c r="J1089" s="6" t="s">
        <v>2381</v>
      </c>
      <c r="K1089" s="7">
        <v>45200</v>
      </c>
      <c r="L1089" s="6" t="s">
        <v>2374</v>
      </c>
      <c r="M1089" s="6" t="s">
        <v>2420</v>
      </c>
      <c r="N1089" s="6" t="s">
        <v>849</v>
      </c>
      <c r="O1089" s="7"/>
      <c r="P1089" s="6" t="s">
        <v>2376</v>
      </c>
    </row>
    <row r="1090" spans="1:16" x14ac:dyDescent="0.25">
      <c r="A1090" s="5">
        <v>69549220</v>
      </c>
      <c r="B1090" s="6" t="s">
        <v>809</v>
      </c>
      <c r="C1090" s="6" t="s">
        <v>2378</v>
      </c>
      <c r="D1090" s="6" t="s">
        <v>2370</v>
      </c>
      <c r="E1090" s="6" t="s">
        <v>2405</v>
      </c>
      <c r="F1090" s="7">
        <v>45184</v>
      </c>
      <c r="G1090" s="7">
        <v>44624</v>
      </c>
      <c r="H1090" s="6" t="s">
        <v>3341</v>
      </c>
      <c r="I1090" s="6" t="s">
        <v>849</v>
      </c>
      <c r="J1090" s="6" t="s">
        <v>2381</v>
      </c>
      <c r="K1090" s="7">
        <v>45205</v>
      </c>
      <c r="L1090" s="6" t="s">
        <v>2374</v>
      </c>
      <c r="M1090" s="6" t="s">
        <v>2500</v>
      </c>
      <c r="N1090" s="6" t="s">
        <v>849</v>
      </c>
      <c r="O1090" s="7"/>
      <c r="P1090" s="6" t="s">
        <v>2376</v>
      </c>
    </row>
    <row r="1091" spans="1:16" x14ac:dyDescent="0.25">
      <c r="A1091" s="5">
        <v>69551489</v>
      </c>
      <c r="B1091" s="6" t="s">
        <v>3342</v>
      </c>
      <c r="C1091" s="6" t="s">
        <v>2378</v>
      </c>
      <c r="D1091" s="6" t="s">
        <v>2370</v>
      </c>
      <c r="E1091" s="6" t="s">
        <v>2371</v>
      </c>
      <c r="F1091" s="7">
        <v>44929</v>
      </c>
      <c r="G1091" s="7">
        <v>44627</v>
      </c>
      <c r="H1091" s="6" t="s">
        <v>3184</v>
      </c>
      <c r="I1091" s="6" t="s">
        <v>849</v>
      </c>
      <c r="J1091" s="6" t="s">
        <v>2381</v>
      </c>
      <c r="K1091" s="7">
        <v>45200</v>
      </c>
      <c r="L1091" s="6" t="s">
        <v>2374</v>
      </c>
      <c r="M1091" s="6" t="s">
        <v>2420</v>
      </c>
      <c r="N1091" s="6" t="s">
        <v>849</v>
      </c>
      <c r="O1091" s="7"/>
      <c r="P1091" s="6" t="s">
        <v>2376</v>
      </c>
    </row>
    <row r="1092" spans="1:16" x14ac:dyDescent="0.25">
      <c r="A1092" s="5">
        <v>69552651</v>
      </c>
      <c r="B1092" s="6" t="s">
        <v>810</v>
      </c>
      <c r="C1092" s="6" t="s">
        <v>2378</v>
      </c>
      <c r="D1092" s="6" t="s">
        <v>2370</v>
      </c>
      <c r="E1092" s="6" t="s">
        <v>2405</v>
      </c>
      <c r="F1092" s="7">
        <v>45155</v>
      </c>
      <c r="G1092" s="7">
        <v>44631</v>
      </c>
      <c r="H1092" s="6" t="s">
        <v>2832</v>
      </c>
      <c r="I1092" s="6" t="s">
        <v>849</v>
      </c>
      <c r="J1092" s="6" t="s">
        <v>2381</v>
      </c>
      <c r="K1092" s="7">
        <v>45200</v>
      </c>
      <c r="L1092" s="6" t="s">
        <v>2374</v>
      </c>
      <c r="M1092" s="6" t="s">
        <v>2420</v>
      </c>
      <c r="N1092" s="6" t="s">
        <v>849</v>
      </c>
      <c r="O1092" s="7"/>
      <c r="P1092" s="6" t="s">
        <v>2376</v>
      </c>
    </row>
    <row r="1093" spans="1:16" x14ac:dyDescent="0.25">
      <c r="A1093" s="5">
        <v>69552657</v>
      </c>
      <c r="B1093" s="6" t="s">
        <v>405</v>
      </c>
      <c r="C1093" s="6" t="s">
        <v>2378</v>
      </c>
      <c r="D1093" s="6" t="s">
        <v>2370</v>
      </c>
      <c r="E1093" s="6" t="s">
        <v>2371</v>
      </c>
      <c r="F1093" s="7">
        <v>44929</v>
      </c>
      <c r="G1093" s="7">
        <v>44635</v>
      </c>
      <c r="H1093" s="6" t="s">
        <v>3150</v>
      </c>
      <c r="I1093" s="6" t="s">
        <v>849</v>
      </c>
      <c r="J1093" s="6" t="s">
        <v>2381</v>
      </c>
      <c r="K1093" s="7">
        <v>45205</v>
      </c>
      <c r="L1093" s="6" t="s">
        <v>2374</v>
      </c>
      <c r="M1093" s="6" t="s">
        <v>2375</v>
      </c>
      <c r="N1093" s="6" t="s">
        <v>849</v>
      </c>
      <c r="O1093" s="7"/>
      <c r="P1093" s="6" t="s">
        <v>2376</v>
      </c>
    </row>
    <row r="1094" spans="1:16" x14ac:dyDescent="0.25">
      <c r="A1094" s="5">
        <v>69552658</v>
      </c>
      <c r="B1094" s="6" t="s">
        <v>101</v>
      </c>
      <c r="C1094" s="6" t="s">
        <v>2378</v>
      </c>
      <c r="D1094" s="6" t="s">
        <v>2370</v>
      </c>
      <c r="E1094" s="6" t="s">
        <v>2371</v>
      </c>
      <c r="F1094" s="7">
        <v>44929</v>
      </c>
      <c r="G1094" s="7">
        <v>44631</v>
      </c>
      <c r="H1094" s="6" t="s">
        <v>3343</v>
      </c>
      <c r="I1094" s="6" t="s">
        <v>849</v>
      </c>
      <c r="J1094" s="6" t="s">
        <v>2381</v>
      </c>
      <c r="K1094" s="7">
        <v>45200</v>
      </c>
      <c r="L1094" s="6" t="s">
        <v>2374</v>
      </c>
      <c r="M1094" s="6" t="s">
        <v>2420</v>
      </c>
      <c r="N1094" s="6" t="s">
        <v>849</v>
      </c>
      <c r="O1094" s="7"/>
      <c r="P1094" s="6" t="s">
        <v>2376</v>
      </c>
    </row>
    <row r="1095" spans="1:16" x14ac:dyDescent="0.25">
      <c r="A1095" s="5">
        <v>69553325</v>
      </c>
      <c r="B1095" s="6" t="s">
        <v>811</v>
      </c>
      <c r="C1095" s="6" t="s">
        <v>849</v>
      </c>
      <c r="D1095" s="6" t="s">
        <v>2370</v>
      </c>
      <c r="E1095" s="6" t="s">
        <v>2371</v>
      </c>
      <c r="F1095" s="7">
        <v>44629</v>
      </c>
      <c r="G1095" s="7">
        <v>44630</v>
      </c>
      <c r="H1095" s="6" t="s">
        <v>3344</v>
      </c>
      <c r="I1095" s="6" t="s">
        <v>849</v>
      </c>
      <c r="J1095" s="6" t="s">
        <v>2381</v>
      </c>
      <c r="K1095" s="7">
        <v>45205</v>
      </c>
      <c r="L1095" s="6" t="s">
        <v>2374</v>
      </c>
      <c r="M1095" s="6" t="s">
        <v>2500</v>
      </c>
      <c r="N1095" s="6" t="s">
        <v>849</v>
      </c>
      <c r="O1095" s="7"/>
      <c r="P1095" s="6" t="s">
        <v>2376</v>
      </c>
    </row>
    <row r="1096" spans="1:16" x14ac:dyDescent="0.25">
      <c r="A1096" s="5">
        <v>69554197</v>
      </c>
      <c r="B1096" s="6" t="s">
        <v>232</v>
      </c>
      <c r="C1096" s="6" t="s">
        <v>2386</v>
      </c>
      <c r="D1096" s="6" t="s">
        <v>2370</v>
      </c>
      <c r="E1096" s="6" t="s">
        <v>2371</v>
      </c>
      <c r="F1096" s="7">
        <v>44984</v>
      </c>
      <c r="G1096" s="7">
        <v>44631</v>
      </c>
      <c r="H1096" s="6" t="s">
        <v>2388</v>
      </c>
      <c r="I1096" s="6" t="s">
        <v>849</v>
      </c>
      <c r="J1096" s="6" t="s">
        <v>2381</v>
      </c>
      <c r="K1096" s="7">
        <v>45200</v>
      </c>
      <c r="L1096" s="6" t="s">
        <v>2374</v>
      </c>
      <c r="M1096" s="6" t="s">
        <v>2420</v>
      </c>
      <c r="N1096" s="6" t="s">
        <v>849</v>
      </c>
      <c r="O1096" s="7"/>
      <c r="P1096" s="6" t="s">
        <v>2376</v>
      </c>
    </row>
    <row r="1097" spans="1:16" x14ac:dyDescent="0.25">
      <c r="A1097" s="5">
        <v>69554198</v>
      </c>
      <c r="B1097" s="6" t="s">
        <v>736</v>
      </c>
      <c r="C1097" s="6" t="s">
        <v>2386</v>
      </c>
      <c r="D1097" s="6" t="s">
        <v>2370</v>
      </c>
      <c r="E1097" s="6" t="s">
        <v>2371</v>
      </c>
      <c r="F1097" s="7">
        <v>44984</v>
      </c>
      <c r="G1097" s="7">
        <v>44631</v>
      </c>
      <c r="H1097" s="6" t="s">
        <v>2984</v>
      </c>
      <c r="I1097" s="6" t="s">
        <v>849</v>
      </c>
      <c r="J1097" s="6" t="s">
        <v>2381</v>
      </c>
      <c r="K1097" s="7">
        <v>45200</v>
      </c>
      <c r="L1097" s="6" t="s">
        <v>2374</v>
      </c>
      <c r="M1097" s="6" t="s">
        <v>2420</v>
      </c>
      <c r="N1097" s="6" t="s">
        <v>849</v>
      </c>
      <c r="O1097" s="7"/>
      <c r="P1097" s="6" t="s">
        <v>2376</v>
      </c>
    </row>
    <row r="1098" spans="1:16" x14ac:dyDescent="0.25">
      <c r="A1098" s="5">
        <v>69554202</v>
      </c>
      <c r="B1098" s="6" t="s">
        <v>812</v>
      </c>
      <c r="C1098" s="6" t="s">
        <v>2378</v>
      </c>
      <c r="D1098" s="6" t="s">
        <v>2370</v>
      </c>
      <c r="E1098" s="6" t="s">
        <v>2411</v>
      </c>
      <c r="F1098" s="7">
        <v>44835</v>
      </c>
      <c r="G1098" s="7">
        <v>44631</v>
      </c>
      <c r="H1098" s="6" t="s">
        <v>3345</v>
      </c>
      <c r="I1098" s="6" t="s">
        <v>849</v>
      </c>
      <c r="J1098" s="6" t="s">
        <v>2381</v>
      </c>
      <c r="K1098" s="7">
        <v>45200</v>
      </c>
      <c r="L1098" s="6" t="s">
        <v>2374</v>
      </c>
      <c r="M1098" s="6" t="s">
        <v>2420</v>
      </c>
      <c r="N1098" s="6" t="s">
        <v>849</v>
      </c>
      <c r="O1098" s="7"/>
      <c r="P1098" s="6" t="s">
        <v>2376</v>
      </c>
    </row>
    <row r="1099" spans="1:16" x14ac:dyDescent="0.25">
      <c r="A1099" s="5">
        <v>69554208</v>
      </c>
      <c r="B1099" s="6" t="s">
        <v>813</v>
      </c>
      <c r="C1099" s="6" t="s">
        <v>2378</v>
      </c>
      <c r="D1099" s="6" t="s">
        <v>2370</v>
      </c>
      <c r="E1099" s="6" t="s">
        <v>2411</v>
      </c>
      <c r="F1099" s="7">
        <v>44835</v>
      </c>
      <c r="G1099" s="7">
        <v>44631</v>
      </c>
      <c r="H1099" s="6" t="s">
        <v>3346</v>
      </c>
      <c r="I1099" s="6" t="s">
        <v>849</v>
      </c>
      <c r="J1099" s="6" t="s">
        <v>2381</v>
      </c>
      <c r="K1099" s="7">
        <v>45200</v>
      </c>
      <c r="L1099" s="6" t="s">
        <v>2374</v>
      </c>
      <c r="M1099" s="6" t="s">
        <v>2420</v>
      </c>
      <c r="N1099" s="6" t="s">
        <v>849</v>
      </c>
      <c r="O1099" s="7"/>
      <c r="P1099" s="6" t="s">
        <v>2376</v>
      </c>
    </row>
    <row r="1100" spans="1:16" x14ac:dyDescent="0.25">
      <c r="A1100" s="5">
        <v>69554209</v>
      </c>
      <c r="B1100" s="6" t="s">
        <v>1140</v>
      </c>
      <c r="C1100" s="6" t="s">
        <v>2378</v>
      </c>
      <c r="D1100" s="6" t="s">
        <v>2370</v>
      </c>
      <c r="E1100" s="6" t="s">
        <v>2405</v>
      </c>
      <c r="F1100" s="7">
        <v>45135</v>
      </c>
      <c r="G1100" s="7">
        <v>44635</v>
      </c>
      <c r="H1100" s="6" t="s">
        <v>3347</v>
      </c>
      <c r="I1100" s="6" t="s">
        <v>849</v>
      </c>
      <c r="J1100" s="6" t="s">
        <v>2381</v>
      </c>
      <c r="K1100" s="7">
        <v>45200</v>
      </c>
      <c r="L1100" s="6" t="s">
        <v>2374</v>
      </c>
      <c r="M1100" s="6" t="s">
        <v>2420</v>
      </c>
      <c r="N1100" s="6" t="s">
        <v>849</v>
      </c>
      <c r="O1100" s="7"/>
      <c r="P1100" s="6" t="s">
        <v>2376</v>
      </c>
    </row>
    <row r="1101" spans="1:16" x14ac:dyDescent="0.25">
      <c r="A1101" s="5">
        <v>69555090</v>
      </c>
      <c r="B1101" s="6" t="s">
        <v>2187</v>
      </c>
      <c r="C1101" s="6" t="s">
        <v>2378</v>
      </c>
      <c r="D1101" s="6" t="s">
        <v>2370</v>
      </c>
      <c r="E1101" s="6" t="s">
        <v>2371</v>
      </c>
      <c r="F1101" s="7">
        <v>44929</v>
      </c>
      <c r="G1101" s="7">
        <v>44635</v>
      </c>
      <c r="H1101" s="6" t="s">
        <v>3348</v>
      </c>
      <c r="I1101" s="6" t="s">
        <v>849</v>
      </c>
      <c r="J1101" s="6" t="s">
        <v>2381</v>
      </c>
      <c r="K1101" s="7">
        <v>45200</v>
      </c>
      <c r="L1101" s="6" t="s">
        <v>2374</v>
      </c>
      <c r="M1101" s="6" t="s">
        <v>2420</v>
      </c>
      <c r="N1101" s="6" t="s">
        <v>849</v>
      </c>
      <c r="O1101" s="7"/>
      <c r="P1101" s="6" t="s">
        <v>2376</v>
      </c>
    </row>
    <row r="1102" spans="1:16" x14ac:dyDescent="0.25">
      <c r="A1102" s="5">
        <v>69555091</v>
      </c>
      <c r="B1102" s="6" t="s">
        <v>450</v>
      </c>
      <c r="C1102" s="6" t="s">
        <v>2378</v>
      </c>
      <c r="D1102" s="6" t="s">
        <v>2370</v>
      </c>
      <c r="E1102" s="6" t="s">
        <v>2371</v>
      </c>
      <c r="F1102" s="7">
        <v>44929</v>
      </c>
      <c r="G1102" s="7">
        <v>44635</v>
      </c>
      <c r="H1102" s="6" t="s">
        <v>3349</v>
      </c>
      <c r="I1102" s="6" t="s">
        <v>849</v>
      </c>
      <c r="J1102" s="6" t="s">
        <v>2381</v>
      </c>
      <c r="K1102" s="7">
        <v>45200</v>
      </c>
      <c r="L1102" s="6" t="s">
        <v>2374</v>
      </c>
      <c r="M1102" s="6" t="s">
        <v>2420</v>
      </c>
      <c r="N1102" s="6" t="s">
        <v>849</v>
      </c>
      <c r="O1102" s="7"/>
      <c r="P1102" s="6" t="s">
        <v>2376</v>
      </c>
    </row>
    <row r="1103" spans="1:16" x14ac:dyDescent="0.25">
      <c r="A1103" s="5">
        <v>69555092</v>
      </c>
      <c r="B1103" s="6" t="s">
        <v>449</v>
      </c>
      <c r="C1103" s="6" t="s">
        <v>2378</v>
      </c>
      <c r="D1103" s="6" t="s">
        <v>2370</v>
      </c>
      <c r="E1103" s="6" t="s">
        <v>2371</v>
      </c>
      <c r="F1103" s="7">
        <v>44929</v>
      </c>
      <c r="G1103" s="7">
        <v>44635</v>
      </c>
      <c r="H1103" s="6" t="s">
        <v>3350</v>
      </c>
      <c r="I1103" s="6" t="s">
        <v>849</v>
      </c>
      <c r="J1103" s="6" t="s">
        <v>2381</v>
      </c>
      <c r="K1103" s="7">
        <v>45200</v>
      </c>
      <c r="L1103" s="6" t="s">
        <v>2374</v>
      </c>
      <c r="M1103" s="6" t="s">
        <v>2420</v>
      </c>
      <c r="N1103" s="6" t="s">
        <v>849</v>
      </c>
      <c r="O1103" s="7"/>
      <c r="P1103" s="6" t="s">
        <v>2376</v>
      </c>
    </row>
    <row r="1104" spans="1:16" x14ac:dyDescent="0.25">
      <c r="A1104" s="5">
        <v>69555093</v>
      </c>
      <c r="B1104" s="6" t="s">
        <v>822</v>
      </c>
      <c r="C1104" s="6" t="s">
        <v>2378</v>
      </c>
      <c r="D1104" s="6" t="s">
        <v>2370</v>
      </c>
      <c r="E1104" s="6" t="s">
        <v>2371</v>
      </c>
      <c r="F1104" s="7">
        <v>44929</v>
      </c>
      <c r="G1104" s="7">
        <v>44635</v>
      </c>
      <c r="H1104" s="6" t="s">
        <v>3351</v>
      </c>
      <c r="I1104" s="6" t="s">
        <v>849</v>
      </c>
      <c r="J1104" s="6" t="s">
        <v>2381</v>
      </c>
      <c r="K1104" s="7">
        <v>45200</v>
      </c>
      <c r="L1104" s="6" t="s">
        <v>2374</v>
      </c>
      <c r="M1104" s="6" t="s">
        <v>2420</v>
      </c>
      <c r="N1104" s="6" t="s">
        <v>849</v>
      </c>
      <c r="O1104" s="7"/>
      <c r="P1104" s="6" t="s">
        <v>2376</v>
      </c>
    </row>
    <row r="1105" spans="1:16" x14ac:dyDescent="0.25">
      <c r="A1105" s="5">
        <v>69556602</v>
      </c>
      <c r="B1105" s="6" t="s">
        <v>408</v>
      </c>
      <c r="C1105" s="6" t="s">
        <v>2378</v>
      </c>
      <c r="D1105" s="6" t="s">
        <v>2370</v>
      </c>
      <c r="E1105" s="6" t="s">
        <v>2371</v>
      </c>
      <c r="F1105" s="7">
        <v>44799</v>
      </c>
      <c r="G1105" s="7">
        <v>44636</v>
      </c>
      <c r="H1105" s="6" t="s">
        <v>3149</v>
      </c>
      <c r="I1105" s="6" t="s">
        <v>849</v>
      </c>
      <c r="J1105" s="6" t="s">
        <v>2381</v>
      </c>
      <c r="K1105" s="7">
        <v>45205</v>
      </c>
      <c r="L1105" s="6" t="s">
        <v>2374</v>
      </c>
      <c r="M1105" s="6" t="s">
        <v>2375</v>
      </c>
      <c r="N1105" s="6" t="s">
        <v>849</v>
      </c>
      <c r="O1105" s="7"/>
      <c r="P1105" s="6" t="s">
        <v>2376</v>
      </c>
    </row>
    <row r="1106" spans="1:16" x14ac:dyDescent="0.25">
      <c r="A1106" s="5">
        <v>69557443</v>
      </c>
      <c r="B1106" s="6" t="s">
        <v>409</v>
      </c>
      <c r="C1106" s="6" t="s">
        <v>2378</v>
      </c>
      <c r="D1106" s="6" t="s">
        <v>2370</v>
      </c>
      <c r="E1106" s="6" t="s">
        <v>2371</v>
      </c>
      <c r="F1106" s="7">
        <v>44801</v>
      </c>
      <c r="G1106" s="7">
        <v>44635</v>
      </c>
      <c r="H1106" s="6" t="s">
        <v>3151</v>
      </c>
      <c r="I1106" s="6" t="s">
        <v>849</v>
      </c>
      <c r="J1106" s="6" t="s">
        <v>2381</v>
      </c>
      <c r="K1106" s="7">
        <v>45205</v>
      </c>
      <c r="L1106" s="6" t="s">
        <v>2374</v>
      </c>
      <c r="M1106" s="6" t="s">
        <v>2375</v>
      </c>
      <c r="N1106" s="6" t="s">
        <v>849</v>
      </c>
      <c r="O1106" s="7"/>
      <c r="P1106" s="6" t="s">
        <v>2376</v>
      </c>
    </row>
    <row r="1107" spans="1:16" x14ac:dyDescent="0.25">
      <c r="A1107" s="5">
        <v>69564623</v>
      </c>
      <c r="B1107" s="6" t="s">
        <v>410</v>
      </c>
      <c r="C1107" s="6" t="s">
        <v>2378</v>
      </c>
      <c r="D1107" s="6" t="s">
        <v>2370</v>
      </c>
      <c r="E1107" s="6" t="s">
        <v>2371</v>
      </c>
      <c r="F1107" s="7">
        <v>44929</v>
      </c>
      <c r="G1107" s="7">
        <v>44645</v>
      </c>
      <c r="H1107" s="6" t="s">
        <v>3352</v>
      </c>
      <c r="I1107" s="6" t="s">
        <v>849</v>
      </c>
      <c r="J1107" s="6" t="s">
        <v>2381</v>
      </c>
      <c r="K1107" s="7">
        <v>45200</v>
      </c>
      <c r="L1107" s="6" t="s">
        <v>2374</v>
      </c>
      <c r="M1107" s="6" t="s">
        <v>2420</v>
      </c>
      <c r="N1107" s="6" t="s">
        <v>849</v>
      </c>
      <c r="O1107" s="7"/>
      <c r="P1107" s="6" t="s">
        <v>2376</v>
      </c>
    </row>
    <row r="1108" spans="1:16" x14ac:dyDescent="0.25">
      <c r="A1108" s="5">
        <v>69565374</v>
      </c>
      <c r="B1108" s="6" t="s">
        <v>411</v>
      </c>
      <c r="C1108" s="6" t="s">
        <v>2378</v>
      </c>
      <c r="D1108" s="6" t="s">
        <v>2370</v>
      </c>
      <c r="E1108" s="6" t="s">
        <v>2371</v>
      </c>
      <c r="F1108" s="7">
        <v>44909</v>
      </c>
      <c r="G1108" s="7">
        <v>44648</v>
      </c>
      <c r="H1108" s="6" t="s">
        <v>3353</v>
      </c>
      <c r="I1108" s="6" t="s">
        <v>849</v>
      </c>
      <c r="J1108" s="6" t="s">
        <v>2381</v>
      </c>
      <c r="K1108" s="7">
        <v>45200</v>
      </c>
      <c r="L1108" s="6" t="s">
        <v>2374</v>
      </c>
      <c r="M1108" s="6" t="s">
        <v>2420</v>
      </c>
      <c r="N1108" s="6" t="s">
        <v>849</v>
      </c>
      <c r="O1108" s="7"/>
      <c r="P1108" s="6" t="s">
        <v>2376</v>
      </c>
    </row>
    <row r="1109" spans="1:16" x14ac:dyDescent="0.25">
      <c r="A1109" s="5">
        <v>69565375</v>
      </c>
      <c r="B1109" s="6" t="s">
        <v>814</v>
      </c>
      <c r="C1109" s="6" t="s">
        <v>2378</v>
      </c>
      <c r="D1109" s="6" t="s">
        <v>2370</v>
      </c>
      <c r="E1109" s="6" t="s">
        <v>2405</v>
      </c>
      <c r="F1109" s="7">
        <v>45140</v>
      </c>
      <c r="G1109" s="7">
        <v>44648</v>
      </c>
      <c r="H1109" s="6" t="s">
        <v>3354</v>
      </c>
      <c r="I1109" s="6" t="s">
        <v>849</v>
      </c>
      <c r="J1109" s="6" t="s">
        <v>2381</v>
      </c>
      <c r="K1109" s="7">
        <v>45200</v>
      </c>
      <c r="L1109" s="6" t="s">
        <v>2374</v>
      </c>
      <c r="M1109" s="6" t="s">
        <v>2420</v>
      </c>
      <c r="N1109" s="6" t="s">
        <v>849</v>
      </c>
      <c r="O1109" s="7"/>
      <c r="P1109" s="6" t="s">
        <v>2376</v>
      </c>
    </row>
    <row r="1110" spans="1:16" x14ac:dyDescent="0.25">
      <c r="A1110" s="5">
        <v>69565376</v>
      </c>
      <c r="B1110" s="6" t="s">
        <v>412</v>
      </c>
      <c r="C1110" s="6" t="s">
        <v>2378</v>
      </c>
      <c r="D1110" s="6" t="s">
        <v>2370</v>
      </c>
      <c r="E1110" s="6" t="s">
        <v>2371</v>
      </c>
      <c r="F1110" s="7">
        <v>44883</v>
      </c>
      <c r="G1110" s="7">
        <v>44648</v>
      </c>
      <c r="H1110" s="6" t="s">
        <v>3355</v>
      </c>
      <c r="I1110" s="6" t="s">
        <v>849</v>
      </c>
      <c r="J1110" s="6" t="s">
        <v>2381</v>
      </c>
      <c r="K1110" s="7">
        <v>45200</v>
      </c>
      <c r="L1110" s="6" t="s">
        <v>2374</v>
      </c>
      <c r="M1110" s="6" t="s">
        <v>2420</v>
      </c>
      <c r="N1110" s="6" t="s">
        <v>849</v>
      </c>
      <c r="O1110" s="7"/>
      <c r="P1110" s="6" t="s">
        <v>2376</v>
      </c>
    </row>
    <row r="1111" spans="1:16" x14ac:dyDescent="0.25">
      <c r="A1111" s="5">
        <v>69565377</v>
      </c>
      <c r="B1111" s="6" t="s">
        <v>413</v>
      </c>
      <c r="C1111" s="6" t="s">
        <v>2378</v>
      </c>
      <c r="D1111" s="6" t="s">
        <v>2370</v>
      </c>
      <c r="E1111" s="6" t="s">
        <v>2371</v>
      </c>
      <c r="F1111" s="7">
        <v>44883</v>
      </c>
      <c r="G1111" s="7">
        <v>44648</v>
      </c>
      <c r="H1111" s="6" t="s">
        <v>3356</v>
      </c>
      <c r="I1111" s="6" t="s">
        <v>849</v>
      </c>
      <c r="J1111" s="6" t="s">
        <v>2381</v>
      </c>
      <c r="K1111" s="7">
        <v>45200</v>
      </c>
      <c r="L1111" s="6" t="s">
        <v>2374</v>
      </c>
      <c r="M1111" s="6" t="s">
        <v>2420</v>
      </c>
      <c r="N1111" s="6" t="s">
        <v>849</v>
      </c>
      <c r="O1111" s="7"/>
      <c r="P1111" s="6" t="s">
        <v>2376</v>
      </c>
    </row>
    <row r="1112" spans="1:16" x14ac:dyDescent="0.25">
      <c r="A1112" s="5">
        <v>69568828</v>
      </c>
      <c r="B1112" s="6" t="s">
        <v>1596</v>
      </c>
      <c r="C1112" s="6" t="s">
        <v>2378</v>
      </c>
      <c r="D1112" s="6" t="s">
        <v>2370</v>
      </c>
      <c r="E1112" s="6" t="s">
        <v>2371</v>
      </c>
      <c r="F1112" s="7">
        <v>45039</v>
      </c>
      <c r="G1112" s="7">
        <v>44650</v>
      </c>
      <c r="H1112" s="6" t="s">
        <v>2790</v>
      </c>
      <c r="I1112" s="6" t="s">
        <v>849</v>
      </c>
      <c r="J1112" s="6" t="s">
        <v>2381</v>
      </c>
      <c r="K1112" s="7">
        <v>45200</v>
      </c>
      <c r="L1112" s="6" t="s">
        <v>2374</v>
      </c>
      <c r="M1112" s="6" t="s">
        <v>2420</v>
      </c>
      <c r="N1112" s="6" t="s">
        <v>849</v>
      </c>
      <c r="O1112" s="7"/>
      <c r="P1112" s="6" t="s">
        <v>2376</v>
      </c>
    </row>
    <row r="1113" spans="1:16" x14ac:dyDescent="0.25">
      <c r="A1113" s="5">
        <v>69568829</v>
      </c>
      <c r="B1113" s="6" t="s">
        <v>415</v>
      </c>
      <c r="C1113" s="6" t="s">
        <v>2378</v>
      </c>
      <c r="D1113" s="6" t="s">
        <v>2370</v>
      </c>
      <c r="E1113" s="6" t="s">
        <v>2371</v>
      </c>
      <c r="F1113" s="7">
        <v>45039</v>
      </c>
      <c r="G1113" s="7">
        <v>44650</v>
      </c>
      <c r="H1113" s="6" t="s">
        <v>2791</v>
      </c>
      <c r="I1113" s="6" t="s">
        <v>849</v>
      </c>
      <c r="J1113" s="6" t="s">
        <v>2381</v>
      </c>
      <c r="K1113" s="7">
        <v>45200</v>
      </c>
      <c r="L1113" s="6" t="s">
        <v>2374</v>
      </c>
      <c r="M1113" s="6" t="s">
        <v>2420</v>
      </c>
      <c r="N1113" s="6" t="s">
        <v>849</v>
      </c>
      <c r="O1113" s="7"/>
      <c r="P1113" s="6" t="s">
        <v>2376</v>
      </c>
    </row>
    <row r="1114" spans="1:16" x14ac:dyDescent="0.25">
      <c r="A1114" s="5">
        <v>69568962</v>
      </c>
      <c r="B1114" s="6" t="s">
        <v>416</v>
      </c>
      <c r="C1114" s="6" t="s">
        <v>2378</v>
      </c>
      <c r="D1114" s="6" t="s">
        <v>2370</v>
      </c>
      <c r="E1114" s="6" t="s">
        <v>2371</v>
      </c>
      <c r="F1114" s="7">
        <v>45050</v>
      </c>
      <c r="G1114" s="7">
        <v>44659</v>
      </c>
      <c r="H1114" s="6" t="s">
        <v>2922</v>
      </c>
      <c r="I1114" s="6" t="s">
        <v>849</v>
      </c>
      <c r="J1114" s="6" t="s">
        <v>2381</v>
      </c>
      <c r="K1114" s="7">
        <v>45200</v>
      </c>
      <c r="L1114" s="6" t="s">
        <v>2374</v>
      </c>
      <c r="M1114" s="6" t="s">
        <v>2420</v>
      </c>
      <c r="N1114" s="6" t="s">
        <v>849</v>
      </c>
      <c r="O1114" s="7"/>
      <c r="P1114" s="6" t="s">
        <v>2376</v>
      </c>
    </row>
    <row r="1115" spans="1:16" x14ac:dyDescent="0.25">
      <c r="A1115" s="5">
        <v>69568963</v>
      </c>
      <c r="B1115" s="6" t="s">
        <v>230</v>
      </c>
      <c r="C1115" s="6" t="s">
        <v>2378</v>
      </c>
      <c r="D1115" s="6" t="s">
        <v>2370</v>
      </c>
      <c r="E1115" s="6" t="s">
        <v>2371</v>
      </c>
      <c r="F1115" s="7">
        <v>44974</v>
      </c>
      <c r="G1115" s="7">
        <v>44659</v>
      </c>
      <c r="H1115" s="6" t="s">
        <v>2529</v>
      </c>
      <c r="I1115" s="6" t="s">
        <v>849</v>
      </c>
      <c r="J1115" s="6" t="s">
        <v>2381</v>
      </c>
      <c r="K1115" s="7">
        <v>45200</v>
      </c>
      <c r="L1115" s="6" t="s">
        <v>2374</v>
      </c>
      <c r="M1115" s="6" t="s">
        <v>2420</v>
      </c>
      <c r="N1115" s="6" t="s">
        <v>849</v>
      </c>
      <c r="O1115" s="7"/>
      <c r="P1115" s="6" t="s">
        <v>2376</v>
      </c>
    </row>
    <row r="1116" spans="1:16" x14ac:dyDescent="0.25">
      <c r="A1116" s="5">
        <v>69568964</v>
      </c>
      <c r="B1116" s="6" t="s">
        <v>1808</v>
      </c>
      <c r="C1116" s="6" t="s">
        <v>2378</v>
      </c>
      <c r="D1116" s="6" t="s">
        <v>2370</v>
      </c>
      <c r="E1116" s="6" t="s">
        <v>2371</v>
      </c>
      <c r="F1116" s="7">
        <v>45009</v>
      </c>
      <c r="G1116" s="7">
        <v>44659</v>
      </c>
      <c r="H1116" s="6" t="s">
        <v>2527</v>
      </c>
      <c r="I1116" s="6" t="s">
        <v>849</v>
      </c>
      <c r="J1116" s="6" t="s">
        <v>2381</v>
      </c>
      <c r="K1116" s="7">
        <v>45200</v>
      </c>
      <c r="L1116" s="6" t="s">
        <v>2374</v>
      </c>
      <c r="M1116" s="6" t="s">
        <v>2420</v>
      </c>
      <c r="N1116" s="6" t="s">
        <v>849</v>
      </c>
      <c r="O1116" s="7"/>
      <c r="P1116" s="6" t="s">
        <v>2376</v>
      </c>
    </row>
    <row r="1117" spans="1:16" x14ac:dyDescent="0.25">
      <c r="A1117" s="5">
        <v>69568965</v>
      </c>
      <c r="B1117" s="6" t="s">
        <v>815</v>
      </c>
      <c r="C1117" s="6" t="s">
        <v>2378</v>
      </c>
      <c r="D1117" s="6" t="s">
        <v>2370</v>
      </c>
      <c r="E1117" s="6" t="s">
        <v>2371</v>
      </c>
      <c r="F1117" s="7">
        <v>45039</v>
      </c>
      <c r="G1117" s="7">
        <v>44659</v>
      </c>
      <c r="H1117" s="6" t="s">
        <v>2923</v>
      </c>
      <c r="I1117" s="6" t="s">
        <v>849</v>
      </c>
      <c r="J1117" s="6" t="s">
        <v>2381</v>
      </c>
      <c r="K1117" s="7">
        <v>45200</v>
      </c>
      <c r="L1117" s="6" t="s">
        <v>2374</v>
      </c>
      <c r="M1117" s="6" t="s">
        <v>2420</v>
      </c>
      <c r="N1117" s="6" t="s">
        <v>849</v>
      </c>
      <c r="O1117" s="7"/>
      <c r="P1117" s="6" t="s">
        <v>2376</v>
      </c>
    </row>
    <row r="1118" spans="1:16" x14ac:dyDescent="0.25">
      <c r="A1118" s="5">
        <v>69568970</v>
      </c>
      <c r="B1118" s="6" t="s">
        <v>816</v>
      </c>
      <c r="C1118" s="6" t="s">
        <v>2378</v>
      </c>
      <c r="D1118" s="6" t="s">
        <v>2370</v>
      </c>
      <c r="E1118" s="6" t="s">
        <v>2371</v>
      </c>
      <c r="F1118" s="7">
        <v>44909</v>
      </c>
      <c r="G1118" s="7">
        <v>44650</v>
      </c>
      <c r="H1118" s="6" t="s">
        <v>3357</v>
      </c>
      <c r="I1118" s="6" t="s">
        <v>849</v>
      </c>
      <c r="J1118" s="6" t="s">
        <v>2381</v>
      </c>
      <c r="K1118" s="7">
        <v>45200</v>
      </c>
      <c r="L1118" s="6" t="s">
        <v>2374</v>
      </c>
      <c r="M1118" s="6" t="s">
        <v>2420</v>
      </c>
      <c r="N1118" s="6" t="s">
        <v>849</v>
      </c>
      <c r="O1118" s="7"/>
      <c r="P1118" s="6" t="s">
        <v>2376</v>
      </c>
    </row>
    <row r="1119" spans="1:16" x14ac:dyDescent="0.25">
      <c r="A1119" s="5">
        <v>69571484</v>
      </c>
      <c r="B1119" s="6" t="s">
        <v>418</v>
      </c>
      <c r="C1119" s="6" t="s">
        <v>2378</v>
      </c>
      <c r="D1119" s="6" t="s">
        <v>2370</v>
      </c>
      <c r="E1119" s="6" t="s">
        <v>2371</v>
      </c>
      <c r="F1119" s="7">
        <v>44998</v>
      </c>
      <c r="G1119" s="7">
        <v>44657</v>
      </c>
      <c r="H1119" s="6" t="s">
        <v>2901</v>
      </c>
      <c r="I1119" s="6" t="s">
        <v>849</v>
      </c>
      <c r="J1119" s="6" t="s">
        <v>2381</v>
      </c>
      <c r="K1119" s="7">
        <v>45200</v>
      </c>
      <c r="L1119" s="6" t="s">
        <v>2374</v>
      </c>
      <c r="M1119" s="6" t="s">
        <v>2420</v>
      </c>
      <c r="N1119" s="6" t="s">
        <v>849</v>
      </c>
      <c r="O1119" s="7"/>
      <c r="P1119" s="6" t="s">
        <v>2376</v>
      </c>
    </row>
    <row r="1120" spans="1:16" x14ac:dyDescent="0.25">
      <c r="A1120" s="5">
        <v>69572544</v>
      </c>
      <c r="B1120" s="6" t="s">
        <v>771</v>
      </c>
      <c r="C1120" s="6" t="s">
        <v>2378</v>
      </c>
      <c r="D1120" s="6" t="s">
        <v>2370</v>
      </c>
      <c r="E1120" s="6" t="s">
        <v>2371</v>
      </c>
      <c r="F1120" s="7">
        <v>44993</v>
      </c>
      <c r="G1120" s="7">
        <v>44657</v>
      </c>
      <c r="H1120" s="6" t="s">
        <v>2968</v>
      </c>
      <c r="I1120" s="6" t="s">
        <v>849</v>
      </c>
      <c r="J1120" s="6" t="s">
        <v>2381</v>
      </c>
      <c r="K1120" s="7">
        <v>45200</v>
      </c>
      <c r="L1120" s="6" t="s">
        <v>2374</v>
      </c>
      <c r="M1120" s="6" t="s">
        <v>2420</v>
      </c>
      <c r="N1120" s="6" t="s">
        <v>849</v>
      </c>
      <c r="O1120" s="7"/>
      <c r="P1120" s="6" t="s">
        <v>2376</v>
      </c>
    </row>
    <row r="1121" spans="1:16" x14ac:dyDescent="0.25">
      <c r="A1121" s="5">
        <v>69572657</v>
      </c>
      <c r="B1121" s="6" t="s">
        <v>419</v>
      </c>
      <c r="C1121" s="6" t="s">
        <v>2378</v>
      </c>
      <c r="D1121" s="6" t="s">
        <v>2370</v>
      </c>
      <c r="E1121" s="6" t="s">
        <v>2371</v>
      </c>
      <c r="F1121" s="7">
        <v>44805</v>
      </c>
      <c r="G1121" s="7">
        <v>44657</v>
      </c>
      <c r="H1121" s="6" t="s">
        <v>2964</v>
      </c>
      <c r="I1121" s="6" t="s">
        <v>849</v>
      </c>
      <c r="J1121" s="6" t="s">
        <v>2381</v>
      </c>
      <c r="K1121" s="7">
        <v>45200</v>
      </c>
      <c r="L1121" s="6" t="s">
        <v>2374</v>
      </c>
      <c r="M1121" s="6" t="s">
        <v>2420</v>
      </c>
      <c r="N1121" s="6" t="s">
        <v>849</v>
      </c>
      <c r="O1121" s="7"/>
      <c r="P1121" s="6" t="s">
        <v>2376</v>
      </c>
    </row>
    <row r="1122" spans="1:16" x14ac:dyDescent="0.25">
      <c r="A1122" s="5">
        <v>69572658</v>
      </c>
      <c r="B1122" s="6" t="s">
        <v>817</v>
      </c>
      <c r="C1122" s="6" t="s">
        <v>2378</v>
      </c>
      <c r="D1122" s="6" t="s">
        <v>2370</v>
      </c>
      <c r="E1122" s="6" t="s">
        <v>2371</v>
      </c>
      <c r="F1122" s="7">
        <v>44972</v>
      </c>
      <c r="G1122" s="7">
        <v>44657</v>
      </c>
      <c r="H1122" s="6" t="s">
        <v>2956</v>
      </c>
      <c r="I1122" s="6" t="s">
        <v>849</v>
      </c>
      <c r="J1122" s="6" t="s">
        <v>2381</v>
      </c>
      <c r="K1122" s="7">
        <v>45200</v>
      </c>
      <c r="L1122" s="6" t="s">
        <v>2374</v>
      </c>
      <c r="M1122" s="6" t="s">
        <v>2420</v>
      </c>
      <c r="N1122" s="6" t="s">
        <v>849</v>
      </c>
      <c r="O1122" s="7"/>
      <c r="P1122" s="6" t="s">
        <v>2376</v>
      </c>
    </row>
    <row r="1123" spans="1:16" x14ac:dyDescent="0.25">
      <c r="A1123" s="5">
        <v>69572659</v>
      </c>
      <c r="B1123" s="6" t="s">
        <v>420</v>
      </c>
      <c r="C1123" s="6" t="s">
        <v>2378</v>
      </c>
      <c r="D1123" s="6" t="s">
        <v>2370</v>
      </c>
      <c r="E1123" s="6" t="s">
        <v>2371</v>
      </c>
      <c r="F1123" s="7">
        <v>44882</v>
      </c>
      <c r="G1123" s="7">
        <v>44657</v>
      </c>
      <c r="H1123" s="6" t="s">
        <v>2955</v>
      </c>
      <c r="I1123" s="6" t="s">
        <v>849</v>
      </c>
      <c r="J1123" s="6" t="s">
        <v>2381</v>
      </c>
      <c r="K1123" s="7">
        <v>45200</v>
      </c>
      <c r="L1123" s="6" t="s">
        <v>2374</v>
      </c>
      <c r="M1123" s="6" t="s">
        <v>2420</v>
      </c>
      <c r="N1123" s="6" t="s">
        <v>849</v>
      </c>
      <c r="O1123" s="7"/>
      <c r="P1123" s="6" t="s">
        <v>2376</v>
      </c>
    </row>
    <row r="1124" spans="1:16" x14ac:dyDescent="0.25">
      <c r="A1124" s="5">
        <v>69572661</v>
      </c>
      <c r="B1124" s="6" t="s">
        <v>586</v>
      </c>
      <c r="C1124" s="6" t="s">
        <v>2378</v>
      </c>
      <c r="D1124" s="6" t="s">
        <v>2370</v>
      </c>
      <c r="E1124" s="6" t="s">
        <v>2371</v>
      </c>
      <c r="F1124" s="7">
        <v>44943</v>
      </c>
      <c r="G1124" s="7">
        <v>44656</v>
      </c>
      <c r="H1124" s="6" t="s">
        <v>3353</v>
      </c>
      <c r="I1124" s="6" t="s">
        <v>849</v>
      </c>
      <c r="J1124" s="6" t="s">
        <v>2381</v>
      </c>
      <c r="K1124" s="7">
        <v>45200</v>
      </c>
      <c r="L1124" s="6" t="s">
        <v>2374</v>
      </c>
      <c r="M1124" s="6" t="s">
        <v>2420</v>
      </c>
      <c r="N1124" s="6" t="s">
        <v>849</v>
      </c>
      <c r="O1124" s="7"/>
      <c r="P1124" s="6" t="s">
        <v>2376</v>
      </c>
    </row>
    <row r="1125" spans="1:16" x14ac:dyDescent="0.25">
      <c r="A1125" s="5">
        <v>69577487</v>
      </c>
      <c r="B1125" s="6" t="s">
        <v>3358</v>
      </c>
      <c r="C1125" s="6" t="s">
        <v>2378</v>
      </c>
      <c r="D1125" s="6" t="s">
        <v>2370</v>
      </c>
      <c r="E1125" s="6" t="s">
        <v>2405</v>
      </c>
      <c r="F1125" s="7">
        <v>45113</v>
      </c>
      <c r="G1125" s="7">
        <v>44670</v>
      </c>
      <c r="H1125" s="6" t="s">
        <v>2402</v>
      </c>
      <c r="I1125" s="6" t="s">
        <v>849</v>
      </c>
      <c r="J1125" s="6" t="s">
        <v>2381</v>
      </c>
      <c r="K1125" s="7">
        <v>45200</v>
      </c>
      <c r="L1125" s="6" t="s">
        <v>2374</v>
      </c>
      <c r="M1125" s="6" t="s">
        <v>2396</v>
      </c>
      <c r="N1125" s="6" t="s">
        <v>849</v>
      </c>
      <c r="O1125" s="7"/>
      <c r="P1125" s="6" t="s">
        <v>2376</v>
      </c>
    </row>
    <row r="1126" spans="1:16" x14ac:dyDescent="0.25">
      <c r="A1126" s="5">
        <v>69577493</v>
      </c>
      <c r="B1126" s="6" t="s">
        <v>421</v>
      </c>
      <c r="C1126" s="6" t="s">
        <v>2378</v>
      </c>
      <c r="D1126" s="6" t="s">
        <v>2370</v>
      </c>
      <c r="E1126" s="6" t="s">
        <v>2371</v>
      </c>
      <c r="F1126" s="7">
        <v>45051</v>
      </c>
      <c r="G1126" s="7">
        <v>44678</v>
      </c>
      <c r="H1126" s="6" t="s">
        <v>3110</v>
      </c>
      <c r="I1126" s="6" t="s">
        <v>849</v>
      </c>
      <c r="J1126" s="6" t="s">
        <v>2381</v>
      </c>
      <c r="K1126" s="7">
        <v>45203</v>
      </c>
      <c r="L1126" s="6" t="s">
        <v>2374</v>
      </c>
      <c r="M1126" s="6" t="s">
        <v>3308</v>
      </c>
      <c r="N1126" s="6" t="s">
        <v>849</v>
      </c>
      <c r="O1126" s="7"/>
      <c r="P1126" s="6" t="s">
        <v>2376</v>
      </c>
    </row>
    <row r="1127" spans="1:16" x14ac:dyDescent="0.25">
      <c r="A1127" s="5">
        <v>69586716</v>
      </c>
      <c r="B1127" s="6" t="s">
        <v>422</v>
      </c>
      <c r="C1127" s="6" t="s">
        <v>2378</v>
      </c>
      <c r="D1127" s="6" t="s">
        <v>2370</v>
      </c>
      <c r="E1127" s="6" t="s">
        <v>2371</v>
      </c>
      <c r="F1127" s="7">
        <v>44943</v>
      </c>
      <c r="G1127" s="7">
        <v>44678</v>
      </c>
      <c r="H1127" s="6" t="s">
        <v>3111</v>
      </c>
      <c r="I1127" s="6" t="s">
        <v>849</v>
      </c>
      <c r="J1127" s="6" t="s">
        <v>2381</v>
      </c>
      <c r="K1127" s="7">
        <v>45200</v>
      </c>
      <c r="L1127" s="6" t="s">
        <v>2374</v>
      </c>
      <c r="M1127" s="6" t="s">
        <v>2420</v>
      </c>
      <c r="N1127" s="6" t="s">
        <v>849</v>
      </c>
      <c r="O1127" s="7"/>
      <c r="P1127" s="6" t="s">
        <v>2376</v>
      </c>
    </row>
    <row r="1128" spans="1:16" x14ac:dyDescent="0.25">
      <c r="A1128" s="5">
        <v>69586720</v>
      </c>
      <c r="B1128" s="6" t="s">
        <v>423</v>
      </c>
      <c r="C1128" s="6" t="s">
        <v>2378</v>
      </c>
      <c r="D1128" s="6" t="s">
        <v>2370</v>
      </c>
      <c r="E1128" s="6" t="s">
        <v>2371</v>
      </c>
      <c r="F1128" s="7">
        <v>44986</v>
      </c>
      <c r="G1128" s="7">
        <v>44678</v>
      </c>
      <c r="H1128" s="6" t="s">
        <v>3147</v>
      </c>
      <c r="I1128" s="6" t="s">
        <v>849</v>
      </c>
      <c r="J1128" s="6" t="s">
        <v>2381</v>
      </c>
      <c r="K1128" s="7">
        <v>45205</v>
      </c>
      <c r="L1128" s="6" t="s">
        <v>2374</v>
      </c>
      <c r="M1128" s="6" t="s">
        <v>2500</v>
      </c>
      <c r="N1128" s="6" t="s">
        <v>849</v>
      </c>
      <c r="O1128" s="7"/>
      <c r="P1128" s="6" t="s">
        <v>2376</v>
      </c>
    </row>
    <row r="1129" spans="1:16" x14ac:dyDescent="0.25">
      <c r="A1129" s="5">
        <v>69587862</v>
      </c>
      <c r="B1129" s="6" t="s">
        <v>1799</v>
      </c>
      <c r="C1129" s="6" t="s">
        <v>2378</v>
      </c>
      <c r="D1129" s="6" t="s">
        <v>2370</v>
      </c>
      <c r="E1129" s="6" t="s">
        <v>2371</v>
      </c>
      <c r="F1129" s="7">
        <v>45139</v>
      </c>
      <c r="G1129" s="7">
        <v>44679</v>
      </c>
      <c r="H1129" s="6" t="s">
        <v>2910</v>
      </c>
      <c r="I1129" s="6" t="s">
        <v>849</v>
      </c>
      <c r="J1129" s="6" t="s">
        <v>2381</v>
      </c>
      <c r="K1129" s="7">
        <v>45200</v>
      </c>
      <c r="L1129" s="6" t="s">
        <v>2374</v>
      </c>
      <c r="M1129" s="6" t="s">
        <v>2420</v>
      </c>
      <c r="N1129" s="6" t="s">
        <v>849</v>
      </c>
      <c r="O1129" s="7"/>
      <c r="P1129" s="6" t="s">
        <v>2376</v>
      </c>
    </row>
    <row r="1130" spans="1:16" x14ac:dyDescent="0.25">
      <c r="A1130" s="5">
        <v>69587863</v>
      </c>
      <c r="B1130" s="6" t="s">
        <v>425</v>
      </c>
      <c r="C1130" s="6" t="s">
        <v>2378</v>
      </c>
      <c r="D1130" s="6" t="s">
        <v>2370</v>
      </c>
      <c r="E1130" s="6" t="s">
        <v>2379</v>
      </c>
      <c r="F1130" s="7">
        <v>45243</v>
      </c>
      <c r="G1130" s="7">
        <v>44679</v>
      </c>
      <c r="H1130" s="6" t="s">
        <v>2717</v>
      </c>
      <c r="I1130" s="6" t="s">
        <v>849</v>
      </c>
      <c r="J1130" s="6" t="s">
        <v>2381</v>
      </c>
      <c r="K1130" s="7">
        <v>45204</v>
      </c>
      <c r="L1130" s="6" t="s">
        <v>2374</v>
      </c>
      <c r="M1130" s="6" t="s">
        <v>2381</v>
      </c>
      <c r="N1130" s="6" t="s">
        <v>849</v>
      </c>
      <c r="O1130" s="7"/>
      <c r="P1130" s="6" t="s">
        <v>2376</v>
      </c>
    </row>
    <row r="1131" spans="1:16" x14ac:dyDescent="0.25">
      <c r="A1131" s="5">
        <v>69591653</v>
      </c>
      <c r="B1131" s="6" t="s">
        <v>211</v>
      </c>
      <c r="C1131" s="6" t="s">
        <v>2378</v>
      </c>
      <c r="D1131" s="6" t="s">
        <v>2370</v>
      </c>
      <c r="E1131" s="6" t="s">
        <v>2379</v>
      </c>
      <c r="F1131" s="7">
        <v>45233</v>
      </c>
      <c r="G1131" s="7">
        <v>44683</v>
      </c>
      <c r="H1131" s="6" t="s">
        <v>2559</v>
      </c>
      <c r="I1131" s="6" t="s">
        <v>849</v>
      </c>
      <c r="J1131" s="6" t="s">
        <v>2381</v>
      </c>
      <c r="K1131" s="7">
        <v>45200</v>
      </c>
      <c r="L1131" s="6" t="s">
        <v>2374</v>
      </c>
      <c r="M1131" s="6" t="s">
        <v>2420</v>
      </c>
      <c r="N1131" s="6" t="s">
        <v>849</v>
      </c>
      <c r="O1131" s="7"/>
      <c r="P1131" s="6" t="s">
        <v>2376</v>
      </c>
    </row>
    <row r="1132" spans="1:16" x14ac:dyDescent="0.25">
      <c r="A1132" s="5">
        <v>69591655</v>
      </c>
      <c r="B1132" s="6" t="s">
        <v>426</v>
      </c>
      <c r="C1132" s="6" t="s">
        <v>2378</v>
      </c>
      <c r="D1132" s="6" t="s">
        <v>2370</v>
      </c>
      <c r="E1132" s="6" t="s">
        <v>2371</v>
      </c>
      <c r="F1132" s="7">
        <v>45139</v>
      </c>
      <c r="G1132" s="7">
        <v>44683</v>
      </c>
      <c r="H1132" s="6" t="s">
        <v>2860</v>
      </c>
      <c r="I1132" s="6" t="s">
        <v>849</v>
      </c>
      <c r="J1132" s="6" t="s">
        <v>2381</v>
      </c>
      <c r="K1132" s="7">
        <v>45200</v>
      </c>
      <c r="L1132" s="6" t="s">
        <v>2374</v>
      </c>
      <c r="M1132" s="6" t="s">
        <v>2420</v>
      </c>
      <c r="N1132" s="6" t="s">
        <v>849</v>
      </c>
      <c r="O1132" s="7"/>
      <c r="P1132" s="6" t="s">
        <v>2376</v>
      </c>
    </row>
    <row r="1133" spans="1:16" x14ac:dyDescent="0.25">
      <c r="A1133" s="5">
        <v>69591665</v>
      </c>
      <c r="B1133" s="6" t="s">
        <v>427</v>
      </c>
      <c r="C1133" s="6" t="s">
        <v>2378</v>
      </c>
      <c r="D1133" s="6" t="s">
        <v>2370</v>
      </c>
      <c r="E1133" s="6" t="s">
        <v>2371</v>
      </c>
      <c r="F1133" s="7">
        <v>45170</v>
      </c>
      <c r="G1133" s="7">
        <v>44683</v>
      </c>
      <c r="H1133" s="6" t="s">
        <v>2441</v>
      </c>
      <c r="I1133" s="6" t="s">
        <v>849</v>
      </c>
      <c r="J1133" s="6" t="s">
        <v>2381</v>
      </c>
      <c r="K1133" s="7">
        <v>45200</v>
      </c>
      <c r="L1133" s="6" t="s">
        <v>2374</v>
      </c>
      <c r="M1133" s="6" t="s">
        <v>2420</v>
      </c>
      <c r="N1133" s="6" t="s">
        <v>849</v>
      </c>
      <c r="O1133" s="7"/>
      <c r="P1133" s="6" t="s">
        <v>2376</v>
      </c>
    </row>
    <row r="1134" spans="1:16" x14ac:dyDescent="0.25">
      <c r="A1134" s="5">
        <v>69591667</v>
      </c>
      <c r="B1134" s="6" t="s">
        <v>428</v>
      </c>
      <c r="C1134" s="6" t="s">
        <v>2378</v>
      </c>
      <c r="D1134" s="6" t="s">
        <v>2370</v>
      </c>
      <c r="E1134" s="6" t="s">
        <v>2379</v>
      </c>
      <c r="F1134" s="7">
        <v>45212</v>
      </c>
      <c r="G1134" s="7">
        <v>44683</v>
      </c>
      <c r="H1134" s="6" t="s">
        <v>2859</v>
      </c>
      <c r="I1134" s="6" t="s">
        <v>849</v>
      </c>
      <c r="J1134" s="6" t="s">
        <v>2381</v>
      </c>
      <c r="K1134" s="7">
        <v>45200</v>
      </c>
      <c r="L1134" s="6" t="s">
        <v>2374</v>
      </c>
      <c r="M1134" s="6" t="s">
        <v>2420</v>
      </c>
      <c r="N1134" s="6" t="s">
        <v>849</v>
      </c>
      <c r="O1134" s="7"/>
      <c r="P1134" s="6" t="s">
        <v>2376</v>
      </c>
    </row>
    <row r="1135" spans="1:16" x14ac:dyDescent="0.25">
      <c r="A1135" s="5">
        <v>69592306</v>
      </c>
      <c r="B1135" s="6" t="s">
        <v>818</v>
      </c>
      <c r="C1135" s="6" t="s">
        <v>2378</v>
      </c>
      <c r="D1135" s="6" t="s">
        <v>2370</v>
      </c>
      <c r="E1135" s="6" t="s">
        <v>2371</v>
      </c>
      <c r="F1135" s="7">
        <v>44711</v>
      </c>
      <c r="G1135" s="7">
        <v>44679</v>
      </c>
      <c r="H1135" s="6" t="s">
        <v>3359</v>
      </c>
      <c r="I1135" s="6" t="s">
        <v>849</v>
      </c>
      <c r="J1135" s="6" t="s">
        <v>2381</v>
      </c>
      <c r="K1135" s="7">
        <v>45200</v>
      </c>
      <c r="L1135" s="6" t="s">
        <v>2374</v>
      </c>
      <c r="M1135" s="6" t="s">
        <v>2420</v>
      </c>
      <c r="N1135" s="6" t="s">
        <v>849</v>
      </c>
      <c r="O1135" s="7"/>
      <c r="P1135" s="6" t="s">
        <v>2376</v>
      </c>
    </row>
    <row r="1136" spans="1:16" x14ac:dyDescent="0.25">
      <c r="A1136" s="5">
        <v>69596585</v>
      </c>
      <c r="B1136" s="6" t="s">
        <v>760</v>
      </c>
      <c r="C1136" s="6" t="s">
        <v>2378</v>
      </c>
      <c r="D1136" s="6" t="s">
        <v>2370</v>
      </c>
      <c r="E1136" s="6" t="s">
        <v>2371</v>
      </c>
      <c r="F1136" s="7">
        <v>45058</v>
      </c>
      <c r="G1136" s="7">
        <v>44687</v>
      </c>
      <c r="H1136" s="6" t="s">
        <v>3113</v>
      </c>
      <c r="I1136" s="6" t="s">
        <v>849</v>
      </c>
      <c r="J1136" s="6" t="s">
        <v>2381</v>
      </c>
      <c r="K1136" s="7">
        <v>45200</v>
      </c>
      <c r="L1136" s="6" t="s">
        <v>2374</v>
      </c>
      <c r="M1136" s="6" t="s">
        <v>2420</v>
      </c>
      <c r="N1136" s="6" t="s">
        <v>849</v>
      </c>
      <c r="O1136" s="7"/>
      <c r="P1136" s="6" t="s">
        <v>2376</v>
      </c>
    </row>
    <row r="1137" spans="1:16" x14ac:dyDescent="0.25">
      <c r="A1137" s="5">
        <v>69600846</v>
      </c>
      <c r="B1137" s="6" t="s">
        <v>429</v>
      </c>
      <c r="C1137" s="6" t="s">
        <v>2378</v>
      </c>
      <c r="D1137" s="6" t="s">
        <v>2370</v>
      </c>
      <c r="E1137" s="6" t="s">
        <v>2371</v>
      </c>
      <c r="F1137" s="7">
        <v>45037</v>
      </c>
      <c r="G1137" s="7">
        <v>44694</v>
      </c>
      <c r="H1137" s="6" t="s">
        <v>2699</v>
      </c>
      <c r="I1137" s="6" t="s">
        <v>849</v>
      </c>
      <c r="J1137" s="6" t="s">
        <v>2381</v>
      </c>
      <c r="K1137" s="7">
        <v>45200</v>
      </c>
      <c r="L1137" s="6" t="s">
        <v>2374</v>
      </c>
      <c r="M1137" s="6" t="s">
        <v>2420</v>
      </c>
      <c r="N1137" s="6" t="s">
        <v>849</v>
      </c>
      <c r="O1137" s="7"/>
      <c r="P1137" s="6" t="s">
        <v>2376</v>
      </c>
    </row>
    <row r="1138" spans="1:16" x14ac:dyDescent="0.25">
      <c r="A1138" s="5">
        <v>69600853</v>
      </c>
      <c r="B1138" s="6" t="s">
        <v>1298</v>
      </c>
      <c r="C1138" s="6" t="s">
        <v>2378</v>
      </c>
      <c r="D1138" s="6" t="s">
        <v>2370</v>
      </c>
      <c r="E1138" s="6" t="s">
        <v>2405</v>
      </c>
      <c r="F1138" s="7">
        <v>45140</v>
      </c>
      <c r="G1138" s="7">
        <v>44693</v>
      </c>
      <c r="H1138" s="6" t="s">
        <v>3360</v>
      </c>
      <c r="I1138" s="6" t="s">
        <v>849</v>
      </c>
      <c r="J1138" s="6" t="s">
        <v>2381</v>
      </c>
      <c r="K1138" s="7">
        <v>45200</v>
      </c>
      <c r="L1138" s="6" t="s">
        <v>2374</v>
      </c>
      <c r="M1138" s="6" t="s">
        <v>2420</v>
      </c>
      <c r="N1138" s="6" t="s">
        <v>849</v>
      </c>
      <c r="O1138" s="7"/>
      <c r="P1138" s="6" t="s">
        <v>2376</v>
      </c>
    </row>
    <row r="1139" spans="1:16" x14ac:dyDescent="0.25">
      <c r="A1139" s="5">
        <v>69600859</v>
      </c>
      <c r="B1139" s="6" t="s">
        <v>430</v>
      </c>
      <c r="C1139" s="6" t="s">
        <v>2378</v>
      </c>
      <c r="D1139" s="6" t="s">
        <v>2370</v>
      </c>
      <c r="E1139" s="6" t="s">
        <v>2371</v>
      </c>
      <c r="F1139" s="7">
        <v>44993</v>
      </c>
      <c r="G1139" s="7">
        <v>44693</v>
      </c>
      <c r="H1139" s="6" t="s">
        <v>3361</v>
      </c>
      <c r="I1139" s="6" t="s">
        <v>849</v>
      </c>
      <c r="J1139" s="6" t="s">
        <v>2381</v>
      </c>
      <c r="K1139" s="7">
        <v>45200</v>
      </c>
      <c r="L1139" s="6" t="s">
        <v>2374</v>
      </c>
      <c r="M1139" s="6" t="s">
        <v>2420</v>
      </c>
      <c r="N1139" s="6" t="s">
        <v>849</v>
      </c>
      <c r="O1139" s="7"/>
      <c r="P1139" s="6" t="s">
        <v>2376</v>
      </c>
    </row>
    <row r="1140" spans="1:16" x14ac:dyDescent="0.25">
      <c r="A1140" s="5">
        <v>69600865</v>
      </c>
      <c r="B1140" s="6" t="s">
        <v>1699</v>
      </c>
      <c r="C1140" s="6" t="s">
        <v>2378</v>
      </c>
      <c r="D1140" s="6" t="s">
        <v>2370</v>
      </c>
      <c r="E1140" s="6" t="s">
        <v>2371</v>
      </c>
      <c r="F1140" s="7">
        <v>45039</v>
      </c>
      <c r="G1140" s="7">
        <v>44694</v>
      </c>
      <c r="H1140" s="6" t="s">
        <v>2706</v>
      </c>
      <c r="I1140" s="6" t="s">
        <v>849</v>
      </c>
      <c r="J1140" s="6" t="s">
        <v>2381</v>
      </c>
      <c r="K1140" s="7">
        <v>45200</v>
      </c>
      <c r="L1140" s="6" t="s">
        <v>2374</v>
      </c>
      <c r="M1140" s="6" t="s">
        <v>2420</v>
      </c>
      <c r="N1140" s="6" t="s">
        <v>849</v>
      </c>
      <c r="O1140" s="7"/>
      <c r="P1140" s="6" t="s">
        <v>2376</v>
      </c>
    </row>
    <row r="1141" spans="1:16" x14ac:dyDescent="0.25">
      <c r="A1141" s="5">
        <v>69609922</v>
      </c>
      <c r="B1141" s="6" t="s">
        <v>3362</v>
      </c>
      <c r="C1141" s="6" t="s">
        <v>2378</v>
      </c>
      <c r="D1141" s="6" t="s">
        <v>2370</v>
      </c>
      <c r="E1141" s="6" t="s">
        <v>2371</v>
      </c>
      <c r="F1141" s="7">
        <v>44888</v>
      </c>
      <c r="G1141" s="7">
        <v>44711</v>
      </c>
      <c r="H1141" s="6" t="s">
        <v>3363</v>
      </c>
      <c r="I1141" s="6" t="s">
        <v>849</v>
      </c>
      <c r="J1141" s="6" t="s">
        <v>2381</v>
      </c>
      <c r="K1141" s="7">
        <v>45200</v>
      </c>
      <c r="L1141" s="6" t="s">
        <v>2374</v>
      </c>
      <c r="M1141" s="6" t="s">
        <v>2396</v>
      </c>
      <c r="N1141" s="6" t="s">
        <v>849</v>
      </c>
      <c r="O1141" s="7"/>
      <c r="P1141" s="6" t="s">
        <v>2376</v>
      </c>
    </row>
    <row r="1142" spans="1:16" x14ac:dyDescent="0.25">
      <c r="A1142" s="5">
        <v>69610112</v>
      </c>
      <c r="B1142" s="6" t="s">
        <v>431</v>
      </c>
      <c r="C1142" s="6" t="s">
        <v>2378</v>
      </c>
      <c r="D1142" s="6" t="s">
        <v>2370</v>
      </c>
      <c r="E1142" s="6" t="s">
        <v>2411</v>
      </c>
      <c r="F1142" s="7">
        <v>45078</v>
      </c>
      <c r="G1142" s="7">
        <v>44706</v>
      </c>
      <c r="H1142" s="6" t="s">
        <v>3361</v>
      </c>
      <c r="I1142" s="6" t="s">
        <v>849</v>
      </c>
      <c r="J1142" s="6" t="s">
        <v>2381</v>
      </c>
      <c r="K1142" s="7">
        <v>45208</v>
      </c>
      <c r="L1142" s="6" t="s">
        <v>2374</v>
      </c>
      <c r="M1142" s="6" t="s">
        <v>2868</v>
      </c>
      <c r="N1142" s="6" t="s">
        <v>849</v>
      </c>
      <c r="O1142" s="7"/>
      <c r="P1142" s="6" t="s">
        <v>2376</v>
      </c>
    </row>
    <row r="1143" spans="1:16" x14ac:dyDescent="0.25">
      <c r="A1143" s="5">
        <v>69610113</v>
      </c>
      <c r="B1143" s="6" t="s">
        <v>819</v>
      </c>
      <c r="C1143" s="6" t="s">
        <v>2378</v>
      </c>
      <c r="D1143" s="6" t="s">
        <v>2370</v>
      </c>
      <c r="E1143" s="6" t="s">
        <v>2411</v>
      </c>
      <c r="F1143" s="7">
        <v>45078</v>
      </c>
      <c r="G1143" s="7">
        <v>44706</v>
      </c>
      <c r="H1143" s="6" t="s">
        <v>3360</v>
      </c>
      <c r="I1143" s="6" t="s">
        <v>849</v>
      </c>
      <c r="J1143" s="6" t="s">
        <v>2381</v>
      </c>
      <c r="K1143" s="7">
        <v>45200</v>
      </c>
      <c r="L1143" s="6" t="s">
        <v>2374</v>
      </c>
      <c r="M1143" s="6" t="s">
        <v>2409</v>
      </c>
      <c r="N1143" s="6" t="s">
        <v>849</v>
      </c>
      <c r="O1143" s="7"/>
      <c r="P1143" s="6" t="s">
        <v>2376</v>
      </c>
    </row>
    <row r="1144" spans="1:16" x14ac:dyDescent="0.25">
      <c r="A1144" s="5">
        <v>69617285</v>
      </c>
      <c r="B1144" s="6" t="s">
        <v>432</v>
      </c>
      <c r="C1144" s="6" t="s">
        <v>2378</v>
      </c>
      <c r="D1144" s="6" t="s">
        <v>2370</v>
      </c>
      <c r="E1144" s="6" t="s">
        <v>2371</v>
      </c>
      <c r="F1144" s="7">
        <v>44929</v>
      </c>
      <c r="G1144" s="7">
        <v>44726</v>
      </c>
      <c r="H1144" s="6" t="s">
        <v>3364</v>
      </c>
      <c r="I1144" s="6" t="s">
        <v>849</v>
      </c>
      <c r="J1144" s="6" t="s">
        <v>2381</v>
      </c>
      <c r="K1144" s="7">
        <v>45200</v>
      </c>
      <c r="L1144" s="6" t="s">
        <v>2374</v>
      </c>
      <c r="M1144" s="6" t="s">
        <v>2420</v>
      </c>
      <c r="N1144" s="6" t="s">
        <v>849</v>
      </c>
      <c r="O1144" s="7"/>
      <c r="P1144" s="6" t="s">
        <v>2376</v>
      </c>
    </row>
    <row r="1145" spans="1:16" x14ac:dyDescent="0.25">
      <c r="A1145" s="5">
        <v>69621212</v>
      </c>
      <c r="B1145" s="6" t="s">
        <v>62</v>
      </c>
      <c r="C1145" s="6" t="s">
        <v>2378</v>
      </c>
      <c r="D1145" s="6" t="s">
        <v>2370</v>
      </c>
      <c r="E1145" s="6" t="s">
        <v>2371</v>
      </c>
      <c r="F1145" s="7">
        <v>44929</v>
      </c>
      <c r="G1145" s="7">
        <v>44725</v>
      </c>
      <c r="H1145" s="6" t="s">
        <v>2580</v>
      </c>
      <c r="I1145" s="6" t="s">
        <v>849</v>
      </c>
      <c r="J1145" s="6" t="s">
        <v>2381</v>
      </c>
      <c r="K1145" s="7">
        <v>45200</v>
      </c>
      <c r="L1145" s="6" t="s">
        <v>2374</v>
      </c>
      <c r="M1145" s="6" t="s">
        <v>2420</v>
      </c>
      <c r="N1145" s="6" t="s">
        <v>849</v>
      </c>
      <c r="O1145" s="7"/>
      <c r="P1145" s="6" t="s">
        <v>2376</v>
      </c>
    </row>
    <row r="1146" spans="1:16" x14ac:dyDescent="0.25">
      <c r="A1146" s="5">
        <v>69624166</v>
      </c>
      <c r="B1146" s="6" t="s">
        <v>3365</v>
      </c>
      <c r="C1146" s="6" t="s">
        <v>2378</v>
      </c>
      <c r="D1146" s="6" t="s">
        <v>2370</v>
      </c>
      <c r="E1146" s="6" t="s">
        <v>2371</v>
      </c>
      <c r="F1146" s="7">
        <v>44963</v>
      </c>
      <c r="G1146" s="7">
        <v>44729</v>
      </c>
      <c r="H1146" s="6" t="s">
        <v>3366</v>
      </c>
      <c r="I1146" s="6" t="s">
        <v>849</v>
      </c>
      <c r="J1146" s="6" t="s">
        <v>2381</v>
      </c>
      <c r="K1146" s="7">
        <v>45200</v>
      </c>
      <c r="L1146" s="6" t="s">
        <v>2374</v>
      </c>
      <c r="M1146" s="6" t="s">
        <v>2396</v>
      </c>
      <c r="N1146" s="6" t="s">
        <v>849</v>
      </c>
      <c r="O1146" s="7"/>
      <c r="P1146" s="6" t="s">
        <v>2376</v>
      </c>
    </row>
    <row r="1147" spans="1:16" x14ac:dyDescent="0.25">
      <c r="A1147" s="5">
        <v>69624169</v>
      </c>
      <c r="B1147" s="6" t="s">
        <v>3367</v>
      </c>
      <c r="C1147" s="6" t="s">
        <v>2378</v>
      </c>
      <c r="D1147" s="6" t="s">
        <v>2370</v>
      </c>
      <c r="E1147" s="6" t="s">
        <v>2405</v>
      </c>
      <c r="F1147" s="7">
        <v>45120</v>
      </c>
      <c r="G1147" s="7">
        <v>44729</v>
      </c>
      <c r="H1147" s="6" t="s">
        <v>3368</v>
      </c>
      <c r="I1147" s="6" t="s">
        <v>849</v>
      </c>
      <c r="J1147" s="6" t="s">
        <v>2381</v>
      </c>
      <c r="K1147" s="7">
        <v>45200</v>
      </c>
      <c r="L1147" s="6" t="s">
        <v>2374</v>
      </c>
      <c r="M1147" s="6" t="s">
        <v>2396</v>
      </c>
      <c r="N1147" s="6" t="s">
        <v>849</v>
      </c>
      <c r="O1147" s="7"/>
      <c r="P1147" s="6" t="s">
        <v>2376</v>
      </c>
    </row>
    <row r="1148" spans="1:16" x14ac:dyDescent="0.25">
      <c r="A1148" s="5">
        <v>69624172</v>
      </c>
      <c r="B1148" s="6" t="s">
        <v>2826</v>
      </c>
      <c r="C1148" s="6" t="s">
        <v>2378</v>
      </c>
      <c r="D1148" s="6" t="s">
        <v>2370</v>
      </c>
      <c r="E1148" s="6" t="s">
        <v>2371</v>
      </c>
      <c r="F1148" s="7">
        <v>45016</v>
      </c>
      <c r="G1148" s="7">
        <v>44729</v>
      </c>
      <c r="H1148" s="6" t="s">
        <v>2827</v>
      </c>
      <c r="I1148" s="6" t="s">
        <v>849</v>
      </c>
      <c r="J1148" s="6" t="s">
        <v>2381</v>
      </c>
      <c r="K1148" s="7">
        <v>45200</v>
      </c>
      <c r="L1148" s="6" t="s">
        <v>2374</v>
      </c>
      <c r="M1148" s="6" t="s">
        <v>2396</v>
      </c>
      <c r="N1148" s="6" t="s">
        <v>849</v>
      </c>
      <c r="O1148" s="7"/>
      <c r="P1148" s="6" t="s">
        <v>2376</v>
      </c>
    </row>
    <row r="1149" spans="1:16" x14ac:dyDescent="0.25">
      <c r="A1149" s="5">
        <v>69624173</v>
      </c>
      <c r="B1149" s="6" t="s">
        <v>3369</v>
      </c>
      <c r="C1149" s="6" t="s">
        <v>2378</v>
      </c>
      <c r="D1149" s="6" t="s">
        <v>2370</v>
      </c>
      <c r="E1149" s="6" t="s">
        <v>2371</v>
      </c>
      <c r="F1149" s="7">
        <v>44960</v>
      </c>
      <c r="G1149" s="7">
        <v>44729</v>
      </c>
      <c r="H1149" s="6" t="s">
        <v>2570</v>
      </c>
      <c r="I1149" s="6" t="s">
        <v>849</v>
      </c>
      <c r="J1149" s="6" t="s">
        <v>2381</v>
      </c>
      <c r="K1149" s="7">
        <v>45200</v>
      </c>
      <c r="L1149" s="6" t="s">
        <v>2374</v>
      </c>
      <c r="M1149" s="6" t="s">
        <v>2396</v>
      </c>
      <c r="N1149" s="6" t="s">
        <v>849</v>
      </c>
      <c r="O1149" s="7"/>
      <c r="P1149" s="6" t="s">
        <v>2376</v>
      </c>
    </row>
    <row r="1150" spans="1:16" x14ac:dyDescent="0.25">
      <c r="A1150" s="5">
        <v>69626994</v>
      </c>
      <c r="B1150" s="6" t="s">
        <v>3370</v>
      </c>
      <c r="C1150" s="6" t="s">
        <v>2378</v>
      </c>
      <c r="D1150" s="6" t="s">
        <v>2370</v>
      </c>
      <c r="E1150" s="6" t="s">
        <v>2371</v>
      </c>
      <c r="F1150" s="7">
        <v>44999</v>
      </c>
      <c r="G1150" s="7">
        <v>44739</v>
      </c>
      <c r="H1150" s="6" t="s">
        <v>3371</v>
      </c>
      <c r="I1150" s="6" t="s">
        <v>849</v>
      </c>
      <c r="J1150" s="6" t="s">
        <v>2381</v>
      </c>
      <c r="K1150" s="7">
        <v>45200</v>
      </c>
      <c r="L1150" s="6" t="s">
        <v>2374</v>
      </c>
      <c r="M1150" s="6" t="s">
        <v>2396</v>
      </c>
      <c r="N1150" s="6" t="s">
        <v>849</v>
      </c>
      <c r="O1150" s="7"/>
      <c r="P1150" s="6" t="s">
        <v>2376</v>
      </c>
    </row>
    <row r="1151" spans="1:16" x14ac:dyDescent="0.25">
      <c r="A1151" s="5">
        <v>69626999</v>
      </c>
      <c r="B1151" s="6" t="s">
        <v>3372</v>
      </c>
      <c r="C1151" s="6" t="s">
        <v>2378</v>
      </c>
      <c r="D1151" s="6" t="s">
        <v>2370</v>
      </c>
      <c r="E1151" s="6" t="s">
        <v>2371</v>
      </c>
      <c r="F1151" s="7">
        <v>44999</v>
      </c>
      <c r="G1151" s="7">
        <v>44739</v>
      </c>
      <c r="H1151" s="6" t="s">
        <v>3373</v>
      </c>
      <c r="I1151" s="6" t="s">
        <v>849</v>
      </c>
      <c r="J1151" s="6" t="s">
        <v>2381</v>
      </c>
      <c r="K1151" s="7">
        <v>45200</v>
      </c>
      <c r="L1151" s="6" t="s">
        <v>2374</v>
      </c>
      <c r="M1151" s="6" t="s">
        <v>2396</v>
      </c>
      <c r="N1151" s="6" t="s">
        <v>849</v>
      </c>
      <c r="O1151" s="7"/>
      <c r="P1151" s="6" t="s">
        <v>2376</v>
      </c>
    </row>
    <row r="1152" spans="1:16" x14ac:dyDescent="0.25">
      <c r="A1152" s="5">
        <v>69627001</v>
      </c>
      <c r="B1152" s="6" t="s">
        <v>3374</v>
      </c>
      <c r="C1152" s="6" t="s">
        <v>2378</v>
      </c>
      <c r="D1152" s="6" t="s">
        <v>2370</v>
      </c>
      <c r="E1152" s="6" t="s">
        <v>2371</v>
      </c>
      <c r="F1152" s="7">
        <v>44999</v>
      </c>
      <c r="G1152" s="7">
        <v>44739</v>
      </c>
      <c r="H1152" s="6" t="s">
        <v>3375</v>
      </c>
      <c r="I1152" s="6" t="s">
        <v>849</v>
      </c>
      <c r="J1152" s="6" t="s">
        <v>2381</v>
      </c>
      <c r="K1152" s="7">
        <v>45200</v>
      </c>
      <c r="L1152" s="6" t="s">
        <v>2374</v>
      </c>
      <c r="M1152" s="6" t="s">
        <v>2396</v>
      </c>
      <c r="N1152" s="6" t="s">
        <v>849</v>
      </c>
      <c r="O1152" s="7"/>
      <c r="P1152" s="6" t="s">
        <v>2376</v>
      </c>
    </row>
    <row r="1153" spans="1:16" x14ac:dyDescent="0.25">
      <c r="A1153" s="5">
        <v>69628686</v>
      </c>
      <c r="B1153" s="6" t="s">
        <v>703</v>
      </c>
      <c r="C1153" s="6" t="s">
        <v>2378</v>
      </c>
      <c r="D1153" s="6" t="s">
        <v>2370</v>
      </c>
      <c r="E1153" s="6" t="s">
        <v>2371</v>
      </c>
      <c r="F1153" s="7">
        <v>44984</v>
      </c>
      <c r="G1153" s="7">
        <v>44736</v>
      </c>
      <c r="H1153" s="6" t="s">
        <v>2958</v>
      </c>
      <c r="I1153" s="6" t="s">
        <v>849</v>
      </c>
      <c r="J1153" s="6" t="s">
        <v>2381</v>
      </c>
      <c r="K1153" s="7">
        <v>45200</v>
      </c>
      <c r="L1153" s="6" t="s">
        <v>2374</v>
      </c>
      <c r="M1153" s="6" t="s">
        <v>2420</v>
      </c>
      <c r="N1153" s="6" t="s">
        <v>849</v>
      </c>
      <c r="O1153" s="7"/>
      <c r="P1153" s="6" t="s">
        <v>2376</v>
      </c>
    </row>
    <row r="1154" spans="1:16" x14ac:dyDescent="0.25">
      <c r="A1154" s="5">
        <v>69629468</v>
      </c>
      <c r="B1154" s="6" t="s">
        <v>433</v>
      </c>
      <c r="C1154" s="6" t="s">
        <v>2378</v>
      </c>
      <c r="D1154" s="6" t="s">
        <v>2370</v>
      </c>
      <c r="E1154" s="6" t="s">
        <v>2371</v>
      </c>
      <c r="F1154" s="7">
        <v>45159</v>
      </c>
      <c r="G1154" s="7">
        <v>44739</v>
      </c>
      <c r="H1154" s="6" t="s">
        <v>2584</v>
      </c>
      <c r="I1154" s="6" t="s">
        <v>849</v>
      </c>
      <c r="J1154" s="6" t="s">
        <v>2381</v>
      </c>
      <c r="K1154" s="7">
        <v>45205</v>
      </c>
      <c r="L1154" s="6" t="s">
        <v>2374</v>
      </c>
      <c r="M1154" s="6" t="s">
        <v>3376</v>
      </c>
      <c r="N1154" s="6" t="s">
        <v>849</v>
      </c>
      <c r="O1154" s="7"/>
      <c r="P1154" s="6" t="s">
        <v>2376</v>
      </c>
    </row>
    <row r="1155" spans="1:16" x14ac:dyDescent="0.25">
      <c r="A1155" s="5">
        <v>69629469</v>
      </c>
      <c r="B1155" s="6" t="s">
        <v>1938</v>
      </c>
      <c r="C1155" s="6" t="s">
        <v>2378</v>
      </c>
      <c r="D1155" s="6" t="s">
        <v>2370</v>
      </c>
      <c r="E1155" s="6" t="s">
        <v>2371</v>
      </c>
      <c r="F1155" s="7">
        <v>44900</v>
      </c>
      <c r="G1155" s="7">
        <v>44736</v>
      </c>
      <c r="H1155" s="6" t="s">
        <v>2957</v>
      </c>
      <c r="I1155" s="6" t="s">
        <v>849</v>
      </c>
      <c r="J1155" s="6" t="s">
        <v>2381</v>
      </c>
      <c r="K1155" s="7">
        <v>45200</v>
      </c>
      <c r="L1155" s="6" t="s">
        <v>2374</v>
      </c>
      <c r="M1155" s="6" t="s">
        <v>2420</v>
      </c>
      <c r="N1155" s="6" t="s">
        <v>849</v>
      </c>
      <c r="O1155" s="7"/>
      <c r="P1155" s="6" t="s">
        <v>2376</v>
      </c>
    </row>
    <row r="1156" spans="1:16" x14ac:dyDescent="0.25">
      <c r="A1156" s="5">
        <v>69629470</v>
      </c>
      <c r="B1156" s="6" t="s">
        <v>1940</v>
      </c>
      <c r="C1156" s="6" t="s">
        <v>2378</v>
      </c>
      <c r="D1156" s="6" t="s">
        <v>2370</v>
      </c>
      <c r="E1156" s="6" t="s">
        <v>2371</v>
      </c>
      <c r="F1156" s="7">
        <v>44938</v>
      </c>
      <c r="G1156" s="7">
        <v>44736</v>
      </c>
      <c r="H1156" s="6" t="s">
        <v>2959</v>
      </c>
      <c r="I1156" s="6" t="s">
        <v>849</v>
      </c>
      <c r="J1156" s="6" t="s">
        <v>2381</v>
      </c>
      <c r="K1156" s="7">
        <v>45205</v>
      </c>
      <c r="L1156" s="6" t="s">
        <v>2374</v>
      </c>
      <c r="M1156" s="6" t="s">
        <v>2375</v>
      </c>
      <c r="N1156" s="6" t="s">
        <v>849</v>
      </c>
      <c r="O1156" s="7"/>
      <c r="P1156" s="6" t="s">
        <v>2376</v>
      </c>
    </row>
    <row r="1157" spans="1:16" x14ac:dyDescent="0.25">
      <c r="A1157" s="5">
        <v>69629477</v>
      </c>
      <c r="B1157" s="6" t="s">
        <v>436</v>
      </c>
      <c r="C1157" s="6" t="s">
        <v>849</v>
      </c>
      <c r="D1157" s="6" t="s">
        <v>2370</v>
      </c>
      <c r="E1157" s="6" t="s">
        <v>2371</v>
      </c>
      <c r="F1157" s="7">
        <v>44732</v>
      </c>
      <c r="G1157" s="7">
        <v>44733</v>
      </c>
      <c r="H1157" s="6" t="s">
        <v>3377</v>
      </c>
      <c r="I1157" s="6" t="s">
        <v>849</v>
      </c>
      <c r="J1157" s="6" t="s">
        <v>2381</v>
      </c>
      <c r="K1157" s="7">
        <v>45203</v>
      </c>
      <c r="L1157" s="6" t="s">
        <v>2374</v>
      </c>
      <c r="M1157" s="6" t="s">
        <v>3312</v>
      </c>
      <c r="N1157" s="6" t="s">
        <v>849</v>
      </c>
      <c r="O1157" s="7"/>
      <c r="P1157" s="6" t="s">
        <v>2376</v>
      </c>
    </row>
    <row r="1158" spans="1:16" x14ac:dyDescent="0.25">
      <c r="A1158" s="5">
        <v>69637173</v>
      </c>
      <c r="B1158" s="6" t="s">
        <v>3378</v>
      </c>
      <c r="C1158" s="6" t="s">
        <v>2378</v>
      </c>
      <c r="D1158" s="6" t="s">
        <v>2370</v>
      </c>
      <c r="E1158" s="6" t="s">
        <v>2371</v>
      </c>
      <c r="F1158" s="7">
        <v>44960</v>
      </c>
      <c r="G1158" s="7">
        <v>44752</v>
      </c>
      <c r="H1158" s="6" t="s">
        <v>3379</v>
      </c>
      <c r="I1158" s="6" t="s">
        <v>849</v>
      </c>
      <c r="J1158" s="6" t="s">
        <v>2381</v>
      </c>
      <c r="K1158" s="7">
        <v>45200</v>
      </c>
      <c r="L1158" s="6" t="s">
        <v>2374</v>
      </c>
      <c r="M1158" s="6" t="s">
        <v>2396</v>
      </c>
      <c r="N1158" s="6" t="s">
        <v>849</v>
      </c>
      <c r="O1158" s="7"/>
      <c r="P1158" s="6" t="s">
        <v>2376</v>
      </c>
    </row>
    <row r="1159" spans="1:16" x14ac:dyDescent="0.25">
      <c r="A1159" s="5">
        <v>69644173</v>
      </c>
      <c r="B1159" s="6" t="s">
        <v>3380</v>
      </c>
      <c r="C1159" s="6" t="s">
        <v>2378</v>
      </c>
      <c r="D1159" s="6" t="s">
        <v>2370</v>
      </c>
      <c r="E1159" s="6" t="s">
        <v>2371</v>
      </c>
      <c r="F1159" s="7">
        <v>44960</v>
      </c>
      <c r="G1159" s="7">
        <v>44760</v>
      </c>
      <c r="H1159" s="6" t="s">
        <v>3381</v>
      </c>
      <c r="I1159" s="6" t="s">
        <v>849</v>
      </c>
      <c r="J1159" s="6" t="s">
        <v>2381</v>
      </c>
      <c r="K1159" s="7">
        <v>45200</v>
      </c>
      <c r="L1159" s="6" t="s">
        <v>2374</v>
      </c>
      <c r="M1159" s="6" t="s">
        <v>2396</v>
      </c>
      <c r="N1159" s="6" t="s">
        <v>849</v>
      </c>
      <c r="O1159" s="7"/>
      <c r="P1159" s="6" t="s">
        <v>2376</v>
      </c>
    </row>
    <row r="1160" spans="1:16" x14ac:dyDescent="0.25">
      <c r="A1160" s="5">
        <v>69644174</v>
      </c>
      <c r="B1160" s="6" t="s">
        <v>3382</v>
      </c>
      <c r="C1160" s="6" t="s">
        <v>2378</v>
      </c>
      <c r="D1160" s="6" t="s">
        <v>2370</v>
      </c>
      <c r="E1160" s="6" t="s">
        <v>2371</v>
      </c>
      <c r="F1160" s="7">
        <v>44960</v>
      </c>
      <c r="G1160" s="7">
        <v>44760</v>
      </c>
      <c r="H1160" s="6" t="s">
        <v>3383</v>
      </c>
      <c r="I1160" s="6" t="s">
        <v>849</v>
      </c>
      <c r="J1160" s="6" t="s">
        <v>2381</v>
      </c>
      <c r="K1160" s="7">
        <v>45200</v>
      </c>
      <c r="L1160" s="6" t="s">
        <v>2374</v>
      </c>
      <c r="M1160" s="6" t="s">
        <v>2396</v>
      </c>
      <c r="N1160" s="6" t="s">
        <v>849</v>
      </c>
      <c r="O1160" s="7"/>
      <c r="P1160" s="6" t="s">
        <v>2376</v>
      </c>
    </row>
    <row r="1161" spans="1:16" x14ac:dyDescent="0.25">
      <c r="A1161" s="5">
        <v>69645139</v>
      </c>
      <c r="B1161" s="6" t="s">
        <v>437</v>
      </c>
      <c r="C1161" s="6" t="s">
        <v>2378</v>
      </c>
      <c r="D1161" s="6" t="s">
        <v>2370</v>
      </c>
      <c r="E1161" s="6" t="s">
        <v>2371</v>
      </c>
      <c r="F1161" s="7">
        <v>45016</v>
      </c>
      <c r="G1161" s="7">
        <v>44761</v>
      </c>
      <c r="H1161" s="6" t="s">
        <v>3384</v>
      </c>
      <c r="I1161" s="6" t="s">
        <v>849</v>
      </c>
      <c r="J1161" s="6" t="s">
        <v>2381</v>
      </c>
      <c r="K1161" s="7">
        <v>45200</v>
      </c>
      <c r="L1161" s="6" t="s">
        <v>2374</v>
      </c>
      <c r="M1161" s="6" t="s">
        <v>2396</v>
      </c>
      <c r="N1161" s="6" t="s">
        <v>849</v>
      </c>
      <c r="O1161" s="7"/>
      <c r="P1161" s="6" t="s">
        <v>2376</v>
      </c>
    </row>
    <row r="1162" spans="1:16" x14ac:dyDescent="0.25">
      <c r="A1162" s="5">
        <v>69645140</v>
      </c>
      <c r="B1162" s="6" t="s">
        <v>820</v>
      </c>
      <c r="C1162" s="6" t="s">
        <v>2378</v>
      </c>
      <c r="D1162" s="6" t="s">
        <v>2370</v>
      </c>
      <c r="E1162" s="6" t="s">
        <v>2371</v>
      </c>
      <c r="F1162" s="7">
        <v>45016</v>
      </c>
      <c r="G1162" s="7">
        <v>44761</v>
      </c>
      <c r="H1162" s="6" t="s">
        <v>3361</v>
      </c>
      <c r="I1162" s="6" t="s">
        <v>849</v>
      </c>
      <c r="J1162" s="6" t="s">
        <v>2381</v>
      </c>
      <c r="K1162" s="7">
        <v>45200</v>
      </c>
      <c r="L1162" s="6" t="s">
        <v>2374</v>
      </c>
      <c r="M1162" s="6" t="s">
        <v>2396</v>
      </c>
      <c r="N1162" s="6" t="s">
        <v>849</v>
      </c>
      <c r="O1162" s="7"/>
      <c r="P1162" s="6" t="s">
        <v>2376</v>
      </c>
    </row>
    <row r="1163" spans="1:16" x14ac:dyDescent="0.25">
      <c r="A1163" s="5">
        <v>69645143</v>
      </c>
      <c r="B1163" s="6" t="s">
        <v>447</v>
      </c>
      <c r="C1163" s="6" t="s">
        <v>2378</v>
      </c>
      <c r="D1163" s="6" t="s">
        <v>2370</v>
      </c>
      <c r="E1163" s="6" t="s">
        <v>2371</v>
      </c>
      <c r="F1163" s="7">
        <v>44929</v>
      </c>
      <c r="G1163" s="7">
        <v>44767</v>
      </c>
      <c r="H1163" s="6" t="s">
        <v>2801</v>
      </c>
      <c r="I1163" s="6" t="s">
        <v>849</v>
      </c>
      <c r="J1163" s="6" t="s">
        <v>2381</v>
      </c>
      <c r="K1163" s="7">
        <v>45200</v>
      </c>
      <c r="L1163" s="6" t="s">
        <v>2374</v>
      </c>
      <c r="M1163" s="6" t="s">
        <v>2420</v>
      </c>
      <c r="N1163" s="6" t="s">
        <v>849</v>
      </c>
      <c r="O1163" s="7"/>
      <c r="P1163" s="6" t="s">
        <v>2376</v>
      </c>
    </row>
    <row r="1164" spans="1:16" x14ac:dyDescent="0.25">
      <c r="A1164" s="5">
        <v>69645145</v>
      </c>
      <c r="B1164" s="6" t="s">
        <v>438</v>
      </c>
      <c r="C1164" s="6" t="s">
        <v>2378</v>
      </c>
      <c r="D1164" s="6" t="s">
        <v>2370</v>
      </c>
      <c r="E1164" s="6" t="s">
        <v>2371</v>
      </c>
      <c r="F1164" s="7">
        <v>45005</v>
      </c>
      <c r="G1164" s="7">
        <v>44767</v>
      </c>
      <c r="H1164" s="6" t="s">
        <v>2610</v>
      </c>
      <c r="I1164" s="6" t="s">
        <v>849</v>
      </c>
      <c r="J1164" s="6" t="s">
        <v>2381</v>
      </c>
      <c r="K1164" s="7">
        <v>45200</v>
      </c>
      <c r="L1164" s="6" t="s">
        <v>2374</v>
      </c>
      <c r="M1164" s="6" t="s">
        <v>2420</v>
      </c>
      <c r="N1164" s="6" t="s">
        <v>849</v>
      </c>
      <c r="O1164" s="7"/>
      <c r="P1164" s="6" t="s">
        <v>2376</v>
      </c>
    </row>
    <row r="1165" spans="1:16" x14ac:dyDescent="0.25">
      <c r="A1165" s="5">
        <v>69645760</v>
      </c>
      <c r="B1165" s="6" t="s">
        <v>3385</v>
      </c>
      <c r="C1165" s="6" t="s">
        <v>2378</v>
      </c>
      <c r="D1165" s="6" t="s">
        <v>2370</v>
      </c>
      <c r="E1165" s="6" t="s">
        <v>2371</v>
      </c>
      <c r="F1165" s="7">
        <v>44999</v>
      </c>
      <c r="G1165" s="7">
        <v>44760</v>
      </c>
      <c r="H1165" s="6" t="s">
        <v>3386</v>
      </c>
      <c r="I1165" s="6" t="s">
        <v>849</v>
      </c>
      <c r="J1165" s="6" t="s">
        <v>2381</v>
      </c>
      <c r="K1165" s="7">
        <v>45200</v>
      </c>
      <c r="L1165" s="6" t="s">
        <v>2374</v>
      </c>
      <c r="M1165" s="6" t="s">
        <v>2396</v>
      </c>
      <c r="N1165" s="6" t="s">
        <v>849</v>
      </c>
      <c r="O1165" s="7"/>
      <c r="P1165" s="6" t="s">
        <v>2376</v>
      </c>
    </row>
    <row r="1166" spans="1:16" x14ac:dyDescent="0.25">
      <c r="A1166" s="5">
        <v>69647063</v>
      </c>
      <c r="B1166" s="6" t="s">
        <v>744</v>
      </c>
      <c r="C1166" s="6" t="s">
        <v>2378</v>
      </c>
      <c r="D1166" s="6" t="s">
        <v>2370</v>
      </c>
      <c r="E1166" s="6" t="s">
        <v>2405</v>
      </c>
      <c r="F1166" s="7">
        <v>45183</v>
      </c>
      <c r="G1166" s="7">
        <v>44767</v>
      </c>
      <c r="H1166" s="6" t="s">
        <v>3077</v>
      </c>
      <c r="I1166" s="6" t="s">
        <v>849</v>
      </c>
      <c r="J1166" s="6" t="s">
        <v>2381</v>
      </c>
      <c r="K1166" s="7">
        <v>45200</v>
      </c>
      <c r="L1166" s="6" t="s">
        <v>2374</v>
      </c>
      <c r="M1166" s="6" t="s">
        <v>2420</v>
      </c>
      <c r="N1166" s="6" t="s">
        <v>849</v>
      </c>
      <c r="O1166" s="7"/>
      <c r="P1166" s="6" t="s">
        <v>2376</v>
      </c>
    </row>
    <row r="1167" spans="1:16" x14ac:dyDescent="0.25">
      <c r="A1167" s="5">
        <v>69649940</v>
      </c>
      <c r="B1167" s="6" t="s">
        <v>439</v>
      </c>
      <c r="C1167" s="6" t="s">
        <v>2378</v>
      </c>
      <c r="D1167" s="6" t="s">
        <v>2370</v>
      </c>
      <c r="E1167" s="6" t="s">
        <v>2379</v>
      </c>
      <c r="F1167" s="7">
        <v>45170</v>
      </c>
      <c r="G1167" s="7">
        <v>44769</v>
      </c>
      <c r="H1167" s="6" t="s">
        <v>2798</v>
      </c>
      <c r="I1167" s="6" t="s">
        <v>849</v>
      </c>
      <c r="J1167" s="6" t="s">
        <v>2381</v>
      </c>
      <c r="K1167" s="7">
        <v>45173</v>
      </c>
      <c r="L1167" s="6" t="s">
        <v>2374</v>
      </c>
      <c r="M1167" s="6" t="s">
        <v>3312</v>
      </c>
      <c r="N1167" s="6" t="s">
        <v>849</v>
      </c>
      <c r="O1167" s="7"/>
      <c r="P1167" s="6" t="s">
        <v>2376</v>
      </c>
    </row>
    <row r="1168" spans="1:16" x14ac:dyDescent="0.25">
      <c r="A1168" s="5">
        <v>69652931</v>
      </c>
      <c r="B1168" s="6" t="s">
        <v>571</v>
      </c>
      <c r="C1168" s="6" t="s">
        <v>2378</v>
      </c>
      <c r="D1168" s="6" t="s">
        <v>2370</v>
      </c>
      <c r="E1168" s="6" t="s">
        <v>2371</v>
      </c>
      <c r="F1168" s="7">
        <v>45047</v>
      </c>
      <c r="G1168" s="7">
        <v>44775</v>
      </c>
      <c r="H1168" s="6" t="s">
        <v>2424</v>
      </c>
      <c r="I1168" s="6" t="s">
        <v>849</v>
      </c>
      <c r="J1168" s="6" t="s">
        <v>2381</v>
      </c>
      <c r="K1168" s="7">
        <v>45200</v>
      </c>
      <c r="L1168" s="6" t="s">
        <v>2374</v>
      </c>
      <c r="M1168" s="6" t="s">
        <v>2420</v>
      </c>
      <c r="N1168" s="6" t="s">
        <v>849</v>
      </c>
      <c r="O1168" s="7"/>
      <c r="P1168" s="6" t="s">
        <v>2376</v>
      </c>
    </row>
    <row r="1169" spans="1:16" x14ac:dyDescent="0.25">
      <c r="A1169" s="5">
        <v>69653125</v>
      </c>
      <c r="B1169" s="6" t="s">
        <v>231</v>
      </c>
      <c r="C1169" s="6" t="s">
        <v>2378</v>
      </c>
      <c r="D1169" s="6" t="s">
        <v>2370</v>
      </c>
      <c r="E1169" s="6" t="s">
        <v>2371</v>
      </c>
      <c r="F1169" s="7">
        <v>44974</v>
      </c>
      <c r="G1169" s="7">
        <v>44775</v>
      </c>
      <c r="H1169" s="6" t="s">
        <v>2522</v>
      </c>
      <c r="I1169" s="6" t="s">
        <v>849</v>
      </c>
      <c r="J1169" s="6" t="s">
        <v>2381</v>
      </c>
      <c r="K1169" s="7">
        <v>45200</v>
      </c>
      <c r="L1169" s="6" t="s">
        <v>2374</v>
      </c>
      <c r="M1169" s="6" t="s">
        <v>2420</v>
      </c>
      <c r="N1169" s="6" t="s">
        <v>849</v>
      </c>
      <c r="O1169" s="7"/>
      <c r="P1169" s="6" t="s">
        <v>2376</v>
      </c>
    </row>
    <row r="1170" spans="1:16" x14ac:dyDescent="0.25">
      <c r="A1170" s="5">
        <v>69653140</v>
      </c>
      <c r="B1170" s="6" t="s">
        <v>441</v>
      </c>
      <c r="C1170" s="6" t="s">
        <v>2378</v>
      </c>
      <c r="D1170" s="6" t="s">
        <v>2370</v>
      </c>
      <c r="E1170" s="6" t="s">
        <v>2371</v>
      </c>
      <c r="F1170" s="7">
        <v>45089</v>
      </c>
      <c r="G1170" s="7">
        <v>44775</v>
      </c>
      <c r="H1170" s="6" t="s">
        <v>2424</v>
      </c>
      <c r="I1170" s="6" t="s">
        <v>849</v>
      </c>
      <c r="J1170" s="6" t="s">
        <v>2381</v>
      </c>
      <c r="K1170" s="7">
        <v>45200</v>
      </c>
      <c r="L1170" s="6" t="s">
        <v>2374</v>
      </c>
      <c r="M1170" s="6" t="s">
        <v>2420</v>
      </c>
      <c r="N1170" s="6" t="s">
        <v>849</v>
      </c>
      <c r="O1170" s="7"/>
      <c r="P1170" s="6" t="s">
        <v>2376</v>
      </c>
    </row>
    <row r="1171" spans="1:16" x14ac:dyDescent="0.25">
      <c r="A1171" s="5">
        <v>69665113</v>
      </c>
      <c r="B1171" s="6" t="s">
        <v>670</v>
      </c>
      <c r="C1171" s="6" t="s">
        <v>2378</v>
      </c>
      <c r="D1171" s="6" t="s">
        <v>2370</v>
      </c>
      <c r="E1171" s="6" t="s">
        <v>2371</v>
      </c>
      <c r="F1171" s="7">
        <v>44895</v>
      </c>
      <c r="G1171" s="7">
        <v>44784</v>
      </c>
      <c r="H1171" s="6" t="s">
        <v>2849</v>
      </c>
      <c r="I1171" s="6" t="s">
        <v>849</v>
      </c>
      <c r="J1171" s="6" t="s">
        <v>2381</v>
      </c>
      <c r="K1171" s="7">
        <v>45205</v>
      </c>
      <c r="L1171" s="6" t="s">
        <v>2374</v>
      </c>
      <c r="M1171" s="6" t="s">
        <v>2375</v>
      </c>
      <c r="N1171" s="6" t="s">
        <v>849</v>
      </c>
      <c r="O1171" s="7"/>
      <c r="P1171" s="6" t="s">
        <v>2376</v>
      </c>
    </row>
    <row r="1172" spans="1:16" x14ac:dyDescent="0.25">
      <c r="A1172" s="5">
        <v>69665114</v>
      </c>
      <c r="B1172" s="6" t="s">
        <v>697</v>
      </c>
      <c r="C1172" s="6" t="s">
        <v>2378</v>
      </c>
      <c r="D1172" s="6" t="s">
        <v>2370</v>
      </c>
      <c r="E1172" s="6" t="s">
        <v>2371</v>
      </c>
      <c r="F1172" s="7">
        <v>44895</v>
      </c>
      <c r="G1172" s="7">
        <v>44784</v>
      </c>
      <c r="H1172" s="6" t="s">
        <v>2940</v>
      </c>
      <c r="I1172" s="6" t="s">
        <v>849</v>
      </c>
      <c r="J1172" s="6" t="s">
        <v>2381</v>
      </c>
      <c r="K1172" s="7">
        <v>45205</v>
      </c>
      <c r="L1172" s="6" t="s">
        <v>2374</v>
      </c>
      <c r="M1172" s="6" t="s">
        <v>2375</v>
      </c>
      <c r="N1172" s="6" t="s">
        <v>849</v>
      </c>
      <c r="O1172" s="7"/>
      <c r="P1172" s="6" t="s">
        <v>2376</v>
      </c>
    </row>
    <row r="1173" spans="1:16" x14ac:dyDescent="0.25">
      <c r="A1173" s="5">
        <v>69665115</v>
      </c>
      <c r="B1173" s="6" t="s">
        <v>671</v>
      </c>
      <c r="C1173" s="6" t="s">
        <v>2378</v>
      </c>
      <c r="D1173" s="6" t="s">
        <v>2370</v>
      </c>
      <c r="E1173" s="6" t="s">
        <v>2405</v>
      </c>
      <c r="F1173" s="7">
        <v>45140</v>
      </c>
      <c r="G1173" s="7">
        <v>44784</v>
      </c>
      <c r="H1173" s="6" t="s">
        <v>2850</v>
      </c>
      <c r="I1173" s="6" t="s">
        <v>849</v>
      </c>
      <c r="J1173" s="6" t="s">
        <v>2381</v>
      </c>
      <c r="K1173" s="7">
        <v>45205</v>
      </c>
      <c r="L1173" s="6" t="s">
        <v>2374</v>
      </c>
      <c r="M1173" s="6" t="s">
        <v>2375</v>
      </c>
      <c r="N1173" s="6" t="s">
        <v>849</v>
      </c>
      <c r="O1173" s="7"/>
      <c r="P1173" s="6" t="s">
        <v>2376</v>
      </c>
    </row>
    <row r="1174" spans="1:16" x14ac:dyDescent="0.25">
      <c r="A1174" s="5">
        <v>69665572</v>
      </c>
      <c r="B1174" s="6" t="s">
        <v>3387</v>
      </c>
      <c r="C1174" s="6" t="s">
        <v>2378</v>
      </c>
      <c r="D1174" s="6" t="s">
        <v>2370</v>
      </c>
      <c r="E1174" s="6" t="s">
        <v>2371</v>
      </c>
      <c r="F1174" s="7">
        <v>44970</v>
      </c>
      <c r="G1174" s="7">
        <v>44789</v>
      </c>
      <c r="H1174" s="6" t="s">
        <v>3388</v>
      </c>
      <c r="I1174" s="6" t="s">
        <v>849</v>
      </c>
      <c r="J1174" s="6" t="s">
        <v>2381</v>
      </c>
      <c r="K1174" s="7">
        <v>45200</v>
      </c>
      <c r="L1174" s="6" t="s">
        <v>2374</v>
      </c>
      <c r="M1174" s="6" t="s">
        <v>2396</v>
      </c>
      <c r="N1174" s="6" t="s">
        <v>849</v>
      </c>
      <c r="O1174" s="7"/>
      <c r="P1174" s="6" t="s">
        <v>2376</v>
      </c>
    </row>
    <row r="1175" spans="1:16" x14ac:dyDescent="0.25">
      <c r="A1175" s="5">
        <v>69671641</v>
      </c>
      <c r="B1175" s="6" t="s">
        <v>181</v>
      </c>
      <c r="C1175" s="6" t="s">
        <v>2378</v>
      </c>
      <c r="D1175" s="6" t="s">
        <v>2370</v>
      </c>
      <c r="E1175" s="6" t="s">
        <v>2371</v>
      </c>
      <c r="F1175" s="7">
        <v>44984</v>
      </c>
      <c r="G1175" s="7">
        <v>44796</v>
      </c>
      <c r="H1175" s="6" t="s">
        <v>2870</v>
      </c>
      <c r="I1175" s="6" t="s">
        <v>849</v>
      </c>
      <c r="J1175" s="6" t="s">
        <v>2381</v>
      </c>
      <c r="K1175" s="7">
        <v>45200</v>
      </c>
      <c r="L1175" s="6" t="s">
        <v>2374</v>
      </c>
      <c r="M1175" s="6" t="s">
        <v>2420</v>
      </c>
      <c r="N1175" s="6" t="s">
        <v>849</v>
      </c>
      <c r="O1175" s="7"/>
      <c r="P1175" s="6" t="s">
        <v>2376</v>
      </c>
    </row>
    <row r="1176" spans="1:16" x14ac:dyDescent="0.25">
      <c r="A1176" s="5">
        <v>69671652</v>
      </c>
      <c r="B1176" s="6" t="s">
        <v>444</v>
      </c>
      <c r="C1176" s="6" t="s">
        <v>2378</v>
      </c>
      <c r="D1176" s="6" t="s">
        <v>2370</v>
      </c>
      <c r="E1176" s="6" t="s">
        <v>2371</v>
      </c>
      <c r="F1176" s="7">
        <v>44974</v>
      </c>
      <c r="G1176" s="7">
        <v>44796</v>
      </c>
      <c r="H1176" s="6" t="s">
        <v>3152</v>
      </c>
      <c r="I1176" s="6" t="s">
        <v>849</v>
      </c>
      <c r="J1176" s="6" t="s">
        <v>2381</v>
      </c>
      <c r="K1176" s="7">
        <v>45200</v>
      </c>
      <c r="L1176" s="6" t="s">
        <v>2374</v>
      </c>
      <c r="M1176" s="6" t="s">
        <v>2420</v>
      </c>
      <c r="N1176" s="6" t="s">
        <v>849</v>
      </c>
      <c r="O1176" s="7"/>
      <c r="P1176" s="6" t="s">
        <v>2376</v>
      </c>
    </row>
    <row r="1177" spans="1:16" x14ac:dyDescent="0.25">
      <c r="A1177" s="5">
        <v>69673010</v>
      </c>
      <c r="B1177" s="6" t="s">
        <v>445</v>
      </c>
      <c r="C1177" s="6" t="s">
        <v>2378</v>
      </c>
      <c r="D1177" s="6" t="s">
        <v>2370</v>
      </c>
      <c r="E1177" s="6" t="s">
        <v>2371</v>
      </c>
      <c r="F1177" s="7">
        <v>45108</v>
      </c>
      <c r="G1177" s="7">
        <v>44797</v>
      </c>
      <c r="H1177" s="6" t="s">
        <v>3389</v>
      </c>
      <c r="I1177" s="6" t="s">
        <v>849</v>
      </c>
      <c r="J1177" s="6" t="s">
        <v>2381</v>
      </c>
      <c r="K1177" s="7">
        <v>45200</v>
      </c>
      <c r="L1177" s="6" t="s">
        <v>2374</v>
      </c>
      <c r="M1177" s="6" t="s">
        <v>2420</v>
      </c>
      <c r="N1177" s="6" t="s">
        <v>849</v>
      </c>
      <c r="O1177" s="7"/>
      <c r="P1177" s="6" t="s">
        <v>2376</v>
      </c>
    </row>
    <row r="1178" spans="1:16" x14ac:dyDescent="0.25">
      <c r="A1178" s="5">
        <v>69677917</v>
      </c>
      <c r="B1178" s="6" t="s">
        <v>433</v>
      </c>
      <c r="C1178" s="6" t="s">
        <v>2378</v>
      </c>
      <c r="D1178" s="6" t="s">
        <v>2370</v>
      </c>
      <c r="E1178" s="6" t="s">
        <v>2371</v>
      </c>
      <c r="F1178" s="7">
        <v>44929</v>
      </c>
      <c r="G1178" s="7">
        <v>44804</v>
      </c>
      <c r="H1178" s="6" t="s">
        <v>2584</v>
      </c>
      <c r="I1178" s="6" t="s">
        <v>849</v>
      </c>
      <c r="J1178" s="6" t="s">
        <v>2381</v>
      </c>
      <c r="K1178" s="7">
        <v>45200</v>
      </c>
      <c r="L1178" s="6" t="s">
        <v>2374</v>
      </c>
      <c r="M1178" s="6" t="s">
        <v>2420</v>
      </c>
      <c r="N1178" s="6" t="s">
        <v>849</v>
      </c>
      <c r="O1178" s="7"/>
      <c r="P1178" s="6" t="s">
        <v>2376</v>
      </c>
    </row>
    <row r="1179" spans="1:16" x14ac:dyDescent="0.25">
      <c r="A1179" s="5">
        <v>69684521</v>
      </c>
      <c r="B1179" s="6" t="s">
        <v>428</v>
      </c>
      <c r="C1179" s="6" t="s">
        <v>2378</v>
      </c>
      <c r="D1179" s="6" t="s">
        <v>2370</v>
      </c>
      <c r="E1179" s="6" t="s">
        <v>2405</v>
      </c>
      <c r="F1179" s="7">
        <v>45185</v>
      </c>
      <c r="G1179" s="7">
        <v>44824</v>
      </c>
      <c r="H1179" s="6" t="s">
        <v>2859</v>
      </c>
      <c r="I1179" s="6" t="s">
        <v>849</v>
      </c>
      <c r="J1179" s="6" t="s">
        <v>2381</v>
      </c>
      <c r="K1179" s="7">
        <v>45205</v>
      </c>
      <c r="L1179" s="6" t="s">
        <v>2374</v>
      </c>
      <c r="M1179" s="6" t="s">
        <v>2500</v>
      </c>
      <c r="N1179" s="6" t="s">
        <v>849</v>
      </c>
      <c r="O1179" s="7"/>
      <c r="P1179" s="6" t="s">
        <v>2376</v>
      </c>
    </row>
    <row r="1180" spans="1:16" x14ac:dyDescent="0.25">
      <c r="A1180" s="5">
        <v>69684522</v>
      </c>
      <c r="B1180" s="6" t="s">
        <v>427</v>
      </c>
      <c r="C1180" s="6" t="s">
        <v>2378</v>
      </c>
      <c r="D1180" s="6" t="s">
        <v>2370</v>
      </c>
      <c r="E1180" s="6" t="s">
        <v>2405</v>
      </c>
      <c r="F1180" s="7">
        <v>45185</v>
      </c>
      <c r="G1180" s="7">
        <v>44824</v>
      </c>
      <c r="H1180" s="6" t="s">
        <v>2441</v>
      </c>
      <c r="I1180" s="6" t="s">
        <v>849</v>
      </c>
      <c r="J1180" s="6" t="s">
        <v>2381</v>
      </c>
      <c r="K1180" s="7">
        <v>45200</v>
      </c>
      <c r="L1180" s="6" t="s">
        <v>2374</v>
      </c>
      <c r="M1180" s="6" t="s">
        <v>2420</v>
      </c>
      <c r="N1180" s="6" t="s">
        <v>849</v>
      </c>
      <c r="O1180" s="7"/>
      <c r="P1180" s="6" t="s">
        <v>2376</v>
      </c>
    </row>
    <row r="1181" spans="1:16" x14ac:dyDescent="0.25">
      <c r="A1181" s="5">
        <v>69684524</v>
      </c>
      <c r="B1181" s="6" t="s">
        <v>426</v>
      </c>
      <c r="C1181" s="6" t="s">
        <v>2378</v>
      </c>
      <c r="D1181" s="6" t="s">
        <v>2370</v>
      </c>
      <c r="E1181" s="6" t="s">
        <v>2391</v>
      </c>
      <c r="F1181" s="7">
        <v>45194</v>
      </c>
      <c r="G1181" s="7">
        <v>44824</v>
      </c>
      <c r="H1181" s="6" t="s">
        <v>2860</v>
      </c>
      <c r="I1181" s="6" t="s">
        <v>849</v>
      </c>
      <c r="J1181" s="6" t="s">
        <v>2381</v>
      </c>
      <c r="K1181" s="7">
        <v>45200</v>
      </c>
      <c r="L1181" s="6" t="s">
        <v>2374</v>
      </c>
      <c r="M1181" s="6" t="s">
        <v>2420</v>
      </c>
      <c r="N1181" s="6" t="s">
        <v>849</v>
      </c>
      <c r="O1181" s="7"/>
      <c r="P1181" s="6" t="s">
        <v>2376</v>
      </c>
    </row>
    <row r="1182" spans="1:16" x14ac:dyDescent="0.25">
      <c r="A1182" s="5">
        <v>69684528</v>
      </c>
      <c r="B1182" s="6" t="s">
        <v>3190</v>
      </c>
      <c r="C1182" s="6" t="s">
        <v>2378</v>
      </c>
      <c r="D1182" s="6" t="s">
        <v>2370</v>
      </c>
      <c r="E1182" s="6" t="s">
        <v>2405</v>
      </c>
      <c r="F1182" s="7">
        <v>45100</v>
      </c>
      <c r="G1182" s="7">
        <v>44816</v>
      </c>
      <c r="H1182" s="6" t="s">
        <v>3191</v>
      </c>
      <c r="I1182" s="6" t="s">
        <v>849</v>
      </c>
      <c r="J1182" s="6" t="s">
        <v>2381</v>
      </c>
      <c r="K1182" s="7">
        <v>45200</v>
      </c>
      <c r="L1182" s="6" t="s">
        <v>2374</v>
      </c>
      <c r="M1182" s="6" t="s">
        <v>2396</v>
      </c>
      <c r="N1182" s="6" t="s">
        <v>849</v>
      </c>
      <c r="O1182" s="7"/>
      <c r="P1182" s="6" t="s">
        <v>2376</v>
      </c>
    </row>
    <row r="1183" spans="1:16" x14ac:dyDescent="0.25">
      <c r="A1183" s="5">
        <v>69684529</v>
      </c>
      <c r="B1183" s="6" t="s">
        <v>3310</v>
      </c>
      <c r="C1183" s="6" t="s">
        <v>2378</v>
      </c>
      <c r="D1183" s="6" t="s">
        <v>2370</v>
      </c>
      <c r="E1183" s="6" t="s">
        <v>3390</v>
      </c>
      <c r="F1183" s="7">
        <v>45161</v>
      </c>
      <c r="G1183" s="7">
        <v>44816</v>
      </c>
      <c r="H1183" s="6" t="s">
        <v>3311</v>
      </c>
      <c r="I1183" s="6" t="s">
        <v>849</v>
      </c>
      <c r="J1183" s="6" t="s">
        <v>2381</v>
      </c>
      <c r="K1183" s="7">
        <v>45200</v>
      </c>
      <c r="L1183" s="6" t="s">
        <v>2374</v>
      </c>
      <c r="M1183" s="6" t="s">
        <v>2393</v>
      </c>
      <c r="N1183" s="6" t="s">
        <v>849</v>
      </c>
      <c r="O1183" s="7"/>
      <c r="P1183" s="6" t="s">
        <v>2376</v>
      </c>
    </row>
    <row r="1184" spans="1:16" x14ac:dyDescent="0.25">
      <c r="A1184" s="5">
        <v>69687232</v>
      </c>
      <c r="B1184" s="6" t="s">
        <v>565</v>
      </c>
      <c r="C1184" s="6" t="s">
        <v>2378</v>
      </c>
      <c r="D1184" s="6" t="s">
        <v>2370</v>
      </c>
      <c r="E1184" s="6" t="s">
        <v>2371</v>
      </c>
      <c r="F1184" s="7">
        <v>45047</v>
      </c>
      <c r="G1184" s="7">
        <v>44830</v>
      </c>
      <c r="H1184" s="6" t="s">
        <v>2792</v>
      </c>
      <c r="I1184" s="6" t="s">
        <v>849</v>
      </c>
      <c r="J1184" s="6" t="s">
        <v>2381</v>
      </c>
      <c r="K1184" s="7">
        <v>45200</v>
      </c>
      <c r="L1184" s="6" t="s">
        <v>2374</v>
      </c>
      <c r="M1184" s="6" t="s">
        <v>2420</v>
      </c>
      <c r="N1184" s="6" t="s">
        <v>849</v>
      </c>
      <c r="O1184" s="7"/>
      <c r="P1184" s="6" t="s">
        <v>2376</v>
      </c>
    </row>
    <row r="1185" spans="1:16" x14ac:dyDescent="0.25">
      <c r="A1185" s="5">
        <v>69690941</v>
      </c>
      <c r="B1185" s="6" t="s">
        <v>447</v>
      </c>
      <c r="C1185" s="6" t="s">
        <v>2378</v>
      </c>
      <c r="D1185" s="6" t="s">
        <v>2370</v>
      </c>
      <c r="E1185" s="6" t="s">
        <v>2379</v>
      </c>
      <c r="F1185" s="7">
        <v>45275</v>
      </c>
      <c r="G1185" s="7">
        <v>44824</v>
      </c>
      <c r="H1185" s="6" t="s">
        <v>2801</v>
      </c>
      <c r="I1185" s="6" t="s">
        <v>849</v>
      </c>
      <c r="J1185" s="6" t="s">
        <v>2381</v>
      </c>
      <c r="K1185" s="7">
        <v>45200</v>
      </c>
      <c r="L1185" s="6" t="s">
        <v>2374</v>
      </c>
      <c r="M1185" s="6" t="s">
        <v>2420</v>
      </c>
      <c r="N1185" s="6" t="s">
        <v>849</v>
      </c>
      <c r="O1185" s="7"/>
      <c r="P1185" s="6" t="s">
        <v>2376</v>
      </c>
    </row>
    <row r="1186" spans="1:16" x14ac:dyDescent="0.25">
      <c r="A1186" s="5">
        <v>69691774</v>
      </c>
      <c r="B1186" s="6" t="s">
        <v>380</v>
      </c>
      <c r="C1186" s="6" t="s">
        <v>2378</v>
      </c>
      <c r="D1186" s="6" t="s">
        <v>2370</v>
      </c>
      <c r="E1186" s="6" t="s">
        <v>2371</v>
      </c>
      <c r="F1186" s="7">
        <v>44943</v>
      </c>
      <c r="G1186" s="7">
        <v>44824</v>
      </c>
      <c r="H1186" s="6" t="s">
        <v>2816</v>
      </c>
      <c r="I1186" s="6" t="s">
        <v>849</v>
      </c>
      <c r="J1186" s="6" t="s">
        <v>2381</v>
      </c>
      <c r="K1186" s="7">
        <v>45200</v>
      </c>
      <c r="L1186" s="6" t="s">
        <v>2374</v>
      </c>
      <c r="M1186" s="6" t="s">
        <v>2420</v>
      </c>
      <c r="N1186" s="6" t="s">
        <v>849</v>
      </c>
      <c r="O1186" s="7"/>
      <c r="P1186" s="6" t="s">
        <v>2376</v>
      </c>
    </row>
    <row r="1187" spans="1:16" x14ac:dyDescent="0.25">
      <c r="A1187" s="5">
        <v>69691790</v>
      </c>
      <c r="B1187" s="6" t="s">
        <v>376</v>
      </c>
      <c r="C1187" s="6" t="s">
        <v>2378</v>
      </c>
      <c r="D1187" s="6" t="s">
        <v>2370</v>
      </c>
      <c r="E1187" s="6" t="s">
        <v>2371</v>
      </c>
      <c r="F1187" s="7">
        <v>44943</v>
      </c>
      <c r="G1187" s="7">
        <v>44824</v>
      </c>
      <c r="H1187" s="6" t="s">
        <v>3198</v>
      </c>
      <c r="I1187" s="6" t="s">
        <v>849</v>
      </c>
      <c r="J1187" s="6" t="s">
        <v>2381</v>
      </c>
      <c r="K1187" s="7">
        <v>45200</v>
      </c>
      <c r="L1187" s="6" t="s">
        <v>2374</v>
      </c>
      <c r="M1187" s="6" t="s">
        <v>2420</v>
      </c>
      <c r="N1187" s="6" t="s">
        <v>849</v>
      </c>
      <c r="O1187" s="7"/>
      <c r="P1187" s="6" t="s">
        <v>2376</v>
      </c>
    </row>
    <row r="1188" spans="1:16" x14ac:dyDescent="0.25">
      <c r="A1188" s="5">
        <v>69691809</v>
      </c>
      <c r="B1188" s="6" t="s">
        <v>2217</v>
      </c>
      <c r="C1188" s="6" t="s">
        <v>2378</v>
      </c>
      <c r="D1188" s="6" t="s">
        <v>2370</v>
      </c>
      <c r="E1188" s="6" t="s">
        <v>2371</v>
      </c>
      <c r="F1188" s="7">
        <v>44914</v>
      </c>
      <c r="G1188" s="7">
        <v>44824</v>
      </c>
      <c r="H1188" s="6" t="s">
        <v>2558</v>
      </c>
      <c r="I1188" s="6" t="s">
        <v>849</v>
      </c>
      <c r="J1188" s="6" t="s">
        <v>2381</v>
      </c>
      <c r="K1188" s="7">
        <v>45200</v>
      </c>
      <c r="L1188" s="6" t="s">
        <v>2374</v>
      </c>
      <c r="M1188" s="6" t="s">
        <v>2420</v>
      </c>
      <c r="N1188" s="6" t="s">
        <v>849</v>
      </c>
      <c r="O1188" s="7"/>
      <c r="P1188" s="6" t="s">
        <v>2376</v>
      </c>
    </row>
    <row r="1189" spans="1:16" x14ac:dyDescent="0.25">
      <c r="A1189" s="5">
        <v>69691816</v>
      </c>
      <c r="B1189" s="6" t="s">
        <v>373</v>
      </c>
      <c r="C1189" s="6" t="s">
        <v>2378</v>
      </c>
      <c r="D1189" s="6" t="s">
        <v>2370</v>
      </c>
      <c r="E1189" s="6" t="s">
        <v>2371</v>
      </c>
      <c r="F1189" s="7">
        <v>44943</v>
      </c>
      <c r="G1189" s="7">
        <v>44824</v>
      </c>
      <c r="H1189" s="6" t="s">
        <v>3194</v>
      </c>
      <c r="I1189" s="6" t="s">
        <v>849</v>
      </c>
      <c r="J1189" s="6" t="s">
        <v>2381</v>
      </c>
      <c r="K1189" s="7">
        <v>45200</v>
      </c>
      <c r="L1189" s="6" t="s">
        <v>2374</v>
      </c>
      <c r="M1189" s="6" t="s">
        <v>2420</v>
      </c>
      <c r="N1189" s="6" t="s">
        <v>849</v>
      </c>
      <c r="O1189" s="7"/>
      <c r="P1189" s="6" t="s">
        <v>2376</v>
      </c>
    </row>
    <row r="1190" spans="1:16" x14ac:dyDescent="0.25">
      <c r="A1190" s="5">
        <v>69691840</v>
      </c>
      <c r="B1190" s="6" t="s">
        <v>2230</v>
      </c>
      <c r="C1190" s="6" t="s">
        <v>2378</v>
      </c>
      <c r="D1190" s="6" t="s">
        <v>2370</v>
      </c>
      <c r="E1190" s="6" t="s">
        <v>2371</v>
      </c>
      <c r="F1190" s="7">
        <v>44965</v>
      </c>
      <c r="G1190" s="7">
        <v>44824</v>
      </c>
      <c r="H1190" s="6" t="s">
        <v>2614</v>
      </c>
      <c r="I1190" s="6" t="s">
        <v>849</v>
      </c>
      <c r="J1190" s="6" t="s">
        <v>2381</v>
      </c>
      <c r="K1190" s="7">
        <v>45200</v>
      </c>
      <c r="L1190" s="6" t="s">
        <v>2374</v>
      </c>
      <c r="M1190" s="6" t="s">
        <v>2420</v>
      </c>
      <c r="N1190" s="6" t="s">
        <v>849</v>
      </c>
      <c r="O1190" s="7"/>
      <c r="P1190" s="6" t="s">
        <v>2376</v>
      </c>
    </row>
    <row r="1191" spans="1:16" x14ac:dyDescent="0.25">
      <c r="A1191" s="5">
        <v>69691903</v>
      </c>
      <c r="B1191" s="6" t="s">
        <v>375</v>
      </c>
      <c r="C1191" s="6" t="s">
        <v>2378</v>
      </c>
      <c r="D1191" s="6" t="s">
        <v>2370</v>
      </c>
      <c r="E1191" s="6" t="s">
        <v>2371</v>
      </c>
      <c r="F1191" s="7">
        <v>44914</v>
      </c>
      <c r="G1191" s="7">
        <v>44824</v>
      </c>
      <c r="H1191" s="6" t="s">
        <v>2562</v>
      </c>
      <c r="I1191" s="6" t="s">
        <v>849</v>
      </c>
      <c r="J1191" s="6" t="s">
        <v>2381</v>
      </c>
      <c r="K1191" s="7">
        <v>45200</v>
      </c>
      <c r="L1191" s="6" t="s">
        <v>2374</v>
      </c>
      <c r="M1191" s="6" t="s">
        <v>2420</v>
      </c>
      <c r="N1191" s="6" t="s">
        <v>849</v>
      </c>
      <c r="O1191" s="7"/>
      <c r="P1191" s="6" t="s">
        <v>2376</v>
      </c>
    </row>
    <row r="1192" spans="1:16" x14ac:dyDescent="0.25">
      <c r="A1192" s="5">
        <v>69700048</v>
      </c>
      <c r="B1192" s="6" t="s">
        <v>1899</v>
      </c>
      <c r="C1192" s="6" t="s">
        <v>2378</v>
      </c>
      <c r="D1192" s="6" t="s">
        <v>2370</v>
      </c>
      <c r="E1192" s="6" t="s">
        <v>2371</v>
      </c>
      <c r="F1192" s="7">
        <v>45005</v>
      </c>
      <c r="G1192" s="7">
        <v>44832</v>
      </c>
      <c r="H1192" s="6" t="s">
        <v>3391</v>
      </c>
      <c r="I1192" s="6" t="s">
        <v>849</v>
      </c>
      <c r="J1192" s="6" t="s">
        <v>2381</v>
      </c>
      <c r="K1192" s="7">
        <v>45205</v>
      </c>
      <c r="L1192" s="6" t="s">
        <v>2374</v>
      </c>
      <c r="M1192" s="6" t="s">
        <v>2375</v>
      </c>
      <c r="N1192" s="6" t="s">
        <v>849</v>
      </c>
      <c r="O1192" s="7"/>
      <c r="P1192" s="6" t="s">
        <v>2376</v>
      </c>
    </row>
    <row r="1193" spans="1:16" x14ac:dyDescent="0.25">
      <c r="A1193" s="5">
        <v>69704149</v>
      </c>
      <c r="B1193" s="6" t="s">
        <v>110</v>
      </c>
      <c r="C1193" s="6" t="s">
        <v>2378</v>
      </c>
      <c r="D1193" s="6" t="s">
        <v>2370</v>
      </c>
      <c r="E1193" s="6" t="s">
        <v>2371</v>
      </c>
      <c r="F1193" s="7">
        <v>45070</v>
      </c>
      <c r="G1193" s="7">
        <v>44838</v>
      </c>
      <c r="H1193" s="6" t="s">
        <v>3392</v>
      </c>
      <c r="I1193" s="6" t="s">
        <v>849</v>
      </c>
      <c r="J1193" s="6" t="s">
        <v>2381</v>
      </c>
      <c r="K1193" s="7">
        <v>45200</v>
      </c>
      <c r="L1193" s="6" t="s">
        <v>2374</v>
      </c>
      <c r="M1193" s="6" t="s">
        <v>2420</v>
      </c>
      <c r="N1193" s="6" t="s">
        <v>849</v>
      </c>
      <c r="O1193" s="7"/>
      <c r="P1193" s="6" t="s">
        <v>2376</v>
      </c>
    </row>
    <row r="1194" spans="1:16" x14ac:dyDescent="0.25">
      <c r="A1194" s="5">
        <v>69704150</v>
      </c>
      <c r="B1194" s="6" t="s">
        <v>109</v>
      </c>
      <c r="C1194" s="6" t="s">
        <v>2378</v>
      </c>
      <c r="D1194" s="6" t="s">
        <v>2370</v>
      </c>
      <c r="E1194" s="6" t="s">
        <v>2371</v>
      </c>
      <c r="F1194" s="7">
        <v>45070</v>
      </c>
      <c r="G1194" s="7">
        <v>44838</v>
      </c>
      <c r="H1194" s="6" t="s">
        <v>3393</v>
      </c>
      <c r="I1194" s="6" t="s">
        <v>849</v>
      </c>
      <c r="J1194" s="6" t="s">
        <v>2381</v>
      </c>
      <c r="K1194" s="7">
        <v>45200</v>
      </c>
      <c r="L1194" s="6" t="s">
        <v>2374</v>
      </c>
      <c r="M1194" s="6" t="s">
        <v>2420</v>
      </c>
      <c r="N1194" s="6" t="s">
        <v>849</v>
      </c>
      <c r="O1194" s="7"/>
      <c r="P1194" s="6" t="s">
        <v>2376</v>
      </c>
    </row>
    <row r="1195" spans="1:16" x14ac:dyDescent="0.25">
      <c r="A1195" s="5">
        <v>69705264</v>
      </c>
      <c r="B1195" s="6" t="s">
        <v>200</v>
      </c>
      <c r="C1195" s="6" t="s">
        <v>2378</v>
      </c>
      <c r="D1195" s="6" t="s">
        <v>2370</v>
      </c>
      <c r="E1195" s="6" t="s">
        <v>2371</v>
      </c>
      <c r="F1195" s="7">
        <v>45047</v>
      </c>
      <c r="G1195" s="7">
        <v>44840</v>
      </c>
      <c r="H1195" s="6" t="s">
        <v>2857</v>
      </c>
      <c r="I1195" s="6" t="s">
        <v>849</v>
      </c>
      <c r="J1195" s="6" t="s">
        <v>2381</v>
      </c>
      <c r="K1195" s="7">
        <v>45200</v>
      </c>
      <c r="L1195" s="6" t="s">
        <v>2374</v>
      </c>
      <c r="M1195" s="6" t="s">
        <v>2420</v>
      </c>
      <c r="N1195" s="6" t="s">
        <v>849</v>
      </c>
      <c r="O1195" s="7"/>
      <c r="P1195" s="6" t="s">
        <v>2376</v>
      </c>
    </row>
    <row r="1196" spans="1:16" x14ac:dyDescent="0.25">
      <c r="A1196" s="5">
        <v>69706133</v>
      </c>
      <c r="B1196" s="6" t="s">
        <v>822</v>
      </c>
      <c r="C1196" s="6" t="s">
        <v>2378</v>
      </c>
      <c r="D1196" s="6" t="s">
        <v>2370</v>
      </c>
      <c r="E1196" s="6" t="s">
        <v>2371</v>
      </c>
      <c r="F1196" s="7">
        <v>45061</v>
      </c>
      <c r="G1196" s="7">
        <v>44874</v>
      </c>
      <c r="H1196" s="6" t="s">
        <v>3351</v>
      </c>
      <c r="I1196" s="6" t="s">
        <v>849</v>
      </c>
      <c r="J1196" s="6" t="s">
        <v>2381</v>
      </c>
      <c r="K1196" s="7">
        <v>45200</v>
      </c>
      <c r="L1196" s="6" t="s">
        <v>2374</v>
      </c>
      <c r="M1196" s="6" t="s">
        <v>2420</v>
      </c>
      <c r="N1196" s="6" t="s">
        <v>849</v>
      </c>
      <c r="O1196" s="7"/>
      <c r="P1196" s="6" t="s">
        <v>2376</v>
      </c>
    </row>
    <row r="1197" spans="1:16" x14ac:dyDescent="0.25">
      <c r="A1197" s="5">
        <v>69706138</v>
      </c>
      <c r="B1197" s="6" t="s">
        <v>449</v>
      </c>
      <c r="C1197" s="6" t="s">
        <v>2378</v>
      </c>
      <c r="D1197" s="6" t="s">
        <v>2370</v>
      </c>
      <c r="E1197" s="6" t="s">
        <v>2371</v>
      </c>
      <c r="F1197" s="7">
        <v>45047</v>
      </c>
      <c r="G1197" s="7">
        <v>44874</v>
      </c>
      <c r="H1197" s="6" t="s">
        <v>3350</v>
      </c>
      <c r="I1197" s="6" t="s">
        <v>849</v>
      </c>
      <c r="J1197" s="6" t="s">
        <v>2381</v>
      </c>
      <c r="K1197" s="7">
        <v>45200</v>
      </c>
      <c r="L1197" s="6" t="s">
        <v>2374</v>
      </c>
      <c r="M1197" s="6" t="s">
        <v>2420</v>
      </c>
      <c r="N1197" s="6" t="s">
        <v>849</v>
      </c>
      <c r="O1197" s="7"/>
      <c r="P1197" s="6" t="s">
        <v>2376</v>
      </c>
    </row>
    <row r="1198" spans="1:16" x14ac:dyDescent="0.25">
      <c r="A1198" s="5">
        <v>69706147</v>
      </c>
      <c r="B1198" s="6" t="s">
        <v>450</v>
      </c>
      <c r="C1198" s="6" t="s">
        <v>2378</v>
      </c>
      <c r="D1198" s="6" t="s">
        <v>2370</v>
      </c>
      <c r="E1198" s="6" t="s">
        <v>2371</v>
      </c>
      <c r="F1198" s="7">
        <v>45054</v>
      </c>
      <c r="G1198" s="7">
        <v>44874</v>
      </c>
      <c r="H1198" s="6" t="s">
        <v>3349</v>
      </c>
      <c r="I1198" s="6" t="s">
        <v>849</v>
      </c>
      <c r="J1198" s="6" t="s">
        <v>2381</v>
      </c>
      <c r="K1198" s="7">
        <v>45200</v>
      </c>
      <c r="L1198" s="6" t="s">
        <v>2374</v>
      </c>
      <c r="M1198" s="6" t="s">
        <v>2420</v>
      </c>
      <c r="N1198" s="6" t="s">
        <v>849</v>
      </c>
      <c r="O1198" s="7"/>
      <c r="P1198" s="6" t="s">
        <v>2376</v>
      </c>
    </row>
    <row r="1199" spans="1:16" x14ac:dyDescent="0.25">
      <c r="A1199" s="5">
        <v>69711995</v>
      </c>
      <c r="B1199" s="6" t="s">
        <v>3247</v>
      </c>
      <c r="C1199" s="6" t="s">
        <v>2378</v>
      </c>
      <c r="D1199" s="6" t="s">
        <v>2370</v>
      </c>
      <c r="E1199" s="6" t="s">
        <v>2371</v>
      </c>
      <c r="F1199" s="7">
        <v>45047</v>
      </c>
      <c r="G1199" s="7">
        <v>44861</v>
      </c>
      <c r="H1199" s="6" t="s">
        <v>3248</v>
      </c>
      <c r="I1199" s="6" t="s">
        <v>849</v>
      </c>
      <c r="J1199" s="6" t="s">
        <v>2381</v>
      </c>
      <c r="K1199" s="7">
        <v>45200</v>
      </c>
      <c r="L1199" s="6" t="s">
        <v>2374</v>
      </c>
      <c r="M1199" s="6" t="s">
        <v>2396</v>
      </c>
      <c r="N1199" s="6" t="s">
        <v>849</v>
      </c>
      <c r="O1199" s="7"/>
      <c r="P1199" s="6" t="s">
        <v>2376</v>
      </c>
    </row>
    <row r="1200" spans="1:16" x14ac:dyDescent="0.25">
      <c r="A1200" s="5">
        <v>69712003</v>
      </c>
      <c r="B1200" s="6" t="s">
        <v>3292</v>
      </c>
      <c r="C1200" s="6" t="s">
        <v>2378</v>
      </c>
      <c r="D1200" s="6" t="s">
        <v>2370</v>
      </c>
      <c r="E1200" s="6" t="s">
        <v>2371</v>
      </c>
      <c r="F1200" s="7">
        <v>45033</v>
      </c>
      <c r="G1200" s="7">
        <v>44861</v>
      </c>
      <c r="H1200" s="6" t="s">
        <v>3293</v>
      </c>
      <c r="I1200" s="6" t="s">
        <v>849</v>
      </c>
      <c r="J1200" s="6" t="s">
        <v>2381</v>
      </c>
      <c r="K1200" s="7">
        <v>45200</v>
      </c>
      <c r="L1200" s="6" t="s">
        <v>2374</v>
      </c>
      <c r="M1200" s="6" t="s">
        <v>2396</v>
      </c>
      <c r="N1200" s="6" t="s">
        <v>849</v>
      </c>
      <c r="O1200" s="7"/>
      <c r="P1200" s="6" t="s">
        <v>2376</v>
      </c>
    </row>
    <row r="1201" spans="1:16" x14ac:dyDescent="0.25">
      <c r="A1201" s="5">
        <v>69712004</v>
      </c>
      <c r="B1201" s="6" t="s">
        <v>3209</v>
      </c>
      <c r="C1201" s="6" t="s">
        <v>2378</v>
      </c>
      <c r="D1201" s="6" t="s">
        <v>2370</v>
      </c>
      <c r="E1201" s="6" t="s">
        <v>2371</v>
      </c>
      <c r="F1201" s="7">
        <v>45124</v>
      </c>
      <c r="G1201" s="7">
        <v>44861</v>
      </c>
      <c r="H1201" s="6" t="s">
        <v>3210</v>
      </c>
      <c r="I1201" s="6" t="s">
        <v>849</v>
      </c>
      <c r="J1201" s="6" t="s">
        <v>2381</v>
      </c>
      <c r="K1201" s="7">
        <v>45200</v>
      </c>
      <c r="L1201" s="6" t="s">
        <v>2374</v>
      </c>
      <c r="M1201" s="6" t="s">
        <v>2396</v>
      </c>
      <c r="N1201" s="6" t="s">
        <v>849</v>
      </c>
      <c r="O1201" s="7"/>
      <c r="P1201" s="6" t="s">
        <v>2376</v>
      </c>
    </row>
    <row r="1202" spans="1:16" x14ac:dyDescent="0.25">
      <c r="A1202" s="5">
        <v>69712011</v>
      </c>
      <c r="B1202" s="6" t="s">
        <v>3261</v>
      </c>
      <c r="C1202" s="6" t="s">
        <v>2378</v>
      </c>
      <c r="D1202" s="6" t="s">
        <v>2370</v>
      </c>
      <c r="E1202" s="6" t="s">
        <v>2371</v>
      </c>
      <c r="F1202" s="7">
        <v>45037</v>
      </c>
      <c r="G1202" s="7">
        <v>44888</v>
      </c>
      <c r="H1202" s="6" t="s">
        <v>3262</v>
      </c>
      <c r="I1202" s="6" t="s">
        <v>849</v>
      </c>
      <c r="J1202" s="6" t="s">
        <v>2381</v>
      </c>
      <c r="K1202" s="7">
        <v>45200</v>
      </c>
      <c r="L1202" s="6" t="s">
        <v>2374</v>
      </c>
      <c r="M1202" s="6" t="s">
        <v>2396</v>
      </c>
      <c r="N1202" s="6" t="s">
        <v>849</v>
      </c>
      <c r="O1202" s="7"/>
      <c r="P1202" s="6" t="s">
        <v>2376</v>
      </c>
    </row>
    <row r="1203" spans="1:16" x14ac:dyDescent="0.25">
      <c r="A1203" s="5">
        <v>69713153</v>
      </c>
      <c r="B1203" s="6" t="s">
        <v>3192</v>
      </c>
      <c r="C1203" s="6" t="s">
        <v>2378</v>
      </c>
      <c r="D1203" s="6" t="s">
        <v>2370</v>
      </c>
      <c r="E1203" s="6" t="s">
        <v>2371</v>
      </c>
      <c r="F1203" s="7">
        <v>45188</v>
      </c>
      <c r="G1203" s="7">
        <v>44861</v>
      </c>
      <c r="H1203" s="6" t="s">
        <v>2829</v>
      </c>
      <c r="I1203" s="6" t="s">
        <v>849</v>
      </c>
      <c r="J1203" s="6" t="s">
        <v>2381</v>
      </c>
      <c r="K1203" s="7">
        <v>45200</v>
      </c>
      <c r="L1203" s="6" t="s">
        <v>2374</v>
      </c>
      <c r="M1203" s="6" t="s">
        <v>2396</v>
      </c>
      <c r="N1203" s="6" t="s">
        <v>849</v>
      </c>
      <c r="O1203" s="7"/>
      <c r="P1203" s="6" t="s">
        <v>2376</v>
      </c>
    </row>
    <row r="1204" spans="1:16" x14ac:dyDescent="0.25">
      <c r="A1204" s="5">
        <v>69713154</v>
      </c>
      <c r="B1204" s="6" t="s">
        <v>3031</v>
      </c>
      <c r="C1204" s="6" t="s">
        <v>2378</v>
      </c>
      <c r="D1204" s="6" t="s">
        <v>2370</v>
      </c>
      <c r="E1204" s="6" t="s">
        <v>2371</v>
      </c>
      <c r="F1204" s="7">
        <v>45153</v>
      </c>
      <c r="G1204" s="7">
        <v>44861</v>
      </c>
      <c r="H1204" s="6" t="s">
        <v>2436</v>
      </c>
      <c r="I1204" s="6" t="s">
        <v>849</v>
      </c>
      <c r="J1204" s="6" t="s">
        <v>2381</v>
      </c>
      <c r="K1204" s="7">
        <v>45200</v>
      </c>
      <c r="L1204" s="6" t="s">
        <v>2374</v>
      </c>
      <c r="M1204" s="6" t="s">
        <v>2396</v>
      </c>
      <c r="N1204" s="6" t="s">
        <v>849</v>
      </c>
      <c r="O1204" s="7"/>
      <c r="P1204" s="6" t="s">
        <v>2376</v>
      </c>
    </row>
    <row r="1205" spans="1:16" x14ac:dyDescent="0.25">
      <c r="A1205" s="5">
        <v>69713155</v>
      </c>
      <c r="B1205" s="6" t="s">
        <v>3162</v>
      </c>
      <c r="C1205" s="6" t="s">
        <v>2378</v>
      </c>
      <c r="D1205" s="6" t="s">
        <v>2370</v>
      </c>
      <c r="E1205" s="6" t="s">
        <v>2371</v>
      </c>
      <c r="F1205" s="7">
        <v>45047</v>
      </c>
      <c r="G1205" s="7">
        <v>44861</v>
      </c>
      <c r="H1205" s="6" t="s">
        <v>3163</v>
      </c>
      <c r="I1205" s="6" t="s">
        <v>849</v>
      </c>
      <c r="J1205" s="6" t="s">
        <v>2381</v>
      </c>
      <c r="K1205" s="7">
        <v>45200</v>
      </c>
      <c r="L1205" s="6" t="s">
        <v>2374</v>
      </c>
      <c r="M1205" s="6" t="s">
        <v>2396</v>
      </c>
      <c r="N1205" s="6" t="s">
        <v>849</v>
      </c>
      <c r="O1205" s="7"/>
      <c r="P1205" s="6" t="s">
        <v>2376</v>
      </c>
    </row>
    <row r="1206" spans="1:16" x14ac:dyDescent="0.25">
      <c r="A1206" s="5">
        <v>69713156</v>
      </c>
      <c r="B1206" s="6" t="s">
        <v>3164</v>
      </c>
      <c r="C1206" s="6" t="s">
        <v>2378</v>
      </c>
      <c r="D1206" s="6" t="s">
        <v>2370</v>
      </c>
      <c r="E1206" s="6" t="s">
        <v>2371</v>
      </c>
      <c r="F1206" s="7">
        <v>45033</v>
      </c>
      <c r="G1206" s="7">
        <v>44861</v>
      </c>
      <c r="H1206" s="6" t="s">
        <v>3165</v>
      </c>
      <c r="I1206" s="6" t="s">
        <v>849</v>
      </c>
      <c r="J1206" s="6" t="s">
        <v>2381</v>
      </c>
      <c r="K1206" s="7">
        <v>45200</v>
      </c>
      <c r="L1206" s="6" t="s">
        <v>2374</v>
      </c>
      <c r="M1206" s="6" t="s">
        <v>2396</v>
      </c>
      <c r="N1206" s="6" t="s">
        <v>849</v>
      </c>
      <c r="O1206" s="7"/>
      <c r="P1206" s="6" t="s">
        <v>2376</v>
      </c>
    </row>
    <row r="1207" spans="1:16" x14ac:dyDescent="0.25">
      <c r="A1207" s="5">
        <v>69713157</v>
      </c>
      <c r="B1207" s="6" t="s">
        <v>3166</v>
      </c>
      <c r="C1207" s="6" t="s">
        <v>2378</v>
      </c>
      <c r="D1207" s="6" t="s">
        <v>2370</v>
      </c>
      <c r="E1207" s="6" t="s">
        <v>3390</v>
      </c>
      <c r="F1207" s="7">
        <v>45163</v>
      </c>
      <c r="G1207" s="7">
        <v>44861</v>
      </c>
      <c r="H1207" s="6" t="s">
        <v>3167</v>
      </c>
      <c r="I1207" s="6" t="s">
        <v>849</v>
      </c>
      <c r="J1207" s="6" t="s">
        <v>2381</v>
      </c>
      <c r="K1207" s="7">
        <v>45200</v>
      </c>
      <c r="L1207" s="6" t="s">
        <v>2374</v>
      </c>
      <c r="M1207" s="6" t="s">
        <v>2393</v>
      </c>
      <c r="N1207" s="6" t="s">
        <v>849</v>
      </c>
      <c r="O1207" s="7"/>
      <c r="P1207" s="6" t="s">
        <v>2376</v>
      </c>
    </row>
    <row r="1208" spans="1:16" x14ac:dyDescent="0.25">
      <c r="A1208" s="5">
        <v>69713158</v>
      </c>
      <c r="B1208" s="6" t="s">
        <v>3168</v>
      </c>
      <c r="C1208" s="6" t="s">
        <v>2378</v>
      </c>
      <c r="D1208" s="6" t="s">
        <v>2370</v>
      </c>
      <c r="E1208" s="6" t="s">
        <v>2371</v>
      </c>
      <c r="F1208" s="7">
        <v>45076</v>
      </c>
      <c r="G1208" s="7">
        <v>44861</v>
      </c>
      <c r="H1208" s="6" t="s">
        <v>3169</v>
      </c>
      <c r="I1208" s="6" t="s">
        <v>849</v>
      </c>
      <c r="J1208" s="6" t="s">
        <v>2381</v>
      </c>
      <c r="K1208" s="7">
        <v>45200</v>
      </c>
      <c r="L1208" s="6" t="s">
        <v>2374</v>
      </c>
      <c r="M1208" s="6" t="s">
        <v>2396</v>
      </c>
      <c r="N1208" s="6" t="s">
        <v>849</v>
      </c>
      <c r="O1208" s="7"/>
      <c r="P1208" s="6" t="s">
        <v>2376</v>
      </c>
    </row>
    <row r="1209" spans="1:16" x14ac:dyDescent="0.25">
      <c r="A1209" s="5">
        <v>69713190</v>
      </c>
      <c r="B1209" s="6" t="s">
        <v>670</v>
      </c>
      <c r="C1209" s="6" t="s">
        <v>2378</v>
      </c>
      <c r="D1209" s="6" t="s">
        <v>2370</v>
      </c>
      <c r="E1209" s="6" t="s">
        <v>2371</v>
      </c>
      <c r="F1209" s="7">
        <v>44929</v>
      </c>
      <c r="G1209" s="7">
        <v>44851</v>
      </c>
      <c r="H1209" s="6" t="s">
        <v>2849</v>
      </c>
      <c r="I1209" s="6" t="s">
        <v>849</v>
      </c>
      <c r="J1209" s="6" t="s">
        <v>2381</v>
      </c>
      <c r="K1209" s="7">
        <v>45205</v>
      </c>
      <c r="L1209" s="6" t="s">
        <v>2374</v>
      </c>
      <c r="M1209" s="6" t="s">
        <v>2375</v>
      </c>
      <c r="N1209" s="6" t="s">
        <v>849</v>
      </c>
      <c r="O1209" s="7"/>
      <c r="P1209" s="6" t="s">
        <v>2376</v>
      </c>
    </row>
    <row r="1210" spans="1:16" x14ac:dyDescent="0.25">
      <c r="A1210" s="5">
        <v>69713191</v>
      </c>
      <c r="B1210" s="6" t="s">
        <v>799</v>
      </c>
      <c r="C1210" s="6" t="s">
        <v>2378</v>
      </c>
      <c r="D1210" s="6" t="s">
        <v>2370</v>
      </c>
      <c r="E1210" s="6" t="s">
        <v>2391</v>
      </c>
      <c r="F1210" s="7">
        <v>45194</v>
      </c>
      <c r="G1210" s="7">
        <v>44851</v>
      </c>
      <c r="H1210" s="6" t="s">
        <v>2805</v>
      </c>
      <c r="I1210" s="6" t="s">
        <v>849</v>
      </c>
      <c r="J1210" s="6" t="s">
        <v>2381</v>
      </c>
      <c r="K1210" s="7">
        <v>45205</v>
      </c>
      <c r="L1210" s="6" t="s">
        <v>2374</v>
      </c>
      <c r="M1210" s="6" t="s">
        <v>2375</v>
      </c>
      <c r="N1210" s="6" t="s">
        <v>849</v>
      </c>
      <c r="O1210" s="7"/>
      <c r="P1210" s="6" t="s">
        <v>2376</v>
      </c>
    </row>
    <row r="1211" spans="1:16" x14ac:dyDescent="0.25">
      <c r="A1211" s="5">
        <v>69716734</v>
      </c>
      <c r="B1211" s="6" t="s">
        <v>744</v>
      </c>
      <c r="C1211" s="6" t="s">
        <v>2378</v>
      </c>
      <c r="D1211" s="6" t="s">
        <v>2370</v>
      </c>
      <c r="E1211" s="6" t="s">
        <v>3390</v>
      </c>
      <c r="F1211" s="7">
        <v>45197</v>
      </c>
      <c r="G1211" s="7">
        <v>44874</v>
      </c>
      <c r="H1211" s="6" t="s">
        <v>3077</v>
      </c>
      <c r="I1211" s="6" t="s">
        <v>849</v>
      </c>
      <c r="J1211" s="6" t="s">
        <v>2381</v>
      </c>
      <c r="K1211" s="7">
        <v>45200</v>
      </c>
      <c r="L1211" s="6" t="s">
        <v>2374</v>
      </c>
      <c r="M1211" s="6" t="s">
        <v>2420</v>
      </c>
      <c r="N1211" s="6" t="s">
        <v>849</v>
      </c>
      <c r="O1211" s="7"/>
      <c r="P1211" s="6" t="s">
        <v>2376</v>
      </c>
    </row>
    <row r="1212" spans="1:16" x14ac:dyDescent="0.25">
      <c r="A1212" s="5">
        <v>69716745</v>
      </c>
      <c r="B1212" s="6" t="s">
        <v>254</v>
      </c>
      <c r="C1212" s="6" t="s">
        <v>2378</v>
      </c>
      <c r="D1212" s="6" t="s">
        <v>2370</v>
      </c>
      <c r="E1212" s="6" t="s">
        <v>2371</v>
      </c>
      <c r="F1212" s="7">
        <v>45120</v>
      </c>
      <c r="G1212" s="7">
        <v>44868</v>
      </c>
      <c r="H1212" s="6" t="s">
        <v>2727</v>
      </c>
      <c r="I1212" s="6" t="s">
        <v>849</v>
      </c>
      <c r="J1212" s="6" t="s">
        <v>2381</v>
      </c>
      <c r="K1212" s="7">
        <v>45200</v>
      </c>
      <c r="L1212" s="6" t="s">
        <v>2374</v>
      </c>
      <c r="M1212" s="6" t="s">
        <v>2420</v>
      </c>
      <c r="N1212" s="6" t="s">
        <v>849</v>
      </c>
      <c r="O1212" s="7"/>
      <c r="P1212" s="6" t="s">
        <v>2376</v>
      </c>
    </row>
    <row r="1213" spans="1:16" x14ac:dyDescent="0.25">
      <c r="A1213" s="5">
        <v>69716748</v>
      </c>
      <c r="B1213" s="6" t="s">
        <v>451</v>
      </c>
      <c r="C1213" s="6" t="s">
        <v>2378</v>
      </c>
      <c r="D1213" s="6" t="s">
        <v>2370</v>
      </c>
      <c r="E1213" s="6" t="s">
        <v>2379</v>
      </c>
      <c r="F1213" s="7">
        <v>45261</v>
      </c>
      <c r="G1213" s="7">
        <v>44868</v>
      </c>
      <c r="H1213" s="6" t="s">
        <v>3315</v>
      </c>
      <c r="I1213" s="6" t="s">
        <v>849</v>
      </c>
      <c r="J1213" s="6" t="s">
        <v>2381</v>
      </c>
      <c r="K1213" s="7">
        <v>45200</v>
      </c>
      <c r="L1213" s="6" t="s">
        <v>2374</v>
      </c>
      <c r="M1213" s="6" t="s">
        <v>2420</v>
      </c>
      <c r="N1213" s="6" t="s">
        <v>849</v>
      </c>
      <c r="O1213" s="7"/>
      <c r="P1213" s="6" t="s">
        <v>2376</v>
      </c>
    </row>
    <row r="1214" spans="1:16" x14ac:dyDescent="0.25">
      <c r="A1214" s="5">
        <v>69716749</v>
      </c>
      <c r="B1214" s="6" t="s">
        <v>452</v>
      </c>
      <c r="C1214" s="6" t="s">
        <v>2378</v>
      </c>
      <c r="D1214" s="6" t="s">
        <v>2370</v>
      </c>
      <c r="E1214" s="6" t="s">
        <v>2371</v>
      </c>
      <c r="F1214" s="7">
        <v>45113</v>
      </c>
      <c r="G1214" s="7">
        <v>44868</v>
      </c>
      <c r="H1214" s="6" t="s">
        <v>3394</v>
      </c>
      <c r="I1214" s="6" t="s">
        <v>849</v>
      </c>
      <c r="J1214" s="6" t="s">
        <v>2381</v>
      </c>
      <c r="K1214" s="7">
        <v>45200</v>
      </c>
      <c r="L1214" s="6" t="s">
        <v>2374</v>
      </c>
      <c r="M1214" s="6" t="s">
        <v>2420</v>
      </c>
      <c r="N1214" s="6" t="s">
        <v>849</v>
      </c>
      <c r="O1214" s="7"/>
      <c r="P1214" s="6" t="s">
        <v>2376</v>
      </c>
    </row>
    <row r="1215" spans="1:16" x14ac:dyDescent="0.25">
      <c r="A1215" s="5">
        <v>69717801</v>
      </c>
      <c r="B1215" s="6" t="s">
        <v>428</v>
      </c>
      <c r="C1215" s="6" t="s">
        <v>2378</v>
      </c>
      <c r="D1215" s="6" t="s">
        <v>2370</v>
      </c>
      <c r="E1215" s="6" t="s">
        <v>2371</v>
      </c>
      <c r="F1215" s="7">
        <v>45016</v>
      </c>
      <c r="G1215" s="7">
        <v>44881</v>
      </c>
      <c r="H1215" s="6" t="s">
        <v>2859</v>
      </c>
      <c r="I1215" s="6" t="s">
        <v>849</v>
      </c>
      <c r="J1215" s="6" t="s">
        <v>2381</v>
      </c>
      <c r="K1215" s="7">
        <v>45200</v>
      </c>
      <c r="L1215" s="6" t="s">
        <v>2374</v>
      </c>
      <c r="M1215" s="6" t="s">
        <v>2420</v>
      </c>
      <c r="N1215" s="6" t="s">
        <v>849</v>
      </c>
      <c r="O1215" s="7"/>
      <c r="P1215" s="6" t="s">
        <v>2376</v>
      </c>
    </row>
    <row r="1216" spans="1:16" x14ac:dyDescent="0.25">
      <c r="A1216" s="5">
        <v>69717802</v>
      </c>
      <c r="B1216" s="6" t="s">
        <v>427</v>
      </c>
      <c r="C1216" s="6" t="s">
        <v>2378</v>
      </c>
      <c r="D1216" s="6" t="s">
        <v>2370</v>
      </c>
      <c r="E1216" s="6" t="s">
        <v>2371</v>
      </c>
      <c r="F1216" s="7">
        <v>45023</v>
      </c>
      <c r="G1216" s="7">
        <v>44874</v>
      </c>
      <c r="H1216" s="6" t="s">
        <v>2441</v>
      </c>
      <c r="I1216" s="6" t="s">
        <v>849</v>
      </c>
      <c r="J1216" s="6" t="s">
        <v>2381</v>
      </c>
      <c r="K1216" s="7">
        <v>45200</v>
      </c>
      <c r="L1216" s="6" t="s">
        <v>2374</v>
      </c>
      <c r="M1216" s="6" t="s">
        <v>2420</v>
      </c>
      <c r="N1216" s="6" t="s">
        <v>849</v>
      </c>
      <c r="O1216" s="7"/>
      <c r="P1216" s="6" t="s">
        <v>2376</v>
      </c>
    </row>
    <row r="1217" spans="1:16" x14ac:dyDescent="0.25">
      <c r="A1217" s="5">
        <v>69717803</v>
      </c>
      <c r="B1217" s="6" t="s">
        <v>426</v>
      </c>
      <c r="C1217" s="6" t="s">
        <v>2378</v>
      </c>
      <c r="D1217" s="6" t="s">
        <v>2370</v>
      </c>
      <c r="E1217" s="6" t="s">
        <v>2371</v>
      </c>
      <c r="F1217" s="7">
        <v>45065</v>
      </c>
      <c r="G1217" s="7">
        <v>44874</v>
      </c>
      <c r="H1217" s="6" t="s">
        <v>2860</v>
      </c>
      <c r="I1217" s="6" t="s">
        <v>849</v>
      </c>
      <c r="J1217" s="6" t="s">
        <v>2381</v>
      </c>
      <c r="K1217" s="7">
        <v>45200</v>
      </c>
      <c r="L1217" s="6" t="s">
        <v>2374</v>
      </c>
      <c r="M1217" s="6" t="s">
        <v>2420</v>
      </c>
      <c r="N1217" s="6" t="s">
        <v>849</v>
      </c>
      <c r="O1217" s="7"/>
      <c r="P1217" s="6" t="s">
        <v>2376</v>
      </c>
    </row>
    <row r="1218" spans="1:16" x14ac:dyDescent="0.25">
      <c r="A1218" s="5">
        <v>69723272</v>
      </c>
      <c r="B1218" s="6" t="s">
        <v>2656</v>
      </c>
      <c r="C1218" s="6" t="s">
        <v>2378</v>
      </c>
      <c r="D1218" s="6" t="s">
        <v>2370</v>
      </c>
      <c r="E1218" s="6" t="s">
        <v>2371</v>
      </c>
      <c r="F1218" s="7">
        <v>45054</v>
      </c>
      <c r="G1218" s="7">
        <v>44874</v>
      </c>
      <c r="H1218" s="6" t="s">
        <v>2657</v>
      </c>
      <c r="I1218" s="6" t="s">
        <v>849</v>
      </c>
      <c r="J1218" s="6" t="s">
        <v>2381</v>
      </c>
      <c r="K1218" s="7">
        <v>45200</v>
      </c>
      <c r="L1218" s="6" t="s">
        <v>2374</v>
      </c>
      <c r="M1218" s="6" t="s">
        <v>2396</v>
      </c>
      <c r="N1218" s="6" t="s">
        <v>849</v>
      </c>
      <c r="O1218" s="7"/>
      <c r="P1218" s="6" t="s">
        <v>2376</v>
      </c>
    </row>
    <row r="1219" spans="1:16" x14ac:dyDescent="0.25">
      <c r="A1219" s="5">
        <v>69723273</v>
      </c>
      <c r="B1219" s="6" t="s">
        <v>1991</v>
      </c>
      <c r="C1219" s="6" t="s">
        <v>2378</v>
      </c>
      <c r="D1219" s="6" t="s">
        <v>2370</v>
      </c>
      <c r="E1219" s="6" t="s">
        <v>2371</v>
      </c>
      <c r="F1219" s="7">
        <v>45089</v>
      </c>
      <c r="G1219" s="7">
        <v>44874</v>
      </c>
      <c r="H1219" s="6" t="s">
        <v>2470</v>
      </c>
      <c r="I1219" s="6" t="s">
        <v>849</v>
      </c>
      <c r="J1219" s="6" t="s">
        <v>2381</v>
      </c>
      <c r="K1219" s="7">
        <v>45200</v>
      </c>
      <c r="L1219" s="6" t="s">
        <v>2374</v>
      </c>
      <c r="M1219" s="6" t="s">
        <v>2396</v>
      </c>
      <c r="N1219" s="6" t="s">
        <v>849</v>
      </c>
      <c r="O1219" s="7"/>
      <c r="P1219" s="6" t="s">
        <v>2376</v>
      </c>
    </row>
    <row r="1220" spans="1:16" x14ac:dyDescent="0.25">
      <c r="A1220" s="5">
        <v>69723274</v>
      </c>
      <c r="B1220" s="6" t="s">
        <v>3206</v>
      </c>
      <c r="C1220" s="6" t="s">
        <v>2378</v>
      </c>
      <c r="D1220" s="6" t="s">
        <v>2370</v>
      </c>
      <c r="E1220" s="6" t="s">
        <v>2371</v>
      </c>
      <c r="F1220" s="7">
        <v>45089</v>
      </c>
      <c r="G1220" s="7">
        <v>44874</v>
      </c>
      <c r="H1220" s="6" t="s">
        <v>3207</v>
      </c>
      <c r="I1220" s="6" t="s">
        <v>849</v>
      </c>
      <c r="J1220" s="6" t="s">
        <v>2381</v>
      </c>
      <c r="K1220" s="7">
        <v>45200</v>
      </c>
      <c r="L1220" s="6" t="s">
        <v>2374</v>
      </c>
      <c r="M1220" s="6" t="s">
        <v>2396</v>
      </c>
      <c r="N1220" s="6" t="s">
        <v>849</v>
      </c>
      <c r="O1220" s="7"/>
      <c r="P1220" s="6" t="s">
        <v>2376</v>
      </c>
    </row>
    <row r="1221" spans="1:16" x14ac:dyDescent="0.25">
      <c r="A1221" s="5">
        <v>69723275</v>
      </c>
      <c r="B1221" s="6" t="s">
        <v>3395</v>
      </c>
      <c r="C1221" s="6" t="s">
        <v>2378</v>
      </c>
      <c r="D1221" s="6" t="s">
        <v>2370</v>
      </c>
      <c r="E1221" s="6" t="s">
        <v>2371</v>
      </c>
      <c r="F1221" s="7">
        <v>45047</v>
      </c>
      <c r="G1221" s="7">
        <v>44874</v>
      </c>
      <c r="H1221" s="6" t="s">
        <v>2514</v>
      </c>
      <c r="I1221" s="6" t="s">
        <v>849</v>
      </c>
      <c r="J1221" s="6" t="s">
        <v>2381</v>
      </c>
      <c r="K1221" s="7">
        <v>45200</v>
      </c>
      <c r="L1221" s="6" t="s">
        <v>2374</v>
      </c>
      <c r="M1221" s="6" t="s">
        <v>2396</v>
      </c>
      <c r="N1221" s="6" t="s">
        <v>849</v>
      </c>
      <c r="O1221" s="7"/>
      <c r="P1221" s="6" t="s">
        <v>2376</v>
      </c>
    </row>
    <row r="1222" spans="1:16" x14ac:dyDescent="0.25">
      <c r="A1222" s="5">
        <v>69725079</v>
      </c>
      <c r="B1222" s="6" t="s">
        <v>62</v>
      </c>
      <c r="C1222" s="6" t="s">
        <v>2378</v>
      </c>
      <c r="D1222" s="6" t="s">
        <v>2370</v>
      </c>
      <c r="E1222" s="6" t="s">
        <v>2379</v>
      </c>
      <c r="F1222" s="7">
        <v>45229</v>
      </c>
      <c r="G1222" s="7">
        <v>44875</v>
      </c>
      <c r="H1222" s="6" t="s">
        <v>2580</v>
      </c>
      <c r="I1222" s="6" t="s">
        <v>849</v>
      </c>
      <c r="J1222" s="6" t="s">
        <v>2381</v>
      </c>
      <c r="K1222" s="7">
        <v>45200</v>
      </c>
      <c r="L1222" s="6" t="s">
        <v>2374</v>
      </c>
      <c r="M1222" s="6" t="s">
        <v>2420</v>
      </c>
      <c r="N1222" s="6" t="s">
        <v>849</v>
      </c>
      <c r="O1222" s="7"/>
      <c r="P1222" s="6" t="s">
        <v>2376</v>
      </c>
    </row>
    <row r="1223" spans="1:16" x14ac:dyDescent="0.25">
      <c r="A1223" s="5">
        <v>69725082</v>
      </c>
      <c r="B1223" s="6" t="s">
        <v>62</v>
      </c>
      <c r="C1223" s="6" t="s">
        <v>2378</v>
      </c>
      <c r="D1223" s="6" t="s">
        <v>2370</v>
      </c>
      <c r="E1223" s="6" t="s">
        <v>2379</v>
      </c>
      <c r="F1223" s="7">
        <v>45222</v>
      </c>
      <c r="G1223" s="7">
        <v>44875</v>
      </c>
      <c r="H1223" s="6" t="s">
        <v>2580</v>
      </c>
      <c r="I1223" s="6" t="s">
        <v>849</v>
      </c>
      <c r="J1223" s="6" t="s">
        <v>2381</v>
      </c>
      <c r="K1223" s="7">
        <v>45200</v>
      </c>
      <c r="L1223" s="6" t="s">
        <v>2374</v>
      </c>
      <c r="M1223" s="6" t="s">
        <v>2420</v>
      </c>
      <c r="N1223" s="6" t="s">
        <v>849</v>
      </c>
      <c r="O1223" s="7"/>
      <c r="P1223" s="6" t="s">
        <v>2376</v>
      </c>
    </row>
    <row r="1224" spans="1:16" x14ac:dyDescent="0.25">
      <c r="A1224" s="5">
        <v>69725083</v>
      </c>
      <c r="B1224" s="6" t="s">
        <v>199</v>
      </c>
      <c r="C1224" s="6" t="s">
        <v>2378</v>
      </c>
      <c r="D1224" s="6" t="s">
        <v>2370</v>
      </c>
      <c r="E1224" s="6" t="s">
        <v>2371</v>
      </c>
      <c r="F1224" s="7">
        <v>45173</v>
      </c>
      <c r="G1224" s="7">
        <v>44875</v>
      </c>
      <c r="H1224" s="6" t="s">
        <v>2577</v>
      </c>
      <c r="I1224" s="6" t="s">
        <v>849</v>
      </c>
      <c r="J1224" s="6" t="s">
        <v>2381</v>
      </c>
      <c r="K1224" s="7">
        <v>45200</v>
      </c>
      <c r="L1224" s="6" t="s">
        <v>2374</v>
      </c>
      <c r="M1224" s="6" t="s">
        <v>2420</v>
      </c>
      <c r="N1224" s="6" t="s">
        <v>849</v>
      </c>
      <c r="O1224" s="7"/>
      <c r="P1224" s="6" t="s">
        <v>2376</v>
      </c>
    </row>
    <row r="1225" spans="1:16" x14ac:dyDescent="0.25">
      <c r="A1225" s="5">
        <v>69727308</v>
      </c>
      <c r="B1225" s="6" t="s">
        <v>176</v>
      </c>
      <c r="C1225" s="6" t="s">
        <v>2378</v>
      </c>
      <c r="D1225" s="6" t="s">
        <v>2370</v>
      </c>
      <c r="E1225" s="6" t="s">
        <v>2379</v>
      </c>
      <c r="F1225" s="7">
        <v>45231</v>
      </c>
      <c r="G1225" s="7">
        <v>44874</v>
      </c>
      <c r="H1225" s="6" t="s">
        <v>2594</v>
      </c>
      <c r="I1225" s="6" t="s">
        <v>849</v>
      </c>
      <c r="J1225" s="6" t="s">
        <v>2381</v>
      </c>
      <c r="K1225" s="7">
        <v>45200</v>
      </c>
      <c r="L1225" s="6" t="s">
        <v>2374</v>
      </c>
      <c r="M1225" s="6" t="s">
        <v>2420</v>
      </c>
      <c r="N1225" s="6" t="s">
        <v>849</v>
      </c>
      <c r="O1225" s="7"/>
      <c r="P1225" s="6" t="s">
        <v>2376</v>
      </c>
    </row>
    <row r="1226" spans="1:16" x14ac:dyDescent="0.25">
      <c r="A1226" s="5">
        <v>69727312</v>
      </c>
      <c r="B1226" s="6" t="s">
        <v>453</v>
      </c>
      <c r="C1226" s="6" t="s">
        <v>2378</v>
      </c>
      <c r="D1226" s="6" t="s">
        <v>2370</v>
      </c>
      <c r="E1226" s="6" t="s">
        <v>2379</v>
      </c>
      <c r="F1226" s="7">
        <v>45222</v>
      </c>
      <c r="G1226" s="7">
        <v>44874</v>
      </c>
      <c r="H1226" s="6" t="s">
        <v>2893</v>
      </c>
      <c r="I1226" s="6" t="s">
        <v>849</v>
      </c>
      <c r="J1226" s="6" t="s">
        <v>2381</v>
      </c>
      <c r="K1226" s="7">
        <v>45200</v>
      </c>
      <c r="L1226" s="6" t="s">
        <v>2374</v>
      </c>
      <c r="M1226" s="6" t="s">
        <v>2420</v>
      </c>
      <c r="N1226" s="6" t="s">
        <v>849</v>
      </c>
      <c r="O1226" s="7"/>
      <c r="P1226" s="6" t="s">
        <v>2376</v>
      </c>
    </row>
    <row r="1227" spans="1:16" x14ac:dyDescent="0.25">
      <c r="A1227" s="5">
        <v>69727314</v>
      </c>
      <c r="B1227" s="6" t="s">
        <v>61</v>
      </c>
      <c r="C1227" s="6" t="s">
        <v>2378</v>
      </c>
      <c r="D1227" s="6" t="s">
        <v>2370</v>
      </c>
      <c r="E1227" s="6" t="s">
        <v>2371</v>
      </c>
      <c r="F1227" s="7">
        <v>45174</v>
      </c>
      <c r="G1227" s="7">
        <v>44874</v>
      </c>
      <c r="H1227" s="6" t="s">
        <v>2583</v>
      </c>
      <c r="I1227" s="6" t="s">
        <v>849</v>
      </c>
      <c r="J1227" s="6" t="s">
        <v>2381</v>
      </c>
      <c r="K1227" s="7">
        <v>45200</v>
      </c>
      <c r="L1227" s="6" t="s">
        <v>2374</v>
      </c>
      <c r="M1227" s="6" t="s">
        <v>2420</v>
      </c>
      <c r="N1227" s="6" t="s">
        <v>849</v>
      </c>
      <c r="O1227" s="7"/>
      <c r="P1227" s="6" t="s">
        <v>2376</v>
      </c>
    </row>
    <row r="1228" spans="1:16" x14ac:dyDescent="0.25">
      <c r="A1228" s="5">
        <v>69730716</v>
      </c>
      <c r="B1228" s="6" t="s">
        <v>447</v>
      </c>
      <c r="C1228" s="6" t="s">
        <v>2378</v>
      </c>
      <c r="D1228" s="6" t="s">
        <v>2370</v>
      </c>
      <c r="E1228" s="6" t="s">
        <v>2379</v>
      </c>
      <c r="F1228" s="7">
        <v>45366</v>
      </c>
      <c r="G1228" s="7">
        <v>44881</v>
      </c>
      <c r="H1228" s="6" t="s">
        <v>2801</v>
      </c>
      <c r="I1228" s="6" t="s">
        <v>849</v>
      </c>
      <c r="J1228" s="6" t="s">
        <v>2381</v>
      </c>
      <c r="K1228" s="7">
        <v>45200</v>
      </c>
      <c r="L1228" s="6" t="s">
        <v>2374</v>
      </c>
      <c r="M1228" s="6" t="s">
        <v>2420</v>
      </c>
      <c r="N1228" s="6" t="s">
        <v>849</v>
      </c>
      <c r="O1228" s="7"/>
      <c r="P1228" s="6" t="s">
        <v>2376</v>
      </c>
    </row>
    <row r="1229" spans="1:16" x14ac:dyDescent="0.25">
      <c r="A1229" s="5">
        <v>69740694</v>
      </c>
      <c r="B1229" s="6" t="s">
        <v>454</v>
      </c>
      <c r="C1229" s="6" t="s">
        <v>2378</v>
      </c>
      <c r="D1229" s="6" t="s">
        <v>2370</v>
      </c>
      <c r="E1229" s="6" t="s">
        <v>2379</v>
      </c>
      <c r="F1229" s="7">
        <v>45243</v>
      </c>
      <c r="G1229" s="7">
        <v>44889</v>
      </c>
      <c r="H1229" s="6" t="s">
        <v>2924</v>
      </c>
      <c r="I1229" s="6" t="s">
        <v>849</v>
      </c>
      <c r="J1229" s="6" t="s">
        <v>2381</v>
      </c>
      <c r="K1229" s="7">
        <v>45204</v>
      </c>
      <c r="L1229" s="6" t="s">
        <v>2374</v>
      </c>
      <c r="M1229" s="6" t="s">
        <v>2381</v>
      </c>
      <c r="N1229" s="6" t="s">
        <v>849</v>
      </c>
      <c r="O1229" s="7"/>
      <c r="P1229" s="6" t="s">
        <v>2376</v>
      </c>
    </row>
    <row r="1230" spans="1:16" x14ac:dyDescent="0.25">
      <c r="A1230" s="5">
        <v>69761569</v>
      </c>
      <c r="B1230" s="6" t="s">
        <v>2187</v>
      </c>
      <c r="C1230" s="6" t="s">
        <v>2378</v>
      </c>
      <c r="D1230" s="6" t="s">
        <v>2370</v>
      </c>
      <c r="E1230" s="6" t="s">
        <v>2379</v>
      </c>
      <c r="F1230" s="7">
        <v>45331</v>
      </c>
      <c r="G1230" s="7">
        <v>44924</v>
      </c>
      <c r="H1230" s="6" t="s">
        <v>3348</v>
      </c>
      <c r="I1230" s="6" t="s">
        <v>849</v>
      </c>
      <c r="J1230" s="6" t="s">
        <v>2381</v>
      </c>
      <c r="K1230" s="7">
        <v>45200</v>
      </c>
      <c r="L1230" s="6" t="s">
        <v>2374</v>
      </c>
      <c r="M1230" s="6" t="s">
        <v>2420</v>
      </c>
      <c r="N1230" s="6" t="s">
        <v>849</v>
      </c>
      <c r="O1230" s="7"/>
      <c r="P1230" s="6" t="s">
        <v>2376</v>
      </c>
    </row>
    <row r="1231" spans="1:16" x14ac:dyDescent="0.25">
      <c r="A1231" s="5">
        <v>69778792</v>
      </c>
      <c r="B1231" s="6" t="s">
        <v>107</v>
      </c>
      <c r="C1231" s="6" t="s">
        <v>2378</v>
      </c>
      <c r="D1231" s="6" t="s">
        <v>2370</v>
      </c>
      <c r="E1231" s="6" t="s">
        <v>2371</v>
      </c>
      <c r="F1231" s="7">
        <v>45170</v>
      </c>
      <c r="G1231" s="7">
        <v>44953</v>
      </c>
      <c r="H1231" s="6" t="s">
        <v>3048</v>
      </c>
      <c r="I1231" s="6" t="s">
        <v>849</v>
      </c>
      <c r="J1231" s="6" t="s">
        <v>2381</v>
      </c>
      <c r="K1231" s="7">
        <v>45205</v>
      </c>
      <c r="L1231" s="6" t="s">
        <v>2374</v>
      </c>
      <c r="M1231" s="6" t="s">
        <v>3376</v>
      </c>
      <c r="N1231" s="6" t="s">
        <v>849</v>
      </c>
      <c r="O1231" s="7"/>
      <c r="P1231" s="6" t="s">
        <v>2376</v>
      </c>
    </row>
    <row r="1232" spans="1:16" x14ac:dyDescent="0.25">
      <c r="A1232" s="5">
        <v>69779478</v>
      </c>
      <c r="B1232" s="6" t="s">
        <v>3396</v>
      </c>
      <c r="C1232" s="6" t="s">
        <v>2378</v>
      </c>
      <c r="D1232" s="6" t="s">
        <v>2370</v>
      </c>
      <c r="E1232" s="6" t="s">
        <v>2371</v>
      </c>
      <c r="F1232" s="7">
        <v>45122</v>
      </c>
      <c r="G1232" s="7">
        <v>44957</v>
      </c>
      <c r="H1232" s="6" t="s">
        <v>3397</v>
      </c>
      <c r="I1232" s="6" t="s">
        <v>849</v>
      </c>
      <c r="J1232" s="6" t="s">
        <v>2381</v>
      </c>
      <c r="K1232" s="7">
        <v>45200</v>
      </c>
      <c r="L1232" s="6" t="s">
        <v>2374</v>
      </c>
      <c r="M1232" s="6" t="s">
        <v>2420</v>
      </c>
      <c r="N1232" s="6" t="s">
        <v>849</v>
      </c>
      <c r="O1232" s="7"/>
      <c r="P1232" s="6" t="s">
        <v>2376</v>
      </c>
    </row>
    <row r="1233" spans="1:16" x14ac:dyDescent="0.25">
      <c r="A1233" s="5">
        <v>69792952</v>
      </c>
      <c r="B1233" s="6" t="s">
        <v>455</v>
      </c>
      <c r="C1233" s="6" t="s">
        <v>2378</v>
      </c>
      <c r="D1233" s="6" t="s">
        <v>2370</v>
      </c>
      <c r="E1233" s="6" t="s">
        <v>2379</v>
      </c>
      <c r="F1233" s="7">
        <v>45291</v>
      </c>
      <c r="G1233" s="7">
        <v>44974</v>
      </c>
      <c r="H1233" s="6" t="s">
        <v>3398</v>
      </c>
      <c r="I1233" s="6" t="s">
        <v>849</v>
      </c>
      <c r="J1233" s="6" t="s">
        <v>2381</v>
      </c>
      <c r="K1233" s="7">
        <v>45200</v>
      </c>
      <c r="L1233" s="6" t="s">
        <v>2374</v>
      </c>
      <c r="M1233" s="6" t="s">
        <v>2420</v>
      </c>
      <c r="N1233" s="6" t="s">
        <v>849</v>
      </c>
      <c r="O1233" s="7"/>
      <c r="P1233" s="6" t="s">
        <v>2376</v>
      </c>
    </row>
    <row r="1234" spans="1:16" x14ac:dyDescent="0.25">
      <c r="A1234" s="5">
        <v>69792953</v>
      </c>
      <c r="B1234" s="6" t="s">
        <v>456</v>
      </c>
      <c r="C1234" s="6" t="s">
        <v>2378</v>
      </c>
      <c r="D1234" s="6" t="s">
        <v>2370</v>
      </c>
      <c r="E1234" s="6" t="s">
        <v>2379</v>
      </c>
      <c r="F1234" s="7">
        <v>45291</v>
      </c>
      <c r="G1234" s="7">
        <v>44974</v>
      </c>
      <c r="H1234" s="6" t="s">
        <v>3399</v>
      </c>
      <c r="I1234" s="6" t="s">
        <v>849</v>
      </c>
      <c r="J1234" s="6" t="s">
        <v>2381</v>
      </c>
      <c r="K1234" s="7">
        <v>45200</v>
      </c>
      <c r="L1234" s="6" t="s">
        <v>2374</v>
      </c>
      <c r="M1234" s="6" t="s">
        <v>2420</v>
      </c>
      <c r="N1234" s="6" t="s">
        <v>849</v>
      </c>
      <c r="O1234" s="7"/>
      <c r="P1234" s="6" t="s">
        <v>2376</v>
      </c>
    </row>
    <row r="1235" spans="1:16" x14ac:dyDescent="0.25">
      <c r="A1235" s="5">
        <v>69792954</v>
      </c>
      <c r="B1235" s="6" t="s">
        <v>71</v>
      </c>
      <c r="C1235" s="6" t="s">
        <v>2378</v>
      </c>
      <c r="D1235" s="6" t="s">
        <v>2370</v>
      </c>
      <c r="E1235" s="6" t="s">
        <v>2379</v>
      </c>
      <c r="F1235" s="7">
        <v>45292</v>
      </c>
      <c r="G1235" s="7">
        <v>44985</v>
      </c>
      <c r="H1235" s="6" t="s">
        <v>3400</v>
      </c>
      <c r="I1235" s="6" t="s">
        <v>849</v>
      </c>
      <c r="J1235" s="6" t="s">
        <v>2381</v>
      </c>
      <c r="K1235" s="7">
        <v>45200</v>
      </c>
      <c r="L1235" s="6" t="s">
        <v>2374</v>
      </c>
      <c r="M1235" s="6" t="s">
        <v>2420</v>
      </c>
      <c r="N1235" s="6" t="s">
        <v>849</v>
      </c>
      <c r="O1235" s="7"/>
      <c r="P1235" s="6" t="s">
        <v>2376</v>
      </c>
    </row>
    <row r="1236" spans="1:16" x14ac:dyDescent="0.25">
      <c r="A1236" s="5">
        <v>69792955</v>
      </c>
      <c r="B1236" s="6" t="s">
        <v>70</v>
      </c>
      <c r="C1236" s="6" t="s">
        <v>2378</v>
      </c>
      <c r="D1236" s="6" t="s">
        <v>2370</v>
      </c>
      <c r="E1236" s="6" t="s">
        <v>2379</v>
      </c>
      <c r="F1236" s="7">
        <v>45292</v>
      </c>
      <c r="G1236" s="7">
        <v>44985</v>
      </c>
      <c r="H1236" s="6" t="s">
        <v>3401</v>
      </c>
      <c r="I1236" s="6" t="s">
        <v>849</v>
      </c>
      <c r="J1236" s="6" t="s">
        <v>2381</v>
      </c>
      <c r="K1236" s="7">
        <v>45200</v>
      </c>
      <c r="L1236" s="6" t="s">
        <v>2374</v>
      </c>
      <c r="M1236" s="6" t="s">
        <v>2420</v>
      </c>
      <c r="N1236" s="6" t="s">
        <v>849</v>
      </c>
      <c r="O1236" s="7"/>
      <c r="P1236" s="6" t="s">
        <v>2376</v>
      </c>
    </row>
    <row r="1237" spans="1:16" x14ac:dyDescent="0.25">
      <c r="A1237" s="5">
        <v>69792956</v>
      </c>
      <c r="B1237" s="6" t="s">
        <v>3402</v>
      </c>
      <c r="C1237" s="6" t="s">
        <v>2378</v>
      </c>
      <c r="D1237" s="6" t="s">
        <v>2370</v>
      </c>
      <c r="E1237" s="6" t="s">
        <v>2379</v>
      </c>
      <c r="F1237" s="7">
        <v>45292</v>
      </c>
      <c r="G1237" s="7">
        <v>44985</v>
      </c>
      <c r="H1237" s="6" t="s">
        <v>3403</v>
      </c>
      <c r="I1237" s="6" t="s">
        <v>849</v>
      </c>
      <c r="J1237" s="6" t="s">
        <v>2381</v>
      </c>
      <c r="K1237" s="7">
        <v>45200</v>
      </c>
      <c r="L1237" s="6" t="s">
        <v>2374</v>
      </c>
      <c r="M1237" s="6" t="s">
        <v>2420</v>
      </c>
      <c r="N1237" s="6" t="s">
        <v>849</v>
      </c>
      <c r="O1237" s="7"/>
      <c r="P1237" s="6" t="s">
        <v>2376</v>
      </c>
    </row>
    <row r="1238" spans="1:16" x14ac:dyDescent="0.25">
      <c r="A1238" s="5">
        <v>69797288</v>
      </c>
      <c r="B1238" s="6" t="s">
        <v>459</v>
      </c>
      <c r="C1238" s="6" t="s">
        <v>2378</v>
      </c>
      <c r="D1238" s="6" t="s">
        <v>2370</v>
      </c>
      <c r="E1238" s="6" t="s">
        <v>2379</v>
      </c>
      <c r="F1238" s="7">
        <v>45292</v>
      </c>
      <c r="G1238" s="7">
        <v>44981</v>
      </c>
      <c r="H1238" s="6" t="s">
        <v>3404</v>
      </c>
      <c r="I1238" s="6" t="s">
        <v>849</v>
      </c>
      <c r="J1238" s="6" t="s">
        <v>2381</v>
      </c>
      <c r="K1238" s="7">
        <v>45200</v>
      </c>
      <c r="L1238" s="6" t="s">
        <v>2374</v>
      </c>
      <c r="M1238" s="6" t="s">
        <v>2420</v>
      </c>
      <c r="N1238" s="6" t="s">
        <v>849</v>
      </c>
      <c r="O1238" s="7"/>
      <c r="P1238" s="6" t="s">
        <v>2376</v>
      </c>
    </row>
    <row r="1239" spans="1:16" x14ac:dyDescent="0.25">
      <c r="A1239" s="5">
        <v>69797289</v>
      </c>
      <c r="B1239" s="6" t="s">
        <v>460</v>
      </c>
      <c r="C1239" s="6" t="s">
        <v>2378</v>
      </c>
      <c r="D1239" s="6" t="s">
        <v>2370</v>
      </c>
      <c r="E1239" s="6" t="s">
        <v>2379</v>
      </c>
      <c r="F1239" s="7">
        <v>45292</v>
      </c>
      <c r="G1239" s="7">
        <v>44981</v>
      </c>
      <c r="H1239" s="6" t="s">
        <v>3405</v>
      </c>
      <c r="I1239" s="6" t="s">
        <v>849</v>
      </c>
      <c r="J1239" s="6" t="s">
        <v>2381</v>
      </c>
      <c r="K1239" s="7">
        <v>45200</v>
      </c>
      <c r="L1239" s="6" t="s">
        <v>2374</v>
      </c>
      <c r="M1239" s="6" t="s">
        <v>2420</v>
      </c>
      <c r="N1239" s="6" t="s">
        <v>849</v>
      </c>
      <c r="O1239" s="7"/>
      <c r="P1239" s="6" t="s">
        <v>2376</v>
      </c>
    </row>
    <row r="1240" spans="1:16" x14ac:dyDescent="0.25">
      <c r="A1240" s="5">
        <v>69797296</v>
      </c>
      <c r="B1240" s="6" t="s">
        <v>461</v>
      </c>
      <c r="C1240" s="6" t="s">
        <v>2378</v>
      </c>
      <c r="D1240" s="6" t="s">
        <v>2370</v>
      </c>
      <c r="E1240" s="6" t="s">
        <v>2379</v>
      </c>
      <c r="F1240" s="7">
        <v>45292</v>
      </c>
      <c r="G1240" s="7">
        <v>44981</v>
      </c>
      <c r="H1240" s="6" t="s">
        <v>3406</v>
      </c>
      <c r="I1240" s="6" t="s">
        <v>849</v>
      </c>
      <c r="J1240" s="6" t="s">
        <v>2381</v>
      </c>
      <c r="K1240" s="7">
        <v>45200</v>
      </c>
      <c r="L1240" s="6" t="s">
        <v>2374</v>
      </c>
      <c r="M1240" s="6" t="s">
        <v>2420</v>
      </c>
      <c r="N1240" s="6" t="s">
        <v>849</v>
      </c>
      <c r="O1240" s="7"/>
      <c r="P1240" s="6" t="s">
        <v>2376</v>
      </c>
    </row>
    <row r="1241" spans="1:16" x14ac:dyDescent="0.25">
      <c r="A1241" s="5">
        <v>69797331</v>
      </c>
      <c r="B1241" s="6" t="s">
        <v>823</v>
      </c>
      <c r="C1241" s="6" t="s">
        <v>2378</v>
      </c>
      <c r="D1241" s="6" t="s">
        <v>2370</v>
      </c>
      <c r="E1241" s="6" t="s">
        <v>2379</v>
      </c>
      <c r="F1241" s="7">
        <v>45250</v>
      </c>
      <c r="G1241" s="7">
        <v>44981</v>
      </c>
      <c r="H1241" s="6" t="s">
        <v>3407</v>
      </c>
      <c r="I1241" s="6" t="s">
        <v>849</v>
      </c>
      <c r="J1241" s="6" t="s">
        <v>2381</v>
      </c>
      <c r="K1241" s="7">
        <v>45203</v>
      </c>
      <c r="L1241" s="6" t="s">
        <v>2374</v>
      </c>
      <c r="M1241" s="6" t="s">
        <v>3408</v>
      </c>
      <c r="N1241" s="6" t="s">
        <v>849</v>
      </c>
      <c r="O1241" s="7"/>
      <c r="P1241" s="6" t="s">
        <v>2376</v>
      </c>
    </row>
    <row r="1242" spans="1:16" x14ac:dyDescent="0.25">
      <c r="A1242" s="5">
        <v>69797358</v>
      </c>
      <c r="B1242" s="6" t="s">
        <v>462</v>
      </c>
      <c r="C1242" s="6" t="s">
        <v>2378</v>
      </c>
      <c r="D1242" s="6" t="s">
        <v>2370</v>
      </c>
      <c r="E1242" s="6" t="s">
        <v>2379</v>
      </c>
      <c r="F1242" s="7">
        <v>45250</v>
      </c>
      <c r="G1242" s="7">
        <v>44981</v>
      </c>
      <c r="H1242" s="6" t="s">
        <v>3409</v>
      </c>
      <c r="I1242" s="6" t="s">
        <v>849</v>
      </c>
      <c r="J1242" s="6" t="s">
        <v>2381</v>
      </c>
      <c r="K1242" s="7">
        <v>45203</v>
      </c>
      <c r="L1242" s="6" t="s">
        <v>2374</v>
      </c>
      <c r="M1242" s="6" t="s">
        <v>3408</v>
      </c>
      <c r="N1242" s="6" t="s">
        <v>849</v>
      </c>
      <c r="O1242" s="7"/>
      <c r="P1242" s="6" t="s">
        <v>2376</v>
      </c>
    </row>
    <row r="1243" spans="1:16" x14ac:dyDescent="0.25">
      <c r="A1243" s="5">
        <v>69797429</v>
      </c>
      <c r="B1243" s="6" t="s">
        <v>2311</v>
      </c>
      <c r="C1243" s="6" t="s">
        <v>2378</v>
      </c>
      <c r="D1243" s="6" t="s">
        <v>2370</v>
      </c>
      <c r="E1243" s="6" t="s">
        <v>2379</v>
      </c>
      <c r="F1243" s="7">
        <v>45292</v>
      </c>
      <c r="G1243" s="7">
        <v>44986</v>
      </c>
      <c r="H1243" s="6" t="s">
        <v>3410</v>
      </c>
      <c r="I1243" s="6" t="s">
        <v>849</v>
      </c>
      <c r="J1243" s="6" t="s">
        <v>2381</v>
      </c>
      <c r="K1243" s="7">
        <v>45200</v>
      </c>
      <c r="L1243" s="6" t="s">
        <v>2374</v>
      </c>
      <c r="M1243" s="6" t="s">
        <v>2420</v>
      </c>
      <c r="N1243" s="6" t="s">
        <v>849</v>
      </c>
      <c r="O1243" s="7"/>
      <c r="P1243" s="6" t="s">
        <v>2376</v>
      </c>
    </row>
    <row r="1244" spans="1:16" x14ac:dyDescent="0.25">
      <c r="A1244" s="5">
        <v>69797445</v>
      </c>
      <c r="B1244" s="6" t="s">
        <v>470</v>
      </c>
      <c r="C1244" s="6" t="s">
        <v>2378</v>
      </c>
      <c r="D1244" s="6" t="s">
        <v>2370</v>
      </c>
      <c r="E1244" s="6" t="s">
        <v>2379</v>
      </c>
      <c r="F1244" s="7">
        <v>45292</v>
      </c>
      <c r="G1244" s="7">
        <v>44986</v>
      </c>
      <c r="H1244" s="6" t="s">
        <v>3411</v>
      </c>
      <c r="I1244" s="6" t="s">
        <v>849</v>
      </c>
      <c r="J1244" s="6" t="s">
        <v>2381</v>
      </c>
      <c r="K1244" s="7">
        <v>45200</v>
      </c>
      <c r="L1244" s="6" t="s">
        <v>2374</v>
      </c>
      <c r="M1244" s="6" t="s">
        <v>2420</v>
      </c>
      <c r="N1244" s="6" t="s">
        <v>849</v>
      </c>
      <c r="O1244" s="7"/>
      <c r="P1244" s="6" t="s">
        <v>2376</v>
      </c>
    </row>
    <row r="1245" spans="1:16" x14ac:dyDescent="0.25">
      <c r="A1245" s="5">
        <v>69797456</v>
      </c>
      <c r="B1245" s="6" t="s">
        <v>480</v>
      </c>
      <c r="C1245" s="6" t="s">
        <v>2378</v>
      </c>
      <c r="D1245" s="6" t="s">
        <v>2370</v>
      </c>
      <c r="E1245" s="6" t="s">
        <v>2379</v>
      </c>
      <c r="F1245" s="7">
        <v>45292</v>
      </c>
      <c r="G1245" s="7">
        <v>44986</v>
      </c>
      <c r="H1245" s="6" t="s">
        <v>3412</v>
      </c>
      <c r="I1245" s="6" t="s">
        <v>849</v>
      </c>
      <c r="J1245" s="6" t="s">
        <v>2381</v>
      </c>
      <c r="K1245" s="7">
        <v>45200</v>
      </c>
      <c r="L1245" s="6" t="s">
        <v>2374</v>
      </c>
      <c r="M1245" s="6" t="s">
        <v>2420</v>
      </c>
      <c r="N1245" s="6" t="s">
        <v>849</v>
      </c>
      <c r="O1245" s="7"/>
      <c r="P1245" s="6" t="s">
        <v>2376</v>
      </c>
    </row>
    <row r="1246" spans="1:16" x14ac:dyDescent="0.25">
      <c r="A1246" s="5">
        <v>69797468</v>
      </c>
      <c r="B1246" s="6" t="s">
        <v>463</v>
      </c>
      <c r="C1246" s="6" t="s">
        <v>2378</v>
      </c>
      <c r="D1246" s="6" t="s">
        <v>2370</v>
      </c>
      <c r="E1246" s="6" t="s">
        <v>2379</v>
      </c>
      <c r="F1246" s="7">
        <v>45292</v>
      </c>
      <c r="G1246" s="7">
        <v>44986</v>
      </c>
      <c r="H1246" s="6" t="s">
        <v>3413</v>
      </c>
      <c r="I1246" s="6" t="s">
        <v>849</v>
      </c>
      <c r="J1246" s="6" t="s">
        <v>2381</v>
      </c>
      <c r="K1246" s="7">
        <v>45200</v>
      </c>
      <c r="L1246" s="6" t="s">
        <v>2374</v>
      </c>
      <c r="M1246" s="6" t="s">
        <v>2420</v>
      </c>
      <c r="N1246" s="6" t="s">
        <v>849</v>
      </c>
      <c r="O1246" s="7"/>
      <c r="P1246" s="6" t="s">
        <v>2376</v>
      </c>
    </row>
    <row r="1247" spans="1:16" x14ac:dyDescent="0.25">
      <c r="A1247" s="5">
        <v>69798154</v>
      </c>
      <c r="B1247" s="6" t="s">
        <v>1367</v>
      </c>
      <c r="C1247" s="6" t="s">
        <v>2378</v>
      </c>
      <c r="D1247" s="6" t="s">
        <v>2370</v>
      </c>
      <c r="E1247" s="6" t="s">
        <v>2371</v>
      </c>
      <c r="F1247" s="7">
        <v>45191</v>
      </c>
      <c r="G1247" s="7">
        <v>44981</v>
      </c>
      <c r="H1247" s="6" t="s">
        <v>2832</v>
      </c>
      <c r="I1247" s="6" t="s">
        <v>849</v>
      </c>
      <c r="J1247" s="6" t="s">
        <v>2381</v>
      </c>
      <c r="K1247" s="7">
        <v>45195</v>
      </c>
      <c r="L1247" s="6" t="s">
        <v>2374</v>
      </c>
      <c r="M1247" s="6" t="s">
        <v>2381</v>
      </c>
      <c r="N1247" s="6" t="s">
        <v>849</v>
      </c>
      <c r="O1247" s="7"/>
      <c r="P1247" s="6" t="s">
        <v>2376</v>
      </c>
    </row>
    <row r="1248" spans="1:16" x14ac:dyDescent="0.25">
      <c r="A1248" s="5">
        <v>69970070</v>
      </c>
      <c r="B1248" s="6" t="s">
        <v>145</v>
      </c>
      <c r="C1248" s="6" t="s">
        <v>2378</v>
      </c>
      <c r="D1248" s="6" t="s">
        <v>2370</v>
      </c>
      <c r="E1248" s="6" t="s">
        <v>2379</v>
      </c>
      <c r="F1248" s="7">
        <v>45292</v>
      </c>
      <c r="G1248" s="7">
        <v>44992</v>
      </c>
      <c r="H1248" s="6" t="s">
        <v>3414</v>
      </c>
      <c r="I1248" s="6" t="s">
        <v>849</v>
      </c>
      <c r="J1248" s="6" t="s">
        <v>2381</v>
      </c>
      <c r="K1248" s="7">
        <v>45200</v>
      </c>
      <c r="L1248" s="6" t="s">
        <v>2374</v>
      </c>
      <c r="M1248" s="6" t="s">
        <v>2420</v>
      </c>
      <c r="N1248" s="6" t="s">
        <v>849</v>
      </c>
      <c r="O1248" s="7"/>
      <c r="P1248" s="6" t="s">
        <v>2376</v>
      </c>
    </row>
    <row r="1249" spans="1:16" x14ac:dyDescent="0.25">
      <c r="A1249" s="5">
        <v>69979085</v>
      </c>
      <c r="B1249" s="6" t="s">
        <v>469</v>
      </c>
      <c r="C1249" s="6" t="s">
        <v>2378</v>
      </c>
      <c r="D1249" s="6" t="s">
        <v>2370</v>
      </c>
      <c r="E1249" s="6" t="s">
        <v>2371</v>
      </c>
      <c r="F1249" s="7">
        <v>45194</v>
      </c>
      <c r="G1249" s="7">
        <v>45005</v>
      </c>
      <c r="H1249" s="6" t="s">
        <v>2389</v>
      </c>
      <c r="I1249" s="6" t="s">
        <v>849</v>
      </c>
      <c r="J1249" s="6" t="s">
        <v>2381</v>
      </c>
      <c r="K1249" s="7">
        <v>45201</v>
      </c>
      <c r="L1249" s="6" t="s">
        <v>2374</v>
      </c>
      <c r="M1249" s="6" t="s">
        <v>2381</v>
      </c>
      <c r="N1249" s="6" t="s">
        <v>849</v>
      </c>
      <c r="O1249" s="7"/>
      <c r="P1249" s="6" t="s">
        <v>2376</v>
      </c>
    </row>
    <row r="1250" spans="1:16" x14ac:dyDescent="0.25">
      <c r="A1250" s="5">
        <v>69981590</v>
      </c>
      <c r="B1250" s="6" t="s">
        <v>470</v>
      </c>
      <c r="C1250" s="6" t="s">
        <v>2378</v>
      </c>
      <c r="D1250" s="6" t="s">
        <v>2370</v>
      </c>
      <c r="E1250" s="6" t="s">
        <v>2379</v>
      </c>
      <c r="F1250" s="7">
        <v>45292</v>
      </c>
      <c r="G1250" s="7">
        <v>45007</v>
      </c>
      <c r="H1250" s="6" t="s">
        <v>3411</v>
      </c>
      <c r="I1250" s="6" t="s">
        <v>849</v>
      </c>
      <c r="J1250" s="6" t="s">
        <v>2381</v>
      </c>
      <c r="K1250" s="7">
        <v>45200</v>
      </c>
      <c r="L1250" s="6" t="s">
        <v>2374</v>
      </c>
      <c r="M1250" s="6" t="s">
        <v>2420</v>
      </c>
      <c r="N1250" s="6" t="s">
        <v>849</v>
      </c>
      <c r="O1250" s="7"/>
      <c r="P1250" s="6" t="s">
        <v>2376</v>
      </c>
    </row>
    <row r="1251" spans="1:16" x14ac:dyDescent="0.25">
      <c r="A1251" s="5">
        <v>69986507</v>
      </c>
      <c r="B1251" s="6" t="s">
        <v>474</v>
      </c>
      <c r="C1251" s="6" t="s">
        <v>2378</v>
      </c>
      <c r="D1251" s="6" t="s">
        <v>2370</v>
      </c>
      <c r="E1251" s="6" t="s">
        <v>2371</v>
      </c>
      <c r="F1251" s="7">
        <v>45175</v>
      </c>
      <c r="G1251" s="7">
        <v>45014</v>
      </c>
      <c r="H1251" s="6" t="s">
        <v>2608</v>
      </c>
      <c r="I1251" s="6" t="s">
        <v>849</v>
      </c>
      <c r="J1251" s="6" t="s">
        <v>2381</v>
      </c>
      <c r="K1251" s="7">
        <v>45205</v>
      </c>
      <c r="L1251" s="6" t="s">
        <v>2374</v>
      </c>
      <c r="M1251" s="6" t="s">
        <v>3308</v>
      </c>
      <c r="N1251" s="6" t="s">
        <v>849</v>
      </c>
      <c r="O1251" s="7"/>
      <c r="P1251" s="6" t="s">
        <v>2376</v>
      </c>
    </row>
    <row r="1252" spans="1:16" x14ac:dyDescent="0.25">
      <c r="A1252" s="5">
        <v>69986508</v>
      </c>
      <c r="B1252" s="6" t="s">
        <v>475</v>
      </c>
      <c r="C1252" s="6" t="s">
        <v>2378</v>
      </c>
      <c r="D1252" s="6" t="s">
        <v>2370</v>
      </c>
      <c r="E1252" s="6" t="s">
        <v>2371</v>
      </c>
      <c r="F1252" s="7">
        <v>45196</v>
      </c>
      <c r="G1252" s="7">
        <v>45014</v>
      </c>
      <c r="H1252" s="6" t="s">
        <v>2499</v>
      </c>
      <c r="I1252" s="6" t="s">
        <v>849</v>
      </c>
      <c r="J1252" s="6" t="s">
        <v>2381</v>
      </c>
      <c r="K1252" s="7">
        <v>45200</v>
      </c>
      <c r="L1252" s="6" t="s">
        <v>2374</v>
      </c>
      <c r="M1252" s="6" t="s">
        <v>2420</v>
      </c>
      <c r="N1252" s="6" t="s">
        <v>849</v>
      </c>
      <c r="O1252" s="7"/>
      <c r="P1252" s="6" t="s">
        <v>2376</v>
      </c>
    </row>
    <row r="1253" spans="1:16" x14ac:dyDescent="0.25">
      <c r="A1253" s="5">
        <v>69991232</v>
      </c>
      <c r="B1253" s="6" t="s">
        <v>2312</v>
      </c>
      <c r="C1253" s="6" t="s">
        <v>2378</v>
      </c>
      <c r="D1253" s="6" t="s">
        <v>2370</v>
      </c>
      <c r="E1253" s="6" t="s">
        <v>2379</v>
      </c>
      <c r="F1253" s="7">
        <v>45292</v>
      </c>
      <c r="G1253" s="7">
        <v>45028</v>
      </c>
      <c r="H1253" s="6" t="s">
        <v>3410</v>
      </c>
      <c r="I1253" s="6" t="s">
        <v>849</v>
      </c>
      <c r="J1253" s="6" t="s">
        <v>2381</v>
      </c>
      <c r="K1253" s="7">
        <v>45200</v>
      </c>
      <c r="L1253" s="6" t="s">
        <v>2374</v>
      </c>
      <c r="M1253" s="6" t="s">
        <v>2420</v>
      </c>
      <c r="N1253" s="6" t="s">
        <v>849</v>
      </c>
      <c r="O1253" s="7"/>
      <c r="P1253" s="6" t="s">
        <v>2376</v>
      </c>
    </row>
    <row r="1254" spans="1:16" x14ac:dyDescent="0.25">
      <c r="A1254" s="5">
        <v>69991277</v>
      </c>
      <c r="B1254" s="6" t="s">
        <v>480</v>
      </c>
      <c r="C1254" s="6" t="s">
        <v>2378</v>
      </c>
      <c r="D1254" s="6" t="s">
        <v>2370</v>
      </c>
      <c r="E1254" s="6" t="s">
        <v>2379</v>
      </c>
      <c r="F1254" s="7">
        <v>45292</v>
      </c>
      <c r="G1254" s="7">
        <v>45028</v>
      </c>
      <c r="H1254" s="6" t="s">
        <v>3412</v>
      </c>
      <c r="I1254" s="6" t="s">
        <v>849</v>
      </c>
      <c r="J1254" s="6" t="s">
        <v>2381</v>
      </c>
      <c r="K1254" s="7">
        <v>45200</v>
      </c>
      <c r="L1254" s="6" t="s">
        <v>2374</v>
      </c>
      <c r="M1254" s="6" t="s">
        <v>2420</v>
      </c>
      <c r="N1254" s="6" t="s">
        <v>849</v>
      </c>
      <c r="O1254" s="7"/>
      <c r="P1254" s="6" t="s">
        <v>2376</v>
      </c>
    </row>
    <row r="1255" spans="1:16" x14ac:dyDescent="0.25">
      <c r="A1255" s="5">
        <v>69991925</v>
      </c>
      <c r="B1255" s="6" t="s">
        <v>422</v>
      </c>
      <c r="C1255" s="6" t="s">
        <v>2378</v>
      </c>
      <c r="D1255" s="6" t="s">
        <v>2370</v>
      </c>
      <c r="E1255" s="6" t="s">
        <v>2379</v>
      </c>
      <c r="F1255" s="7">
        <v>45292</v>
      </c>
      <c r="G1255" s="7">
        <v>45028</v>
      </c>
      <c r="H1255" s="6" t="s">
        <v>3111</v>
      </c>
      <c r="I1255" s="6" t="s">
        <v>849</v>
      </c>
      <c r="J1255" s="6" t="s">
        <v>2381</v>
      </c>
      <c r="K1255" s="7">
        <v>45200</v>
      </c>
      <c r="L1255" s="6" t="s">
        <v>2374</v>
      </c>
      <c r="M1255" s="6" t="s">
        <v>2420</v>
      </c>
      <c r="N1255" s="6" t="s">
        <v>849</v>
      </c>
      <c r="O1255" s="7"/>
      <c r="P1255" s="6" t="s">
        <v>2376</v>
      </c>
    </row>
    <row r="1256" spans="1:16" x14ac:dyDescent="0.25">
      <c r="A1256" s="5">
        <v>69991978</v>
      </c>
      <c r="B1256" s="6" t="s">
        <v>760</v>
      </c>
      <c r="C1256" s="6" t="s">
        <v>2378</v>
      </c>
      <c r="D1256" s="6" t="s">
        <v>2370</v>
      </c>
      <c r="E1256" s="6" t="s">
        <v>2379</v>
      </c>
      <c r="F1256" s="7">
        <v>45292</v>
      </c>
      <c r="G1256" s="7">
        <v>45028</v>
      </c>
      <c r="H1256" s="6" t="s">
        <v>3113</v>
      </c>
      <c r="I1256" s="6" t="s">
        <v>849</v>
      </c>
      <c r="J1256" s="6" t="s">
        <v>2381</v>
      </c>
      <c r="K1256" s="7">
        <v>45200</v>
      </c>
      <c r="L1256" s="6" t="s">
        <v>2374</v>
      </c>
      <c r="M1256" s="6" t="s">
        <v>2420</v>
      </c>
      <c r="N1256" s="6" t="s">
        <v>849</v>
      </c>
      <c r="O1256" s="7"/>
      <c r="P1256" s="6" t="s">
        <v>2376</v>
      </c>
    </row>
    <row r="1257" spans="1:16" x14ac:dyDescent="0.25">
      <c r="A1257" s="5">
        <v>69991979</v>
      </c>
      <c r="B1257" s="6" t="s">
        <v>421</v>
      </c>
      <c r="C1257" s="6" t="s">
        <v>2378</v>
      </c>
      <c r="D1257" s="6" t="s">
        <v>2370</v>
      </c>
      <c r="E1257" s="6" t="s">
        <v>2379</v>
      </c>
      <c r="F1257" s="7">
        <v>45292</v>
      </c>
      <c r="G1257" s="7">
        <v>45028</v>
      </c>
      <c r="H1257" s="6" t="s">
        <v>3110</v>
      </c>
      <c r="I1257" s="6" t="s">
        <v>849</v>
      </c>
      <c r="J1257" s="6" t="s">
        <v>2381</v>
      </c>
      <c r="K1257" s="7">
        <v>45200</v>
      </c>
      <c r="L1257" s="6" t="s">
        <v>2374</v>
      </c>
      <c r="M1257" s="6" t="s">
        <v>2420</v>
      </c>
      <c r="N1257" s="6" t="s">
        <v>849</v>
      </c>
      <c r="O1257" s="7"/>
      <c r="P1257" s="6" t="s">
        <v>2376</v>
      </c>
    </row>
    <row r="1258" spans="1:16" x14ac:dyDescent="0.25">
      <c r="A1258" s="5">
        <v>69992052</v>
      </c>
      <c r="B1258" s="6" t="s">
        <v>759</v>
      </c>
      <c r="C1258" s="6" t="s">
        <v>2378</v>
      </c>
      <c r="D1258" s="6" t="s">
        <v>2370</v>
      </c>
      <c r="E1258" s="6" t="s">
        <v>2379</v>
      </c>
      <c r="F1258" s="7">
        <v>45292</v>
      </c>
      <c r="G1258" s="7">
        <v>45028</v>
      </c>
      <c r="H1258" s="6" t="s">
        <v>3112</v>
      </c>
      <c r="I1258" s="6" t="s">
        <v>849</v>
      </c>
      <c r="J1258" s="6" t="s">
        <v>2381</v>
      </c>
      <c r="K1258" s="7">
        <v>45200</v>
      </c>
      <c r="L1258" s="6" t="s">
        <v>2374</v>
      </c>
      <c r="M1258" s="6" t="s">
        <v>2420</v>
      </c>
      <c r="N1258" s="6" t="s">
        <v>849</v>
      </c>
      <c r="O1258" s="7"/>
      <c r="P1258" s="6" t="s">
        <v>2376</v>
      </c>
    </row>
    <row r="1259" spans="1:16" x14ac:dyDescent="0.25">
      <c r="A1259" s="5">
        <v>69999274</v>
      </c>
      <c r="B1259" s="6" t="s">
        <v>305</v>
      </c>
      <c r="C1259" s="6" t="s">
        <v>2378</v>
      </c>
      <c r="D1259" s="6" t="s">
        <v>2370</v>
      </c>
      <c r="E1259" s="6" t="s">
        <v>2379</v>
      </c>
      <c r="F1259" s="7">
        <v>45292</v>
      </c>
      <c r="G1259" s="7">
        <v>45041</v>
      </c>
      <c r="H1259" s="6" t="s">
        <v>3109</v>
      </c>
      <c r="I1259" s="6" t="s">
        <v>849</v>
      </c>
      <c r="J1259" s="6" t="s">
        <v>2381</v>
      </c>
      <c r="K1259" s="7">
        <v>45200</v>
      </c>
      <c r="L1259" s="6" t="s">
        <v>2374</v>
      </c>
      <c r="M1259" s="6" t="s">
        <v>2420</v>
      </c>
      <c r="N1259" s="6" t="s">
        <v>849</v>
      </c>
      <c r="O1259" s="7"/>
      <c r="P1259" s="6" t="s">
        <v>2376</v>
      </c>
    </row>
    <row r="1260" spans="1:16" x14ac:dyDescent="0.25">
      <c r="A1260" s="5">
        <v>84119895</v>
      </c>
      <c r="B1260" s="6" t="s">
        <v>1812</v>
      </c>
      <c r="C1260" s="6" t="s">
        <v>2378</v>
      </c>
      <c r="D1260" s="6" t="s">
        <v>2370</v>
      </c>
      <c r="E1260" s="6" t="s">
        <v>2391</v>
      </c>
      <c r="F1260" s="7">
        <v>42935</v>
      </c>
      <c r="G1260" s="7">
        <v>40730</v>
      </c>
      <c r="H1260" s="6" t="s">
        <v>2875</v>
      </c>
      <c r="I1260" s="6" t="s">
        <v>849</v>
      </c>
      <c r="J1260" s="6" t="s">
        <v>2373</v>
      </c>
      <c r="K1260" s="7">
        <v>45200</v>
      </c>
      <c r="L1260" s="6" t="s">
        <v>2374</v>
      </c>
      <c r="M1260" s="6" t="s">
        <v>2409</v>
      </c>
      <c r="N1260" s="6" t="s">
        <v>849</v>
      </c>
      <c r="O1260" s="7"/>
      <c r="P1260" s="6" t="s">
        <v>2376</v>
      </c>
    </row>
    <row r="1261" spans="1:16" x14ac:dyDescent="0.25">
      <c r="A1261" s="5">
        <v>84122166</v>
      </c>
      <c r="B1261" s="6" t="s">
        <v>3415</v>
      </c>
      <c r="C1261" s="6" t="s">
        <v>2378</v>
      </c>
      <c r="D1261" s="6" t="s">
        <v>2370</v>
      </c>
      <c r="E1261" s="6" t="s">
        <v>2435</v>
      </c>
      <c r="F1261" s="7">
        <v>44309</v>
      </c>
      <c r="G1261" s="7">
        <v>40730</v>
      </c>
      <c r="H1261" s="6" t="s">
        <v>3416</v>
      </c>
      <c r="I1261" s="6" t="s">
        <v>849</v>
      </c>
      <c r="J1261" s="6" t="s">
        <v>2373</v>
      </c>
      <c r="K1261" s="7">
        <v>45200</v>
      </c>
      <c r="L1261" s="6" t="s">
        <v>2374</v>
      </c>
      <c r="M1261" s="6" t="s">
        <v>2403</v>
      </c>
      <c r="N1261" s="6" t="s">
        <v>849</v>
      </c>
      <c r="O1261" s="7"/>
      <c r="P1261" s="6" t="s">
        <v>3417</v>
      </c>
    </row>
    <row r="1262" spans="1:16" x14ac:dyDescent="0.25">
      <c r="A1262" s="5">
        <v>84133250</v>
      </c>
      <c r="B1262" s="6" t="s">
        <v>826</v>
      </c>
      <c r="C1262" s="6" t="s">
        <v>2378</v>
      </c>
      <c r="D1262" s="6" t="s">
        <v>2370</v>
      </c>
      <c r="E1262" s="6" t="s">
        <v>2391</v>
      </c>
      <c r="F1262" s="7">
        <v>45135</v>
      </c>
      <c r="G1262" s="7">
        <v>41290</v>
      </c>
      <c r="H1262" s="6" t="s">
        <v>3418</v>
      </c>
      <c r="I1262" s="6" t="s">
        <v>849</v>
      </c>
      <c r="J1262" s="6" t="s">
        <v>3419</v>
      </c>
      <c r="K1262" s="7">
        <v>45200</v>
      </c>
      <c r="L1262" s="6" t="s">
        <v>2374</v>
      </c>
      <c r="M1262" s="6" t="s">
        <v>2420</v>
      </c>
      <c r="N1262" s="6" t="s">
        <v>849</v>
      </c>
      <c r="O1262" s="7"/>
      <c r="P1262" s="6" t="s">
        <v>2376</v>
      </c>
    </row>
    <row r="1263" spans="1:16" x14ac:dyDescent="0.25">
      <c r="A1263" s="5">
        <v>84134002</v>
      </c>
      <c r="B1263" s="6" t="s">
        <v>2159</v>
      </c>
      <c r="C1263" s="6" t="s">
        <v>2378</v>
      </c>
      <c r="D1263" s="6" t="s">
        <v>2370</v>
      </c>
      <c r="E1263" s="6" t="s">
        <v>2391</v>
      </c>
      <c r="F1263" s="7">
        <v>43264</v>
      </c>
      <c r="G1263" s="7">
        <v>41324</v>
      </c>
      <c r="H1263" s="6" t="s">
        <v>3420</v>
      </c>
      <c r="I1263" s="6" t="s">
        <v>849</v>
      </c>
      <c r="J1263" s="6" t="s">
        <v>3419</v>
      </c>
      <c r="K1263" s="7">
        <v>45200</v>
      </c>
      <c r="L1263" s="6" t="s">
        <v>2374</v>
      </c>
      <c r="M1263" s="6" t="s">
        <v>2409</v>
      </c>
      <c r="N1263" s="6" t="s">
        <v>849</v>
      </c>
      <c r="O1263" s="7"/>
      <c r="P1263" s="6" t="s">
        <v>2376</v>
      </c>
    </row>
    <row r="1264" spans="1:16" x14ac:dyDescent="0.25">
      <c r="A1264" s="5">
        <v>84135554</v>
      </c>
      <c r="B1264" s="6" t="s">
        <v>3421</v>
      </c>
      <c r="C1264" s="6" t="s">
        <v>2378</v>
      </c>
      <c r="D1264" s="6" t="s">
        <v>2370</v>
      </c>
      <c r="E1264" s="6" t="s">
        <v>2391</v>
      </c>
      <c r="F1264" s="7">
        <v>45148</v>
      </c>
      <c r="G1264" s="7">
        <v>41375</v>
      </c>
      <c r="H1264" s="6" t="s">
        <v>3231</v>
      </c>
      <c r="I1264" s="6" t="s">
        <v>849</v>
      </c>
      <c r="J1264" s="6" t="s">
        <v>3419</v>
      </c>
      <c r="K1264" s="7">
        <v>45200</v>
      </c>
      <c r="L1264" s="6" t="s">
        <v>2374</v>
      </c>
      <c r="M1264" s="6" t="s">
        <v>2396</v>
      </c>
      <c r="N1264" s="6" t="s">
        <v>849</v>
      </c>
      <c r="O1264" s="7"/>
      <c r="P1264" s="6" t="s">
        <v>2376</v>
      </c>
    </row>
    <row r="1265" spans="1:16" x14ac:dyDescent="0.25">
      <c r="A1265" s="5">
        <v>84135718</v>
      </c>
      <c r="B1265" s="6" t="s">
        <v>488</v>
      </c>
      <c r="C1265" s="6" t="s">
        <v>2378</v>
      </c>
      <c r="D1265" s="6" t="s">
        <v>2370</v>
      </c>
      <c r="E1265" s="6" t="s">
        <v>2371</v>
      </c>
      <c r="F1265" s="7">
        <v>41758</v>
      </c>
      <c r="G1265" s="7">
        <v>41388</v>
      </c>
      <c r="H1265" s="6" t="s">
        <v>3422</v>
      </c>
      <c r="I1265" s="6" t="s">
        <v>849</v>
      </c>
      <c r="J1265" s="6" t="s">
        <v>3419</v>
      </c>
      <c r="K1265" s="7">
        <v>45200</v>
      </c>
      <c r="L1265" s="6" t="s">
        <v>2374</v>
      </c>
      <c r="M1265" s="6" t="s">
        <v>2420</v>
      </c>
      <c r="N1265" s="6" t="s">
        <v>849</v>
      </c>
      <c r="O1265" s="7"/>
      <c r="P1265" s="6" t="s">
        <v>2376</v>
      </c>
    </row>
    <row r="1266" spans="1:16" x14ac:dyDescent="0.25">
      <c r="A1266" s="5">
        <v>84135758</v>
      </c>
      <c r="B1266" s="6" t="s">
        <v>170</v>
      </c>
      <c r="C1266" s="6" t="s">
        <v>2378</v>
      </c>
      <c r="D1266" s="6" t="s">
        <v>2370</v>
      </c>
      <c r="E1266" s="6" t="s">
        <v>2371</v>
      </c>
      <c r="F1266" s="7">
        <v>41774</v>
      </c>
      <c r="G1266" s="7">
        <v>41388</v>
      </c>
      <c r="H1266" s="6" t="s">
        <v>2655</v>
      </c>
      <c r="I1266" s="6" t="s">
        <v>849</v>
      </c>
      <c r="J1266" s="6" t="s">
        <v>3419</v>
      </c>
      <c r="K1266" s="7">
        <v>45200</v>
      </c>
      <c r="L1266" s="6" t="s">
        <v>2374</v>
      </c>
      <c r="M1266" s="6" t="s">
        <v>2409</v>
      </c>
      <c r="N1266" s="6" t="s">
        <v>849</v>
      </c>
      <c r="O1266" s="7"/>
      <c r="P1266" s="6" t="s">
        <v>2376</v>
      </c>
    </row>
    <row r="1267" spans="1:16" x14ac:dyDescent="0.25">
      <c r="A1267" s="5">
        <v>84135770</v>
      </c>
      <c r="B1267" s="6" t="s">
        <v>489</v>
      </c>
      <c r="C1267" s="6" t="s">
        <v>2378</v>
      </c>
      <c r="D1267" s="6" t="s">
        <v>2370</v>
      </c>
      <c r="E1267" s="6" t="s">
        <v>2371</v>
      </c>
      <c r="F1267" s="7">
        <v>41749</v>
      </c>
      <c r="G1267" s="7">
        <v>41388</v>
      </c>
      <c r="H1267" s="6" t="s">
        <v>3423</v>
      </c>
      <c r="I1267" s="6" t="s">
        <v>849</v>
      </c>
      <c r="J1267" s="6" t="s">
        <v>3419</v>
      </c>
      <c r="K1267" s="7">
        <v>45200</v>
      </c>
      <c r="L1267" s="6" t="s">
        <v>2374</v>
      </c>
      <c r="M1267" s="6" t="s">
        <v>2420</v>
      </c>
      <c r="N1267" s="6" t="s">
        <v>849</v>
      </c>
      <c r="O1267" s="7"/>
      <c r="P1267" s="6" t="s">
        <v>2376</v>
      </c>
    </row>
    <row r="1268" spans="1:16" x14ac:dyDescent="0.25">
      <c r="A1268" s="5">
        <v>84135781</v>
      </c>
      <c r="B1268" s="6" t="s">
        <v>490</v>
      </c>
      <c r="C1268" s="6" t="s">
        <v>2378</v>
      </c>
      <c r="D1268" s="6" t="s">
        <v>2370</v>
      </c>
      <c r="E1268" s="6" t="s">
        <v>2371</v>
      </c>
      <c r="F1268" s="7">
        <v>41739</v>
      </c>
      <c r="G1268" s="7">
        <v>41388</v>
      </c>
      <c r="H1268" s="6" t="s">
        <v>3424</v>
      </c>
      <c r="I1268" s="6" t="s">
        <v>849</v>
      </c>
      <c r="J1268" s="6" t="s">
        <v>3419</v>
      </c>
      <c r="K1268" s="7">
        <v>45200</v>
      </c>
      <c r="L1268" s="6" t="s">
        <v>2374</v>
      </c>
      <c r="M1268" s="6" t="s">
        <v>2420</v>
      </c>
      <c r="N1268" s="6" t="s">
        <v>849</v>
      </c>
      <c r="O1268" s="7"/>
      <c r="P1268" s="6" t="s">
        <v>2376</v>
      </c>
    </row>
    <row r="1269" spans="1:16" x14ac:dyDescent="0.25">
      <c r="A1269" s="5">
        <v>84135794</v>
      </c>
      <c r="B1269" s="6" t="s">
        <v>491</v>
      </c>
      <c r="C1269" s="6" t="s">
        <v>2378</v>
      </c>
      <c r="D1269" s="6" t="s">
        <v>2370</v>
      </c>
      <c r="E1269" s="6" t="s">
        <v>2371</v>
      </c>
      <c r="F1269" s="7">
        <v>41774</v>
      </c>
      <c r="G1269" s="7">
        <v>41388</v>
      </c>
      <c r="H1269" s="6" t="s">
        <v>3271</v>
      </c>
      <c r="I1269" s="6" t="s">
        <v>849</v>
      </c>
      <c r="J1269" s="6" t="s">
        <v>3419</v>
      </c>
      <c r="K1269" s="7">
        <v>45200</v>
      </c>
      <c r="L1269" s="6" t="s">
        <v>2374</v>
      </c>
      <c r="M1269" s="6" t="s">
        <v>2420</v>
      </c>
      <c r="N1269" s="6" t="s">
        <v>849</v>
      </c>
      <c r="O1269" s="7"/>
      <c r="P1269" s="6" t="s">
        <v>2376</v>
      </c>
    </row>
    <row r="1270" spans="1:16" x14ac:dyDescent="0.25">
      <c r="A1270" s="5">
        <v>84135795</v>
      </c>
      <c r="B1270" s="6" t="s">
        <v>492</v>
      </c>
      <c r="C1270" s="6" t="s">
        <v>2378</v>
      </c>
      <c r="D1270" s="6" t="s">
        <v>2370</v>
      </c>
      <c r="E1270" s="6" t="s">
        <v>2371</v>
      </c>
      <c r="F1270" s="7">
        <v>41743</v>
      </c>
      <c r="G1270" s="7">
        <v>41388</v>
      </c>
      <c r="H1270" s="6" t="s">
        <v>3425</v>
      </c>
      <c r="I1270" s="6" t="s">
        <v>849</v>
      </c>
      <c r="J1270" s="6" t="s">
        <v>3419</v>
      </c>
      <c r="K1270" s="7">
        <v>45200</v>
      </c>
      <c r="L1270" s="6" t="s">
        <v>2374</v>
      </c>
      <c r="M1270" s="6" t="s">
        <v>2420</v>
      </c>
      <c r="N1270" s="6" t="s">
        <v>849</v>
      </c>
      <c r="O1270" s="7"/>
      <c r="P1270" s="6" t="s">
        <v>2376</v>
      </c>
    </row>
    <row r="1271" spans="1:16" x14ac:dyDescent="0.25">
      <c r="A1271" s="5">
        <v>84135797</v>
      </c>
      <c r="B1271" s="6" t="s">
        <v>493</v>
      </c>
      <c r="C1271" s="6" t="s">
        <v>2378</v>
      </c>
      <c r="D1271" s="6" t="s">
        <v>2370</v>
      </c>
      <c r="E1271" s="6" t="s">
        <v>2411</v>
      </c>
      <c r="F1271" s="7">
        <v>41791</v>
      </c>
      <c r="G1271" s="7">
        <v>41388</v>
      </c>
      <c r="H1271" s="6" t="s">
        <v>3425</v>
      </c>
      <c r="I1271" s="6" t="s">
        <v>849</v>
      </c>
      <c r="J1271" s="6" t="s">
        <v>3419</v>
      </c>
      <c r="K1271" s="7">
        <v>45200</v>
      </c>
      <c r="L1271" s="6" t="s">
        <v>2374</v>
      </c>
      <c r="M1271" s="6" t="s">
        <v>2530</v>
      </c>
      <c r="N1271" s="6" t="s">
        <v>849</v>
      </c>
      <c r="O1271" s="7"/>
      <c r="P1271" s="6" t="s">
        <v>2376</v>
      </c>
    </row>
    <row r="1272" spans="1:16" x14ac:dyDescent="0.25">
      <c r="A1272" s="5">
        <v>84135798</v>
      </c>
      <c r="B1272" s="6" t="s">
        <v>494</v>
      </c>
      <c r="C1272" s="6" t="s">
        <v>2378</v>
      </c>
      <c r="D1272" s="6" t="s">
        <v>2370</v>
      </c>
      <c r="E1272" s="6" t="s">
        <v>2411</v>
      </c>
      <c r="F1272" s="7">
        <v>41760</v>
      </c>
      <c r="G1272" s="7">
        <v>41388</v>
      </c>
      <c r="H1272" s="6" t="s">
        <v>3426</v>
      </c>
      <c r="I1272" s="6" t="s">
        <v>849</v>
      </c>
      <c r="J1272" s="6" t="s">
        <v>3419</v>
      </c>
      <c r="K1272" s="7">
        <v>45200</v>
      </c>
      <c r="L1272" s="6" t="s">
        <v>2374</v>
      </c>
      <c r="M1272" s="6" t="s">
        <v>2530</v>
      </c>
      <c r="N1272" s="6" t="s">
        <v>849</v>
      </c>
      <c r="O1272" s="7"/>
      <c r="P1272" s="6" t="s">
        <v>2376</v>
      </c>
    </row>
    <row r="1273" spans="1:16" x14ac:dyDescent="0.25">
      <c r="A1273" s="5">
        <v>84135799</v>
      </c>
      <c r="B1273" s="6" t="s">
        <v>495</v>
      </c>
      <c r="C1273" s="6" t="s">
        <v>2378</v>
      </c>
      <c r="D1273" s="6" t="s">
        <v>2370</v>
      </c>
      <c r="E1273" s="6" t="s">
        <v>2371</v>
      </c>
      <c r="F1273" s="7">
        <v>41774</v>
      </c>
      <c r="G1273" s="7">
        <v>41388</v>
      </c>
      <c r="H1273" s="6" t="s">
        <v>3426</v>
      </c>
      <c r="I1273" s="6" t="s">
        <v>849</v>
      </c>
      <c r="J1273" s="6" t="s">
        <v>3419</v>
      </c>
      <c r="K1273" s="7">
        <v>45200</v>
      </c>
      <c r="L1273" s="6" t="s">
        <v>2374</v>
      </c>
      <c r="M1273" s="6" t="s">
        <v>2420</v>
      </c>
      <c r="N1273" s="6" t="s">
        <v>849</v>
      </c>
      <c r="O1273" s="7"/>
      <c r="P1273" s="6" t="s">
        <v>2376</v>
      </c>
    </row>
    <row r="1274" spans="1:16" x14ac:dyDescent="0.25">
      <c r="A1274" s="5">
        <v>84135834</v>
      </c>
      <c r="B1274" s="6" t="s">
        <v>959</v>
      </c>
      <c r="C1274" s="6" t="s">
        <v>2378</v>
      </c>
      <c r="D1274" s="6" t="s">
        <v>2370</v>
      </c>
      <c r="E1274" s="6" t="s">
        <v>2391</v>
      </c>
      <c r="F1274" s="7">
        <v>44624</v>
      </c>
      <c r="G1274" s="7">
        <v>41389</v>
      </c>
      <c r="H1274" s="6" t="s">
        <v>3427</v>
      </c>
      <c r="I1274" s="6" t="s">
        <v>849</v>
      </c>
      <c r="J1274" s="6" t="s">
        <v>3419</v>
      </c>
      <c r="K1274" s="7">
        <v>45200</v>
      </c>
      <c r="L1274" s="6" t="s">
        <v>2374</v>
      </c>
      <c r="M1274" s="6" t="s">
        <v>2393</v>
      </c>
      <c r="N1274" s="6" t="s">
        <v>849</v>
      </c>
      <c r="O1274" s="7"/>
      <c r="P1274" s="6" t="s">
        <v>2376</v>
      </c>
    </row>
    <row r="1275" spans="1:16" x14ac:dyDescent="0.25">
      <c r="A1275" s="5">
        <v>84135835</v>
      </c>
      <c r="B1275" s="6" t="s">
        <v>3428</v>
      </c>
      <c r="C1275" s="6" t="s">
        <v>2378</v>
      </c>
      <c r="D1275" s="6" t="s">
        <v>2370</v>
      </c>
      <c r="E1275" s="6" t="s">
        <v>2391</v>
      </c>
      <c r="F1275" s="7">
        <v>44257</v>
      </c>
      <c r="G1275" s="7">
        <v>41389</v>
      </c>
      <c r="H1275" s="6" t="s">
        <v>3429</v>
      </c>
      <c r="I1275" s="6" t="s">
        <v>849</v>
      </c>
      <c r="J1275" s="6" t="s">
        <v>3419</v>
      </c>
      <c r="K1275" s="7">
        <v>45200</v>
      </c>
      <c r="L1275" s="6" t="s">
        <v>2374</v>
      </c>
      <c r="M1275" s="6" t="s">
        <v>2393</v>
      </c>
      <c r="N1275" s="6" t="s">
        <v>849</v>
      </c>
      <c r="O1275" s="7"/>
      <c r="P1275" s="6" t="s">
        <v>2376</v>
      </c>
    </row>
    <row r="1276" spans="1:16" x14ac:dyDescent="0.25">
      <c r="A1276" s="5">
        <v>84135836</v>
      </c>
      <c r="B1276" s="6" t="s">
        <v>961</v>
      </c>
      <c r="C1276" s="6" t="s">
        <v>2378</v>
      </c>
      <c r="D1276" s="6" t="s">
        <v>2370</v>
      </c>
      <c r="E1276" s="6" t="s">
        <v>2391</v>
      </c>
      <c r="F1276" s="7">
        <v>44624</v>
      </c>
      <c r="G1276" s="7">
        <v>41389</v>
      </c>
      <c r="H1276" s="6" t="s">
        <v>3430</v>
      </c>
      <c r="I1276" s="6" t="s">
        <v>849</v>
      </c>
      <c r="J1276" s="6" t="s">
        <v>3419</v>
      </c>
      <c r="K1276" s="7">
        <v>45200</v>
      </c>
      <c r="L1276" s="6" t="s">
        <v>2374</v>
      </c>
      <c r="M1276" s="6" t="s">
        <v>2393</v>
      </c>
      <c r="N1276" s="6" t="s">
        <v>849</v>
      </c>
      <c r="O1276" s="7"/>
      <c r="P1276" s="6" t="s">
        <v>2376</v>
      </c>
    </row>
    <row r="1277" spans="1:16" x14ac:dyDescent="0.25">
      <c r="A1277" s="5">
        <v>84135837</v>
      </c>
      <c r="B1277" s="6" t="s">
        <v>3431</v>
      </c>
      <c r="C1277" s="6" t="s">
        <v>2378</v>
      </c>
      <c r="D1277" s="6" t="s">
        <v>2370</v>
      </c>
      <c r="E1277" s="6" t="s">
        <v>2391</v>
      </c>
      <c r="F1277" s="7">
        <v>44624</v>
      </c>
      <c r="G1277" s="7">
        <v>41389</v>
      </c>
      <c r="H1277" s="6" t="s">
        <v>3432</v>
      </c>
      <c r="I1277" s="6" t="s">
        <v>849</v>
      </c>
      <c r="J1277" s="6" t="s">
        <v>3419</v>
      </c>
      <c r="K1277" s="7">
        <v>45200</v>
      </c>
      <c r="L1277" s="6" t="s">
        <v>2374</v>
      </c>
      <c r="M1277" s="6" t="s">
        <v>2396</v>
      </c>
      <c r="N1277" s="6" t="s">
        <v>849</v>
      </c>
      <c r="O1277" s="7"/>
      <c r="P1277" s="6" t="s">
        <v>2376</v>
      </c>
    </row>
    <row r="1278" spans="1:16" x14ac:dyDescent="0.25">
      <c r="A1278" s="5">
        <v>84135840</v>
      </c>
      <c r="B1278" s="6" t="s">
        <v>962</v>
      </c>
      <c r="C1278" s="6" t="s">
        <v>2378</v>
      </c>
      <c r="D1278" s="6" t="s">
        <v>2370</v>
      </c>
      <c r="E1278" s="6" t="s">
        <v>2391</v>
      </c>
      <c r="F1278" s="7">
        <v>44624</v>
      </c>
      <c r="G1278" s="7">
        <v>41389</v>
      </c>
      <c r="H1278" s="6" t="s">
        <v>3433</v>
      </c>
      <c r="I1278" s="6" t="s">
        <v>849</v>
      </c>
      <c r="J1278" s="6" t="s">
        <v>3419</v>
      </c>
      <c r="K1278" s="7">
        <v>45200</v>
      </c>
      <c r="L1278" s="6" t="s">
        <v>2374</v>
      </c>
      <c r="M1278" s="6" t="s">
        <v>2393</v>
      </c>
      <c r="N1278" s="6" t="s">
        <v>849</v>
      </c>
      <c r="O1278" s="7"/>
      <c r="P1278" s="6" t="s">
        <v>2376</v>
      </c>
    </row>
    <row r="1279" spans="1:16" x14ac:dyDescent="0.25">
      <c r="A1279" s="5">
        <v>84135856</v>
      </c>
      <c r="B1279" s="6" t="s">
        <v>496</v>
      </c>
      <c r="C1279" s="6" t="s">
        <v>2378</v>
      </c>
      <c r="D1279" s="6" t="s">
        <v>2370</v>
      </c>
      <c r="E1279" s="6" t="s">
        <v>2371</v>
      </c>
      <c r="F1279" s="7">
        <v>41913</v>
      </c>
      <c r="G1279" s="7">
        <v>41389</v>
      </c>
      <c r="H1279" s="6" t="s">
        <v>3434</v>
      </c>
      <c r="I1279" s="6" t="s">
        <v>849</v>
      </c>
      <c r="J1279" s="6" t="s">
        <v>3419</v>
      </c>
      <c r="K1279" s="7">
        <v>45200</v>
      </c>
      <c r="L1279" s="6" t="s">
        <v>2374</v>
      </c>
      <c r="M1279" s="6" t="s">
        <v>2530</v>
      </c>
      <c r="N1279" s="6" t="s">
        <v>849</v>
      </c>
      <c r="O1279" s="7"/>
      <c r="P1279" s="6" t="s">
        <v>2376</v>
      </c>
    </row>
    <row r="1280" spans="1:16" x14ac:dyDescent="0.25">
      <c r="A1280" s="5">
        <v>84135857</v>
      </c>
      <c r="B1280" s="6" t="s">
        <v>497</v>
      </c>
      <c r="C1280" s="6" t="s">
        <v>2378</v>
      </c>
      <c r="D1280" s="6" t="s">
        <v>2370</v>
      </c>
      <c r="E1280" s="6" t="s">
        <v>2371</v>
      </c>
      <c r="F1280" s="7">
        <v>41858</v>
      </c>
      <c r="G1280" s="7">
        <v>41389</v>
      </c>
      <c r="H1280" s="6" t="s">
        <v>3435</v>
      </c>
      <c r="I1280" s="6" t="s">
        <v>849</v>
      </c>
      <c r="J1280" s="6" t="s">
        <v>3419</v>
      </c>
      <c r="K1280" s="7">
        <v>45200</v>
      </c>
      <c r="L1280" s="6" t="s">
        <v>2374</v>
      </c>
      <c r="M1280" s="6" t="s">
        <v>2530</v>
      </c>
      <c r="N1280" s="6" t="s">
        <v>849</v>
      </c>
      <c r="O1280" s="7"/>
      <c r="P1280" s="6" t="s">
        <v>2376</v>
      </c>
    </row>
    <row r="1281" spans="1:16" x14ac:dyDescent="0.25">
      <c r="A1281" s="5">
        <v>84135858</v>
      </c>
      <c r="B1281" s="6" t="s">
        <v>827</v>
      </c>
      <c r="C1281" s="6" t="s">
        <v>2378</v>
      </c>
      <c r="D1281" s="6" t="s">
        <v>2370</v>
      </c>
      <c r="E1281" s="6" t="s">
        <v>2371</v>
      </c>
      <c r="F1281" s="7">
        <v>41858</v>
      </c>
      <c r="G1281" s="7">
        <v>41389</v>
      </c>
      <c r="H1281" s="6" t="s">
        <v>3436</v>
      </c>
      <c r="I1281" s="6" t="s">
        <v>849</v>
      </c>
      <c r="J1281" s="6" t="s">
        <v>3419</v>
      </c>
      <c r="K1281" s="7">
        <v>45200</v>
      </c>
      <c r="L1281" s="6" t="s">
        <v>2374</v>
      </c>
      <c r="M1281" s="6" t="s">
        <v>2530</v>
      </c>
      <c r="N1281" s="6" t="s">
        <v>849</v>
      </c>
      <c r="O1281" s="7"/>
      <c r="P1281" s="6" t="s">
        <v>2376</v>
      </c>
    </row>
    <row r="1282" spans="1:16" x14ac:dyDescent="0.25">
      <c r="A1282" s="5">
        <v>84135859</v>
      </c>
      <c r="B1282" s="6" t="s">
        <v>828</v>
      </c>
      <c r="C1282" s="6" t="s">
        <v>2378</v>
      </c>
      <c r="D1282" s="6" t="s">
        <v>2370</v>
      </c>
      <c r="E1282" s="6" t="s">
        <v>2371</v>
      </c>
      <c r="F1282" s="7">
        <v>41877</v>
      </c>
      <c r="G1282" s="7">
        <v>41389</v>
      </c>
      <c r="H1282" s="6" t="s">
        <v>3437</v>
      </c>
      <c r="I1282" s="6" t="s">
        <v>849</v>
      </c>
      <c r="J1282" s="6" t="s">
        <v>3419</v>
      </c>
      <c r="K1282" s="7">
        <v>45200</v>
      </c>
      <c r="L1282" s="6" t="s">
        <v>2374</v>
      </c>
      <c r="M1282" s="6" t="s">
        <v>2396</v>
      </c>
      <c r="N1282" s="6" t="s">
        <v>849</v>
      </c>
      <c r="O1282" s="7"/>
      <c r="P1282" s="6" t="s">
        <v>2376</v>
      </c>
    </row>
    <row r="1283" spans="1:16" x14ac:dyDescent="0.25">
      <c r="A1283" s="5">
        <v>84135861</v>
      </c>
      <c r="B1283" s="6" t="s">
        <v>498</v>
      </c>
      <c r="C1283" s="6" t="s">
        <v>2378</v>
      </c>
      <c r="D1283" s="6" t="s">
        <v>2370</v>
      </c>
      <c r="E1283" s="6" t="s">
        <v>2371</v>
      </c>
      <c r="F1283" s="7">
        <v>41858</v>
      </c>
      <c r="G1283" s="7">
        <v>41389</v>
      </c>
      <c r="H1283" s="6" t="s">
        <v>3438</v>
      </c>
      <c r="I1283" s="6" t="s">
        <v>849</v>
      </c>
      <c r="J1283" s="6" t="s">
        <v>3419</v>
      </c>
      <c r="K1283" s="7">
        <v>45200</v>
      </c>
      <c r="L1283" s="6" t="s">
        <v>2374</v>
      </c>
      <c r="M1283" s="6" t="s">
        <v>2530</v>
      </c>
      <c r="N1283" s="6" t="s">
        <v>849</v>
      </c>
      <c r="O1283" s="7"/>
      <c r="P1283" s="6" t="s">
        <v>2376</v>
      </c>
    </row>
    <row r="1284" spans="1:16" x14ac:dyDescent="0.25">
      <c r="A1284" s="5">
        <v>84135862</v>
      </c>
      <c r="B1284" s="6" t="s">
        <v>499</v>
      </c>
      <c r="C1284" s="6" t="s">
        <v>2378</v>
      </c>
      <c r="D1284" s="6" t="s">
        <v>2370</v>
      </c>
      <c r="E1284" s="6" t="s">
        <v>2371</v>
      </c>
      <c r="F1284" s="7">
        <v>41815</v>
      </c>
      <c r="G1284" s="7">
        <v>41389</v>
      </c>
      <c r="H1284" s="6" t="s">
        <v>3426</v>
      </c>
      <c r="I1284" s="6" t="s">
        <v>849</v>
      </c>
      <c r="J1284" s="6" t="s">
        <v>3419</v>
      </c>
      <c r="K1284" s="7">
        <v>45200</v>
      </c>
      <c r="L1284" s="6" t="s">
        <v>2374</v>
      </c>
      <c r="M1284" s="6" t="s">
        <v>2396</v>
      </c>
      <c r="N1284" s="6" t="s">
        <v>849</v>
      </c>
      <c r="O1284" s="7"/>
      <c r="P1284" s="6" t="s">
        <v>2376</v>
      </c>
    </row>
    <row r="1285" spans="1:16" x14ac:dyDescent="0.25">
      <c r="A1285" s="5">
        <v>84135864</v>
      </c>
      <c r="B1285" s="6" t="s">
        <v>3439</v>
      </c>
      <c r="C1285" s="6" t="s">
        <v>2378</v>
      </c>
      <c r="D1285" s="6" t="s">
        <v>2370</v>
      </c>
      <c r="E1285" s="6" t="s">
        <v>2391</v>
      </c>
      <c r="F1285" s="7">
        <v>45090</v>
      </c>
      <c r="G1285" s="7">
        <v>41389</v>
      </c>
      <c r="H1285" s="6" t="s">
        <v>2493</v>
      </c>
      <c r="I1285" s="6" t="s">
        <v>849</v>
      </c>
      <c r="J1285" s="6" t="s">
        <v>3419</v>
      </c>
      <c r="K1285" s="7">
        <v>45201</v>
      </c>
      <c r="L1285" s="6" t="s">
        <v>2374</v>
      </c>
      <c r="M1285" s="6" t="s">
        <v>2667</v>
      </c>
      <c r="N1285" s="6" t="s">
        <v>849</v>
      </c>
      <c r="O1285" s="7"/>
      <c r="P1285" s="6" t="s">
        <v>2376</v>
      </c>
    </row>
    <row r="1286" spans="1:16" x14ac:dyDescent="0.25">
      <c r="A1286" s="5">
        <v>84135867</v>
      </c>
      <c r="B1286" s="6" t="s">
        <v>829</v>
      </c>
      <c r="C1286" s="6" t="s">
        <v>2378</v>
      </c>
      <c r="D1286" s="6" t="s">
        <v>2370</v>
      </c>
      <c r="E1286" s="6" t="s">
        <v>2371</v>
      </c>
      <c r="F1286" s="7">
        <v>42005</v>
      </c>
      <c r="G1286" s="7">
        <v>41389</v>
      </c>
      <c r="H1286" s="6" t="s">
        <v>3440</v>
      </c>
      <c r="I1286" s="6" t="s">
        <v>849</v>
      </c>
      <c r="J1286" s="6" t="s">
        <v>3419</v>
      </c>
      <c r="K1286" s="7">
        <v>45200</v>
      </c>
      <c r="L1286" s="6" t="s">
        <v>2374</v>
      </c>
      <c r="M1286" s="6" t="s">
        <v>2396</v>
      </c>
      <c r="N1286" s="6" t="s">
        <v>849</v>
      </c>
      <c r="O1286" s="7"/>
      <c r="P1286" s="6" t="s">
        <v>2376</v>
      </c>
    </row>
    <row r="1287" spans="1:16" x14ac:dyDescent="0.25">
      <c r="A1287" s="5">
        <v>84135868</v>
      </c>
      <c r="B1287" s="6" t="s">
        <v>500</v>
      </c>
      <c r="C1287" s="6" t="s">
        <v>2378</v>
      </c>
      <c r="D1287" s="6" t="s">
        <v>2370</v>
      </c>
      <c r="E1287" s="6" t="s">
        <v>2371</v>
      </c>
      <c r="F1287" s="7">
        <v>41858</v>
      </c>
      <c r="G1287" s="7">
        <v>41389</v>
      </c>
      <c r="H1287" s="6" t="s">
        <v>3441</v>
      </c>
      <c r="I1287" s="6" t="s">
        <v>849</v>
      </c>
      <c r="J1287" s="6" t="s">
        <v>3419</v>
      </c>
      <c r="K1287" s="7">
        <v>45200</v>
      </c>
      <c r="L1287" s="6" t="s">
        <v>2374</v>
      </c>
      <c r="M1287" s="6" t="s">
        <v>2530</v>
      </c>
      <c r="N1287" s="6" t="s">
        <v>849</v>
      </c>
      <c r="O1287" s="7"/>
      <c r="P1287" s="6" t="s">
        <v>2376</v>
      </c>
    </row>
    <row r="1288" spans="1:16" x14ac:dyDescent="0.25">
      <c r="A1288" s="5">
        <v>84135869</v>
      </c>
      <c r="B1288" s="6" t="s">
        <v>501</v>
      </c>
      <c r="C1288" s="6" t="s">
        <v>2378</v>
      </c>
      <c r="D1288" s="6" t="s">
        <v>2370</v>
      </c>
      <c r="E1288" s="6" t="s">
        <v>2371</v>
      </c>
      <c r="F1288" s="7">
        <v>41858</v>
      </c>
      <c r="G1288" s="7">
        <v>41389</v>
      </c>
      <c r="H1288" s="6" t="s">
        <v>3442</v>
      </c>
      <c r="I1288" s="6" t="s">
        <v>849</v>
      </c>
      <c r="J1288" s="6" t="s">
        <v>3419</v>
      </c>
      <c r="K1288" s="7">
        <v>45200</v>
      </c>
      <c r="L1288" s="6" t="s">
        <v>2374</v>
      </c>
      <c r="M1288" s="6" t="s">
        <v>2530</v>
      </c>
      <c r="N1288" s="6" t="s">
        <v>849</v>
      </c>
      <c r="O1288" s="7"/>
      <c r="P1288" s="6" t="s">
        <v>2376</v>
      </c>
    </row>
    <row r="1289" spans="1:16" x14ac:dyDescent="0.25">
      <c r="A1289" s="5">
        <v>84135872</v>
      </c>
      <c r="B1289" s="6" t="s">
        <v>3443</v>
      </c>
      <c r="C1289" s="6" t="s">
        <v>2378</v>
      </c>
      <c r="D1289" s="6" t="s">
        <v>2370</v>
      </c>
      <c r="E1289" s="6" t="s">
        <v>2391</v>
      </c>
      <c r="F1289" s="7">
        <v>45090</v>
      </c>
      <c r="G1289" s="7">
        <v>41389</v>
      </c>
      <c r="H1289" s="6" t="s">
        <v>3444</v>
      </c>
      <c r="I1289" s="6" t="s">
        <v>849</v>
      </c>
      <c r="J1289" s="6" t="s">
        <v>3419</v>
      </c>
      <c r="K1289" s="7">
        <v>45200</v>
      </c>
      <c r="L1289" s="6" t="s">
        <v>2374</v>
      </c>
      <c r="M1289" s="6" t="s">
        <v>2420</v>
      </c>
      <c r="N1289" s="6" t="s">
        <v>849</v>
      </c>
      <c r="O1289" s="7"/>
      <c r="P1289" s="6" t="s">
        <v>2376</v>
      </c>
    </row>
    <row r="1290" spans="1:16" x14ac:dyDescent="0.25">
      <c r="A1290" s="5">
        <v>84135873</v>
      </c>
      <c r="B1290" s="6" t="s">
        <v>502</v>
      </c>
      <c r="C1290" s="6" t="s">
        <v>2378</v>
      </c>
      <c r="D1290" s="6" t="s">
        <v>2370</v>
      </c>
      <c r="E1290" s="6" t="s">
        <v>2371</v>
      </c>
      <c r="F1290" s="7">
        <v>41858</v>
      </c>
      <c r="G1290" s="7">
        <v>41389</v>
      </c>
      <c r="H1290" s="6" t="s">
        <v>2749</v>
      </c>
      <c r="I1290" s="6" t="s">
        <v>849</v>
      </c>
      <c r="J1290" s="6" t="s">
        <v>3419</v>
      </c>
      <c r="K1290" s="7">
        <v>45200</v>
      </c>
      <c r="L1290" s="6" t="s">
        <v>2374</v>
      </c>
      <c r="M1290" s="6" t="s">
        <v>2396</v>
      </c>
      <c r="N1290" s="6" t="s">
        <v>849</v>
      </c>
      <c r="O1290" s="7"/>
      <c r="P1290" s="6" t="s">
        <v>2376</v>
      </c>
    </row>
    <row r="1291" spans="1:16" x14ac:dyDescent="0.25">
      <c r="A1291" s="5">
        <v>84135876</v>
      </c>
      <c r="B1291" s="6" t="s">
        <v>503</v>
      </c>
      <c r="C1291" s="6" t="s">
        <v>2378</v>
      </c>
      <c r="D1291" s="6" t="s">
        <v>2370</v>
      </c>
      <c r="E1291" s="6" t="s">
        <v>2371</v>
      </c>
      <c r="F1291" s="7">
        <v>41858</v>
      </c>
      <c r="G1291" s="7">
        <v>41389</v>
      </c>
      <c r="H1291" s="6" t="s">
        <v>3445</v>
      </c>
      <c r="I1291" s="6" t="s">
        <v>849</v>
      </c>
      <c r="J1291" s="6" t="s">
        <v>3419</v>
      </c>
      <c r="K1291" s="7">
        <v>45200</v>
      </c>
      <c r="L1291" s="6" t="s">
        <v>2374</v>
      </c>
      <c r="M1291" s="6" t="s">
        <v>2396</v>
      </c>
      <c r="N1291" s="6" t="s">
        <v>849</v>
      </c>
      <c r="O1291" s="7"/>
      <c r="P1291" s="6" t="s">
        <v>2376</v>
      </c>
    </row>
    <row r="1292" spans="1:16" x14ac:dyDescent="0.25">
      <c r="A1292" s="5">
        <v>84135881</v>
      </c>
      <c r="B1292" s="6" t="s">
        <v>504</v>
      </c>
      <c r="C1292" s="6" t="s">
        <v>2378</v>
      </c>
      <c r="D1292" s="6" t="s">
        <v>2370</v>
      </c>
      <c r="E1292" s="6" t="s">
        <v>2371</v>
      </c>
      <c r="F1292" s="7">
        <v>41877</v>
      </c>
      <c r="G1292" s="7">
        <v>41389</v>
      </c>
      <c r="H1292" s="6" t="s">
        <v>3446</v>
      </c>
      <c r="I1292" s="6" t="s">
        <v>849</v>
      </c>
      <c r="J1292" s="6" t="s">
        <v>3419</v>
      </c>
      <c r="K1292" s="7">
        <v>45200</v>
      </c>
      <c r="L1292" s="6" t="s">
        <v>2374</v>
      </c>
      <c r="M1292" s="6" t="s">
        <v>2396</v>
      </c>
      <c r="N1292" s="6" t="s">
        <v>849</v>
      </c>
      <c r="O1292" s="7"/>
      <c r="P1292" s="6" t="s">
        <v>2376</v>
      </c>
    </row>
    <row r="1293" spans="1:16" x14ac:dyDescent="0.25">
      <c r="A1293" s="5">
        <v>84135882</v>
      </c>
      <c r="B1293" s="6" t="s">
        <v>589</v>
      </c>
      <c r="C1293" s="6" t="s">
        <v>2378</v>
      </c>
      <c r="D1293" s="6" t="s">
        <v>2370</v>
      </c>
      <c r="E1293" s="6" t="s">
        <v>2371</v>
      </c>
      <c r="F1293" s="7">
        <v>41877</v>
      </c>
      <c r="G1293" s="7">
        <v>41389</v>
      </c>
      <c r="H1293" s="6" t="s">
        <v>3447</v>
      </c>
      <c r="I1293" s="6" t="s">
        <v>849</v>
      </c>
      <c r="J1293" s="6" t="s">
        <v>3419</v>
      </c>
      <c r="K1293" s="7">
        <v>45200</v>
      </c>
      <c r="L1293" s="6" t="s">
        <v>2374</v>
      </c>
      <c r="M1293" s="6" t="s">
        <v>2530</v>
      </c>
      <c r="N1293" s="6" t="s">
        <v>849</v>
      </c>
      <c r="O1293" s="7"/>
      <c r="P1293" s="6" t="s">
        <v>2376</v>
      </c>
    </row>
    <row r="1294" spans="1:16" x14ac:dyDescent="0.25">
      <c r="A1294" s="5">
        <v>84135884</v>
      </c>
      <c r="B1294" s="6" t="s">
        <v>505</v>
      </c>
      <c r="C1294" s="6" t="s">
        <v>2378</v>
      </c>
      <c r="D1294" s="6" t="s">
        <v>2370</v>
      </c>
      <c r="E1294" s="6" t="s">
        <v>2371</v>
      </c>
      <c r="F1294" s="7">
        <v>41815</v>
      </c>
      <c r="G1294" s="7">
        <v>41389</v>
      </c>
      <c r="H1294" s="6" t="s">
        <v>3425</v>
      </c>
      <c r="I1294" s="6" t="s">
        <v>849</v>
      </c>
      <c r="J1294" s="6" t="s">
        <v>3419</v>
      </c>
      <c r="K1294" s="7">
        <v>45200</v>
      </c>
      <c r="L1294" s="6" t="s">
        <v>2374</v>
      </c>
      <c r="M1294" s="6" t="s">
        <v>2396</v>
      </c>
      <c r="N1294" s="6" t="s">
        <v>849</v>
      </c>
      <c r="O1294" s="7"/>
      <c r="P1294" s="6" t="s">
        <v>2376</v>
      </c>
    </row>
    <row r="1295" spans="1:16" x14ac:dyDescent="0.25">
      <c r="A1295" s="5">
        <v>84136043</v>
      </c>
      <c r="B1295" s="6" t="s">
        <v>506</v>
      </c>
      <c r="C1295" s="6" t="s">
        <v>2378</v>
      </c>
      <c r="D1295" s="6" t="s">
        <v>2370</v>
      </c>
      <c r="E1295" s="6" t="s">
        <v>2371</v>
      </c>
      <c r="F1295" s="7">
        <v>41661</v>
      </c>
      <c r="G1295" s="7">
        <v>41396</v>
      </c>
      <c r="H1295" s="6" t="s">
        <v>3448</v>
      </c>
      <c r="I1295" s="6" t="s">
        <v>849</v>
      </c>
      <c r="J1295" s="6" t="s">
        <v>3419</v>
      </c>
      <c r="K1295" s="7">
        <v>45200</v>
      </c>
      <c r="L1295" s="6" t="s">
        <v>2374</v>
      </c>
      <c r="M1295" s="6" t="s">
        <v>2396</v>
      </c>
      <c r="N1295" s="6" t="s">
        <v>849</v>
      </c>
      <c r="O1295" s="7"/>
      <c r="P1295" s="6" t="s">
        <v>2376</v>
      </c>
    </row>
    <row r="1296" spans="1:16" x14ac:dyDescent="0.25">
      <c r="A1296" s="5">
        <v>84136160</v>
      </c>
      <c r="B1296" s="6" t="s">
        <v>3449</v>
      </c>
      <c r="C1296" s="6" t="s">
        <v>2378</v>
      </c>
      <c r="D1296" s="6" t="s">
        <v>2370</v>
      </c>
      <c r="E1296" s="6" t="s">
        <v>2391</v>
      </c>
      <c r="F1296" s="7">
        <v>44427</v>
      </c>
      <c r="G1296" s="7">
        <v>41404</v>
      </c>
      <c r="H1296" s="6" t="s">
        <v>3450</v>
      </c>
      <c r="I1296" s="6" t="s">
        <v>849</v>
      </c>
      <c r="J1296" s="6" t="s">
        <v>3419</v>
      </c>
      <c r="K1296" s="7">
        <v>45200</v>
      </c>
      <c r="L1296" s="6" t="s">
        <v>2374</v>
      </c>
      <c r="M1296" s="6" t="s">
        <v>2393</v>
      </c>
      <c r="N1296" s="6" t="s">
        <v>849</v>
      </c>
      <c r="O1296" s="7"/>
      <c r="P1296" s="6" t="s">
        <v>2376</v>
      </c>
    </row>
    <row r="1297" spans="1:16" x14ac:dyDescent="0.25">
      <c r="A1297" s="5">
        <v>84136232</v>
      </c>
      <c r="B1297" s="6" t="s">
        <v>3451</v>
      </c>
      <c r="C1297" s="6" t="s">
        <v>2378</v>
      </c>
      <c r="D1297" s="6" t="s">
        <v>2370</v>
      </c>
      <c r="E1297" s="6" t="s">
        <v>2371</v>
      </c>
      <c r="F1297" s="7">
        <v>41701</v>
      </c>
      <c r="G1297" s="7">
        <v>41408</v>
      </c>
      <c r="H1297" s="6" t="s">
        <v>3306</v>
      </c>
      <c r="I1297" s="6" t="s">
        <v>849</v>
      </c>
      <c r="J1297" s="6" t="s">
        <v>3419</v>
      </c>
      <c r="K1297" s="7">
        <v>45200</v>
      </c>
      <c r="L1297" s="6" t="s">
        <v>2374</v>
      </c>
      <c r="M1297" s="6" t="s">
        <v>2396</v>
      </c>
      <c r="N1297" s="6" t="s">
        <v>849</v>
      </c>
      <c r="O1297" s="7"/>
      <c r="P1297" s="6" t="s">
        <v>2376</v>
      </c>
    </row>
    <row r="1298" spans="1:16" x14ac:dyDescent="0.25">
      <c r="A1298" s="5">
        <v>84136394</v>
      </c>
      <c r="B1298" s="6" t="s">
        <v>1255</v>
      </c>
      <c r="C1298" s="6" t="s">
        <v>2378</v>
      </c>
      <c r="D1298" s="6" t="s">
        <v>2370</v>
      </c>
      <c r="E1298" s="6" t="s">
        <v>2405</v>
      </c>
      <c r="F1298" s="7">
        <v>45160</v>
      </c>
      <c r="G1298" s="7">
        <v>41415</v>
      </c>
      <c r="H1298" s="6" t="s">
        <v>3452</v>
      </c>
      <c r="I1298" s="6" t="s">
        <v>849</v>
      </c>
      <c r="J1298" s="6" t="s">
        <v>3419</v>
      </c>
      <c r="K1298" s="7">
        <v>45200</v>
      </c>
      <c r="L1298" s="6" t="s">
        <v>2374</v>
      </c>
      <c r="M1298" s="6" t="s">
        <v>2420</v>
      </c>
      <c r="N1298" s="6" t="s">
        <v>849</v>
      </c>
      <c r="O1298" s="7"/>
      <c r="P1298" s="6" t="s">
        <v>2376</v>
      </c>
    </row>
    <row r="1299" spans="1:16" x14ac:dyDescent="0.25">
      <c r="A1299" s="5">
        <v>84136614</v>
      </c>
      <c r="B1299" s="6" t="s">
        <v>1970</v>
      </c>
      <c r="C1299" s="6" t="s">
        <v>2378</v>
      </c>
      <c r="D1299" s="6" t="s">
        <v>2370</v>
      </c>
      <c r="E1299" s="6" t="s">
        <v>2391</v>
      </c>
      <c r="F1299" s="7">
        <v>44854</v>
      </c>
      <c r="G1299" s="7">
        <v>41418</v>
      </c>
      <c r="H1299" s="6" t="s">
        <v>3160</v>
      </c>
      <c r="I1299" s="6" t="s">
        <v>849</v>
      </c>
      <c r="J1299" s="6" t="s">
        <v>3419</v>
      </c>
      <c r="K1299" s="7">
        <v>45200</v>
      </c>
      <c r="L1299" s="6" t="s">
        <v>2374</v>
      </c>
      <c r="M1299" s="6" t="s">
        <v>2409</v>
      </c>
      <c r="N1299" s="6" t="s">
        <v>849</v>
      </c>
      <c r="O1299" s="7"/>
      <c r="P1299" s="6" t="s">
        <v>2376</v>
      </c>
    </row>
    <row r="1300" spans="1:16" x14ac:dyDescent="0.25">
      <c r="A1300" s="5">
        <v>84136703</v>
      </c>
      <c r="B1300" s="6" t="s">
        <v>263</v>
      </c>
      <c r="C1300" s="6" t="s">
        <v>2378</v>
      </c>
      <c r="D1300" s="6" t="s">
        <v>2370</v>
      </c>
      <c r="E1300" s="6" t="s">
        <v>2391</v>
      </c>
      <c r="F1300" s="7">
        <v>44309</v>
      </c>
      <c r="G1300" s="7">
        <v>41424</v>
      </c>
      <c r="H1300" s="6" t="s">
        <v>2752</v>
      </c>
      <c r="I1300" s="6" t="s">
        <v>849</v>
      </c>
      <c r="J1300" s="6" t="s">
        <v>3419</v>
      </c>
      <c r="K1300" s="7">
        <v>45200</v>
      </c>
      <c r="L1300" s="6" t="s">
        <v>2374</v>
      </c>
      <c r="M1300" s="6" t="s">
        <v>2420</v>
      </c>
      <c r="N1300" s="6" t="s">
        <v>849</v>
      </c>
      <c r="O1300" s="7"/>
      <c r="P1300" s="6" t="s">
        <v>2376</v>
      </c>
    </row>
    <row r="1301" spans="1:16" x14ac:dyDescent="0.25">
      <c r="A1301" s="5">
        <v>84136704</v>
      </c>
      <c r="B1301" s="6" t="s">
        <v>507</v>
      </c>
      <c r="C1301" s="6" t="s">
        <v>2378</v>
      </c>
      <c r="D1301" s="6" t="s">
        <v>2370</v>
      </c>
      <c r="E1301" s="6" t="s">
        <v>2371</v>
      </c>
      <c r="F1301" s="7">
        <v>41762</v>
      </c>
      <c r="G1301" s="7">
        <v>41424</v>
      </c>
      <c r="H1301" s="6" t="s">
        <v>3453</v>
      </c>
      <c r="I1301" s="6" t="s">
        <v>849</v>
      </c>
      <c r="J1301" s="6" t="s">
        <v>3419</v>
      </c>
      <c r="K1301" s="7">
        <v>45200</v>
      </c>
      <c r="L1301" s="6" t="s">
        <v>2374</v>
      </c>
      <c r="M1301" s="6" t="s">
        <v>2420</v>
      </c>
      <c r="N1301" s="6" t="s">
        <v>849</v>
      </c>
      <c r="O1301" s="7"/>
      <c r="P1301" s="6" t="s">
        <v>2376</v>
      </c>
    </row>
    <row r="1302" spans="1:16" x14ac:dyDescent="0.25">
      <c r="A1302" s="5">
        <v>84136706</v>
      </c>
      <c r="B1302" s="6" t="s">
        <v>508</v>
      </c>
      <c r="C1302" s="6" t="s">
        <v>2378</v>
      </c>
      <c r="D1302" s="6" t="s">
        <v>2370</v>
      </c>
      <c r="E1302" s="6" t="s">
        <v>2391</v>
      </c>
      <c r="F1302" s="7">
        <v>44953</v>
      </c>
      <c r="G1302" s="7">
        <v>41424</v>
      </c>
      <c r="H1302" s="6" t="s">
        <v>3453</v>
      </c>
      <c r="I1302" s="6" t="s">
        <v>849</v>
      </c>
      <c r="J1302" s="6" t="s">
        <v>3419</v>
      </c>
      <c r="K1302" s="7">
        <v>45200</v>
      </c>
      <c r="L1302" s="6" t="s">
        <v>2374</v>
      </c>
      <c r="M1302" s="6" t="s">
        <v>2409</v>
      </c>
      <c r="N1302" s="6" t="s">
        <v>849</v>
      </c>
      <c r="O1302" s="7"/>
      <c r="P1302" s="6" t="s">
        <v>2376</v>
      </c>
    </row>
    <row r="1303" spans="1:16" x14ac:dyDescent="0.25">
      <c r="A1303" s="5">
        <v>84136708</v>
      </c>
      <c r="B1303" s="6" t="s">
        <v>509</v>
      </c>
      <c r="C1303" s="6" t="s">
        <v>2378</v>
      </c>
      <c r="D1303" s="6" t="s">
        <v>2370</v>
      </c>
      <c r="E1303" s="6" t="s">
        <v>2371</v>
      </c>
      <c r="F1303" s="7">
        <v>41774</v>
      </c>
      <c r="G1303" s="7">
        <v>41424</v>
      </c>
      <c r="H1303" s="6" t="s">
        <v>3436</v>
      </c>
      <c r="I1303" s="6" t="s">
        <v>849</v>
      </c>
      <c r="J1303" s="6" t="s">
        <v>3419</v>
      </c>
      <c r="K1303" s="7">
        <v>45200</v>
      </c>
      <c r="L1303" s="6" t="s">
        <v>2374</v>
      </c>
      <c r="M1303" s="6" t="s">
        <v>2420</v>
      </c>
      <c r="N1303" s="6" t="s">
        <v>849</v>
      </c>
      <c r="O1303" s="7"/>
      <c r="P1303" s="6" t="s">
        <v>2376</v>
      </c>
    </row>
    <row r="1304" spans="1:16" x14ac:dyDescent="0.25">
      <c r="A1304" s="5">
        <v>84136709</v>
      </c>
      <c r="B1304" s="6" t="s">
        <v>510</v>
      </c>
      <c r="C1304" s="6" t="s">
        <v>2378</v>
      </c>
      <c r="D1304" s="6" t="s">
        <v>2370</v>
      </c>
      <c r="E1304" s="6" t="s">
        <v>2411</v>
      </c>
      <c r="F1304" s="7">
        <v>41791</v>
      </c>
      <c r="G1304" s="7">
        <v>41424</v>
      </c>
      <c r="H1304" s="6" t="s">
        <v>2749</v>
      </c>
      <c r="I1304" s="6" t="s">
        <v>849</v>
      </c>
      <c r="J1304" s="6" t="s">
        <v>3419</v>
      </c>
      <c r="K1304" s="7">
        <v>45200</v>
      </c>
      <c r="L1304" s="6" t="s">
        <v>2374</v>
      </c>
      <c r="M1304" s="6" t="s">
        <v>2530</v>
      </c>
      <c r="N1304" s="6" t="s">
        <v>849</v>
      </c>
      <c r="O1304" s="7"/>
      <c r="P1304" s="6" t="s">
        <v>2376</v>
      </c>
    </row>
    <row r="1305" spans="1:16" x14ac:dyDescent="0.25">
      <c r="A1305" s="5">
        <v>84136710</v>
      </c>
      <c r="B1305" s="6" t="s">
        <v>574</v>
      </c>
      <c r="C1305" s="6" t="s">
        <v>2378</v>
      </c>
      <c r="D1305" s="6" t="s">
        <v>2370</v>
      </c>
      <c r="E1305" s="6" t="s">
        <v>2411</v>
      </c>
      <c r="F1305" s="7">
        <v>41671</v>
      </c>
      <c r="G1305" s="7">
        <v>41424</v>
      </c>
      <c r="H1305" s="6" t="s">
        <v>3436</v>
      </c>
      <c r="I1305" s="6" t="s">
        <v>849</v>
      </c>
      <c r="J1305" s="6" t="s">
        <v>3419</v>
      </c>
      <c r="K1305" s="7">
        <v>45200</v>
      </c>
      <c r="L1305" s="6" t="s">
        <v>2374</v>
      </c>
      <c r="M1305" s="6" t="s">
        <v>2530</v>
      </c>
      <c r="N1305" s="6" t="s">
        <v>849</v>
      </c>
      <c r="O1305" s="7"/>
      <c r="P1305" s="6" t="s">
        <v>2376</v>
      </c>
    </row>
    <row r="1306" spans="1:16" x14ac:dyDescent="0.25">
      <c r="A1306" s="5">
        <v>84137121</v>
      </c>
      <c r="B1306" s="6" t="s">
        <v>3454</v>
      </c>
      <c r="C1306" s="6" t="s">
        <v>2378</v>
      </c>
      <c r="D1306" s="6" t="s">
        <v>2370</v>
      </c>
      <c r="E1306" s="6" t="s">
        <v>2391</v>
      </c>
      <c r="F1306" s="7">
        <v>44840</v>
      </c>
      <c r="G1306" s="7">
        <v>41444</v>
      </c>
      <c r="H1306" s="6" t="s">
        <v>3311</v>
      </c>
      <c r="I1306" s="6" t="s">
        <v>849</v>
      </c>
      <c r="J1306" s="6" t="s">
        <v>3419</v>
      </c>
      <c r="K1306" s="7">
        <v>45200</v>
      </c>
      <c r="L1306" s="6" t="s">
        <v>2374</v>
      </c>
      <c r="M1306" s="6" t="s">
        <v>2396</v>
      </c>
      <c r="N1306" s="6" t="s">
        <v>849</v>
      </c>
      <c r="O1306" s="7"/>
      <c r="P1306" s="6" t="s">
        <v>2376</v>
      </c>
    </row>
    <row r="1307" spans="1:16" x14ac:dyDescent="0.25">
      <c r="A1307" s="5">
        <v>84137694</v>
      </c>
      <c r="B1307" s="6" t="s">
        <v>511</v>
      </c>
      <c r="C1307" s="6" t="s">
        <v>2378</v>
      </c>
      <c r="D1307" s="6" t="s">
        <v>2370</v>
      </c>
      <c r="E1307" s="6" t="s">
        <v>2371</v>
      </c>
      <c r="F1307" s="7">
        <v>41771</v>
      </c>
      <c r="G1307" s="7">
        <v>41480</v>
      </c>
      <c r="H1307" s="6" t="s">
        <v>3455</v>
      </c>
      <c r="I1307" s="6" t="s">
        <v>849</v>
      </c>
      <c r="J1307" s="6" t="s">
        <v>3419</v>
      </c>
      <c r="K1307" s="7">
        <v>45200</v>
      </c>
      <c r="L1307" s="6" t="s">
        <v>2374</v>
      </c>
      <c r="M1307" s="6" t="s">
        <v>2420</v>
      </c>
      <c r="N1307" s="6" t="s">
        <v>849</v>
      </c>
      <c r="O1307" s="7"/>
      <c r="P1307" s="6" t="s">
        <v>2376</v>
      </c>
    </row>
    <row r="1308" spans="1:16" x14ac:dyDescent="0.25">
      <c r="A1308" s="5">
        <v>84137699</v>
      </c>
      <c r="B1308" s="6" t="s">
        <v>512</v>
      </c>
      <c r="C1308" s="6" t="s">
        <v>2378</v>
      </c>
      <c r="D1308" s="6" t="s">
        <v>2370</v>
      </c>
      <c r="E1308" s="6" t="s">
        <v>2411</v>
      </c>
      <c r="F1308" s="7">
        <v>41730</v>
      </c>
      <c r="G1308" s="7">
        <v>41480</v>
      </c>
      <c r="H1308" s="6" t="s">
        <v>2750</v>
      </c>
      <c r="I1308" s="6" t="s">
        <v>849</v>
      </c>
      <c r="J1308" s="6" t="s">
        <v>3419</v>
      </c>
      <c r="K1308" s="7">
        <v>45200</v>
      </c>
      <c r="L1308" s="6" t="s">
        <v>2374</v>
      </c>
      <c r="M1308" s="6" t="s">
        <v>2530</v>
      </c>
      <c r="N1308" s="6" t="s">
        <v>849</v>
      </c>
      <c r="O1308" s="7"/>
      <c r="P1308" s="6" t="s">
        <v>2376</v>
      </c>
    </row>
    <row r="1309" spans="1:16" x14ac:dyDescent="0.25">
      <c r="A1309" s="5">
        <v>84137701</v>
      </c>
      <c r="B1309" s="6" t="s">
        <v>167</v>
      </c>
      <c r="C1309" s="6" t="s">
        <v>2378</v>
      </c>
      <c r="D1309" s="6" t="s">
        <v>2370</v>
      </c>
      <c r="E1309" s="6" t="s">
        <v>2371</v>
      </c>
      <c r="F1309" s="7">
        <v>41837</v>
      </c>
      <c r="G1309" s="7">
        <v>41480</v>
      </c>
      <c r="H1309" s="6" t="s">
        <v>3456</v>
      </c>
      <c r="I1309" s="6" t="s">
        <v>849</v>
      </c>
      <c r="J1309" s="6" t="s">
        <v>3419</v>
      </c>
      <c r="K1309" s="7">
        <v>45200</v>
      </c>
      <c r="L1309" s="6" t="s">
        <v>2374</v>
      </c>
      <c r="M1309" s="6" t="s">
        <v>2420</v>
      </c>
      <c r="N1309" s="6" t="s">
        <v>849</v>
      </c>
      <c r="O1309" s="7"/>
      <c r="P1309" s="6" t="s">
        <v>2376</v>
      </c>
    </row>
    <row r="1310" spans="1:16" x14ac:dyDescent="0.25">
      <c r="A1310" s="5">
        <v>84137711</v>
      </c>
      <c r="B1310" s="6" t="s">
        <v>513</v>
      </c>
      <c r="C1310" s="6" t="s">
        <v>2378</v>
      </c>
      <c r="D1310" s="6" t="s">
        <v>2370</v>
      </c>
      <c r="E1310" s="6" t="s">
        <v>2411</v>
      </c>
      <c r="F1310" s="7">
        <v>41791</v>
      </c>
      <c r="G1310" s="7">
        <v>41480</v>
      </c>
      <c r="H1310" s="6" t="s">
        <v>3441</v>
      </c>
      <c r="I1310" s="6" t="s">
        <v>849</v>
      </c>
      <c r="J1310" s="6" t="s">
        <v>3419</v>
      </c>
      <c r="K1310" s="7">
        <v>45200</v>
      </c>
      <c r="L1310" s="6" t="s">
        <v>2374</v>
      </c>
      <c r="M1310" s="6" t="s">
        <v>2530</v>
      </c>
      <c r="N1310" s="6" t="s">
        <v>849</v>
      </c>
      <c r="O1310" s="7"/>
      <c r="P1310" s="6" t="s">
        <v>2376</v>
      </c>
    </row>
    <row r="1311" spans="1:16" x14ac:dyDescent="0.25">
      <c r="A1311" s="5">
        <v>84137721</v>
      </c>
      <c r="B1311" s="6" t="s">
        <v>514</v>
      </c>
      <c r="C1311" s="6" t="s">
        <v>2378</v>
      </c>
      <c r="D1311" s="6" t="s">
        <v>2370</v>
      </c>
      <c r="E1311" s="6" t="s">
        <v>2371</v>
      </c>
      <c r="F1311" s="7">
        <v>41768</v>
      </c>
      <c r="G1311" s="7">
        <v>41480</v>
      </c>
      <c r="H1311" s="6" t="s">
        <v>3441</v>
      </c>
      <c r="I1311" s="6" t="s">
        <v>849</v>
      </c>
      <c r="J1311" s="6" t="s">
        <v>3419</v>
      </c>
      <c r="K1311" s="7">
        <v>45200</v>
      </c>
      <c r="L1311" s="6" t="s">
        <v>2374</v>
      </c>
      <c r="M1311" s="6" t="s">
        <v>2420</v>
      </c>
      <c r="N1311" s="6" t="s">
        <v>849</v>
      </c>
      <c r="O1311" s="7"/>
      <c r="P1311" s="6" t="s">
        <v>2376</v>
      </c>
    </row>
    <row r="1312" spans="1:16" x14ac:dyDescent="0.25">
      <c r="A1312" s="5">
        <v>84137725</v>
      </c>
      <c r="B1312" s="6" t="s">
        <v>515</v>
      </c>
      <c r="C1312" s="6" t="s">
        <v>2378</v>
      </c>
      <c r="D1312" s="6" t="s">
        <v>2370</v>
      </c>
      <c r="E1312" s="6" t="s">
        <v>2371</v>
      </c>
      <c r="F1312" s="7">
        <v>41739</v>
      </c>
      <c r="G1312" s="7">
        <v>41480</v>
      </c>
      <c r="H1312" s="6" t="s">
        <v>3457</v>
      </c>
      <c r="I1312" s="6" t="s">
        <v>849</v>
      </c>
      <c r="J1312" s="6" t="s">
        <v>3419</v>
      </c>
      <c r="K1312" s="7">
        <v>45200</v>
      </c>
      <c r="L1312" s="6" t="s">
        <v>2374</v>
      </c>
      <c r="M1312" s="6" t="s">
        <v>2420</v>
      </c>
      <c r="N1312" s="6" t="s">
        <v>849</v>
      </c>
      <c r="O1312" s="7"/>
      <c r="P1312" s="6" t="s">
        <v>2376</v>
      </c>
    </row>
    <row r="1313" spans="1:16" x14ac:dyDescent="0.25">
      <c r="A1313" s="5">
        <v>84138346</v>
      </c>
      <c r="B1313" s="6" t="s">
        <v>516</v>
      </c>
      <c r="C1313" s="6" t="s">
        <v>2378</v>
      </c>
      <c r="D1313" s="6" t="s">
        <v>2370</v>
      </c>
      <c r="E1313" s="6" t="s">
        <v>2371</v>
      </c>
      <c r="F1313" s="7">
        <v>41774</v>
      </c>
      <c r="G1313" s="7">
        <v>41508</v>
      </c>
      <c r="H1313" s="6" t="s">
        <v>3437</v>
      </c>
      <c r="I1313" s="6" t="s">
        <v>849</v>
      </c>
      <c r="J1313" s="6" t="s">
        <v>3419</v>
      </c>
      <c r="K1313" s="7">
        <v>45200</v>
      </c>
      <c r="L1313" s="6" t="s">
        <v>2374</v>
      </c>
      <c r="M1313" s="6" t="s">
        <v>2420</v>
      </c>
      <c r="N1313" s="6" t="s">
        <v>849</v>
      </c>
      <c r="O1313" s="7"/>
      <c r="P1313" s="6" t="s">
        <v>2376</v>
      </c>
    </row>
    <row r="1314" spans="1:16" x14ac:dyDescent="0.25">
      <c r="A1314" s="5">
        <v>84138347</v>
      </c>
      <c r="B1314" s="6" t="s">
        <v>517</v>
      </c>
      <c r="C1314" s="6" t="s">
        <v>2378</v>
      </c>
      <c r="D1314" s="6" t="s">
        <v>2370</v>
      </c>
      <c r="E1314" s="6" t="s">
        <v>2371</v>
      </c>
      <c r="F1314" s="7">
        <v>41802</v>
      </c>
      <c r="G1314" s="7">
        <v>41508</v>
      </c>
      <c r="H1314" s="6" t="s">
        <v>3445</v>
      </c>
      <c r="I1314" s="6" t="s">
        <v>849</v>
      </c>
      <c r="J1314" s="6" t="s">
        <v>3419</v>
      </c>
      <c r="K1314" s="7">
        <v>45200</v>
      </c>
      <c r="L1314" s="6" t="s">
        <v>2374</v>
      </c>
      <c r="M1314" s="6" t="s">
        <v>2420</v>
      </c>
      <c r="N1314" s="6" t="s">
        <v>849</v>
      </c>
      <c r="O1314" s="7"/>
      <c r="P1314" s="6" t="s">
        <v>2376</v>
      </c>
    </row>
    <row r="1315" spans="1:16" x14ac:dyDescent="0.25">
      <c r="A1315" s="5">
        <v>84138371</v>
      </c>
      <c r="B1315" s="6" t="s">
        <v>518</v>
      </c>
      <c r="C1315" s="6" t="s">
        <v>2378</v>
      </c>
      <c r="D1315" s="6" t="s">
        <v>2370</v>
      </c>
      <c r="E1315" s="6" t="s">
        <v>2411</v>
      </c>
      <c r="F1315" s="7">
        <v>41730</v>
      </c>
      <c r="G1315" s="7">
        <v>41508</v>
      </c>
      <c r="H1315" s="6" t="s">
        <v>3437</v>
      </c>
      <c r="I1315" s="6" t="s">
        <v>849</v>
      </c>
      <c r="J1315" s="6" t="s">
        <v>3419</v>
      </c>
      <c r="K1315" s="7">
        <v>45200</v>
      </c>
      <c r="L1315" s="6" t="s">
        <v>2374</v>
      </c>
      <c r="M1315" s="6" t="s">
        <v>2530</v>
      </c>
      <c r="N1315" s="6" t="s">
        <v>849</v>
      </c>
      <c r="O1315" s="7"/>
      <c r="P1315" s="6" t="s">
        <v>2376</v>
      </c>
    </row>
    <row r="1316" spans="1:16" x14ac:dyDescent="0.25">
      <c r="A1316" s="5">
        <v>84138372</v>
      </c>
      <c r="B1316" s="6" t="s">
        <v>519</v>
      </c>
      <c r="C1316" s="6" t="s">
        <v>2378</v>
      </c>
      <c r="D1316" s="6" t="s">
        <v>2370</v>
      </c>
      <c r="E1316" s="6" t="s">
        <v>2411</v>
      </c>
      <c r="F1316" s="7">
        <v>41730</v>
      </c>
      <c r="G1316" s="7">
        <v>41508</v>
      </c>
      <c r="H1316" s="6" t="s">
        <v>3445</v>
      </c>
      <c r="I1316" s="6" t="s">
        <v>849</v>
      </c>
      <c r="J1316" s="6" t="s">
        <v>3419</v>
      </c>
      <c r="K1316" s="7">
        <v>45200</v>
      </c>
      <c r="L1316" s="6" t="s">
        <v>2374</v>
      </c>
      <c r="M1316" s="6" t="s">
        <v>2530</v>
      </c>
      <c r="N1316" s="6" t="s">
        <v>849</v>
      </c>
      <c r="O1316" s="7"/>
      <c r="P1316" s="6" t="s">
        <v>2376</v>
      </c>
    </row>
    <row r="1317" spans="1:16" x14ac:dyDescent="0.25">
      <c r="A1317" s="5">
        <v>84138391</v>
      </c>
      <c r="B1317" s="6" t="s">
        <v>520</v>
      </c>
      <c r="C1317" s="6" t="s">
        <v>2378</v>
      </c>
      <c r="D1317" s="6" t="s">
        <v>2370</v>
      </c>
      <c r="E1317" s="6" t="s">
        <v>2371</v>
      </c>
      <c r="F1317" s="7">
        <v>41761</v>
      </c>
      <c r="G1317" s="7">
        <v>41508</v>
      </c>
      <c r="H1317" s="6" t="s">
        <v>2587</v>
      </c>
      <c r="I1317" s="6" t="s">
        <v>849</v>
      </c>
      <c r="J1317" s="6" t="s">
        <v>3419</v>
      </c>
      <c r="K1317" s="7">
        <v>45200</v>
      </c>
      <c r="L1317" s="6" t="s">
        <v>2374</v>
      </c>
      <c r="M1317" s="6" t="s">
        <v>2420</v>
      </c>
      <c r="N1317" s="6" t="s">
        <v>849</v>
      </c>
      <c r="O1317" s="7"/>
      <c r="P1317" s="6" t="s">
        <v>2376</v>
      </c>
    </row>
    <row r="1318" spans="1:16" x14ac:dyDescent="0.25">
      <c r="A1318" s="5">
        <v>84138392</v>
      </c>
      <c r="B1318" s="6" t="s">
        <v>521</v>
      </c>
      <c r="C1318" s="6" t="s">
        <v>2378</v>
      </c>
      <c r="D1318" s="6" t="s">
        <v>2370</v>
      </c>
      <c r="E1318" s="6" t="s">
        <v>2371</v>
      </c>
      <c r="F1318" s="7">
        <v>41774</v>
      </c>
      <c r="G1318" s="7">
        <v>41508</v>
      </c>
      <c r="H1318" s="6" t="s">
        <v>3458</v>
      </c>
      <c r="I1318" s="6" t="s">
        <v>849</v>
      </c>
      <c r="J1318" s="6" t="s">
        <v>3419</v>
      </c>
      <c r="K1318" s="7">
        <v>45200</v>
      </c>
      <c r="L1318" s="6" t="s">
        <v>2374</v>
      </c>
      <c r="M1318" s="6" t="s">
        <v>2420</v>
      </c>
      <c r="N1318" s="6" t="s">
        <v>849</v>
      </c>
      <c r="O1318" s="7"/>
      <c r="P1318" s="6" t="s">
        <v>2376</v>
      </c>
    </row>
    <row r="1319" spans="1:16" x14ac:dyDescent="0.25">
      <c r="A1319" s="5">
        <v>84139000</v>
      </c>
      <c r="B1319" s="6" t="s">
        <v>522</v>
      </c>
      <c r="C1319" s="6" t="s">
        <v>2378</v>
      </c>
      <c r="D1319" s="6" t="s">
        <v>2370</v>
      </c>
      <c r="E1319" s="6" t="s">
        <v>2371</v>
      </c>
      <c r="F1319" s="7">
        <v>41676</v>
      </c>
      <c r="G1319" s="7">
        <v>41527</v>
      </c>
      <c r="H1319" s="6" t="s">
        <v>3384</v>
      </c>
      <c r="I1319" s="6" t="s">
        <v>849</v>
      </c>
      <c r="J1319" s="6" t="s">
        <v>3419</v>
      </c>
      <c r="K1319" s="7">
        <v>45200</v>
      </c>
      <c r="L1319" s="6" t="s">
        <v>2374</v>
      </c>
      <c r="M1319" s="6" t="s">
        <v>2420</v>
      </c>
      <c r="N1319" s="6" t="s">
        <v>849</v>
      </c>
      <c r="O1319" s="7"/>
      <c r="P1319" s="6" t="s">
        <v>2376</v>
      </c>
    </row>
    <row r="1320" spans="1:16" x14ac:dyDescent="0.25">
      <c r="A1320" s="5">
        <v>84139088</v>
      </c>
      <c r="B1320" s="6" t="s">
        <v>1322</v>
      </c>
      <c r="C1320" s="6" t="s">
        <v>2378</v>
      </c>
      <c r="D1320" s="6" t="s">
        <v>2370</v>
      </c>
      <c r="E1320" s="6" t="s">
        <v>2391</v>
      </c>
      <c r="F1320" s="7">
        <v>44635</v>
      </c>
      <c r="G1320" s="7">
        <v>41533</v>
      </c>
      <c r="H1320" s="6" t="s">
        <v>3459</v>
      </c>
      <c r="I1320" s="6" t="s">
        <v>849</v>
      </c>
      <c r="J1320" s="6" t="s">
        <v>3419</v>
      </c>
      <c r="K1320" s="7">
        <v>45200</v>
      </c>
      <c r="L1320" s="6" t="s">
        <v>2374</v>
      </c>
      <c r="M1320" s="6" t="s">
        <v>2420</v>
      </c>
      <c r="N1320" s="6" t="s">
        <v>849</v>
      </c>
      <c r="O1320" s="7"/>
      <c r="P1320" s="6" t="s">
        <v>2376</v>
      </c>
    </row>
    <row r="1321" spans="1:16" x14ac:dyDescent="0.25">
      <c r="A1321" s="5">
        <v>84139090</v>
      </c>
      <c r="B1321" s="6" t="s">
        <v>523</v>
      </c>
      <c r="C1321" s="6" t="s">
        <v>2378</v>
      </c>
      <c r="D1321" s="6" t="s">
        <v>2370</v>
      </c>
      <c r="E1321" s="6" t="s">
        <v>2371</v>
      </c>
      <c r="F1321" s="7">
        <v>41919</v>
      </c>
      <c r="G1321" s="7">
        <v>41533</v>
      </c>
      <c r="H1321" s="6" t="s">
        <v>3460</v>
      </c>
      <c r="I1321" s="6" t="s">
        <v>849</v>
      </c>
      <c r="J1321" s="6" t="s">
        <v>3419</v>
      </c>
      <c r="K1321" s="7">
        <v>45200</v>
      </c>
      <c r="L1321" s="6" t="s">
        <v>2374</v>
      </c>
      <c r="M1321" s="6" t="s">
        <v>2396</v>
      </c>
      <c r="N1321" s="6" t="s">
        <v>849</v>
      </c>
      <c r="O1321" s="7"/>
      <c r="P1321" s="6" t="s">
        <v>2376</v>
      </c>
    </row>
    <row r="1322" spans="1:16" x14ac:dyDescent="0.25">
      <c r="A1322" s="5">
        <v>84139314</v>
      </c>
      <c r="B1322" s="6" t="s">
        <v>524</v>
      </c>
      <c r="C1322" s="6" t="s">
        <v>2378</v>
      </c>
      <c r="D1322" s="6" t="s">
        <v>2370</v>
      </c>
      <c r="E1322" s="6" t="s">
        <v>2411</v>
      </c>
      <c r="F1322" s="7">
        <v>41791</v>
      </c>
      <c r="G1322" s="7">
        <v>41536</v>
      </c>
      <c r="H1322" s="6" t="s">
        <v>3442</v>
      </c>
      <c r="I1322" s="6" t="s">
        <v>849</v>
      </c>
      <c r="J1322" s="6" t="s">
        <v>3419</v>
      </c>
      <c r="K1322" s="7">
        <v>45200</v>
      </c>
      <c r="L1322" s="6" t="s">
        <v>2374</v>
      </c>
      <c r="M1322" s="6" t="s">
        <v>2530</v>
      </c>
      <c r="N1322" s="6" t="s">
        <v>849</v>
      </c>
      <c r="O1322" s="7"/>
      <c r="P1322" s="6" t="s">
        <v>2376</v>
      </c>
    </row>
    <row r="1323" spans="1:16" x14ac:dyDescent="0.25">
      <c r="A1323" s="5">
        <v>84139316</v>
      </c>
      <c r="B1323" s="6" t="s">
        <v>525</v>
      </c>
      <c r="C1323" s="6" t="s">
        <v>2378</v>
      </c>
      <c r="D1323" s="6" t="s">
        <v>2370</v>
      </c>
      <c r="E1323" s="6" t="s">
        <v>2411</v>
      </c>
      <c r="F1323" s="7">
        <v>41730</v>
      </c>
      <c r="G1323" s="7">
        <v>41536</v>
      </c>
      <c r="H1323" s="6" t="s">
        <v>3435</v>
      </c>
      <c r="I1323" s="6" t="s">
        <v>849</v>
      </c>
      <c r="J1323" s="6" t="s">
        <v>3419</v>
      </c>
      <c r="K1323" s="7">
        <v>45200</v>
      </c>
      <c r="L1323" s="6" t="s">
        <v>2374</v>
      </c>
      <c r="M1323" s="6" t="s">
        <v>2530</v>
      </c>
      <c r="N1323" s="6" t="s">
        <v>849</v>
      </c>
      <c r="O1323" s="7"/>
      <c r="P1323" s="6" t="s">
        <v>2376</v>
      </c>
    </row>
    <row r="1324" spans="1:16" x14ac:dyDescent="0.25">
      <c r="A1324" s="5">
        <v>84139317</v>
      </c>
      <c r="B1324" s="6" t="s">
        <v>3461</v>
      </c>
      <c r="C1324" s="6" t="s">
        <v>2378</v>
      </c>
      <c r="D1324" s="6" t="s">
        <v>2370</v>
      </c>
      <c r="E1324" s="6" t="s">
        <v>2411</v>
      </c>
      <c r="F1324" s="7">
        <v>41730</v>
      </c>
      <c r="G1324" s="7">
        <v>41536</v>
      </c>
      <c r="H1324" s="6" t="s">
        <v>3462</v>
      </c>
      <c r="I1324" s="6" t="s">
        <v>849</v>
      </c>
      <c r="J1324" s="6" t="s">
        <v>3419</v>
      </c>
      <c r="K1324" s="7">
        <v>45200</v>
      </c>
      <c r="L1324" s="6" t="s">
        <v>2374</v>
      </c>
      <c r="M1324" s="6" t="s">
        <v>2530</v>
      </c>
      <c r="N1324" s="6" t="s">
        <v>849</v>
      </c>
      <c r="O1324" s="7"/>
      <c r="P1324" s="6" t="s">
        <v>2376</v>
      </c>
    </row>
    <row r="1325" spans="1:16" x14ac:dyDescent="0.25">
      <c r="A1325" s="5">
        <v>84139318</v>
      </c>
      <c r="B1325" s="6" t="s">
        <v>97</v>
      </c>
      <c r="C1325" s="6" t="s">
        <v>2378</v>
      </c>
      <c r="D1325" s="6" t="s">
        <v>2370</v>
      </c>
      <c r="E1325" s="6" t="s">
        <v>2411</v>
      </c>
      <c r="F1325" s="7">
        <v>41791</v>
      </c>
      <c r="G1325" s="7">
        <v>41536</v>
      </c>
      <c r="H1325" s="6" t="s">
        <v>3463</v>
      </c>
      <c r="I1325" s="6" t="s">
        <v>849</v>
      </c>
      <c r="J1325" s="6" t="s">
        <v>3419</v>
      </c>
      <c r="K1325" s="7">
        <v>45200</v>
      </c>
      <c r="L1325" s="6" t="s">
        <v>2374</v>
      </c>
      <c r="M1325" s="6" t="s">
        <v>2530</v>
      </c>
      <c r="N1325" s="6" t="s">
        <v>849</v>
      </c>
      <c r="O1325" s="7"/>
      <c r="P1325" s="6" t="s">
        <v>2376</v>
      </c>
    </row>
    <row r="1326" spans="1:16" x14ac:dyDescent="0.25">
      <c r="A1326" s="5">
        <v>84139320</v>
      </c>
      <c r="B1326" s="6" t="s">
        <v>526</v>
      </c>
      <c r="C1326" s="6" t="s">
        <v>2378</v>
      </c>
      <c r="D1326" s="6" t="s">
        <v>2370</v>
      </c>
      <c r="E1326" s="6" t="s">
        <v>2411</v>
      </c>
      <c r="F1326" s="7">
        <v>41730</v>
      </c>
      <c r="G1326" s="7">
        <v>41536</v>
      </c>
      <c r="H1326" s="6" t="s">
        <v>3440</v>
      </c>
      <c r="I1326" s="6" t="s">
        <v>849</v>
      </c>
      <c r="J1326" s="6" t="s">
        <v>3419</v>
      </c>
      <c r="K1326" s="7">
        <v>45200</v>
      </c>
      <c r="L1326" s="6" t="s">
        <v>2374</v>
      </c>
      <c r="M1326" s="6" t="s">
        <v>2530</v>
      </c>
      <c r="N1326" s="6" t="s">
        <v>849</v>
      </c>
      <c r="O1326" s="7"/>
      <c r="P1326" s="6" t="s">
        <v>2376</v>
      </c>
    </row>
    <row r="1327" spans="1:16" x14ac:dyDescent="0.25">
      <c r="A1327" s="5">
        <v>84139352</v>
      </c>
      <c r="B1327" s="6" t="s">
        <v>527</v>
      </c>
      <c r="C1327" s="6" t="s">
        <v>2378</v>
      </c>
      <c r="D1327" s="6" t="s">
        <v>2370</v>
      </c>
      <c r="E1327" s="6" t="s">
        <v>2411</v>
      </c>
      <c r="F1327" s="7">
        <v>41730</v>
      </c>
      <c r="G1327" s="7">
        <v>41536</v>
      </c>
      <c r="H1327" s="6" t="s">
        <v>3446</v>
      </c>
      <c r="I1327" s="6" t="s">
        <v>849</v>
      </c>
      <c r="J1327" s="6" t="s">
        <v>3419</v>
      </c>
      <c r="K1327" s="7">
        <v>45200</v>
      </c>
      <c r="L1327" s="6" t="s">
        <v>2374</v>
      </c>
      <c r="M1327" s="6" t="s">
        <v>2530</v>
      </c>
      <c r="N1327" s="6" t="s">
        <v>849</v>
      </c>
      <c r="O1327" s="7"/>
      <c r="P1327" s="6" t="s">
        <v>2376</v>
      </c>
    </row>
    <row r="1328" spans="1:16" x14ac:dyDescent="0.25">
      <c r="A1328" s="5">
        <v>84139971</v>
      </c>
      <c r="B1328" s="6" t="s">
        <v>528</v>
      </c>
      <c r="C1328" s="6" t="s">
        <v>2378</v>
      </c>
      <c r="D1328" s="6" t="s">
        <v>2370</v>
      </c>
      <c r="E1328" s="6" t="s">
        <v>2371</v>
      </c>
      <c r="F1328" s="7">
        <v>41774</v>
      </c>
      <c r="G1328" s="7">
        <v>41556</v>
      </c>
      <c r="H1328" s="6" t="s">
        <v>3435</v>
      </c>
      <c r="I1328" s="6" t="s">
        <v>849</v>
      </c>
      <c r="J1328" s="6" t="s">
        <v>3419</v>
      </c>
      <c r="K1328" s="7">
        <v>45200</v>
      </c>
      <c r="L1328" s="6" t="s">
        <v>2374</v>
      </c>
      <c r="M1328" s="6" t="s">
        <v>2420</v>
      </c>
      <c r="N1328" s="6" t="s">
        <v>849</v>
      </c>
      <c r="O1328" s="7"/>
      <c r="P1328" s="6" t="s">
        <v>2376</v>
      </c>
    </row>
    <row r="1329" spans="1:16" x14ac:dyDescent="0.25">
      <c r="A1329" s="5">
        <v>84139972</v>
      </c>
      <c r="B1329" s="6" t="s">
        <v>529</v>
      </c>
      <c r="C1329" s="6" t="s">
        <v>2378</v>
      </c>
      <c r="D1329" s="6" t="s">
        <v>2370</v>
      </c>
      <c r="E1329" s="6" t="s">
        <v>2371</v>
      </c>
      <c r="F1329" s="7">
        <v>41985</v>
      </c>
      <c r="G1329" s="7">
        <v>41556</v>
      </c>
      <c r="H1329" s="6" t="s">
        <v>3464</v>
      </c>
      <c r="I1329" s="6" t="s">
        <v>849</v>
      </c>
      <c r="J1329" s="6" t="s">
        <v>3419</v>
      </c>
      <c r="K1329" s="7">
        <v>45200</v>
      </c>
      <c r="L1329" s="6" t="s">
        <v>2374</v>
      </c>
      <c r="M1329" s="6" t="s">
        <v>2420</v>
      </c>
      <c r="N1329" s="6" t="s">
        <v>849</v>
      </c>
      <c r="O1329" s="7"/>
      <c r="P1329" s="6" t="s">
        <v>2376</v>
      </c>
    </row>
    <row r="1330" spans="1:16" x14ac:dyDescent="0.25">
      <c r="A1330" s="5">
        <v>84139982</v>
      </c>
      <c r="B1330" s="6" t="s">
        <v>3465</v>
      </c>
      <c r="C1330" s="6" t="s">
        <v>2378</v>
      </c>
      <c r="D1330" s="6" t="s">
        <v>2370</v>
      </c>
      <c r="E1330" s="6" t="s">
        <v>2391</v>
      </c>
      <c r="F1330" s="7">
        <v>44840</v>
      </c>
      <c r="G1330" s="7">
        <v>41556</v>
      </c>
      <c r="H1330" s="6" t="s">
        <v>3250</v>
      </c>
      <c r="I1330" s="6" t="s">
        <v>849</v>
      </c>
      <c r="J1330" s="6" t="s">
        <v>3419</v>
      </c>
      <c r="K1330" s="7">
        <v>45200</v>
      </c>
      <c r="L1330" s="6" t="s">
        <v>2374</v>
      </c>
      <c r="M1330" s="6" t="s">
        <v>2396</v>
      </c>
      <c r="N1330" s="6" t="s">
        <v>849</v>
      </c>
      <c r="O1330" s="7"/>
      <c r="P1330" s="6" t="s">
        <v>2376</v>
      </c>
    </row>
    <row r="1331" spans="1:16" x14ac:dyDescent="0.25">
      <c r="A1331" s="5">
        <v>84139983</v>
      </c>
      <c r="B1331" s="6" t="s">
        <v>3466</v>
      </c>
      <c r="C1331" s="6" t="s">
        <v>2378</v>
      </c>
      <c r="D1331" s="6" t="s">
        <v>2370</v>
      </c>
      <c r="E1331" s="6" t="s">
        <v>2391</v>
      </c>
      <c r="F1331" s="7">
        <v>44865</v>
      </c>
      <c r="G1331" s="7">
        <v>41556</v>
      </c>
      <c r="H1331" s="6" t="s">
        <v>3248</v>
      </c>
      <c r="I1331" s="6" t="s">
        <v>849</v>
      </c>
      <c r="J1331" s="6" t="s">
        <v>3419</v>
      </c>
      <c r="K1331" s="7">
        <v>45200</v>
      </c>
      <c r="L1331" s="6" t="s">
        <v>2374</v>
      </c>
      <c r="M1331" s="6" t="s">
        <v>2396</v>
      </c>
      <c r="N1331" s="6" t="s">
        <v>849</v>
      </c>
      <c r="O1331" s="7"/>
      <c r="P1331" s="6" t="s">
        <v>2376</v>
      </c>
    </row>
    <row r="1332" spans="1:16" x14ac:dyDescent="0.25">
      <c r="A1332" s="5">
        <v>84140283</v>
      </c>
      <c r="B1332" s="6" t="s">
        <v>3467</v>
      </c>
      <c r="C1332" s="6" t="s">
        <v>2378</v>
      </c>
      <c r="D1332" s="6" t="s">
        <v>2370</v>
      </c>
      <c r="E1332" s="6" t="s">
        <v>2391</v>
      </c>
      <c r="F1332" s="7">
        <v>45015</v>
      </c>
      <c r="G1332" s="7">
        <v>41569</v>
      </c>
      <c r="H1332" s="6" t="s">
        <v>3191</v>
      </c>
      <c r="I1332" s="6" t="s">
        <v>849</v>
      </c>
      <c r="J1332" s="6" t="s">
        <v>3419</v>
      </c>
      <c r="K1332" s="7">
        <v>45200</v>
      </c>
      <c r="L1332" s="6" t="s">
        <v>2374</v>
      </c>
      <c r="M1332" s="6" t="s">
        <v>2393</v>
      </c>
      <c r="N1332" s="6" t="s">
        <v>849</v>
      </c>
      <c r="O1332" s="7"/>
      <c r="P1332" s="6" t="s">
        <v>2376</v>
      </c>
    </row>
    <row r="1333" spans="1:16" x14ac:dyDescent="0.25">
      <c r="A1333" s="5">
        <v>84141035</v>
      </c>
      <c r="B1333" s="6" t="s">
        <v>530</v>
      </c>
      <c r="C1333" s="6" t="s">
        <v>2378</v>
      </c>
      <c r="D1333" s="6" t="s">
        <v>2370</v>
      </c>
      <c r="E1333" s="6" t="s">
        <v>2371</v>
      </c>
      <c r="F1333" s="7">
        <v>41824</v>
      </c>
      <c r="G1333" s="7">
        <v>41596</v>
      </c>
      <c r="H1333" s="6" t="s">
        <v>3057</v>
      </c>
      <c r="I1333" s="6" t="s">
        <v>849</v>
      </c>
      <c r="J1333" s="6" t="s">
        <v>3419</v>
      </c>
      <c r="K1333" s="7">
        <v>45200</v>
      </c>
      <c r="L1333" s="6" t="s">
        <v>2374</v>
      </c>
      <c r="M1333" s="6" t="s">
        <v>2420</v>
      </c>
      <c r="N1333" s="6" t="s">
        <v>849</v>
      </c>
      <c r="O1333" s="7"/>
      <c r="P1333" s="6" t="s">
        <v>2376</v>
      </c>
    </row>
    <row r="1334" spans="1:16" x14ac:dyDescent="0.25">
      <c r="A1334" s="5">
        <v>84141036</v>
      </c>
      <c r="B1334" s="6" t="s">
        <v>481</v>
      </c>
      <c r="C1334" s="6" t="s">
        <v>2378</v>
      </c>
      <c r="D1334" s="6" t="s">
        <v>2370</v>
      </c>
      <c r="E1334" s="6" t="s">
        <v>2371</v>
      </c>
      <c r="F1334" s="7">
        <v>41812</v>
      </c>
      <c r="G1334" s="7">
        <v>41596</v>
      </c>
      <c r="H1334" s="6" t="s">
        <v>3463</v>
      </c>
      <c r="I1334" s="6" t="s">
        <v>849</v>
      </c>
      <c r="J1334" s="6" t="s">
        <v>3419</v>
      </c>
      <c r="K1334" s="7">
        <v>45200</v>
      </c>
      <c r="L1334" s="6" t="s">
        <v>2374</v>
      </c>
      <c r="M1334" s="6" t="s">
        <v>2420</v>
      </c>
      <c r="N1334" s="6" t="s">
        <v>849</v>
      </c>
      <c r="O1334" s="7"/>
      <c r="P1334" s="6" t="s">
        <v>2376</v>
      </c>
    </row>
    <row r="1335" spans="1:16" x14ac:dyDescent="0.25">
      <c r="A1335" s="5">
        <v>84141037</v>
      </c>
      <c r="B1335" s="6" t="s">
        <v>531</v>
      </c>
      <c r="C1335" s="6" t="s">
        <v>2378</v>
      </c>
      <c r="D1335" s="6" t="s">
        <v>2370</v>
      </c>
      <c r="E1335" s="6" t="s">
        <v>2371</v>
      </c>
      <c r="F1335" s="7">
        <v>41804</v>
      </c>
      <c r="G1335" s="7">
        <v>41596</v>
      </c>
      <c r="H1335" s="6" t="s">
        <v>3442</v>
      </c>
      <c r="I1335" s="6" t="s">
        <v>849</v>
      </c>
      <c r="J1335" s="6" t="s">
        <v>3419</v>
      </c>
      <c r="K1335" s="7">
        <v>45200</v>
      </c>
      <c r="L1335" s="6" t="s">
        <v>2374</v>
      </c>
      <c r="M1335" s="6" t="s">
        <v>2420</v>
      </c>
      <c r="N1335" s="6" t="s">
        <v>849</v>
      </c>
      <c r="O1335" s="7"/>
      <c r="P1335" s="6" t="s">
        <v>2376</v>
      </c>
    </row>
    <row r="1336" spans="1:16" x14ac:dyDescent="0.25">
      <c r="A1336" s="5">
        <v>84141094</v>
      </c>
      <c r="B1336" s="6" t="s">
        <v>532</v>
      </c>
      <c r="C1336" s="6" t="s">
        <v>2378</v>
      </c>
      <c r="D1336" s="6" t="s">
        <v>2370</v>
      </c>
      <c r="E1336" s="6" t="s">
        <v>2371</v>
      </c>
      <c r="F1336" s="7">
        <v>41784</v>
      </c>
      <c r="G1336" s="7">
        <v>41597</v>
      </c>
      <c r="H1336" s="6" t="s">
        <v>3468</v>
      </c>
      <c r="I1336" s="6" t="s">
        <v>849</v>
      </c>
      <c r="J1336" s="6" t="s">
        <v>3419</v>
      </c>
      <c r="K1336" s="7">
        <v>45200</v>
      </c>
      <c r="L1336" s="6" t="s">
        <v>2374</v>
      </c>
      <c r="M1336" s="6" t="s">
        <v>2420</v>
      </c>
      <c r="N1336" s="6" t="s">
        <v>849</v>
      </c>
      <c r="O1336" s="7"/>
      <c r="P1336" s="6" t="s">
        <v>2376</v>
      </c>
    </row>
    <row r="1337" spans="1:16" x14ac:dyDescent="0.25">
      <c r="A1337" s="5">
        <v>84141101</v>
      </c>
      <c r="B1337" s="6" t="s">
        <v>484</v>
      </c>
      <c r="C1337" s="6" t="s">
        <v>2378</v>
      </c>
      <c r="D1337" s="6" t="s">
        <v>2370</v>
      </c>
      <c r="E1337" s="6" t="s">
        <v>2371</v>
      </c>
      <c r="F1337" s="7">
        <v>41769</v>
      </c>
      <c r="G1337" s="7">
        <v>41597</v>
      </c>
      <c r="H1337" s="6" t="s">
        <v>2851</v>
      </c>
      <c r="I1337" s="6" t="s">
        <v>849</v>
      </c>
      <c r="J1337" s="6" t="s">
        <v>3419</v>
      </c>
      <c r="K1337" s="7">
        <v>45200</v>
      </c>
      <c r="L1337" s="6" t="s">
        <v>2374</v>
      </c>
      <c r="M1337" s="6" t="s">
        <v>2420</v>
      </c>
      <c r="N1337" s="6" t="s">
        <v>849</v>
      </c>
      <c r="O1337" s="7"/>
      <c r="P1337" s="6" t="s">
        <v>2376</v>
      </c>
    </row>
    <row r="1338" spans="1:16" x14ac:dyDescent="0.25">
      <c r="A1338" s="5">
        <v>84141102</v>
      </c>
      <c r="B1338" s="6" t="s">
        <v>451</v>
      </c>
      <c r="C1338" s="6" t="s">
        <v>2378</v>
      </c>
      <c r="D1338" s="6" t="s">
        <v>2370</v>
      </c>
      <c r="E1338" s="6" t="s">
        <v>2371</v>
      </c>
      <c r="F1338" s="7">
        <v>41791</v>
      </c>
      <c r="G1338" s="7">
        <v>41597</v>
      </c>
      <c r="H1338" s="6" t="s">
        <v>3315</v>
      </c>
      <c r="I1338" s="6" t="s">
        <v>849</v>
      </c>
      <c r="J1338" s="6" t="s">
        <v>3419</v>
      </c>
      <c r="K1338" s="7">
        <v>45200</v>
      </c>
      <c r="L1338" s="6" t="s">
        <v>2374</v>
      </c>
      <c r="M1338" s="6" t="s">
        <v>3094</v>
      </c>
      <c r="N1338" s="6" t="s">
        <v>849</v>
      </c>
      <c r="O1338" s="7"/>
      <c r="P1338" s="6" t="s">
        <v>2376</v>
      </c>
    </row>
    <row r="1339" spans="1:16" x14ac:dyDescent="0.25">
      <c r="A1339" s="5">
        <v>84141103</v>
      </c>
      <c r="B1339" s="6" t="s">
        <v>533</v>
      </c>
      <c r="C1339" s="6" t="s">
        <v>2378</v>
      </c>
      <c r="D1339" s="6" t="s">
        <v>2370</v>
      </c>
      <c r="E1339" s="6" t="s">
        <v>2371</v>
      </c>
      <c r="F1339" s="7">
        <v>41808</v>
      </c>
      <c r="G1339" s="7">
        <v>41597</v>
      </c>
      <c r="H1339" s="6" t="s">
        <v>2852</v>
      </c>
      <c r="I1339" s="6" t="s">
        <v>849</v>
      </c>
      <c r="J1339" s="6" t="s">
        <v>3419</v>
      </c>
      <c r="K1339" s="7">
        <v>45205</v>
      </c>
      <c r="L1339" s="6" t="s">
        <v>2374</v>
      </c>
      <c r="M1339" s="6" t="s">
        <v>2375</v>
      </c>
      <c r="N1339" s="6" t="s">
        <v>849</v>
      </c>
      <c r="O1339" s="7"/>
      <c r="P1339" s="6" t="s">
        <v>2376</v>
      </c>
    </row>
    <row r="1340" spans="1:16" x14ac:dyDescent="0.25">
      <c r="A1340" s="5">
        <v>84141113</v>
      </c>
      <c r="B1340" s="6" t="s">
        <v>1389</v>
      </c>
      <c r="C1340" s="6" t="s">
        <v>2378</v>
      </c>
      <c r="D1340" s="6" t="s">
        <v>2370</v>
      </c>
      <c r="E1340" s="6" t="s">
        <v>2371</v>
      </c>
      <c r="F1340" s="7">
        <v>41859</v>
      </c>
      <c r="G1340" s="7">
        <v>41597</v>
      </c>
      <c r="H1340" s="6" t="s">
        <v>3469</v>
      </c>
      <c r="I1340" s="6" t="s">
        <v>849</v>
      </c>
      <c r="J1340" s="6" t="s">
        <v>3419</v>
      </c>
      <c r="K1340" s="7">
        <v>45200</v>
      </c>
      <c r="L1340" s="6" t="s">
        <v>2374</v>
      </c>
      <c r="M1340" s="6" t="s">
        <v>2420</v>
      </c>
      <c r="N1340" s="6" t="s">
        <v>849</v>
      </c>
      <c r="O1340" s="7"/>
      <c r="P1340" s="6" t="s">
        <v>2376</v>
      </c>
    </row>
    <row r="1341" spans="1:16" x14ac:dyDescent="0.25">
      <c r="A1341" s="5">
        <v>84141418</v>
      </c>
      <c r="B1341" s="6" t="s">
        <v>534</v>
      </c>
      <c r="C1341" s="6" t="s">
        <v>2378</v>
      </c>
      <c r="D1341" s="6" t="s">
        <v>2370</v>
      </c>
      <c r="E1341" s="6" t="s">
        <v>2371</v>
      </c>
      <c r="F1341" s="7">
        <v>41857</v>
      </c>
      <c r="G1341" s="7">
        <v>41611</v>
      </c>
      <c r="H1341" s="6" t="s">
        <v>3446</v>
      </c>
      <c r="I1341" s="6" t="s">
        <v>849</v>
      </c>
      <c r="J1341" s="6" t="s">
        <v>3419</v>
      </c>
      <c r="K1341" s="7">
        <v>45200</v>
      </c>
      <c r="L1341" s="6" t="s">
        <v>2374</v>
      </c>
      <c r="M1341" s="6" t="s">
        <v>2420</v>
      </c>
      <c r="N1341" s="6" t="s">
        <v>849</v>
      </c>
      <c r="O1341" s="7"/>
      <c r="P1341" s="6" t="s">
        <v>2376</v>
      </c>
    </row>
    <row r="1342" spans="1:16" x14ac:dyDescent="0.25">
      <c r="A1342" s="5">
        <v>84143543</v>
      </c>
      <c r="B1342" s="6" t="s">
        <v>830</v>
      </c>
      <c r="C1342" s="6" t="s">
        <v>2378</v>
      </c>
      <c r="D1342" s="6" t="s">
        <v>2370</v>
      </c>
      <c r="E1342" s="6" t="s">
        <v>2371</v>
      </c>
      <c r="F1342" s="7">
        <v>41929</v>
      </c>
      <c r="G1342" s="7">
        <v>41674</v>
      </c>
      <c r="H1342" s="6" t="s">
        <v>3440</v>
      </c>
      <c r="I1342" s="6" t="s">
        <v>849</v>
      </c>
      <c r="J1342" s="6" t="s">
        <v>3419</v>
      </c>
      <c r="K1342" s="7">
        <v>45200</v>
      </c>
      <c r="L1342" s="6" t="s">
        <v>2374</v>
      </c>
      <c r="M1342" s="6" t="s">
        <v>2420</v>
      </c>
      <c r="N1342" s="6" t="s">
        <v>849</v>
      </c>
      <c r="O1342" s="7"/>
      <c r="P1342" s="6" t="s">
        <v>2376</v>
      </c>
    </row>
    <row r="1343" spans="1:16" x14ac:dyDescent="0.25">
      <c r="A1343" s="5">
        <v>84143607</v>
      </c>
      <c r="B1343" s="6" t="s">
        <v>1540</v>
      </c>
      <c r="C1343" s="6" t="s">
        <v>2378</v>
      </c>
      <c r="D1343" s="6" t="s">
        <v>2370</v>
      </c>
      <c r="E1343" s="6" t="s">
        <v>2391</v>
      </c>
      <c r="F1343" s="7">
        <v>43999</v>
      </c>
      <c r="G1343" s="7">
        <v>41677</v>
      </c>
      <c r="H1343" s="6" t="s">
        <v>2904</v>
      </c>
      <c r="I1343" s="6" t="s">
        <v>849</v>
      </c>
      <c r="J1343" s="6" t="s">
        <v>3419</v>
      </c>
      <c r="K1343" s="7">
        <v>45200</v>
      </c>
      <c r="L1343" s="6" t="s">
        <v>2374</v>
      </c>
      <c r="M1343" s="6" t="s">
        <v>2409</v>
      </c>
      <c r="N1343" s="6" t="s">
        <v>849</v>
      </c>
      <c r="O1343" s="7"/>
      <c r="P1343" s="6" t="s">
        <v>2376</v>
      </c>
    </row>
    <row r="1344" spans="1:16" x14ac:dyDescent="0.25">
      <c r="A1344" s="5">
        <v>84143836</v>
      </c>
      <c r="B1344" s="6" t="s">
        <v>831</v>
      </c>
      <c r="C1344" s="6" t="s">
        <v>2378</v>
      </c>
      <c r="D1344" s="6" t="s">
        <v>2370</v>
      </c>
      <c r="E1344" s="6" t="s">
        <v>2391</v>
      </c>
      <c r="F1344" s="7">
        <v>44953</v>
      </c>
      <c r="G1344" s="7">
        <v>41682</v>
      </c>
      <c r="H1344" s="6" t="s">
        <v>3470</v>
      </c>
      <c r="I1344" s="6" t="s">
        <v>849</v>
      </c>
      <c r="J1344" s="6" t="s">
        <v>3419</v>
      </c>
      <c r="K1344" s="7">
        <v>45200</v>
      </c>
      <c r="L1344" s="6" t="s">
        <v>2374</v>
      </c>
      <c r="M1344" s="6" t="s">
        <v>2530</v>
      </c>
      <c r="N1344" s="6" t="s">
        <v>849</v>
      </c>
      <c r="O1344" s="7"/>
      <c r="P1344" s="6" t="s">
        <v>2376</v>
      </c>
    </row>
    <row r="1345" spans="1:16" x14ac:dyDescent="0.25">
      <c r="A1345" s="5">
        <v>84143840</v>
      </c>
      <c r="B1345" s="6" t="s">
        <v>535</v>
      </c>
      <c r="C1345" s="6" t="s">
        <v>2378</v>
      </c>
      <c r="D1345" s="6" t="s">
        <v>2370</v>
      </c>
      <c r="E1345" s="6" t="s">
        <v>2411</v>
      </c>
      <c r="F1345" s="7">
        <v>42095</v>
      </c>
      <c r="G1345" s="7">
        <v>41682</v>
      </c>
      <c r="H1345" s="6" t="s">
        <v>3471</v>
      </c>
      <c r="I1345" s="6" t="s">
        <v>849</v>
      </c>
      <c r="J1345" s="6" t="s">
        <v>3419</v>
      </c>
      <c r="K1345" s="7">
        <v>45200</v>
      </c>
      <c r="L1345" s="6" t="s">
        <v>2374</v>
      </c>
      <c r="M1345" s="6" t="s">
        <v>2530</v>
      </c>
      <c r="N1345" s="6" t="s">
        <v>849</v>
      </c>
      <c r="O1345" s="7"/>
      <c r="P1345" s="6" t="s">
        <v>2376</v>
      </c>
    </row>
    <row r="1346" spans="1:16" x14ac:dyDescent="0.25">
      <c r="A1346" s="5">
        <v>84143851</v>
      </c>
      <c r="B1346" s="6" t="s">
        <v>486</v>
      </c>
      <c r="C1346" s="6" t="s">
        <v>2378</v>
      </c>
      <c r="D1346" s="6" t="s">
        <v>2370</v>
      </c>
      <c r="E1346" s="6" t="s">
        <v>2371</v>
      </c>
      <c r="F1346" s="7">
        <v>43361</v>
      </c>
      <c r="G1346" s="7">
        <v>41682</v>
      </c>
      <c r="H1346" s="6" t="s">
        <v>3472</v>
      </c>
      <c r="I1346" s="6" t="s">
        <v>849</v>
      </c>
      <c r="J1346" s="6" t="s">
        <v>3419</v>
      </c>
      <c r="K1346" s="7">
        <v>45200</v>
      </c>
      <c r="L1346" s="6" t="s">
        <v>2374</v>
      </c>
      <c r="M1346" s="6" t="s">
        <v>2420</v>
      </c>
      <c r="N1346" s="6" t="s">
        <v>849</v>
      </c>
      <c r="O1346" s="7"/>
      <c r="P1346" s="6" t="s">
        <v>2376</v>
      </c>
    </row>
    <row r="1347" spans="1:16" x14ac:dyDescent="0.25">
      <c r="A1347" s="5">
        <v>84144434</v>
      </c>
      <c r="B1347" s="6" t="s">
        <v>3473</v>
      </c>
      <c r="C1347" s="6" t="s">
        <v>2378</v>
      </c>
      <c r="D1347" s="6" t="s">
        <v>2370</v>
      </c>
      <c r="E1347" s="6" t="s">
        <v>2411</v>
      </c>
      <c r="F1347" s="7">
        <v>41760</v>
      </c>
      <c r="G1347" s="7">
        <v>41698</v>
      </c>
      <c r="H1347" s="6" t="s">
        <v>3453</v>
      </c>
      <c r="I1347" s="6" t="s">
        <v>849</v>
      </c>
      <c r="J1347" s="6" t="s">
        <v>3419</v>
      </c>
      <c r="K1347" s="7">
        <v>45200</v>
      </c>
      <c r="L1347" s="6" t="s">
        <v>2374</v>
      </c>
      <c r="M1347" s="6" t="s">
        <v>2409</v>
      </c>
      <c r="N1347" s="6" t="s">
        <v>849</v>
      </c>
      <c r="O1347" s="7"/>
      <c r="P1347" s="6" t="s">
        <v>2376</v>
      </c>
    </row>
    <row r="1348" spans="1:16" x14ac:dyDescent="0.25">
      <c r="A1348" s="5">
        <v>84144436</v>
      </c>
      <c r="B1348" s="6" t="s">
        <v>536</v>
      </c>
      <c r="C1348" s="6" t="s">
        <v>2378</v>
      </c>
      <c r="D1348" s="6" t="s">
        <v>2370</v>
      </c>
      <c r="E1348" s="6" t="s">
        <v>2411</v>
      </c>
      <c r="F1348" s="7">
        <v>41760</v>
      </c>
      <c r="G1348" s="7">
        <v>41698</v>
      </c>
      <c r="H1348" s="6" t="s">
        <v>2587</v>
      </c>
      <c r="I1348" s="6" t="s">
        <v>849</v>
      </c>
      <c r="J1348" s="6" t="s">
        <v>3419</v>
      </c>
      <c r="K1348" s="7">
        <v>45200</v>
      </c>
      <c r="L1348" s="6" t="s">
        <v>2374</v>
      </c>
      <c r="M1348" s="6" t="s">
        <v>2409</v>
      </c>
      <c r="N1348" s="6" t="s">
        <v>849</v>
      </c>
      <c r="O1348" s="7"/>
      <c r="P1348" s="6" t="s">
        <v>2376</v>
      </c>
    </row>
    <row r="1349" spans="1:16" x14ac:dyDescent="0.25">
      <c r="A1349" s="5">
        <v>84144453</v>
      </c>
      <c r="B1349" s="6" t="s">
        <v>537</v>
      </c>
      <c r="C1349" s="6" t="s">
        <v>2378</v>
      </c>
      <c r="D1349" s="6" t="s">
        <v>2370</v>
      </c>
      <c r="E1349" s="6" t="s">
        <v>2411</v>
      </c>
      <c r="F1349" s="7">
        <v>42354</v>
      </c>
      <c r="G1349" s="7">
        <v>41698</v>
      </c>
      <c r="H1349" s="6" t="s">
        <v>2649</v>
      </c>
      <c r="I1349" s="6" t="s">
        <v>849</v>
      </c>
      <c r="J1349" s="6" t="s">
        <v>3419</v>
      </c>
      <c r="K1349" s="7">
        <v>45200</v>
      </c>
      <c r="L1349" s="6" t="s">
        <v>2374</v>
      </c>
      <c r="M1349" s="6" t="s">
        <v>2530</v>
      </c>
      <c r="N1349" s="6" t="s">
        <v>849</v>
      </c>
      <c r="O1349" s="7"/>
      <c r="P1349" s="6" t="s">
        <v>2376</v>
      </c>
    </row>
    <row r="1350" spans="1:16" x14ac:dyDescent="0.25">
      <c r="A1350" s="5">
        <v>84144595</v>
      </c>
      <c r="B1350" s="6" t="s">
        <v>1394</v>
      </c>
      <c r="C1350" s="6" t="s">
        <v>2378</v>
      </c>
      <c r="D1350" s="6" t="s">
        <v>2370</v>
      </c>
      <c r="E1350" s="6" t="s">
        <v>2391</v>
      </c>
      <c r="F1350" s="7">
        <v>45140</v>
      </c>
      <c r="G1350" s="7">
        <v>41704</v>
      </c>
      <c r="H1350" s="6" t="s">
        <v>2649</v>
      </c>
      <c r="I1350" s="6" t="s">
        <v>849</v>
      </c>
      <c r="J1350" s="6" t="s">
        <v>3419</v>
      </c>
      <c r="K1350" s="7">
        <v>45200</v>
      </c>
      <c r="L1350" s="6" t="s">
        <v>2374</v>
      </c>
      <c r="M1350" s="6" t="s">
        <v>2420</v>
      </c>
      <c r="N1350" s="6" t="s">
        <v>849</v>
      </c>
      <c r="O1350" s="7"/>
      <c r="P1350" s="6" t="s">
        <v>2376</v>
      </c>
    </row>
    <row r="1351" spans="1:16" x14ac:dyDescent="0.25">
      <c r="A1351" s="5">
        <v>84144596</v>
      </c>
      <c r="B1351" s="6" t="s">
        <v>1326</v>
      </c>
      <c r="C1351" s="6" t="s">
        <v>2378</v>
      </c>
      <c r="D1351" s="6" t="s">
        <v>2370</v>
      </c>
      <c r="E1351" s="6" t="s">
        <v>2391</v>
      </c>
      <c r="F1351" s="7">
        <v>45140</v>
      </c>
      <c r="G1351" s="7">
        <v>41704</v>
      </c>
      <c r="H1351" s="6" t="s">
        <v>3474</v>
      </c>
      <c r="I1351" s="6" t="s">
        <v>849</v>
      </c>
      <c r="J1351" s="6" t="s">
        <v>3419</v>
      </c>
      <c r="K1351" s="7">
        <v>45200</v>
      </c>
      <c r="L1351" s="6" t="s">
        <v>2374</v>
      </c>
      <c r="M1351" s="6" t="s">
        <v>2420</v>
      </c>
      <c r="N1351" s="6" t="s">
        <v>849</v>
      </c>
      <c r="O1351" s="7"/>
      <c r="P1351" s="6" t="s">
        <v>2376</v>
      </c>
    </row>
    <row r="1352" spans="1:16" x14ac:dyDescent="0.25">
      <c r="A1352" s="5">
        <v>84144598</v>
      </c>
      <c r="B1352" s="6" t="s">
        <v>538</v>
      </c>
      <c r="C1352" s="6" t="s">
        <v>2378</v>
      </c>
      <c r="D1352" s="6" t="s">
        <v>2370</v>
      </c>
      <c r="E1352" s="6" t="s">
        <v>2371</v>
      </c>
      <c r="F1352" s="7">
        <v>41889</v>
      </c>
      <c r="G1352" s="7">
        <v>41704</v>
      </c>
      <c r="H1352" s="6" t="s">
        <v>3475</v>
      </c>
      <c r="I1352" s="6" t="s">
        <v>849</v>
      </c>
      <c r="J1352" s="6" t="s">
        <v>3419</v>
      </c>
      <c r="K1352" s="7">
        <v>45200</v>
      </c>
      <c r="L1352" s="6" t="s">
        <v>2374</v>
      </c>
      <c r="M1352" s="6" t="s">
        <v>2420</v>
      </c>
      <c r="N1352" s="6" t="s">
        <v>849</v>
      </c>
      <c r="O1352" s="7"/>
      <c r="P1352" s="6" t="s">
        <v>2376</v>
      </c>
    </row>
    <row r="1353" spans="1:16" x14ac:dyDescent="0.25">
      <c r="A1353" s="5">
        <v>84144621</v>
      </c>
      <c r="B1353" s="6" t="s">
        <v>539</v>
      </c>
      <c r="C1353" s="6" t="s">
        <v>2378</v>
      </c>
      <c r="D1353" s="6" t="s">
        <v>2370</v>
      </c>
      <c r="E1353" s="6" t="s">
        <v>2405</v>
      </c>
      <c r="F1353" s="7">
        <v>45140</v>
      </c>
      <c r="G1353" s="7">
        <v>41704</v>
      </c>
      <c r="H1353" s="6" t="s">
        <v>3462</v>
      </c>
      <c r="I1353" s="6" t="s">
        <v>849</v>
      </c>
      <c r="J1353" s="6" t="s">
        <v>3419</v>
      </c>
      <c r="K1353" s="7">
        <v>45200</v>
      </c>
      <c r="L1353" s="6" t="s">
        <v>2374</v>
      </c>
      <c r="M1353" s="6" t="s">
        <v>2420</v>
      </c>
      <c r="N1353" s="6" t="s">
        <v>849</v>
      </c>
      <c r="O1353" s="7"/>
      <c r="P1353" s="6" t="s">
        <v>2376</v>
      </c>
    </row>
    <row r="1354" spans="1:16" x14ac:dyDescent="0.25">
      <c r="A1354" s="5">
        <v>84144695</v>
      </c>
      <c r="B1354" s="6" t="s">
        <v>294</v>
      </c>
      <c r="C1354" s="6" t="s">
        <v>2378</v>
      </c>
      <c r="D1354" s="6" t="s">
        <v>2370</v>
      </c>
      <c r="E1354" s="6" t="s">
        <v>2391</v>
      </c>
      <c r="F1354" s="7">
        <v>44314</v>
      </c>
      <c r="G1354" s="7">
        <v>41704</v>
      </c>
      <c r="H1354" s="6" t="s">
        <v>2968</v>
      </c>
      <c r="I1354" s="6" t="s">
        <v>849</v>
      </c>
      <c r="J1354" s="6" t="s">
        <v>3419</v>
      </c>
      <c r="K1354" s="7">
        <v>45200</v>
      </c>
      <c r="L1354" s="6" t="s">
        <v>2374</v>
      </c>
      <c r="M1354" s="6" t="s">
        <v>2409</v>
      </c>
      <c r="N1354" s="6" t="s">
        <v>849</v>
      </c>
      <c r="O1354" s="7"/>
      <c r="P1354" s="6" t="s">
        <v>2376</v>
      </c>
    </row>
    <row r="1355" spans="1:16" x14ac:dyDescent="0.25">
      <c r="A1355" s="5">
        <v>84146285</v>
      </c>
      <c r="B1355" s="6" t="s">
        <v>540</v>
      </c>
      <c r="C1355" s="6" t="s">
        <v>2378</v>
      </c>
      <c r="D1355" s="6" t="s">
        <v>2370</v>
      </c>
      <c r="E1355" s="6" t="s">
        <v>2371</v>
      </c>
      <c r="F1355" s="7">
        <v>42002</v>
      </c>
      <c r="G1355" s="7">
        <v>41757</v>
      </c>
      <c r="H1355" s="6" t="s">
        <v>3476</v>
      </c>
      <c r="I1355" s="6" t="s">
        <v>849</v>
      </c>
      <c r="J1355" s="6" t="s">
        <v>3419</v>
      </c>
      <c r="K1355" s="7">
        <v>45200</v>
      </c>
      <c r="L1355" s="6" t="s">
        <v>2374</v>
      </c>
      <c r="M1355" s="6" t="s">
        <v>2420</v>
      </c>
      <c r="N1355" s="6" t="s">
        <v>849</v>
      </c>
      <c r="O1355" s="7"/>
      <c r="P1355" s="6" t="s">
        <v>2376</v>
      </c>
    </row>
    <row r="1356" spans="1:16" x14ac:dyDescent="0.25">
      <c r="A1356" s="5">
        <v>84147132</v>
      </c>
      <c r="B1356" s="6" t="s">
        <v>3477</v>
      </c>
      <c r="C1356" s="6" t="s">
        <v>2378</v>
      </c>
      <c r="D1356" s="6" t="s">
        <v>2370</v>
      </c>
      <c r="E1356" s="6" t="s">
        <v>2411</v>
      </c>
      <c r="F1356" s="7">
        <v>41913</v>
      </c>
      <c r="G1356" s="7">
        <v>41787</v>
      </c>
      <c r="H1356" s="6" t="s">
        <v>3478</v>
      </c>
      <c r="I1356" s="6" t="s">
        <v>849</v>
      </c>
      <c r="J1356" s="6" t="s">
        <v>3419</v>
      </c>
      <c r="K1356" s="7">
        <v>45200</v>
      </c>
      <c r="L1356" s="6" t="s">
        <v>2374</v>
      </c>
      <c r="M1356" s="6" t="s">
        <v>2530</v>
      </c>
      <c r="N1356" s="6" t="s">
        <v>849</v>
      </c>
      <c r="O1356" s="7"/>
      <c r="P1356" s="6" t="s">
        <v>2376</v>
      </c>
    </row>
    <row r="1357" spans="1:16" x14ac:dyDescent="0.25">
      <c r="A1357" s="5">
        <v>84149990</v>
      </c>
      <c r="B1357" s="6" t="s">
        <v>541</v>
      </c>
      <c r="C1357" s="6" t="s">
        <v>2378</v>
      </c>
      <c r="D1357" s="6" t="s">
        <v>2370</v>
      </c>
      <c r="E1357" s="6" t="s">
        <v>2443</v>
      </c>
      <c r="F1357" s="7">
        <v>42354</v>
      </c>
      <c r="G1357" s="7">
        <v>41908</v>
      </c>
      <c r="H1357" s="6" t="s">
        <v>3479</v>
      </c>
      <c r="I1357" s="6" t="s">
        <v>849</v>
      </c>
      <c r="J1357" s="6" t="s">
        <v>3419</v>
      </c>
      <c r="K1357" s="7">
        <v>45200</v>
      </c>
      <c r="L1357" s="6" t="s">
        <v>2374</v>
      </c>
      <c r="M1357" s="6" t="s">
        <v>2396</v>
      </c>
      <c r="N1357" s="6" t="s">
        <v>849</v>
      </c>
      <c r="O1357" s="7"/>
      <c r="P1357" s="6" t="s">
        <v>2376</v>
      </c>
    </row>
    <row r="1358" spans="1:16" x14ac:dyDescent="0.25">
      <c r="A1358" s="5">
        <v>84150055</v>
      </c>
      <c r="B1358" s="6" t="s">
        <v>542</v>
      </c>
      <c r="C1358" s="6" t="s">
        <v>2378</v>
      </c>
      <c r="D1358" s="6" t="s">
        <v>2370</v>
      </c>
      <c r="E1358" s="6" t="s">
        <v>2411</v>
      </c>
      <c r="F1358" s="7">
        <v>42354</v>
      </c>
      <c r="G1358" s="7">
        <v>41908</v>
      </c>
      <c r="H1358" s="6" t="s">
        <v>3479</v>
      </c>
      <c r="I1358" s="6" t="s">
        <v>849</v>
      </c>
      <c r="J1358" s="6" t="s">
        <v>3419</v>
      </c>
      <c r="K1358" s="7">
        <v>45200</v>
      </c>
      <c r="L1358" s="6" t="s">
        <v>2374</v>
      </c>
      <c r="M1358" s="6" t="s">
        <v>2530</v>
      </c>
      <c r="N1358" s="6" t="s">
        <v>849</v>
      </c>
      <c r="O1358" s="7"/>
      <c r="P1358" s="6" t="s">
        <v>2376</v>
      </c>
    </row>
    <row r="1359" spans="1:16" x14ac:dyDescent="0.25">
      <c r="A1359" s="5">
        <v>84150056</v>
      </c>
      <c r="B1359" s="6" t="s">
        <v>543</v>
      </c>
      <c r="C1359" s="6" t="s">
        <v>2378</v>
      </c>
      <c r="D1359" s="6" t="s">
        <v>2370</v>
      </c>
      <c r="E1359" s="6" t="s">
        <v>2411</v>
      </c>
      <c r="F1359" s="7">
        <v>42354</v>
      </c>
      <c r="G1359" s="7">
        <v>41908</v>
      </c>
      <c r="H1359" s="6" t="s">
        <v>3480</v>
      </c>
      <c r="I1359" s="6" t="s">
        <v>849</v>
      </c>
      <c r="J1359" s="6" t="s">
        <v>3419</v>
      </c>
      <c r="K1359" s="7">
        <v>45200</v>
      </c>
      <c r="L1359" s="6" t="s">
        <v>2374</v>
      </c>
      <c r="M1359" s="6" t="s">
        <v>2530</v>
      </c>
      <c r="N1359" s="6" t="s">
        <v>849</v>
      </c>
      <c r="O1359" s="7"/>
      <c r="P1359" s="6" t="s">
        <v>2376</v>
      </c>
    </row>
    <row r="1360" spans="1:16" x14ac:dyDescent="0.25">
      <c r="A1360" s="5">
        <v>84150057</v>
      </c>
      <c r="B1360" s="6" t="s">
        <v>3481</v>
      </c>
      <c r="C1360" s="6" t="s">
        <v>2378</v>
      </c>
      <c r="D1360" s="6" t="s">
        <v>2370</v>
      </c>
      <c r="E1360" s="6" t="s">
        <v>2391</v>
      </c>
      <c r="F1360" s="7">
        <v>45155</v>
      </c>
      <c r="G1360" s="7">
        <v>41908</v>
      </c>
      <c r="H1360" s="6" t="s">
        <v>3482</v>
      </c>
      <c r="I1360" s="6" t="s">
        <v>849</v>
      </c>
      <c r="J1360" s="6" t="s">
        <v>3419</v>
      </c>
      <c r="K1360" s="7">
        <v>45200</v>
      </c>
      <c r="L1360" s="6" t="s">
        <v>2374</v>
      </c>
      <c r="M1360" s="6" t="s">
        <v>2530</v>
      </c>
      <c r="N1360" s="6" t="s">
        <v>849</v>
      </c>
      <c r="O1360" s="7"/>
      <c r="P1360" s="6" t="s">
        <v>2376</v>
      </c>
    </row>
    <row r="1361" spans="1:16" x14ac:dyDescent="0.25">
      <c r="A1361" s="5">
        <v>84150062</v>
      </c>
      <c r="B1361" s="6" t="s">
        <v>544</v>
      </c>
      <c r="C1361" s="6" t="s">
        <v>2378</v>
      </c>
      <c r="D1361" s="6" t="s">
        <v>2370</v>
      </c>
      <c r="E1361" s="6" t="s">
        <v>2443</v>
      </c>
      <c r="F1361" s="7">
        <v>42354</v>
      </c>
      <c r="G1361" s="7">
        <v>41908</v>
      </c>
      <c r="H1361" s="6" t="s">
        <v>3480</v>
      </c>
      <c r="I1361" s="6" t="s">
        <v>849</v>
      </c>
      <c r="J1361" s="6" t="s">
        <v>3419</v>
      </c>
      <c r="K1361" s="7">
        <v>45200</v>
      </c>
      <c r="L1361" s="6" t="s">
        <v>2374</v>
      </c>
      <c r="M1361" s="6" t="s">
        <v>2396</v>
      </c>
      <c r="N1361" s="6" t="s">
        <v>849</v>
      </c>
      <c r="O1361" s="7"/>
      <c r="P1361" s="6" t="s">
        <v>2376</v>
      </c>
    </row>
    <row r="1362" spans="1:16" x14ac:dyDescent="0.25">
      <c r="A1362" s="5">
        <v>84150063</v>
      </c>
      <c r="B1362" s="6" t="s">
        <v>545</v>
      </c>
      <c r="C1362" s="6" t="s">
        <v>2378</v>
      </c>
      <c r="D1362" s="6" t="s">
        <v>2370</v>
      </c>
      <c r="E1362" s="6" t="s">
        <v>2391</v>
      </c>
      <c r="F1362" s="7">
        <v>45155</v>
      </c>
      <c r="G1362" s="7">
        <v>41908</v>
      </c>
      <c r="H1362" s="6" t="s">
        <v>3482</v>
      </c>
      <c r="I1362" s="6" t="s">
        <v>849</v>
      </c>
      <c r="J1362" s="6" t="s">
        <v>3419</v>
      </c>
      <c r="K1362" s="7">
        <v>45200</v>
      </c>
      <c r="L1362" s="6" t="s">
        <v>2374</v>
      </c>
      <c r="M1362" s="6" t="s">
        <v>2530</v>
      </c>
      <c r="N1362" s="6" t="s">
        <v>849</v>
      </c>
      <c r="O1362" s="7"/>
      <c r="P1362" s="6" t="s">
        <v>2376</v>
      </c>
    </row>
    <row r="1363" spans="1:16" x14ac:dyDescent="0.25">
      <c r="A1363" s="5">
        <v>84150071</v>
      </c>
      <c r="B1363" s="6" t="s">
        <v>909</v>
      </c>
      <c r="C1363" s="6" t="s">
        <v>2378</v>
      </c>
      <c r="D1363" s="6" t="s">
        <v>2370</v>
      </c>
      <c r="E1363" s="6" t="s">
        <v>2411</v>
      </c>
      <c r="F1363" s="7">
        <v>42167</v>
      </c>
      <c r="G1363" s="7">
        <v>41908</v>
      </c>
      <c r="H1363" s="6" t="s">
        <v>3483</v>
      </c>
      <c r="I1363" s="6" t="s">
        <v>849</v>
      </c>
      <c r="J1363" s="6" t="s">
        <v>3419</v>
      </c>
      <c r="K1363" s="7">
        <v>45200</v>
      </c>
      <c r="L1363" s="6" t="s">
        <v>2374</v>
      </c>
      <c r="M1363" s="6" t="s">
        <v>2530</v>
      </c>
      <c r="N1363" s="6" t="s">
        <v>849</v>
      </c>
      <c r="O1363" s="7"/>
      <c r="P1363" s="6" t="s">
        <v>2376</v>
      </c>
    </row>
    <row r="1364" spans="1:16" x14ac:dyDescent="0.25">
      <c r="A1364" s="5">
        <v>84150073</v>
      </c>
      <c r="B1364" s="6" t="s">
        <v>922</v>
      </c>
      <c r="C1364" s="6" t="s">
        <v>2378</v>
      </c>
      <c r="D1364" s="6" t="s">
        <v>2370</v>
      </c>
      <c r="E1364" s="6" t="s">
        <v>2411</v>
      </c>
      <c r="F1364" s="7">
        <v>42167</v>
      </c>
      <c r="G1364" s="7">
        <v>41908</v>
      </c>
      <c r="H1364" s="6" t="s">
        <v>3484</v>
      </c>
      <c r="I1364" s="6" t="s">
        <v>849</v>
      </c>
      <c r="J1364" s="6" t="s">
        <v>3419</v>
      </c>
      <c r="K1364" s="7">
        <v>45200</v>
      </c>
      <c r="L1364" s="6" t="s">
        <v>2374</v>
      </c>
      <c r="M1364" s="6" t="s">
        <v>2530</v>
      </c>
      <c r="N1364" s="6" t="s">
        <v>849</v>
      </c>
      <c r="O1364" s="7"/>
      <c r="P1364" s="6" t="s">
        <v>2376</v>
      </c>
    </row>
    <row r="1365" spans="1:16" x14ac:dyDescent="0.25">
      <c r="A1365" s="5">
        <v>84150118</v>
      </c>
      <c r="B1365" s="6" t="s">
        <v>963</v>
      </c>
      <c r="C1365" s="6" t="s">
        <v>2378</v>
      </c>
      <c r="D1365" s="6" t="s">
        <v>2370</v>
      </c>
      <c r="E1365" s="6" t="s">
        <v>2391</v>
      </c>
      <c r="F1365" s="7">
        <v>44984</v>
      </c>
      <c r="G1365" s="7">
        <v>41912</v>
      </c>
      <c r="H1365" s="6" t="s">
        <v>3485</v>
      </c>
      <c r="I1365" s="6" t="s">
        <v>849</v>
      </c>
      <c r="J1365" s="6" t="s">
        <v>3419</v>
      </c>
      <c r="K1365" s="7">
        <v>45200</v>
      </c>
      <c r="L1365" s="6" t="s">
        <v>2374</v>
      </c>
      <c r="M1365" s="6" t="s">
        <v>2530</v>
      </c>
      <c r="N1365" s="6" t="s">
        <v>849</v>
      </c>
      <c r="O1365" s="7"/>
      <c r="P1365" s="6" t="s">
        <v>2376</v>
      </c>
    </row>
    <row r="1366" spans="1:16" x14ac:dyDescent="0.25">
      <c r="A1366" s="5">
        <v>84150840</v>
      </c>
      <c r="B1366" s="6" t="s">
        <v>168</v>
      </c>
      <c r="C1366" s="6" t="s">
        <v>2378</v>
      </c>
      <c r="D1366" s="6" t="s">
        <v>2370</v>
      </c>
      <c r="E1366" s="6" t="s">
        <v>2371</v>
      </c>
      <c r="F1366" s="7">
        <v>41991</v>
      </c>
      <c r="G1366" s="7">
        <v>41940</v>
      </c>
      <c r="H1366" s="6" t="s">
        <v>3486</v>
      </c>
      <c r="I1366" s="6" t="s">
        <v>849</v>
      </c>
      <c r="J1366" s="6" t="s">
        <v>3419</v>
      </c>
      <c r="K1366" s="7">
        <v>45200</v>
      </c>
      <c r="L1366" s="6" t="s">
        <v>2374</v>
      </c>
      <c r="M1366" s="6" t="s">
        <v>2409</v>
      </c>
      <c r="N1366" s="6" t="s">
        <v>849</v>
      </c>
      <c r="O1366" s="7"/>
      <c r="P1366" s="6" t="s">
        <v>2376</v>
      </c>
    </row>
    <row r="1367" spans="1:16" x14ac:dyDescent="0.25">
      <c r="A1367" s="5">
        <v>84151062</v>
      </c>
      <c r="B1367" s="6" t="s">
        <v>546</v>
      </c>
      <c r="C1367" s="6" t="s">
        <v>2378</v>
      </c>
      <c r="D1367" s="6" t="s">
        <v>2370</v>
      </c>
      <c r="E1367" s="6" t="s">
        <v>2371</v>
      </c>
      <c r="F1367" s="7">
        <v>42075</v>
      </c>
      <c r="G1367" s="7">
        <v>41943</v>
      </c>
      <c r="H1367" s="6" t="s">
        <v>2748</v>
      </c>
      <c r="I1367" s="6" t="s">
        <v>849</v>
      </c>
      <c r="J1367" s="6" t="s">
        <v>3419</v>
      </c>
      <c r="K1367" s="7">
        <v>45200</v>
      </c>
      <c r="L1367" s="6" t="s">
        <v>2374</v>
      </c>
      <c r="M1367" s="6" t="s">
        <v>2396</v>
      </c>
      <c r="N1367" s="6" t="s">
        <v>849</v>
      </c>
      <c r="O1367" s="7"/>
      <c r="P1367" s="6" t="s">
        <v>2376</v>
      </c>
    </row>
    <row r="1368" spans="1:16" x14ac:dyDescent="0.25">
      <c r="A1368" s="5">
        <v>84151113</v>
      </c>
      <c r="B1368" s="6" t="s">
        <v>1156</v>
      </c>
      <c r="C1368" s="6" t="s">
        <v>2378</v>
      </c>
      <c r="D1368" s="6" t="s">
        <v>2370</v>
      </c>
      <c r="E1368" s="6" t="s">
        <v>2411</v>
      </c>
      <c r="F1368" s="7">
        <v>42064</v>
      </c>
      <c r="G1368" s="7">
        <v>41947</v>
      </c>
      <c r="H1368" s="6" t="s">
        <v>3487</v>
      </c>
      <c r="I1368" s="6" t="s">
        <v>849</v>
      </c>
      <c r="J1368" s="6" t="s">
        <v>3419</v>
      </c>
      <c r="K1368" s="7">
        <v>45200</v>
      </c>
      <c r="L1368" s="6" t="s">
        <v>2374</v>
      </c>
      <c r="M1368" s="6" t="s">
        <v>2530</v>
      </c>
      <c r="N1368" s="6" t="s">
        <v>849</v>
      </c>
      <c r="O1368" s="7"/>
      <c r="P1368" s="6" t="s">
        <v>2376</v>
      </c>
    </row>
    <row r="1369" spans="1:16" x14ac:dyDescent="0.25">
      <c r="A1369" s="5">
        <v>84152987</v>
      </c>
      <c r="B1369" s="6" t="s">
        <v>266</v>
      </c>
      <c r="C1369" s="6" t="s">
        <v>2378</v>
      </c>
      <c r="D1369" s="6" t="s">
        <v>2370</v>
      </c>
      <c r="E1369" s="6" t="s">
        <v>2391</v>
      </c>
      <c r="F1369" s="7">
        <v>44077</v>
      </c>
      <c r="G1369" s="7">
        <v>42025</v>
      </c>
      <c r="H1369" s="6" t="s">
        <v>2781</v>
      </c>
      <c r="I1369" s="6" t="s">
        <v>849</v>
      </c>
      <c r="J1369" s="6" t="s">
        <v>3419</v>
      </c>
      <c r="K1369" s="7">
        <v>45200</v>
      </c>
      <c r="L1369" s="6" t="s">
        <v>2374</v>
      </c>
      <c r="M1369" s="6" t="s">
        <v>2420</v>
      </c>
      <c r="N1369" s="6" t="s">
        <v>849</v>
      </c>
      <c r="O1369" s="7"/>
      <c r="P1369" s="6" t="s">
        <v>2376</v>
      </c>
    </row>
    <row r="1370" spans="1:16" x14ac:dyDescent="0.25">
      <c r="A1370" s="5">
        <v>84154487</v>
      </c>
      <c r="B1370" s="6" t="s">
        <v>547</v>
      </c>
      <c r="C1370" s="6" t="s">
        <v>2378</v>
      </c>
      <c r="D1370" s="6" t="s">
        <v>2370</v>
      </c>
      <c r="E1370" s="6" t="s">
        <v>2443</v>
      </c>
      <c r="F1370" s="7">
        <v>42354</v>
      </c>
      <c r="G1370" s="7">
        <v>42062</v>
      </c>
      <c r="H1370" s="6" t="s">
        <v>2852</v>
      </c>
      <c r="I1370" s="6" t="s">
        <v>849</v>
      </c>
      <c r="J1370" s="6" t="s">
        <v>3419</v>
      </c>
      <c r="K1370" s="7">
        <v>45200</v>
      </c>
      <c r="L1370" s="6" t="s">
        <v>2374</v>
      </c>
      <c r="M1370" s="6" t="s">
        <v>2396</v>
      </c>
      <c r="N1370" s="6" t="s">
        <v>849</v>
      </c>
      <c r="O1370" s="7"/>
      <c r="P1370" s="6" t="s">
        <v>2376</v>
      </c>
    </row>
    <row r="1371" spans="1:16" x14ac:dyDescent="0.25">
      <c r="A1371" s="5">
        <v>84155110</v>
      </c>
      <c r="B1371" s="6" t="s">
        <v>575</v>
      </c>
      <c r="C1371" s="6" t="s">
        <v>2378</v>
      </c>
      <c r="D1371" s="6" t="s">
        <v>2370</v>
      </c>
      <c r="E1371" s="6" t="s">
        <v>2411</v>
      </c>
      <c r="F1371" s="7">
        <v>42186</v>
      </c>
      <c r="G1371" s="7">
        <v>42082</v>
      </c>
      <c r="H1371" s="6" t="s">
        <v>3488</v>
      </c>
      <c r="I1371" s="6" t="s">
        <v>849</v>
      </c>
      <c r="J1371" s="6" t="s">
        <v>3419</v>
      </c>
      <c r="K1371" s="7">
        <v>45200</v>
      </c>
      <c r="L1371" s="6" t="s">
        <v>2374</v>
      </c>
      <c r="M1371" s="6" t="s">
        <v>2530</v>
      </c>
      <c r="N1371" s="6" t="s">
        <v>849</v>
      </c>
      <c r="O1371" s="7"/>
      <c r="P1371" s="6" t="s">
        <v>2376</v>
      </c>
    </row>
    <row r="1372" spans="1:16" x14ac:dyDescent="0.25">
      <c r="A1372" s="5">
        <v>84155743</v>
      </c>
      <c r="B1372" s="6" t="s">
        <v>549</v>
      </c>
      <c r="C1372" s="6" t="s">
        <v>2378</v>
      </c>
      <c r="D1372" s="6" t="s">
        <v>2370</v>
      </c>
      <c r="E1372" s="6" t="s">
        <v>2411</v>
      </c>
      <c r="F1372" s="7">
        <v>42430</v>
      </c>
      <c r="G1372" s="7">
        <v>42094</v>
      </c>
      <c r="H1372" s="6" t="s">
        <v>2733</v>
      </c>
      <c r="I1372" s="6" t="s">
        <v>849</v>
      </c>
      <c r="J1372" s="6" t="s">
        <v>3419</v>
      </c>
      <c r="K1372" s="7">
        <v>45200</v>
      </c>
      <c r="L1372" s="6" t="s">
        <v>2374</v>
      </c>
      <c r="M1372" s="6" t="s">
        <v>2530</v>
      </c>
      <c r="N1372" s="6" t="s">
        <v>849</v>
      </c>
      <c r="O1372" s="7"/>
      <c r="P1372" s="6" t="s">
        <v>2376</v>
      </c>
    </row>
    <row r="1373" spans="1:16" x14ac:dyDescent="0.25">
      <c r="A1373" s="5">
        <v>84155965</v>
      </c>
      <c r="B1373" s="6" t="s">
        <v>3489</v>
      </c>
      <c r="C1373" s="6" t="s">
        <v>2378</v>
      </c>
      <c r="D1373" s="6" t="s">
        <v>2370</v>
      </c>
      <c r="E1373" s="6" t="s">
        <v>2411</v>
      </c>
      <c r="F1373" s="7">
        <v>42491</v>
      </c>
      <c r="G1373" s="7">
        <v>42104</v>
      </c>
      <c r="H1373" s="6" t="s">
        <v>3490</v>
      </c>
      <c r="I1373" s="6" t="s">
        <v>849</v>
      </c>
      <c r="J1373" s="6" t="s">
        <v>3419</v>
      </c>
      <c r="K1373" s="7">
        <v>45200</v>
      </c>
      <c r="L1373" s="6" t="s">
        <v>2374</v>
      </c>
      <c r="M1373" s="6" t="s">
        <v>2530</v>
      </c>
      <c r="N1373" s="6" t="s">
        <v>849</v>
      </c>
      <c r="O1373" s="7"/>
      <c r="P1373" s="6" t="s">
        <v>2376</v>
      </c>
    </row>
    <row r="1374" spans="1:16" x14ac:dyDescent="0.25">
      <c r="A1374" s="5">
        <v>84155966</v>
      </c>
      <c r="B1374" s="6" t="s">
        <v>3491</v>
      </c>
      <c r="C1374" s="6" t="s">
        <v>2378</v>
      </c>
      <c r="D1374" s="6" t="s">
        <v>2370</v>
      </c>
      <c r="E1374" s="6" t="s">
        <v>2411</v>
      </c>
      <c r="F1374" s="7">
        <v>42491</v>
      </c>
      <c r="G1374" s="7">
        <v>42104</v>
      </c>
      <c r="H1374" s="6" t="s">
        <v>3492</v>
      </c>
      <c r="I1374" s="6" t="s">
        <v>849</v>
      </c>
      <c r="J1374" s="6" t="s">
        <v>3419</v>
      </c>
      <c r="K1374" s="7">
        <v>45200</v>
      </c>
      <c r="L1374" s="6" t="s">
        <v>2374</v>
      </c>
      <c r="M1374" s="6" t="s">
        <v>2530</v>
      </c>
      <c r="N1374" s="6" t="s">
        <v>849</v>
      </c>
      <c r="O1374" s="7"/>
      <c r="P1374" s="6" t="s">
        <v>2376</v>
      </c>
    </row>
    <row r="1375" spans="1:16" x14ac:dyDescent="0.25">
      <c r="A1375" s="5">
        <v>84158479</v>
      </c>
      <c r="B1375" s="6" t="s">
        <v>3493</v>
      </c>
      <c r="C1375" s="6" t="s">
        <v>2378</v>
      </c>
      <c r="D1375" s="6" t="s">
        <v>2370</v>
      </c>
      <c r="E1375" s="6" t="s">
        <v>2443</v>
      </c>
      <c r="F1375" s="7">
        <v>42628</v>
      </c>
      <c r="G1375" s="7">
        <v>42163</v>
      </c>
      <c r="H1375" s="6" t="s">
        <v>3494</v>
      </c>
      <c r="I1375" s="6" t="s">
        <v>849</v>
      </c>
      <c r="J1375" s="6" t="s">
        <v>3419</v>
      </c>
      <c r="K1375" s="7">
        <v>45151</v>
      </c>
      <c r="L1375" s="6" t="s">
        <v>2374</v>
      </c>
      <c r="M1375" s="6" t="s">
        <v>2403</v>
      </c>
      <c r="N1375" s="6" t="s">
        <v>849</v>
      </c>
      <c r="O1375" s="7"/>
      <c r="P1375" s="6" t="s">
        <v>2376</v>
      </c>
    </row>
    <row r="1376" spans="1:16" x14ac:dyDescent="0.25">
      <c r="A1376" s="5">
        <v>84159352</v>
      </c>
      <c r="B1376" s="6" t="s">
        <v>707</v>
      </c>
      <c r="C1376" s="6" t="s">
        <v>2378</v>
      </c>
      <c r="D1376" s="6" t="s">
        <v>2370</v>
      </c>
      <c r="E1376" s="6" t="s">
        <v>2391</v>
      </c>
      <c r="F1376" s="7">
        <v>44700</v>
      </c>
      <c r="G1376" s="7">
        <v>42180</v>
      </c>
      <c r="H1376" s="6" t="s">
        <v>2964</v>
      </c>
      <c r="I1376" s="6" t="s">
        <v>849</v>
      </c>
      <c r="J1376" s="6" t="s">
        <v>3419</v>
      </c>
      <c r="K1376" s="7">
        <v>45200</v>
      </c>
      <c r="L1376" s="6" t="s">
        <v>2374</v>
      </c>
      <c r="M1376" s="6" t="s">
        <v>2409</v>
      </c>
      <c r="N1376" s="6" t="s">
        <v>849</v>
      </c>
      <c r="O1376" s="7"/>
      <c r="P1376" s="6" t="s">
        <v>2376</v>
      </c>
    </row>
    <row r="1377" spans="1:16" x14ac:dyDescent="0.25">
      <c r="A1377" s="5">
        <v>84159474</v>
      </c>
      <c r="B1377" s="6" t="s">
        <v>420</v>
      </c>
      <c r="C1377" s="6" t="s">
        <v>2378</v>
      </c>
      <c r="D1377" s="6" t="s">
        <v>2370</v>
      </c>
      <c r="E1377" s="6" t="s">
        <v>2435</v>
      </c>
      <c r="F1377" s="7">
        <v>44473</v>
      </c>
      <c r="G1377" s="7">
        <v>42186</v>
      </c>
      <c r="H1377" s="6" t="s">
        <v>2955</v>
      </c>
      <c r="I1377" s="6" t="s">
        <v>849</v>
      </c>
      <c r="J1377" s="6" t="s">
        <v>3419</v>
      </c>
      <c r="K1377" s="7">
        <v>45200</v>
      </c>
      <c r="L1377" s="6" t="s">
        <v>2374</v>
      </c>
      <c r="M1377" s="6" t="s">
        <v>2420</v>
      </c>
      <c r="N1377" s="6" t="s">
        <v>849</v>
      </c>
      <c r="O1377" s="7"/>
      <c r="P1377" s="6" t="s">
        <v>2376</v>
      </c>
    </row>
    <row r="1378" spans="1:16" x14ac:dyDescent="0.25">
      <c r="A1378" s="5">
        <v>84159702</v>
      </c>
      <c r="B1378" s="6" t="s">
        <v>2485</v>
      </c>
      <c r="C1378" s="6" t="s">
        <v>2378</v>
      </c>
      <c r="D1378" s="6" t="s">
        <v>2370</v>
      </c>
      <c r="E1378" s="6" t="s">
        <v>2435</v>
      </c>
      <c r="F1378" s="7">
        <v>44397</v>
      </c>
      <c r="G1378" s="7">
        <v>42192</v>
      </c>
      <c r="H1378" s="6" t="s">
        <v>2486</v>
      </c>
      <c r="I1378" s="6" t="s">
        <v>849</v>
      </c>
      <c r="J1378" s="6" t="s">
        <v>3419</v>
      </c>
      <c r="K1378" s="7">
        <v>45200</v>
      </c>
      <c r="L1378" s="6" t="s">
        <v>2374</v>
      </c>
      <c r="M1378" s="6" t="s">
        <v>2420</v>
      </c>
      <c r="N1378" s="6" t="s">
        <v>849</v>
      </c>
      <c r="O1378" s="7"/>
      <c r="P1378" s="6" t="s">
        <v>2376</v>
      </c>
    </row>
    <row r="1379" spans="1:16" x14ac:dyDescent="0.25">
      <c r="A1379" s="5">
        <v>84160322</v>
      </c>
      <c r="B1379" s="6" t="s">
        <v>1549</v>
      </c>
      <c r="C1379" s="6" t="s">
        <v>2378</v>
      </c>
      <c r="D1379" s="6" t="s">
        <v>2370</v>
      </c>
      <c r="E1379" s="6" t="s">
        <v>2391</v>
      </c>
      <c r="F1379" s="7">
        <v>43790</v>
      </c>
      <c r="G1379" s="7">
        <v>42209</v>
      </c>
      <c r="H1379" s="6" t="s">
        <v>2522</v>
      </c>
      <c r="I1379" s="6" t="s">
        <v>849</v>
      </c>
      <c r="J1379" s="6" t="s">
        <v>3419</v>
      </c>
      <c r="K1379" s="7">
        <v>45151</v>
      </c>
      <c r="L1379" s="6" t="s">
        <v>2374</v>
      </c>
      <c r="M1379" s="6" t="s">
        <v>2403</v>
      </c>
      <c r="N1379" s="6" t="s">
        <v>849</v>
      </c>
      <c r="O1379" s="7"/>
      <c r="P1379" s="6" t="s">
        <v>2376</v>
      </c>
    </row>
    <row r="1380" spans="1:16" x14ac:dyDescent="0.25">
      <c r="A1380" s="5">
        <v>84160366</v>
      </c>
      <c r="B1380" s="6" t="s">
        <v>3495</v>
      </c>
      <c r="C1380" s="6" t="s">
        <v>849</v>
      </c>
      <c r="D1380" s="6" t="s">
        <v>2370</v>
      </c>
      <c r="E1380" s="6" t="s">
        <v>2371</v>
      </c>
      <c r="F1380" s="7">
        <v>42289</v>
      </c>
      <c r="G1380" s="7">
        <v>42209</v>
      </c>
      <c r="H1380" s="6" t="s">
        <v>2747</v>
      </c>
      <c r="I1380" s="6" t="s">
        <v>849</v>
      </c>
      <c r="J1380" s="6" t="s">
        <v>3419</v>
      </c>
      <c r="K1380" s="7">
        <v>45069</v>
      </c>
      <c r="L1380" s="6" t="s">
        <v>2374</v>
      </c>
      <c r="M1380" s="6" t="s">
        <v>2526</v>
      </c>
      <c r="N1380" s="6" t="s">
        <v>849</v>
      </c>
      <c r="O1380" s="7"/>
      <c r="P1380" s="6" t="s">
        <v>2376</v>
      </c>
    </row>
    <row r="1381" spans="1:16" x14ac:dyDescent="0.25">
      <c r="A1381" s="5">
        <v>84160949</v>
      </c>
      <c r="B1381" s="6" t="s">
        <v>826</v>
      </c>
      <c r="C1381" s="6" t="s">
        <v>2378</v>
      </c>
      <c r="D1381" s="6" t="s">
        <v>2370</v>
      </c>
      <c r="E1381" s="6" t="s">
        <v>2391</v>
      </c>
      <c r="F1381" s="7">
        <v>45135</v>
      </c>
      <c r="G1381" s="7">
        <v>42229</v>
      </c>
      <c r="H1381" s="6" t="s">
        <v>3418</v>
      </c>
      <c r="I1381" s="6" t="s">
        <v>849</v>
      </c>
      <c r="J1381" s="6" t="s">
        <v>3419</v>
      </c>
      <c r="K1381" s="7">
        <v>45190</v>
      </c>
      <c r="L1381" s="6" t="s">
        <v>2374</v>
      </c>
      <c r="M1381" s="6" t="s">
        <v>2418</v>
      </c>
      <c r="N1381" s="6" t="s">
        <v>849</v>
      </c>
      <c r="O1381" s="7"/>
      <c r="P1381" s="6" t="s">
        <v>2376</v>
      </c>
    </row>
    <row r="1382" spans="1:16" x14ac:dyDescent="0.25">
      <c r="A1382" s="5">
        <v>84161370</v>
      </c>
      <c r="B1382" s="6" t="s">
        <v>2019</v>
      </c>
      <c r="C1382" s="6" t="s">
        <v>2378</v>
      </c>
      <c r="D1382" s="6" t="s">
        <v>2370</v>
      </c>
      <c r="E1382" s="6" t="s">
        <v>2391</v>
      </c>
      <c r="F1382" s="7">
        <v>44700</v>
      </c>
      <c r="G1382" s="7">
        <v>42248</v>
      </c>
      <c r="H1382" s="6" t="s">
        <v>2902</v>
      </c>
      <c r="I1382" s="6" t="s">
        <v>849</v>
      </c>
      <c r="J1382" s="6" t="s">
        <v>3419</v>
      </c>
      <c r="K1382" s="7">
        <v>45200</v>
      </c>
      <c r="L1382" s="6" t="s">
        <v>2374</v>
      </c>
      <c r="M1382" s="6" t="s">
        <v>2418</v>
      </c>
      <c r="N1382" s="6" t="s">
        <v>849</v>
      </c>
      <c r="O1382" s="7"/>
      <c r="P1382" s="6" t="s">
        <v>2376</v>
      </c>
    </row>
    <row r="1383" spans="1:16" x14ac:dyDescent="0.25">
      <c r="A1383" s="5">
        <v>84161505</v>
      </c>
      <c r="B1383" s="6" t="s">
        <v>832</v>
      </c>
      <c r="C1383" s="6" t="s">
        <v>2378</v>
      </c>
      <c r="D1383" s="6" t="s">
        <v>2370</v>
      </c>
      <c r="E1383" s="6" t="s">
        <v>2391</v>
      </c>
      <c r="F1383" s="7">
        <v>44309</v>
      </c>
      <c r="G1383" s="7">
        <v>42249</v>
      </c>
      <c r="H1383" s="6" t="s">
        <v>3496</v>
      </c>
      <c r="I1383" s="6" t="s">
        <v>849</v>
      </c>
      <c r="J1383" s="6" t="s">
        <v>3419</v>
      </c>
      <c r="K1383" s="7">
        <v>45200</v>
      </c>
      <c r="L1383" s="6" t="s">
        <v>2374</v>
      </c>
      <c r="M1383" s="6" t="s">
        <v>2420</v>
      </c>
      <c r="N1383" s="6" t="s">
        <v>849</v>
      </c>
      <c r="O1383" s="7"/>
      <c r="P1383" s="6" t="s">
        <v>2376</v>
      </c>
    </row>
    <row r="1384" spans="1:16" x14ac:dyDescent="0.25">
      <c r="A1384" s="5">
        <v>84161596</v>
      </c>
      <c r="B1384" s="6" t="s">
        <v>3497</v>
      </c>
      <c r="C1384" s="6" t="s">
        <v>2378</v>
      </c>
      <c r="D1384" s="6" t="s">
        <v>2370</v>
      </c>
      <c r="E1384" s="6" t="s">
        <v>2391</v>
      </c>
      <c r="F1384" s="7">
        <v>44963</v>
      </c>
      <c r="G1384" s="7">
        <v>42256</v>
      </c>
      <c r="H1384" s="6" t="s">
        <v>3496</v>
      </c>
      <c r="I1384" s="6" t="s">
        <v>849</v>
      </c>
      <c r="J1384" s="6" t="s">
        <v>3419</v>
      </c>
      <c r="K1384" s="7">
        <v>45200</v>
      </c>
      <c r="L1384" s="6" t="s">
        <v>2374</v>
      </c>
      <c r="M1384" s="6" t="s">
        <v>2530</v>
      </c>
      <c r="N1384" s="6" t="s">
        <v>849</v>
      </c>
      <c r="O1384" s="7"/>
      <c r="P1384" s="6" t="s">
        <v>2376</v>
      </c>
    </row>
    <row r="1385" spans="1:16" x14ac:dyDescent="0.25">
      <c r="A1385" s="5">
        <v>84161610</v>
      </c>
      <c r="B1385" s="6" t="s">
        <v>550</v>
      </c>
      <c r="C1385" s="6" t="s">
        <v>2378</v>
      </c>
      <c r="D1385" s="6" t="s">
        <v>2370</v>
      </c>
      <c r="E1385" s="6" t="s">
        <v>2371</v>
      </c>
      <c r="F1385" s="7">
        <v>42425</v>
      </c>
      <c r="G1385" s="7">
        <v>42256</v>
      </c>
      <c r="H1385" s="6" t="s">
        <v>3498</v>
      </c>
      <c r="I1385" s="6" t="s">
        <v>849</v>
      </c>
      <c r="J1385" s="6" t="s">
        <v>3419</v>
      </c>
      <c r="K1385" s="7">
        <v>45200</v>
      </c>
      <c r="L1385" s="6" t="s">
        <v>2374</v>
      </c>
      <c r="M1385" s="6" t="s">
        <v>2420</v>
      </c>
      <c r="N1385" s="6" t="s">
        <v>849</v>
      </c>
      <c r="O1385" s="7"/>
      <c r="P1385" s="6" t="s">
        <v>2376</v>
      </c>
    </row>
    <row r="1386" spans="1:16" x14ac:dyDescent="0.25">
      <c r="A1386" s="5">
        <v>84162709</v>
      </c>
      <c r="B1386" s="6" t="s">
        <v>3499</v>
      </c>
      <c r="C1386" s="6" t="s">
        <v>2378</v>
      </c>
      <c r="D1386" s="6" t="s">
        <v>2370</v>
      </c>
      <c r="E1386" s="6" t="s">
        <v>2405</v>
      </c>
      <c r="F1386" s="7">
        <v>45065</v>
      </c>
      <c r="G1386" s="7">
        <v>42303</v>
      </c>
      <c r="H1386" s="6" t="s">
        <v>3210</v>
      </c>
      <c r="I1386" s="6" t="s">
        <v>849</v>
      </c>
      <c r="J1386" s="6" t="s">
        <v>3419</v>
      </c>
      <c r="K1386" s="7">
        <v>45200</v>
      </c>
      <c r="L1386" s="6" t="s">
        <v>2374</v>
      </c>
      <c r="M1386" s="6" t="s">
        <v>2396</v>
      </c>
      <c r="N1386" s="6" t="s">
        <v>849</v>
      </c>
      <c r="O1386" s="7"/>
      <c r="P1386" s="6" t="s">
        <v>2376</v>
      </c>
    </row>
    <row r="1387" spans="1:16" x14ac:dyDescent="0.25">
      <c r="A1387" s="5">
        <v>84162829</v>
      </c>
      <c r="B1387" s="6" t="s">
        <v>3500</v>
      </c>
      <c r="C1387" s="6" t="s">
        <v>2378</v>
      </c>
      <c r="D1387" s="6" t="s">
        <v>2370</v>
      </c>
      <c r="E1387" s="6" t="s">
        <v>2411</v>
      </c>
      <c r="F1387" s="7">
        <v>42522</v>
      </c>
      <c r="G1387" s="7">
        <v>42305</v>
      </c>
      <c r="H1387" s="6" t="s">
        <v>3501</v>
      </c>
      <c r="I1387" s="6" t="s">
        <v>849</v>
      </c>
      <c r="J1387" s="6" t="s">
        <v>3419</v>
      </c>
      <c r="K1387" s="7">
        <v>45200</v>
      </c>
      <c r="L1387" s="6" t="s">
        <v>2374</v>
      </c>
      <c r="M1387" s="6" t="s">
        <v>2396</v>
      </c>
      <c r="N1387" s="6" t="s">
        <v>849</v>
      </c>
      <c r="O1387" s="7"/>
      <c r="P1387" s="6" t="s">
        <v>2376</v>
      </c>
    </row>
    <row r="1388" spans="1:16" x14ac:dyDescent="0.25">
      <c r="A1388" s="5">
        <v>84162846</v>
      </c>
      <c r="B1388" s="6" t="s">
        <v>3502</v>
      </c>
      <c r="C1388" s="6" t="s">
        <v>2378</v>
      </c>
      <c r="D1388" s="6" t="s">
        <v>2370</v>
      </c>
      <c r="E1388" s="6" t="s">
        <v>2411</v>
      </c>
      <c r="F1388" s="7">
        <v>42522</v>
      </c>
      <c r="G1388" s="7">
        <v>42304</v>
      </c>
      <c r="H1388" s="6" t="s">
        <v>3503</v>
      </c>
      <c r="I1388" s="6" t="s">
        <v>849</v>
      </c>
      <c r="J1388" s="6" t="s">
        <v>3419</v>
      </c>
      <c r="K1388" s="7">
        <v>45200</v>
      </c>
      <c r="L1388" s="6" t="s">
        <v>2374</v>
      </c>
      <c r="M1388" s="6" t="s">
        <v>2530</v>
      </c>
      <c r="N1388" s="6" t="s">
        <v>849</v>
      </c>
      <c r="O1388" s="7"/>
      <c r="P1388" s="6" t="s">
        <v>2376</v>
      </c>
    </row>
    <row r="1389" spans="1:16" x14ac:dyDescent="0.25">
      <c r="A1389" s="5">
        <v>84162872</v>
      </c>
      <c r="B1389" s="6" t="s">
        <v>1215</v>
      </c>
      <c r="C1389" s="6" t="s">
        <v>2378</v>
      </c>
      <c r="D1389" s="6" t="s">
        <v>2370</v>
      </c>
      <c r="E1389" s="6" t="s">
        <v>2391</v>
      </c>
      <c r="F1389" s="7">
        <v>44309</v>
      </c>
      <c r="G1389" s="7">
        <v>42305</v>
      </c>
      <c r="H1389" s="6" t="s">
        <v>3135</v>
      </c>
      <c r="I1389" s="6" t="s">
        <v>849</v>
      </c>
      <c r="J1389" s="6" t="s">
        <v>3419</v>
      </c>
      <c r="K1389" s="7">
        <v>45200</v>
      </c>
      <c r="L1389" s="6" t="s">
        <v>2374</v>
      </c>
      <c r="M1389" s="6" t="s">
        <v>2530</v>
      </c>
      <c r="N1389" s="6" t="s">
        <v>849</v>
      </c>
      <c r="O1389" s="7"/>
      <c r="P1389" s="6" t="s">
        <v>2376</v>
      </c>
    </row>
    <row r="1390" spans="1:16" x14ac:dyDescent="0.25">
      <c r="A1390" s="5">
        <v>84162873</v>
      </c>
      <c r="B1390" s="6" t="s">
        <v>3504</v>
      </c>
      <c r="C1390" s="6" t="s">
        <v>2378</v>
      </c>
      <c r="D1390" s="6" t="s">
        <v>2370</v>
      </c>
      <c r="E1390" s="6" t="s">
        <v>2391</v>
      </c>
      <c r="F1390" s="7">
        <v>44953</v>
      </c>
      <c r="G1390" s="7">
        <v>42305</v>
      </c>
      <c r="H1390" s="6" t="s">
        <v>3505</v>
      </c>
      <c r="I1390" s="6" t="s">
        <v>849</v>
      </c>
      <c r="J1390" s="6" t="s">
        <v>3419</v>
      </c>
      <c r="K1390" s="7">
        <v>45151</v>
      </c>
      <c r="L1390" s="6" t="s">
        <v>2374</v>
      </c>
      <c r="M1390" s="6" t="s">
        <v>2403</v>
      </c>
      <c r="N1390" s="6" t="s">
        <v>849</v>
      </c>
      <c r="O1390" s="7"/>
      <c r="P1390" s="6" t="s">
        <v>2376</v>
      </c>
    </row>
    <row r="1391" spans="1:16" x14ac:dyDescent="0.25">
      <c r="A1391" s="5">
        <v>84162910</v>
      </c>
      <c r="B1391" s="6" t="s">
        <v>1224</v>
      </c>
      <c r="C1391" s="6" t="s">
        <v>2378</v>
      </c>
      <c r="D1391" s="6" t="s">
        <v>2370</v>
      </c>
      <c r="E1391" s="6" t="s">
        <v>2411</v>
      </c>
      <c r="F1391" s="7">
        <v>42522</v>
      </c>
      <c r="G1391" s="7">
        <v>42310</v>
      </c>
      <c r="H1391" s="6" t="s">
        <v>2588</v>
      </c>
      <c r="I1391" s="6" t="s">
        <v>849</v>
      </c>
      <c r="J1391" s="6" t="s">
        <v>3419</v>
      </c>
      <c r="K1391" s="7">
        <v>45200</v>
      </c>
      <c r="L1391" s="6" t="s">
        <v>2374</v>
      </c>
      <c r="M1391" s="6" t="s">
        <v>2530</v>
      </c>
      <c r="N1391" s="6" t="s">
        <v>849</v>
      </c>
      <c r="O1391" s="7"/>
      <c r="P1391" s="6" t="s">
        <v>2376</v>
      </c>
    </row>
    <row r="1392" spans="1:16" x14ac:dyDescent="0.25">
      <c r="A1392" s="5">
        <v>84162962</v>
      </c>
      <c r="B1392" s="6" t="s">
        <v>3506</v>
      </c>
      <c r="C1392" s="6" t="s">
        <v>2378</v>
      </c>
      <c r="D1392" s="6" t="s">
        <v>2370</v>
      </c>
      <c r="E1392" s="6" t="s">
        <v>2391</v>
      </c>
      <c r="F1392" s="7">
        <v>44953</v>
      </c>
      <c r="G1392" s="7">
        <v>42310</v>
      </c>
      <c r="H1392" s="6" t="s">
        <v>3501</v>
      </c>
      <c r="I1392" s="6" t="s">
        <v>849</v>
      </c>
      <c r="J1392" s="6" t="s">
        <v>3419</v>
      </c>
      <c r="K1392" s="7">
        <v>45200</v>
      </c>
      <c r="L1392" s="6" t="s">
        <v>2374</v>
      </c>
      <c r="M1392" s="6" t="s">
        <v>2530</v>
      </c>
      <c r="N1392" s="6" t="s">
        <v>849</v>
      </c>
      <c r="O1392" s="7"/>
      <c r="P1392" s="6" t="s">
        <v>2376</v>
      </c>
    </row>
    <row r="1393" spans="1:16" x14ac:dyDescent="0.25">
      <c r="A1393" s="5">
        <v>84162982</v>
      </c>
      <c r="B1393" s="6" t="s">
        <v>3507</v>
      </c>
      <c r="C1393" s="6" t="s">
        <v>2378</v>
      </c>
      <c r="D1393" s="6" t="s">
        <v>2370</v>
      </c>
      <c r="E1393" s="6" t="s">
        <v>2411</v>
      </c>
      <c r="F1393" s="7">
        <v>42522</v>
      </c>
      <c r="G1393" s="7">
        <v>42310</v>
      </c>
      <c r="H1393" s="6" t="s">
        <v>2623</v>
      </c>
      <c r="I1393" s="6" t="s">
        <v>849</v>
      </c>
      <c r="J1393" s="6" t="s">
        <v>3419</v>
      </c>
      <c r="K1393" s="7">
        <v>45200</v>
      </c>
      <c r="L1393" s="6" t="s">
        <v>2374</v>
      </c>
      <c r="M1393" s="6" t="s">
        <v>2530</v>
      </c>
      <c r="N1393" s="6" t="s">
        <v>849</v>
      </c>
      <c r="O1393" s="7"/>
      <c r="P1393" s="6" t="s">
        <v>2376</v>
      </c>
    </row>
    <row r="1394" spans="1:16" x14ac:dyDescent="0.25">
      <c r="A1394" s="5">
        <v>84163503</v>
      </c>
      <c r="B1394" s="6" t="s">
        <v>552</v>
      </c>
      <c r="C1394" s="6" t="s">
        <v>2378</v>
      </c>
      <c r="D1394" s="6" t="s">
        <v>2370</v>
      </c>
      <c r="E1394" s="6" t="s">
        <v>2371</v>
      </c>
      <c r="F1394" s="7">
        <v>42758</v>
      </c>
      <c r="G1394" s="7">
        <v>42327</v>
      </c>
      <c r="H1394" s="6" t="s">
        <v>3508</v>
      </c>
      <c r="I1394" s="6" t="s">
        <v>849</v>
      </c>
      <c r="J1394" s="6" t="s">
        <v>3419</v>
      </c>
      <c r="K1394" s="7">
        <v>45200</v>
      </c>
      <c r="L1394" s="6" t="s">
        <v>2374</v>
      </c>
      <c r="M1394" s="6" t="s">
        <v>2420</v>
      </c>
      <c r="N1394" s="6" t="s">
        <v>849</v>
      </c>
      <c r="O1394" s="7"/>
      <c r="P1394" s="6" t="s">
        <v>2376</v>
      </c>
    </row>
    <row r="1395" spans="1:16" x14ac:dyDescent="0.25">
      <c r="A1395" s="5">
        <v>84163605</v>
      </c>
      <c r="B1395" s="6" t="s">
        <v>452</v>
      </c>
      <c r="C1395" s="6" t="s">
        <v>2378</v>
      </c>
      <c r="D1395" s="6" t="s">
        <v>2370</v>
      </c>
      <c r="E1395" s="6" t="s">
        <v>2371</v>
      </c>
      <c r="F1395" s="7">
        <v>42851</v>
      </c>
      <c r="G1395" s="7">
        <v>42333</v>
      </c>
      <c r="H1395" s="6" t="s">
        <v>3394</v>
      </c>
      <c r="I1395" s="6" t="s">
        <v>849</v>
      </c>
      <c r="J1395" s="6" t="s">
        <v>3419</v>
      </c>
      <c r="K1395" s="7">
        <v>45200</v>
      </c>
      <c r="L1395" s="6" t="s">
        <v>2374</v>
      </c>
      <c r="M1395" s="6" t="s">
        <v>2420</v>
      </c>
      <c r="N1395" s="6" t="s">
        <v>849</v>
      </c>
      <c r="O1395" s="7"/>
      <c r="P1395" s="6" t="s">
        <v>2376</v>
      </c>
    </row>
    <row r="1396" spans="1:16" x14ac:dyDescent="0.25">
      <c r="A1396" s="5">
        <v>84163646</v>
      </c>
      <c r="B1396" s="6" t="s">
        <v>553</v>
      </c>
      <c r="C1396" s="6" t="s">
        <v>2378</v>
      </c>
      <c r="D1396" s="6" t="s">
        <v>2370</v>
      </c>
      <c r="E1396" s="6" t="s">
        <v>2371</v>
      </c>
      <c r="F1396" s="7">
        <v>42856</v>
      </c>
      <c r="G1396" s="7">
        <v>42333</v>
      </c>
      <c r="H1396" s="6" t="s">
        <v>3444</v>
      </c>
      <c r="I1396" s="6" t="s">
        <v>849</v>
      </c>
      <c r="J1396" s="6" t="s">
        <v>3419</v>
      </c>
      <c r="K1396" s="7">
        <v>45200</v>
      </c>
      <c r="L1396" s="6" t="s">
        <v>2374</v>
      </c>
      <c r="M1396" s="6" t="s">
        <v>2420</v>
      </c>
      <c r="N1396" s="6" t="s">
        <v>849</v>
      </c>
      <c r="O1396" s="7"/>
      <c r="P1396" s="6" t="s">
        <v>2376</v>
      </c>
    </row>
    <row r="1397" spans="1:16" x14ac:dyDescent="0.25">
      <c r="A1397" s="5">
        <v>84163899</v>
      </c>
      <c r="B1397" s="6" t="s">
        <v>576</v>
      </c>
      <c r="C1397" s="6" t="s">
        <v>2378</v>
      </c>
      <c r="D1397" s="6" t="s">
        <v>2370</v>
      </c>
      <c r="E1397" s="6" t="s">
        <v>2411</v>
      </c>
      <c r="F1397" s="7">
        <v>42856</v>
      </c>
      <c r="G1397" s="7">
        <v>42342</v>
      </c>
      <c r="H1397" s="6" t="s">
        <v>3444</v>
      </c>
      <c r="I1397" s="6" t="s">
        <v>849</v>
      </c>
      <c r="J1397" s="6" t="s">
        <v>3419</v>
      </c>
      <c r="K1397" s="7">
        <v>45200</v>
      </c>
      <c r="L1397" s="6" t="s">
        <v>2374</v>
      </c>
      <c r="M1397" s="6" t="s">
        <v>2530</v>
      </c>
      <c r="N1397" s="6" t="s">
        <v>849</v>
      </c>
      <c r="O1397" s="7"/>
      <c r="P1397" s="6" t="s">
        <v>2376</v>
      </c>
    </row>
    <row r="1398" spans="1:16" x14ac:dyDescent="0.25">
      <c r="A1398" s="5">
        <v>84164936</v>
      </c>
      <c r="B1398" s="6" t="s">
        <v>554</v>
      </c>
      <c r="C1398" s="6" t="s">
        <v>2378</v>
      </c>
      <c r="D1398" s="6" t="s">
        <v>2370</v>
      </c>
      <c r="E1398" s="6" t="s">
        <v>2371</v>
      </c>
      <c r="F1398" s="7">
        <v>42763</v>
      </c>
      <c r="G1398" s="7">
        <v>42380</v>
      </c>
      <c r="H1398" s="6" t="s">
        <v>3509</v>
      </c>
      <c r="I1398" s="6" t="s">
        <v>849</v>
      </c>
      <c r="J1398" s="6" t="s">
        <v>3419</v>
      </c>
      <c r="K1398" s="7">
        <v>45200</v>
      </c>
      <c r="L1398" s="6" t="s">
        <v>2374</v>
      </c>
      <c r="M1398" s="6" t="s">
        <v>2420</v>
      </c>
      <c r="N1398" s="6" t="s">
        <v>849</v>
      </c>
      <c r="O1398" s="7"/>
      <c r="P1398" s="6" t="s">
        <v>2376</v>
      </c>
    </row>
    <row r="1399" spans="1:16" x14ac:dyDescent="0.25">
      <c r="A1399" s="5">
        <v>84164937</v>
      </c>
      <c r="B1399" s="6" t="s">
        <v>555</v>
      </c>
      <c r="C1399" s="6" t="s">
        <v>2378</v>
      </c>
      <c r="D1399" s="6" t="s">
        <v>2370</v>
      </c>
      <c r="E1399" s="6" t="s">
        <v>2371</v>
      </c>
      <c r="F1399" s="7">
        <v>42767</v>
      </c>
      <c r="G1399" s="7">
        <v>42380</v>
      </c>
      <c r="H1399" s="6" t="s">
        <v>3510</v>
      </c>
      <c r="I1399" s="6" t="s">
        <v>849</v>
      </c>
      <c r="J1399" s="6" t="s">
        <v>3419</v>
      </c>
      <c r="K1399" s="7">
        <v>45200</v>
      </c>
      <c r="L1399" s="6" t="s">
        <v>2374</v>
      </c>
      <c r="M1399" s="6" t="s">
        <v>2420</v>
      </c>
      <c r="N1399" s="6" t="s">
        <v>849</v>
      </c>
      <c r="O1399" s="7"/>
      <c r="P1399" s="6" t="s">
        <v>2376</v>
      </c>
    </row>
    <row r="1400" spans="1:16" x14ac:dyDescent="0.25">
      <c r="A1400" s="5">
        <v>84164939</v>
      </c>
      <c r="B1400" s="6" t="s">
        <v>556</v>
      </c>
      <c r="C1400" s="6" t="s">
        <v>2378</v>
      </c>
      <c r="D1400" s="6" t="s">
        <v>2370</v>
      </c>
      <c r="E1400" s="6" t="s">
        <v>2371</v>
      </c>
      <c r="F1400" s="7">
        <v>42749</v>
      </c>
      <c r="G1400" s="7">
        <v>42380</v>
      </c>
      <c r="H1400" s="6" t="s">
        <v>3511</v>
      </c>
      <c r="I1400" s="6" t="s">
        <v>849</v>
      </c>
      <c r="J1400" s="6" t="s">
        <v>3419</v>
      </c>
      <c r="K1400" s="7">
        <v>45200</v>
      </c>
      <c r="L1400" s="6" t="s">
        <v>2374</v>
      </c>
      <c r="M1400" s="6" t="s">
        <v>2420</v>
      </c>
      <c r="N1400" s="6" t="s">
        <v>849</v>
      </c>
      <c r="O1400" s="7"/>
      <c r="P1400" s="6" t="s">
        <v>2376</v>
      </c>
    </row>
    <row r="1401" spans="1:16" x14ac:dyDescent="0.25">
      <c r="A1401" s="5">
        <v>84165543</v>
      </c>
      <c r="B1401" s="6" t="s">
        <v>3512</v>
      </c>
      <c r="C1401" s="6" t="s">
        <v>2378</v>
      </c>
      <c r="D1401" s="6" t="s">
        <v>2370</v>
      </c>
      <c r="E1401" s="6" t="s">
        <v>2411</v>
      </c>
      <c r="F1401" s="7">
        <v>42430</v>
      </c>
      <c r="G1401" s="7">
        <v>42394</v>
      </c>
      <c r="H1401" s="6" t="s">
        <v>3470</v>
      </c>
      <c r="I1401" s="6" t="s">
        <v>849</v>
      </c>
      <c r="J1401" s="6" t="s">
        <v>3419</v>
      </c>
      <c r="K1401" s="7">
        <v>45200</v>
      </c>
      <c r="L1401" s="6" t="s">
        <v>2374</v>
      </c>
      <c r="M1401" s="6" t="s">
        <v>2530</v>
      </c>
      <c r="N1401" s="6" t="s">
        <v>849</v>
      </c>
      <c r="O1401" s="7"/>
      <c r="P1401" s="6" t="s">
        <v>2376</v>
      </c>
    </row>
    <row r="1402" spans="1:16" x14ac:dyDescent="0.25">
      <c r="A1402" s="5">
        <v>84165673</v>
      </c>
      <c r="B1402" s="6" t="s">
        <v>1462</v>
      </c>
      <c r="C1402" s="6" t="s">
        <v>2378</v>
      </c>
      <c r="D1402" s="6" t="s">
        <v>2370</v>
      </c>
      <c r="E1402" s="6" t="s">
        <v>2443</v>
      </c>
      <c r="F1402" s="7">
        <v>43522</v>
      </c>
      <c r="G1402" s="7">
        <v>42403</v>
      </c>
      <c r="H1402" s="6" t="s">
        <v>3513</v>
      </c>
      <c r="I1402" s="6" t="s">
        <v>849</v>
      </c>
      <c r="J1402" s="6" t="s">
        <v>3419</v>
      </c>
      <c r="K1402" s="7">
        <v>45200</v>
      </c>
      <c r="L1402" s="6" t="s">
        <v>2374</v>
      </c>
      <c r="M1402" s="6" t="s">
        <v>2396</v>
      </c>
      <c r="N1402" s="6" t="s">
        <v>849</v>
      </c>
      <c r="O1402" s="7"/>
      <c r="P1402" s="6" t="s">
        <v>2376</v>
      </c>
    </row>
    <row r="1403" spans="1:16" x14ac:dyDescent="0.25">
      <c r="A1403" s="5">
        <v>84165781</v>
      </c>
      <c r="B1403" s="6" t="s">
        <v>1458</v>
      </c>
      <c r="C1403" s="6" t="s">
        <v>2378</v>
      </c>
      <c r="D1403" s="6" t="s">
        <v>2370</v>
      </c>
      <c r="E1403" s="6" t="s">
        <v>2443</v>
      </c>
      <c r="F1403" s="7">
        <v>42445</v>
      </c>
      <c r="G1403" s="7">
        <v>42403</v>
      </c>
      <c r="H1403" s="6" t="s">
        <v>3514</v>
      </c>
      <c r="I1403" s="6" t="s">
        <v>849</v>
      </c>
      <c r="J1403" s="6" t="s">
        <v>3419</v>
      </c>
      <c r="K1403" s="7">
        <v>45200</v>
      </c>
      <c r="L1403" s="6" t="s">
        <v>2374</v>
      </c>
      <c r="M1403" s="6" t="s">
        <v>2393</v>
      </c>
      <c r="N1403" s="6" t="s">
        <v>849</v>
      </c>
      <c r="O1403" s="7"/>
      <c r="P1403" s="6" t="s">
        <v>2376</v>
      </c>
    </row>
    <row r="1404" spans="1:16" x14ac:dyDescent="0.25">
      <c r="A1404" s="5">
        <v>84165782</v>
      </c>
      <c r="B1404" s="6" t="s">
        <v>1451</v>
      </c>
      <c r="C1404" s="6" t="s">
        <v>2378</v>
      </c>
      <c r="D1404" s="6" t="s">
        <v>2370</v>
      </c>
      <c r="E1404" s="6" t="s">
        <v>2443</v>
      </c>
      <c r="F1404" s="7">
        <v>42445</v>
      </c>
      <c r="G1404" s="7">
        <v>42403</v>
      </c>
      <c r="H1404" s="6" t="s">
        <v>3515</v>
      </c>
      <c r="I1404" s="6" t="s">
        <v>849</v>
      </c>
      <c r="J1404" s="6" t="s">
        <v>3419</v>
      </c>
      <c r="K1404" s="7">
        <v>45200</v>
      </c>
      <c r="L1404" s="6" t="s">
        <v>2374</v>
      </c>
      <c r="M1404" s="6" t="s">
        <v>2393</v>
      </c>
      <c r="N1404" s="6" t="s">
        <v>849</v>
      </c>
      <c r="O1404" s="7"/>
      <c r="P1404" s="6" t="s">
        <v>2376</v>
      </c>
    </row>
    <row r="1405" spans="1:16" x14ac:dyDescent="0.25">
      <c r="A1405" s="5">
        <v>84166875</v>
      </c>
      <c r="B1405" s="6" t="s">
        <v>3516</v>
      </c>
      <c r="C1405" s="6" t="s">
        <v>2378</v>
      </c>
      <c r="D1405" s="6" t="s">
        <v>2370</v>
      </c>
      <c r="E1405" s="6" t="s">
        <v>2391</v>
      </c>
      <c r="F1405" s="7">
        <v>45029</v>
      </c>
      <c r="G1405" s="7">
        <v>42429</v>
      </c>
      <c r="H1405" s="6" t="s">
        <v>3517</v>
      </c>
      <c r="I1405" s="6" t="s">
        <v>849</v>
      </c>
      <c r="J1405" s="6" t="s">
        <v>3419</v>
      </c>
      <c r="K1405" s="7">
        <v>45200</v>
      </c>
      <c r="L1405" s="6" t="s">
        <v>2374</v>
      </c>
      <c r="M1405" s="6" t="s">
        <v>2396</v>
      </c>
      <c r="N1405" s="6" t="s">
        <v>849</v>
      </c>
      <c r="O1405" s="7"/>
      <c r="P1405" s="6" t="s">
        <v>2376</v>
      </c>
    </row>
    <row r="1406" spans="1:16" x14ac:dyDescent="0.25">
      <c r="A1406" s="5">
        <v>84166943</v>
      </c>
      <c r="B1406" s="6" t="s">
        <v>3518</v>
      </c>
      <c r="C1406" s="6" t="s">
        <v>2378</v>
      </c>
      <c r="D1406" s="6" t="s">
        <v>2370</v>
      </c>
      <c r="E1406" s="6" t="s">
        <v>2391</v>
      </c>
      <c r="F1406" s="7">
        <v>43906</v>
      </c>
      <c r="G1406" s="7">
        <v>42429</v>
      </c>
      <c r="H1406" s="6" t="s">
        <v>2829</v>
      </c>
      <c r="I1406" s="6" t="s">
        <v>849</v>
      </c>
      <c r="J1406" s="6" t="s">
        <v>3419</v>
      </c>
      <c r="K1406" s="7">
        <v>45200</v>
      </c>
      <c r="L1406" s="6" t="s">
        <v>2374</v>
      </c>
      <c r="M1406" s="6" t="s">
        <v>2420</v>
      </c>
      <c r="N1406" s="6" t="s">
        <v>849</v>
      </c>
      <c r="O1406" s="7"/>
      <c r="P1406" s="6" t="s">
        <v>2376</v>
      </c>
    </row>
    <row r="1407" spans="1:16" x14ac:dyDescent="0.25">
      <c r="A1407" s="5">
        <v>84167092</v>
      </c>
      <c r="B1407" s="6" t="s">
        <v>3519</v>
      </c>
      <c r="C1407" s="6" t="s">
        <v>2378</v>
      </c>
      <c r="D1407" s="6" t="s">
        <v>2370</v>
      </c>
      <c r="E1407" s="6" t="s">
        <v>2391</v>
      </c>
      <c r="F1407" s="7">
        <v>45148</v>
      </c>
      <c r="G1407" s="7">
        <v>42436</v>
      </c>
      <c r="H1407" s="6" t="s">
        <v>3520</v>
      </c>
      <c r="I1407" s="6" t="s">
        <v>849</v>
      </c>
      <c r="J1407" s="6" t="s">
        <v>3419</v>
      </c>
      <c r="K1407" s="7">
        <v>45200</v>
      </c>
      <c r="L1407" s="6" t="s">
        <v>2374</v>
      </c>
      <c r="M1407" s="6" t="s">
        <v>2393</v>
      </c>
      <c r="N1407" s="6" t="s">
        <v>849</v>
      </c>
      <c r="O1407" s="7"/>
      <c r="P1407" s="6" t="s">
        <v>2376</v>
      </c>
    </row>
    <row r="1408" spans="1:16" x14ac:dyDescent="0.25">
      <c r="A1408" s="5">
        <v>84167095</v>
      </c>
      <c r="B1408" s="6" t="s">
        <v>3521</v>
      </c>
      <c r="C1408" s="6" t="s">
        <v>2378</v>
      </c>
      <c r="D1408" s="6" t="s">
        <v>2370</v>
      </c>
      <c r="E1408" s="6" t="s">
        <v>2405</v>
      </c>
      <c r="F1408" s="7">
        <v>45183</v>
      </c>
      <c r="G1408" s="7">
        <v>42436</v>
      </c>
      <c r="H1408" s="6" t="s">
        <v>3298</v>
      </c>
      <c r="I1408" s="6" t="s">
        <v>849</v>
      </c>
      <c r="J1408" s="6" t="s">
        <v>3419</v>
      </c>
      <c r="K1408" s="7">
        <v>45200</v>
      </c>
      <c r="L1408" s="6" t="s">
        <v>2374</v>
      </c>
      <c r="M1408" s="6" t="s">
        <v>2396</v>
      </c>
      <c r="N1408" s="6" t="s">
        <v>849</v>
      </c>
      <c r="O1408" s="7"/>
      <c r="P1408" s="6" t="s">
        <v>2376</v>
      </c>
    </row>
    <row r="1409" spans="1:16" x14ac:dyDescent="0.25">
      <c r="A1409" s="5">
        <v>84167198</v>
      </c>
      <c r="B1409" s="6" t="s">
        <v>684</v>
      </c>
      <c r="C1409" s="6" t="s">
        <v>2386</v>
      </c>
      <c r="D1409" s="6" t="s">
        <v>2370</v>
      </c>
      <c r="E1409" s="6" t="s">
        <v>2391</v>
      </c>
      <c r="F1409" s="7">
        <v>44901</v>
      </c>
      <c r="G1409" s="7">
        <v>42438</v>
      </c>
      <c r="H1409" s="6" t="s">
        <v>2901</v>
      </c>
      <c r="I1409" s="6" t="s">
        <v>849</v>
      </c>
      <c r="J1409" s="6" t="s">
        <v>3419</v>
      </c>
      <c r="K1409" s="7">
        <v>45200</v>
      </c>
      <c r="L1409" s="6" t="s">
        <v>2374</v>
      </c>
      <c r="M1409" s="6" t="s">
        <v>2420</v>
      </c>
      <c r="N1409" s="6" t="s">
        <v>849</v>
      </c>
      <c r="O1409" s="7"/>
      <c r="P1409" s="6" t="s">
        <v>2376</v>
      </c>
    </row>
    <row r="1410" spans="1:16" x14ac:dyDescent="0.25">
      <c r="A1410" s="5">
        <v>84167441</v>
      </c>
      <c r="B1410" s="6" t="s">
        <v>1285</v>
      </c>
      <c r="C1410" s="6" t="s">
        <v>2378</v>
      </c>
      <c r="D1410" s="6" t="s">
        <v>2370</v>
      </c>
      <c r="E1410" s="6" t="s">
        <v>2391</v>
      </c>
      <c r="F1410" s="7">
        <v>44151</v>
      </c>
      <c r="G1410" s="7">
        <v>42440</v>
      </c>
      <c r="H1410" s="6" t="s">
        <v>3522</v>
      </c>
      <c r="I1410" s="6" t="s">
        <v>849</v>
      </c>
      <c r="J1410" s="6" t="s">
        <v>3419</v>
      </c>
      <c r="K1410" s="7">
        <v>45200</v>
      </c>
      <c r="L1410" s="6" t="s">
        <v>2374</v>
      </c>
      <c r="M1410" s="6" t="s">
        <v>2420</v>
      </c>
      <c r="N1410" s="6" t="s">
        <v>849</v>
      </c>
      <c r="O1410" s="7"/>
      <c r="P1410" s="6" t="s">
        <v>2376</v>
      </c>
    </row>
    <row r="1411" spans="1:16" x14ac:dyDescent="0.25">
      <c r="A1411" s="5">
        <v>84167442</v>
      </c>
      <c r="B1411" s="6" t="s">
        <v>485</v>
      </c>
      <c r="C1411" s="6" t="s">
        <v>2378</v>
      </c>
      <c r="D1411" s="6" t="s">
        <v>2370</v>
      </c>
      <c r="E1411" s="6" t="s">
        <v>2371</v>
      </c>
      <c r="F1411" s="7">
        <v>42760</v>
      </c>
      <c r="G1411" s="7">
        <v>42440</v>
      </c>
      <c r="H1411" s="6" t="s">
        <v>3523</v>
      </c>
      <c r="I1411" s="6" t="s">
        <v>849</v>
      </c>
      <c r="J1411" s="6" t="s">
        <v>3419</v>
      </c>
      <c r="K1411" s="7">
        <v>45190</v>
      </c>
      <c r="L1411" s="6" t="s">
        <v>2374</v>
      </c>
      <c r="M1411" s="6" t="s">
        <v>2418</v>
      </c>
      <c r="N1411" s="6" t="s">
        <v>849</v>
      </c>
      <c r="O1411" s="7"/>
      <c r="P1411" s="6" t="s">
        <v>2376</v>
      </c>
    </row>
    <row r="1412" spans="1:16" x14ac:dyDescent="0.25">
      <c r="A1412" s="5">
        <v>84167445</v>
      </c>
      <c r="B1412" s="6" t="s">
        <v>1421</v>
      </c>
      <c r="C1412" s="6" t="s">
        <v>2378</v>
      </c>
      <c r="D1412" s="6" t="s">
        <v>2370</v>
      </c>
      <c r="E1412" s="6" t="s">
        <v>2391</v>
      </c>
      <c r="F1412" s="7">
        <v>44866</v>
      </c>
      <c r="G1412" s="7">
        <v>42440</v>
      </c>
      <c r="H1412" s="6" t="s">
        <v>3524</v>
      </c>
      <c r="I1412" s="6" t="s">
        <v>849</v>
      </c>
      <c r="J1412" s="6" t="s">
        <v>3419</v>
      </c>
      <c r="K1412" s="7">
        <v>45200</v>
      </c>
      <c r="L1412" s="6" t="s">
        <v>2374</v>
      </c>
      <c r="M1412" s="6" t="s">
        <v>2420</v>
      </c>
      <c r="N1412" s="6" t="s">
        <v>849</v>
      </c>
      <c r="O1412" s="7"/>
      <c r="P1412" s="6" t="s">
        <v>2376</v>
      </c>
    </row>
    <row r="1413" spans="1:16" x14ac:dyDescent="0.25">
      <c r="A1413" s="5">
        <v>84168722</v>
      </c>
      <c r="B1413" s="6" t="s">
        <v>3292</v>
      </c>
      <c r="C1413" s="6" t="s">
        <v>2378</v>
      </c>
      <c r="D1413" s="6" t="s">
        <v>2370</v>
      </c>
      <c r="E1413" s="6" t="s">
        <v>2391</v>
      </c>
      <c r="F1413" s="7">
        <v>44908</v>
      </c>
      <c r="G1413" s="7">
        <v>42466</v>
      </c>
      <c r="H1413" s="6" t="s">
        <v>3293</v>
      </c>
      <c r="I1413" s="6" t="s">
        <v>849</v>
      </c>
      <c r="J1413" s="6" t="s">
        <v>3419</v>
      </c>
      <c r="K1413" s="7">
        <v>45200</v>
      </c>
      <c r="L1413" s="6" t="s">
        <v>2374</v>
      </c>
      <c r="M1413" s="6" t="s">
        <v>2396</v>
      </c>
      <c r="N1413" s="6" t="s">
        <v>849</v>
      </c>
      <c r="O1413" s="7"/>
      <c r="P1413" s="6" t="s">
        <v>2376</v>
      </c>
    </row>
    <row r="1414" spans="1:16" x14ac:dyDescent="0.25">
      <c r="A1414" s="5">
        <v>84168861</v>
      </c>
      <c r="B1414" s="6" t="s">
        <v>1887</v>
      </c>
      <c r="C1414" s="6" t="s">
        <v>849</v>
      </c>
      <c r="D1414" s="6" t="s">
        <v>2370</v>
      </c>
      <c r="E1414" s="6" t="s">
        <v>2371</v>
      </c>
      <c r="F1414" s="7">
        <v>42590</v>
      </c>
      <c r="G1414" s="7">
        <v>42468</v>
      </c>
      <c r="H1414" s="6" t="s">
        <v>2747</v>
      </c>
      <c r="I1414" s="6" t="s">
        <v>849</v>
      </c>
      <c r="J1414" s="6" t="s">
        <v>3419</v>
      </c>
      <c r="K1414" s="7">
        <v>45151</v>
      </c>
      <c r="L1414" s="6" t="s">
        <v>2374</v>
      </c>
      <c r="M1414" s="6" t="s">
        <v>2403</v>
      </c>
      <c r="N1414" s="6" t="s">
        <v>849</v>
      </c>
      <c r="O1414" s="7"/>
      <c r="P1414" s="6" t="s">
        <v>2376</v>
      </c>
    </row>
    <row r="1415" spans="1:16" x14ac:dyDescent="0.25">
      <c r="A1415" s="5">
        <v>84169048</v>
      </c>
      <c r="B1415" s="6" t="s">
        <v>3525</v>
      </c>
      <c r="C1415" s="6" t="s">
        <v>2378</v>
      </c>
      <c r="D1415" s="6" t="s">
        <v>2370</v>
      </c>
      <c r="E1415" s="6" t="s">
        <v>2411</v>
      </c>
      <c r="F1415" s="7">
        <v>42841</v>
      </c>
      <c r="G1415" s="7">
        <v>42474</v>
      </c>
      <c r="H1415" s="6" t="s">
        <v>3526</v>
      </c>
      <c r="I1415" s="6" t="s">
        <v>849</v>
      </c>
      <c r="J1415" s="6" t="s">
        <v>3419</v>
      </c>
      <c r="K1415" s="7">
        <v>45027</v>
      </c>
      <c r="L1415" s="6" t="s">
        <v>2374</v>
      </c>
      <c r="M1415" s="6" t="s">
        <v>2868</v>
      </c>
      <c r="N1415" s="6" t="s">
        <v>849</v>
      </c>
      <c r="O1415" s="7"/>
      <c r="P1415" s="6" t="s">
        <v>2376</v>
      </c>
    </row>
    <row r="1416" spans="1:16" x14ac:dyDescent="0.25">
      <c r="A1416" s="5">
        <v>84169101</v>
      </c>
      <c r="B1416" s="6" t="s">
        <v>3527</v>
      </c>
      <c r="C1416" s="6" t="s">
        <v>2378</v>
      </c>
      <c r="D1416" s="6" t="s">
        <v>2370</v>
      </c>
      <c r="E1416" s="6" t="s">
        <v>2411</v>
      </c>
      <c r="F1416" s="7">
        <v>42948</v>
      </c>
      <c r="G1416" s="7">
        <v>42474</v>
      </c>
      <c r="H1416" s="6" t="s">
        <v>3528</v>
      </c>
      <c r="I1416" s="6" t="s">
        <v>849</v>
      </c>
      <c r="J1416" s="6" t="s">
        <v>3419</v>
      </c>
      <c r="K1416" s="7">
        <v>45200</v>
      </c>
      <c r="L1416" s="6" t="s">
        <v>2374</v>
      </c>
      <c r="M1416" s="6" t="s">
        <v>2530</v>
      </c>
      <c r="N1416" s="6" t="s">
        <v>849</v>
      </c>
      <c r="O1416" s="7"/>
      <c r="P1416" s="6" t="s">
        <v>2376</v>
      </c>
    </row>
    <row r="1417" spans="1:16" x14ac:dyDescent="0.25">
      <c r="A1417" s="5">
        <v>84169201</v>
      </c>
      <c r="B1417" s="6" t="s">
        <v>3529</v>
      </c>
      <c r="C1417" s="6" t="s">
        <v>2378</v>
      </c>
      <c r="D1417" s="6" t="s">
        <v>2370</v>
      </c>
      <c r="E1417" s="6" t="s">
        <v>2391</v>
      </c>
      <c r="F1417" s="7">
        <v>44624</v>
      </c>
      <c r="G1417" s="7">
        <v>42480</v>
      </c>
      <c r="H1417" s="6" t="s">
        <v>3530</v>
      </c>
      <c r="I1417" s="6" t="s">
        <v>849</v>
      </c>
      <c r="J1417" s="6" t="s">
        <v>3419</v>
      </c>
      <c r="K1417" s="7">
        <v>45200</v>
      </c>
      <c r="L1417" s="6" t="s">
        <v>2374</v>
      </c>
      <c r="M1417" s="6" t="s">
        <v>2393</v>
      </c>
      <c r="N1417" s="6" t="s">
        <v>849</v>
      </c>
      <c r="O1417" s="7"/>
      <c r="P1417" s="6" t="s">
        <v>2376</v>
      </c>
    </row>
    <row r="1418" spans="1:16" x14ac:dyDescent="0.25">
      <c r="A1418" s="5">
        <v>84169311</v>
      </c>
      <c r="B1418" s="6" t="s">
        <v>833</v>
      </c>
      <c r="C1418" s="6" t="s">
        <v>2378</v>
      </c>
      <c r="D1418" s="6" t="s">
        <v>2370</v>
      </c>
      <c r="E1418" s="6" t="s">
        <v>2371</v>
      </c>
      <c r="F1418" s="7">
        <v>43040</v>
      </c>
      <c r="G1418" s="7">
        <v>42487</v>
      </c>
      <c r="H1418" s="6" t="s">
        <v>3444</v>
      </c>
      <c r="I1418" s="6" t="s">
        <v>849</v>
      </c>
      <c r="J1418" s="6" t="s">
        <v>3419</v>
      </c>
      <c r="K1418" s="7">
        <v>45200</v>
      </c>
      <c r="L1418" s="6" t="s">
        <v>2374</v>
      </c>
      <c r="M1418" s="6" t="s">
        <v>2396</v>
      </c>
      <c r="N1418" s="6" t="s">
        <v>849</v>
      </c>
      <c r="O1418" s="7"/>
      <c r="P1418" s="6" t="s">
        <v>2376</v>
      </c>
    </row>
    <row r="1419" spans="1:16" x14ac:dyDescent="0.25">
      <c r="A1419" s="5">
        <v>84169312</v>
      </c>
      <c r="B1419" s="6" t="s">
        <v>557</v>
      </c>
      <c r="C1419" s="6" t="s">
        <v>2378</v>
      </c>
      <c r="D1419" s="6" t="s">
        <v>2370</v>
      </c>
      <c r="E1419" s="6" t="s">
        <v>2371</v>
      </c>
      <c r="F1419" s="7">
        <v>45132</v>
      </c>
      <c r="G1419" s="7">
        <v>42487</v>
      </c>
      <c r="H1419" s="6" t="s">
        <v>3511</v>
      </c>
      <c r="I1419" s="6" t="s">
        <v>849</v>
      </c>
      <c r="J1419" s="6" t="s">
        <v>3419</v>
      </c>
      <c r="K1419" s="7">
        <v>45200</v>
      </c>
      <c r="L1419" s="6" t="s">
        <v>2374</v>
      </c>
      <c r="M1419" s="6" t="s">
        <v>2396</v>
      </c>
      <c r="N1419" s="6" t="s">
        <v>849</v>
      </c>
      <c r="O1419" s="7"/>
      <c r="P1419" s="6" t="s">
        <v>2376</v>
      </c>
    </row>
    <row r="1420" spans="1:16" x14ac:dyDescent="0.25">
      <c r="A1420" s="5">
        <v>84169346</v>
      </c>
      <c r="B1420" s="6" t="s">
        <v>558</v>
      </c>
      <c r="C1420" s="6" t="s">
        <v>2378</v>
      </c>
      <c r="D1420" s="6" t="s">
        <v>2370</v>
      </c>
      <c r="E1420" s="6" t="s">
        <v>2411</v>
      </c>
      <c r="F1420" s="7">
        <v>42826</v>
      </c>
      <c r="G1420" s="7">
        <v>42492</v>
      </c>
      <c r="H1420" s="6" t="s">
        <v>3511</v>
      </c>
      <c r="I1420" s="6" t="s">
        <v>849</v>
      </c>
      <c r="J1420" s="6" t="s">
        <v>3419</v>
      </c>
      <c r="K1420" s="7">
        <v>45200</v>
      </c>
      <c r="L1420" s="6" t="s">
        <v>2374</v>
      </c>
      <c r="M1420" s="6" t="s">
        <v>2530</v>
      </c>
      <c r="N1420" s="6" t="s">
        <v>849</v>
      </c>
      <c r="O1420" s="7"/>
      <c r="P1420" s="6" t="s">
        <v>2376</v>
      </c>
    </row>
    <row r="1421" spans="1:16" x14ac:dyDescent="0.25">
      <c r="A1421" s="5">
        <v>84169369</v>
      </c>
      <c r="B1421" s="6" t="s">
        <v>3531</v>
      </c>
      <c r="C1421" s="6" t="s">
        <v>2378</v>
      </c>
      <c r="D1421" s="6" t="s">
        <v>2370</v>
      </c>
      <c r="E1421" s="6" t="s">
        <v>2391</v>
      </c>
      <c r="F1421" s="7">
        <v>44931</v>
      </c>
      <c r="G1421" s="7">
        <v>42506</v>
      </c>
      <c r="H1421" s="6" t="s">
        <v>3304</v>
      </c>
      <c r="I1421" s="6" t="s">
        <v>849</v>
      </c>
      <c r="J1421" s="6" t="s">
        <v>3419</v>
      </c>
      <c r="K1421" s="7">
        <v>45200</v>
      </c>
      <c r="L1421" s="6" t="s">
        <v>2374</v>
      </c>
      <c r="M1421" s="6" t="s">
        <v>2396</v>
      </c>
      <c r="N1421" s="6" t="s">
        <v>849</v>
      </c>
      <c r="O1421" s="7"/>
      <c r="P1421" s="6" t="s">
        <v>2376</v>
      </c>
    </row>
    <row r="1422" spans="1:16" x14ac:dyDescent="0.25">
      <c r="A1422" s="5">
        <v>84169506</v>
      </c>
      <c r="B1422" s="6" t="s">
        <v>3532</v>
      </c>
      <c r="C1422" s="6" t="s">
        <v>849</v>
      </c>
      <c r="D1422" s="6" t="s">
        <v>2370</v>
      </c>
      <c r="E1422" s="6" t="s">
        <v>2371</v>
      </c>
      <c r="F1422" s="7">
        <v>42604</v>
      </c>
      <c r="G1422" s="7">
        <v>42495</v>
      </c>
      <c r="H1422" s="6" t="s">
        <v>2753</v>
      </c>
      <c r="I1422" s="6" t="s">
        <v>849</v>
      </c>
      <c r="J1422" s="6" t="s">
        <v>3419</v>
      </c>
      <c r="K1422" s="7">
        <v>45151</v>
      </c>
      <c r="L1422" s="6" t="s">
        <v>2374</v>
      </c>
      <c r="M1422" s="6" t="s">
        <v>2403</v>
      </c>
      <c r="N1422" s="6" t="s">
        <v>849</v>
      </c>
      <c r="O1422" s="7"/>
      <c r="P1422" s="6" t="s">
        <v>2376</v>
      </c>
    </row>
    <row r="1423" spans="1:16" x14ac:dyDescent="0.25">
      <c r="A1423" s="5">
        <v>84169645</v>
      </c>
      <c r="B1423" s="6" t="s">
        <v>3533</v>
      </c>
      <c r="C1423" s="6" t="s">
        <v>2378</v>
      </c>
      <c r="D1423" s="6" t="s">
        <v>2370</v>
      </c>
      <c r="E1423" s="6" t="s">
        <v>2391</v>
      </c>
      <c r="F1423" s="7">
        <v>44901</v>
      </c>
      <c r="G1423" s="7">
        <v>42506</v>
      </c>
      <c r="H1423" s="6" t="s">
        <v>3287</v>
      </c>
      <c r="I1423" s="6" t="s">
        <v>849</v>
      </c>
      <c r="J1423" s="6" t="s">
        <v>3419</v>
      </c>
      <c r="K1423" s="7">
        <v>45200</v>
      </c>
      <c r="L1423" s="6" t="s">
        <v>2374</v>
      </c>
      <c r="M1423" s="6" t="s">
        <v>2396</v>
      </c>
      <c r="N1423" s="6" t="s">
        <v>849</v>
      </c>
      <c r="O1423" s="7"/>
      <c r="P1423" s="6" t="s">
        <v>2376</v>
      </c>
    </row>
    <row r="1424" spans="1:16" x14ac:dyDescent="0.25">
      <c r="A1424" s="5">
        <v>84169646</v>
      </c>
      <c r="B1424" s="6" t="s">
        <v>3534</v>
      </c>
      <c r="C1424" s="6" t="s">
        <v>2378</v>
      </c>
      <c r="D1424" s="6" t="s">
        <v>2370</v>
      </c>
      <c r="E1424" s="6" t="s">
        <v>2371</v>
      </c>
      <c r="F1424" s="7">
        <v>42891</v>
      </c>
      <c r="G1424" s="7">
        <v>42506</v>
      </c>
      <c r="H1424" s="6" t="s">
        <v>3280</v>
      </c>
      <c r="I1424" s="6" t="s">
        <v>849</v>
      </c>
      <c r="J1424" s="6" t="s">
        <v>3419</v>
      </c>
      <c r="K1424" s="7">
        <v>45200</v>
      </c>
      <c r="L1424" s="6" t="s">
        <v>2374</v>
      </c>
      <c r="M1424" s="6" t="s">
        <v>2396</v>
      </c>
      <c r="N1424" s="6" t="s">
        <v>849</v>
      </c>
      <c r="O1424" s="7"/>
      <c r="P1424" s="6" t="s">
        <v>2376</v>
      </c>
    </row>
    <row r="1425" spans="1:16" x14ac:dyDescent="0.25">
      <c r="A1425" s="5">
        <v>84169751</v>
      </c>
      <c r="B1425" s="6" t="s">
        <v>3535</v>
      </c>
      <c r="C1425" s="6" t="s">
        <v>2378</v>
      </c>
      <c r="D1425" s="6" t="s">
        <v>2370</v>
      </c>
      <c r="E1425" s="6" t="s">
        <v>2391</v>
      </c>
      <c r="F1425" s="7">
        <v>44848</v>
      </c>
      <c r="G1425" s="7">
        <v>42506</v>
      </c>
      <c r="H1425" s="6" t="s">
        <v>3536</v>
      </c>
      <c r="I1425" s="6" t="s">
        <v>849</v>
      </c>
      <c r="J1425" s="6" t="s">
        <v>3419</v>
      </c>
      <c r="K1425" s="7">
        <v>45200</v>
      </c>
      <c r="L1425" s="6" t="s">
        <v>2374</v>
      </c>
      <c r="M1425" s="6" t="s">
        <v>2393</v>
      </c>
      <c r="N1425" s="6" t="s">
        <v>849</v>
      </c>
      <c r="O1425" s="7"/>
      <c r="P1425" s="6" t="s">
        <v>2376</v>
      </c>
    </row>
    <row r="1426" spans="1:16" x14ac:dyDescent="0.25">
      <c r="A1426" s="5">
        <v>84169752</v>
      </c>
      <c r="B1426" s="6" t="s">
        <v>3537</v>
      </c>
      <c r="C1426" s="6" t="s">
        <v>2378</v>
      </c>
      <c r="D1426" s="6" t="s">
        <v>2370</v>
      </c>
      <c r="E1426" s="6" t="s">
        <v>2391</v>
      </c>
      <c r="F1426" s="7">
        <v>44848</v>
      </c>
      <c r="G1426" s="7">
        <v>42506</v>
      </c>
      <c r="H1426" s="6" t="s">
        <v>3538</v>
      </c>
      <c r="I1426" s="6" t="s">
        <v>849</v>
      </c>
      <c r="J1426" s="6" t="s">
        <v>3419</v>
      </c>
      <c r="K1426" s="7">
        <v>45200</v>
      </c>
      <c r="L1426" s="6" t="s">
        <v>2374</v>
      </c>
      <c r="M1426" s="6" t="s">
        <v>2393</v>
      </c>
      <c r="N1426" s="6" t="s">
        <v>849</v>
      </c>
      <c r="O1426" s="7"/>
      <c r="P1426" s="6" t="s">
        <v>2376</v>
      </c>
    </row>
    <row r="1427" spans="1:16" x14ac:dyDescent="0.25">
      <c r="A1427" s="5">
        <v>84169753</v>
      </c>
      <c r="B1427" s="6" t="s">
        <v>3539</v>
      </c>
      <c r="C1427" s="6" t="s">
        <v>2378</v>
      </c>
      <c r="D1427" s="6" t="s">
        <v>2370</v>
      </c>
      <c r="E1427" s="6" t="s">
        <v>2405</v>
      </c>
      <c r="F1427" s="7">
        <v>45112</v>
      </c>
      <c r="G1427" s="7">
        <v>42506</v>
      </c>
      <c r="H1427" s="6" t="s">
        <v>3540</v>
      </c>
      <c r="I1427" s="6" t="s">
        <v>849</v>
      </c>
      <c r="J1427" s="6" t="s">
        <v>3419</v>
      </c>
      <c r="K1427" s="7">
        <v>45200</v>
      </c>
      <c r="L1427" s="6" t="s">
        <v>2374</v>
      </c>
      <c r="M1427" s="6" t="s">
        <v>2393</v>
      </c>
      <c r="N1427" s="6" t="s">
        <v>849</v>
      </c>
      <c r="O1427" s="7"/>
      <c r="P1427" s="6" t="s">
        <v>2376</v>
      </c>
    </row>
    <row r="1428" spans="1:16" x14ac:dyDescent="0.25">
      <c r="A1428" s="5">
        <v>84170035</v>
      </c>
      <c r="B1428" s="6" t="s">
        <v>3541</v>
      </c>
      <c r="C1428" s="6" t="s">
        <v>2378</v>
      </c>
      <c r="D1428" s="6" t="s">
        <v>2370</v>
      </c>
      <c r="E1428" s="6" t="s">
        <v>2391</v>
      </c>
      <c r="F1428" s="7">
        <v>44915</v>
      </c>
      <c r="G1428" s="7">
        <v>42515</v>
      </c>
      <c r="H1428" s="6" t="s">
        <v>3276</v>
      </c>
      <c r="I1428" s="6" t="s">
        <v>849</v>
      </c>
      <c r="J1428" s="6" t="s">
        <v>3419</v>
      </c>
      <c r="K1428" s="7">
        <v>45200</v>
      </c>
      <c r="L1428" s="6" t="s">
        <v>2374</v>
      </c>
      <c r="M1428" s="6" t="s">
        <v>2396</v>
      </c>
      <c r="N1428" s="6" t="s">
        <v>849</v>
      </c>
      <c r="O1428" s="7"/>
      <c r="P1428" s="6" t="s">
        <v>2376</v>
      </c>
    </row>
    <row r="1429" spans="1:16" x14ac:dyDescent="0.25">
      <c r="A1429" s="5">
        <v>84170041</v>
      </c>
      <c r="B1429" s="6" t="s">
        <v>3542</v>
      </c>
      <c r="C1429" s="6" t="s">
        <v>2378</v>
      </c>
      <c r="D1429" s="6" t="s">
        <v>2370</v>
      </c>
      <c r="E1429" s="6" t="s">
        <v>2405</v>
      </c>
      <c r="F1429" s="7">
        <v>45058</v>
      </c>
      <c r="G1429" s="7">
        <v>42515</v>
      </c>
      <c r="H1429" s="6" t="s">
        <v>3278</v>
      </c>
      <c r="I1429" s="6" t="s">
        <v>849</v>
      </c>
      <c r="J1429" s="6" t="s">
        <v>3419</v>
      </c>
      <c r="K1429" s="7">
        <v>45200</v>
      </c>
      <c r="L1429" s="6" t="s">
        <v>2374</v>
      </c>
      <c r="M1429" s="6" t="s">
        <v>2396</v>
      </c>
      <c r="N1429" s="6" t="s">
        <v>849</v>
      </c>
      <c r="O1429" s="7"/>
      <c r="P1429" s="6" t="s">
        <v>2376</v>
      </c>
    </row>
    <row r="1430" spans="1:16" x14ac:dyDescent="0.25">
      <c r="A1430" s="5">
        <v>84170042</v>
      </c>
      <c r="B1430" s="6" t="s">
        <v>3543</v>
      </c>
      <c r="C1430" s="6" t="s">
        <v>2378</v>
      </c>
      <c r="D1430" s="6" t="s">
        <v>2370</v>
      </c>
      <c r="E1430" s="6" t="s">
        <v>2371</v>
      </c>
      <c r="F1430" s="7">
        <v>42880</v>
      </c>
      <c r="G1430" s="7">
        <v>42515</v>
      </c>
      <c r="H1430" s="6" t="s">
        <v>3282</v>
      </c>
      <c r="I1430" s="6" t="s">
        <v>849</v>
      </c>
      <c r="J1430" s="6" t="s">
        <v>3419</v>
      </c>
      <c r="K1430" s="7">
        <v>45200</v>
      </c>
      <c r="L1430" s="6" t="s">
        <v>2374</v>
      </c>
      <c r="M1430" s="6" t="s">
        <v>2396</v>
      </c>
      <c r="N1430" s="6" t="s">
        <v>849</v>
      </c>
      <c r="O1430" s="7"/>
      <c r="P1430" s="6" t="s">
        <v>2376</v>
      </c>
    </row>
    <row r="1431" spans="1:16" x14ac:dyDescent="0.25">
      <c r="A1431" s="5">
        <v>84170043</v>
      </c>
      <c r="B1431" s="6" t="s">
        <v>3544</v>
      </c>
      <c r="C1431" s="6" t="s">
        <v>2378</v>
      </c>
      <c r="D1431" s="6" t="s">
        <v>2370</v>
      </c>
      <c r="E1431" s="6" t="s">
        <v>2391</v>
      </c>
      <c r="F1431" s="7">
        <v>44914</v>
      </c>
      <c r="G1431" s="7">
        <v>42515</v>
      </c>
      <c r="H1431" s="6" t="s">
        <v>3274</v>
      </c>
      <c r="I1431" s="6" t="s">
        <v>849</v>
      </c>
      <c r="J1431" s="6" t="s">
        <v>3419</v>
      </c>
      <c r="K1431" s="7">
        <v>45200</v>
      </c>
      <c r="L1431" s="6" t="s">
        <v>2374</v>
      </c>
      <c r="M1431" s="6" t="s">
        <v>2396</v>
      </c>
      <c r="N1431" s="6" t="s">
        <v>849</v>
      </c>
      <c r="O1431" s="7"/>
      <c r="P1431" s="6" t="s">
        <v>2376</v>
      </c>
    </row>
    <row r="1432" spans="1:16" x14ac:dyDescent="0.25">
      <c r="A1432" s="5">
        <v>84170044</v>
      </c>
      <c r="B1432" s="6" t="s">
        <v>3545</v>
      </c>
      <c r="C1432" s="6" t="s">
        <v>2378</v>
      </c>
      <c r="D1432" s="6" t="s">
        <v>2370</v>
      </c>
      <c r="E1432" s="6" t="s">
        <v>2391</v>
      </c>
      <c r="F1432" s="7">
        <v>44907</v>
      </c>
      <c r="G1432" s="7">
        <v>42515</v>
      </c>
      <c r="H1432" s="6" t="s">
        <v>3291</v>
      </c>
      <c r="I1432" s="6" t="s">
        <v>849</v>
      </c>
      <c r="J1432" s="6" t="s">
        <v>3419</v>
      </c>
      <c r="K1432" s="7">
        <v>45200</v>
      </c>
      <c r="L1432" s="6" t="s">
        <v>2374</v>
      </c>
      <c r="M1432" s="6" t="s">
        <v>2396</v>
      </c>
      <c r="N1432" s="6" t="s">
        <v>849</v>
      </c>
      <c r="O1432" s="7"/>
      <c r="P1432" s="6" t="s">
        <v>2376</v>
      </c>
    </row>
    <row r="1433" spans="1:16" x14ac:dyDescent="0.25">
      <c r="A1433" s="5">
        <v>84170045</v>
      </c>
      <c r="B1433" s="6" t="s">
        <v>3546</v>
      </c>
      <c r="C1433" s="6" t="s">
        <v>2378</v>
      </c>
      <c r="D1433" s="6" t="s">
        <v>2370</v>
      </c>
      <c r="E1433" s="6" t="s">
        <v>2391</v>
      </c>
      <c r="F1433" s="7">
        <v>44907</v>
      </c>
      <c r="G1433" s="7">
        <v>42515</v>
      </c>
      <c r="H1433" s="6" t="s">
        <v>3289</v>
      </c>
      <c r="I1433" s="6" t="s">
        <v>849</v>
      </c>
      <c r="J1433" s="6" t="s">
        <v>3419</v>
      </c>
      <c r="K1433" s="7">
        <v>45200</v>
      </c>
      <c r="L1433" s="6" t="s">
        <v>2374</v>
      </c>
      <c r="M1433" s="6" t="s">
        <v>2396</v>
      </c>
      <c r="N1433" s="6" t="s">
        <v>849</v>
      </c>
      <c r="O1433" s="7"/>
      <c r="P1433" s="6" t="s">
        <v>2376</v>
      </c>
    </row>
    <row r="1434" spans="1:16" x14ac:dyDescent="0.25">
      <c r="A1434" s="5">
        <v>84170047</v>
      </c>
      <c r="B1434" s="6" t="s">
        <v>3547</v>
      </c>
      <c r="C1434" s="6" t="s">
        <v>2378</v>
      </c>
      <c r="D1434" s="6" t="s">
        <v>2370</v>
      </c>
      <c r="E1434" s="6" t="s">
        <v>2405</v>
      </c>
      <c r="F1434" s="7">
        <v>45183</v>
      </c>
      <c r="G1434" s="7">
        <v>42515</v>
      </c>
      <c r="H1434" s="6" t="s">
        <v>3285</v>
      </c>
      <c r="I1434" s="6" t="s">
        <v>849</v>
      </c>
      <c r="J1434" s="6" t="s">
        <v>3419</v>
      </c>
      <c r="K1434" s="7">
        <v>45200</v>
      </c>
      <c r="L1434" s="6" t="s">
        <v>2374</v>
      </c>
      <c r="M1434" s="6" t="s">
        <v>2396</v>
      </c>
      <c r="N1434" s="6" t="s">
        <v>849</v>
      </c>
      <c r="O1434" s="7"/>
      <c r="P1434" s="6" t="s">
        <v>2376</v>
      </c>
    </row>
    <row r="1435" spans="1:16" x14ac:dyDescent="0.25">
      <c r="A1435" s="5">
        <v>84170049</v>
      </c>
      <c r="B1435" s="6" t="s">
        <v>3548</v>
      </c>
      <c r="C1435" s="6" t="s">
        <v>2378</v>
      </c>
      <c r="D1435" s="6" t="s">
        <v>2370</v>
      </c>
      <c r="E1435" s="6" t="s">
        <v>2405</v>
      </c>
      <c r="F1435" s="7">
        <v>45112</v>
      </c>
      <c r="G1435" s="7">
        <v>42515</v>
      </c>
      <c r="H1435" s="6" t="s">
        <v>3549</v>
      </c>
      <c r="I1435" s="6" t="s">
        <v>849</v>
      </c>
      <c r="J1435" s="6" t="s">
        <v>3419</v>
      </c>
      <c r="K1435" s="7">
        <v>45200</v>
      </c>
      <c r="L1435" s="6" t="s">
        <v>2374</v>
      </c>
      <c r="M1435" s="6" t="s">
        <v>2420</v>
      </c>
      <c r="N1435" s="6" t="s">
        <v>849</v>
      </c>
      <c r="O1435" s="7"/>
      <c r="P1435" s="6" t="s">
        <v>2376</v>
      </c>
    </row>
    <row r="1436" spans="1:16" x14ac:dyDescent="0.25">
      <c r="A1436" s="5">
        <v>84170089</v>
      </c>
      <c r="B1436" s="6" t="s">
        <v>3550</v>
      </c>
      <c r="C1436" s="6" t="s">
        <v>2378</v>
      </c>
      <c r="D1436" s="6" t="s">
        <v>2370</v>
      </c>
      <c r="E1436" s="6" t="s">
        <v>2391</v>
      </c>
      <c r="F1436" s="7">
        <v>45083</v>
      </c>
      <c r="G1436" s="7">
        <v>42516</v>
      </c>
      <c r="H1436" s="6" t="s">
        <v>3302</v>
      </c>
      <c r="I1436" s="6" t="s">
        <v>849</v>
      </c>
      <c r="J1436" s="6" t="s">
        <v>3419</v>
      </c>
      <c r="K1436" s="7">
        <v>45200</v>
      </c>
      <c r="L1436" s="6" t="s">
        <v>2374</v>
      </c>
      <c r="M1436" s="6" t="s">
        <v>2396</v>
      </c>
      <c r="N1436" s="6" t="s">
        <v>849</v>
      </c>
      <c r="O1436" s="7"/>
      <c r="P1436" s="6" t="s">
        <v>2376</v>
      </c>
    </row>
    <row r="1437" spans="1:16" x14ac:dyDescent="0.25">
      <c r="A1437" s="5">
        <v>84170090</v>
      </c>
      <c r="B1437" s="6" t="s">
        <v>3551</v>
      </c>
      <c r="C1437" s="6" t="s">
        <v>2378</v>
      </c>
      <c r="D1437" s="6" t="s">
        <v>2370</v>
      </c>
      <c r="E1437" s="6" t="s">
        <v>2391</v>
      </c>
      <c r="F1437" s="7">
        <v>44896</v>
      </c>
      <c r="G1437" s="7">
        <v>42516</v>
      </c>
      <c r="H1437" s="6" t="s">
        <v>3300</v>
      </c>
      <c r="I1437" s="6" t="s">
        <v>849</v>
      </c>
      <c r="J1437" s="6" t="s">
        <v>3419</v>
      </c>
      <c r="K1437" s="7">
        <v>45200</v>
      </c>
      <c r="L1437" s="6" t="s">
        <v>2374</v>
      </c>
      <c r="M1437" s="6" t="s">
        <v>2396</v>
      </c>
      <c r="N1437" s="6" t="s">
        <v>849</v>
      </c>
      <c r="O1437" s="7"/>
      <c r="P1437" s="6" t="s">
        <v>2376</v>
      </c>
    </row>
    <row r="1438" spans="1:16" x14ac:dyDescent="0.25">
      <c r="A1438" s="5">
        <v>84170102</v>
      </c>
      <c r="B1438" s="6" t="s">
        <v>3552</v>
      </c>
      <c r="C1438" s="6" t="s">
        <v>2378</v>
      </c>
      <c r="D1438" s="6" t="s">
        <v>2370</v>
      </c>
      <c r="E1438" s="6" t="s">
        <v>2405</v>
      </c>
      <c r="F1438" s="7">
        <v>45112</v>
      </c>
      <c r="G1438" s="7">
        <v>42516</v>
      </c>
      <c r="H1438" s="6" t="s">
        <v>3553</v>
      </c>
      <c r="I1438" s="6" t="s">
        <v>849</v>
      </c>
      <c r="J1438" s="6" t="s">
        <v>3419</v>
      </c>
      <c r="K1438" s="7">
        <v>45200</v>
      </c>
      <c r="L1438" s="6" t="s">
        <v>2374</v>
      </c>
      <c r="M1438" s="6" t="s">
        <v>2393</v>
      </c>
      <c r="N1438" s="6" t="s">
        <v>849</v>
      </c>
      <c r="O1438" s="7"/>
      <c r="P1438" s="6" t="s">
        <v>2376</v>
      </c>
    </row>
    <row r="1439" spans="1:16" x14ac:dyDescent="0.25">
      <c r="A1439" s="5">
        <v>84170107</v>
      </c>
      <c r="B1439" s="6" t="s">
        <v>3554</v>
      </c>
      <c r="C1439" s="6" t="s">
        <v>2378</v>
      </c>
      <c r="D1439" s="6" t="s">
        <v>2370</v>
      </c>
      <c r="E1439" s="6" t="s">
        <v>2391</v>
      </c>
      <c r="F1439" s="7">
        <v>45090</v>
      </c>
      <c r="G1439" s="7">
        <v>42516</v>
      </c>
      <c r="H1439" s="6" t="s">
        <v>3555</v>
      </c>
      <c r="I1439" s="6" t="s">
        <v>849</v>
      </c>
      <c r="J1439" s="6" t="s">
        <v>3419</v>
      </c>
      <c r="K1439" s="7">
        <v>45200</v>
      </c>
      <c r="L1439" s="6" t="s">
        <v>2374</v>
      </c>
      <c r="M1439" s="6" t="s">
        <v>2396</v>
      </c>
      <c r="N1439" s="6" t="s">
        <v>849</v>
      </c>
      <c r="O1439" s="7"/>
      <c r="P1439" s="6" t="s">
        <v>2376</v>
      </c>
    </row>
    <row r="1440" spans="1:16" x14ac:dyDescent="0.25">
      <c r="A1440" s="5">
        <v>84172871</v>
      </c>
      <c r="B1440" s="6" t="s">
        <v>1985</v>
      </c>
      <c r="C1440" s="6" t="s">
        <v>2378</v>
      </c>
      <c r="D1440" s="6" t="s">
        <v>2370</v>
      </c>
      <c r="E1440" s="6" t="s">
        <v>2391</v>
      </c>
      <c r="F1440" s="7">
        <v>45000</v>
      </c>
      <c r="G1440" s="7">
        <v>42597</v>
      </c>
      <c r="H1440" s="6" t="s">
        <v>3161</v>
      </c>
      <c r="I1440" s="6" t="s">
        <v>849</v>
      </c>
      <c r="J1440" s="6" t="s">
        <v>3419</v>
      </c>
      <c r="K1440" s="7">
        <v>45200</v>
      </c>
      <c r="L1440" s="6" t="s">
        <v>2374</v>
      </c>
      <c r="M1440" s="6" t="s">
        <v>2420</v>
      </c>
      <c r="N1440" s="6" t="s">
        <v>849</v>
      </c>
      <c r="O1440" s="7"/>
      <c r="P1440" s="6" t="s">
        <v>2376</v>
      </c>
    </row>
    <row r="1441" spans="1:16" x14ac:dyDescent="0.25">
      <c r="A1441" s="5">
        <v>84172951</v>
      </c>
      <c r="B1441" s="6" t="s">
        <v>559</v>
      </c>
      <c r="C1441" s="6" t="s">
        <v>2378</v>
      </c>
      <c r="D1441" s="6" t="s">
        <v>2370</v>
      </c>
      <c r="E1441" s="6" t="s">
        <v>2391</v>
      </c>
      <c r="F1441" s="7">
        <v>43900</v>
      </c>
      <c r="G1441" s="7">
        <v>42613</v>
      </c>
      <c r="H1441" s="6" t="s">
        <v>3526</v>
      </c>
      <c r="I1441" s="6" t="s">
        <v>849</v>
      </c>
      <c r="J1441" s="6" t="s">
        <v>3419</v>
      </c>
      <c r="K1441" s="7">
        <v>45200</v>
      </c>
      <c r="L1441" s="6" t="s">
        <v>2374</v>
      </c>
      <c r="M1441" s="6" t="s">
        <v>2530</v>
      </c>
      <c r="N1441" s="6" t="s">
        <v>849</v>
      </c>
      <c r="O1441" s="7"/>
      <c r="P1441" s="6" t="s">
        <v>2376</v>
      </c>
    </row>
    <row r="1442" spans="1:16" x14ac:dyDescent="0.25">
      <c r="A1442">
        <v>67268436</v>
      </c>
      <c r="B1442" t="s">
        <v>404</v>
      </c>
      <c r="H1442" s="19"/>
      <c r="I1442" s="19"/>
      <c r="L1442" s="19"/>
    </row>
    <row r="1443" spans="1:16" x14ac:dyDescent="0.25">
      <c r="A1443">
        <v>69964648</v>
      </c>
      <c r="B1443" t="s">
        <v>468</v>
      </c>
      <c r="H1443" s="19"/>
      <c r="I1443" s="19"/>
      <c r="L1443" s="19"/>
    </row>
    <row r="1444" spans="1:16" x14ac:dyDescent="0.25">
      <c r="A1444">
        <v>69986511</v>
      </c>
      <c r="B1444" t="s">
        <v>478</v>
      </c>
      <c r="H1444" s="19"/>
      <c r="I1444" s="19"/>
      <c r="L1444" s="19"/>
    </row>
    <row r="1445" spans="1:16" x14ac:dyDescent="0.25">
      <c r="A1445">
        <v>62715596</v>
      </c>
      <c r="B1445" t="s">
        <v>1236</v>
      </c>
      <c r="H1445" s="19"/>
      <c r="I1445" s="19"/>
      <c r="L1445" s="19"/>
    </row>
    <row r="1446" spans="1:16" x14ac:dyDescent="0.25">
      <c r="A1446">
        <v>62715595</v>
      </c>
      <c r="B1446" t="s">
        <v>584</v>
      </c>
      <c r="H1446" s="19"/>
      <c r="I1446" s="19"/>
      <c r="L1446" s="19"/>
    </row>
    <row r="1447" spans="1:16" x14ac:dyDescent="0.25">
      <c r="A1447">
        <v>62717346</v>
      </c>
      <c r="B1447" t="s">
        <v>585</v>
      </c>
      <c r="H1447" s="19"/>
      <c r="I1447" s="19"/>
      <c r="L1447" s="19"/>
    </row>
    <row r="1448" spans="1:16" x14ac:dyDescent="0.25">
      <c r="A1448">
        <v>69779642</v>
      </c>
      <c r="B1448" t="s">
        <v>178</v>
      </c>
      <c r="H1448" s="19"/>
      <c r="I1448" s="19"/>
      <c r="L1448" s="19"/>
    </row>
    <row r="1449" spans="1:16" x14ac:dyDescent="0.25">
      <c r="A1449">
        <v>69964637</v>
      </c>
      <c r="B1449" t="s">
        <v>172</v>
      </c>
      <c r="H1449" s="19"/>
      <c r="I1449" s="19"/>
      <c r="L1449" s="19"/>
    </row>
    <row r="1450" spans="1:16" x14ac:dyDescent="0.25">
      <c r="A1450">
        <v>69964643</v>
      </c>
      <c r="B1450" t="s">
        <v>173</v>
      </c>
      <c r="H1450" s="19"/>
      <c r="I1450" s="19"/>
      <c r="L1450" s="19"/>
    </row>
    <row r="1451" spans="1:16" x14ac:dyDescent="0.25">
      <c r="A1451">
        <v>64380013</v>
      </c>
      <c r="B1451" t="s">
        <v>403</v>
      </c>
    </row>
    <row r="1452" spans="1:16" x14ac:dyDescent="0.25">
      <c r="A1452">
        <v>64396121</v>
      </c>
      <c r="B1452" t="s">
        <v>1950</v>
      </c>
    </row>
    <row r="1453" spans="1:16" x14ac:dyDescent="0.25">
      <c r="A1453">
        <v>69986510</v>
      </c>
      <c r="B1453" t="s">
        <v>477</v>
      </c>
    </row>
    <row r="1454" spans="1:16" x14ac:dyDescent="0.25">
      <c r="A1454">
        <v>62678149</v>
      </c>
      <c r="B1454" t="s">
        <v>1429</v>
      </c>
    </row>
    <row r="1455" spans="1:16" x14ac:dyDescent="0.25">
      <c r="A1455">
        <v>62678152</v>
      </c>
      <c r="B1455" t="s">
        <v>48</v>
      </c>
    </row>
    <row r="1456" spans="1:16" x14ac:dyDescent="0.25">
      <c r="A1456">
        <v>62689431</v>
      </c>
      <c r="B1456" t="s">
        <v>50</v>
      </c>
    </row>
    <row r="1457" spans="1:2" x14ac:dyDescent="0.25">
      <c r="A1457">
        <v>64364490</v>
      </c>
      <c r="B1457" t="s">
        <v>62</v>
      </c>
    </row>
    <row r="1458" spans="1:2" x14ac:dyDescent="0.25">
      <c r="A1458">
        <v>62714126</v>
      </c>
      <c r="B1458" t="s">
        <v>61</v>
      </c>
    </row>
    <row r="1459" spans="1:2" x14ac:dyDescent="0.25">
      <c r="A1459">
        <v>69964646</v>
      </c>
      <c r="B1459" t="s">
        <v>467</v>
      </c>
    </row>
    <row r="1460" spans="1:2" x14ac:dyDescent="0.25">
      <c r="A1460">
        <v>62678151</v>
      </c>
      <c r="B1460" t="s">
        <v>47</v>
      </c>
    </row>
    <row r="1461" spans="1:2" x14ac:dyDescent="0.25">
      <c r="A1461">
        <v>62735647</v>
      </c>
      <c r="B1461" t="s">
        <v>66</v>
      </c>
    </row>
    <row r="1462" spans="1:2" x14ac:dyDescent="0.25">
      <c r="A1462">
        <v>62697528</v>
      </c>
      <c r="B1462" t="s">
        <v>55</v>
      </c>
    </row>
    <row r="1463" spans="1:2" x14ac:dyDescent="0.25">
      <c r="A1463">
        <v>62678153</v>
      </c>
      <c r="B1463" t="s">
        <v>49</v>
      </c>
    </row>
    <row r="1464" spans="1:2" x14ac:dyDescent="0.25">
      <c r="A1464">
        <v>62678150</v>
      </c>
      <c r="B1464" t="s">
        <v>46</v>
      </c>
    </row>
    <row r="1465" spans="1:2" x14ac:dyDescent="0.25">
      <c r="A1465">
        <v>62735648</v>
      </c>
      <c r="B1465" t="s">
        <v>67</v>
      </c>
    </row>
    <row r="1466" spans="1:2" x14ac:dyDescent="0.25">
      <c r="A1466">
        <v>62678148</v>
      </c>
      <c r="B1466" t="s">
        <v>45</v>
      </c>
    </row>
    <row r="1467" spans="1:2" x14ac:dyDescent="0.25">
      <c r="A1467">
        <v>69970148</v>
      </c>
      <c r="B1467" t="s">
        <v>824</v>
      </c>
    </row>
    <row r="1468" spans="1:2" x14ac:dyDescent="0.25">
      <c r="A1468">
        <v>62715597</v>
      </c>
      <c r="B1468" t="s">
        <v>63</v>
      </c>
    </row>
    <row r="1469" spans="1:2" x14ac:dyDescent="0.25">
      <c r="A1469">
        <v>62715600</v>
      </c>
      <c r="B1469" t="s">
        <v>64</v>
      </c>
    </row>
    <row r="1470" spans="1:2" x14ac:dyDescent="0.25">
      <c r="A1470">
        <v>62718578</v>
      </c>
      <c r="B1470" t="s">
        <v>65</v>
      </c>
    </row>
    <row r="1471" spans="1:2" x14ac:dyDescent="0.25">
      <c r="A1471">
        <v>69986509</v>
      </c>
      <c r="B1471" t="s">
        <v>476</v>
      </c>
    </row>
    <row r="1472" spans="1:2" x14ac:dyDescent="0.25">
      <c r="A1472">
        <v>69986506</v>
      </c>
      <c r="B1472" t="s">
        <v>473</v>
      </c>
    </row>
    <row r="1473" spans="1:2" x14ac:dyDescent="0.25">
      <c r="A1473">
        <v>62714129</v>
      </c>
      <c r="B1473" t="s">
        <v>62</v>
      </c>
    </row>
    <row r="1474" spans="1:2" x14ac:dyDescent="0.25">
      <c r="A1474">
        <v>69977789</v>
      </c>
      <c r="B1474" t="s">
        <v>825</v>
      </c>
    </row>
    <row r="1475" spans="1:2" x14ac:dyDescent="0.25">
      <c r="A1475">
        <v>62712051</v>
      </c>
      <c r="B1475" t="s">
        <v>347</v>
      </c>
    </row>
    <row r="1476" spans="1:2" x14ac:dyDescent="0.25">
      <c r="A1476" s="5">
        <v>62694393</v>
      </c>
      <c r="B1476" s="6" t="s">
        <v>439</v>
      </c>
    </row>
    <row r="1477" spans="1:2" x14ac:dyDescent="0.25">
      <c r="A1477" s="5">
        <v>62694394</v>
      </c>
      <c r="B1477" s="6" t="s">
        <v>51</v>
      </c>
    </row>
    <row r="1478" spans="1:2" x14ac:dyDescent="0.25">
      <c r="A1478" s="5">
        <v>62694440</v>
      </c>
      <c r="B1478" s="6" t="s">
        <v>52</v>
      </c>
    </row>
    <row r="1479" spans="1:2" x14ac:dyDescent="0.25">
      <c r="A1479" s="5">
        <v>62697527</v>
      </c>
      <c r="B1479" s="6" t="s">
        <v>54</v>
      </c>
    </row>
    <row r="1480" spans="1:2" x14ac:dyDescent="0.25">
      <c r="A1480" s="5">
        <v>62697529</v>
      </c>
      <c r="B1480" s="6" t="s">
        <v>56</v>
      </c>
    </row>
    <row r="1481" spans="1:2" x14ac:dyDescent="0.25">
      <c r="A1481" s="5">
        <v>62697530</v>
      </c>
      <c r="B1481" s="6" t="s">
        <v>57</v>
      </c>
    </row>
    <row r="1482" spans="1:2" x14ac:dyDescent="0.25">
      <c r="A1482" s="5">
        <v>62697531</v>
      </c>
      <c r="B1482" s="6" t="s">
        <v>58</v>
      </c>
    </row>
    <row r="1483" spans="1:2" x14ac:dyDescent="0.25">
      <c r="A1483" s="5">
        <v>62747524</v>
      </c>
      <c r="B1483" s="6" t="s">
        <v>411</v>
      </c>
    </row>
    <row r="1484" spans="1:2" x14ac:dyDescent="0.25">
      <c r="A1484" s="5">
        <v>64313602</v>
      </c>
      <c r="B1484" s="6" t="s">
        <v>210</v>
      </c>
    </row>
    <row r="1485" spans="1:2" x14ac:dyDescent="0.25">
      <c r="A1485" s="5">
        <v>64313605</v>
      </c>
      <c r="B1485" s="6" t="s">
        <v>233</v>
      </c>
    </row>
    <row r="1486" spans="1:2" x14ac:dyDescent="0.25">
      <c r="A1486" s="5">
        <v>64314592</v>
      </c>
      <c r="B1486" s="6" t="s">
        <v>232</v>
      </c>
    </row>
    <row r="1487" spans="1:2" x14ac:dyDescent="0.25">
      <c r="A1487" s="5">
        <v>64314609</v>
      </c>
      <c r="B1487" s="6" t="s">
        <v>397</v>
      </c>
    </row>
    <row r="1488" spans="1:2" x14ac:dyDescent="0.25">
      <c r="A1488" s="5">
        <v>64314618</v>
      </c>
      <c r="B1488" s="6" t="s">
        <v>469</v>
      </c>
    </row>
    <row r="1489" spans="1:2" x14ac:dyDescent="0.25">
      <c r="A1489" s="5">
        <v>64315722</v>
      </c>
      <c r="B1489" s="6" t="s">
        <v>71</v>
      </c>
    </row>
    <row r="1490" spans="1:2" x14ac:dyDescent="0.25">
      <c r="A1490" s="5">
        <v>64328806</v>
      </c>
      <c r="B1490" s="6" t="s">
        <v>101</v>
      </c>
    </row>
    <row r="1491" spans="1:2" x14ac:dyDescent="0.25">
      <c r="A1491" s="5">
        <v>64341106</v>
      </c>
      <c r="B1491" s="6" t="s">
        <v>107</v>
      </c>
    </row>
    <row r="1492" spans="1:2" x14ac:dyDescent="0.25">
      <c r="A1492" s="5">
        <v>64343267</v>
      </c>
      <c r="B1492" s="6" t="s">
        <v>114</v>
      </c>
    </row>
    <row r="1493" spans="1:2" x14ac:dyDescent="0.25">
      <c r="A1493" s="5">
        <v>64343704</v>
      </c>
      <c r="B1493" s="6" t="s">
        <v>190</v>
      </c>
    </row>
    <row r="1494" spans="1:2" x14ac:dyDescent="0.25">
      <c r="A1494" s="5">
        <v>64346612</v>
      </c>
      <c r="B1494" s="6" t="s">
        <v>115</v>
      </c>
    </row>
    <row r="1495" spans="1:2" x14ac:dyDescent="0.25">
      <c r="A1495" s="5">
        <v>64346613</v>
      </c>
      <c r="B1495" s="6" t="s">
        <v>116</v>
      </c>
    </row>
    <row r="1496" spans="1:2" x14ac:dyDescent="0.25">
      <c r="A1496" s="5">
        <v>64771676</v>
      </c>
      <c r="B1496" s="6" t="s">
        <v>172</v>
      </c>
    </row>
    <row r="1497" spans="1:2" x14ac:dyDescent="0.25">
      <c r="A1497" s="5">
        <v>64771677</v>
      </c>
      <c r="B1497" s="6" t="s">
        <v>173</v>
      </c>
    </row>
    <row r="1498" spans="1:2" x14ac:dyDescent="0.25">
      <c r="A1498" s="5">
        <v>67220050</v>
      </c>
      <c r="B1498" s="6" t="s">
        <v>1221</v>
      </c>
    </row>
    <row r="1499" spans="1:2" x14ac:dyDescent="0.25">
      <c r="A1499" s="5">
        <v>67220051</v>
      </c>
      <c r="B1499" s="6" t="s">
        <v>1198</v>
      </c>
    </row>
    <row r="1500" spans="1:2" x14ac:dyDescent="0.25">
      <c r="A1500" s="5">
        <v>67274859</v>
      </c>
      <c r="B1500" s="6" t="s">
        <v>598</v>
      </c>
    </row>
    <row r="1501" spans="1:2" x14ac:dyDescent="0.25">
      <c r="A1501" s="5">
        <v>67473921</v>
      </c>
      <c r="B1501" s="6" t="s">
        <v>619</v>
      </c>
    </row>
    <row r="1502" spans="1:2" x14ac:dyDescent="0.25">
      <c r="A1502" s="5">
        <v>67557098</v>
      </c>
      <c r="B1502" s="6" t="s">
        <v>1174</v>
      </c>
    </row>
    <row r="1503" spans="1:2" x14ac:dyDescent="0.25">
      <c r="A1503" s="5">
        <v>67597423</v>
      </c>
      <c r="B1503" s="6" t="s">
        <v>1171</v>
      </c>
    </row>
    <row r="1504" spans="1:2" x14ac:dyDescent="0.25">
      <c r="A1504" s="5">
        <v>67631815</v>
      </c>
      <c r="B1504" s="6" t="s">
        <v>629</v>
      </c>
    </row>
    <row r="1505" spans="1:2" x14ac:dyDescent="0.25">
      <c r="A1505" s="5">
        <v>67631816</v>
      </c>
      <c r="B1505" s="6" t="s">
        <v>630</v>
      </c>
    </row>
    <row r="1506" spans="1:2" x14ac:dyDescent="0.25">
      <c r="A1506" s="5">
        <v>67759909</v>
      </c>
      <c r="B1506" s="6" t="s">
        <v>645</v>
      </c>
    </row>
    <row r="1507" spans="1:2" x14ac:dyDescent="0.25">
      <c r="A1507" s="5">
        <v>67875841</v>
      </c>
      <c r="B1507" s="6" t="s">
        <v>1177</v>
      </c>
    </row>
    <row r="1508" spans="1:2" x14ac:dyDescent="0.25">
      <c r="A1508" s="5">
        <v>67875843</v>
      </c>
      <c r="B1508" s="6" t="s">
        <v>1175</v>
      </c>
    </row>
    <row r="1509" spans="1:2" x14ac:dyDescent="0.25">
      <c r="A1509" s="5">
        <v>67875848</v>
      </c>
      <c r="B1509" s="6" t="s">
        <v>2172</v>
      </c>
    </row>
    <row r="1510" spans="1:2" x14ac:dyDescent="0.25">
      <c r="A1510" s="5">
        <v>67898049</v>
      </c>
      <c r="B1510" s="6" t="s">
        <v>664</v>
      </c>
    </row>
    <row r="1511" spans="1:2" x14ac:dyDescent="0.25">
      <c r="A1511" s="5">
        <v>67898051</v>
      </c>
      <c r="B1511" s="6" t="s">
        <v>2058</v>
      </c>
    </row>
    <row r="1512" spans="1:2" x14ac:dyDescent="0.25">
      <c r="A1512" s="5">
        <v>67899540</v>
      </c>
      <c r="B1512" s="6" t="s">
        <v>665</v>
      </c>
    </row>
    <row r="1513" spans="1:2" x14ac:dyDescent="0.25">
      <c r="A1513" s="5">
        <v>67899541</v>
      </c>
      <c r="B1513" s="6" t="s">
        <v>277</v>
      </c>
    </row>
    <row r="1514" spans="1:2" x14ac:dyDescent="0.25">
      <c r="A1514" s="5">
        <v>67927316</v>
      </c>
      <c r="B1514" s="6" t="s">
        <v>1231</v>
      </c>
    </row>
    <row r="1515" spans="1:2" x14ac:dyDescent="0.25">
      <c r="A1515" s="5">
        <v>67946559</v>
      </c>
      <c r="B1515" s="6" t="s">
        <v>668</v>
      </c>
    </row>
    <row r="1516" spans="1:2" x14ac:dyDescent="0.25">
      <c r="A1516" s="5">
        <v>67949709</v>
      </c>
      <c r="B1516" s="6" t="s">
        <v>1164</v>
      </c>
    </row>
    <row r="1517" spans="1:2" x14ac:dyDescent="0.25">
      <c r="A1517" s="5">
        <v>67949711</v>
      </c>
      <c r="B1517" s="6" t="s">
        <v>1220</v>
      </c>
    </row>
    <row r="1518" spans="1:2" x14ac:dyDescent="0.25">
      <c r="A1518" s="5">
        <v>68117726</v>
      </c>
      <c r="B1518" s="6" t="s">
        <v>1158</v>
      </c>
    </row>
    <row r="1519" spans="1:2" x14ac:dyDescent="0.25">
      <c r="A1519" s="5">
        <v>68125666</v>
      </c>
      <c r="B1519" s="6" t="s">
        <v>1185</v>
      </c>
    </row>
    <row r="1520" spans="1:2" x14ac:dyDescent="0.25">
      <c r="A1520" s="5">
        <v>68136270</v>
      </c>
      <c r="B1520" s="6" t="s">
        <v>1223</v>
      </c>
    </row>
    <row r="1521" spans="1:2" x14ac:dyDescent="0.25">
      <c r="A1521" s="5">
        <v>68156150</v>
      </c>
      <c r="B1521" s="6" t="s">
        <v>1153</v>
      </c>
    </row>
    <row r="1522" spans="1:2" x14ac:dyDescent="0.25">
      <c r="A1522" s="5">
        <v>68159041</v>
      </c>
      <c r="B1522" s="6" t="s">
        <v>1154</v>
      </c>
    </row>
    <row r="1523" spans="1:2" x14ac:dyDescent="0.25">
      <c r="A1523" s="5">
        <v>68266888</v>
      </c>
      <c r="B1523" s="6" t="s">
        <v>689</v>
      </c>
    </row>
    <row r="1524" spans="1:2" x14ac:dyDescent="0.25">
      <c r="A1524" s="5">
        <v>68266889</v>
      </c>
      <c r="B1524" s="6" t="s">
        <v>690</v>
      </c>
    </row>
    <row r="1525" spans="1:2" x14ac:dyDescent="0.25">
      <c r="A1525" s="5">
        <v>68266895</v>
      </c>
      <c r="B1525" s="6" t="s">
        <v>1227</v>
      </c>
    </row>
    <row r="1526" spans="1:2" x14ac:dyDescent="0.25">
      <c r="A1526" s="5">
        <v>68266900</v>
      </c>
      <c r="B1526" s="6" t="s">
        <v>1225</v>
      </c>
    </row>
    <row r="1527" spans="1:2" x14ac:dyDescent="0.25">
      <c r="A1527" s="5">
        <v>68359917</v>
      </c>
      <c r="B1527" s="6" t="s">
        <v>1166</v>
      </c>
    </row>
    <row r="1528" spans="1:2" x14ac:dyDescent="0.25">
      <c r="A1528" s="5">
        <v>68400209</v>
      </c>
      <c r="B1528" s="6" t="s">
        <v>704</v>
      </c>
    </row>
    <row r="1529" spans="1:2" x14ac:dyDescent="0.25">
      <c r="A1529" s="5">
        <v>68414585</v>
      </c>
      <c r="B1529" s="6" t="s">
        <v>1181</v>
      </c>
    </row>
    <row r="1530" spans="1:2" x14ac:dyDescent="0.25">
      <c r="A1530" s="5">
        <v>68440184</v>
      </c>
      <c r="B1530" s="6" t="s">
        <v>714</v>
      </c>
    </row>
    <row r="1531" spans="1:2" x14ac:dyDescent="0.25">
      <c r="A1531" s="5">
        <v>68443075</v>
      </c>
      <c r="B1531" s="6" t="s">
        <v>715</v>
      </c>
    </row>
    <row r="1532" spans="1:2" x14ac:dyDescent="0.25">
      <c r="A1532" s="5">
        <v>68443146</v>
      </c>
      <c r="B1532" s="6" t="s">
        <v>716</v>
      </c>
    </row>
    <row r="1533" spans="1:2" x14ac:dyDescent="0.25">
      <c r="A1533" s="5">
        <v>68443153</v>
      </c>
      <c r="B1533" s="6" t="s">
        <v>717</v>
      </c>
    </row>
    <row r="1534" spans="1:2" x14ac:dyDescent="0.25">
      <c r="A1534" s="5">
        <v>68443154</v>
      </c>
      <c r="B1534" s="6" t="s">
        <v>718</v>
      </c>
    </row>
    <row r="1535" spans="1:2" x14ac:dyDescent="0.25">
      <c r="A1535" s="5">
        <v>68443156</v>
      </c>
      <c r="B1535" s="6" t="s">
        <v>2172</v>
      </c>
    </row>
    <row r="1536" spans="1:2" x14ac:dyDescent="0.25">
      <c r="A1536" s="5">
        <v>68456275</v>
      </c>
      <c r="B1536" s="6" t="s">
        <v>3010</v>
      </c>
    </row>
    <row r="1537" spans="1:2" x14ac:dyDescent="0.25">
      <c r="A1537" s="5">
        <v>68494153</v>
      </c>
      <c r="B1537" s="6" t="s">
        <v>1835</v>
      </c>
    </row>
    <row r="1538" spans="1:2" x14ac:dyDescent="0.25">
      <c r="A1538" s="5">
        <v>68503278</v>
      </c>
      <c r="B1538" s="6" t="s">
        <v>730</v>
      </c>
    </row>
    <row r="1539" spans="1:2" x14ac:dyDescent="0.25">
      <c r="A1539" s="5">
        <v>68520315</v>
      </c>
      <c r="B1539" s="6" t="s">
        <v>3556</v>
      </c>
    </row>
    <row r="1540" spans="1:2" x14ac:dyDescent="0.25">
      <c r="A1540" s="5">
        <v>68546491</v>
      </c>
      <c r="B1540" s="6" t="s">
        <v>3058</v>
      </c>
    </row>
    <row r="1541" spans="1:2" x14ac:dyDescent="0.25">
      <c r="A1541" s="5">
        <v>68603804</v>
      </c>
      <c r="B1541" s="6" t="s">
        <v>743</v>
      </c>
    </row>
    <row r="1542" spans="1:2" x14ac:dyDescent="0.25">
      <c r="A1542" s="5">
        <v>68641397</v>
      </c>
      <c r="B1542" s="6" t="s">
        <v>754</v>
      </c>
    </row>
    <row r="1543" spans="1:2" x14ac:dyDescent="0.25">
      <c r="A1543" s="5">
        <v>68641398</v>
      </c>
      <c r="B1543" s="6" t="s">
        <v>755</v>
      </c>
    </row>
    <row r="1544" spans="1:2" x14ac:dyDescent="0.25">
      <c r="A1544" s="5">
        <v>68641399</v>
      </c>
      <c r="B1544" s="6" t="s">
        <v>756</v>
      </c>
    </row>
    <row r="1545" spans="1:2" x14ac:dyDescent="0.25">
      <c r="A1545" s="5">
        <v>68641402</v>
      </c>
      <c r="B1545" s="6" t="s">
        <v>757</v>
      </c>
    </row>
    <row r="1546" spans="1:2" x14ac:dyDescent="0.25">
      <c r="A1546" s="5">
        <v>68641404</v>
      </c>
      <c r="B1546" s="6" t="s">
        <v>758</v>
      </c>
    </row>
    <row r="1547" spans="1:2" x14ac:dyDescent="0.25">
      <c r="A1547" s="5">
        <v>68732321</v>
      </c>
      <c r="B1547" s="6" t="s">
        <v>3202</v>
      </c>
    </row>
    <row r="1548" spans="1:2" x14ac:dyDescent="0.25">
      <c r="A1548" s="5">
        <v>68742263</v>
      </c>
      <c r="B1548" s="6" t="s">
        <v>3227</v>
      </c>
    </row>
    <row r="1549" spans="1:2" x14ac:dyDescent="0.25">
      <c r="A1549" s="5">
        <v>68751138</v>
      </c>
      <c r="B1549" s="6" t="s">
        <v>3234</v>
      </c>
    </row>
    <row r="1550" spans="1:2" x14ac:dyDescent="0.25">
      <c r="A1550" s="5">
        <v>68783554</v>
      </c>
      <c r="B1550" s="6" t="s">
        <v>345</v>
      </c>
    </row>
    <row r="1551" spans="1:2" x14ac:dyDescent="0.25">
      <c r="A1551" s="5">
        <v>68852625</v>
      </c>
      <c r="B1551" s="6" t="s">
        <v>334</v>
      </c>
    </row>
    <row r="1552" spans="1:2" x14ac:dyDescent="0.25">
      <c r="A1552" s="5">
        <v>68852628</v>
      </c>
      <c r="B1552" s="6" t="s">
        <v>368</v>
      </c>
    </row>
    <row r="1553" spans="1:2" x14ac:dyDescent="0.25">
      <c r="A1553" s="5">
        <v>68860059</v>
      </c>
      <c r="B1553" s="6" t="s">
        <v>333</v>
      </c>
    </row>
    <row r="1554" spans="1:2" x14ac:dyDescent="0.25">
      <c r="A1554" s="5">
        <v>68860061</v>
      </c>
      <c r="B1554" s="6" t="s">
        <v>370</v>
      </c>
    </row>
    <row r="1555" spans="1:2" x14ac:dyDescent="0.25">
      <c r="A1555" s="5">
        <v>68860067</v>
      </c>
      <c r="B1555" s="6" t="s">
        <v>311</v>
      </c>
    </row>
    <row r="1556" spans="1:2" x14ac:dyDescent="0.25">
      <c r="A1556" s="5">
        <v>68860129</v>
      </c>
      <c r="B1556" s="6" t="s">
        <v>371</v>
      </c>
    </row>
    <row r="1557" spans="1:2" x14ac:dyDescent="0.25">
      <c r="A1557" s="5">
        <v>68860659</v>
      </c>
      <c r="B1557" s="6" t="s">
        <v>375</v>
      </c>
    </row>
    <row r="1558" spans="1:2" x14ac:dyDescent="0.25">
      <c r="A1558" s="5">
        <v>68860662</v>
      </c>
      <c r="B1558" s="6" t="s">
        <v>330</v>
      </c>
    </row>
    <row r="1559" spans="1:2" x14ac:dyDescent="0.25">
      <c r="A1559" s="5">
        <v>68860663</v>
      </c>
      <c r="B1559" s="6" t="s">
        <v>376</v>
      </c>
    </row>
    <row r="1560" spans="1:2" x14ac:dyDescent="0.25">
      <c r="A1560" s="5">
        <v>68860671</v>
      </c>
      <c r="B1560" s="6" t="s">
        <v>2217</v>
      </c>
    </row>
    <row r="1561" spans="1:2" x14ac:dyDescent="0.25">
      <c r="A1561" s="5">
        <v>68860673</v>
      </c>
      <c r="B1561" s="6" t="s">
        <v>2218</v>
      </c>
    </row>
    <row r="1562" spans="1:2" x14ac:dyDescent="0.25">
      <c r="A1562" s="5">
        <v>68862399</v>
      </c>
      <c r="B1562" s="6" t="s">
        <v>379</v>
      </c>
    </row>
    <row r="1563" spans="1:2" x14ac:dyDescent="0.25">
      <c r="A1563" s="5">
        <v>68862402</v>
      </c>
      <c r="B1563" s="6" t="s">
        <v>328</v>
      </c>
    </row>
    <row r="1564" spans="1:2" x14ac:dyDescent="0.25">
      <c r="A1564" s="5">
        <v>68862403</v>
      </c>
      <c r="B1564" s="6" t="s">
        <v>782</v>
      </c>
    </row>
    <row r="1565" spans="1:2" x14ac:dyDescent="0.25">
      <c r="A1565" s="5">
        <v>68862405</v>
      </c>
      <c r="B1565" s="6" t="s">
        <v>327</v>
      </c>
    </row>
    <row r="1566" spans="1:2" x14ac:dyDescent="0.25">
      <c r="A1566" s="5">
        <v>68862412</v>
      </c>
      <c r="B1566" s="6" t="s">
        <v>325</v>
      </c>
    </row>
    <row r="1567" spans="1:2" x14ac:dyDescent="0.25">
      <c r="A1567" s="5">
        <v>68862421</v>
      </c>
      <c r="B1567" s="6" t="s">
        <v>380</v>
      </c>
    </row>
    <row r="1568" spans="1:2" x14ac:dyDescent="0.25">
      <c r="A1568" s="5">
        <v>68862430</v>
      </c>
      <c r="B1568" s="6" t="s">
        <v>454</v>
      </c>
    </row>
    <row r="1569" spans="1:2" x14ac:dyDescent="0.25">
      <c r="A1569" s="5">
        <v>68862483</v>
      </c>
      <c r="B1569" s="6" t="s">
        <v>324</v>
      </c>
    </row>
    <row r="1570" spans="1:2" x14ac:dyDescent="0.25">
      <c r="A1570" s="5">
        <v>68862511</v>
      </c>
      <c r="B1570" s="6" t="s">
        <v>322</v>
      </c>
    </row>
    <row r="1571" spans="1:2" x14ac:dyDescent="0.25">
      <c r="A1571" s="5">
        <v>68867744</v>
      </c>
      <c r="B1571" s="6" t="s">
        <v>326</v>
      </c>
    </row>
    <row r="1572" spans="1:2" x14ac:dyDescent="0.25">
      <c r="A1572" s="5">
        <v>68867753</v>
      </c>
      <c r="B1572" s="6" t="s">
        <v>399</v>
      </c>
    </row>
    <row r="1573" spans="1:2" x14ac:dyDescent="0.25">
      <c r="A1573" s="5">
        <v>68867755</v>
      </c>
      <c r="B1573" s="6" t="s">
        <v>382</v>
      </c>
    </row>
    <row r="1574" spans="1:2" x14ac:dyDescent="0.25">
      <c r="A1574" s="5">
        <v>68867756</v>
      </c>
      <c r="B1574" s="6" t="s">
        <v>323</v>
      </c>
    </row>
    <row r="1575" spans="1:2" x14ac:dyDescent="0.25">
      <c r="A1575" s="5">
        <v>68915160</v>
      </c>
      <c r="B1575" s="6" t="s">
        <v>777</v>
      </c>
    </row>
    <row r="1576" spans="1:2" x14ac:dyDescent="0.25">
      <c r="A1576" s="5">
        <v>69645140</v>
      </c>
      <c r="B1576" s="6" t="s">
        <v>820</v>
      </c>
    </row>
    <row r="1577" spans="1:2" x14ac:dyDescent="0.25">
      <c r="A1577" s="5">
        <v>69649940</v>
      </c>
      <c r="B1577" s="6" t="s">
        <v>439</v>
      </c>
    </row>
    <row r="1578" spans="1:2" x14ac:dyDescent="0.25">
      <c r="A1578" s="5">
        <v>69690941</v>
      </c>
      <c r="B1578" s="6" t="s">
        <v>447</v>
      </c>
    </row>
    <row r="1579" spans="1:2" x14ac:dyDescent="0.25">
      <c r="A1579" s="5">
        <v>69730716</v>
      </c>
      <c r="B1579" s="6" t="s">
        <v>447</v>
      </c>
    </row>
    <row r="1580" spans="1:2" x14ac:dyDescent="0.25">
      <c r="A1580" s="5">
        <v>69761569</v>
      </c>
      <c r="B1580" s="6" t="s">
        <v>2187</v>
      </c>
    </row>
    <row r="1581" spans="1:2" x14ac:dyDescent="0.25">
      <c r="A1581" s="5">
        <v>69797429</v>
      </c>
      <c r="B1581" s="6" t="s">
        <v>2311</v>
      </c>
    </row>
    <row r="1582" spans="1:2" x14ac:dyDescent="0.25">
      <c r="A1582" s="5">
        <v>69797445</v>
      </c>
      <c r="B1582" s="6" t="s">
        <v>470</v>
      </c>
    </row>
    <row r="1583" spans="1:2" x14ac:dyDescent="0.25">
      <c r="A1583" s="5">
        <v>69797456</v>
      </c>
      <c r="B1583" s="6" t="s">
        <v>480</v>
      </c>
    </row>
    <row r="1584" spans="1:2" x14ac:dyDescent="0.25">
      <c r="A1584" s="5">
        <v>69991232</v>
      </c>
      <c r="B1584" s="6" t="s">
        <v>2312</v>
      </c>
    </row>
    <row r="1585" spans="1:2" x14ac:dyDescent="0.25">
      <c r="A1585" s="5">
        <v>69991925</v>
      </c>
      <c r="B1585" s="6" t="s">
        <v>422</v>
      </c>
    </row>
    <row r="1586" spans="1:2" x14ac:dyDescent="0.25">
      <c r="A1586" s="5">
        <v>69991979</v>
      </c>
      <c r="B1586" s="6" t="s">
        <v>421</v>
      </c>
    </row>
    <row r="1587" spans="1:2" x14ac:dyDescent="0.25">
      <c r="A1587" s="5">
        <v>69997337</v>
      </c>
      <c r="B1587" s="6" t="s">
        <v>816</v>
      </c>
    </row>
    <row r="1588" spans="1:2" x14ac:dyDescent="0.25">
      <c r="A1588" s="5">
        <v>69997338</v>
      </c>
      <c r="B1588" s="6" t="s">
        <v>481</v>
      </c>
    </row>
    <row r="1589" spans="1:2" x14ac:dyDescent="0.25">
      <c r="A1589" s="5">
        <v>69997339</v>
      </c>
      <c r="B1589" s="6" t="s">
        <v>1390</v>
      </c>
    </row>
    <row r="1590" spans="1:2" x14ac:dyDescent="0.25">
      <c r="A1590" s="5">
        <v>69999266</v>
      </c>
      <c r="B1590" s="6" t="s">
        <v>413</v>
      </c>
    </row>
    <row r="1591" spans="1:2" x14ac:dyDescent="0.25">
      <c r="A1591" s="5">
        <v>69999267</v>
      </c>
      <c r="B1591" s="6" t="s">
        <v>482</v>
      </c>
    </row>
    <row r="1592" spans="1:2" x14ac:dyDescent="0.25">
      <c r="A1592" s="5">
        <v>69999268</v>
      </c>
      <c r="B1592" s="6" t="s">
        <v>483</v>
      </c>
    </row>
    <row r="1593" spans="1:2" x14ac:dyDescent="0.25">
      <c r="A1593" s="5">
        <v>69999269</v>
      </c>
      <c r="B1593" s="6" t="s">
        <v>484</v>
      </c>
    </row>
    <row r="1594" spans="1:2" x14ac:dyDescent="0.25">
      <c r="A1594" s="5">
        <v>69999270</v>
      </c>
      <c r="B1594" s="6" t="s">
        <v>485</v>
      </c>
    </row>
    <row r="1595" spans="1:2" x14ac:dyDescent="0.25">
      <c r="A1595" s="5">
        <v>69999271</v>
      </c>
      <c r="B1595" s="6" t="s">
        <v>486</v>
      </c>
    </row>
    <row r="1596" spans="1:2" x14ac:dyDescent="0.25">
      <c r="A1596" s="5">
        <v>69999274</v>
      </c>
      <c r="B1596" s="6" t="s">
        <v>305</v>
      </c>
    </row>
    <row r="1597" spans="1:2" x14ac:dyDescent="0.25">
      <c r="A1597" s="5">
        <v>84122166</v>
      </c>
      <c r="B1597" s="6" t="s">
        <v>3415</v>
      </c>
    </row>
    <row r="1598" spans="1:2" x14ac:dyDescent="0.25">
      <c r="A1598" s="5">
        <v>84139317</v>
      </c>
      <c r="B1598" s="6" t="s">
        <v>3461</v>
      </c>
    </row>
    <row r="1599" spans="1:2" x14ac:dyDescent="0.25">
      <c r="A1599" s="5">
        <v>84144434</v>
      </c>
      <c r="B1599" s="6" t="s">
        <v>3473</v>
      </c>
    </row>
    <row r="1600" spans="1:2" x14ac:dyDescent="0.25">
      <c r="A1600" s="5">
        <v>84144436</v>
      </c>
      <c r="B1600" s="6" t="s">
        <v>536</v>
      </c>
    </row>
    <row r="1601" spans="1:2" x14ac:dyDescent="0.25">
      <c r="A1601" s="5">
        <v>84147132</v>
      </c>
      <c r="B1601" s="6" t="s">
        <v>3477</v>
      </c>
    </row>
    <row r="1602" spans="1:2" x14ac:dyDescent="0.25">
      <c r="A1602" s="5">
        <v>84150056</v>
      </c>
      <c r="B1602" s="6" t="s">
        <v>543</v>
      </c>
    </row>
    <row r="1603" spans="1:2" x14ac:dyDescent="0.25">
      <c r="A1603" s="5">
        <v>84150057</v>
      </c>
      <c r="B1603" s="6" t="s">
        <v>3481</v>
      </c>
    </row>
    <row r="1604" spans="1:2" x14ac:dyDescent="0.25">
      <c r="A1604" s="5">
        <v>84154582</v>
      </c>
      <c r="B1604" s="6" t="s">
        <v>548</v>
      </c>
    </row>
    <row r="1605" spans="1:2" x14ac:dyDescent="0.25">
      <c r="A1605" s="5">
        <v>84155965</v>
      </c>
      <c r="B1605" s="6" t="s">
        <v>3489</v>
      </c>
    </row>
    <row r="1606" spans="1:2" x14ac:dyDescent="0.25">
      <c r="A1606" s="5">
        <v>84158479</v>
      </c>
      <c r="B1606" s="6" t="s">
        <v>3493</v>
      </c>
    </row>
    <row r="1607" spans="1:2" x14ac:dyDescent="0.25">
      <c r="A1607" s="5">
        <v>84160366</v>
      </c>
      <c r="B1607" s="6" t="s">
        <v>3495</v>
      </c>
    </row>
    <row r="1608" spans="1:2" x14ac:dyDescent="0.25">
      <c r="A1608" s="5">
        <v>84161596</v>
      </c>
      <c r="B1608" s="6" t="s">
        <v>3497</v>
      </c>
    </row>
    <row r="1609" spans="1:2" x14ac:dyDescent="0.25">
      <c r="A1609" s="5">
        <v>84162910</v>
      </c>
      <c r="B1609" s="6" t="s">
        <v>1224</v>
      </c>
    </row>
    <row r="1610" spans="1:2" x14ac:dyDescent="0.25">
      <c r="A1610" s="5">
        <v>84162962</v>
      </c>
      <c r="B1610" s="6" t="s">
        <v>3506</v>
      </c>
    </row>
    <row r="1611" spans="1:2" x14ac:dyDescent="0.25">
      <c r="A1611" s="5">
        <v>84162982</v>
      </c>
      <c r="B1611" s="6" t="s">
        <v>3507</v>
      </c>
    </row>
    <row r="1612" spans="1:2" x14ac:dyDescent="0.25">
      <c r="A1612" s="5">
        <v>84165543</v>
      </c>
      <c r="B1612" s="6" t="s">
        <v>3512</v>
      </c>
    </row>
    <row r="1613" spans="1:2" x14ac:dyDescent="0.25">
      <c r="A1613" s="5">
        <v>84169048</v>
      </c>
      <c r="B1613" s="6" t="s">
        <v>3525</v>
      </c>
    </row>
    <row r="1614" spans="1:2" x14ac:dyDescent="0.25">
      <c r="A1614" s="5">
        <v>84169101</v>
      </c>
      <c r="B1614" s="6" t="s">
        <v>3527</v>
      </c>
    </row>
    <row r="1615" spans="1:2" x14ac:dyDescent="0.25">
      <c r="A1615" s="5">
        <v>84169506</v>
      </c>
      <c r="B1615" s="6" t="s">
        <v>3532</v>
      </c>
    </row>
    <row r="1616" spans="1:2" x14ac:dyDescent="0.25">
      <c r="A1616" s="17">
        <v>62698497</v>
      </c>
      <c r="B1616" t="s">
        <v>59</v>
      </c>
    </row>
    <row r="1617" spans="1:2" x14ac:dyDescent="0.25">
      <c r="A1617" s="17">
        <v>64325487</v>
      </c>
      <c r="B1617" t="s">
        <v>76</v>
      </c>
    </row>
    <row r="1618" spans="1:2" x14ac:dyDescent="0.25">
      <c r="A1618" s="17">
        <v>64332223</v>
      </c>
      <c r="B1618" t="s">
        <v>587</v>
      </c>
    </row>
    <row r="1619" spans="1:2" x14ac:dyDescent="0.25">
      <c r="A1619" s="17">
        <v>64334438</v>
      </c>
      <c r="B1619" t="s">
        <v>379</v>
      </c>
    </row>
    <row r="1620" spans="1:2" x14ac:dyDescent="0.25">
      <c r="A1620" s="17">
        <v>84154582</v>
      </c>
      <c r="B1620" t="s">
        <v>548</v>
      </c>
    </row>
    <row r="1621" spans="1:2" x14ac:dyDescent="0.25">
      <c r="A1621" s="17">
        <v>64325600</v>
      </c>
      <c r="B1621" t="s">
        <v>89</v>
      </c>
    </row>
    <row r="1622" spans="1:2" x14ac:dyDescent="0.25">
      <c r="A1622" s="17">
        <v>64326391</v>
      </c>
      <c r="B1622" t="s">
        <v>96</v>
      </c>
    </row>
    <row r="1623" spans="1:2" x14ac:dyDescent="0.25">
      <c r="A1623" s="17">
        <v>64327161</v>
      </c>
      <c r="B1623" t="s">
        <v>99</v>
      </c>
    </row>
    <row r="1624" spans="1:2" x14ac:dyDescent="0.25">
      <c r="A1624" s="17">
        <v>64327184</v>
      </c>
      <c r="B1624" t="s">
        <v>100</v>
      </c>
    </row>
    <row r="1625" spans="1:2" x14ac:dyDescent="0.25">
      <c r="A1625" s="17">
        <v>64331551</v>
      </c>
      <c r="B1625" t="s">
        <v>106</v>
      </c>
    </row>
    <row r="1626" spans="1:2" x14ac:dyDescent="0.25">
      <c r="A1626" s="17">
        <v>64341107</v>
      </c>
      <c r="B1626" t="s">
        <v>108</v>
      </c>
    </row>
    <row r="1627" spans="1:2" x14ac:dyDescent="0.25">
      <c r="A1627" s="17">
        <v>64341962</v>
      </c>
      <c r="B1627" t="s">
        <v>111</v>
      </c>
    </row>
    <row r="1628" spans="1:2" x14ac:dyDescent="0.25">
      <c r="A1628" s="17">
        <v>64368273</v>
      </c>
      <c r="B1628" t="s">
        <v>124</v>
      </c>
    </row>
    <row r="1629" spans="1:2" x14ac:dyDescent="0.25">
      <c r="A1629" s="17">
        <v>64371463</v>
      </c>
      <c r="B1629" t="s">
        <v>132</v>
      </c>
    </row>
    <row r="1630" spans="1:2" x14ac:dyDescent="0.25">
      <c r="A1630" s="17">
        <v>64376316</v>
      </c>
      <c r="B1630" t="s">
        <v>134</v>
      </c>
    </row>
    <row r="1631" spans="1:2" x14ac:dyDescent="0.25">
      <c r="A1631" s="17">
        <v>64378129</v>
      </c>
      <c r="B1631" t="s">
        <v>135</v>
      </c>
    </row>
    <row r="1632" spans="1:2" x14ac:dyDescent="0.25">
      <c r="A1632" s="17">
        <v>64379123</v>
      </c>
      <c r="B1632" t="s">
        <v>136</v>
      </c>
    </row>
    <row r="1633" spans="1:2" x14ac:dyDescent="0.25">
      <c r="A1633" s="17">
        <v>64407917</v>
      </c>
      <c r="B1633" t="s">
        <v>163</v>
      </c>
    </row>
    <row r="1634" spans="1:2" x14ac:dyDescent="0.25">
      <c r="A1634" s="17">
        <v>68527296</v>
      </c>
      <c r="B1634" t="s">
        <v>707</v>
      </c>
    </row>
    <row r="1635" spans="1:2" x14ac:dyDescent="0.25">
      <c r="A1635" s="17">
        <v>68603804</v>
      </c>
      <c r="B1635" t="s">
        <v>743</v>
      </c>
    </row>
    <row r="1636" spans="1:2" x14ac:dyDescent="0.25">
      <c r="A1636" s="17">
        <v>69716748</v>
      </c>
      <c r="B1636" t="s">
        <v>451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9168-5EEC-4152-BCEA-9F83F1BE756B}">
  <sheetPr>
    <tabColor rgb="FFFF0000"/>
  </sheetPr>
  <dimension ref="B2:D9"/>
  <sheetViews>
    <sheetView workbookViewId="0">
      <selection activeCell="C17" sqref="C17"/>
    </sheetView>
  </sheetViews>
  <sheetFormatPr defaultRowHeight="15" x14ac:dyDescent="0.25"/>
  <cols>
    <col min="3" max="3" width="37.42578125" bestFit="1" customWidth="1"/>
  </cols>
  <sheetData>
    <row r="2" spans="2:4" x14ac:dyDescent="0.25">
      <c r="C2" t="s">
        <v>3557</v>
      </c>
      <c r="D2" t="s">
        <v>3558</v>
      </c>
    </row>
    <row r="3" spans="2:4" x14ac:dyDescent="0.25">
      <c r="B3" t="s">
        <v>3559</v>
      </c>
      <c r="C3" t="s">
        <v>3560</v>
      </c>
      <c r="D3" t="s">
        <v>3561</v>
      </c>
    </row>
    <row r="4" spans="2:4" x14ac:dyDescent="0.25">
      <c r="C4" t="s">
        <v>3562</v>
      </c>
      <c r="D4" t="s">
        <v>3563</v>
      </c>
    </row>
    <row r="5" spans="2:4" x14ac:dyDescent="0.25">
      <c r="C5" t="s">
        <v>3564</v>
      </c>
      <c r="D5" t="s">
        <v>852</v>
      </c>
    </row>
    <row r="6" spans="2:4" x14ac:dyDescent="0.25">
      <c r="C6" t="s">
        <v>3565</v>
      </c>
    </row>
    <row r="7" spans="2:4" x14ac:dyDescent="0.25">
      <c r="C7" t="s">
        <v>3566</v>
      </c>
    </row>
    <row r="8" spans="2:4" x14ac:dyDescent="0.25">
      <c r="C8" t="s">
        <v>3567</v>
      </c>
    </row>
    <row r="9" spans="2:4" x14ac:dyDescent="0.25">
      <c r="C9" t="s">
        <v>3568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30A5C-5D0D-40CF-9308-5A4F255691C2}">
  <sheetPr>
    <tabColor rgb="FFFFFF00"/>
  </sheetPr>
  <dimension ref="C11:O15"/>
  <sheetViews>
    <sheetView topLeftCell="A8" workbookViewId="0">
      <selection activeCell="O15" sqref="O15"/>
    </sheetView>
  </sheetViews>
  <sheetFormatPr defaultRowHeight="15" x14ac:dyDescent="0.25"/>
  <cols>
    <col min="6" max="6" width="7" bestFit="1" customWidth="1"/>
  </cols>
  <sheetData>
    <row r="11" spans="3:15" x14ac:dyDescent="0.25">
      <c r="D11" t="s">
        <v>3569</v>
      </c>
      <c r="E11" s="29" t="s">
        <v>3570</v>
      </c>
      <c r="F11" s="29" t="s">
        <v>3571</v>
      </c>
      <c r="G11" s="29" t="s">
        <v>3572</v>
      </c>
      <c r="H11" s="29" t="s">
        <v>3573</v>
      </c>
      <c r="I11" s="29" t="s">
        <v>3574</v>
      </c>
      <c r="J11" s="29" t="s">
        <v>3575</v>
      </c>
      <c r="K11" s="29" t="s">
        <v>3576</v>
      </c>
      <c r="L11" s="29" t="s">
        <v>3577</v>
      </c>
      <c r="M11" s="29" t="s">
        <v>3578</v>
      </c>
      <c r="N11" s="29" t="s">
        <v>3579</v>
      </c>
      <c r="O11" s="29" t="s">
        <v>3580</v>
      </c>
    </row>
    <row r="12" spans="3:15" ht="15.75" thickBot="1" x14ac:dyDescent="0.3">
      <c r="C12">
        <v>2021</v>
      </c>
      <c r="D12" s="30">
        <v>9.4600000000000009</v>
      </c>
      <c r="E12" s="30">
        <v>9.36</v>
      </c>
      <c r="F12" s="30">
        <v>9.1999999999999993</v>
      </c>
      <c r="G12" s="30">
        <v>9.0299999999999994</v>
      </c>
      <c r="H12" s="30">
        <v>9.1</v>
      </c>
      <c r="I12" s="30">
        <v>9.36</v>
      </c>
      <c r="J12" s="30">
        <v>9.73</v>
      </c>
      <c r="K12" s="30">
        <v>9.85</v>
      </c>
      <c r="L12" s="30">
        <v>9.92</v>
      </c>
      <c r="M12" s="30">
        <v>10.07</v>
      </c>
      <c r="N12" s="30">
        <v>10.08</v>
      </c>
      <c r="O12" s="30">
        <v>10.6</v>
      </c>
    </row>
    <row r="13" spans="3:15" ht="15.75" thickBot="1" x14ac:dyDescent="0.3">
      <c r="C13">
        <v>2022</v>
      </c>
      <c r="D13" s="30">
        <v>10.89</v>
      </c>
      <c r="E13" s="30">
        <v>10.45</v>
      </c>
      <c r="F13" s="30">
        <v>10.66</v>
      </c>
      <c r="G13" s="30">
        <v>10.83</v>
      </c>
      <c r="H13" s="30">
        <v>10.63</v>
      </c>
      <c r="I13" s="30">
        <v>10.8</v>
      </c>
      <c r="J13" s="30">
        <v>10.97</v>
      </c>
      <c r="K13" s="30">
        <v>11.13</v>
      </c>
      <c r="L13" s="30">
        <v>11.25</v>
      </c>
      <c r="M13" s="30">
        <v>11.53</v>
      </c>
      <c r="N13" s="30">
        <v>11.84</v>
      </c>
      <c r="O13" s="30">
        <v>12.58</v>
      </c>
    </row>
    <row r="14" spans="3:15" x14ac:dyDescent="0.25">
      <c r="C14">
        <v>2023</v>
      </c>
      <c r="D14" s="31">
        <v>12.67</v>
      </c>
      <c r="E14" s="32">
        <v>12.64</v>
      </c>
      <c r="F14" s="32">
        <v>12.5</v>
      </c>
      <c r="G14" s="32">
        <v>12.36</v>
      </c>
      <c r="H14" s="32">
        <v>12.31</v>
      </c>
      <c r="I14" s="32">
        <v>12.34</v>
      </c>
      <c r="J14" s="32">
        <v>12.24</v>
      </c>
      <c r="K14" s="32">
        <v>11.99</v>
      </c>
      <c r="L14" s="32">
        <v>12.09</v>
      </c>
      <c r="M14" s="32">
        <v>12.2</v>
      </c>
      <c r="N14" s="32">
        <v>12.27</v>
      </c>
      <c r="O14" s="32">
        <v>12.84</v>
      </c>
    </row>
    <row r="15" spans="3:15" x14ac:dyDescent="0.25">
      <c r="C15">
        <v>2024</v>
      </c>
      <c r="D15" s="32">
        <v>12.23</v>
      </c>
      <c r="E15" s="33">
        <v>11.978</v>
      </c>
      <c r="F15" s="33">
        <v>11.534000000000001</v>
      </c>
      <c r="G15" s="33">
        <v>11.449</v>
      </c>
      <c r="H15" s="33">
        <v>11.266</v>
      </c>
      <c r="I15" s="33">
        <v>11.243</v>
      </c>
      <c r="J15" s="33">
        <v>11.234</v>
      </c>
      <c r="K15" s="33">
        <v>11.17</v>
      </c>
      <c r="L15" s="33">
        <v>11.413</v>
      </c>
      <c r="M15" s="33">
        <v>11.23</v>
      </c>
      <c r="N15" s="33">
        <v>11.4</v>
      </c>
      <c r="O15" s="33">
        <v>11.6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62C7-CA9B-4832-B94B-011CA9C8D53B}">
  <sheetPr filterMode="1">
    <tabColor rgb="FFFFFF00"/>
  </sheetPr>
  <dimension ref="A1:N8133"/>
  <sheetViews>
    <sheetView workbookViewId="0">
      <selection activeCell="J1" sqref="J1"/>
    </sheetView>
  </sheetViews>
  <sheetFormatPr defaultRowHeight="15" x14ac:dyDescent="0.25"/>
  <cols>
    <col min="1" max="1" width="10.140625" bestFit="1" customWidth="1"/>
    <col min="2" max="2" width="5" bestFit="1" customWidth="1"/>
    <col min="3" max="3" width="8.85546875" bestFit="1" customWidth="1"/>
    <col min="4" max="4" width="5" bestFit="1" customWidth="1"/>
    <col min="5" max="5" width="3.140625" bestFit="1" customWidth="1"/>
    <col min="6" max="6" width="3.85546875" bestFit="1" customWidth="1"/>
    <col min="7" max="7" width="5.5703125" bestFit="1" customWidth="1"/>
    <col min="8" max="8" width="13.85546875" bestFit="1" customWidth="1"/>
    <col min="9" max="9" width="12.7109375" bestFit="1" customWidth="1"/>
    <col min="10" max="10" width="15.7109375" bestFit="1" customWidth="1"/>
    <col min="11" max="11" width="10.140625" bestFit="1" customWidth="1"/>
    <col min="12" max="12" width="5.5703125" bestFit="1" customWidth="1"/>
    <col min="13" max="13" width="10.140625" bestFit="1" customWidth="1"/>
    <col min="14" max="14" width="9.42578125" bestFit="1" customWidth="1"/>
  </cols>
  <sheetData>
    <row r="1" spans="1:14" x14ac:dyDescent="0.25">
      <c r="I1" s="22">
        <f>SUBTOTAL(9,I3:I8133)</f>
        <v>3300676.0100000012</v>
      </c>
      <c r="J1" s="21">
        <f>I1/1.08499</f>
        <v>3042125.743094408</v>
      </c>
    </row>
    <row r="2" spans="1:14" x14ac:dyDescent="0.25">
      <c r="A2" s="2" t="s">
        <v>41</v>
      </c>
      <c r="B2" s="2" t="s">
        <v>0</v>
      </c>
      <c r="C2" s="2" t="s">
        <v>834</v>
      </c>
      <c r="D2" s="2" t="s">
        <v>835</v>
      </c>
      <c r="E2" s="2" t="s">
        <v>836</v>
      </c>
      <c r="F2" s="2" t="s">
        <v>837</v>
      </c>
      <c r="G2" s="2" t="s">
        <v>838</v>
      </c>
      <c r="H2" s="4" t="s">
        <v>839</v>
      </c>
      <c r="I2" s="4" t="s">
        <v>840</v>
      </c>
      <c r="J2" s="4" t="s">
        <v>841</v>
      </c>
      <c r="K2" s="4" t="s">
        <v>842</v>
      </c>
      <c r="L2" s="4" t="s">
        <v>843</v>
      </c>
      <c r="M2" s="4" t="s">
        <v>844</v>
      </c>
      <c r="N2" s="4" t="s">
        <v>845</v>
      </c>
    </row>
    <row r="3" spans="1:14" hidden="1" x14ac:dyDescent="0.25">
      <c r="A3" s="5" t="s">
        <v>3581</v>
      </c>
      <c r="B3" s="5" t="s">
        <v>3582</v>
      </c>
      <c r="C3" s="5" t="s">
        <v>849</v>
      </c>
      <c r="D3" s="5" t="s">
        <v>3583</v>
      </c>
      <c r="E3" s="5" t="s">
        <v>3584</v>
      </c>
      <c r="F3" s="5" t="s">
        <v>853</v>
      </c>
      <c r="G3" s="5" t="s">
        <v>3585</v>
      </c>
      <c r="H3" s="51">
        <v>0</v>
      </c>
      <c r="I3" s="22">
        <v>0</v>
      </c>
      <c r="J3" s="22">
        <v>7497.93</v>
      </c>
      <c r="K3" s="22">
        <v>7997.02</v>
      </c>
      <c r="L3" s="47">
        <v>1000</v>
      </c>
      <c r="M3" s="22">
        <v>0</v>
      </c>
      <c r="N3" s="22">
        <v>0</v>
      </c>
    </row>
    <row r="4" spans="1:14" hidden="1" x14ac:dyDescent="0.25">
      <c r="A4" s="5" t="s">
        <v>3581</v>
      </c>
      <c r="B4" s="5" t="s">
        <v>3586</v>
      </c>
      <c r="C4" s="5" t="s">
        <v>849</v>
      </c>
      <c r="D4" s="5" t="s">
        <v>3583</v>
      </c>
      <c r="E4" s="5" t="s">
        <v>3584</v>
      </c>
      <c r="F4" s="5" t="s">
        <v>851</v>
      </c>
      <c r="G4" s="5" t="s">
        <v>3585</v>
      </c>
      <c r="H4" s="51">
        <v>650</v>
      </c>
      <c r="I4" s="22">
        <v>4564.79</v>
      </c>
      <c r="J4" s="22">
        <v>7022.75</v>
      </c>
      <c r="K4" s="22">
        <v>7458.99</v>
      </c>
      <c r="L4" s="47">
        <v>1000</v>
      </c>
      <c r="M4" s="22">
        <v>4564.79</v>
      </c>
      <c r="N4" s="22">
        <v>0</v>
      </c>
    </row>
    <row r="5" spans="1:14" hidden="1" x14ac:dyDescent="0.25">
      <c r="A5" s="5" t="s">
        <v>3587</v>
      </c>
      <c r="B5" s="5" t="s">
        <v>3582</v>
      </c>
      <c r="C5" s="5" t="s">
        <v>849</v>
      </c>
      <c r="D5" s="5" t="s">
        <v>3583</v>
      </c>
      <c r="E5" s="5" t="s">
        <v>3584</v>
      </c>
      <c r="F5" s="5" t="s">
        <v>853</v>
      </c>
      <c r="G5" s="5" t="s">
        <v>3588</v>
      </c>
      <c r="H5" s="51">
        <v>0</v>
      </c>
      <c r="I5" s="22">
        <v>0</v>
      </c>
      <c r="J5" s="22">
        <v>0</v>
      </c>
      <c r="K5" s="22">
        <v>1988.04</v>
      </c>
      <c r="L5" s="47">
        <v>1000</v>
      </c>
      <c r="M5" s="22">
        <v>0</v>
      </c>
      <c r="N5" s="22">
        <v>0</v>
      </c>
    </row>
    <row r="6" spans="1:14" hidden="1" x14ac:dyDescent="0.25">
      <c r="A6" s="5" t="s">
        <v>3587</v>
      </c>
      <c r="B6" s="5" t="s">
        <v>3586</v>
      </c>
      <c r="C6" s="5" t="s">
        <v>849</v>
      </c>
      <c r="D6" s="5" t="s">
        <v>3583</v>
      </c>
      <c r="E6" s="5" t="s">
        <v>3584</v>
      </c>
      <c r="F6" s="5" t="s">
        <v>851</v>
      </c>
      <c r="G6" s="5" t="s">
        <v>3588</v>
      </c>
      <c r="H6" s="51">
        <v>4874.18</v>
      </c>
      <c r="I6" s="22">
        <v>22593.919999999998</v>
      </c>
      <c r="J6" s="22">
        <v>4635.43</v>
      </c>
      <c r="K6" s="22">
        <v>4515.45</v>
      </c>
      <c r="L6" s="47">
        <v>1000</v>
      </c>
      <c r="M6" s="22">
        <v>22593.919999999998</v>
      </c>
      <c r="N6" s="22">
        <v>0</v>
      </c>
    </row>
    <row r="7" spans="1:14" hidden="1" x14ac:dyDescent="0.25">
      <c r="A7" s="5" t="s">
        <v>3589</v>
      </c>
      <c r="B7" s="5" t="s">
        <v>3582</v>
      </c>
      <c r="C7" s="5" t="s">
        <v>849</v>
      </c>
      <c r="D7" s="5" t="s">
        <v>3583</v>
      </c>
      <c r="E7" s="5" t="s">
        <v>3584</v>
      </c>
      <c r="F7" s="5" t="s">
        <v>851</v>
      </c>
      <c r="G7" s="5" t="s">
        <v>3588</v>
      </c>
      <c r="H7" s="51">
        <v>15296.120999999999</v>
      </c>
      <c r="I7" s="22">
        <v>62245.97</v>
      </c>
      <c r="J7" s="22">
        <v>4069.4</v>
      </c>
      <c r="K7" s="22">
        <v>4211.68</v>
      </c>
      <c r="L7" s="47">
        <v>1000</v>
      </c>
      <c r="M7" s="22">
        <v>62245.97</v>
      </c>
      <c r="N7" s="22">
        <v>0</v>
      </c>
    </row>
    <row r="8" spans="1:14" hidden="1" x14ac:dyDescent="0.25">
      <c r="A8" s="5" t="s">
        <v>3589</v>
      </c>
      <c r="B8" s="5" t="s">
        <v>3586</v>
      </c>
      <c r="C8" s="5" t="s">
        <v>849</v>
      </c>
      <c r="D8" s="5" t="s">
        <v>3583</v>
      </c>
      <c r="E8" s="5" t="s">
        <v>3584</v>
      </c>
      <c r="F8" s="5" t="s">
        <v>851</v>
      </c>
      <c r="G8" s="5" t="s">
        <v>3588</v>
      </c>
      <c r="H8" s="51">
        <v>8720.0439999999999</v>
      </c>
      <c r="I8" s="22">
        <v>39423.53</v>
      </c>
      <c r="J8" s="22">
        <v>4521.0200000000004</v>
      </c>
      <c r="K8" s="22">
        <v>4260.9399999999996</v>
      </c>
      <c r="L8" s="47">
        <v>1000</v>
      </c>
      <c r="M8" s="22">
        <v>39423.53</v>
      </c>
      <c r="N8" s="22">
        <v>0</v>
      </c>
    </row>
    <row r="9" spans="1:14" x14ac:dyDescent="0.25">
      <c r="A9" s="5" t="s">
        <v>3589</v>
      </c>
      <c r="B9" s="5" t="s">
        <v>3590</v>
      </c>
      <c r="C9" s="5" t="s">
        <v>849</v>
      </c>
      <c r="D9" s="5" t="s">
        <v>3583</v>
      </c>
      <c r="E9" s="5" t="s">
        <v>3584</v>
      </c>
      <c r="F9" s="5" t="s">
        <v>851</v>
      </c>
      <c r="G9" s="5" t="s">
        <v>3588</v>
      </c>
      <c r="H9" s="51">
        <v>2214.5</v>
      </c>
      <c r="I9" s="22">
        <v>9826.58</v>
      </c>
      <c r="J9" s="22">
        <v>4437.38</v>
      </c>
      <c r="K9" s="22">
        <v>4179.83</v>
      </c>
      <c r="L9" s="47">
        <v>1000</v>
      </c>
      <c r="M9" s="22">
        <v>9826.58</v>
      </c>
      <c r="N9" s="22">
        <v>0</v>
      </c>
    </row>
    <row r="10" spans="1:14" hidden="1" x14ac:dyDescent="0.25">
      <c r="A10" s="5" t="s">
        <v>3591</v>
      </c>
      <c r="B10" s="5" t="s">
        <v>3592</v>
      </c>
      <c r="C10" s="5" t="s">
        <v>849</v>
      </c>
      <c r="D10" s="5" t="s">
        <v>3583</v>
      </c>
      <c r="E10" s="5" t="s">
        <v>3584</v>
      </c>
      <c r="F10" s="5" t="s">
        <v>853</v>
      </c>
      <c r="G10" s="5" t="s">
        <v>3588</v>
      </c>
      <c r="H10" s="51">
        <v>0</v>
      </c>
      <c r="I10" s="22">
        <v>0</v>
      </c>
      <c r="J10" s="22">
        <v>160.97999999999999</v>
      </c>
      <c r="K10" s="22">
        <v>174.88</v>
      </c>
      <c r="L10" s="47">
        <v>1000</v>
      </c>
      <c r="M10" s="22">
        <v>0</v>
      </c>
      <c r="N10" s="22">
        <v>0</v>
      </c>
    </row>
    <row r="11" spans="1:14" hidden="1" x14ac:dyDescent="0.25">
      <c r="A11" s="5" t="s">
        <v>3593</v>
      </c>
      <c r="B11" s="5" t="s">
        <v>3592</v>
      </c>
      <c r="C11" s="5" t="s">
        <v>849</v>
      </c>
      <c r="D11" s="5" t="s">
        <v>3583</v>
      </c>
      <c r="E11" s="5" t="s">
        <v>3584</v>
      </c>
      <c r="F11" s="5" t="s">
        <v>853</v>
      </c>
      <c r="G11" s="5" t="s">
        <v>3588</v>
      </c>
      <c r="H11" s="51">
        <v>0</v>
      </c>
      <c r="I11" s="22">
        <v>0</v>
      </c>
      <c r="J11" s="22">
        <v>181.03</v>
      </c>
      <c r="K11" s="22">
        <v>196.66</v>
      </c>
      <c r="L11" s="47">
        <v>1000</v>
      </c>
      <c r="M11" s="22">
        <v>0</v>
      </c>
      <c r="N11" s="22">
        <v>0</v>
      </c>
    </row>
    <row r="12" spans="1:14" hidden="1" x14ac:dyDescent="0.25">
      <c r="A12" s="5" t="s">
        <v>3594</v>
      </c>
      <c r="B12" s="5" t="s">
        <v>3582</v>
      </c>
      <c r="C12" s="5" t="s">
        <v>849</v>
      </c>
      <c r="D12" s="5" t="s">
        <v>3583</v>
      </c>
      <c r="E12" s="5" t="s">
        <v>3584</v>
      </c>
      <c r="F12" s="5" t="s">
        <v>853</v>
      </c>
      <c r="G12" s="5" t="s">
        <v>3588</v>
      </c>
      <c r="H12" s="51">
        <v>0</v>
      </c>
      <c r="I12" s="22">
        <v>0</v>
      </c>
      <c r="J12" s="22">
        <v>14743.27</v>
      </c>
      <c r="K12" s="22">
        <v>15097.13</v>
      </c>
      <c r="L12" s="47">
        <v>1000</v>
      </c>
      <c r="M12" s="22">
        <v>0</v>
      </c>
      <c r="N12" s="22">
        <v>0</v>
      </c>
    </row>
    <row r="13" spans="1:14" x14ac:dyDescent="0.25">
      <c r="A13" s="5" t="s">
        <v>3594</v>
      </c>
      <c r="B13" s="5" t="s">
        <v>3590</v>
      </c>
      <c r="C13" s="5" t="s">
        <v>849</v>
      </c>
      <c r="D13" s="5" t="s">
        <v>3583</v>
      </c>
      <c r="E13" s="5" t="s">
        <v>3584</v>
      </c>
      <c r="F13" s="5" t="s">
        <v>853</v>
      </c>
      <c r="G13" s="5" t="s">
        <v>3588</v>
      </c>
      <c r="H13" s="51">
        <v>0</v>
      </c>
      <c r="I13" s="22">
        <v>0</v>
      </c>
      <c r="J13" s="22">
        <v>15085.2</v>
      </c>
      <c r="K13" s="22">
        <v>15214.93</v>
      </c>
      <c r="L13" s="47">
        <v>1000</v>
      </c>
      <c r="M13" s="22">
        <v>0</v>
      </c>
      <c r="N13" s="22">
        <v>0</v>
      </c>
    </row>
    <row r="14" spans="1:14" hidden="1" x14ac:dyDescent="0.25">
      <c r="A14" s="5" t="s">
        <v>3595</v>
      </c>
      <c r="B14" s="5" t="s">
        <v>3582</v>
      </c>
      <c r="C14" s="5" t="s">
        <v>849</v>
      </c>
      <c r="D14" s="5" t="s">
        <v>3583</v>
      </c>
      <c r="E14" s="5" t="s">
        <v>3584</v>
      </c>
      <c r="F14" s="5" t="s">
        <v>851</v>
      </c>
      <c r="G14" s="5" t="s">
        <v>3588</v>
      </c>
      <c r="H14" s="51">
        <v>865.35199999999998</v>
      </c>
      <c r="I14" s="22">
        <v>14518.77</v>
      </c>
      <c r="J14" s="22">
        <v>16777.88</v>
      </c>
      <c r="K14" s="22">
        <v>18059.02</v>
      </c>
      <c r="L14" s="47">
        <v>1000</v>
      </c>
      <c r="M14" s="22">
        <v>14518.77</v>
      </c>
      <c r="N14" s="22">
        <v>0</v>
      </c>
    </row>
    <row r="15" spans="1:14" hidden="1" x14ac:dyDescent="0.25">
      <c r="A15" s="5" t="s">
        <v>3595</v>
      </c>
      <c r="B15" s="5" t="s">
        <v>3586</v>
      </c>
      <c r="C15" s="5" t="s">
        <v>849</v>
      </c>
      <c r="D15" s="5" t="s">
        <v>3583</v>
      </c>
      <c r="E15" s="5" t="s">
        <v>3584</v>
      </c>
      <c r="F15" s="5" t="s">
        <v>851</v>
      </c>
      <c r="G15" s="5" t="s">
        <v>3588</v>
      </c>
      <c r="H15" s="51">
        <v>819.01</v>
      </c>
      <c r="I15" s="22">
        <v>13505.56</v>
      </c>
      <c r="J15" s="22">
        <v>16490.099999999999</v>
      </c>
      <c r="K15" s="22">
        <v>16631.95</v>
      </c>
      <c r="L15" s="47">
        <v>1000</v>
      </c>
      <c r="M15" s="22">
        <v>13505.56</v>
      </c>
      <c r="N15" s="22">
        <v>0</v>
      </c>
    </row>
    <row r="16" spans="1:14" hidden="1" x14ac:dyDescent="0.25">
      <c r="A16" s="5" t="s">
        <v>3595</v>
      </c>
      <c r="B16" s="5" t="s">
        <v>3596</v>
      </c>
      <c r="C16" s="5" t="s">
        <v>849</v>
      </c>
      <c r="D16" s="5" t="s">
        <v>3583</v>
      </c>
      <c r="E16" s="5" t="s">
        <v>3584</v>
      </c>
      <c r="F16" s="5" t="s">
        <v>853</v>
      </c>
      <c r="G16" s="5" t="s">
        <v>3588</v>
      </c>
      <c r="H16" s="51">
        <v>0</v>
      </c>
      <c r="I16" s="22">
        <v>0</v>
      </c>
      <c r="J16" s="22">
        <v>0</v>
      </c>
      <c r="K16" s="22">
        <v>18059.02</v>
      </c>
      <c r="L16" s="47">
        <v>1000</v>
      </c>
      <c r="M16" s="22">
        <v>0</v>
      </c>
      <c r="N16" s="22">
        <v>0</v>
      </c>
    </row>
    <row r="17" spans="1:14" hidden="1" x14ac:dyDescent="0.25">
      <c r="A17" s="5" t="s">
        <v>3595</v>
      </c>
      <c r="B17" s="5" t="s">
        <v>3597</v>
      </c>
      <c r="C17" s="5" t="s">
        <v>849</v>
      </c>
      <c r="D17" s="5" t="s">
        <v>3583</v>
      </c>
      <c r="E17" s="5" t="s">
        <v>3584</v>
      </c>
      <c r="F17" s="5" t="s">
        <v>853</v>
      </c>
      <c r="G17" s="5" t="s">
        <v>3588</v>
      </c>
      <c r="H17" s="51">
        <v>0</v>
      </c>
      <c r="I17" s="22">
        <v>0</v>
      </c>
      <c r="J17" s="22">
        <v>10490</v>
      </c>
      <c r="K17" s="22">
        <v>10741.76</v>
      </c>
      <c r="L17" s="47">
        <v>1000</v>
      </c>
      <c r="M17" s="22">
        <v>0</v>
      </c>
      <c r="N17" s="22">
        <v>0</v>
      </c>
    </row>
    <row r="18" spans="1:14" hidden="1" x14ac:dyDescent="0.25">
      <c r="A18" s="5" t="s">
        <v>3595</v>
      </c>
      <c r="B18" s="5" t="s">
        <v>3592</v>
      </c>
      <c r="C18" s="5" t="s">
        <v>849</v>
      </c>
      <c r="D18" s="5" t="s">
        <v>3583</v>
      </c>
      <c r="E18" s="5" t="s">
        <v>3584</v>
      </c>
      <c r="F18" s="5" t="s">
        <v>853</v>
      </c>
      <c r="G18" s="5" t="s">
        <v>3588</v>
      </c>
      <c r="H18" s="51">
        <v>0</v>
      </c>
      <c r="I18" s="22">
        <v>0</v>
      </c>
      <c r="J18" s="22">
        <v>17752.7</v>
      </c>
      <c r="K18" s="22">
        <v>17896.8</v>
      </c>
      <c r="L18" s="47">
        <v>1000</v>
      </c>
      <c r="M18" s="22">
        <v>0</v>
      </c>
      <c r="N18" s="22">
        <v>0</v>
      </c>
    </row>
    <row r="19" spans="1:14" hidden="1" x14ac:dyDescent="0.25">
      <c r="A19" s="5" t="s">
        <v>3598</v>
      </c>
      <c r="B19" s="5" t="s">
        <v>3586</v>
      </c>
      <c r="C19" s="5" t="s">
        <v>849</v>
      </c>
      <c r="D19" s="5" t="s">
        <v>3583</v>
      </c>
      <c r="E19" s="5" t="s">
        <v>3584</v>
      </c>
      <c r="F19" s="5" t="s">
        <v>853</v>
      </c>
      <c r="G19" s="5" t="s">
        <v>3588</v>
      </c>
      <c r="H19" s="51">
        <v>0</v>
      </c>
      <c r="I19" s="22">
        <v>0</v>
      </c>
      <c r="J19" s="22">
        <v>2619.98</v>
      </c>
      <c r="K19" s="22">
        <v>2846.27</v>
      </c>
      <c r="L19" s="47">
        <v>1000</v>
      </c>
      <c r="M19" s="22">
        <v>0</v>
      </c>
      <c r="N19" s="22">
        <v>0</v>
      </c>
    </row>
    <row r="20" spans="1:14" hidden="1" x14ac:dyDescent="0.25">
      <c r="A20" s="5" t="s">
        <v>3598</v>
      </c>
      <c r="B20" s="5" t="s">
        <v>3592</v>
      </c>
      <c r="C20" s="5" t="s">
        <v>849</v>
      </c>
      <c r="D20" s="5" t="s">
        <v>3583</v>
      </c>
      <c r="E20" s="5" t="s">
        <v>3584</v>
      </c>
      <c r="F20" s="5" t="s">
        <v>851</v>
      </c>
      <c r="G20" s="5" t="s">
        <v>3588</v>
      </c>
      <c r="H20" s="51">
        <v>1235</v>
      </c>
      <c r="I20" s="22">
        <v>3038.12</v>
      </c>
      <c r="J20" s="22">
        <v>2460.02</v>
      </c>
      <c r="K20" s="22">
        <v>2485.67</v>
      </c>
      <c r="L20" s="47">
        <v>1000</v>
      </c>
      <c r="M20" s="22">
        <v>3038.12</v>
      </c>
      <c r="N20" s="22">
        <v>0</v>
      </c>
    </row>
    <row r="21" spans="1:14" hidden="1" x14ac:dyDescent="0.25">
      <c r="A21" s="5" t="s">
        <v>3599</v>
      </c>
      <c r="B21" s="5" t="s">
        <v>3582</v>
      </c>
      <c r="C21" s="5" t="s">
        <v>849</v>
      </c>
      <c r="D21" s="5" t="s">
        <v>3583</v>
      </c>
      <c r="E21" s="5" t="s">
        <v>3584</v>
      </c>
      <c r="F21" s="5" t="s">
        <v>851</v>
      </c>
      <c r="G21" s="5" t="s">
        <v>3588</v>
      </c>
      <c r="H21" s="51">
        <v>2106</v>
      </c>
      <c r="I21" s="22">
        <v>3801.04</v>
      </c>
      <c r="J21" s="22">
        <v>1804.86</v>
      </c>
      <c r="K21" s="22">
        <v>1820.39</v>
      </c>
      <c r="L21" s="47">
        <v>1000</v>
      </c>
      <c r="M21" s="22">
        <v>3801.04</v>
      </c>
      <c r="N21" s="22">
        <v>0</v>
      </c>
    </row>
    <row r="22" spans="1:14" hidden="1" x14ac:dyDescent="0.25">
      <c r="A22" s="5" t="s">
        <v>3599</v>
      </c>
      <c r="B22" s="5" t="s">
        <v>3586</v>
      </c>
      <c r="C22" s="5" t="s">
        <v>849</v>
      </c>
      <c r="D22" s="5" t="s">
        <v>3583</v>
      </c>
      <c r="E22" s="5" t="s">
        <v>3584</v>
      </c>
      <c r="F22" s="5" t="s">
        <v>853</v>
      </c>
      <c r="G22" s="5" t="s">
        <v>3588</v>
      </c>
      <c r="H22" s="51">
        <v>0</v>
      </c>
      <c r="I22" s="22">
        <v>0</v>
      </c>
      <c r="J22" s="22">
        <v>1739.36</v>
      </c>
      <c r="K22" s="22">
        <v>1889.58</v>
      </c>
      <c r="L22" s="47">
        <v>1000</v>
      </c>
      <c r="M22" s="22">
        <v>0</v>
      </c>
      <c r="N22" s="22">
        <v>0</v>
      </c>
    </row>
    <row r="23" spans="1:14" hidden="1" x14ac:dyDescent="0.25">
      <c r="A23" s="5" t="s">
        <v>3599</v>
      </c>
      <c r="B23" s="5" t="s">
        <v>3597</v>
      </c>
      <c r="C23" s="5" t="s">
        <v>849</v>
      </c>
      <c r="D23" s="5" t="s">
        <v>3583</v>
      </c>
      <c r="E23" s="5" t="s">
        <v>3584</v>
      </c>
      <c r="F23" s="5" t="s">
        <v>853</v>
      </c>
      <c r="G23" s="5" t="s">
        <v>3588</v>
      </c>
      <c r="H23" s="51">
        <v>0</v>
      </c>
      <c r="I23" s="22">
        <v>0</v>
      </c>
      <c r="J23" s="22">
        <v>1282.47</v>
      </c>
      <c r="K23" s="22">
        <v>1360.58</v>
      </c>
      <c r="L23" s="47">
        <v>1000</v>
      </c>
      <c r="M23" s="22">
        <v>0</v>
      </c>
      <c r="N23" s="22">
        <v>0</v>
      </c>
    </row>
    <row r="24" spans="1:14" hidden="1" x14ac:dyDescent="0.25">
      <c r="A24" s="5" t="s">
        <v>3600</v>
      </c>
      <c r="B24" s="5" t="s">
        <v>3586</v>
      </c>
      <c r="C24" s="5" t="s">
        <v>849</v>
      </c>
      <c r="D24" s="5" t="s">
        <v>3583</v>
      </c>
      <c r="E24" s="5" t="s">
        <v>3584</v>
      </c>
      <c r="F24" s="5" t="s">
        <v>851</v>
      </c>
      <c r="G24" s="5" t="s">
        <v>3588</v>
      </c>
      <c r="H24" s="51">
        <v>14875</v>
      </c>
      <c r="I24" s="22">
        <v>10923.74</v>
      </c>
      <c r="J24" s="22">
        <v>734.37</v>
      </c>
      <c r="K24" s="22">
        <v>692.15</v>
      </c>
      <c r="L24" s="47">
        <v>1000</v>
      </c>
      <c r="M24" s="22">
        <v>10923.74</v>
      </c>
      <c r="N24" s="22">
        <v>0</v>
      </c>
    </row>
    <row r="25" spans="1:14" hidden="1" x14ac:dyDescent="0.25">
      <c r="A25" s="5" t="s">
        <v>3600</v>
      </c>
      <c r="B25" s="5" t="s">
        <v>3597</v>
      </c>
      <c r="C25" s="5" t="s">
        <v>849</v>
      </c>
      <c r="D25" s="5" t="s">
        <v>3583</v>
      </c>
      <c r="E25" s="5" t="s">
        <v>3584</v>
      </c>
      <c r="F25" s="5" t="s">
        <v>853</v>
      </c>
      <c r="G25" s="5" t="s">
        <v>3588</v>
      </c>
      <c r="H25" s="51">
        <v>0</v>
      </c>
      <c r="I25" s="22">
        <v>0</v>
      </c>
      <c r="J25" s="22">
        <v>683.11</v>
      </c>
      <c r="K25" s="22">
        <v>659.82</v>
      </c>
      <c r="L25" s="47">
        <v>1000</v>
      </c>
      <c r="M25" s="22">
        <v>0</v>
      </c>
      <c r="N25" s="22">
        <v>0</v>
      </c>
    </row>
    <row r="26" spans="1:14" hidden="1" x14ac:dyDescent="0.25">
      <c r="A26" s="5" t="s">
        <v>3600</v>
      </c>
      <c r="B26" s="5" t="s">
        <v>3592</v>
      </c>
      <c r="C26" s="5" t="s">
        <v>849</v>
      </c>
      <c r="D26" s="5" t="s">
        <v>3583</v>
      </c>
      <c r="E26" s="5" t="s">
        <v>3584</v>
      </c>
      <c r="F26" s="5" t="s">
        <v>851</v>
      </c>
      <c r="G26" s="5" t="s">
        <v>3588</v>
      </c>
      <c r="H26" s="51">
        <v>1676</v>
      </c>
      <c r="I26" s="22">
        <v>1268.8699999999999</v>
      </c>
      <c r="J26" s="22">
        <v>757.08</v>
      </c>
      <c r="K26" s="22">
        <v>763.59</v>
      </c>
      <c r="L26" s="47">
        <v>1000</v>
      </c>
      <c r="M26" s="22">
        <v>1268.8699999999999</v>
      </c>
      <c r="N26" s="22">
        <v>0</v>
      </c>
    </row>
    <row r="27" spans="1:14" hidden="1" x14ac:dyDescent="0.25">
      <c r="A27" s="5" t="s">
        <v>3601</v>
      </c>
      <c r="B27" s="5" t="s">
        <v>3582</v>
      </c>
      <c r="C27" s="5" t="s">
        <v>849</v>
      </c>
      <c r="D27" s="5" t="s">
        <v>3583</v>
      </c>
      <c r="E27" s="5" t="s">
        <v>3584</v>
      </c>
      <c r="F27" s="5" t="s">
        <v>853</v>
      </c>
      <c r="G27" s="5" t="s">
        <v>3588</v>
      </c>
      <c r="H27" s="51">
        <v>0</v>
      </c>
      <c r="I27" s="22">
        <v>0</v>
      </c>
      <c r="J27" s="22">
        <v>1495.45</v>
      </c>
      <c r="K27" s="22">
        <v>1624.6</v>
      </c>
      <c r="L27" s="47">
        <v>1000</v>
      </c>
      <c r="M27" s="22">
        <v>0</v>
      </c>
      <c r="N27" s="22">
        <v>0</v>
      </c>
    </row>
    <row r="28" spans="1:14" hidden="1" x14ac:dyDescent="0.25">
      <c r="A28" s="5" t="s">
        <v>3601</v>
      </c>
      <c r="B28" s="5" t="s">
        <v>3586</v>
      </c>
      <c r="C28" s="5" t="s">
        <v>849</v>
      </c>
      <c r="D28" s="5" t="s">
        <v>3583</v>
      </c>
      <c r="E28" s="5" t="s">
        <v>3584</v>
      </c>
      <c r="F28" s="5" t="s">
        <v>853</v>
      </c>
      <c r="G28" s="5" t="s">
        <v>3588</v>
      </c>
      <c r="H28" s="51">
        <v>0</v>
      </c>
      <c r="I28" s="22">
        <v>0</v>
      </c>
      <c r="J28" s="22">
        <v>0</v>
      </c>
      <c r="K28" s="22">
        <v>1437.01</v>
      </c>
      <c r="L28" s="47">
        <v>1000</v>
      </c>
      <c r="M28" s="22">
        <v>0</v>
      </c>
      <c r="N28" s="22">
        <v>0</v>
      </c>
    </row>
    <row r="29" spans="1:14" x14ac:dyDescent="0.25">
      <c r="A29" s="5" t="s">
        <v>3601</v>
      </c>
      <c r="B29" s="5" t="s">
        <v>3590</v>
      </c>
      <c r="C29" s="5" t="s">
        <v>849</v>
      </c>
      <c r="D29" s="5" t="s">
        <v>3583</v>
      </c>
      <c r="E29" s="5" t="s">
        <v>3584</v>
      </c>
      <c r="F29" s="5" t="s">
        <v>853</v>
      </c>
      <c r="G29" s="5" t="s">
        <v>3588</v>
      </c>
      <c r="H29" s="51">
        <v>0</v>
      </c>
      <c r="I29" s="22">
        <v>0</v>
      </c>
      <c r="J29" s="22">
        <v>0</v>
      </c>
      <c r="K29" s="22">
        <v>1487.16</v>
      </c>
      <c r="L29" s="47">
        <v>1000</v>
      </c>
      <c r="M29" s="22">
        <v>0</v>
      </c>
      <c r="N29" s="22">
        <v>0</v>
      </c>
    </row>
    <row r="30" spans="1:14" hidden="1" x14ac:dyDescent="0.25">
      <c r="A30" s="5" t="s">
        <v>3602</v>
      </c>
      <c r="B30" s="5" t="s">
        <v>3582</v>
      </c>
      <c r="C30" s="5" t="s">
        <v>849</v>
      </c>
      <c r="D30" s="5" t="s">
        <v>3583</v>
      </c>
      <c r="E30" s="5" t="s">
        <v>3584</v>
      </c>
      <c r="F30" s="5" t="s">
        <v>853</v>
      </c>
      <c r="G30" s="5" t="s">
        <v>3603</v>
      </c>
      <c r="H30" s="51">
        <v>0</v>
      </c>
      <c r="I30" s="22">
        <v>0</v>
      </c>
      <c r="J30" s="22">
        <v>2832.43</v>
      </c>
      <c r="K30" s="22">
        <v>3091.84</v>
      </c>
      <c r="L30" s="47">
        <v>1000</v>
      </c>
      <c r="M30" s="22">
        <v>0</v>
      </c>
      <c r="N30" s="22">
        <v>0</v>
      </c>
    </row>
    <row r="31" spans="1:14" hidden="1" x14ac:dyDescent="0.25">
      <c r="A31" s="5" t="s">
        <v>3602</v>
      </c>
      <c r="B31" s="5" t="s">
        <v>3586</v>
      </c>
      <c r="C31" s="5" t="s">
        <v>849</v>
      </c>
      <c r="D31" s="5" t="s">
        <v>3583</v>
      </c>
      <c r="E31" s="5" t="s">
        <v>3584</v>
      </c>
      <c r="F31" s="5" t="s">
        <v>853</v>
      </c>
      <c r="G31" s="5" t="s">
        <v>3603</v>
      </c>
      <c r="H31" s="51">
        <v>0</v>
      </c>
      <c r="I31" s="22">
        <v>0</v>
      </c>
      <c r="J31" s="22">
        <v>2863.15</v>
      </c>
      <c r="K31" s="22">
        <v>2623.88</v>
      </c>
      <c r="L31" s="47">
        <v>1000</v>
      </c>
      <c r="M31" s="22">
        <v>0</v>
      </c>
      <c r="N31" s="22">
        <v>0</v>
      </c>
    </row>
    <row r="32" spans="1:14" hidden="1" x14ac:dyDescent="0.25">
      <c r="A32" s="5" t="s">
        <v>3604</v>
      </c>
      <c r="B32" s="5" t="s">
        <v>3582</v>
      </c>
      <c r="C32" s="5" t="s">
        <v>849</v>
      </c>
      <c r="D32" s="5" t="s">
        <v>3583</v>
      </c>
      <c r="E32" s="5" t="s">
        <v>3584</v>
      </c>
      <c r="F32" s="5" t="s">
        <v>853</v>
      </c>
      <c r="G32" s="5" t="s">
        <v>3603</v>
      </c>
      <c r="H32" s="51">
        <v>0</v>
      </c>
      <c r="I32" s="22">
        <v>0</v>
      </c>
      <c r="J32" s="22">
        <v>467.98</v>
      </c>
      <c r="K32" s="22">
        <v>452.17</v>
      </c>
      <c r="L32" s="47">
        <v>1000</v>
      </c>
      <c r="M32" s="22">
        <v>0</v>
      </c>
      <c r="N32" s="22">
        <v>0</v>
      </c>
    </row>
    <row r="33" spans="1:14" hidden="1" x14ac:dyDescent="0.25">
      <c r="A33" s="5" t="s">
        <v>3605</v>
      </c>
      <c r="B33" s="5" t="s">
        <v>3582</v>
      </c>
      <c r="C33" s="5" t="s">
        <v>849</v>
      </c>
      <c r="D33" s="5" t="s">
        <v>3583</v>
      </c>
      <c r="E33" s="5" t="s">
        <v>3584</v>
      </c>
      <c r="F33" s="5" t="s">
        <v>853</v>
      </c>
      <c r="G33" s="5" t="s">
        <v>3585</v>
      </c>
      <c r="H33" s="51">
        <v>0</v>
      </c>
      <c r="I33" s="22">
        <v>0</v>
      </c>
      <c r="J33" s="22">
        <v>0</v>
      </c>
      <c r="K33" s="22">
        <v>0.01</v>
      </c>
      <c r="L33" s="47">
        <v>1000</v>
      </c>
      <c r="M33" s="22">
        <v>0</v>
      </c>
      <c r="N33" s="22">
        <v>0</v>
      </c>
    </row>
    <row r="34" spans="1:14" hidden="1" x14ac:dyDescent="0.25">
      <c r="A34" s="5" t="s">
        <v>3605</v>
      </c>
      <c r="B34" s="5" t="s">
        <v>3606</v>
      </c>
      <c r="C34" s="5" t="s">
        <v>849</v>
      </c>
      <c r="D34" s="5" t="s">
        <v>3583</v>
      </c>
      <c r="E34" s="5" t="s">
        <v>3584</v>
      </c>
      <c r="F34" s="5" t="s">
        <v>853</v>
      </c>
      <c r="G34" s="5" t="s">
        <v>3585</v>
      </c>
      <c r="H34" s="51">
        <v>0</v>
      </c>
      <c r="I34" s="22">
        <v>0</v>
      </c>
      <c r="J34" s="22">
        <v>0</v>
      </c>
      <c r="K34" s="22">
        <v>0.01</v>
      </c>
      <c r="L34" s="47">
        <v>1000</v>
      </c>
      <c r="M34" s="22">
        <v>0</v>
      </c>
      <c r="N34" s="22">
        <v>0</v>
      </c>
    </row>
    <row r="35" spans="1:14" hidden="1" x14ac:dyDescent="0.25">
      <c r="A35" s="5" t="s">
        <v>3605</v>
      </c>
      <c r="B35" s="5" t="s">
        <v>3607</v>
      </c>
      <c r="C35" s="5" t="s">
        <v>849</v>
      </c>
      <c r="D35" s="5" t="s">
        <v>3583</v>
      </c>
      <c r="E35" s="5" t="s">
        <v>3584</v>
      </c>
      <c r="F35" s="5" t="s">
        <v>853</v>
      </c>
      <c r="G35" s="5" t="s">
        <v>3585</v>
      </c>
      <c r="H35" s="51">
        <v>0</v>
      </c>
      <c r="I35" s="22">
        <v>0</v>
      </c>
      <c r="J35" s="22">
        <v>0</v>
      </c>
      <c r="K35" s="22">
        <v>0.01</v>
      </c>
      <c r="L35" s="47">
        <v>1000</v>
      </c>
      <c r="M35" s="22">
        <v>0</v>
      </c>
      <c r="N35" s="22">
        <v>0</v>
      </c>
    </row>
    <row r="36" spans="1:14" hidden="1" x14ac:dyDescent="0.25">
      <c r="A36" s="5" t="s">
        <v>3605</v>
      </c>
      <c r="B36" s="5" t="s">
        <v>3586</v>
      </c>
      <c r="C36" s="5" t="s">
        <v>849</v>
      </c>
      <c r="D36" s="5" t="s">
        <v>3583</v>
      </c>
      <c r="E36" s="5" t="s">
        <v>3584</v>
      </c>
      <c r="F36" s="5" t="s">
        <v>851</v>
      </c>
      <c r="G36" s="5" t="s">
        <v>3585</v>
      </c>
      <c r="H36" s="51">
        <v>3</v>
      </c>
      <c r="I36" s="22">
        <v>0</v>
      </c>
      <c r="J36" s="22">
        <v>0.01</v>
      </c>
      <c r="K36" s="22">
        <v>0.01</v>
      </c>
      <c r="L36" s="47">
        <v>1000</v>
      </c>
      <c r="M36" s="22">
        <v>0</v>
      </c>
      <c r="N36" s="22">
        <v>0</v>
      </c>
    </row>
    <row r="37" spans="1:14" x14ac:dyDescent="0.25">
      <c r="A37" s="5" t="s">
        <v>3605</v>
      </c>
      <c r="B37" s="5" t="s">
        <v>3590</v>
      </c>
      <c r="C37" s="5" t="s">
        <v>849</v>
      </c>
      <c r="D37" s="5" t="s">
        <v>3583</v>
      </c>
      <c r="E37" s="5" t="s">
        <v>3584</v>
      </c>
      <c r="F37" s="5" t="s">
        <v>853</v>
      </c>
      <c r="G37" s="5" t="s">
        <v>3585</v>
      </c>
      <c r="H37" s="51">
        <v>0</v>
      </c>
      <c r="I37" s="22">
        <v>0</v>
      </c>
      <c r="J37" s="22">
        <v>0.01</v>
      </c>
      <c r="K37" s="22">
        <v>0.01</v>
      </c>
      <c r="L37" s="47">
        <v>1000</v>
      </c>
      <c r="M37" s="22">
        <v>0</v>
      </c>
      <c r="N37" s="22">
        <v>0</v>
      </c>
    </row>
    <row r="38" spans="1:14" hidden="1" x14ac:dyDescent="0.25">
      <c r="A38" s="5" t="s">
        <v>3605</v>
      </c>
      <c r="B38" s="5" t="s">
        <v>3608</v>
      </c>
      <c r="C38" s="5" t="s">
        <v>849</v>
      </c>
      <c r="D38" s="5" t="s">
        <v>3583</v>
      </c>
      <c r="E38" s="5" t="s">
        <v>3584</v>
      </c>
      <c r="F38" s="5" t="s">
        <v>853</v>
      </c>
      <c r="G38" s="5" t="s">
        <v>3585</v>
      </c>
      <c r="H38" s="51">
        <v>0</v>
      </c>
      <c r="I38" s="22">
        <v>0</v>
      </c>
      <c r="J38" s="22">
        <v>0</v>
      </c>
      <c r="K38" s="22">
        <v>0.01</v>
      </c>
      <c r="L38" s="47">
        <v>1000</v>
      </c>
      <c r="M38" s="22">
        <v>0</v>
      </c>
      <c r="N38" s="22">
        <v>0</v>
      </c>
    </row>
    <row r="39" spans="1:14" hidden="1" x14ac:dyDescent="0.25">
      <c r="A39" s="5" t="s">
        <v>3605</v>
      </c>
      <c r="B39" s="5" t="s">
        <v>3609</v>
      </c>
      <c r="C39" s="5" t="s">
        <v>849</v>
      </c>
      <c r="D39" s="5" t="s">
        <v>3583</v>
      </c>
      <c r="E39" s="5" t="s">
        <v>3584</v>
      </c>
      <c r="F39" s="5" t="s">
        <v>853</v>
      </c>
      <c r="G39" s="5" t="s">
        <v>3585</v>
      </c>
      <c r="H39" s="51">
        <v>0</v>
      </c>
      <c r="I39" s="22">
        <v>0</v>
      </c>
      <c r="J39" s="22">
        <v>0</v>
      </c>
      <c r="K39" s="22">
        <v>0.01</v>
      </c>
      <c r="L39" s="47">
        <v>1000</v>
      </c>
      <c r="M39" s="22">
        <v>0</v>
      </c>
      <c r="N39" s="22">
        <v>0</v>
      </c>
    </row>
    <row r="40" spans="1:14" hidden="1" x14ac:dyDescent="0.25">
      <c r="A40" s="5" t="s">
        <v>3605</v>
      </c>
      <c r="B40" s="5" t="s">
        <v>3597</v>
      </c>
      <c r="C40" s="5" t="s">
        <v>849</v>
      </c>
      <c r="D40" s="5" t="s">
        <v>3583</v>
      </c>
      <c r="E40" s="5" t="s">
        <v>3584</v>
      </c>
      <c r="F40" s="5" t="s">
        <v>853</v>
      </c>
      <c r="G40" s="5" t="s">
        <v>3585</v>
      </c>
      <c r="H40" s="51">
        <v>0</v>
      </c>
      <c r="I40" s="22">
        <v>0</v>
      </c>
      <c r="J40" s="22">
        <v>0</v>
      </c>
      <c r="K40" s="22">
        <v>0.01</v>
      </c>
      <c r="L40" s="47">
        <v>1000</v>
      </c>
      <c r="M40" s="22">
        <v>0</v>
      </c>
      <c r="N40" s="22">
        <v>0</v>
      </c>
    </row>
    <row r="41" spans="1:14" hidden="1" x14ac:dyDescent="0.25">
      <c r="A41" s="5" t="s">
        <v>3605</v>
      </c>
      <c r="B41" s="5" t="s">
        <v>3592</v>
      </c>
      <c r="C41" s="5" t="s">
        <v>849</v>
      </c>
      <c r="D41" s="5" t="s">
        <v>3583</v>
      </c>
      <c r="E41" s="5" t="s">
        <v>3584</v>
      </c>
      <c r="F41" s="5" t="s">
        <v>853</v>
      </c>
      <c r="G41" s="5" t="s">
        <v>3585</v>
      </c>
      <c r="H41" s="51">
        <v>0</v>
      </c>
      <c r="I41" s="22">
        <v>0</v>
      </c>
      <c r="J41" s="22">
        <v>0</v>
      </c>
      <c r="K41" s="22">
        <v>0.01</v>
      </c>
      <c r="L41" s="47">
        <v>1000</v>
      </c>
      <c r="M41" s="22">
        <v>0</v>
      </c>
      <c r="N41" s="22">
        <v>0</v>
      </c>
    </row>
    <row r="42" spans="1:14" hidden="1" x14ac:dyDescent="0.25">
      <c r="A42" s="5" t="s">
        <v>3610</v>
      </c>
      <c r="B42" s="5" t="s">
        <v>3582</v>
      </c>
      <c r="C42" s="5" t="s">
        <v>849</v>
      </c>
      <c r="D42" s="5" t="s">
        <v>3583</v>
      </c>
      <c r="E42" s="5" t="s">
        <v>3584</v>
      </c>
      <c r="F42" s="5" t="s">
        <v>853</v>
      </c>
      <c r="G42" s="5" t="s">
        <v>3585</v>
      </c>
      <c r="H42" s="51">
        <v>0</v>
      </c>
      <c r="I42" s="22">
        <v>0</v>
      </c>
      <c r="J42" s="22">
        <v>556.66</v>
      </c>
      <c r="K42" s="22">
        <v>604.73</v>
      </c>
      <c r="L42" s="47">
        <v>1000</v>
      </c>
      <c r="M42" s="22">
        <v>0</v>
      </c>
      <c r="N42" s="22">
        <v>0</v>
      </c>
    </row>
    <row r="43" spans="1:14" hidden="1" x14ac:dyDescent="0.25">
      <c r="A43" s="5" t="s">
        <v>3610</v>
      </c>
      <c r="B43" s="5" t="s">
        <v>3586</v>
      </c>
      <c r="C43" s="5" t="s">
        <v>849</v>
      </c>
      <c r="D43" s="5" t="s">
        <v>3583</v>
      </c>
      <c r="E43" s="5" t="s">
        <v>3584</v>
      </c>
      <c r="F43" s="5" t="s">
        <v>853</v>
      </c>
      <c r="G43" s="5" t="s">
        <v>3585</v>
      </c>
      <c r="H43" s="51">
        <v>0</v>
      </c>
      <c r="I43" s="22">
        <v>0</v>
      </c>
      <c r="J43" s="22">
        <v>729.55</v>
      </c>
      <c r="K43" s="22">
        <v>374.47</v>
      </c>
      <c r="L43" s="47">
        <v>1000</v>
      </c>
      <c r="M43" s="22">
        <v>0</v>
      </c>
      <c r="N43" s="22">
        <v>0</v>
      </c>
    </row>
    <row r="44" spans="1:14" hidden="1" x14ac:dyDescent="0.25">
      <c r="A44" s="5" t="s">
        <v>3610</v>
      </c>
      <c r="B44" s="5" t="s">
        <v>3592</v>
      </c>
      <c r="C44" s="5" t="s">
        <v>849</v>
      </c>
      <c r="D44" s="5" t="s">
        <v>3583</v>
      </c>
      <c r="E44" s="5" t="s">
        <v>3584</v>
      </c>
      <c r="F44" s="5" t="s">
        <v>853</v>
      </c>
      <c r="G44" s="5" t="s">
        <v>3585</v>
      </c>
      <c r="H44" s="51">
        <v>0</v>
      </c>
      <c r="I44" s="22">
        <v>0</v>
      </c>
      <c r="J44" s="22">
        <v>683.68</v>
      </c>
      <c r="K44" s="22">
        <v>675.56</v>
      </c>
      <c r="L44" s="47">
        <v>1000</v>
      </c>
      <c r="M44" s="22">
        <v>0</v>
      </c>
      <c r="N44" s="22">
        <v>0</v>
      </c>
    </row>
    <row r="45" spans="1:14" hidden="1" x14ac:dyDescent="0.25">
      <c r="A45" s="5" t="s">
        <v>3611</v>
      </c>
      <c r="B45" s="5" t="s">
        <v>3586</v>
      </c>
      <c r="C45" s="5" t="s">
        <v>849</v>
      </c>
      <c r="D45" s="5" t="s">
        <v>3583</v>
      </c>
      <c r="E45" s="5" t="s">
        <v>3584</v>
      </c>
      <c r="F45" s="5" t="s">
        <v>853</v>
      </c>
      <c r="G45" s="5" t="s">
        <v>3585</v>
      </c>
      <c r="H45" s="51">
        <v>0</v>
      </c>
      <c r="I45" s="22">
        <v>0</v>
      </c>
      <c r="J45" s="22">
        <v>1780.9</v>
      </c>
      <c r="K45" s="22">
        <v>1780.9</v>
      </c>
      <c r="L45" s="47">
        <v>1000</v>
      </c>
      <c r="M45" s="22">
        <v>0</v>
      </c>
      <c r="N45" s="22">
        <v>0</v>
      </c>
    </row>
    <row r="46" spans="1:14" hidden="1" x14ac:dyDescent="0.25">
      <c r="A46" s="5" t="s">
        <v>3612</v>
      </c>
      <c r="B46" s="5" t="s">
        <v>3586</v>
      </c>
      <c r="C46" s="5" t="s">
        <v>849</v>
      </c>
      <c r="D46" s="5" t="s">
        <v>3583</v>
      </c>
      <c r="E46" s="5" t="s">
        <v>3584</v>
      </c>
      <c r="F46" s="5" t="s">
        <v>853</v>
      </c>
      <c r="G46" s="5" t="s">
        <v>3585</v>
      </c>
      <c r="H46" s="51">
        <v>0</v>
      </c>
      <c r="I46" s="22">
        <v>0</v>
      </c>
      <c r="J46" s="22">
        <v>1775.54</v>
      </c>
      <c r="K46" s="22">
        <v>1928.88</v>
      </c>
      <c r="L46" s="47">
        <v>1000</v>
      </c>
      <c r="M46" s="22">
        <v>0</v>
      </c>
      <c r="N46" s="22">
        <v>0</v>
      </c>
    </row>
    <row r="47" spans="1:14" hidden="1" x14ac:dyDescent="0.25">
      <c r="A47" s="5" t="s">
        <v>3613</v>
      </c>
      <c r="B47" s="5" t="s">
        <v>3582</v>
      </c>
      <c r="C47" s="5" t="s">
        <v>849</v>
      </c>
      <c r="D47" s="5" t="s">
        <v>3583</v>
      </c>
      <c r="E47" s="5" t="s">
        <v>3584</v>
      </c>
      <c r="F47" s="5" t="s">
        <v>853</v>
      </c>
      <c r="G47" s="5" t="s">
        <v>3585</v>
      </c>
      <c r="H47" s="51">
        <v>0</v>
      </c>
      <c r="I47" s="22">
        <v>0</v>
      </c>
      <c r="J47" s="22">
        <v>1327.95</v>
      </c>
      <c r="K47" s="22">
        <v>1464.79</v>
      </c>
      <c r="L47" s="47">
        <v>1000</v>
      </c>
      <c r="M47" s="22">
        <v>0</v>
      </c>
      <c r="N47" s="22">
        <v>0</v>
      </c>
    </row>
    <row r="48" spans="1:14" hidden="1" x14ac:dyDescent="0.25">
      <c r="A48" s="5" t="s">
        <v>3613</v>
      </c>
      <c r="B48" s="5" t="s">
        <v>3586</v>
      </c>
      <c r="C48" s="5" t="s">
        <v>849</v>
      </c>
      <c r="D48" s="5" t="s">
        <v>3583</v>
      </c>
      <c r="E48" s="5" t="s">
        <v>3584</v>
      </c>
      <c r="F48" s="5" t="s">
        <v>853</v>
      </c>
      <c r="G48" s="5" t="s">
        <v>3585</v>
      </c>
      <c r="H48" s="51">
        <v>0</v>
      </c>
      <c r="I48" s="22">
        <v>0</v>
      </c>
      <c r="J48" s="22">
        <v>1743.59</v>
      </c>
      <c r="K48" s="22">
        <v>1854.73</v>
      </c>
      <c r="L48" s="47">
        <v>1000</v>
      </c>
      <c r="M48" s="22">
        <v>0</v>
      </c>
      <c r="N48" s="22">
        <v>0</v>
      </c>
    </row>
    <row r="49" spans="1:14" hidden="1" x14ac:dyDescent="0.25">
      <c r="A49" s="5" t="s">
        <v>3614</v>
      </c>
      <c r="B49" s="5" t="s">
        <v>3582</v>
      </c>
      <c r="C49" s="5" t="s">
        <v>849</v>
      </c>
      <c r="D49" s="5" t="s">
        <v>3583</v>
      </c>
      <c r="E49" s="5" t="s">
        <v>3584</v>
      </c>
      <c r="F49" s="5" t="s">
        <v>853</v>
      </c>
      <c r="G49" s="5" t="s">
        <v>3585</v>
      </c>
      <c r="H49" s="51">
        <v>0</v>
      </c>
      <c r="I49" s="22">
        <v>0</v>
      </c>
      <c r="J49" s="22">
        <v>10349.040000000001</v>
      </c>
      <c r="K49" s="22">
        <v>10597.42</v>
      </c>
      <c r="L49" s="47">
        <v>1000</v>
      </c>
      <c r="M49" s="22">
        <v>0</v>
      </c>
      <c r="N49" s="22">
        <v>0</v>
      </c>
    </row>
    <row r="50" spans="1:14" hidden="1" x14ac:dyDescent="0.25">
      <c r="A50" s="5" t="s">
        <v>3614</v>
      </c>
      <c r="B50" s="5" t="s">
        <v>3586</v>
      </c>
      <c r="C50" s="5" t="s">
        <v>849</v>
      </c>
      <c r="D50" s="5" t="s">
        <v>3583</v>
      </c>
      <c r="E50" s="5" t="s">
        <v>3584</v>
      </c>
      <c r="F50" s="5" t="s">
        <v>853</v>
      </c>
      <c r="G50" s="5" t="s">
        <v>3585</v>
      </c>
      <c r="H50" s="51">
        <v>0</v>
      </c>
      <c r="I50" s="22">
        <v>0</v>
      </c>
      <c r="J50" s="22">
        <v>7455.86</v>
      </c>
      <c r="K50" s="22">
        <v>7519.98</v>
      </c>
      <c r="L50" s="47">
        <v>1000</v>
      </c>
      <c r="M50" s="22">
        <v>0</v>
      </c>
      <c r="N50" s="22">
        <v>0</v>
      </c>
    </row>
    <row r="51" spans="1:14" hidden="1" x14ac:dyDescent="0.25">
      <c r="A51" s="5" t="s">
        <v>3614</v>
      </c>
      <c r="B51" s="5" t="s">
        <v>3592</v>
      </c>
      <c r="C51" s="5" t="s">
        <v>849</v>
      </c>
      <c r="D51" s="5" t="s">
        <v>3583</v>
      </c>
      <c r="E51" s="5" t="s">
        <v>3584</v>
      </c>
      <c r="F51" s="5" t="s">
        <v>853</v>
      </c>
      <c r="G51" s="5" t="s">
        <v>3585</v>
      </c>
      <c r="H51" s="51">
        <v>0</v>
      </c>
      <c r="I51" s="22">
        <v>0</v>
      </c>
      <c r="J51" s="22">
        <v>2470.7399999999998</v>
      </c>
      <c r="K51" s="22">
        <v>1677</v>
      </c>
      <c r="L51" s="47">
        <v>1000</v>
      </c>
      <c r="M51" s="22">
        <v>0</v>
      </c>
      <c r="N51" s="22">
        <v>0</v>
      </c>
    </row>
    <row r="52" spans="1:14" hidden="1" x14ac:dyDescent="0.25">
      <c r="A52" s="5" t="s">
        <v>3615</v>
      </c>
      <c r="B52" s="5" t="s">
        <v>3582</v>
      </c>
      <c r="C52" s="5" t="s">
        <v>849</v>
      </c>
      <c r="D52" s="5" t="s">
        <v>3583</v>
      </c>
      <c r="E52" s="5" t="s">
        <v>3584</v>
      </c>
      <c r="F52" s="5" t="s">
        <v>851</v>
      </c>
      <c r="G52" s="5" t="s">
        <v>3585</v>
      </c>
      <c r="H52" s="51">
        <v>4072.2</v>
      </c>
      <c r="I52" s="22">
        <v>28861.95</v>
      </c>
      <c r="J52" s="22">
        <v>7087.56</v>
      </c>
      <c r="K52" s="22">
        <v>5497.07</v>
      </c>
      <c r="L52" s="47">
        <v>1000</v>
      </c>
      <c r="M52" s="22">
        <v>28861.95</v>
      </c>
      <c r="N52" s="22">
        <v>0</v>
      </c>
    </row>
    <row r="53" spans="1:14" hidden="1" x14ac:dyDescent="0.25">
      <c r="A53" s="5" t="s">
        <v>3615</v>
      </c>
      <c r="B53" s="5" t="s">
        <v>3586</v>
      </c>
      <c r="C53" s="5" t="s">
        <v>849</v>
      </c>
      <c r="D53" s="5" t="s">
        <v>3583</v>
      </c>
      <c r="E53" s="5" t="s">
        <v>3584</v>
      </c>
      <c r="F53" s="5" t="s">
        <v>851</v>
      </c>
      <c r="G53" s="5" t="s">
        <v>3585</v>
      </c>
      <c r="H53" s="51">
        <v>9365.0750000000007</v>
      </c>
      <c r="I53" s="22">
        <v>57189</v>
      </c>
      <c r="J53" s="22">
        <v>6106.62</v>
      </c>
      <c r="K53" s="22">
        <v>4521.95</v>
      </c>
      <c r="L53" s="47">
        <v>1000</v>
      </c>
      <c r="M53" s="22">
        <v>57189</v>
      </c>
      <c r="N53" s="22">
        <v>0</v>
      </c>
    </row>
    <row r="54" spans="1:14" hidden="1" x14ac:dyDescent="0.25">
      <c r="A54" s="5" t="s">
        <v>3615</v>
      </c>
      <c r="B54" s="5" t="s">
        <v>3597</v>
      </c>
      <c r="C54" s="5" t="s">
        <v>849</v>
      </c>
      <c r="D54" s="5" t="s">
        <v>3583</v>
      </c>
      <c r="E54" s="5" t="s">
        <v>3584</v>
      </c>
      <c r="F54" s="5" t="s">
        <v>853</v>
      </c>
      <c r="G54" s="5" t="s">
        <v>3585</v>
      </c>
      <c r="H54" s="51">
        <v>0</v>
      </c>
      <c r="I54" s="22">
        <v>0</v>
      </c>
      <c r="J54" s="22">
        <v>3956.43</v>
      </c>
      <c r="K54" s="22">
        <v>4051.38</v>
      </c>
      <c r="L54" s="47">
        <v>1000</v>
      </c>
      <c r="M54" s="22">
        <v>0</v>
      </c>
      <c r="N54" s="22">
        <v>0</v>
      </c>
    </row>
    <row r="55" spans="1:14" hidden="1" x14ac:dyDescent="0.25">
      <c r="A55" s="5" t="s">
        <v>3615</v>
      </c>
      <c r="B55" s="5" t="s">
        <v>3592</v>
      </c>
      <c r="C55" s="5" t="s">
        <v>849</v>
      </c>
      <c r="D55" s="5" t="s">
        <v>3583</v>
      </c>
      <c r="E55" s="5" t="s">
        <v>3584</v>
      </c>
      <c r="F55" s="5" t="s">
        <v>851</v>
      </c>
      <c r="G55" s="5" t="s">
        <v>3585</v>
      </c>
      <c r="H55" s="51">
        <v>2124.65</v>
      </c>
      <c r="I55" s="22">
        <v>12498.69</v>
      </c>
      <c r="J55" s="22">
        <v>5882.71</v>
      </c>
      <c r="K55" s="22">
        <v>5362.43</v>
      </c>
      <c r="L55" s="47">
        <v>1000</v>
      </c>
      <c r="M55" s="22">
        <v>12498.69</v>
      </c>
      <c r="N55" s="22">
        <v>0</v>
      </c>
    </row>
    <row r="56" spans="1:14" hidden="1" x14ac:dyDescent="0.25">
      <c r="A56" s="5" t="s">
        <v>3616</v>
      </c>
      <c r="B56" s="5" t="s">
        <v>3582</v>
      </c>
      <c r="C56" s="5" t="s">
        <v>849</v>
      </c>
      <c r="D56" s="5" t="s">
        <v>3583</v>
      </c>
      <c r="E56" s="5" t="s">
        <v>3584</v>
      </c>
      <c r="F56" s="5" t="s">
        <v>851</v>
      </c>
      <c r="G56" s="5" t="s">
        <v>3585</v>
      </c>
      <c r="H56" s="51">
        <v>51669</v>
      </c>
      <c r="I56" s="22">
        <v>38644.589999999997</v>
      </c>
      <c r="J56" s="22">
        <v>747.93</v>
      </c>
      <c r="K56" s="22">
        <v>660.64</v>
      </c>
      <c r="L56" s="47">
        <v>1000</v>
      </c>
      <c r="M56" s="22">
        <v>38644.589999999997</v>
      </c>
      <c r="N56" s="22">
        <v>0</v>
      </c>
    </row>
    <row r="57" spans="1:14" hidden="1" x14ac:dyDescent="0.25">
      <c r="A57" s="5" t="s">
        <v>3617</v>
      </c>
      <c r="B57" s="5" t="s">
        <v>3582</v>
      </c>
      <c r="C57" s="5" t="s">
        <v>849</v>
      </c>
      <c r="D57" s="5" t="s">
        <v>3583</v>
      </c>
      <c r="E57" s="5" t="s">
        <v>3584</v>
      </c>
      <c r="F57" s="5" t="s">
        <v>851</v>
      </c>
      <c r="G57" s="5" t="s">
        <v>3585</v>
      </c>
      <c r="H57" s="51">
        <v>80047</v>
      </c>
      <c r="I57" s="22">
        <v>65111.39</v>
      </c>
      <c r="J57" s="22">
        <v>813.41</v>
      </c>
      <c r="K57" s="22">
        <v>632.47</v>
      </c>
      <c r="L57" s="47">
        <v>1000</v>
      </c>
      <c r="M57" s="22">
        <v>65111.39</v>
      </c>
      <c r="N57" s="22">
        <v>0</v>
      </c>
    </row>
    <row r="58" spans="1:14" hidden="1" x14ac:dyDescent="0.25">
      <c r="A58" s="5" t="s">
        <v>3617</v>
      </c>
      <c r="B58" s="5" t="s">
        <v>3586</v>
      </c>
      <c r="C58" s="5" t="s">
        <v>849</v>
      </c>
      <c r="D58" s="5" t="s">
        <v>3583</v>
      </c>
      <c r="E58" s="5" t="s">
        <v>3584</v>
      </c>
      <c r="F58" s="5" t="s">
        <v>853</v>
      </c>
      <c r="G58" s="5" t="s">
        <v>3585</v>
      </c>
      <c r="H58" s="51">
        <v>0</v>
      </c>
      <c r="I58" s="22">
        <v>0</v>
      </c>
      <c r="J58" s="22">
        <v>321.97000000000003</v>
      </c>
      <c r="K58" s="22">
        <v>349.78</v>
      </c>
      <c r="L58" s="47">
        <v>1000</v>
      </c>
      <c r="M58" s="22">
        <v>0</v>
      </c>
      <c r="N58" s="22">
        <v>0</v>
      </c>
    </row>
    <row r="59" spans="1:14" hidden="1" x14ac:dyDescent="0.25">
      <c r="A59" s="5" t="s">
        <v>3618</v>
      </c>
      <c r="B59" s="5" t="s">
        <v>3582</v>
      </c>
      <c r="C59" s="5" t="s">
        <v>849</v>
      </c>
      <c r="D59" s="5" t="s">
        <v>3583</v>
      </c>
      <c r="E59" s="5" t="s">
        <v>3584</v>
      </c>
      <c r="F59" s="5" t="s">
        <v>851</v>
      </c>
      <c r="G59" s="5" t="s">
        <v>3585</v>
      </c>
      <c r="H59" s="51">
        <v>2792.8</v>
      </c>
      <c r="I59" s="22">
        <v>12294.27</v>
      </c>
      <c r="J59" s="22">
        <v>4402.13</v>
      </c>
      <c r="K59" s="22">
        <v>4410.8500000000004</v>
      </c>
      <c r="L59" s="47">
        <v>1000</v>
      </c>
      <c r="M59" s="22">
        <v>12294.27</v>
      </c>
      <c r="N59" s="22">
        <v>0</v>
      </c>
    </row>
    <row r="60" spans="1:14" hidden="1" x14ac:dyDescent="0.25">
      <c r="A60" s="5" t="s">
        <v>3618</v>
      </c>
      <c r="B60" s="5" t="s">
        <v>3586</v>
      </c>
      <c r="C60" s="5" t="s">
        <v>849</v>
      </c>
      <c r="D60" s="5" t="s">
        <v>3583</v>
      </c>
      <c r="E60" s="5" t="s">
        <v>3584</v>
      </c>
      <c r="F60" s="5" t="s">
        <v>851</v>
      </c>
      <c r="G60" s="5" t="s">
        <v>3585</v>
      </c>
      <c r="H60" s="51">
        <v>5511.4</v>
      </c>
      <c r="I60" s="22">
        <v>24109.51</v>
      </c>
      <c r="J60" s="22">
        <v>4374.4799999999996</v>
      </c>
      <c r="K60" s="22">
        <v>4476.34</v>
      </c>
      <c r="L60" s="47">
        <v>1000</v>
      </c>
      <c r="M60" s="22">
        <v>24109.51</v>
      </c>
      <c r="N60" s="22">
        <v>0</v>
      </c>
    </row>
    <row r="61" spans="1:14" hidden="1" x14ac:dyDescent="0.25">
      <c r="A61" s="5" t="s">
        <v>3619</v>
      </c>
      <c r="B61" s="5" t="s">
        <v>3582</v>
      </c>
      <c r="C61" s="5" t="s">
        <v>849</v>
      </c>
      <c r="D61" s="5" t="s">
        <v>3583</v>
      </c>
      <c r="E61" s="5" t="s">
        <v>3584</v>
      </c>
      <c r="F61" s="5" t="s">
        <v>851</v>
      </c>
      <c r="G61" s="5" t="s">
        <v>3585</v>
      </c>
      <c r="H61" s="51">
        <v>66335</v>
      </c>
      <c r="I61" s="22">
        <v>30001.85</v>
      </c>
      <c r="J61" s="22">
        <v>452.28</v>
      </c>
      <c r="K61" s="22">
        <v>459.87</v>
      </c>
      <c r="L61" s="47">
        <v>1000</v>
      </c>
      <c r="M61" s="22">
        <v>30001.85</v>
      </c>
      <c r="N61" s="22">
        <v>0</v>
      </c>
    </row>
    <row r="62" spans="1:14" hidden="1" x14ac:dyDescent="0.25">
      <c r="A62" s="5" t="s">
        <v>3619</v>
      </c>
      <c r="B62" s="5" t="s">
        <v>3586</v>
      </c>
      <c r="C62" s="5" t="s">
        <v>849</v>
      </c>
      <c r="D62" s="5" t="s">
        <v>3583</v>
      </c>
      <c r="E62" s="5" t="s">
        <v>3584</v>
      </c>
      <c r="F62" s="5" t="s">
        <v>851</v>
      </c>
      <c r="G62" s="5" t="s">
        <v>3585</v>
      </c>
      <c r="H62" s="51">
        <v>80450</v>
      </c>
      <c r="I62" s="22">
        <v>42203.27</v>
      </c>
      <c r="J62" s="22">
        <v>524.59</v>
      </c>
      <c r="K62" s="22">
        <v>440.34</v>
      </c>
      <c r="L62" s="47">
        <v>1000</v>
      </c>
      <c r="M62" s="22">
        <v>42203.27</v>
      </c>
      <c r="N62" s="22">
        <v>0</v>
      </c>
    </row>
    <row r="63" spans="1:14" hidden="1" x14ac:dyDescent="0.25">
      <c r="A63" s="5" t="s">
        <v>3620</v>
      </c>
      <c r="B63" s="5" t="s">
        <v>3582</v>
      </c>
      <c r="C63" s="5" t="s">
        <v>849</v>
      </c>
      <c r="D63" s="5" t="s">
        <v>3583</v>
      </c>
      <c r="E63" s="5" t="s">
        <v>3584</v>
      </c>
      <c r="F63" s="5" t="s">
        <v>851</v>
      </c>
      <c r="G63" s="5" t="s">
        <v>3585</v>
      </c>
      <c r="H63" s="51">
        <v>35112.120000000003</v>
      </c>
      <c r="I63" s="22">
        <v>30369.66</v>
      </c>
      <c r="J63" s="22">
        <v>864.93</v>
      </c>
      <c r="K63" s="22">
        <v>924.6</v>
      </c>
      <c r="L63" s="47">
        <v>1000</v>
      </c>
      <c r="M63" s="22">
        <v>30369.66</v>
      </c>
      <c r="N63" s="22">
        <v>0</v>
      </c>
    </row>
    <row r="64" spans="1:14" hidden="1" x14ac:dyDescent="0.25">
      <c r="A64" s="5" t="s">
        <v>3620</v>
      </c>
      <c r="B64" s="5" t="s">
        <v>3586</v>
      </c>
      <c r="C64" s="5" t="s">
        <v>849</v>
      </c>
      <c r="D64" s="5" t="s">
        <v>3583</v>
      </c>
      <c r="E64" s="5" t="s">
        <v>3584</v>
      </c>
      <c r="F64" s="5" t="s">
        <v>851</v>
      </c>
      <c r="G64" s="5" t="s">
        <v>3585</v>
      </c>
      <c r="H64" s="51">
        <v>65862.425000000003</v>
      </c>
      <c r="I64" s="22">
        <v>61304.68</v>
      </c>
      <c r="J64" s="22">
        <v>930.8</v>
      </c>
      <c r="K64" s="22">
        <v>931.47</v>
      </c>
      <c r="L64" s="47">
        <v>1000</v>
      </c>
      <c r="M64" s="22">
        <v>61304.68</v>
      </c>
      <c r="N64" s="22">
        <v>0</v>
      </c>
    </row>
    <row r="65" spans="1:14" hidden="1" x14ac:dyDescent="0.25">
      <c r="A65" s="5" t="s">
        <v>3621</v>
      </c>
      <c r="B65" s="5" t="s">
        <v>3582</v>
      </c>
      <c r="C65" s="5" t="s">
        <v>849</v>
      </c>
      <c r="D65" s="5" t="s">
        <v>3583</v>
      </c>
      <c r="E65" s="5" t="s">
        <v>3584</v>
      </c>
      <c r="F65" s="5" t="s">
        <v>851</v>
      </c>
      <c r="G65" s="5" t="s">
        <v>3585</v>
      </c>
      <c r="H65" s="51">
        <v>168398</v>
      </c>
      <c r="I65" s="22">
        <v>72896.52</v>
      </c>
      <c r="J65" s="22">
        <v>432.88</v>
      </c>
      <c r="K65" s="22">
        <v>353.42</v>
      </c>
      <c r="L65" s="47">
        <v>1000</v>
      </c>
      <c r="M65" s="22">
        <v>72896.52</v>
      </c>
      <c r="N65" s="22">
        <v>0</v>
      </c>
    </row>
    <row r="66" spans="1:14" hidden="1" x14ac:dyDescent="0.25">
      <c r="A66" s="5" t="s">
        <v>3621</v>
      </c>
      <c r="B66" s="5" t="s">
        <v>3586</v>
      </c>
      <c r="C66" s="5" t="s">
        <v>849</v>
      </c>
      <c r="D66" s="5" t="s">
        <v>3583</v>
      </c>
      <c r="E66" s="5" t="s">
        <v>3584</v>
      </c>
      <c r="F66" s="5" t="s">
        <v>851</v>
      </c>
      <c r="G66" s="5" t="s">
        <v>3585</v>
      </c>
      <c r="H66" s="51">
        <v>237534.64799999999</v>
      </c>
      <c r="I66" s="22">
        <v>87700.01</v>
      </c>
      <c r="J66" s="22">
        <v>369.21</v>
      </c>
      <c r="K66" s="22">
        <v>340.39</v>
      </c>
      <c r="L66" s="47">
        <v>1000</v>
      </c>
      <c r="M66" s="22">
        <v>87700.01</v>
      </c>
      <c r="N66" s="22">
        <v>0</v>
      </c>
    </row>
    <row r="67" spans="1:14" hidden="1" x14ac:dyDescent="0.25">
      <c r="A67" s="5" t="s">
        <v>3621</v>
      </c>
      <c r="B67" s="5" t="s">
        <v>3592</v>
      </c>
      <c r="C67" s="5" t="s">
        <v>849</v>
      </c>
      <c r="D67" s="5" t="s">
        <v>3583</v>
      </c>
      <c r="E67" s="5" t="s">
        <v>3584</v>
      </c>
      <c r="F67" s="5" t="s">
        <v>853</v>
      </c>
      <c r="G67" s="5" t="s">
        <v>3585</v>
      </c>
      <c r="H67" s="51">
        <v>0</v>
      </c>
      <c r="I67" s="22">
        <v>0</v>
      </c>
      <c r="J67" s="22">
        <v>379</v>
      </c>
      <c r="K67" s="22">
        <v>379</v>
      </c>
      <c r="L67" s="47">
        <v>1000</v>
      </c>
      <c r="M67" s="22">
        <v>0</v>
      </c>
      <c r="N67" s="22">
        <v>0</v>
      </c>
    </row>
    <row r="68" spans="1:14" hidden="1" x14ac:dyDescent="0.25">
      <c r="A68" s="5" t="s">
        <v>3622</v>
      </c>
      <c r="B68" s="5" t="s">
        <v>3582</v>
      </c>
      <c r="C68" s="5" t="s">
        <v>849</v>
      </c>
      <c r="D68" s="5" t="s">
        <v>3583</v>
      </c>
      <c r="E68" s="5" t="s">
        <v>3584</v>
      </c>
      <c r="F68" s="5" t="s">
        <v>851</v>
      </c>
      <c r="G68" s="5" t="s">
        <v>3585</v>
      </c>
      <c r="H68" s="51">
        <v>98.105999999999995</v>
      </c>
      <c r="I68" s="22">
        <v>1257.8499999999999</v>
      </c>
      <c r="J68" s="22">
        <v>12821.34</v>
      </c>
      <c r="K68" s="22">
        <v>12889.33</v>
      </c>
      <c r="L68" s="47">
        <v>1000</v>
      </c>
      <c r="M68" s="22">
        <v>1257.8499999999999</v>
      </c>
      <c r="N68" s="22">
        <v>0</v>
      </c>
    </row>
    <row r="69" spans="1:14" hidden="1" x14ac:dyDescent="0.25">
      <c r="A69" s="5" t="s">
        <v>3622</v>
      </c>
      <c r="B69" s="5" t="s">
        <v>3586</v>
      </c>
      <c r="C69" s="5" t="s">
        <v>849</v>
      </c>
      <c r="D69" s="5" t="s">
        <v>3583</v>
      </c>
      <c r="E69" s="5" t="s">
        <v>3584</v>
      </c>
      <c r="F69" s="5" t="s">
        <v>851</v>
      </c>
      <c r="G69" s="5" t="s">
        <v>3585</v>
      </c>
      <c r="H69" s="51">
        <v>877.6</v>
      </c>
      <c r="I69" s="22">
        <v>10605.78</v>
      </c>
      <c r="J69" s="22">
        <v>12084.98</v>
      </c>
      <c r="K69" s="22">
        <v>20356.28</v>
      </c>
      <c r="L69" s="47">
        <v>1000</v>
      </c>
      <c r="M69" s="22">
        <v>10605.78</v>
      </c>
      <c r="N69" s="22">
        <v>0</v>
      </c>
    </row>
    <row r="70" spans="1:14" hidden="1" x14ac:dyDescent="0.25">
      <c r="A70" s="5" t="s">
        <v>3622</v>
      </c>
      <c r="B70" s="5" t="s">
        <v>3592</v>
      </c>
      <c r="C70" s="5" t="s">
        <v>849</v>
      </c>
      <c r="D70" s="5" t="s">
        <v>3583</v>
      </c>
      <c r="E70" s="5" t="s">
        <v>3584</v>
      </c>
      <c r="F70" s="5" t="s">
        <v>853</v>
      </c>
      <c r="G70" s="5" t="s">
        <v>3585</v>
      </c>
      <c r="H70" s="51">
        <v>0</v>
      </c>
      <c r="I70" s="22">
        <v>0</v>
      </c>
      <c r="J70" s="22">
        <v>13536.53</v>
      </c>
      <c r="K70" s="22">
        <v>5863.1</v>
      </c>
      <c r="L70" s="47">
        <v>1000</v>
      </c>
      <c r="M70" s="22">
        <v>0</v>
      </c>
      <c r="N70" s="22">
        <v>0</v>
      </c>
    </row>
    <row r="71" spans="1:14" hidden="1" x14ac:dyDescent="0.25">
      <c r="A71" s="5" t="s">
        <v>3623</v>
      </c>
      <c r="B71" s="5" t="s">
        <v>3582</v>
      </c>
      <c r="C71" s="5" t="s">
        <v>849</v>
      </c>
      <c r="D71" s="5" t="s">
        <v>3583</v>
      </c>
      <c r="E71" s="5" t="s">
        <v>3584</v>
      </c>
      <c r="F71" s="5" t="s">
        <v>851</v>
      </c>
      <c r="G71" s="5" t="s">
        <v>3585</v>
      </c>
      <c r="H71" s="51">
        <v>0</v>
      </c>
      <c r="I71" s="22">
        <v>0</v>
      </c>
      <c r="J71" s="22">
        <v>1996.16</v>
      </c>
      <c r="K71" s="22">
        <v>3493.98</v>
      </c>
      <c r="L71" s="47">
        <v>1000</v>
      </c>
      <c r="M71" s="22">
        <v>0</v>
      </c>
      <c r="N71" s="22">
        <v>0</v>
      </c>
    </row>
    <row r="72" spans="1:14" hidden="1" x14ac:dyDescent="0.25">
      <c r="A72" s="5" t="s">
        <v>3623</v>
      </c>
      <c r="B72" s="5" t="s">
        <v>3586</v>
      </c>
      <c r="C72" s="5" t="s">
        <v>849</v>
      </c>
      <c r="D72" s="5" t="s">
        <v>3583</v>
      </c>
      <c r="E72" s="5" t="s">
        <v>3584</v>
      </c>
      <c r="F72" s="5" t="s">
        <v>851</v>
      </c>
      <c r="G72" s="5" t="s">
        <v>3585</v>
      </c>
      <c r="H72" s="51">
        <v>125675.24</v>
      </c>
      <c r="I72" s="22">
        <v>292022.09999999998</v>
      </c>
      <c r="J72" s="22">
        <v>2323.62</v>
      </c>
      <c r="K72" s="22">
        <v>3352.54</v>
      </c>
      <c r="L72" s="47">
        <v>1000</v>
      </c>
      <c r="M72" s="22">
        <v>292022.09999999998</v>
      </c>
      <c r="N72" s="22">
        <v>0</v>
      </c>
    </row>
    <row r="73" spans="1:14" hidden="1" x14ac:dyDescent="0.25">
      <c r="A73" s="5" t="s">
        <v>3623</v>
      </c>
      <c r="B73" s="5" t="s">
        <v>3597</v>
      </c>
      <c r="C73" s="5" t="s">
        <v>849</v>
      </c>
      <c r="D73" s="5" t="s">
        <v>3583</v>
      </c>
      <c r="E73" s="5" t="s">
        <v>3584</v>
      </c>
      <c r="F73" s="5" t="s">
        <v>851</v>
      </c>
      <c r="G73" s="5" t="s">
        <v>3585</v>
      </c>
      <c r="H73" s="51">
        <v>0</v>
      </c>
      <c r="I73" s="22">
        <v>0</v>
      </c>
      <c r="J73" s="22">
        <v>2058.48</v>
      </c>
      <c r="K73" s="22">
        <v>3546.67</v>
      </c>
      <c r="L73" s="47">
        <v>1000</v>
      </c>
      <c r="M73" s="22">
        <v>0</v>
      </c>
      <c r="N73" s="22">
        <v>0</v>
      </c>
    </row>
    <row r="74" spans="1:14" hidden="1" x14ac:dyDescent="0.25">
      <c r="A74" s="5" t="s">
        <v>3623</v>
      </c>
      <c r="B74" s="5" t="s">
        <v>3592</v>
      </c>
      <c r="C74" s="5" t="s">
        <v>849</v>
      </c>
      <c r="D74" s="5" t="s">
        <v>3583</v>
      </c>
      <c r="E74" s="5" t="s">
        <v>3584</v>
      </c>
      <c r="F74" s="5" t="s">
        <v>851</v>
      </c>
      <c r="G74" s="5" t="s">
        <v>3585</v>
      </c>
      <c r="H74" s="51">
        <v>19761</v>
      </c>
      <c r="I74" s="22">
        <v>55123.69</v>
      </c>
      <c r="J74" s="22">
        <v>2789.52</v>
      </c>
      <c r="K74" s="22">
        <v>3662.93</v>
      </c>
      <c r="L74" s="47">
        <v>1000</v>
      </c>
      <c r="M74" s="22">
        <v>55123.69</v>
      </c>
      <c r="N74" s="22">
        <v>0</v>
      </c>
    </row>
    <row r="75" spans="1:14" hidden="1" x14ac:dyDescent="0.25">
      <c r="A75" s="5" t="s">
        <v>3624</v>
      </c>
      <c r="B75" s="5" t="s">
        <v>3582</v>
      </c>
      <c r="C75" s="5" t="s">
        <v>849</v>
      </c>
      <c r="D75" s="5" t="s">
        <v>3583</v>
      </c>
      <c r="E75" s="5" t="s">
        <v>3584</v>
      </c>
      <c r="F75" s="5" t="s">
        <v>851</v>
      </c>
      <c r="G75" s="5" t="s">
        <v>3585</v>
      </c>
      <c r="H75" s="51">
        <v>0</v>
      </c>
      <c r="I75" s="22">
        <v>0</v>
      </c>
      <c r="J75" s="22">
        <v>75.069999999999993</v>
      </c>
      <c r="K75" s="22">
        <v>54.41</v>
      </c>
      <c r="L75" s="47">
        <v>1000</v>
      </c>
      <c r="M75" s="22">
        <v>0</v>
      </c>
      <c r="N75" s="22">
        <v>0</v>
      </c>
    </row>
    <row r="76" spans="1:14" hidden="1" x14ac:dyDescent="0.25">
      <c r="A76" s="5" t="s">
        <v>3624</v>
      </c>
      <c r="B76" s="5" t="s">
        <v>3586</v>
      </c>
      <c r="C76" s="5" t="s">
        <v>849</v>
      </c>
      <c r="D76" s="5" t="s">
        <v>3583</v>
      </c>
      <c r="E76" s="5" t="s">
        <v>3584</v>
      </c>
      <c r="F76" s="5" t="s">
        <v>851</v>
      </c>
      <c r="G76" s="5" t="s">
        <v>3585</v>
      </c>
      <c r="H76" s="51">
        <v>42188</v>
      </c>
      <c r="I76" s="22">
        <v>3761.24</v>
      </c>
      <c r="J76" s="22">
        <v>89.15</v>
      </c>
      <c r="K76" s="22">
        <v>78.650000000000006</v>
      </c>
      <c r="L76" s="47">
        <v>1000</v>
      </c>
      <c r="M76" s="22">
        <v>3761.24</v>
      </c>
      <c r="N76" s="22">
        <v>0</v>
      </c>
    </row>
    <row r="77" spans="1:14" hidden="1" x14ac:dyDescent="0.25">
      <c r="A77" s="5" t="s">
        <v>3624</v>
      </c>
      <c r="B77" s="5" t="s">
        <v>3597</v>
      </c>
      <c r="C77" s="5" t="s">
        <v>849</v>
      </c>
      <c r="D77" s="5" t="s">
        <v>3583</v>
      </c>
      <c r="E77" s="5" t="s">
        <v>3584</v>
      </c>
      <c r="F77" s="5" t="s">
        <v>851</v>
      </c>
      <c r="G77" s="5" t="s">
        <v>3585</v>
      </c>
      <c r="H77" s="51">
        <v>0</v>
      </c>
      <c r="I77" s="22">
        <v>0</v>
      </c>
      <c r="J77" s="22">
        <v>0.01</v>
      </c>
      <c r="K77" s="22">
        <v>6.24</v>
      </c>
      <c r="L77" s="47">
        <v>1000</v>
      </c>
      <c r="M77" s="22">
        <v>0</v>
      </c>
      <c r="N77" s="22">
        <v>0</v>
      </c>
    </row>
    <row r="78" spans="1:14" hidden="1" x14ac:dyDescent="0.25">
      <c r="A78" s="5" t="s">
        <v>3624</v>
      </c>
      <c r="B78" s="5" t="s">
        <v>3592</v>
      </c>
      <c r="C78" s="5" t="s">
        <v>849</v>
      </c>
      <c r="D78" s="5" t="s">
        <v>3583</v>
      </c>
      <c r="E78" s="5" t="s">
        <v>3584</v>
      </c>
      <c r="F78" s="5" t="s">
        <v>851</v>
      </c>
      <c r="G78" s="5" t="s">
        <v>3585</v>
      </c>
      <c r="H78" s="51">
        <v>3319</v>
      </c>
      <c r="I78" s="22">
        <v>959.49</v>
      </c>
      <c r="J78" s="22">
        <v>289.08999999999997</v>
      </c>
      <c r="K78" s="22">
        <v>67.37</v>
      </c>
      <c r="L78" s="47">
        <v>1000</v>
      </c>
      <c r="M78" s="22">
        <v>959.49</v>
      </c>
      <c r="N78" s="22">
        <v>0</v>
      </c>
    </row>
    <row r="79" spans="1:14" hidden="1" x14ac:dyDescent="0.25">
      <c r="A79" s="5" t="s">
        <v>3625</v>
      </c>
      <c r="B79" s="5" t="s">
        <v>3582</v>
      </c>
      <c r="C79" s="5" t="s">
        <v>849</v>
      </c>
      <c r="D79" s="5" t="s">
        <v>3583</v>
      </c>
      <c r="E79" s="5" t="s">
        <v>3584</v>
      </c>
      <c r="F79" s="5" t="s">
        <v>851</v>
      </c>
      <c r="G79" s="5" t="s">
        <v>3585</v>
      </c>
      <c r="H79" s="51">
        <v>0</v>
      </c>
      <c r="I79" s="22">
        <v>0</v>
      </c>
      <c r="J79" s="22">
        <v>1435.75</v>
      </c>
      <c r="K79" s="22">
        <v>1497.02</v>
      </c>
      <c r="L79" s="47">
        <v>1000</v>
      </c>
      <c r="M79" s="22">
        <v>0</v>
      </c>
      <c r="N79" s="22">
        <v>0</v>
      </c>
    </row>
    <row r="80" spans="1:14" hidden="1" x14ac:dyDescent="0.25">
      <c r="A80" s="5" t="s">
        <v>3625</v>
      </c>
      <c r="B80" s="5" t="s">
        <v>3586</v>
      </c>
      <c r="C80" s="5" t="s">
        <v>849</v>
      </c>
      <c r="D80" s="5" t="s">
        <v>3583</v>
      </c>
      <c r="E80" s="5" t="s">
        <v>3584</v>
      </c>
      <c r="F80" s="5" t="s">
        <v>851</v>
      </c>
      <c r="G80" s="5" t="s">
        <v>3585</v>
      </c>
      <c r="H80" s="51">
        <v>22609.68</v>
      </c>
      <c r="I80" s="22">
        <v>31675.62</v>
      </c>
      <c r="J80" s="22">
        <v>1400.98</v>
      </c>
      <c r="K80" s="22">
        <v>1406.48</v>
      </c>
      <c r="L80" s="47">
        <v>1000</v>
      </c>
      <c r="M80" s="22">
        <v>31675.62</v>
      </c>
      <c r="N80" s="22">
        <v>0</v>
      </c>
    </row>
    <row r="81" spans="1:14" hidden="1" x14ac:dyDescent="0.25">
      <c r="A81" s="5" t="s">
        <v>3625</v>
      </c>
      <c r="B81" s="5" t="s">
        <v>3597</v>
      </c>
      <c r="C81" s="5" t="s">
        <v>849</v>
      </c>
      <c r="D81" s="5" t="s">
        <v>3583</v>
      </c>
      <c r="E81" s="5" t="s">
        <v>3584</v>
      </c>
      <c r="F81" s="5" t="s">
        <v>851</v>
      </c>
      <c r="G81" s="5" t="s">
        <v>3585</v>
      </c>
      <c r="H81" s="51">
        <v>0</v>
      </c>
      <c r="I81" s="22">
        <v>0</v>
      </c>
      <c r="J81" s="22">
        <v>1174.76</v>
      </c>
      <c r="K81" s="22">
        <v>1358.24</v>
      </c>
      <c r="L81" s="47">
        <v>1000</v>
      </c>
      <c r="M81" s="22">
        <v>0</v>
      </c>
      <c r="N81" s="22">
        <v>0</v>
      </c>
    </row>
    <row r="82" spans="1:14" hidden="1" x14ac:dyDescent="0.25">
      <c r="A82" s="5" t="s">
        <v>3625</v>
      </c>
      <c r="B82" s="5" t="s">
        <v>3592</v>
      </c>
      <c r="C82" s="5" t="s">
        <v>849</v>
      </c>
      <c r="D82" s="5" t="s">
        <v>3583</v>
      </c>
      <c r="E82" s="5" t="s">
        <v>3584</v>
      </c>
      <c r="F82" s="5" t="s">
        <v>851</v>
      </c>
      <c r="G82" s="5" t="s">
        <v>3585</v>
      </c>
      <c r="H82" s="51">
        <v>17719</v>
      </c>
      <c r="I82" s="22">
        <v>27350.880000000001</v>
      </c>
      <c r="J82" s="22">
        <v>1543.59</v>
      </c>
      <c r="K82" s="22">
        <v>1367.15</v>
      </c>
      <c r="L82" s="47">
        <v>1000</v>
      </c>
      <c r="M82" s="22">
        <v>27350.880000000001</v>
      </c>
      <c r="N82" s="22">
        <v>0</v>
      </c>
    </row>
    <row r="83" spans="1:14" hidden="1" x14ac:dyDescent="0.25">
      <c r="A83" s="5" t="s">
        <v>3626</v>
      </c>
      <c r="B83" s="5" t="s">
        <v>3582</v>
      </c>
      <c r="C83" s="5" t="s">
        <v>849</v>
      </c>
      <c r="D83" s="5" t="s">
        <v>3583</v>
      </c>
      <c r="E83" s="5" t="s">
        <v>3584</v>
      </c>
      <c r="F83" s="5" t="s">
        <v>851</v>
      </c>
      <c r="G83" s="5" t="s">
        <v>3585</v>
      </c>
      <c r="H83" s="51">
        <v>2638</v>
      </c>
      <c r="I83" s="22">
        <v>5594.65</v>
      </c>
      <c r="J83" s="22">
        <v>2120.79</v>
      </c>
      <c r="K83" s="22">
        <v>2133.85</v>
      </c>
      <c r="L83" s="47">
        <v>1000</v>
      </c>
      <c r="M83" s="22">
        <v>5594.65</v>
      </c>
      <c r="N83" s="22">
        <v>0</v>
      </c>
    </row>
    <row r="84" spans="1:14" hidden="1" x14ac:dyDescent="0.25">
      <c r="A84" s="5" t="s">
        <v>3626</v>
      </c>
      <c r="B84" s="5" t="s">
        <v>3586</v>
      </c>
      <c r="C84" s="5" t="s">
        <v>849</v>
      </c>
      <c r="D84" s="5" t="s">
        <v>3583</v>
      </c>
      <c r="E84" s="5" t="s">
        <v>3584</v>
      </c>
      <c r="F84" s="5" t="s">
        <v>851</v>
      </c>
      <c r="G84" s="5" t="s">
        <v>3585</v>
      </c>
      <c r="H84" s="51">
        <v>2365</v>
      </c>
      <c r="I84" s="22">
        <v>5029.8</v>
      </c>
      <c r="J84" s="22">
        <v>2126.77</v>
      </c>
      <c r="K84" s="22">
        <v>2150.33</v>
      </c>
      <c r="L84" s="47">
        <v>1000</v>
      </c>
      <c r="M84" s="22">
        <v>5029.8</v>
      </c>
      <c r="N84" s="22">
        <v>0</v>
      </c>
    </row>
    <row r="85" spans="1:14" hidden="1" x14ac:dyDescent="0.25">
      <c r="A85" s="5" t="s">
        <v>3627</v>
      </c>
      <c r="B85" s="5" t="s">
        <v>3582</v>
      </c>
      <c r="C85" s="5" t="s">
        <v>849</v>
      </c>
      <c r="D85" s="5" t="s">
        <v>3583</v>
      </c>
      <c r="E85" s="5" t="s">
        <v>3584</v>
      </c>
      <c r="F85" s="5" t="s">
        <v>853</v>
      </c>
      <c r="G85" s="5" t="s">
        <v>3585</v>
      </c>
      <c r="H85" s="51">
        <v>0</v>
      </c>
      <c r="I85" s="22">
        <v>0</v>
      </c>
      <c r="J85" s="22">
        <v>2169.6799999999998</v>
      </c>
      <c r="K85" s="22">
        <v>2221.75</v>
      </c>
      <c r="L85" s="47">
        <v>1000</v>
      </c>
      <c r="M85" s="22">
        <v>0</v>
      </c>
      <c r="N85" s="22">
        <v>0</v>
      </c>
    </row>
    <row r="86" spans="1:14" hidden="1" x14ac:dyDescent="0.25">
      <c r="A86" s="5" t="s">
        <v>3627</v>
      </c>
      <c r="B86" s="5" t="s">
        <v>3586</v>
      </c>
      <c r="C86" s="5" t="s">
        <v>849</v>
      </c>
      <c r="D86" s="5" t="s">
        <v>3583</v>
      </c>
      <c r="E86" s="5" t="s">
        <v>3584</v>
      </c>
      <c r="F86" s="5" t="s">
        <v>853</v>
      </c>
      <c r="G86" s="5" t="s">
        <v>3585</v>
      </c>
      <c r="H86" s="51">
        <v>0</v>
      </c>
      <c r="I86" s="22">
        <v>0</v>
      </c>
      <c r="J86" s="22">
        <v>2121.88</v>
      </c>
      <c r="K86" s="22">
        <v>2170.17</v>
      </c>
      <c r="L86" s="47">
        <v>1000</v>
      </c>
      <c r="M86" s="22">
        <v>0</v>
      </c>
      <c r="N86" s="22">
        <v>0</v>
      </c>
    </row>
    <row r="87" spans="1:14" hidden="1" x14ac:dyDescent="0.25">
      <c r="A87" s="5" t="s">
        <v>3628</v>
      </c>
      <c r="B87" s="5" t="s">
        <v>3582</v>
      </c>
      <c r="C87" s="5" t="s">
        <v>849</v>
      </c>
      <c r="D87" s="5" t="s">
        <v>3583</v>
      </c>
      <c r="E87" s="5" t="s">
        <v>3584</v>
      </c>
      <c r="F87" s="5" t="s">
        <v>853</v>
      </c>
      <c r="G87" s="5" t="s">
        <v>3585</v>
      </c>
      <c r="H87" s="51">
        <v>0</v>
      </c>
      <c r="I87" s="22">
        <v>0</v>
      </c>
      <c r="J87" s="22">
        <v>10110.77</v>
      </c>
      <c r="K87" s="22">
        <v>8076.01</v>
      </c>
      <c r="L87" s="47">
        <v>1000</v>
      </c>
      <c r="M87" s="22">
        <v>0</v>
      </c>
      <c r="N87" s="22">
        <v>0</v>
      </c>
    </row>
    <row r="88" spans="1:14" hidden="1" x14ac:dyDescent="0.25">
      <c r="A88" s="5" t="s">
        <v>3628</v>
      </c>
      <c r="B88" s="5" t="s">
        <v>3586</v>
      </c>
      <c r="C88" s="5" t="s">
        <v>849</v>
      </c>
      <c r="D88" s="5" t="s">
        <v>3583</v>
      </c>
      <c r="E88" s="5" t="s">
        <v>3584</v>
      </c>
      <c r="F88" s="5" t="s">
        <v>853</v>
      </c>
      <c r="G88" s="5" t="s">
        <v>3585</v>
      </c>
      <c r="H88" s="51">
        <v>0</v>
      </c>
      <c r="I88" s="22">
        <v>0</v>
      </c>
      <c r="J88" s="22">
        <v>6641.89</v>
      </c>
      <c r="K88" s="22">
        <v>8305.98</v>
      </c>
      <c r="L88" s="47">
        <v>1000</v>
      </c>
      <c r="M88" s="22">
        <v>0</v>
      </c>
      <c r="N88" s="22">
        <v>0</v>
      </c>
    </row>
    <row r="89" spans="1:14" hidden="1" x14ac:dyDescent="0.25">
      <c r="A89" s="5" t="s">
        <v>3629</v>
      </c>
      <c r="B89" s="5" t="s">
        <v>3582</v>
      </c>
      <c r="C89" s="5" t="s">
        <v>849</v>
      </c>
      <c r="D89" s="5" t="s">
        <v>3583</v>
      </c>
      <c r="E89" s="5" t="s">
        <v>3584</v>
      </c>
      <c r="F89" s="5" t="s">
        <v>853</v>
      </c>
      <c r="G89" s="5" t="s">
        <v>3585</v>
      </c>
      <c r="H89" s="51">
        <v>0</v>
      </c>
      <c r="I89" s="22">
        <v>0</v>
      </c>
      <c r="J89" s="22">
        <v>1365</v>
      </c>
      <c r="K89" s="22">
        <v>1482.89</v>
      </c>
      <c r="L89" s="47">
        <v>1000</v>
      </c>
      <c r="M89" s="22">
        <v>0</v>
      </c>
      <c r="N89" s="22">
        <v>0</v>
      </c>
    </row>
    <row r="90" spans="1:14" hidden="1" x14ac:dyDescent="0.25">
      <c r="A90" s="5" t="s">
        <v>3629</v>
      </c>
      <c r="B90" s="5" t="s">
        <v>3586</v>
      </c>
      <c r="C90" s="5" t="s">
        <v>849</v>
      </c>
      <c r="D90" s="5" t="s">
        <v>3583</v>
      </c>
      <c r="E90" s="5" t="s">
        <v>3584</v>
      </c>
      <c r="F90" s="5" t="s">
        <v>853</v>
      </c>
      <c r="G90" s="5" t="s">
        <v>3585</v>
      </c>
      <c r="H90" s="51">
        <v>0</v>
      </c>
      <c r="I90" s="22">
        <v>0</v>
      </c>
      <c r="J90" s="22">
        <v>0</v>
      </c>
      <c r="K90" s="22">
        <v>1220.54</v>
      </c>
      <c r="L90" s="47">
        <v>1000</v>
      </c>
      <c r="M90" s="22">
        <v>0</v>
      </c>
      <c r="N90" s="22">
        <v>0</v>
      </c>
    </row>
    <row r="91" spans="1:14" hidden="1" x14ac:dyDescent="0.25">
      <c r="A91" s="5" t="s">
        <v>3630</v>
      </c>
      <c r="B91" s="5" t="s">
        <v>3582</v>
      </c>
      <c r="C91" s="5" t="s">
        <v>849</v>
      </c>
      <c r="D91" s="5" t="s">
        <v>3583</v>
      </c>
      <c r="E91" s="5" t="s">
        <v>3584</v>
      </c>
      <c r="F91" s="5" t="s">
        <v>853</v>
      </c>
      <c r="G91" s="5" t="s">
        <v>3585</v>
      </c>
      <c r="H91" s="51">
        <v>0</v>
      </c>
      <c r="I91" s="22">
        <v>0</v>
      </c>
      <c r="J91" s="22">
        <v>323.77999999999997</v>
      </c>
      <c r="K91" s="22">
        <v>351.73</v>
      </c>
      <c r="L91" s="47">
        <v>1000</v>
      </c>
      <c r="M91" s="22">
        <v>0</v>
      </c>
      <c r="N91" s="22">
        <v>0</v>
      </c>
    </row>
    <row r="92" spans="1:14" hidden="1" x14ac:dyDescent="0.25">
      <c r="A92" s="5" t="s">
        <v>3630</v>
      </c>
      <c r="B92" s="5" t="s">
        <v>3586</v>
      </c>
      <c r="C92" s="5" t="s">
        <v>849</v>
      </c>
      <c r="D92" s="5" t="s">
        <v>3583</v>
      </c>
      <c r="E92" s="5" t="s">
        <v>3584</v>
      </c>
      <c r="F92" s="5" t="s">
        <v>853</v>
      </c>
      <c r="G92" s="5" t="s">
        <v>3585</v>
      </c>
      <c r="H92" s="51">
        <v>0</v>
      </c>
      <c r="I92" s="22">
        <v>0</v>
      </c>
      <c r="J92" s="22">
        <v>320.20999999999998</v>
      </c>
      <c r="K92" s="22">
        <v>341.79</v>
      </c>
      <c r="L92" s="47">
        <v>1000</v>
      </c>
      <c r="M92" s="22">
        <v>0</v>
      </c>
      <c r="N92" s="22">
        <v>0</v>
      </c>
    </row>
    <row r="93" spans="1:14" x14ac:dyDescent="0.25">
      <c r="A93" s="5" t="s">
        <v>3630</v>
      </c>
      <c r="B93" s="5" t="s">
        <v>3590</v>
      </c>
      <c r="C93" s="5" t="s">
        <v>849</v>
      </c>
      <c r="D93" s="5" t="s">
        <v>3583</v>
      </c>
      <c r="E93" s="5" t="s">
        <v>3584</v>
      </c>
      <c r="F93" s="5" t="s">
        <v>853</v>
      </c>
      <c r="G93" s="5" t="s">
        <v>3585</v>
      </c>
      <c r="H93" s="51">
        <v>0</v>
      </c>
      <c r="I93" s="22">
        <v>0</v>
      </c>
      <c r="J93" s="22">
        <v>0</v>
      </c>
      <c r="K93" s="22">
        <v>341.79</v>
      </c>
      <c r="L93" s="47">
        <v>1000</v>
      </c>
      <c r="M93" s="22">
        <v>0</v>
      </c>
      <c r="N93" s="22">
        <v>0</v>
      </c>
    </row>
    <row r="94" spans="1:14" hidden="1" x14ac:dyDescent="0.25">
      <c r="A94" s="5" t="s">
        <v>3631</v>
      </c>
      <c r="B94" s="5" t="s">
        <v>3582</v>
      </c>
      <c r="C94" s="5" t="s">
        <v>849</v>
      </c>
      <c r="D94" s="5" t="s">
        <v>3583</v>
      </c>
      <c r="E94" s="5" t="s">
        <v>3584</v>
      </c>
      <c r="F94" s="5" t="s">
        <v>853</v>
      </c>
      <c r="G94" s="5" t="s">
        <v>3585</v>
      </c>
      <c r="H94" s="51">
        <v>0</v>
      </c>
      <c r="I94" s="22">
        <v>0</v>
      </c>
      <c r="J94" s="22">
        <v>654.27</v>
      </c>
      <c r="K94" s="22">
        <v>669.97</v>
      </c>
      <c r="L94" s="47">
        <v>1000</v>
      </c>
      <c r="M94" s="22">
        <v>0</v>
      </c>
      <c r="N94" s="22">
        <v>0</v>
      </c>
    </row>
    <row r="95" spans="1:14" hidden="1" x14ac:dyDescent="0.25">
      <c r="A95" s="5" t="s">
        <v>3632</v>
      </c>
      <c r="B95" s="5" t="s">
        <v>3582</v>
      </c>
      <c r="C95" s="5" t="s">
        <v>849</v>
      </c>
      <c r="D95" s="5" t="s">
        <v>3583</v>
      </c>
      <c r="E95" s="5" t="s">
        <v>3584</v>
      </c>
      <c r="F95" s="5" t="s">
        <v>851</v>
      </c>
      <c r="G95" s="5" t="s">
        <v>3585</v>
      </c>
      <c r="H95" s="51">
        <v>2784</v>
      </c>
      <c r="I95" s="22">
        <v>1986.23</v>
      </c>
      <c r="J95" s="22">
        <v>713.44</v>
      </c>
      <c r="K95" s="22">
        <v>674.95</v>
      </c>
      <c r="L95" s="47">
        <v>1000</v>
      </c>
      <c r="M95" s="22">
        <v>1986.23</v>
      </c>
      <c r="N95" s="22">
        <v>0</v>
      </c>
    </row>
    <row r="96" spans="1:14" hidden="1" x14ac:dyDescent="0.25">
      <c r="A96" s="5" t="s">
        <v>3633</v>
      </c>
      <c r="B96" s="5" t="s">
        <v>3582</v>
      </c>
      <c r="C96" s="5" t="s">
        <v>849</v>
      </c>
      <c r="D96" s="5" t="s">
        <v>3583</v>
      </c>
      <c r="E96" s="5" t="s">
        <v>3584</v>
      </c>
      <c r="F96" s="5" t="s">
        <v>851</v>
      </c>
      <c r="G96" s="5" t="s">
        <v>3585</v>
      </c>
      <c r="H96" s="51">
        <v>10428</v>
      </c>
      <c r="I96" s="22">
        <v>3851.8</v>
      </c>
      <c r="J96" s="22">
        <v>369.37</v>
      </c>
      <c r="K96" s="22">
        <v>389.25</v>
      </c>
      <c r="L96" s="47">
        <v>1000</v>
      </c>
      <c r="M96" s="22">
        <v>3851.8</v>
      </c>
      <c r="N96" s="22">
        <v>0</v>
      </c>
    </row>
    <row r="97" spans="1:14" hidden="1" x14ac:dyDescent="0.25">
      <c r="A97" s="5" t="s">
        <v>3634</v>
      </c>
      <c r="B97" s="5" t="s">
        <v>3582</v>
      </c>
      <c r="C97" s="5" t="s">
        <v>849</v>
      </c>
      <c r="D97" s="5" t="s">
        <v>3583</v>
      </c>
      <c r="E97" s="5" t="s">
        <v>3584</v>
      </c>
      <c r="F97" s="5" t="s">
        <v>853</v>
      </c>
      <c r="G97" s="5" t="s">
        <v>3585</v>
      </c>
      <c r="H97" s="51">
        <v>0</v>
      </c>
      <c r="I97" s="22">
        <v>0</v>
      </c>
      <c r="J97" s="22">
        <v>436.95</v>
      </c>
      <c r="K97" s="22">
        <v>495.77</v>
      </c>
      <c r="L97" s="47">
        <v>1000</v>
      </c>
      <c r="M97" s="22">
        <v>0</v>
      </c>
      <c r="N97" s="22">
        <v>0</v>
      </c>
    </row>
    <row r="98" spans="1:14" hidden="1" x14ac:dyDescent="0.25">
      <c r="A98" s="5" t="s">
        <v>3634</v>
      </c>
      <c r="B98" s="5" t="s">
        <v>3586</v>
      </c>
      <c r="C98" s="5" t="s">
        <v>849</v>
      </c>
      <c r="D98" s="5" t="s">
        <v>3583</v>
      </c>
      <c r="E98" s="5" t="s">
        <v>3584</v>
      </c>
      <c r="F98" s="5" t="s">
        <v>851</v>
      </c>
      <c r="G98" s="5" t="s">
        <v>3585</v>
      </c>
      <c r="H98" s="51">
        <v>59904</v>
      </c>
      <c r="I98" s="22">
        <v>50311.89</v>
      </c>
      <c r="J98" s="22">
        <v>839.88</v>
      </c>
      <c r="K98" s="22">
        <v>822.7</v>
      </c>
      <c r="L98" s="47">
        <v>1000</v>
      </c>
      <c r="M98" s="22">
        <v>50311.89</v>
      </c>
      <c r="N98" s="22">
        <v>0</v>
      </c>
    </row>
    <row r="99" spans="1:14" hidden="1" x14ac:dyDescent="0.25">
      <c r="A99" s="5" t="s">
        <v>3635</v>
      </c>
      <c r="B99" s="5" t="s">
        <v>3582</v>
      </c>
      <c r="C99" s="5" t="s">
        <v>849</v>
      </c>
      <c r="D99" s="5" t="s">
        <v>3583</v>
      </c>
      <c r="E99" s="5" t="s">
        <v>3584</v>
      </c>
      <c r="F99" s="5" t="s">
        <v>851</v>
      </c>
      <c r="G99" s="5" t="s">
        <v>3585</v>
      </c>
      <c r="H99" s="51">
        <v>6010</v>
      </c>
      <c r="I99" s="22">
        <v>2714.47</v>
      </c>
      <c r="J99" s="22">
        <v>451.66</v>
      </c>
      <c r="K99" s="22">
        <v>539.28</v>
      </c>
      <c r="L99" s="47">
        <v>1000</v>
      </c>
      <c r="M99" s="22">
        <v>2714.47</v>
      </c>
      <c r="N99" s="22">
        <v>0</v>
      </c>
    </row>
    <row r="100" spans="1:14" hidden="1" x14ac:dyDescent="0.25">
      <c r="A100" s="5" t="s">
        <v>3636</v>
      </c>
      <c r="B100" s="5" t="s">
        <v>3582</v>
      </c>
      <c r="C100" s="5" t="s">
        <v>849</v>
      </c>
      <c r="D100" s="5" t="s">
        <v>3583</v>
      </c>
      <c r="E100" s="5" t="s">
        <v>3584</v>
      </c>
      <c r="F100" s="5" t="s">
        <v>851</v>
      </c>
      <c r="G100" s="5" t="s">
        <v>3585</v>
      </c>
      <c r="H100" s="51">
        <v>2689</v>
      </c>
      <c r="I100" s="22">
        <v>2664.13</v>
      </c>
      <c r="J100" s="22">
        <v>990.75</v>
      </c>
      <c r="K100" s="22">
        <v>932.65</v>
      </c>
      <c r="L100" s="47">
        <v>1000</v>
      </c>
      <c r="M100" s="22">
        <v>2664.13</v>
      </c>
      <c r="N100" s="22">
        <v>0</v>
      </c>
    </row>
    <row r="101" spans="1:14" hidden="1" x14ac:dyDescent="0.25">
      <c r="A101" s="5" t="s">
        <v>3636</v>
      </c>
      <c r="B101" s="5" t="s">
        <v>3586</v>
      </c>
      <c r="C101" s="5" t="s">
        <v>849</v>
      </c>
      <c r="D101" s="5" t="s">
        <v>3583</v>
      </c>
      <c r="E101" s="5" t="s">
        <v>3584</v>
      </c>
      <c r="F101" s="5" t="s">
        <v>851</v>
      </c>
      <c r="G101" s="5" t="s">
        <v>3585</v>
      </c>
      <c r="H101" s="51">
        <v>21888</v>
      </c>
      <c r="I101" s="22">
        <v>20217.71</v>
      </c>
      <c r="J101" s="22">
        <v>923.69</v>
      </c>
      <c r="K101" s="22">
        <v>930.15</v>
      </c>
      <c r="L101" s="47">
        <v>1000</v>
      </c>
      <c r="M101" s="22">
        <v>20217.71</v>
      </c>
      <c r="N101" s="22">
        <v>0</v>
      </c>
    </row>
    <row r="102" spans="1:14" hidden="1" x14ac:dyDescent="0.25">
      <c r="A102" s="5" t="s">
        <v>3637</v>
      </c>
      <c r="B102" s="5" t="s">
        <v>3582</v>
      </c>
      <c r="C102" s="5" t="s">
        <v>849</v>
      </c>
      <c r="D102" s="5" t="s">
        <v>3583</v>
      </c>
      <c r="E102" s="5" t="s">
        <v>3584</v>
      </c>
      <c r="F102" s="5" t="s">
        <v>853</v>
      </c>
      <c r="G102" s="5" t="s">
        <v>3585</v>
      </c>
      <c r="H102" s="51">
        <v>0</v>
      </c>
      <c r="I102" s="22">
        <v>0</v>
      </c>
      <c r="J102" s="22">
        <v>531.95000000000005</v>
      </c>
      <c r="K102" s="22">
        <v>577.89</v>
      </c>
      <c r="L102" s="47">
        <v>1000</v>
      </c>
      <c r="M102" s="22">
        <v>0</v>
      </c>
      <c r="N102" s="22">
        <v>0</v>
      </c>
    </row>
    <row r="103" spans="1:14" hidden="1" x14ac:dyDescent="0.25">
      <c r="A103" s="5" t="s">
        <v>3637</v>
      </c>
      <c r="B103" s="5" t="s">
        <v>3586</v>
      </c>
      <c r="C103" s="5" t="s">
        <v>849</v>
      </c>
      <c r="D103" s="5" t="s">
        <v>3583</v>
      </c>
      <c r="E103" s="5" t="s">
        <v>3584</v>
      </c>
      <c r="F103" s="5" t="s">
        <v>851</v>
      </c>
      <c r="G103" s="5" t="s">
        <v>3585</v>
      </c>
      <c r="H103" s="51">
        <v>896</v>
      </c>
      <c r="I103" s="22">
        <v>1287.4000000000001</v>
      </c>
      <c r="J103" s="22">
        <v>1436.83</v>
      </c>
      <c r="K103" s="22">
        <v>1493.65</v>
      </c>
      <c r="L103" s="47">
        <v>1000</v>
      </c>
      <c r="M103" s="22">
        <v>1287.4000000000001</v>
      </c>
      <c r="N103" s="22">
        <v>0</v>
      </c>
    </row>
    <row r="104" spans="1:14" hidden="1" x14ac:dyDescent="0.25">
      <c r="A104" s="5" t="s">
        <v>3638</v>
      </c>
      <c r="B104" s="5" t="s">
        <v>3582</v>
      </c>
      <c r="C104" s="5" t="s">
        <v>849</v>
      </c>
      <c r="D104" s="5" t="s">
        <v>3583</v>
      </c>
      <c r="E104" s="5" t="s">
        <v>3584</v>
      </c>
      <c r="F104" s="5" t="s">
        <v>853</v>
      </c>
      <c r="G104" s="5" t="s">
        <v>3585</v>
      </c>
      <c r="H104" s="51">
        <v>0</v>
      </c>
      <c r="I104" s="22">
        <v>0</v>
      </c>
      <c r="J104" s="22">
        <v>722.74</v>
      </c>
      <c r="K104" s="22">
        <v>785.15</v>
      </c>
      <c r="L104" s="47">
        <v>1000</v>
      </c>
      <c r="M104" s="22">
        <v>0</v>
      </c>
      <c r="N104" s="22">
        <v>0</v>
      </c>
    </row>
    <row r="105" spans="1:14" hidden="1" x14ac:dyDescent="0.25">
      <c r="A105" s="5" t="s">
        <v>3638</v>
      </c>
      <c r="B105" s="5" t="s">
        <v>3586</v>
      </c>
      <c r="C105" s="5" t="s">
        <v>849</v>
      </c>
      <c r="D105" s="5" t="s">
        <v>3583</v>
      </c>
      <c r="E105" s="5" t="s">
        <v>3584</v>
      </c>
      <c r="F105" s="5" t="s">
        <v>853</v>
      </c>
      <c r="G105" s="5" t="s">
        <v>3585</v>
      </c>
      <c r="H105" s="51">
        <v>0</v>
      </c>
      <c r="I105" s="22">
        <v>0</v>
      </c>
      <c r="J105" s="22">
        <v>612.69000000000005</v>
      </c>
      <c r="K105" s="22">
        <v>830.5</v>
      </c>
      <c r="L105" s="47">
        <v>1000</v>
      </c>
      <c r="M105" s="22">
        <v>0</v>
      </c>
      <c r="N105" s="22">
        <v>0</v>
      </c>
    </row>
    <row r="106" spans="1:14" hidden="1" x14ac:dyDescent="0.25">
      <c r="A106" s="5" t="s">
        <v>3639</v>
      </c>
      <c r="B106" s="5" t="s">
        <v>3582</v>
      </c>
      <c r="C106" s="5" t="s">
        <v>849</v>
      </c>
      <c r="D106" s="5" t="s">
        <v>3583</v>
      </c>
      <c r="E106" s="5" t="s">
        <v>3584</v>
      </c>
      <c r="F106" s="5" t="s">
        <v>853</v>
      </c>
      <c r="G106" s="5" t="s">
        <v>3585</v>
      </c>
      <c r="H106" s="51">
        <v>0</v>
      </c>
      <c r="I106" s="22">
        <v>0</v>
      </c>
      <c r="J106" s="22">
        <v>1063.5999999999999</v>
      </c>
      <c r="K106" s="22">
        <v>1121.8</v>
      </c>
      <c r="L106" s="47">
        <v>1000</v>
      </c>
      <c r="M106" s="22">
        <v>0</v>
      </c>
      <c r="N106" s="22">
        <v>0</v>
      </c>
    </row>
    <row r="107" spans="1:14" hidden="1" x14ac:dyDescent="0.25">
      <c r="A107" s="5" t="s">
        <v>3639</v>
      </c>
      <c r="B107" s="5" t="s">
        <v>3586</v>
      </c>
      <c r="C107" s="5" t="s">
        <v>849</v>
      </c>
      <c r="D107" s="5" t="s">
        <v>3583</v>
      </c>
      <c r="E107" s="5" t="s">
        <v>3584</v>
      </c>
      <c r="F107" s="5" t="s">
        <v>853</v>
      </c>
      <c r="G107" s="5" t="s">
        <v>3585</v>
      </c>
      <c r="H107" s="51">
        <v>0</v>
      </c>
      <c r="I107" s="22">
        <v>0</v>
      </c>
      <c r="J107" s="22">
        <v>1023.15</v>
      </c>
      <c r="K107" s="22">
        <v>1047.71</v>
      </c>
      <c r="L107" s="47">
        <v>1000</v>
      </c>
      <c r="M107" s="22">
        <v>0</v>
      </c>
      <c r="N107" s="22">
        <v>0</v>
      </c>
    </row>
    <row r="108" spans="1:14" hidden="1" x14ac:dyDescent="0.25">
      <c r="A108" s="5" t="s">
        <v>3640</v>
      </c>
      <c r="B108" s="5" t="s">
        <v>3582</v>
      </c>
      <c r="C108" s="5" t="s">
        <v>849</v>
      </c>
      <c r="D108" s="5" t="s">
        <v>3583</v>
      </c>
      <c r="E108" s="5" t="s">
        <v>3584</v>
      </c>
      <c r="F108" s="5" t="s">
        <v>851</v>
      </c>
      <c r="G108" s="5" t="s">
        <v>3585</v>
      </c>
      <c r="H108" s="51">
        <v>21248</v>
      </c>
      <c r="I108" s="22">
        <v>13296.46</v>
      </c>
      <c r="J108" s="22">
        <v>625.77</v>
      </c>
      <c r="K108" s="22">
        <v>627.62</v>
      </c>
      <c r="L108" s="47">
        <v>1000</v>
      </c>
      <c r="M108" s="22">
        <v>13296.46</v>
      </c>
      <c r="N108" s="22">
        <v>0</v>
      </c>
    </row>
    <row r="109" spans="1:14" hidden="1" x14ac:dyDescent="0.25">
      <c r="A109" s="5" t="s">
        <v>3640</v>
      </c>
      <c r="B109" s="5" t="s">
        <v>3586</v>
      </c>
      <c r="C109" s="5" t="s">
        <v>849</v>
      </c>
      <c r="D109" s="5" t="s">
        <v>3583</v>
      </c>
      <c r="E109" s="5" t="s">
        <v>3584</v>
      </c>
      <c r="F109" s="5" t="s">
        <v>851</v>
      </c>
      <c r="G109" s="5" t="s">
        <v>3585</v>
      </c>
      <c r="H109" s="51">
        <v>12652</v>
      </c>
      <c r="I109" s="22">
        <v>8383.09</v>
      </c>
      <c r="J109" s="22">
        <v>662.59</v>
      </c>
      <c r="K109" s="22">
        <v>604.98</v>
      </c>
      <c r="L109" s="47">
        <v>1000</v>
      </c>
      <c r="M109" s="22">
        <v>8383.09</v>
      </c>
      <c r="N109" s="22">
        <v>0</v>
      </c>
    </row>
    <row r="110" spans="1:14" hidden="1" x14ac:dyDescent="0.25">
      <c r="A110" s="5" t="s">
        <v>3641</v>
      </c>
      <c r="B110" s="5" t="s">
        <v>3582</v>
      </c>
      <c r="C110" s="5" t="s">
        <v>849</v>
      </c>
      <c r="D110" s="5" t="s">
        <v>3583</v>
      </c>
      <c r="E110" s="5" t="s">
        <v>3584</v>
      </c>
      <c r="F110" s="5" t="s">
        <v>853</v>
      </c>
      <c r="G110" s="5" t="s">
        <v>3585</v>
      </c>
      <c r="H110" s="51">
        <v>0</v>
      </c>
      <c r="I110" s="22">
        <v>0</v>
      </c>
      <c r="J110" s="22">
        <v>1058.46</v>
      </c>
      <c r="K110" s="22">
        <v>1149.8699999999999</v>
      </c>
      <c r="L110" s="47">
        <v>1000</v>
      </c>
      <c r="M110" s="22">
        <v>0</v>
      </c>
      <c r="N110" s="22">
        <v>0</v>
      </c>
    </row>
    <row r="111" spans="1:14" hidden="1" x14ac:dyDescent="0.25">
      <c r="A111" s="5" t="s">
        <v>3641</v>
      </c>
      <c r="B111" s="5" t="s">
        <v>3592</v>
      </c>
      <c r="C111" s="5" t="s">
        <v>849</v>
      </c>
      <c r="D111" s="5" t="s">
        <v>3583</v>
      </c>
      <c r="E111" s="5" t="s">
        <v>3584</v>
      </c>
      <c r="F111" s="5" t="s">
        <v>853</v>
      </c>
      <c r="G111" s="5" t="s">
        <v>3585</v>
      </c>
      <c r="H111" s="51">
        <v>0</v>
      </c>
      <c r="I111" s="22">
        <v>0</v>
      </c>
      <c r="J111" s="22">
        <v>455.64</v>
      </c>
      <c r="K111" s="22">
        <v>458.48</v>
      </c>
      <c r="L111" s="47">
        <v>1000</v>
      </c>
      <c r="M111" s="22">
        <v>0</v>
      </c>
      <c r="N111" s="22">
        <v>0</v>
      </c>
    </row>
    <row r="112" spans="1:14" hidden="1" x14ac:dyDescent="0.25">
      <c r="A112" s="5" t="s">
        <v>3642</v>
      </c>
      <c r="B112" s="5" t="s">
        <v>3582</v>
      </c>
      <c r="C112" s="5" t="s">
        <v>849</v>
      </c>
      <c r="D112" s="5" t="s">
        <v>3583</v>
      </c>
      <c r="E112" s="5" t="s">
        <v>3584</v>
      </c>
      <c r="F112" s="5" t="s">
        <v>851</v>
      </c>
      <c r="G112" s="5" t="s">
        <v>3585</v>
      </c>
      <c r="H112" s="51">
        <v>163.98</v>
      </c>
      <c r="I112" s="22">
        <v>1669.58</v>
      </c>
      <c r="J112" s="22">
        <v>10181.61</v>
      </c>
      <c r="K112" s="22">
        <v>8037.45</v>
      </c>
      <c r="L112" s="47">
        <v>1000</v>
      </c>
      <c r="M112" s="22">
        <v>1669.58</v>
      </c>
      <c r="N112" s="22">
        <v>0</v>
      </c>
    </row>
    <row r="113" spans="1:14" hidden="1" x14ac:dyDescent="0.25">
      <c r="A113" s="5" t="s">
        <v>3642</v>
      </c>
      <c r="B113" s="5" t="s">
        <v>3586</v>
      </c>
      <c r="C113" s="5" t="s">
        <v>849</v>
      </c>
      <c r="D113" s="5" t="s">
        <v>3583</v>
      </c>
      <c r="E113" s="5" t="s">
        <v>3584</v>
      </c>
      <c r="F113" s="5" t="s">
        <v>851</v>
      </c>
      <c r="G113" s="5" t="s">
        <v>3585</v>
      </c>
      <c r="H113" s="51">
        <v>123.88</v>
      </c>
      <c r="I113" s="22">
        <v>1044.8399999999999</v>
      </c>
      <c r="J113" s="22">
        <v>8434.2900000000009</v>
      </c>
      <c r="K113" s="22">
        <v>8106.19</v>
      </c>
      <c r="L113" s="47">
        <v>1000</v>
      </c>
      <c r="M113" s="22">
        <v>1044.8399999999999</v>
      </c>
      <c r="N113" s="22">
        <v>0</v>
      </c>
    </row>
    <row r="114" spans="1:14" x14ac:dyDescent="0.25">
      <c r="A114" s="5" t="s">
        <v>3642</v>
      </c>
      <c r="B114" s="5" t="s">
        <v>3590</v>
      </c>
      <c r="C114" s="5" t="s">
        <v>849</v>
      </c>
      <c r="D114" s="5" t="s">
        <v>3583</v>
      </c>
      <c r="E114" s="5" t="s">
        <v>3584</v>
      </c>
      <c r="F114" s="5" t="s">
        <v>853</v>
      </c>
      <c r="G114" s="5" t="s">
        <v>3585</v>
      </c>
      <c r="H114" s="51">
        <v>0</v>
      </c>
      <c r="I114" s="22">
        <v>0</v>
      </c>
      <c r="J114" s="22">
        <v>0</v>
      </c>
      <c r="K114" s="22">
        <v>5515.94</v>
      </c>
      <c r="L114" s="47">
        <v>1000</v>
      </c>
      <c r="M114" s="22">
        <v>0</v>
      </c>
      <c r="N114" s="22">
        <v>0</v>
      </c>
    </row>
    <row r="115" spans="1:14" hidden="1" x14ac:dyDescent="0.25">
      <c r="A115" s="5" t="s">
        <v>3643</v>
      </c>
      <c r="B115" s="5" t="s">
        <v>3582</v>
      </c>
      <c r="C115" s="5" t="s">
        <v>849</v>
      </c>
      <c r="D115" s="5" t="s">
        <v>3583</v>
      </c>
      <c r="E115" s="5" t="s">
        <v>3584</v>
      </c>
      <c r="F115" s="5" t="s">
        <v>853</v>
      </c>
      <c r="G115" s="5" t="s">
        <v>3585</v>
      </c>
      <c r="H115" s="51">
        <v>0</v>
      </c>
      <c r="I115" s="22">
        <v>0</v>
      </c>
      <c r="J115" s="22">
        <v>291.19</v>
      </c>
      <c r="K115" s="22">
        <v>316.33999999999997</v>
      </c>
      <c r="L115" s="47">
        <v>1000</v>
      </c>
      <c r="M115" s="22">
        <v>0</v>
      </c>
      <c r="N115" s="22">
        <v>0</v>
      </c>
    </row>
    <row r="116" spans="1:14" hidden="1" x14ac:dyDescent="0.25">
      <c r="A116" s="5" t="s">
        <v>3643</v>
      </c>
      <c r="B116" s="5" t="s">
        <v>3586</v>
      </c>
      <c r="C116" s="5" t="s">
        <v>849</v>
      </c>
      <c r="D116" s="5" t="s">
        <v>3583</v>
      </c>
      <c r="E116" s="5" t="s">
        <v>3584</v>
      </c>
      <c r="F116" s="5" t="s">
        <v>851</v>
      </c>
      <c r="G116" s="5" t="s">
        <v>3585</v>
      </c>
      <c r="H116" s="51">
        <v>7040</v>
      </c>
      <c r="I116" s="22">
        <v>3425.33</v>
      </c>
      <c r="J116" s="22">
        <v>486.55</v>
      </c>
      <c r="K116" s="22">
        <v>496.59</v>
      </c>
      <c r="L116" s="47">
        <v>1000</v>
      </c>
      <c r="M116" s="22">
        <v>3425.33</v>
      </c>
      <c r="N116" s="22">
        <v>0</v>
      </c>
    </row>
    <row r="117" spans="1:14" hidden="1" x14ac:dyDescent="0.25">
      <c r="A117" s="5" t="s">
        <v>3643</v>
      </c>
      <c r="B117" s="5" t="s">
        <v>3592</v>
      </c>
      <c r="C117" s="5" t="s">
        <v>849</v>
      </c>
      <c r="D117" s="5" t="s">
        <v>3583</v>
      </c>
      <c r="E117" s="5" t="s">
        <v>3584</v>
      </c>
      <c r="F117" s="5" t="s">
        <v>853</v>
      </c>
      <c r="G117" s="5" t="s">
        <v>3585</v>
      </c>
      <c r="H117" s="51">
        <v>0</v>
      </c>
      <c r="I117" s="22">
        <v>0</v>
      </c>
      <c r="J117" s="22">
        <v>174.57</v>
      </c>
      <c r="K117" s="22">
        <v>230.03</v>
      </c>
      <c r="L117" s="47">
        <v>1000</v>
      </c>
      <c r="M117" s="22">
        <v>0</v>
      </c>
      <c r="N117" s="22">
        <v>0</v>
      </c>
    </row>
    <row r="118" spans="1:14" hidden="1" x14ac:dyDescent="0.25">
      <c r="A118" s="5" t="s">
        <v>3644</v>
      </c>
      <c r="B118" s="5" t="s">
        <v>3582</v>
      </c>
      <c r="C118" s="5" t="s">
        <v>849</v>
      </c>
      <c r="D118" s="5" t="s">
        <v>3583</v>
      </c>
      <c r="E118" s="5" t="s">
        <v>3584</v>
      </c>
      <c r="F118" s="5" t="s">
        <v>853</v>
      </c>
      <c r="G118" s="5" t="s">
        <v>3585</v>
      </c>
      <c r="H118" s="51">
        <v>0</v>
      </c>
      <c r="I118" s="22">
        <v>0</v>
      </c>
      <c r="J118" s="22">
        <v>1848.46</v>
      </c>
      <c r="K118" s="22">
        <v>1949.6</v>
      </c>
      <c r="L118" s="47">
        <v>1000</v>
      </c>
      <c r="M118" s="22">
        <v>0</v>
      </c>
      <c r="N118" s="22">
        <v>0</v>
      </c>
    </row>
    <row r="119" spans="1:14" hidden="1" x14ac:dyDescent="0.25">
      <c r="A119" s="5" t="s">
        <v>3644</v>
      </c>
      <c r="B119" s="5" t="s">
        <v>3586</v>
      </c>
      <c r="C119" s="5" t="s">
        <v>849</v>
      </c>
      <c r="D119" s="5" t="s">
        <v>3583</v>
      </c>
      <c r="E119" s="5" t="s">
        <v>3584</v>
      </c>
      <c r="F119" s="5" t="s">
        <v>853</v>
      </c>
      <c r="G119" s="5" t="s">
        <v>3585</v>
      </c>
      <c r="H119" s="51">
        <v>0</v>
      </c>
      <c r="I119" s="22">
        <v>0</v>
      </c>
      <c r="J119" s="22">
        <v>1757.99</v>
      </c>
      <c r="K119" s="22">
        <v>1773.11</v>
      </c>
      <c r="L119" s="47">
        <v>1000</v>
      </c>
      <c r="M119" s="22">
        <v>0</v>
      </c>
      <c r="N119" s="22">
        <v>0</v>
      </c>
    </row>
    <row r="120" spans="1:14" hidden="1" x14ac:dyDescent="0.25">
      <c r="A120" s="5" t="s">
        <v>3644</v>
      </c>
      <c r="B120" s="5" t="s">
        <v>3597</v>
      </c>
      <c r="C120" s="5" t="s">
        <v>849</v>
      </c>
      <c r="D120" s="5" t="s">
        <v>3583</v>
      </c>
      <c r="E120" s="5" t="s">
        <v>3584</v>
      </c>
      <c r="F120" s="5" t="s">
        <v>853</v>
      </c>
      <c r="G120" s="5" t="s">
        <v>3585</v>
      </c>
      <c r="H120" s="51">
        <v>0</v>
      </c>
      <c r="I120" s="22">
        <v>0</v>
      </c>
      <c r="J120" s="22">
        <v>684.65</v>
      </c>
      <c r="K120" s="22">
        <v>1446.42</v>
      </c>
      <c r="L120" s="47">
        <v>1000</v>
      </c>
      <c r="M120" s="22">
        <v>0</v>
      </c>
      <c r="N120" s="22">
        <v>0</v>
      </c>
    </row>
    <row r="121" spans="1:14" hidden="1" x14ac:dyDescent="0.25">
      <c r="A121" s="5" t="s">
        <v>3645</v>
      </c>
      <c r="B121" s="5" t="s">
        <v>3582</v>
      </c>
      <c r="C121" s="5" t="s">
        <v>849</v>
      </c>
      <c r="D121" s="5" t="s">
        <v>3583</v>
      </c>
      <c r="E121" s="5" t="s">
        <v>3584</v>
      </c>
      <c r="F121" s="5" t="s">
        <v>853</v>
      </c>
      <c r="G121" s="5" t="s">
        <v>3585</v>
      </c>
      <c r="H121" s="51">
        <v>0</v>
      </c>
      <c r="I121" s="22">
        <v>0</v>
      </c>
      <c r="J121" s="22">
        <v>1855.96</v>
      </c>
      <c r="K121" s="22">
        <v>2016.25</v>
      </c>
      <c r="L121" s="47">
        <v>1000</v>
      </c>
      <c r="M121" s="22">
        <v>0</v>
      </c>
      <c r="N121" s="22">
        <v>0</v>
      </c>
    </row>
    <row r="122" spans="1:14" hidden="1" x14ac:dyDescent="0.25">
      <c r="A122" s="5" t="s">
        <v>3645</v>
      </c>
      <c r="B122" s="5" t="s">
        <v>3586</v>
      </c>
      <c r="C122" s="5" t="s">
        <v>849</v>
      </c>
      <c r="D122" s="5" t="s">
        <v>3583</v>
      </c>
      <c r="E122" s="5" t="s">
        <v>3584</v>
      </c>
      <c r="F122" s="5" t="s">
        <v>853</v>
      </c>
      <c r="G122" s="5" t="s">
        <v>3585</v>
      </c>
      <c r="H122" s="51">
        <v>0</v>
      </c>
      <c r="I122" s="22">
        <v>0</v>
      </c>
      <c r="J122" s="22">
        <v>217.14</v>
      </c>
      <c r="K122" s="22">
        <v>235.89</v>
      </c>
      <c r="L122" s="47">
        <v>1000</v>
      </c>
      <c r="M122" s="22">
        <v>0</v>
      </c>
      <c r="N122" s="22">
        <v>0</v>
      </c>
    </row>
    <row r="123" spans="1:14" hidden="1" x14ac:dyDescent="0.25">
      <c r="A123" s="5" t="s">
        <v>3645</v>
      </c>
      <c r="B123" s="5" t="s">
        <v>3592</v>
      </c>
      <c r="C123" s="5" t="s">
        <v>849</v>
      </c>
      <c r="D123" s="5" t="s">
        <v>3583</v>
      </c>
      <c r="E123" s="5" t="s">
        <v>3584</v>
      </c>
      <c r="F123" s="5" t="s">
        <v>853</v>
      </c>
      <c r="G123" s="5" t="s">
        <v>3585</v>
      </c>
      <c r="H123" s="51">
        <v>0</v>
      </c>
      <c r="I123" s="22">
        <v>0</v>
      </c>
      <c r="J123" s="22">
        <v>191.83</v>
      </c>
      <c r="K123" s="22">
        <v>208.39</v>
      </c>
      <c r="L123" s="47">
        <v>1000</v>
      </c>
      <c r="M123" s="22">
        <v>0</v>
      </c>
      <c r="N123" s="22">
        <v>0</v>
      </c>
    </row>
    <row r="124" spans="1:14" hidden="1" x14ac:dyDescent="0.25">
      <c r="A124" s="5" t="s">
        <v>3646</v>
      </c>
      <c r="B124" s="5" t="s">
        <v>3582</v>
      </c>
      <c r="C124" s="5" t="s">
        <v>849</v>
      </c>
      <c r="D124" s="5" t="s">
        <v>3583</v>
      </c>
      <c r="E124" s="5" t="s">
        <v>3584</v>
      </c>
      <c r="F124" s="5" t="s">
        <v>853</v>
      </c>
      <c r="G124" s="5" t="s">
        <v>3585</v>
      </c>
      <c r="H124" s="51">
        <v>0</v>
      </c>
      <c r="I124" s="22">
        <v>0</v>
      </c>
      <c r="J124" s="22">
        <v>2925.06</v>
      </c>
      <c r="K124" s="22">
        <v>3177.67</v>
      </c>
      <c r="L124" s="47">
        <v>1000</v>
      </c>
      <c r="M124" s="22">
        <v>0</v>
      </c>
      <c r="N124" s="22">
        <v>0</v>
      </c>
    </row>
    <row r="125" spans="1:14" hidden="1" x14ac:dyDescent="0.25">
      <c r="A125" s="5" t="s">
        <v>3646</v>
      </c>
      <c r="B125" s="5" t="s">
        <v>3586</v>
      </c>
      <c r="C125" s="5" t="s">
        <v>849</v>
      </c>
      <c r="D125" s="5" t="s">
        <v>3583</v>
      </c>
      <c r="E125" s="5" t="s">
        <v>3584</v>
      </c>
      <c r="F125" s="5" t="s">
        <v>851</v>
      </c>
      <c r="G125" s="5" t="s">
        <v>3585</v>
      </c>
      <c r="H125" s="51">
        <v>4050</v>
      </c>
      <c r="I125" s="22">
        <v>14490.94</v>
      </c>
      <c r="J125" s="22">
        <v>3578.01</v>
      </c>
      <c r="K125" s="22">
        <v>3121.67</v>
      </c>
      <c r="L125" s="47">
        <v>1000</v>
      </c>
      <c r="M125" s="22">
        <v>14490.94</v>
      </c>
      <c r="N125" s="22">
        <v>0</v>
      </c>
    </row>
    <row r="126" spans="1:14" hidden="1" x14ac:dyDescent="0.25">
      <c r="A126" s="5" t="s">
        <v>3646</v>
      </c>
      <c r="B126" s="5" t="s">
        <v>3592</v>
      </c>
      <c r="C126" s="5" t="s">
        <v>849</v>
      </c>
      <c r="D126" s="5" t="s">
        <v>3583</v>
      </c>
      <c r="E126" s="5" t="s">
        <v>3584</v>
      </c>
      <c r="F126" s="5" t="s">
        <v>851</v>
      </c>
      <c r="G126" s="5" t="s">
        <v>3585</v>
      </c>
      <c r="H126" s="51">
        <v>900</v>
      </c>
      <c r="I126" s="22">
        <v>2659.89</v>
      </c>
      <c r="J126" s="22">
        <v>2955.43</v>
      </c>
      <c r="K126" s="22">
        <v>3150.66</v>
      </c>
      <c r="L126" s="47">
        <v>1000</v>
      </c>
      <c r="M126" s="22">
        <v>2659.89</v>
      </c>
      <c r="N126" s="22">
        <v>0</v>
      </c>
    </row>
    <row r="127" spans="1:14" hidden="1" x14ac:dyDescent="0.25">
      <c r="A127" s="5" t="s">
        <v>3647</v>
      </c>
      <c r="B127" s="5" t="s">
        <v>3582</v>
      </c>
      <c r="C127" s="5" t="s">
        <v>849</v>
      </c>
      <c r="D127" s="5" t="s">
        <v>3583</v>
      </c>
      <c r="E127" s="5" t="s">
        <v>3584</v>
      </c>
      <c r="F127" s="5" t="s">
        <v>851</v>
      </c>
      <c r="G127" s="5" t="s">
        <v>3585</v>
      </c>
      <c r="H127" s="51">
        <v>4352.3</v>
      </c>
      <c r="I127" s="22">
        <v>2986.32</v>
      </c>
      <c r="J127" s="22">
        <v>686.15</v>
      </c>
      <c r="K127" s="22">
        <v>619.74</v>
      </c>
      <c r="L127" s="47">
        <v>1000</v>
      </c>
      <c r="M127" s="22">
        <v>2986.32</v>
      </c>
      <c r="N127" s="22">
        <v>0</v>
      </c>
    </row>
    <row r="128" spans="1:14" hidden="1" x14ac:dyDescent="0.25">
      <c r="A128" s="5" t="s">
        <v>3647</v>
      </c>
      <c r="B128" s="5" t="s">
        <v>3586</v>
      </c>
      <c r="C128" s="5" t="s">
        <v>849</v>
      </c>
      <c r="D128" s="5" t="s">
        <v>3583</v>
      </c>
      <c r="E128" s="5" t="s">
        <v>3584</v>
      </c>
      <c r="F128" s="5" t="s">
        <v>851</v>
      </c>
      <c r="G128" s="5" t="s">
        <v>3585</v>
      </c>
      <c r="H128" s="51">
        <v>16305.4</v>
      </c>
      <c r="I128" s="22">
        <v>8287.7099999999991</v>
      </c>
      <c r="J128" s="22">
        <v>508.28</v>
      </c>
      <c r="K128" s="22">
        <v>506.77</v>
      </c>
      <c r="L128" s="47">
        <v>1000</v>
      </c>
      <c r="M128" s="22">
        <v>8287.7099999999991</v>
      </c>
      <c r="N128" s="22">
        <v>0</v>
      </c>
    </row>
    <row r="129" spans="1:14" hidden="1" x14ac:dyDescent="0.25">
      <c r="A129" s="5" t="s">
        <v>3648</v>
      </c>
      <c r="B129" s="5" t="s">
        <v>3582</v>
      </c>
      <c r="C129" s="5" t="s">
        <v>849</v>
      </c>
      <c r="D129" s="5" t="s">
        <v>3583</v>
      </c>
      <c r="E129" s="5" t="s">
        <v>3584</v>
      </c>
      <c r="F129" s="5" t="s">
        <v>851</v>
      </c>
      <c r="G129" s="5" t="s">
        <v>3585</v>
      </c>
      <c r="H129" s="51">
        <v>8000</v>
      </c>
      <c r="I129" s="22">
        <v>1768.94</v>
      </c>
      <c r="J129" s="22">
        <v>221.12</v>
      </c>
      <c r="K129" s="22">
        <v>165.74</v>
      </c>
      <c r="L129" s="47">
        <v>1000</v>
      </c>
      <c r="M129" s="22">
        <v>1768.94</v>
      </c>
      <c r="N129" s="22">
        <v>0</v>
      </c>
    </row>
    <row r="130" spans="1:14" hidden="1" x14ac:dyDescent="0.25">
      <c r="A130" s="5" t="s">
        <v>3648</v>
      </c>
      <c r="B130" s="5" t="s">
        <v>3586</v>
      </c>
      <c r="C130" s="5" t="s">
        <v>849</v>
      </c>
      <c r="D130" s="5" t="s">
        <v>3583</v>
      </c>
      <c r="E130" s="5" t="s">
        <v>3584</v>
      </c>
      <c r="F130" s="5" t="s">
        <v>853</v>
      </c>
      <c r="G130" s="5" t="s">
        <v>3585</v>
      </c>
      <c r="H130" s="51">
        <v>0</v>
      </c>
      <c r="I130" s="22">
        <v>0</v>
      </c>
      <c r="J130" s="22">
        <v>80.44</v>
      </c>
      <c r="K130" s="22">
        <v>87.39</v>
      </c>
      <c r="L130" s="47">
        <v>1000</v>
      </c>
      <c r="M130" s="22">
        <v>0</v>
      </c>
      <c r="N130" s="22">
        <v>0</v>
      </c>
    </row>
    <row r="131" spans="1:14" hidden="1" x14ac:dyDescent="0.25">
      <c r="A131" s="5" t="s">
        <v>3648</v>
      </c>
      <c r="B131" s="5" t="s">
        <v>3592</v>
      </c>
      <c r="C131" s="5" t="s">
        <v>849</v>
      </c>
      <c r="D131" s="5" t="s">
        <v>3583</v>
      </c>
      <c r="E131" s="5" t="s">
        <v>3584</v>
      </c>
      <c r="F131" s="5" t="s">
        <v>853</v>
      </c>
      <c r="G131" s="5" t="s">
        <v>3585</v>
      </c>
      <c r="H131" s="51">
        <v>0</v>
      </c>
      <c r="I131" s="22">
        <v>0</v>
      </c>
      <c r="J131" s="22">
        <v>35.29</v>
      </c>
      <c r="K131" s="22">
        <v>38.340000000000003</v>
      </c>
      <c r="L131" s="47">
        <v>1000</v>
      </c>
      <c r="M131" s="22">
        <v>0</v>
      </c>
      <c r="N131" s="22">
        <v>0</v>
      </c>
    </row>
    <row r="132" spans="1:14" hidden="1" x14ac:dyDescent="0.25">
      <c r="A132" s="5" t="s">
        <v>3649</v>
      </c>
      <c r="B132" s="5" t="s">
        <v>3582</v>
      </c>
      <c r="C132" s="5" t="s">
        <v>849</v>
      </c>
      <c r="D132" s="5" t="s">
        <v>3583</v>
      </c>
      <c r="E132" s="5" t="s">
        <v>3584</v>
      </c>
      <c r="F132" s="5" t="s">
        <v>853</v>
      </c>
      <c r="G132" s="5" t="s">
        <v>3585</v>
      </c>
      <c r="H132" s="51">
        <v>0</v>
      </c>
      <c r="I132" s="22">
        <v>0</v>
      </c>
      <c r="J132" s="22">
        <v>241.63</v>
      </c>
      <c r="K132" s="22">
        <v>262.5</v>
      </c>
      <c r="L132" s="47">
        <v>1000</v>
      </c>
      <c r="M132" s="22">
        <v>0</v>
      </c>
      <c r="N132" s="22">
        <v>0</v>
      </c>
    </row>
    <row r="133" spans="1:14" hidden="1" x14ac:dyDescent="0.25">
      <c r="A133" s="5" t="s">
        <v>3649</v>
      </c>
      <c r="B133" s="5" t="s">
        <v>3586</v>
      </c>
      <c r="C133" s="5" t="s">
        <v>849</v>
      </c>
      <c r="D133" s="5" t="s">
        <v>3583</v>
      </c>
      <c r="E133" s="5" t="s">
        <v>3584</v>
      </c>
      <c r="F133" s="5" t="s">
        <v>851</v>
      </c>
      <c r="G133" s="5" t="s">
        <v>3585</v>
      </c>
      <c r="H133" s="51">
        <v>4381</v>
      </c>
      <c r="I133" s="22">
        <v>1425.27</v>
      </c>
      <c r="J133" s="22">
        <v>325.33</v>
      </c>
      <c r="K133" s="22">
        <v>413.77</v>
      </c>
      <c r="L133" s="47">
        <v>1000</v>
      </c>
      <c r="M133" s="22">
        <v>1425.27</v>
      </c>
      <c r="N133" s="22">
        <v>0</v>
      </c>
    </row>
    <row r="134" spans="1:14" hidden="1" x14ac:dyDescent="0.25">
      <c r="A134" s="5" t="s">
        <v>3649</v>
      </c>
      <c r="B134" s="5" t="s">
        <v>3592</v>
      </c>
      <c r="C134" s="5" t="s">
        <v>849</v>
      </c>
      <c r="D134" s="5" t="s">
        <v>3583</v>
      </c>
      <c r="E134" s="5" t="s">
        <v>3584</v>
      </c>
      <c r="F134" s="5" t="s">
        <v>853</v>
      </c>
      <c r="G134" s="5" t="s">
        <v>3585</v>
      </c>
      <c r="H134" s="51">
        <v>0</v>
      </c>
      <c r="I134" s="22">
        <v>0</v>
      </c>
      <c r="J134" s="22">
        <v>495.9</v>
      </c>
      <c r="K134" s="22">
        <v>360.93</v>
      </c>
      <c r="L134" s="47">
        <v>1000</v>
      </c>
      <c r="M134" s="22">
        <v>0</v>
      </c>
      <c r="N134" s="22">
        <v>0</v>
      </c>
    </row>
    <row r="135" spans="1:14" hidden="1" x14ac:dyDescent="0.25">
      <c r="A135" s="5" t="s">
        <v>3650</v>
      </c>
      <c r="B135" s="5" t="s">
        <v>3582</v>
      </c>
      <c r="C135" s="5" t="s">
        <v>849</v>
      </c>
      <c r="D135" s="5" t="s">
        <v>3583</v>
      </c>
      <c r="E135" s="5" t="s">
        <v>3584</v>
      </c>
      <c r="F135" s="5" t="s">
        <v>853</v>
      </c>
      <c r="G135" s="5" t="s">
        <v>3585</v>
      </c>
      <c r="H135" s="51">
        <v>0</v>
      </c>
      <c r="I135" s="22">
        <v>0</v>
      </c>
      <c r="J135" s="22">
        <v>939.84</v>
      </c>
      <c r="K135" s="22">
        <v>991.27</v>
      </c>
      <c r="L135" s="47">
        <v>1000</v>
      </c>
      <c r="M135" s="22">
        <v>0</v>
      </c>
      <c r="N135" s="22">
        <v>0</v>
      </c>
    </row>
    <row r="136" spans="1:14" hidden="1" x14ac:dyDescent="0.25">
      <c r="A136" s="5" t="s">
        <v>3650</v>
      </c>
      <c r="B136" s="5" t="s">
        <v>3586</v>
      </c>
      <c r="C136" s="5" t="s">
        <v>849</v>
      </c>
      <c r="D136" s="5" t="s">
        <v>3583</v>
      </c>
      <c r="E136" s="5" t="s">
        <v>3584</v>
      </c>
      <c r="F136" s="5" t="s">
        <v>853</v>
      </c>
      <c r="G136" s="5" t="s">
        <v>3585</v>
      </c>
      <c r="H136" s="51">
        <v>0</v>
      </c>
      <c r="I136" s="22">
        <v>0</v>
      </c>
      <c r="J136" s="22">
        <v>1026.82</v>
      </c>
      <c r="K136" s="22">
        <v>1083</v>
      </c>
      <c r="L136" s="47">
        <v>1000</v>
      </c>
      <c r="M136" s="22">
        <v>0</v>
      </c>
      <c r="N136" s="22">
        <v>0</v>
      </c>
    </row>
    <row r="137" spans="1:14" hidden="1" x14ac:dyDescent="0.25">
      <c r="A137" s="5" t="s">
        <v>3651</v>
      </c>
      <c r="B137" s="5" t="s">
        <v>3582</v>
      </c>
      <c r="C137" s="5" t="s">
        <v>849</v>
      </c>
      <c r="D137" s="5" t="s">
        <v>3583</v>
      </c>
      <c r="E137" s="5" t="s">
        <v>3584</v>
      </c>
      <c r="F137" s="5" t="s">
        <v>851</v>
      </c>
      <c r="G137" s="5" t="s">
        <v>3585</v>
      </c>
      <c r="H137" s="51">
        <v>20328.774000000001</v>
      </c>
      <c r="I137" s="22">
        <v>5887.64</v>
      </c>
      <c r="J137" s="22">
        <v>289.62</v>
      </c>
      <c r="K137" s="22">
        <v>295.94</v>
      </c>
      <c r="L137" s="47">
        <v>1000</v>
      </c>
      <c r="M137" s="22">
        <v>5887.64</v>
      </c>
      <c r="N137" s="22">
        <v>0</v>
      </c>
    </row>
    <row r="138" spans="1:14" hidden="1" x14ac:dyDescent="0.25">
      <c r="A138" s="5" t="s">
        <v>3651</v>
      </c>
      <c r="B138" s="5" t="s">
        <v>3586</v>
      </c>
      <c r="C138" s="5" t="s">
        <v>849</v>
      </c>
      <c r="D138" s="5" t="s">
        <v>3583</v>
      </c>
      <c r="E138" s="5" t="s">
        <v>3584</v>
      </c>
      <c r="F138" s="5" t="s">
        <v>851</v>
      </c>
      <c r="G138" s="5" t="s">
        <v>3585</v>
      </c>
      <c r="H138" s="51">
        <v>42590</v>
      </c>
      <c r="I138" s="22">
        <v>13443.75</v>
      </c>
      <c r="J138" s="22">
        <v>315.66000000000003</v>
      </c>
      <c r="K138" s="22">
        <v>286.5</v>
      </c>
      <c r="L138" s="47">
        <v>1000</v>
      </c>
      <c r="M138" s="22">
        <v>13443.75</v>
      </c>
      <c r="N138" s="22">
        <v>0</v>
      </c>
    </row>
    <row r="139" spans="1:14" hidden="1" x14ac:dyDescent="0.25">
      <c r="A139" s="5" t="s">
        <v>3651</v>
      </c>
      <c r="B139" s="5" t="s">
        <v>3608</v>
      </c>
      <c r="C139" s="5" t="s">
        <v>849</v>
      </c>
      <c r="D139" s="5" t="s">
        <v>3583</v>
      </c>
      <c r="E139" s="5" t="s">
        <v>3584</v>
      </c>
      <c r="F139" s="5" t="s">
        <v>853</v>
      </c>
      <c r="G139" s="5" t="s">
        <v>3585</v>
      </c>
      <c r="H139" s="51">
        <v>0</v>
      </c>
      <c r="I139" s="22">
        <v>0</v>
      </c>
      <c r="J139" s="22">
        <v>0</v>
      </c>
      <c r="K139" s="22">
        <v>311.3</v>
      </c>
      <c r="L139" s="47">
        <v>1000</v>
      </c>
      <c r="M139" s="22">
        <v>0</v>
      </c>
      <c r="N139" s="22">
        <v>0</v>
      </c>
    </row>
    <row r="140" spans="1:14" hidden="1" x14ac:dyDescent="0.25">
      <c r="A140" s="5" t="s">
        <v>3652</v>
      </c>
      <c r="B140" s="5" t="s">
        <v>3582</v>
      </c>
      <c r="C140" s="5" t="s">
        <v>849</v>
      </c>
      <c r="D140" s="5" t="s">
        <v>3583</v>
      </c>
      <c r="E140" s="5" t="s">
        <v>3584</v>
      </c>
      <c r="F140" s="5" t="s">
        <v>851</v>
      </c>
      <c r="G140" s="5" t="s">
        <v>3585</v>
      </c>
      <c r="H140" s="51">
        <v>818</v>
      </c>
      <c r="I140" s="22">
        <v>656.46</v>
      </c>
      <c r="J140" s="22">
        <v>802.52</v>
      </c>
      <c r="K140" s="22">
        <v>750.02</v>
      </c>
      <c r="L140" s="47">
        <v>1000</v>
      </c>
      <c r="M140" s="22">
        <v>656.46</v>
      </c>
      <c r="N140" s="22">
        <v>0</v>
      </c>
    </row>
    <row r="141" spans="1:14" hidden="1" x14ac:dyDescent="0.25">
      <c r="A141" s="5" t="s">
        <v>3652</v>
      </c>
      <c r="B141" s="5" t="s">
        <v>3586</v>
      </c>
      <c r="C141" s="5" t="s">
        <v>849</v>
      </c>
      <c r="D141" s="5" t="s">
        <v>3583</v>
      </c>
      <c r="E141" s="5" t="s">
        <v>3584</v>
      </c>
      <c r="F141" s="5" t="s">
        <v>851</v>
      </c>
      <c r="G141" s="5" t="s">
        <v>3585</v>
      </c>
      <c r="H141" s="51">
        <v>3072</v>
      </c>
      <c r="I141" s="22">
        <v>2647.56</v>
      </c>
      <c r="J141" s="22">
        <v>861.84</v>
      </c>
      <c r="K141" s="22">
        <v>762.98</v>
      </c>
      <c r="L141" s="47">
        <v>1000</v>
      </c>
      <c r="M141" s="22">
        <v>2647.56</v>
      </c>
      <c r="N141" s="22">
        <v>0</v>
      </c>
    </row>
    <row r="142" spans="1:14" hidden="1" x14ac:dyDescent="0.25">
      <c r="A142" s="5" t="s">
        <v>3652</v>
      </c>
      <c r="B142" s="5" t="s">
        <v>3592</v>
      </c>
      <c r="C142" s="5" t="s">
        <v>849</v>
      </c>
      <c r="D142" s="5" t="s">
        <v>3583</v>
      </c>
      <c r="E142" s="5" t="s">
        <v>3584</v>
      </c>
      <c r="F142" s="5" t="s">
        <v>853</v>
      </c>
      <c r="G142" s="5" t="s">
        <v>3585</v>
      </c>
      <c r="H142" s="51">
        <v>0</v>
      </c>
      <c r="I142" s="22">
        <v>0</v>
      </c>
      <c r="J142" s="22">
        <v>1291.28</v>
      </c>
      <c r="K142" s="22">
        <v>662.77</v>
      </c>
      <c r="L142" s="47">
        <v>1000</v>
      </c>
      <c r="M142" s="22">
        <v>0</v>
      </c>
      <c r="N142" s="22">
        <v>0</v>
      </c>
    </row>
    <row r="143" spans="1:14" hidden="1" x14ac:dyDescent="0.25">
      <c r="A143" s="5" t="s">
        <v>3653</v>
      </c>
      <c r="B143" s="5" t="s">
        <v>3592</v>
      </c>
      <c r="C143" s="5" t="s">
        <v>849</v>
      </c>
      <c r="D143" s="5" t="s">
        <v>3583</v>
      </c>
      <c r="E143" s="5" t="s">
        <v>3584</v>
      </c>
      <c r="F143" s="5" t="s">
        <v>853</v>
      </c>
      <c r="G143" s="5" t="s">
        <v>3585</v>
      </c>
      <c r="H143" s="51">
        <v>0</v>
      </c>
      <c r="I143" s="22">
        <v>0</v>
      </c>
      <c r="J143" s="22">
        <v>146.85</v>
      </c>
      <c r="K143" s="22">
        <v>272.05</v>
      </c>
      <c r="L143" s="47">
        <v>1000</v>
      </c>
      <c r="M143" s="22">
        <v>0</v>
      </c>
      <c r="N143" s="22">
        <v>0</v>
      </c>
    </row>
    <row r="144" spans="1:14" hidden="1" x14ac:dyDescent="0.25">
      <c r="A144" s="5" t="s">
        <v>3654</v>
      </c>
      <c r="B144" s="5" t="s">
        <v>3586</v>
      </c>
      <c r="C144" s="5" t="s">
        <v>849</v>
      </c>
      <c r="D144" s="5" t="s">
        <v>3583</v>
      </c>
      <c r="E144" s="5" t="s">
        <v>3584</v>
      </c>
      <c r="F144" s="5" t="s">
        <v>853</v>
      </c>
      <c r="G144" s="5" t="s">
        <v>3585</v>
      </c>
      <c r="H144" s="51">
        <v>0</v>
      </c>
      <c r="I144" s="22">
        <v>0</v>
      </c>
      <c r="J144" s="22">
        <v>1053.42</v>
      </c>
      <c r="K144" s="22">
        <v>1111.06</v>
      </c>
      <c r="L144" s="47">
        <v>1000</v>
      </c>
      <c r="M144" s="22">
        <v>0</v>
      </c>
      <c r="N144" s="22">
        <v>0</v>
      </c>
    </row>
    <row r="145" spans="1:14" hidden="1" x14ac:dyDescent="0.25">
      <c r="A145" s="5" t="s">
        <v>3655</v>
      </c>
      <c r="B145" s="5" t="s">
        <v>3582</v>
      </c>
      <c r="C145" s="5" t="s">
        <v>849</v>
      </c>
      <c r="D145" s="5" t="s">
        <v>3583</v>
      </c>
      <c r="E145" s="5" t="s">
        <v>3584</v>
      </c>
      <c r="F145" s="5" t="s">
        <v>851</v>
      </c>
      <c r="G145" s="5" t="s">
        <v>3585</v>
      </c>
      <c r="H145" s="51">
        <v>6646.7</v>
      </c>
      <c r="I145" s="22">
        <v>8098.78</v>
      </c>
      <c r="J145" s="22">
        <v>1218.47</v>
      </c>
      <c r="K145" s="22">
        <v>1136.28</v>
      </c>
      <c r="L145" s="47">
        <v>1000</v>
      </c>
      <c r="M145" s="22">
        <v>8098.78</v>
      </c>
      <c r="N145" s="22">
        <v>0</v>
      </c>
    </row>
    <row r="146" spans="1:14" hidden="1" x14ac:dyDescent="0.25">
      <c r="A146" s="5" t="s">
        <v>3655</v>
      </c>
      <c r="B146" s="5" t="s">
        <v>3586</v>
      </c>
      <c r="C146" s="5" t="s">
        <v>849</v>
      </c>
      <c r="D146" s="5" t="s">
        <v>3583</v>
      </c>
      <c r="E146" s="5" t="s">
        <v>3584</v>
      </c>
      <c r="F146" s="5" t="s">
        <v>851</v>
      </c>
      <c r="G146" s="5" t="s">
        <v>3585</v>
      </c>
      <c r="H146" s="51">
        <v>2217.4</v>
      </c>
      <c r="I146" s="22">
        <v>2455.2199999999998</v>
      </c>
      <c r="J146" s="22">
        <v>1107.25</v>
      </c>
      <c r="K146" s="22">
        <v>1126.8699999999999</v>
      </c>
      <c r="L146" s="47">
        <v>1000</v>
      </c>
      <c r="M146" s="22">
        <v>2455.2199999999998</v>
      </c>
      <c r="N146" s="22">
        <v>0</v>
      </c>
    </row>
    <row r="147" spans="1:14" hidden="1" x14ac:dyDescent="0.25">
      <c r="A147" s="5" t="s">
        <v>3656</v>
      </c>
      <c r="B147" s="5" t="s">
        <v>3582</v>
      </c>
      <c r="C147" s="5" t="s">
        <v>849</v>
      </c>
      <c r="D147" s="5" t="s">
        <v>3583</v>
      </c>
      <c r="E147" s="5" t="s">
        <v>3584</v>
      </c>
      <c r="F147" s="5" t="s">
        <v>851</v>
      </c>
      <c r="G147" s="5" t="s">
        <v>3585</v>
      </c>
      <c r="H147" s="51">
        <v>8488.2000000000007</v>
      </c>
      <c r="I147" s="22">
        <v>19766.349999999999</v>
      </c>
      <c r="J147" s="22">
        <v>2328.69</v>
      </c>
      <c r="K147" s="22">
        <v>2356.02</v>
      </c>
      <c r="L147" s="47">
        <v>1000</v>
      </c>
      <c r="M147" s="22">
        <v>19766.349999999999</v>
      </c>
      <c r="N147" s="22">
        <v>0</v>
      </c>
    </row>
    <row r="148" spans="1:14" hidden="1" x14ac:dyDescent="0.25">
      <c r="A148" s="5" t="s">
        <v>3656</v>
      </c>
      <c r="B148" s="5" t="s">
        <v>3586</v>
      </c>
      <c r="C148" s="5" t="s">
        <v>849</v>
      </c>
      <c r="D148" s="5" t="s">
        <v>3583</v>
      </c>
      <c r="E148" s="5" t="s">
        <v>3584</v>
      </c>
      <c r="F148" s="5" t="s">
        <v>851</v>
      </c>
      <c r="G148" s="5" t="s">
        <v>3585</v>
      </c>
      <c r="H148" s="51">
        <v>496.03500000000003</v>
      </c>
      <c r="I148" s="22">
        <v>1367.07</v>
      </c>
      <c r="J148" s="22">
        <v>2756</v>
      </c>
      <c r="K148" s="22">
        <v>2776.21</v>
      </c>
      <c r="L148" s="47">
        <v>1000</v>
      </c>
      <c r="M148" s="22">
        <v>1367.07</v>
      </c>
      <c r="N148" s="22">
        <v>0</v>
      </c>
    </row>
    <row r="149" spans="1:14" hidden="1" x14ac:dyDescent="0.25">
      <c r="A149" s="5" t="s">
        <v>3657</v>
      </c>
      <c r="B149" s="5" t="s">
        <v>3582</v>
      </c>
      <c r="C149" s="5" t="s">
        <v>849</v>
      </c>
      <c r="D149" s="5" t="s">
        <v>3583</v>
      </c>
      <c r="E149" s="5" t="s">
        <v>3584</v>
      </c>
      <c r="F149" s="5" t="s">
        <v>851</v>
      </c>
      <c r="G149" s="5" t="s">
        <v>3585</v>
      </c>
      <c r="H149" s="51">
        <v>3460</v>
      </c>
      <c r="I149" s="22">
        <v>8754.7900000000009</v>
      </c>
      <c r="J149" s="22">
        <v>2530.29</v>
      </c>
      <c r="K149" s="22">
        <v>2571.48</v>
      </c>
      <c r="L149" s="47">
        <v>1000</v>
      </c>
      <c r="M149" s="22">
        <v>8754.7900000000009</v>
      </c>
      <c r="N149" s="22">
        <v>0</v>
      </c>
    </row>
    <row r="150" spans="1:14" hidden="1" x14ac:dyDescent="0.25">
      <c r="A150" s="5" t="s">
        <v>3657</v>
      </c>
      <c r="B150" s="5" t="s">
        <v>3586</v>
      </c>
      <c r="C150" s="5" t="s">
        <v>849</v>
      </c>
      <c r="D150" s="5" t="s">
        <v>3583</v>
      </c>
      <c r="E150" s="5" t="s">
        <v>3584</v>
      </c>
      <c r="F150" s="5" t="s">
        <v>851</v>
      </c>
      <c r="G150" s="5" t="s">
        <v>3585</v>
      </c>
      <c r="H150" s="51">
        <v>2050</v>
      </c>
      <c r="I150" s="22">
        <v>5122.6400000000003</v>
      </c>
      <c r="J150" s="22">
        <v>2498.85</v>
      </c>
      <c r="K150" s="22">
        <v>2557.7399999999998</v>
      </c>
      <c r="L150" s="47">
        <v>1000</v>
      </c>
      <c r="M150" s="22">
        <v>5122.6400000000003</v>
      </c>
      <c r="N150" s="22">
        <v>0</v>
      </c>
    </row>
    <row r="151" spans="1:14" hidden="1" x14ac:dyDescent="0.25">
      <c r="A151" s="5" t="s">
        <v>3658</v>
      </c>
      <c r="B151" s="5" t="s">
        <v>3582</v>
      </c>
      <c r="C151" s="5" t="s">
        <v>849</v>
      </c>
      <c r="D151" s="5" t="s">
        <v>3583</v>
      </c>
      <c r="E151" s="5" t="s">
        <v>3584</v>
      </c>
      <c r="F151" s="5" t="s">
        <v>853</v>
      </c>
      <c r="G151" s="5" t="s">
        <v>3585</v>
      </c>
      <c r="H151" s="51">
        <v>0</v>
      </c>
      <c r="I151" s="22">
        <v>0</v>
      </c>
      <c r="J151" s="22">
        <v>1216.1500000000001</v>
      </c>
      <c r="K151" s="22">
        <v>1321.18</v>
      </c>
      <c r="L151" s="47">
        <v>1000</v>
      </c>
      <c r="M151" s="22">
        <v>0</v>
      </c>
      <c r="N151" s="22">
        <v>0</v>
      </c>
    </row>
    <row r="152" spans="1:14" hidden="1" x14ac:dyDescent="0.25">
      <c r="A152" s="5" t="s">
        <v>3658</v>
      </c>
      <c r="B152" s="5" t="s">
        <v>3586</v>
      </c>
      <c r="C152" s="5" t="s">
        <v>849</v>
      </c>
      <c r="D152" s="5" t="s">
        <v>3583</v>
      </c>
      <c r="E152" s="5" t="s">
        <v>3584</v>
      </c>
      <c r="F152" s="5" t="s">
        <v>853</v>
      </c>
      <c r="G152" s="5" t="s">
        <v>3585</v>
      </c>
      <c r="H152" s="51">
        <v>0</v>
      </c>
      <c r="I152" s="22">
        <v>0</v>
      </c>
      <c r="J152" s="22">
        <v>1375.12</v>
      </c>
      <c r="K152" s="22">
        <v>1493.87</v>
      </c>
      <c r="L152" s="47">
        <v>1000</v>
      </c>
      <c r="M152" s="22">
        <v>0</v>
      </c>
      <c r="N152" s="22">
        <v>0</v>
      </c>
    </row>
    <row r="153" spans="1:14" hidden="1" x14ac:dyDescent="0.25">
      <c r="A153" s="5" t="s">
        <v>3659</v>
      </c>
      <c r="B153" s="5" t="s">
        <v>3582</v>
      </c>
      <c r="C153" s="5" t="s">
        <v>849</v>
      </c>
      <c r="D153" s="5" t="s">
        <v>3583</v>
      </c>
      <c r="E153" s="5" t="s">
        <v>3584</v>
      </c>
      <c r="F153" s="5" t="s">
        <v>851</v>
      </c>
      <c r="G153" s="5" t="s">
        <v>3585</v>
      </c>
      <c r="H153" s="51">
        <v>313.262</v>
      </c>
      <c r="I153" s="22">
        <v>1245.5</v>
      </c>
      <c r="J153" s="22">
        <v>3975.91</v>
      </c>
      <c r="K153" s="22">
        <v>4907.0200000000004</v>
      </c>
      <c r="L153" s="47">
        <v>1000</v>
      </c>
      <c r="M153" s="22">
        <v>1245.5</v>
      </c>
      <c r="N153" s="22">
        <v>0</v>
      </c>
    </row>
    <row r="154" spans="1:14" hidden="1" x14ac:dyDescent="0.25">
      <c r="A154" s="5" t="s">
        <v>3659</v>
      </c>
      <c r="B154" s="5" t="s">
        <v>3586</v>
      </c>
      <c r="C154" s="5" t="s">
        <v>849</v>
      </c>
      <c r="D154" s="5" t="s">
        <v>3583</v>
      </c>
      <c r="E154" s="5" t="s">
        <v>3584</v>
      </c>
      <c r="F154" s="5" t="s">
        <v>851</v>
      </c>
      <c r="G154" s="5" t="s">
        <v>3585</v>
      </c>
      <c r="H154" s="51">
        <v>100</v>
      </c>
      <c r="I154" s="22">
        <v>411.91</v>
      </c>
      <c r="J154" s="22">
        <v>4119.1000000000004</v>
      </c>
      <c r="K154" s="22">
        <v>3655.8</v>
      </c>
      <c r="L154" s="47">
        <v>1000</v>
      </c>
      <c r="M154" s="22">
        <v>411.91</v>
      </c>
      <c r="N154" s="22">
        <v>0</v>
      </c>
    </row>
    <row r="155" spans="1:14" hidden="1" x14ac:dyDescent="0.25">
      <c r="A155" s="5" t="s">
        <v>3659</v>
      </c>
      <c r="B155" s="5" t="s">
        <v>3608</v>
      </c>
      <c r="C155" s="5" t="s">
        <v>849</v>
      </c>
      <c r="D155" s="5" t="s">
        <v>3583</v>
      </c>
      <c r="E155" s="5" t="s">
        <v>3584</v>
      </c>
      <c r="F155" s="5" t="s">
        <v>853</v>
      </c>
      <c r="G155" s="5" t="s">
        <v>3585</v>
      </c>
      <c r="H155" s="51">
        <v>0</v>
      </c>
      <c r="I155" s="22">
        <v>0</v>
      </c>
      <c r="J155" s="22">
        <v>0</v>
      </c>
      <c r="K155" s="22">
        <v>1701.41</v>
      </c>
      <c r="L155" s="47">
        <v>1000</v>
      </c>
      <c r="M155" s="22">
        <v>0</v>
      </c>
      <c r="N155" s="22">
        <v>0</v>
      </c>
    </row>
    <row r="156" spans="1:14" hidden="1" x14ac:dyDescent="0.25">
      <c r="A156" s="5" t="s">
        <v>3660</v>
      </c>
      <c r="B156" s="5" t="s">
        <v>3582</v>
      </c>
      <c r="C156" s="5" t="s">
        <v>849</v>
      </c>
      <c r="D156" s="5" t="s">
        <v>3583</v>
      </c>
      <c r="E156" s="5" t="s">
        <v>3584</v>
      </c>
      <c r="F156" s="5" t="s">
        <v>851</v>
      </c>
      <c r="G156" s="5" t="s">
        <v>3585</v>
      </c>
      <c r="H156" s="51">
        <v>1548</v>
      </c>
      <c r="I156" s="22">
        <v>4872.96</v>
      </c>
      <c r="J156" s="22">
        <v>3147.91</v>
      </c>
      <c r="K156" s="22">
        <v>3136.01</v>
      </c>
      <c r="L156" s="47">
        <v>1000</v>
      </c>
      <c r="M156" s="22">
        <v>4872.96</v>
      </c>
      <c r="N156" s="22">
        <v>0</v>
      </c>
    </row>
    <row r="157" spans="1:14" hidden="1" x14ac:dyDescent="0.25">
      <c r="A157" s="5" t="s">
        <v>3660</v>
      </c>
      <c r="B157" s="5" t="s">
        <v>3586</v>
      </c>
      <c r="C157" s="5" t="s">
        <v>849</v>
      </c>
      <c r="D157" s="5" t="s">
        <v>3583</v>
      </c>
      <c r="E157" s="5" t="s">
        <v>3584</v>
      </c>
      <c r="F157" s="5" t="s">
        <v>851</v>
      </c>
      <c r="G157" s="5" t="s">
        <v>3585</v>
      </c>
      <c r="H157" s="51">
        <v>3450</v>
      </c>
      <c r="I157" s="22">
        <v>10850.2</v>
      </c>
      <c r="J157" s="22">
        <v>3144.99</v>
      </c>
      <c r="K157" s="22">
        <v>3139.87</v>
      </c>
      <c r="L157" s="47">
        <v>1000</v>
      </c>
      <c r="M157" s="22">
        <v>10850.2</v>
      </c>
      <c r="N157" s="22">
        <v>0</v>
      </c>
    </row>
    <row r="158" spans="1:14" hidden="1" x14ac:dyDescent="0.25">
      <c r="A158" s="5" t="s">
        <v>3660</v>
      </c>
      <c r="B158" s="5" t="s">
        <v>3592</v>
      </c>
      <c r="C158" s="5" t="s">
        <v>849</v>
      </c>
      <c r="D158" s="5" t="s">
        <v>3583</v>
      </c>
      <c r="E158" s="5" t="s">
        <v>3584</v>
      </c>
      <c r="F158" s="5" t="s">
        <v>853</v>
      </c>
      <c r="G158" s="5" t="s">
        <v>3585</v>
      </c>
      <c r="H158" s="51">
        <v>0</v>
      </c>
      <c r="I158" s="22">
        <v>0</v>
      </c>
      <c r="J158" s="22">
        <v>1986.4</v>
      </c>
      <c r="K158" s="22">
        <v>2220.86</v>
      </c>
      <c r="L158" s="47">
        <v>1000</v>
      </c>
      <c r="M158" s="22">
        <v>0</v>
      </c>
      <c r="N158" s="22">
        <v>0</v>
      </c>
    </row>
    <row r="159" spans="1:14" hidden="1" x14ac:dyDescent="0.25">
      <c r="A159" s="5" t="s">
        <v>3661</v>
      </c>
      <c r="B159" s="5" t="s">
        <v>3582</v>
      </c>
      <c r="C159" s="5" t="s">
        <v>849</v>
      </c>
      <c r="D159" s="5" t="s">
        <v>3583</v>
      </c>
      <c r="E159" s="5" t="s">
        <v>3584</v>
      </c>
      <c r="F159" s="5" t="s">
        <v>851</v>
      </c>
      <c r="G159" s="5" t="s">
        <v>3585</v>
      </c>
      <c r="H159" s="51">
        <v>5800</v>
      </c>
      <c r="I159" s="22">
        <v>14257.47</v>
      </c>
      <c r="J159" s="22">
        <v>2458.1799999999998</v>
      </c>
      <c r="K159" s="22">
        <v>2475.54</v>
      </c>
      <c r="L159" s="47">
        <v>1000</v>
      </c>
      <c r="M159" s="22">
        <v>14257.47</v>
      </c>
      <c r="N159" s="22">
        <v>0</v>
      </c>
    </row>
    <row r="160" spans="1:14" hidden="1" x14ac:dyDescent="0.25">
      <c r="A160" s="5" t="s">
        <v>3662</v>
      </c>
      <c r="B160" s="5" t="s">
        <v>3582</v>
      </c>
      <c r="C160" s="5" t="s">
        <v>849</v>
      </c>
      <c r="D160" s="5" t="s">
        <v>3583</v>
      </c>
      <c r="E160" s="5" t="s">
        <v>3584</v>
      </c>
      <c r="F160" s="5" t="s">
        <v>851</v>
      </c>
      <c r="G160" s="5" t="s">
        <v>3585</v>
      </c>
      <c r="H160" s="51">
        <v>2240</v>
      </c>
      <c r="I160" s="22">
        <v>1769.39</v>
      </c>
      <c r="J160" s="22">
        <v>789.91</v>
      </c>
      <c r="K160" s="22">
        <v>824.13</v>
      </c>
      <c r="L160" s="47">
        <v>1000</v>
      </c>
      <c r="M160" s="22">
        <v>1769.39</v>
      </c>
      <c r="N160" s="22">
        <v>0</v>
      </c>
    </row>
    <row r="161" spans="1:14" hidden="1" x14ac:dyDescent="0.25">
      <c r="A161" s="5" t="s">
        <v>3662</v>
      </c>
      <c r="B161" s="5" t="s">
        <v>3586</v>
      </c>
      <c r="C161" s="5" t="s">
        <v>849</v>
      </c>
      <c r="D161" s="5" t="s">
        <v>3583</v>
      </c>
      <c r="E161" s="5" t="s">
        <v>3584</v>
      </c>
      <c r="F161" s="5" t="s">
        <v>851</v>
      </c>
      <c r="G161" s="5" t="s">
        <v>3585</v>
      </c>
      <c r="H161" s="51">
        <v>640</v>
      </c>
      <c r="I161" s="22">
        <v>421.31</v>
      </c>
      <c r="J161" s="22">
        <v>658.3</v>
      </c>
      <c r="K161" s="22">
        <v>668.7</v>
      </c>
      <c r="L161" s="47">
        <v>1000</v>
      </c>
      <c r="M161" s="22">
        <v>421.31</v>
      </c>
      <c r="N161" s="22">
        <v>0</v>
      </c>
    </row>
    <row r="162" spans="1:14" hidden="1" x14ac:dyDescent="0.25">
      <c r="A162" s="5" t="s">
        <v>3663</v>
      </c>
      <c r="B162" s="5" t="s">
        <v>3582</v>
      </c>
      <c r="C162" s="5" t="s">
        <v>849</v>
      </c>
      <c r="D162" s="5" t="s">
        <v>3583</v>
      </c>
      <c r="E162" s="5" t="s">
        <v>3584</v>
      </c>
      <c r="F162" s="5" t="s">
        <v>853</v>
      </c>
      <c r="G162" s="5" t="s">
        <v>3585</v>
      </c>
      <c r="H162" s="51">
        <v>0</v>
      </c>
      <c r="I162" s="22">
        <v>0</v>
      </c>
      <c r="J162" s="22">
        <v>3430</v>
      </c>
      <c r="K162" s="22">
        <v>3512.45</v>
      </c>
      <c r="L162" s="47">
        <v>1000</v>
      </c>
      <c r="M162" s="22">
        <v>0</v>
      </c>
      <c r="N162" s="22">
        <v>0</v>
      </c>
    </row>
    <row r="163" spans="1:14" hidden="1" x14ac:dyDescent="0.25">
      <c r="A163" s="5" t="s">
        <v>3663</v>
      </c>
      <c r="B163" s="5" t="s">
        <v>3586</v>
      </c>
      <c r="C163" s="5" t="s">
        <v>849</v>
      </c>
      <c r="D163" s="5" t="s">
        <v>3583</v>
      </c>
      <c r="E163" s="5" t="s">
        <v>3584</v>
      </c>
      <c r="F163" s="5" t="s">
        <v>853</v>
      </c>
      <c r="G163" s="5" t="s">
        <v>3585</v>
      </c>
      <c r="H163" s="51">
        <v>0</v>
      </c>
      <c r="I163" s="22">
        <v>0</v>
      </c>
      <c r="J163" s="22">
        <v>2265.13</v>
      </c>
      <c r="K163" s="22">
        <v>1120</v>
      </c>
      <c r="L163" s="47">
        <v>1000</v>
      </c>
      <c r="M163" s="22">
        <v>0</v>
      </c>
      <c r="N163" s="22">
        <v>0</v>
      </c>
    </row>
    <row r="164" spans="1:14" hidden="1" x14ac:dyDescent="0.25">
      <c r="A164" s="5" t="s">
        <v>3664</v>
      </c>
      <c r="B164" s="5" t="s">
        <v>3582</v>
      </c>
      <c r="C164" s="5" t="s">
        <v>849</v>
      </c>
      <c r="D164" s="5" t="s">
        <v>3583</v>
      </c>
      <c r="E164" s="5" t="s">
        <v>3584</v>
      </c>
      <c r="F164" s="5" t="s">
        <v>851</v>
      </c>
      <c r="G164" s="5" t="s">
        <v>3585</v>
      </c>
      <c r="H164" s="51">
        <v>32075</v>
      </c>
      <c r="I164" s="22">
        <v>7873.26</v>
      </c>
      <c r="J164" s="22">
        <v>245.46</v>
      </c>
      <c r="K164" s="22">
        <v>269.81</v>
      </c>
      <c r="L164" s="47">
        <v>1000</v>
      </c>
      <c r="M164" s="22">
        <v>7873.26</v>
      </c>
      <c r="N164" s="22">
        <v>0</v>
      </c>
    </row>
    <row r="165" spans="1:14" hidden="1" x14ac:dyDescent="0.25">
      <c r="A165" s="5" t="s">
        <v>3664</v>
      </c>
      <c r="B165" s="5" t="s">
        <v>3586</v>
      </c>
      <c r="C165" s="5" t="s">
        <v>849</v>
      </c>
      <c r="D165" s="5" t="s">
        <v>3583</v>
      </c>
      <c r="E165" s="5" t="s">
        <v>3584</v>
      </c>
      <c r="F165" s="5" t="s">
        <v>851</v>
      </c>
      <c r="G165" s="5" t="s">
        <v>3585</v>
      </c>
      <c r="H165" s="51">
        <v>156587</v>
      </c>
      <c r="I165" s="22">
        <v>36290.15</v>
      </c>
      <c r="J165" s="22">
        <v>231.76</v>
      </c>
      <c r="K165" s="22">
        <v>246.73</v>
      </c>
      <c r="L165" s="47">
        <v>1000</v>
      </c>
      <c r="M165" s="22">
        <v>36290.15</v>
      </c>
      <c r="N165" s="22">
        <v>0</v>
      </c>
    </row>
    <row r="166" spans="1:14" hidden="1" x14ac:dyDescent="0.25">
      <c r="A166" s="5" t="s">
        <v>3665</v>
      </c>
      <c r="B166" s="5" t="s">
        <v>3582</v>
      </c>
      <c r="C166" s="5" t="s">
        <v>849</v>
      </c>
      <c r="D166" s="5" t="s">
        <v>3583</v>
      </c>
      <c r="E166" s="5" t="s">
        <v>3584</v>
      </c>
      <c r="F166" s="5" t="s">
        <v>851</v>
      </c>
      <c r="G166" s="5" t="s">
        <v>3585</v>
      </c>
      <c r="H166" s="51">
        <v>14490</v>
      </c>
      <c r="I166" s="22">
        <v>14917.69</v>
      </c>
      <c r="J166" s="22">
        <v>1029.52</v>
      </c>
      <c r="K166" s="22">
        <v>982.99</v>
      </c>
      <c r="L166" s="47">
        <v>1000</v>
      </c>
      <c r="M166" s="22">
        <v>14917.69</v>
      </c>
      <c r="N166" s="22">
        <v>0</v>
      </c>
    </row>
    <row r="167" spans="1:14" hidden="1" x14ac:dyDescent="0.25">
      <c r="A167" s="5" t="s">
        <v>3665</v>
      </c>
      <c r="B167" s="5" t="s">
        <v>3586</v>
      </c>
      <c r="C167" s="5" t="s">
        <v>849</v>
      </c>
      <c r="D167" s="5" t="s">
        <v>3583</v>
      </c>
      <c r="E167" s="5" t="s">
        <v>3584</v>
      </c>
      <c r="F167" s="5" t="s">
        <v>853</v>
      </c>
      <c r="G167" s="5" t="s">
        <v>3585</v>
      </c>
      <c r="H167" s="51">
        <v>0</v>
      </c>
      <c r="I167" s="22">
        <v>0</v>
      </c>
      <c r="J167" s="22">
        <v>1443.92</v>
      </c>
      <c r="K167" s="22">
        <v>1568.62</v>
      </c>
      <c r="L167" s="47">
        <v>1000</v>
      </c>
      <c r="M167" s="22">
        <v>0</v>
      </c>
      <c r="N167" s="22">
        <v>0</v>
      </c>
    </row>
    <row r="168" spans="1:14" hidden="1" x14ac:dyDescent="0.25">
      <c r="A168" s="5" t="s">
        <v>3666</v>
      </c>
      <c r="B168" s="5" t="s">
        <v>3582</v>
      </c>
      <c r="C168" s="5" t="s">
        <v>849</v>
      </c>
      <c r="D168" s="5" t="s">
        <v>3583</v>
      </c>
      <c r="E168" s="5" t="s">
        <v>3584</v>
      </c>
      <c r="F168" s="5" t="s">
        <v>851</v>
      </c>
      <c r="G168" s="5" t="s">
        <v>3585</v>
      </c>
      <c r="H168" s="51">
        <v>5910.25</v>
      </c>
      <c r="I168" s="22">
        <v>31488.240000000002</v>
      </c>
      <c r="J168" s="22">
        <v>5327.73</v>
      </c>
      <c r="K168" s="22">
        <v>5175.26</v>
      </c>
      <c r="L168" s="47">
        <v>1000</v>
      </c>
      <c r="M168" s="22">
        <v>31488.240000000002</v>
      </c>
      <c r="N168" s="22">
        <v>0</v>
      </c>
    </row>
    <row r="169" spans="1:14" hidden="1" x14ac:dyDescent="0.25">
      <c r="A169" s="5" t="s">
        <v>3666</v>
      </c>
      <c r="B169" s="5" t="s">
        <v>3586</v>
      </c>
      <c r="C169" s="5" t="s">
        <v>849</v>
      </c>
      <c r="D169" s="5" t="s">
        <v>3583</v>
      </c>
      <c r="E169" s="5" t="s">
        <v>3584</v>
      </c>
      <c r="F169" s="5" t="s">
        <v>853</v>
      </c>
      <c r="G169" s="5" t="s">
        <v>3585</v>
      </c>
      <c r="H169" s="51">
        <v>0</v>
      </c>
      <c r="I169" s="22">
        <v>0</v>
      </c>
      <c r="J169" s="22">
        <v>4994.92</v>
      </c>
      <c r="K169" s="22">
        <v>5037.88</v>
      </c>
      <c r="L169" s="47">
        <v>1000</v>
      </c>
      <c r="M169" s="22">
        <v>0</v>
      </c>
      <c r="N169" s="22">
        <v>0</v>
      </c>
    </row>
    <row r="170" spans="1:14" hidden="1" x14ac:dyDescent="0.25">
      <c r="A170" s="5" t="s">
        <v>3666</v>
      </c>
      <c r="B170" s="5" t="s">
        <v>3596</v>
      </c>
      <c r="C170" s="5" t="s">
        <v>849</v>
      </c>
      <c r="D170" s="5" t="s">
        <v>3583</v>
      </c>
      <c r="E170" s="5" t="s">
        <v>3584</v>
      </c>
      <c r="F170" s="5" t="s">
        <v>853</v>
      </c>
      <c r="G170" s="5" t="s">
        <v>3585</v>
      </c>
      <c r="H170" s="51">
        <v>0</v>
      </c>
      <c r="I170" s="22">
        <v>0</v>
      </c>
      <c r="J170" s="22">
        <v>0</v>
      </c>
      <c r="K170" s="22">
        <v>3860.28</v>
      </c>
      <c r="L170" s="47">
        <v>1000</v>
      </c>
      <c r="M170" s="22">
        <v>0</v>
      </c>
      <c r="N170" s="22">
        <v>0</v>
      </c>
    </row>
    <row r="171" spans="1:14" hidden="1" x14ac:dyDescent="0.25">
      <c r="A171" s="5" t="s">
        <v>3667</v>
      </c>
      <c r="B171" s="5" t="s">
        <v>3582</v>
      </c>
      <c r="C171" s="5" t="s">
        <v>849</v>
      </c>
      <c r="D171" s="5" t="s">
        <v>3583</v>
      </c>
      <c r="E171" s="5" t="s">
        <v>3584</v>
      </c>
      <c r="F171" s="5" t="s">
        <v>853</v>
      </c>
      <c r="G171" s="5" t="s">
        <v>3585</v>
      </c>
      <c r="H171" s="51">
        <v>0</v>
      </c>
      <c r="I171" s="22">
        <v>0</v>
      </c>
      <c r="J171" s="22">
        <v>4070.9</v>
      </c>
      <c r="K171" s="22">
        <v>4168.6000000000004</v>
      </c>
      <c r="L171" s="47">
        <v>1000</v>
      </c>
      <c r="M171" s="22">
        <v>0</v>
      </c>
      <c r="N171" s="22">
        <v>0</v>
      </c>
    </row>
    <row r="172" spans="1:14" hidden="1" x14ac:dyDescent="0.25">
      <c r="A172" s="5" t="s">
        <v>3667</v>
      </c>
      <c r="B172" s="5" t="s">
        <v>3586</v>
      </c>
      <c r="C172" s="5" t="s">
        <v>849</v>
      </c>
      <c r="D172" s="5" t="s">
        <v>3583</v>
      </c>
      <c r="E172" s="5" t="s">
        <v>3584</v>
      </c>
      <c r="F172" s="5" t="s">
        <v>853</v>
      </c>
      <c r="G172" s="5" t="s">
        <v>3585</v>
      </c>
      <c r="H172" s="51">
        <v>0</v>
      </c>
      <c r="I172" s="22">
        <v>0</v>
      </c>
      <c r="J172" s="22">
        <v>3615.69</v>
      </c>
      <c r="K172" s="22">
        <v>3927.94</v>
      </c>
      <c r="L172" s="47">
        <v>1000</v>
      </c>
      <c r="M172" s="22">
        <v>0</v>
      </c>
      <c r="N172" s="22">
        <v>0</v>
      </c>
    </row>
    <row r="173" spans="1:14" hidden="1" x14ac:dyDescent="0.25">
      <c r="A173" s="5" t="s">
        <v>3668</v>
      </c>
      <c r="B173" s="5" t="s">
        <v>3586</v>
      </c>
      <c r="C173" s="5" t="s">
        <v>849</v>
      </c>
      <c r="D173" s="5" t="s">
        <v>3583</v>
      </c>
      <c r="E173" s="5" t="s">
        <v>3584</v>
      </c>
      <c r="F173" s="5" t="s">
        <v>853</v>
      </c>
      <c r="G173" s="5" t="s">
        <v>3585</v>
      </c>
      <c r="H173" s="51">
        <v>0</v>
      </c>
      <c r="I173" s="22">
        <v>0</v>
      </c>
      <c r="J173" s="22">
        <v>2393.5</v>
      </c>
      <c r="K173" s="22">
        <v>2450.94</v>
      </c>
      <c r="L173" s="47">
        <v>1000</v>
      </c>
      <c r="M173" s="22">
        <v>0</v>
      </c>
      <c r="N173" s="22">
        <v>0</v>
      </c>
    </row>
    <row r="174" spans="1:14" hidden="1" x14ac:dyDescent="0.25">
      <c r="A174" s="5" t="s">
        <v>3669</v>
      </c>
      <c r="B174" s="5" t="s">
        <v>3582</v>
      </c>
      <c r="C174" s="5" t="s">
        <v>849</v>
      </c>
      <c r="D174" s="5" t="s">
        <v>3583</v>
      </c>
      <c r="E174" s="5" t="s">
        <v>3584</v>
      </c>
      <c r="F174" s="5" t="s">
        <v>853</v>
      </c>
      <c r="G174" s="5" t="s">
        <v>3585</v>
      </c>
      <c r="H174" s="51">
        <v>0</v>
      </c>
      <c r="I174" s="22">
        <v>0</v>
      </c>
      <c r="J174" s="22">
        <v>1437.49</v>
      </c>
      <c r="K174" s="22">
        <v>1561.63</v>
      </c>
      <c r="L174" s="47">
        <v>1000</v>
      </c>
      <c r="M174" s="22">
        <v>0</v>
      </c>
      <c r="N174" s="22">
        <v>0</v>
      </c>
    </row>
    <row r="175" spans="1:14" hidden="1" x14ac:dyDescent="0.25">
      <c r="A175" s="5" t="s">
        <v>3670</v>
      </c>
      <c r="B175" s="5" t="s">
        <v>3586</v>
      </c>
      <c r="C175" s="5" t="s">
        <v>849</v>
      </c>
      <c r="D175" s="5" t="s">
        <v>3583</v>
      </c>
      <c r="E175" s="5" t="s">
        <v>3584</v>
      </c>
      <c r="F175" s="5" t="s">
        <v>853</v>
      </c>
      <c r="G175" s="5" t="s">
        <v>3585</v>
      </c>
      <c r="H175" s="51">
        <v>0</v>
      </c>
      <c r="I175" s="22">
        <v>0</v>
      </c>
      <c r="J175" s="22">
        <v>1130.08</v>
      </c>
      <c r="K175" s="22">
        <v>1227.67</v>
      </c>
      <c r="L175" s="47">
        <v>1000</v>
      </c>
      <c r="M175" s="22">
        <v>0</v>
      </c>
      <c r="N175" s="22">
        <v>0</v>
      </c>
    </row>
    <row r="176" spans="1:14" hidden="1" x14ac:dyDescent="0.25">
      <c r="A176" s="5" t="s">
        <v>3671</v>
      </c>
      <c r="B176" s="5" t="s">
        <v>3582</v>
      </c>
      <c r="C176" s="5" t="s">
        <v>849</v>
      </c>
      <c r="D176" s="5" t="s">
        <v>3583</v>
      </c>
      <c r="E176" s="5" t="s">
        <v>3584</v>
      </c>
      <c r="F176" s="5" t="s">
        <v>853</v>
      </c>
      <c r="G176" s="5" t="s">
        <v>3585</v>
      </c>
      <c r="H176" s="51">
        <v>0</v>
      </c>
      <c r="I176" s="22">
        <v>0</v>
      </c>
      <c r="J176" s="22">
        <v>3074.51</v>
      </c>
      <c r="K176" s="22">
        <v>3074.51</v>
      </c>
      <c r="L176" s="47">
        <v>1000</v>
      </c>
      <c r="M176" s="22">
        <v>0</v>
      </c>
      <c r="N176" s="22">
        <v>0</v>
      </c>
    </row>
    <row r="177" spans="1:14" hidden="1" x14ac:dyDescent="0.25">
      <c r="A177" s="5" t="s">
        <v>3671</v>
      </c>
      <c r="B177" s="5" t="s">
        <v>3596</v>
      </c>
      <c r="C177" s="5" t="s">
        <v>849</v>
      </c>
      <c r="D177" s="5" t="s">
        <v>3583</v>
      </c>
      <c r="E177" s="5" t="s">
        <v>3584</v>
      </c>
      <c r="F177" s="5" t="s">
        <v>853</v>
      </c>
      <c r="G177" s="5" t="s">
        <v>3585</v>
      </c>
      <c r="H177" s="51">
        <v>0</v>
      </c>
      <c r="I177" s="22">
        <v>0</v>
      </c>
      <c r="J177" s="22">
        <v>0</v>
      </c>
      <c r="K177" s="22">
        <v>2510.23</v>
      </c>
      <c r="L177" s="47">
        <v>1000</v>
      </c>
      <c r="M177" s="22">
        <v>0</v>
      </c>
      <c r="N177" s="22">
        <v>0</v>
      </c>
    </row>
    <row r="178" spans="1:14" hidden="1" x14ac:dyDescent="0.25">
      <c r="A178" s="5" t="s">
        <v>3672</v>
      </c>
      <c r="B178" s="5" t="s">
        <v>3582</v>
      </c>
      <c r="C178" s="5" t="s">
        <v>849</v>
      </c>
      <c r="D178" s="5" t="s">
        <v>3583</v>
      </c>
      <c r="E178" s="5" t="s">
        <v>3584</v>
      </c>
      <c r="F178" s="5" t="s">
        <v>853</v>
      </c>
      <c r="G178" s="5" t="s">
        <v>3585</v>
      </c>
      <c r="H178" s="51">
        <v>0</v>
      </c>
      <c r="I178" s="22">
        <v>0</v>
      </c>
      <c r="J178" s="22">
        <v>6680.06</v>
      </c>
      <c r="K178" s="22">
        <v>7256.95</v>
      </c>
      <c r="L178" s="47">
        <v>1000</v>
      </c>
      <c r="M178" s="22">
        <v>0</v>
      </c>
      <c r="N178" s="22">
        <v>0</v>
      </c>
    </row>
    <row r="179" spans="1:14" hidden="1" x14ac:dyDescent="0.25">
      <c r="A179" s="5" t="s">
        <v>3672</v>
      </c>
      <c r="B179" s="5" t="s">
        <v>3586</v>
      </c>
      <c r="C179" s="5" t="s">
        <v>849</v>
      </c>
      <c r="D179" s="5" t="s">
        <v>3583</v>
      </c>
      <c r="E179" s="5" t="s">
        <v>3584</v>
      </c>
      <c r="F179" s="5" t="s">
        <v>853</v>
      </c>
      <c r="G179" s="5" t="s">
        <v>3585</v>
      </c>
      <c r="H179" s="51">
        <v>0</v>
      </c>
      <c r="I179" s="22">
        <v>0</v>
      </c>
      <c r="J179" s="22">
        <v>0</v>
      </c>
      <c r="K179" s="22">
        <v>4464.95</v>
      </c>
      <c r="L179" s="47">
        <v>1000</v>
      </c>
      <c r="M179" s="22">
        <v>0</v>
      </c>
      <c r="N179" s="22">
        <v>0</v>
      </c>
    </row>
    <row r="180" spans="1:14" hidden="1" x14ac:dyDescent="0.25">
      <c r="A180" s="5" t="s">
        <v>3673</v>
      </c>
      <c r="B180" s="5" t="s">
        <v>3582</v>
      </c>
      <c r="C180" s="5" t="s">
        <v>849</v>
      </c>
      <c r="D180" s="5" t="s">
        <v>3583</v>
      </c>
      <c r="E180" s="5" t="s">
        <v>3584</v>
      </c>
      <c r="F180" s="5" t="s">
        <v>851</v>
      </c>
      <c r="G180" s="5" t="s">
        <v>3585</v>
      </c>
      <c r="H180" s="51">
        <v>1517.328</v>
      </c>
      <c r="I180" s="22">
        <v>541.62</v>
      </c>
      <c r="J180" s="22">
        <v>356.96</v>
      </c>
      <c r="K180" s="22">
        <v>338.13</v>
      </c>
      <c r="L180" s="47">
        <v>1000</v>
      </c>
      <c r="M180" s="22">
        <v>541.62</v>
      </c>
      <c r="N180" s="22">
        <v>0</v>
      </c>
    </row>
    <row r="181" spans="1:14" hidden="1" x14ac:dyDescent="0.25">
      <c r="A181" s="5" t="s">
        <v>3673</v>
      </c>
      <c r="B181" s="5" t="s">
        <v>3586</v>
      </c>
      <c r="C181" s="5" t="s">
        <v>849</v>
      </c>
      <c r="D181" s="5" t="s">
        <v>3583</v>
      </c>
      <c r="E181" s="5" t="s">
        <v>3584</v>
      </c>
      <c r="F181" s="5" t="s">
        <v>851</v>
      </c>
      <c r="G181" s="5" t="s">
        <v>3585</v>
      </c>
      <c r="H181" s="51">
        <v>885</v>
      </c>
      <c r="I181" s="22">
        <v>308.44</v>
      </c>
      <c r="J181" s="22">
        <v>348.52</v>
      </c>
      <c r="K181" s="22">
        <v>347.83</v>
      </c>
      <c r="L181" s="47">
        <v>1000</v>
      </c>
      <c r="M181" s="22">
        <v>308.44</v>
      </c>
      <c r="N181" s="22">
        <v>0</v>
      </c>
    </row>
    <row r="182" spans="1:14" hidden="1" x14ac:dyDescent="0.25">
      <c r="A182" s="5" t="s">
        <v>3674</v>
      </c>
      <c r="B182" s="5" t="s">
        <v>3582</v>
      </c>
      <c r="C182" s="5" t="s">
        <v>849</v>
      </c>
      <c r="D182" s="5" t="s">
        <v>3583</v>
      </c>
      <c r="E182" s="5" t="s">
        <v>3584</v>
      </c>
      <c r="F182" s="5" t="s">
        <v>851</v>
      </c>
      <c r="G182" s="5" t="s">
        <v>3585</v>
      </c>
      <c r="H182" s="51">
        <v>661.38</v>
      </c>
      <c r="I182" s="22">
        <v>5387.57</v>
      </c>
      <c r="J182" s="22">
        <v>8145.95</v>
      </c>
      <c r="K182" s="22">
        <v>8192.7099999999991</v>
      </c>
      <c r="L182" s="47">
        <v>1000</v>
      </c>
      <c r="M182" s="22">
        <v>5387.57</v>
      </c>
      <c r="N182" s="22">
        <v>0</v>
      </c>
    </row>
    <row r="183" spans="1:14" hidden="1" x14ac:dyDescent="0.25">
      <c r="A183" s="5" t="s">
        <v>3674</v>
      </c>
      <c r="B183" s="5" t="s">
        <v>3586</v>
      </c>
      <c r="C183" s="5" t="s">
        <v>849</v>
      </c>
      <c r="D183" s="5" t="s">
        <v>3583</v>
      </c>
      <c r="E183" s="5" t="s">
        <v>3584</v>
      </c>
      <c r="F183" s="5" t="s">
        <v>851</v>
      </c>
      <c r="G183" s="5" t="s">
        <v>3585</v>
      </c>
      <c r="H183" s="51">
        <v>815.61</v>
      </c>
      <c r="I183" s="22">
        <v>6722.19</v>
      </c>
      <c r="J183" s="22">
        <v>8241.92</v>
      </c>
      <c r="K183" s="22">
        <v>10233.450000000001</v>
      </c>
      <c r="L183" s="47">
        <v>1000</v>
      </c>
      <c r="M183" s="22">
        <v>6722.19</v>
      </c>
      <c r="N183" s="22">
        <v>0</v>
      </c>
    </row>
    <row r="184" spans="1:14" x14ac:dyDescent="0.25">
      <c r="A184" s="5" t="s">
        <v>3675</v>
      </c>
      <c r="B184" s="5" t="s">
        <v>3590</v>
      </c>
      <c r="C184" s="5" t="s">
        <v>849</v>
      </c>
      <c r="D184" s="5" t="s">
        <v>3583</v>
      </c>
      <c r="E184" s="5" t="s">
        <v>3584</v>
      </c>
      <c r="F184" s="5" t="s">
        <v>851</v>
      </c>
      <c r="G184" s="5" t="s">
        <v>3585</v>
      </c>
      <c r="H184" s="51">
        <v>5000</v>
      </c>
      <c r="I184" s="22">
        <v>5786.02</v>
      </c>
      <c r="J184" s="22">
        <v>1157.2</v>
      </c>
      <c r="K184" s="22">
        <v>1012.9</v>
      </c>
      <c r="L184" s="47">
        <v>1000</v>
      </c>
      <c r="M184" s="22">
        <v>5786.02</v>
      </c>
      <c r="N184" s="22">
        <v>0</v>
      </c>
    </row>
    <row r="185" spans="1:14" x14ac:dyDescent="0.25">
      <c r="A185" s="5" t="s">
        <v>3676</v>
      </c>
      <c r="B185" s="5" t="s">
        <v>3590</v>
      </c>
      <c r="C185" s="5" t="s">
        <v>849</v>
      </c>
      <c r="D185" s="5" t="s">
        <v>3583</v>
      </c>
      <c r="E185" s="5" t="s">
        <v>3584</v>
      </c>
      <c r="F185" s="5" t="s">
        <v>853</v>
      </c>
      <c r="G185" s="5" t="s">
        <v>3585</v>
      </c>
      <c r="H185" s="51">
        <v>0</v>
      </c>
      <c r="I185" s="22">
        <v>0</v>
      </c>
      <c r="J185" s="22">
        <v>928.76</v>
      </c>
      <c r="K185" s="22">
        <v>979.58</v>
      </c>
      <c r="L185" s="47">
        <v>1000</v>
      </c>
      <c r="M185" s="22">
        <v>0</v>
      </c>
      <c r="N185" s="22">
        <v>0</v>
      </c>
    </row>
    <row r="186" spans="1:14" x14ac:dyDescent="0.25">
      <c r="A186" s="5" t="s">
        <v>3677</v>
      </c>
      <c r="B186" s="5" t="s">
        <v>3590</v>
      </c>
      <c r="C186" s="5" t="s">
        <v>849</v>
      </c>
      <c r="D186" s="5" t="s">
        <v>3583</v>
      </c>
      <c r="E186" s="5" t="s">
        <v>3584</v>
      </c>
      <c r="F186" s="5" t="s">
        <v>853</v>
      </c>
      <c r="G186" s="5" t="s">
        <v>3585</v>
      </c>
      <c r="H186" s="51">
        <v>0</v>
      </c>
      <c r="I186" s="22">
        <v>0</v>
      </c>
      <c r="J186" s="22">
        <v>3665.14</v>
      </c>
      <c r="K186" s="22">
        <v>4004.54</v>
      </c>
      <c r="L186" s="47">
        <v>1000</v>
      </c>
      <c r="M186" s="22">
        <v>0</v>
      </c>
      <c r="N186" s="22">
        <v>0</v>
      </c>
    </row>
    <row r="187" spans="1:14" x14ac:dyDescent="0.25">
      <c r="A187" s="5" t="s">
        <v>3678</v>
      </c>
      <c r="B187" s="5" t="s">
        <v>3590</v>
      </c>
      <c r="C187" s="5" t="s">
        <v>849</v>
      </c>
      <c r="D187" s="5" t="s">
        <v>3583</v>
      </c>
      <c r="E187" s="5" t="s">
        <v>3584</v>
      </c>
      <c r="F187" s="5" t="s">
        <v>851</v>
      </c>
      <c r="G187" s="5" t="s">
        <v>3585</v>
      </c>
      <c r="H187" s="51">
        <v>2677922.8539999998</v>
      </c>
      <c r="I187" s="22">
        <v>29.26</v>
      </c>
      <c r="J187" s="22">
        <v>0.01</v>
      </c>
      <c r="K187" s="22">
        <v>0.01</v>
      </c>
      <c r="L187" s="47">
        <v>1000</v>
      </c>
      <c r="M187" s="22">
        <v>29.26</v>
      </c>
      <c r="N187" s="22">
        <v>0</v>
      </c>
    </row>
    <row r="188" spans="1:14" hidden="1" x14ac:dyDescent="0.25">
      <c r="A188" s="5" t="s">
        <v>3679</v>
      </c>
      <c r="B188" s="5" t="s">
        <v>3586</v>
      </c>
      <c r="C188" s="5" t="s">
        <v>849</v>
      </c>
      <c r="D188" s="5" t="s">
        <v>3583</v>
      </c>
      <c r="E188" s="5" t="s">
        <v>3584</v>
      </c>
      <c r="F188" s="5" t="s">
        <v>851</v>
      </c>
      <c r="G188" s="5" t="s">
        <v>3585</v>
      </c>
      <c r="H188" s="51">
        <v>129</v>
      </c>
      <c r="I188" s="22">
        <v>1311.98</v>
      </c>
      <c r="J188" s="22">
        <v>10170.39</v>
      </c>
      <c r="K188" s="22">
        <v>4579.25</v>
      </c>
      <c r="L188" s="47">
        <v>1000</v>
      </c>
      <c r="M188" s="22">
        <v>1311.98</v>
      </c>
      <c r="N188" s="22">
        <v>0</v>
      </c>
    </row>
    <row r="189" spans="1:14" hidden="1" x14ac:dyDescent="0.25">
      <c r="A189" s="5" t="s">
        <v>3680</v>
      </c>
      <c r="B189" s="5" t="s">
        <v>3586</v>
      </c>
      <c r="C189" s="5" t="s">
        <v>849</v>
      </c>
      <c r="D189" s="5" t="s">
        <v>3583</v>
      </c>
      <c r="E189" s="5" t="s">
        <v>3584</v>
      </c>
      <c r="F189" s="5" t="s">
        <v>853</v>
      </c>
      <c r="G189" s="5" t="s">
        <v>3585</v>
      </c>
      <c r="H189" s="51">
        <v>0</v>
      </c>
      <c r="I189" s="22">
        <v>0</v>
      </c>
      <c r="J189" s="22">
        <v>9092.2000000000007</v>
      </c>
      <c r="K189" s="22">
        <v>9589.73</v>
      </c>
      <c r="L189" s="47">
        <v>1000</v>
      </c>
      <c r="M189" s="22">
        <v>0</v>
      </c>
      <c r="N189" s="22">
        <v>0</v>
      </c>
    </row>
    <row r="190" spans="1:14" x14ac:dyDescent="0.25">
      <c r="A190" s="5" t="s">
        <v>3681</v>
      </c>
      <c r="B190" s="5" t="s">
        <v>3590</v>
      </c>
      <c r="C190" s="5" t="s">
        <v>849</v>
      </c>
      <c r="D190" s="5" t="s">
        <v>3583</v>
      </c>
      <c r="E190" s="5" t="s">
        <v>3584</v>
      </c>
      <c r="F190" s="5" t="s">
        <v>851</v>
      </c>
      <c r="G190" s="5" t="s">
        <v>3588</v>
      </c>
      <c r="H190" s="51">
        <v>3751.8</v>
      </c>
      <c r="I190" s="22">
        <v>17109.419999999998</v>
      </c>
      <c r="J190" s="22">
        <v>4560.32</v>
      </c>
      <c r="K190" s="22">
        <v>4599.54</v>
      </c>
      <c r="L190" s="47">
        <v>1000</v>
      </c>
      <c r="M190" s="22">
        <v>17109.419999999998</v>
      </c>
      <c r="N190" s="22">
        <v>0</v>
      </c>
    </row>
    <row r="191" spans="1:14" x14ac:dyDescent="0.25">
      <c r="A191" s="5" t="s">
        <v>3682</v>
      </c>
      <c r="B191" s="5" t="s">
        <v>3590</v>
      </c>
      <c r="C191" s="5" t="s">
        <v>849</v>
      </c>
      <c r="D191" s="5" t="s">
        <v>3583</v>
      </c>
      <c r="E191" s="5" t="s">
        <v>3584</v>
      </c>
      <c r="F191" s="5" t="s">
        <v>853</v>
      </c>
      <c r="G191" s="5" t="s">
        <v>3588</v>
      </c>
      <c r="H191" s="51">
        <v>0</v>
      </c>
      <c r="I191" s="22">
        <v>0</v>
      </c>
      <c r="J191" s="22">
        <v>5528.33</v>
      </c>
      <c r="K191" s="22">
        <v>6005.77</v>
      </c>
      <c r="L191" s="47">
        <v>1000</v>
      </c>
      <c r="M191" s="22">
        <v>0</v>
      </c>
      <c r="N191" s="22">
        <v>0</v>
      </c>
    </row>
    <row r="192" spans="1:14" x14ac:dyDescent="0.25">
      <c r="A192" s="5" t="s">
        <v>3683</v>
      </c>
      <c r="B192" s="5" t="s">
        <v>3590</v>
      </c>
      <c r="C192" s="5" t="s">
        <v>849</v>
      </c>
      <c r="D192" s="5" t="s">
        <v>3583</v>
      </c>
      <c r="E192" s="5" t="s">
        <v>3584</v>
      </c>
      <c r="F192" s="5" t="s">
        <v>851</v>
      </c>
      <c r="G192" s="5" t="s">
        <v>3588</v>
      </c>
      <c r="H192" s="51">
        <v>1336.4949999999999</v>
      </c>
      <c r="I192" s="22">
        <v>8031.35</v>
      </c>
      <c r="J192" s="22">
        <v>6009.26</v>
      </c>
      <c r="K192" s="22">
        <v>5352.95</v>
      </c>
      <c r="L192" s="47">
        <v>1000</v>
      </c>
      <c r="M192" s="22">
        <v>8031.35</v>
      </c>
      <c r="N192" s="22">
        <v>0</v>
      </c>
    </row>
    <row r="193" spans="1:14" x14ac:dyDescent="0.25">
      <c r="A193" s="5" t="s">
        <v>3684</v>
      </c>
      <c r="B193" s="5" t="s">
        <v>3590</v>
      </c>
      <c r="C193" s="5" t="s">
        <v>849</v>
      </c>
      <c r="D193" s="5" t="s">
        <v>3583</v>
      </c>
      <c r="E193" s="5" t="s">
        <v>3584</v>
      </c>
      <c r="F193" s="5" t="s">
        <v>851</v>
      </c>
      <c r="G193" s="5" t="s">
        <v>3588</v>
      </c>
      <c r="H193" s="51">
        <v>2679.145</v>
      </c>
      <c r="I193" s="22">
        <v>8282.11</v>
      </c>
      <c r="J193" s="22">
        <v>3091.33</v>
      </c>
      <c r="K193" s="22">
        <v>3183.49</v>
      </c>
      <c r="L193" s="47">
        <v>1000</v>
      </c>
      <c r="M193" s="22">
        <v>8282.11</v>
      </c>
      <c r="N193" s="22">
        <v>0</v>
      </c>
    </row>
    <row r="194" spans="1:14" x14ac:dyDescent="0.25">
      <c r="A194" s="5" t="s">
        <v>3685</v>
      </c>
      <c r="B194" s="5" t="s">
        <v>3590</v>
      </c>
      <c r="C194" s="5" t="s">
        <v>849</v>
      </c>
      <c r="D194" s="5" t="s">
        <v>3583</v>
      </c>
      <c r="E194" s="5" t="s">
        <v>3584</v>
      </c>
      <c r="F194" s="5" t="s">
        <v>851</v>
      </c>
      <c r="G194" s="5" t="s">
        <v>3588</v>
      </c>
      <c r="H194" s="51">
        <v>212.40899999999999</v>
      </c>
      <c r="I194" s="22">
        <v>5316.34</v>
      </c>
      <c r="J194" s="22">
        <v>25028.79</v>
      </c>
      <c r="K194" s="22">
        <v>22497.5</v>
      </c>
      <c r="L194" s="47">
        <v>1000</v>
      </c>
      <c r="M194" s="22">
        <v>5316.34</v>
      </c>
      <c r="N194" s="22">
        <v>0</v>
      </c>
    </row>
    <row r="195" spans="1:14" x14ac:dyDescent="0.25">
      <c r="A195" s="5" t="s">
        <v>3686</v>
      </c>
      <c r="B195" s="5" t="s">
        <v>3590</v>
      </c>
      <c r="C195" s="5" t="s">
        <v>849</v>
      </c>
      <c r="D195" s="5" t="s">
        <v>3583</v>
      </c>
      <c r="E195" s="5" t="s">
        <v>3584</v>
      </c>
      <c r="F195" s="5" t="s">
        <v>853</v>
      </c>
      <c r="G195" s="5" t="s">
        <v>3603</v>
      </c>
      <c r="H195" s="51">
        <v>0</v>
      </c>
      <c r="I195" s="22">
        <v>0</v>
      </c>
      <c r="J195" s="22">
        <v>365.42</v>
      </c>
      <c r="K195" s="22">
        <v>355.2</v>
      </c>
      <c r="L195" s="47">
        <v>1000</v>
      </c>
      <c r="M195" s="22">
        <v>0</v>
      </c>
      <c r="N195" s="22">
        <v>0</v>
      </c>
    </row>
    <row r="196" spans="1:14" x14ac:dyDescent="0.25">
      <c r="A196" s="5" t="s">
        <v>3687</v>
      </c>
      <c r="B196" s="5" t="s">
        <v>3590</v>
      </c>
      <c r="C196" s="5" t="s">
        <v>849</v>
      </c>
      <c r="D196" s="5" t="s">
        <v>3583</v>
      </c>
      <c r="E196" s="5" t="s">
        <v>3584</v>
      </c>
      <c r="F196" s="5" t="s">
        <v>853</v>
      </c>
      <c r="G196" s="5" t="s">
        <v>3603</v>
      </c>
      <c r="H196" s="51">
        <v>0</v>
      </c>
      <c r="I196" s="22">
        <v>0</v>
      </c>
      <c r="J196" s="22">
        <v>0</v>
      </c>
      <c r="K196" s="22">
        <v>962.03</v>
      </c>
      <c r="L196" s="47">
        <v>1000</v>
      </c>
      <c r="M196" s="22">
        <v>0</v>
      </c>
      <c r="N196" s="22">
        <v>0</v>
      </c>
    </row>
    <row r="197" spans="1:14" hidden="1" x14ac:dyDescent="0.25">
      <c r="A197" s="5" t="s">
        <v>3688</v>
      </c>
      <c r="B197" s="5" t="s">
        <v>3586</v>
      </c>
      <c r="C197" s="5" t="s">
        <v>849</v>
      </c>
      <c r="D197" s="5" t="s">
        <v>3583</v>
      </c>
      <c r="E197" s="5" t="s">
        <v>3584</v>
      </c>
      <c r="F197" s="5" t="s">
        <v>851</v>
      </c>
      <c r="G197" s="5" t="s">
        <v>3585</v>
      </c>
      <c r="H197" s="51">
        <v>1950</v>
      </c>
      <c r="I197" s="22">
        <v>1425.39</v>
      </c>
      <c r="J197" s="22">
        <v>730.97</v>
      </c>
      <c r="K197" s="22">
        <v>761.98</v>
      </c>
      <c r="L197" s="47">
        <v>1000</v>
      </c>
      <c r="M197" s="22">
        <v>1425.39</v>
      </c>
      <c r="N197" s="22">
        <v>0</v>
      </c>
    </row>
    <row r="198" spans="1:14" hidden="1" x14ac:dyDescent="0.25">
      <c r="A198" s="5" t="s">
        <v>3689</v>
      </c>
      <c r="B198" s="5" t="s">
        <v>3586</v>
      </c>
      <c r="C198" s="5" t="s">
        <v>849</v>
      </c>
      <c r="D198" s="5" t="s">
        <v>3583</v>
      </c>
      <c r="E198" s="5" t="s">
        <v>3584</v>
      </c>
      <c r="F198" s="5" t="s">
        <v>853</v>
      </c>
      <c r="G198" s="5" t="s">
        <v>3585</v>
      </c>
      <c r="H198" s="51">
        <v>0</v>
      </c>
      <c r="I198" s="22">
        <v>0</v>
      </c>
      <c r="J198" s="22">
        <v>3712.19</v>
      </c>
      <c r="K198" s="22">
        <v>4032.79</v>
      </c>
      <c r="L198" s="47">
        <v>1000</v>
      </c>
      <c r="M198" s="22">
        <v>0</v>
      </c>
      <c r="N198" s="22">
        <v>0</v>
      </c>
    </row>
    <row r="199" spans="1:14" hidden="1" x14ac:dyDescent="0.25">
      <c r="A199" s="5" t="s">
        <v>3690</v>
      </c>
      <c r="B199" s="5" t="s">
        <v>3586</v>
      </c>
      <c r="C199" s="5" t="s">
        <v>849</v>
      </c>
      <c r="D199" s="5" t="s">
        <v>3583</v>
      </c>
      <c r="E199" s="5" t="s">
        <v>3584</v>
      </c>
      <c r="F199" s="5" t="s">
        <v>851</v>
      </c>
      <c r="G199" s="5" t="s">
        <v>3588</v>
      </c>
      <c r="H199" s="51">
        <v>281600</v>
      </c>
      <c r="I199" s="22">
        <v>28797.51</v>
      </c>
      <c r="J199" s="22">
        <v>102.26</v>
      </c>
      <c r="K199" s="22">
        <v>99.89</v>
      </c>
      <c r="L199" s="47">
        <v>1000</v>
      </c>
      <c r="M199" s="22">
        <v>28797.51</v>
      </c>
      <c r="N199" s="22">
        <v>0</v>
      </c>
    </row>
    <row r="200" spans="1:14" hidden="1" x14ac:dyDescent="0.25">
      <c r="A200" s="5" t="s">
        <v>3691</v>
      </c>
      <c r="B200" s="5" t="s">
        <v>3586</v>
      </c>
      <c r="C200" s="5" t="s">
        <v>849</v>
      </c>
      <c r="D200" s="5" t="s">
        <v>3583</v>
      </c>
      <c r="E200" s="5" t="s">
        <v>3584</v>
      </c>
      <c r="F200" s="5" t="s">
        <v>851</v>
      </c>
      <c r="G200" s="5" t="s">
        <v>3588</v>
      </c>
      <c r="H200" s="51">
        <v>345510</v>
      </c>
      <c r="I200" s="22">
        <v>36095.769999999997</v>
      </c>
      <c r="J200" s="22">
        <v>104.47</v>
      </c>
      <c r="K200" s="22">
        <v>100.33</v>
      </c>
      <c r="L200" s="47">
        <v>1000</v>
      </c>
      <c r="M200" s="22">
        <v>36095.769999999997</v>
      </c>
      <c r="N200" s="22">
        <v>0</v>
      </c>
    </row>
    <row r="201" spans="1:14" hidden="1" x14ac:dyDescent="0.25">
      <c r="A201" s="5" t="s">
        <v>3692</v>
      </c>
      <c r="B201" s="5" t="s">
        <v>3586</v>
      </c>
      <c r="C201" s="5" t="s">
        <v>849</v>
      </c>
      <c r="D201" s="5" t="s">
        <v>3583</v>
      </c>
      <c r="E201" s="5" t="s">
        <v>3584</v>
      </c>
      <c r="F201" s="5" t="s">
        <v>851</v>
      </c>
      <c r="G201" s="5" t="s">
        <v>3588</v>
      </c>
      <c r="H201" s="51">
        <v>625</v>
      </c>
      <c r="I201" s="22">
        <v>144.68</v>
      </c>
      <c r="J201" s="22">
        <v>231.49</v>
      </c>
      <c r="K201" s="22">
        <v>224.55</v>
      </c>
      <c r="L201" s="47">
        <v>1000</v>
      </c>
      <c r="M201" s="22">
        <v>144.68</v>
      </c>
      <c r="N201" s="22">
        <v>0</v>
      </c>
    </row>
    <row r="202" spans="1:14" hidden="1" x14ac:dyDescent="0.25">
      <c r="A202" s="5" t="s">
        <v>3693</v>
      </c>
      <c r="B202" s="5" t="s">
        <v>3586</v>
      </c>
      <c r="C202" s="5" t="s">
        <v>849</v>
      </c>
      <c r="D202" s="5" t="s">
        <v>3583</v>
      </c>
      <c r="E202" s="5" t="s">
        <v>3584</v>
      </c>
      <c r="F202" s="5" t="s">
        <v>851</v>
      </c>
      <c r="G202" s="5" t="s">
        <v>3588</v>
      </c>
      <c r="H202" s="51">
        <v>4200</v>
      </c>
      <c r="I202" s="22">
        <v>1060.55</v>
      </c>
      <c r="J202" s="22">
        <v>252.51</v>
      </c>
      <c r="K202" s="22">
        <v>222.88</v>
      </c>
      <c r="L202" s="47">
        <v>1000</v>
      </c>
      <c r="M202" s="22">
        <v>1060.55</v>
      </c>
      <c r="N202" s="22">
        <v>0</v>
      </c>
    </row>
    <row r="203" spans="1:14" hidden="1" x14ac:dyDescent="0.25">
      <c r="A203" s="5" t="s">
        <v>3694</v>
      </c>
      <c r="B203" s="5" t="s">
        <v>3586</v>
      </c>
      <c r="C203" s="5" t="s">
        <v>849</v>
      </c>
      <c r="D203" s="5" t="s">
        <v>3583</v>
      </c>
      <c r="E203" s="5" t="s">
        <v>3584</v>
      </c>
      <c r="F203" s="5" t="s">
        <v>853</v>
      </c>
      <c r="G203" s="5" t="s">
        <v>3603</v>
      </c>
      <c r="H203" s="51">
        <v>0</v>
      </c>
      <c r="I203" s="22">
        <v>0</v>
      </c>
      <c r="J203" s="22">
        <v>0</v>
      </c>
      <c r="K203" s="22">
        <v>1425.76</v>
      </c>
      <c r="L203" s="47">
        <v>1000</v>
      </c>
      <c r="M203" s="22">
        <v>0</v>
      </c>
      <c r="N203" s="22">
        <v>0</v>
      </c>
    </row>
    <row r="204" spans="1:14" hidden="1" x14ac:dyDescent="0.25">
      <c r="A204" s="5" t="s">
        <v>3695</v>
      </c>
      <c r="B204" s="5" t="s">
        <v>3586</v>
      </c>
      <c r="C204" s="5" t="s">
        <v>849</v>
      </c>
      <c r="D204" s="5" t="s">
        <v>3583</v>
      </c>
      <c r="E204" s="5" t="s">
        <v>3584</v>
      </c>
      <c r="F204" s="5" t="s">
        <v>853</v>
      </c>
      <c r="G204" s="5" t="s">
        <v>3603</v>
      </c>
      <c r="H204" s="51">
        <v>0</v>
      </c>
      <c r="I204" s="22">
        <v>0</v>
      </c>
      <c r="J204" s="22">
        <v>0</v>
      </c>
      <c r="K204" s="22">
        <v>1657.84</v>
      </c>
      <c r="L204" s="47">
        <v>1000</v>
      </c>
      <c r="M204" s="22">
        <v>0</v>
      </c>
      <c r="N204" s="22">
        <v>0</v>
      </c>
    </row>
    <row r="205" spans="1:14" hidden="1" x14ac:dyDescent="0.25">
      <c r="A205" s="5" t="s">
        <v>3696</v>
      </c>
      <c r="B205" s="5" t="s">
        <v>3586</v>
      </c>
      <c r="C205" s="5" t="s">
        <v>849</v>
      </c>
      <c r="D205" s="5" t="s">
        <v>3583</v>
      </c>
      <c r="E205" s="5" t="s">
        <v>3584</v>
      </c>
      <c r="F205" s="5" t="s">
        <v>853</v>
      </c>
      <c r="G205" s="5" t="s">
        <v>3603</v>
      </c>
      <c r="H205" s="51">
        <v>0</v>
      </c>
      <c r="I205" s="22">
        <v>0</v>
      </c>
      <c r="J205" s="22">
        <v>0</v>
      </c>
      <c r="K205" s="22">
        <v>634.74</v>
      </c>
      <c r="L205" s="47">
        <v>1000</v>
      </c>
      <c r="M205" s="22">
        <v>0</v>
      </c>
      <c r="N205" s="22">
        <v>0</v>
      </c>
    </row>
    <row r="206" spans="1:14" hidden="1" x14ac:dyDescent="0.25">
      <c r="A206" s="5" t="s">
        <v>3697</v>
      </c>
      <c r="B206" s="5" t="s">
        <v>3586</v>
      </c>
      <c r="C206" s="5" t="s">
        <v>849</v>
      </c>
      <c r="D206" s="5" t="s">
        <v>3583</v>
      </c>
      <c r="E206" s="5" t="s">
        <v>3584</v>
      </c>
      <c r="F206" s="5" t="s">
        <v>853</v>
      </c>
      <c r="G206" s="5" t="s">
        <v>3603</v>
      </c>
      <c r="H206" s="51">
        <v>0</v>
      </c>
      <c r="I206" s="22">
        <v>0</v>
      </c>
      <c r="J206" s="22">
        <v>0</v>
      </c>
      <c r="K206" s="22">
        <v>691.85</v>
      </c>
      <c r="L206" s="47">
        <v>1000</v>
      </c>
      <c r="M206" s="22">
        <v>0</v>
      </c>
      <c r="N206" s="22">
        <v>0</v>
      </c>
    </row>
    <row r="207" spans="1:14" hidden="1" x14ac:dyDescent="0.25">
      <c r="A207" s="5" t="s">
        <v>3698</v>
      </c>
      <c r="B207" s="5" t="s">
        <v>3586</v>
      </c>
      <c r="C207" s="5" t="s">
        <v>849</v>
      </c>
      <c r="D207" s="5" t="s">
        <v>3583</v>
      </c>
      <c r="E207" s="5" t="s">
        <v>3584</v>
      </c>
      <c r="F207" s="5" t="s">
        <v>853</v>
      </c>
      <c r="G207" s="5" t="s">
        <v>3603</v>
      </c>
      <c r="H207" s="51">
        <v>0</v>
      </c>
      <c r="I207" s="22">
        <v>0</v>
      </c>
      <c r="J207" s="22">
        <v>0</v>
      </c>
      <c r="K207" s="22">
        <v>3447.09</v>
      </c>
      <c r="L207" s="47">
        <v>1000</v>
      </c>
      <c r="M207" s="22">
        <v>0</v>
      </c>
      <c r="N207" s="22">
        <v>0</v>
      </c>
    </row>
    <row r="208" spans="1:14" hidden="1" x14ac:dyDescent="0.25">
      <c r="A208" s="5" t="s">
        <v>3699</v>
      </c>
      <c r="B208" s="5" t="s">
        <v>3592</v>
      </c>
      <c r="C208" s="5" t="s">
        <v>849</v>
      </c>
      <c r="D208" s="5" t="s">
        <v>3583</v>
      </c>
      <c r="E208" s="5" t="s">
        <v>3584</v>
      </c>
      <c r="F208" s="5" t="s">
        <v>851</v>
      </c>
      <c r="G208" s="5" t="s">
        <v>3585</v>
      </c>
      <c r="H208" s="51">
        <v>1100</v>
      </c>
      <c r="I208" s="22">
        <v>1825.4</v>
      </c>
      <c r="J208" s="22">
        <v>1659.45</v>
      </c>
      <c r="K208" s="22">
        <v>1689.98</v>
      </c>
      <c r="L208" s="47">
        <v>1000</v>
      </c>
      <c r="M208" s="22">
        <v>1825.4</v>
      </c>
      <c r="N208" s="22">
        <v>0</v>
      </c>
    </row>
    <row r="209" spans="1:14" hidden="1" x14ac:dyDescent="0.25">
      <c r="A209" s="5" t="s">
        <v>3700</v>
      </c>
      <c r="B209" s="5" t="s">
        <v>3582</v>
      </c>
      <c r="C209" s="5" t="s">
        <v>849</v>
      </c>
      <c r="D209" s="5" t="s">
        <v>3583</v>
      </c>
      <c r="E209" s="5" t="s">
        <v>3584</v>
      </c>
      <c r="F209" s="5" t="s">
        <v>851</v>
      </c>
      <c r="G209" s="5" t="s">
        <v>3588</v>
      </c>
      <c r="H209" s="51">
        <v>923962</v>
      </c>
      <c r="I209" s="22">
        <v>11207.66</v>
      </c>
      <c r="J209" s="22">
        <v>12.13</v>
      </c>
      <c r="K209" s="22">
        <v>12.63</v>
      </c>
      <c r="L209" s="47">
        <v>1000</v>
      </c>
      <c r="M209" s="22">
        <v>11207.66</v>
      </c>
      <c r="N209" s="22">
        <v>0</v>
      </c>
    </row>
    <row r="210" spans="1:14" hidden="1" x14ac:dyDescent="0.25">
      <c r="A210" s="5" t="s">
        <v>3701</v>
      </c>
      <c r="B210" s="5" t="s">
        <v>3586</v>
      </c>
      <c r="C210" s="5" t="s">
        <v>849</v>
      </c>
      <c r="D210" s="5" t="s">
        <v>3583</v>
      </c>
      <c r="E210" s="5" t="s">
        <v>3584</v>
      </c>
      <c r="F210" s="5" t="s">
        <v>851</v>
      </c>
      <c r="G210" s="5" t="s">
        <v>3588</v>
      </c>
      <c r="H210" s="51">
        <v>8200</v>
      </c>
      <c r="I210" s="22">
        <v>2332.81</v>
      </c>
      <c r="J210" s="22">
        <v>284.49</v>
      </c>
      <c r="K210" s="22">
        <v>272.3</v>
      </c>
      <c r="L210" s="47">
        <v>1000</v>
      </c>
      <c r="M210" s="22">
        <v>2332.81</v>
      </c>
      <c r="N210" s="22">
        <v>0</v>
      </c>
    </row>
    <row r="211" spans="1:14" hidden="1" x14ac:dyDescent="0.25">
      <c r="A211" s="5" t="s">
        <v>3702</v>
      </c>
      <c r="B211" s="5" t="s">
        <v>3586</v>
      </c>
      <c r="C211" s="5" t="s">
        <v>849</v>
      </c>
      <c r="D211" s="5" t="s">
        <v>3583</v>
      </c>
      <c r="E211" s="5" t="s">
        <v>3584</v>
      </c>
      <c r="F211" s="5" t="s">
        <v>851</v>
      </c>
      <c r="G211" s="5" t="s">
        <v>3588</v>
      </c>
      <c r="H211" s="51">
        <v>144300</v>
      </c>
      <c r="I211" s="22">
        <v>13000.32</v>
      </c>
      <c r="J211" s="22">
        <v>90.09</v>
      </c>
      <c r="K211" s="22">
        <v>89.76</v>
      </c>
      <c r="L211" s="47">
        <v>1000</v>
      </c>
      <c r="M211" s="22">
        <v>13000.32</v>
      </c>
      <c r="N211" s="22">
        <v>0</v>
      </c>
    </row>
    <row r="212" spans="1:14" hidden="1" x14ac:dyDescent="0.25">
      <c r="A212" s="5" t="s">
        <v>3703</v>
      </c>
      <c r="B212" s="5" t="s">
        <v>3582</v>
      </c>
      <c r="C212" s="5" t="s">
        <v>849</v>
      </c>
      <c r="D212" s="5" t="s">
        <v>3583</v>
      </c>
      <c r="E212" s="5" t="s">
        <v>3584</v>
      </c>
      <c r="F212" s="5" t="s">
        <v>853</v>
      </c>
      <c r="G212" s="5" t="s">
        <v>3603</v>
      </c>
      <c r="H212" s="51">
        <v>0</v>
      </c>
      <c r="I212" s="22">
        <v>0</v>
      </c>
      <c r="J212" s="22">
        <v>0</v>
      </c>
      <c r="K212" s="22">
        <v>105.74</v>
      </c>
      <c r="L212" s="47">
        <v>1000</v>
      </c>
      <c r="M212" s="22">
        <v>0</v>
      </c>
      <c r="N212" s="22">
        <v>0</v>
      </c>
    </row>
    <row r="213" spans="1:14" hidden="1" x14ac:dyDescent="0.25">
      <c r="A213" s="5" t="s">
        <v>3704</v>
      </c>
      <c r="B213" s="5" t="s">
        <v>3586</v>
      </c>
      <c r="C213" s="5" t="s">
        <v>849</v>
      </c>
      <c r="D213" s="5" t="s">
        <v>3583</v>
      </c>
      <c r="E213" s="5" t="s">
        <v>3584</v>
      </c>
      <c r="F213" s="5" t="s">
        <v>853</v>
      </c>
      <c r="G213" s="5" t="s">
        <v>3603</v>
      </c>
      <c r="H213" s="51">
        <v>0</v>
      </c>
      <c r="I213" s="22">
        <v>0</v>
      </c>
      <c r="J213" s="22">
        <v>0</v>
      </c>
      <c r="K213" s="22">
        <v>495.21</v>
      </c>
      <c r="L213" s="47">
        <v>1000</v>
      </c>
      <c r="M213" s="22">
        <v>0</v>
      </c>
      <c r="N213" s="22">
        <v>0</v>
      </c>
    </row>
    <row r="214" spans="1:14" hidden="1" x14ac:dyDescent="0.25">
      <c r="A214" s="5" t="s">
        <v>3705</v>
      </c>
      <c r="B214" s="5" t="s">
        <v>3586</v>
      </c>
      <c r="C214" s="5" t="s">
        <v>849</v>
      </c>
      <c r="D214" s="5" t="s">
        <v>3583</v>
      </c>
      <c r="E214" s="5" t="s">
        <v>3584</v>
      </c>
      <c r="F214" s="5" t="s">
        <v>853</v>
      </c>
      <c r="G214" s="5" t="s">
        <v>3603</v>
      </c>
      <c r="H214" s="51">
        <v>0</v>
      </c>
      <c r="I214" s="22">
        <v>0</v>
      </c>
      <c r="J214" s="22">
        <v>0</v>
      </c>
      <c r="K214" s="22">
        <v>836.33</v>
      </c>
      <c r="L214" s="47">
        <v>1000</v>
      </c>
      <c r="M214" s="22">
        <v>0</v>
      </c>
      <c r="N214" s="22">
        <v>0</v>
      </c>
    </row>
    <row r="215" spans="1:14" hidden="1" x14ac:dyDescent="0.25">
      <c r="A215" s="5" t="s">
        <v>3706</v>
      </c>
      <c r="B215" s="5" t="s">
        <v>3586</v>
      </c>
      <c r="C215" s="5" t="s">
        <v>849</v>
      </c>
      <c r="D215" s="5" t="s">
        <v>3583</v>
      </c>
      <c r="E215" s="5" t="s">
        <v>3584</v>
      </c>
      <c r="F215" s="5" t="s">
        <v>853</v>
      </c>
      <c r="G215" s="5" t="s">
        <v>3603</v>
      </c>
      <c r="H215" s="51">
        <v>0</v>
      </c>
      <c r="I215" s="22">
        <v>0</v>
      </c>
      <c r="J215" s="22">
        <v>0</v>
      </c>
      <c r="K215" s="22">
        <v>831.71</v>
      </c>
      <c r="L215" s="47">
        <v>1000</v>
      </c>
      <c r="M215" s="22">
        <v>0</v>
      </c>
      <c r="N215" s="22">
        <v>0</v>
      </c>
    </row>
    <row r="216" spans="1:14" hidden="1" x14ac:dyDescent="0.25">
      <c r="A216" s="5" t="s">
        <v>3707</v>
      </c>
      <c r="B216" s="5" t="s">
        <v>3586</v>
      </c>
      <c r="C216" s="5" t="s">
        <v>849</v>
      </c>
      <c r="D216" s="5" t="s">
        <v>3583</v>
      </c>
      <c r="E216" s="5" t="s">
        <v>3584</v>
      </c>
      <c r="F216" s="5" t="s">
        <v>853</v>
      </c>
      <c r="G216" s="5" t="s">
        <v>3603</v>
      </c>
      <c r="H216" s="51">
        <v>0</v>
      </c>
      <c r="I216" s="22">
        <v>0</v>
      </c>
      <c r="J216" s="22">
        <v>5998.75</v>
      </c>
      <c r="K216" s="22">
        <v>7353.28</v>
      </c>
      <c r="L216" s="47">
        <v>1000</v>
      </c>
      <c r="M216" s="22">
        <v>0</v>
      </c>
      <c r="N216" s="22">
        <v>0</v>
      </c>
    </row>
    <row r="217" spans="1:14" hidden="1" x14ac:dyDescent="0.25">
      <c r="A217" s="5" t="s">
        <v>3708</v>
      </c>
      <c r="B217" s="5" t="s">
        <v>3586</v>
      </c>
      <c r="C217" s="5" t="s">
        <v>849</v>
      </c>
      <c r="D217" s="5" t="s">
        <v>3583</v>
      </c>
      <c r="E217" s="5" t="s">
        <v>3584</v>
      </c>
      <c r="F217" s="5" t="s">
        <v>853</v>
      </c>
      <c r="G217" s="5" t="s">
        <v>3603</v>
      </c>
      <c r="H217" s="51">
        <v>0</v>
      </c>
      <c r="I217" s="22">
        <v>0</v>
      </c>
      <c r="J217" s="22">
        <v>4568.3100000000004</v>
      </c>
      <c r="K217" s="22">
        <v>3816.99</v>
      </c>
      <c r="L217" s="47">
        <v>1000</v>
      </c>
      <c r="M217" s="22">
        <v>0</v>
      </c>
      <c r="N217" s="22">
        <v>0</v>
      </c>
    </row>
    <row r="218" spans="1:14" hidden="1" x14ac:dyDescent="0.25">
      <c r="A218" s="5" t="s">
        <v>3709</v>
      </c>
      <c r="B218" s="5" t="s">
        <v>3586</v>
      </c>
      <c r="C218" s="5" t="s">
        <v>849</v>
      </c>
      <c r="D218" s="5" t="s">
        <v>3583</v>
      </c>
      <c r="E218" s="5" t="s">
        <v>3584</v>
      </c>
      <c r="F218" s="5" t="s">
        <v>853</v>
      </c>
      <c r="G218" s="5" t="s">
        <v>3603</v>
      </c>
      <c r="H218" s="51">
        <v>0</v>
      </c>
      <c r="I218" s="22">
        <v>0</v>
      </c>
      <c r="J218" s="22">
        <v>0</v>
      </c>
      <c r="K218" s="22">
        <v>397.69</v>
      </c>
      <c r="L218" s="47">
        <v>1000</v>
      </c>
      <c r="M218" s="22">
        <v>0</v>
      </c>
      <c r="N218" s="22">
        <v>0</v>
      </c>
    </row>
    <row r="219" spans="1:14" hidden="1" x14ac:dyDescent="0.25">
      <c r="A219" s="5" t="s">
        <v>3710</v>
      </c>
      <c r="B219" s="5" t="s">
        <v>3586</v>
      </c>
      <c r="C219" s="5" t="s">
        <v>849</v>
      </c>
      <c r="D219" s="5" t="s">
        <v>3583</v>
      </c>
      <c r="E219" s="5" t="s">
        <v>3584</v>
      </c>
      <c r="F219" s="5" t="s">
        <v>853</v>
      </c>
      <c r="G219" s="5" t="s">
        <v>3603</v>
      </c>
      <c r="H219" s="51">
        <v>0</v>
      </c>
      <c r="I219" s="22">
        <v>0</v>
      </c>
      <c r="J219" s="22">
        <v>7061.41</v>
      </c>
      <c r="K219" s="22">
        <v>7390.84</v>
      </c>
      <c r="L219" s="47">
        <v>1000</v>
      </c>
      <c r="M219" s="22">
        <v>0</v>
      </c>
      <c r="N219" s="22">
        <v>0</v>
      </c>
    </row>
    <row r="220" spans="1:14" hidden="1" x14ac:dyDescent="0.25">
      <c r="A220" s="5" t="s">
        <v>3711</v>
      </c>
      <c r="B220" s="5" t="s">
        <v>3586</v>
      </c>
      <c r="C220" s="5" t="s">
        <v>849</v>
      </c>
      <c r="D220" s="5" t="s">
        <v>3583</v>
      </c>
      <c r="E220" s="5" t="s">
        <v>3584</v>
      </c>
      <c r="F220" s="5" t="s">
        <v>853</v>
      </c>
      <c r="G220" s="5" t="s">
        <v>3603</v>
      </c>
      <c r="H220" s="51">
        <v>0</v>
      </c>
      <c r="I220" s="22">
        <v>0</v>
      </c>
      <c r="J220" s="22">
        <v>0</v>
      </c>
      <c r="K220" s="22">
        <v>434.11</v>
      </c>
      <c r="L220" s="47">
        <v>1000</v>
      </c>
      <c r="M220" s="22">
        <v>0</v>
      </c>
      <c r="N220" s="22">
        <v>0</v>
      </c>
    </row>
    <row r="221" spans="1:14" hidden="1" x14ac:dyDescent="0.25">
      <c r="A221" s="5" t="s">
        <v>3712</v>
      </c>
      <c r="B221" s="5" t="s">
        <v>3586</v>
      </c>
      <c r="C221" s="5" t="s">
        <v>849</v>
      </c>
      <c r="D221" s="5" t="s">
        <v>3583</v>
      </c>
      <c r="E221" s="5" t="s">
        <v>3584</v>
      </c>
      <c r="F221" s="5" t="s">
        <v>853</v>
      </c>
      <c r="G221" s="5" t="s">
        <v>3603</v>
      </c>
      <c r="H221" s="51">
        <v>0</v>
      </c>
      <c r="I221" s="22">
        <v>0</v>
      </c>
      <c r="J221" s="22">
        <v>2835.37</v>
      </c>
      <c r="K221" s="22">
        <v>3494.62</v>
      </c>
      <c r="L221" s="47">
        <v>1000</v>
      </c>
      <c r="M221" s="22">
        <v>0</v>
      </c>
      <c r="N221" s="22">
        <v>0</v>
      </c>
    </row>
    <row r="222" spans="1:14" hidden="1" x14ac:dyDescent="0.25">
      <c r="A222" s="5" t="s">
        <v>3713</v>
      </c>
      <c r="B222" s="5" t="s">
        <v>3592</v>
      </c>
      <c r="C222" s="5" t="s">
        <v>849</v>
      </c>
      <c r="D222" s="5" t="s">
        <v>3583</v>
      </c>
      <c r="E222" s="5" t="s">
        <v>3584</v>
      </c>
      <c r="F222" s="5" t="s">
        <v>853</v>
      </c>
      <c r="G222" s="5" t="s">
        <v>3588</v>
      </c>
      <c r="H222" s="51">
        <v>0</v>
      </c>
      <c r="I222" s="22">
        <v>0</v>
      </c>
      <c r="J222" s="22">
        <v>63.78</v>
      </c>
      <c r="K222" s="22">
        <v>67.040000000000006</v>
      </c>
      <c r="L222" s="47">
        <v>1000</v>
      </c>
      <c r="M222" s="22">
        <v>0</v>
      </c>
      <c r="N222" s="22">
        <v>0</v>
      </c>
    </row>
    <row r="223" spans="1:14" hidden="1" x14ac:dyDescent="0.25">
      <c r="A223" s="5" t="s">
        <v>3714</v>
      </c>
      <c r="B223" s="5" t="s">
        <v>3592</v>
      </c>
      <c r="C223" s="5" t="s">
        <v>849</v>
      </c>
      <c r="D223" s="5" t="s">
        <v>3583</v>
      </c>
      <c r="E223" s="5" t="s">
        <v>3584</v>
      </c>
      <c r="F223" s="5" t="s">
        <v>853</v>
      </c>
      <c r="G223" s="5" t="s">
        <v>3588</v>
      </c>
      <c r="H223" s="51">
        <v>0</v>
      </c>
      <c r="I223" s="22">
        <v>0</v>
      </c>
      <c r="J223" s="22">
        <v>63.15</v>
      </c>
      <c r="K223" s="22">
        <v>66.599999999999994</v>
      </c>
      <c r="L223" s="47">
        <v>1000</v>
      </c>
      <c r="M223" s="22">
        <v>0</v>
      </c>
      <c r="N223" s="22">
        <v>0</v>
      </c>
    </row>
    <row r="224" spans="1:14" hidden="1" x14ac:dyDescent="0.25">
      <c r="A224" s="5" t="s">
        <v>3715</v>
      </c>
      <c r="B224" s="5" t="s">
        <v>3586</v>
      </c>
      <c r="C224" s="5" t="s">
        <v>849</v>
      </c>
      <c r="D224" s="5" t="s">
        <v>3583</v>
      </c>
      <c r="E224" s="5" t="s">
        <v>3584</v>
      </c>
      <c r="F224" s="5" t="s">
        <v>853</v>
      </c>
      <c r="G224" s="5" t="s">
        <v>3603</v>
      </c>
      <c r="H224" s="51">
        <v>0</v>
      </c>
      <c r="I224" s="22">
        <v>0</v>
      </c>
      <c r="J224" s="22">
        <v>0</v>
      </c>
      <c r="K224" s="22">
        <v>2851.31</v>
      </c>
      <c r="L224" s="47">
        <v>1000</v>
      </c>
      <c r="M224" s="22">
        <v>0</v>
      </c>
      <c r="N224" s="22">
        <v>0</v>
      </c>
    </row>
    <row r="225" spans="1:14" hidden="1" x14ac:dyDescent="0.25">
      <c r="A225" s="5" t="s">
        <v>3716</v>
      </c>
      <c r="B225" s="5" t="s">
        <v>3586</v>
      </c>
      <c r="C225" s="5" t="s">
        <v>849</v>
      </c>
      <c r="D225" s="5" t="s">
        <v>3583</v>
      </c>
      <c r="E225" s="5" t="s">
        <v>3584</v>
      </c>
      <c r="F225" s="5" t="s">
        <v>853</v>
      </c>
      <c r="G225" s="5" t="s">
        <v>3603</v>
      </c>
      <c r="H225" s="51">
        <v>0</v>
      </c>
      <c r="I225" s="22">
        <v>0</v>
      </c>
      <c r="J225" s="22">
        <v>0</v>
      </c>
      <c r="K225" s="22">
        <v>3356.32</v>
      </c>
      <c r="L225" s="47">
        <v>1000</v>
      </c>
      <c r="M225" s="22">
        <v>0</v>
      </c>
      <c r="N225" s="22">
        <v>0</v>
      </c>
    </row>
    <row r="226" spans="1:14" hidden="1" x14ac:dyDescent="0.25">
      <c r="A226" s="5" t="s">
        <v>3717</v>
      </c>
      <c r="B226" s="5" t="s">
        <v>3582</v>
      </c>
      <c r="C226" s="5" t="s">
        <v>849</v>
      </c>
      <c r="D226" s="5" t="s">
        <v>3583</v>
      </c>
      <c r="E226" s="5" t="s">
        <v>3584</v>
      </c>
      <c r="F226" s="5" t="s">
        <v>853</v>
      </c>
      <c r="G226" s="5" t="s">
        <v>3588</v>
      </c>
      <c r="H226" s="51">
        <v>0</v>
      </c>
      <c r="I226" s="22">
        <v>0</v>
      </c>
      <c r="J226" s="22">
        <v>39.92</v>
      </c>
      <c r="K226" s="22">
        <v>42.11</v>
      </c>
      <c r="L226" s="47">
        <v>1000</v>
      </c>
      <c r="M226" s="22">
        <v>0</v>
      </c>
      <c r="N226" s="22">
        <v>0</v>
      </c>
    </row>
    <row r="227" spans="1:14" hidden="1" x14ac:dyDescent="0.25">
      <c r="A227" s="5" t="s">
        <v>3718</v>
      </c>
      <c r="B227" s="5" t="s">
        <v>3592</v>
      </c>
      <c r="C227" s="5" t="s">
        <v>849</v>
      </c>
      <c r="D227" s="5" t="s">
        <v>3583</v>
      </c>
      <c r="E227" s="5" t="s">
        <v>3584</v>
      </c>
      <c r="F227" s="5" t="s">
        <v>853</v>
      </c>
      <c r="G227" s="5" t="s">
        <v>3603</v>
      </c>
      <c r="H227" s="51">
        <v>0</v>
      </c>
      <c r="I227" s="22">
        <v>0</v>
      </c>
      <c r="J227" s="22">
        <v>0</v>
      </c>
      <c r="K227" s="22">
        <v>1313.8</v>
      </c>
      <c r="L227" s="47">
        <v>1000</v>
      </c>
      <c r="M227" s="22">
        <v>0</v>
      </c>
      <c r="N227" s="22">
        <v>0</v>
      </c>
    </row>
    <row r="228" spans="1:14" hidden="1" x14ac:dyDescent="0.25">
      <c r="A228" s="5" t="s">
        <v>3719</v>
      </c>
      <c r="B228" s="5" t="s">
        <v>3592</v>
      </c>
      <c r="C228" s="5" t="s">
        <v>849</v>
      </c>
      <c r="D228" s="5" t="s">
        <v>3583</v>
      </c>
      <c r="E228" s="5" t="s">
        <v>3584</v>
      </c>
      <c r="F228" s="5" t="s">
        <v>853</v>
      </c>
      <c r="G228" s="5" t="s">
        <v>3603</v>
      </c>
      <c r="H228" s="51">
        <v>0</v>
      </c>
      <c r="I228" s="22">
        <v>0</v>
      </c>
      <c r="J228" s="22">
        <v>0</v>
      </c>
      <c r="K228" s="22">
        <v>1413.38</v>
      </c>
      <c r="L228" s="47">
        <v>1000</v>
      </c>
      <c r="M228" s="22">
        <v>0</v>
      </c>
      <c r="N228" s="22">
        <v>0</v>
      </c>
    </row>
    <row r="229" spans="1:14" hidden="1" x14ac:dyDescent="0.25">
      <c r="A229" s="5" t="s">
        <v>3720</v>
      </c>
      <c r="B229" s="5" t="s">
        <v>3582</v>
      </c>
      <c r="C229" s="5" t="s">
        <v>849</v>
      </c>
      <c r="D229" s="5" t="s">
        <v>3583</v>
      </c>
      <c r="E229" s="5" t="s">
        <v>3584</v>
      </c>
      <c r="F229" s="5" t="s">
        <v>851</v>
      </c>
      <c r="G229" s="5" t="s">
        <v>3588</v>
      </c>
      <c r="H229" s="51">
        <v>18000</v>
      </c>
      <c r="I229" s="22">
        <v>1396.62</v>
      </c>
      <c r="J229" s="22">
        <v>77.59</v>
      </c>
      <c r="K229" s="22">
        <v>78.58</v>
      </c>
      <c r="L229" s="47">
        <v>1000</v>
      </c>
      <c r="M229" s="22">
        <v>1396.62</v>
      </c>
      <c r="N229" s="22">
        <v>0</v>
      </c>
    </row>
    <row r="230" spans="1:14" hidden="1" x14ac:dyDescent="0.25">
      <c r="A230" s="5" t="s">
        <v>3721</v>
      </c>
      <c r="B230" s="5" t="s">
        <v>3582</v>
      </c>
      <c r="C230" s="5" t="s">
        <v>849</v>
      </c>
      <c r="D230" s="5" t="s">
        <v>3583</v>
      </c>
      <c r="E230" s="5" t="s">
        <v>3584</v>
      </c>
      <c r="F230" s="5" t="s">
        <v>851</v>
      </c>
      <c r="G230" s="5" t="s">
        <v>3588</v>
      </c>
      <c r="H230" s="51">
        <v>38400</v>
      </c>
      <c r="I230" s="22">
        <v>2992.33</v>
      </c>
      <c r="J230" s="22">
        <v>77.930000000000007</v>
      </c>
      <c r="K230" s="22">
        <v>79.44</v>
      </c>
      <c r="L230" s="47">
        <v>1000</v>
      </c>
      <c r="M230" s="22">
        <v>2992.33</v>
      </c>
      <c r="N230" s="22">
        <v>0</v>
      </c>
    </row>
    <row r="231" spans="1:14" hidden="1" x14ac:dyDescent="0.25">
      <c r="A231" s="5" t="s">
        <v>3722</v>
      </c>
      <c r="B231" s="5" t="s">
        <v>3582</v>
      </c>
      <c r="C231" s="5" t="s">
        <v>849</v>
      </c>
      <c r="D231" s="5" t="s">
        <v>3583</v>
      </c>
      <c r="E231" s="5" t="s">
        <v>3584</v>
      </c>
      <c r="F231" s="5" t="s">
        <v>853</v>
      </c>
      <c r="G231" s="5" t="s">
        <v>3588</v>
      </c>
      <c r="H231" s="51">
        <v>0</v>
      </c>
      <c r="I231" s="22">
        <v>0</v>
      </c>
      <c r="J231" s="22">
        <v>86.47</v>
      </c>
      <c r="K231" s="22">
        <v>88.55</v>
      </c>
      <c r="L231" s="47">
        <v>1000</v>
      </c>
      <c r="M231" s="22">
        <v>0</v>
      </c>
      <c r="N231" s="22">
        <v>0</v>
      </c>
    </row>
    <row r="232" spans="1:14" hidden="1" x14ac:dyDescent="0.25">
      <c r="A232" s="5" t="s">
        <v>3723</v>
      </c>
      <c r="B232" s="5" t="s">
        <v>3582</v>
      </c>
      <c r="C232" s="5" t="s">
        <v>849</v>
      </c>
      <c r="D232" s="5" t="s">
        <v>3583</v>
      </c>
      <c r="E232" s="5" t="s">
        <v>3584</v>
      </c>
      <c r="F232" s="5" t="s">
        <v>851</v>
      </c>
      <c r="G232" s="5" t="s">
        <v>3588</v>
      </c>
      <c r="H232" s="51">
        <v>76800</v>
      </c>
      <c r="I232" s="22">
        <v>5829.12</v>
      </c>
      <c r="J232" s="22">
        <v>75.900000000000006</v>
      </c>
      <c r="K232" s="22">
        <v>99.78</v>
      </c>
      <c r="L232" s="47">
        <v>1000</v>
      </c>
      <c r="M232" s="22">
        <v>5829.12</v>
      </c>
      <c r="N232" s="22">
        <v>0</v>
      </c>
    </row>
    <row r="233" spans="1:14" hidden="1" x14ac:dyDescent="0.25">
      <c r="A233" s="5" t="s">
        <v>3724</v>
      </c>
      <c r="B233" s="5" t="s">
        <v>3582</v>
      </c>
      <c r="C233" s="5" t="s">
        <v>849</v>
      </c>
      <c r="D233" s="5" t="s">
        <v>3583</v>
      </c>
      <c r="E233" s="5" t="s">
        <v>3584</v>
      </c>
      <c r="F233" s="5" t="s">
        <v>851</v>
      </c>
      <c r="G233" s="5" t="s">
        <v>3588</v>
      </c>
      <c r="H233" s="51">
        <v>383400</v>
      </c>
      <c r="I233" s="22">
        <v>29797.86</v>
      </c>
      <c r="J233" s="22">
        <v>77.72</v>
      </c>
      <c r="K233" s="22">
        <v>78.540000000000006</v>
      </c>
      <c r="L233" s="47">
        <v>1000</v>
      </c>
      <c r="M233" s="22">
        <v>29797.86</v>
      </c>
      <c r="N233" s="22">
        <v>0</v>
      </c>
    </row>
    <row r="234" spans="1:14" hidden="1" x14ac:dyDescent="0.25">
      <c r="A234" s="5" t="s">
        <v>3725</v>
      </c>
      <c r="B234" s="5" t="s">
        <v>3586</v>
      </c>
      <c r="C234" s="5" t="s">
        <v>849</v>
      </c>
      <c r="D234" s="5" t="s">
        <v>3583</v>
      </c>
      <c r="E234" s="5" t="s">
        <v>3584</v>
      </c>
      <c r="F234" s="5" t="s">
        <v>853</v>
      </c>
      <c r="G234" s="5" t="s">
        <v>3588</v>
      </c>
      <c r="H234" s="51">
        <v>0</v>
      </c>
      <c r="I234" s="22">
        <v>0</v>
      </c>
      <c r="J234" s="22">
        <v>0</v>
      </c>
      <c r="K234" s="22">
        <v>99.78</v>
      </c>
      <c r="L234" s="47">
        <v>1000</v>
      </c>
      <c r="M234" s="22">
        <v>0</v>
      </c>
      <c r="N234" s="22">
        <v>0</v>
      </c>
    </row>
    <row r="235" spans="1:14" hidden="1" x14ac:dyDescent="0.25">
      <c r="A235" s="5" t="s">
        <v>3726</v>
      </c>
      <c r="B235" s="5" t="s">
        <v>3586</v>
      </c>
      <c r="C235" s="5" t="s">
        <v>849</v>
      </c>
      <c r="D235" s="5" t="s">
        <v>3583</v>
      </c>
      <c r="E235" s="5" t="s">
        <v>3584</v>
      </c>
      <c r="F235" s="5" t="s">
        <v>851</v>
      </c>
      <c r="G235" s="5" t="s">
        <v>3588</v>
      </c>
      <c r="H235" s="51">
        <v>201000</v>
      </c>
      <c r="I235" s="22">
        <v>13999.31</v>
      </c>
      <c r="J235" s="22">
        <v>69.650000000000006</v>
      </c>
      <c r="K235" s="22">
        <v>66.67</v>
      </c>
      <c r="L235" s="47">
        <v>1000</v>
      </c>
      <c r="M235" s="22">
        <v>13999.31</v>
      </c>
      <c r="N235" s="22">
        <v>0</v>
      </c>
    </row>
    <row r="236" spans="1:14" hidden="1" x14ac:dyDescent="0.25">
      <c r="A236" s="5" t="s">
        <v>3727</v>
      </c>
      <c r="B236" s="5" t="s">
        <v>3586</v>
      </c>
      <c r="C236" s="5" t="s">
        <v>849</v>
      </c>
      <c r="D236" s="5" t="s">
        <v>3583</v>
      </c>
      <c r="E236" s="5" t="s">
        <v>3584</v>
      </c>
      <c r="F236" s="5" t="s">
        <v>853</v>
      </c>
      <c r="G236" s="5" t="s">
        <v>3588</v>
      </c>
      <c r="H236" s="51">
        <v>0</v>
      </c>
      <c r="I236" s="22">
        <v>0</v>
      </c>
      <c r="J236" s="22">
        <v>0</v>
      </c>
      <c r="K236" s="22">
        <v>99.78</v>
      </c>
      <c r="L236" s="47">
        <v>1000</v>
      </c>
      <c r="M236" s="22">
        <v>0</v>
      </c>
      <c r="N236" s="22">
        <v>0</v>
      </c>
    </row>
    <row r="237" spans="1:14" hidden="1" x14ac:dyDescent="0.25">
      <c r="A237" s="5" t="s">
        <v>3728</v>
      </c>
      <c r="B237" s="5" t="s">
        <v>3582</v>
      </c>
      <c r="C237" s="5" t="s">
        <v>849</v>
      </c>
      <c r="D237" s="5" t="s">
        <v>3583</v>
      </c>
      <c r="E237" s="5" t="s">
        <v>3584</v>
      </c>
      <c r="F237" s="5" t="s">
        <v>853</v>
      </c>
      <c r="G237" s="5" t="s">
        <v>3588</v>
      </c>
      <c r="H237" s="51">
        <v>0</v>
      </c>
      <c r="I237" s="22">
        <v>0</v>
      </c>
      <c r="J237" s="22">
        <v>82.98</v>
      </c>
      <c r="K237" s="22">
        <v>84.97</v>
      </c>
      <c r="L237" s="47">
        <v>1000</v>
      </c>
      <c r="M237" s="22">
        <v>0</v>
      </c>
      <c r="N237" s="22">
        <v>0</v>
      </c>
    </row>
    <row r="238" spans="1:14" hidden="1" x14ac:dyDescent="0.25">
      <c r="A238" s="5" t="s">
        <v>3729</v>
      </c>
      <c r="B238" s="5" t="s">
        <v>3582</v>
      </c>
      <c r="C238" s="5" t="s">
        <v>849</v>
      </c>
      <c r="D238" s="5" t="s">
        <v>3583</v>
      </c>
      <c r="E238" s="5" t="s">
        <v>3584</v>
      </c>
      <c r="F238" s="5" t="s">
        <v>853</v>
      </c>
      <c r="G238" s="5" t="s">
        <v>3588</v>
      </c>
      <c r="H238" s="51">
        <v>0</v>
      </c>
      <c r="I238" s="22">
        <v>0</v>
      </c>
      <c r="J238" s="22">
        <v>118.32</v>
      </c>
      <c r="K238" s="22">
        <v>124.79</v>
      </c>
      <c r="L238" s="47">
        <v>1000</v>
      </c>
      <c r="M238" s="22">
        <v>0</v>
      </c>
      <c r="N238" s="22">
        <v>0</v>
      </c>
    </row>
    <row r="239" spans="1:14" hidden="1" x14ac:dyDescent="0.25">
      <c r="A239" s="5" t="s">
        <v>3730</v>
      </c>
      <c r="B239" s="5" t="s">
        <v>3582</v>
      </c>
      <c r="C239" s="5" t="s">
        <v>849</v>
      </c>
      <c r="D239" s="5" t="s">
        <v>3583</v>
      </c>
      <c r="E239" s="5" t="s">
        <v>3584</v>
      </c>
      <c r="F239" s="5" t="s">
        <v>853</v>
      </c>
      <c r="G239" s="5" t="s">
        <v>3588</v>
      </c>
      <c r="H239" s="51">
        <v>0</v>
      </c>
      <c r="I239" s="22">
        <v>0</v>
      </c>
      <c r="J239" s="22">
        <v>90.6</v>
      </c>
      <c r="K239" s="22">
        <v>92.77</v>
      </c>
      <c r="L239" s="47">
        <v>1000</v>
      </c>
      <c r="M239" s="22">
        <v>0</v>
      </c>
      <c r="N239" s="22">
        <v>0</v>
      </c>
    </row>
    <row r="240" spans="1:14" hidden="1" x14ac:dyDescent="0.25">
      <c r="A240" s="5" t="s">
        <v>3731</v>
      </c>
      <c r="B240" s="5" t="s">
        <v>3582</v>
      </c>
      <c r="C240" s="5" t="s">
        <v>849</v>
      </c>
      <c r="D240" s="5" t="s">
        <v>3583</v>
      </c>
      <c r="E240" s="5" t="s">
        <v>3584</v>
      </c>
      <c r="F240" s="5" t="s">
        <v>851</v>
      </c>
      <c r="G240" s="5" t="s">
        <v>3588</v>
      </c>
      <c r="H240" s="51">
        <v>387600</v>
      </c>
      <c r="I240" s="22">
        <v>36775.58</v>
      </c>
      <c r="J240" s="22">
        <v>94.88</v>
      </c>
      <c r="K240" s="22">
        <v>96.56</v>
      </c>
      <c r="L240" s="47">
        <v>1000</v>
      </c>
      <c r="M240" s="22">
        <v>36775.58</v>
      </c>
      <c r="N240" s="22">
        <v>0</v>
      </c>
    </row>
    <row r="241" spans="1:14" hidden="1" x14ac:dyDescent="0.25">
      <c r="A241" s="5" t="s">
        <v>3732</v>
      </c>
      <c r="B241" s="5" t="s">
        <v>3582</v>
      </c>
      <c r="C241" s="5" t="s">
        <v>849</v>
      </c>
      <c r="D241" s="5" t="s">
        <v>3583</v>
      </c>
      <c r="E241" s="5" t="s">
        <v>3584</v>
      </c>
      <c r="F241" s="5" t="s">
        <v>851</v>
      </c>
      <c r="G241" s="5" t="s">
        <v>3588</v>
      </c>
      <c r="H241" s="51">
        <v>61920</v>
      </c>
      <c r="I241" s="22">
        <v>5905.87</v>
      </c>
      <c r="J241" s="22">
        <v>95.38</v>
      </c>
      <c r="K241" s="22">
        <v>98.19</v>
      </c>
      <c r="L241" s="47">
        <v>1000</v>
      </c>
      <c r="M241" s="22">
        <v>5905.87</v>
      </c>
      <c r="N241" s="22">
        <v>0</v>
      </c>
    </row>
    <row r="242" spans="1:14" hidden="1" x14ac:dyDescent="0.25">
      <c r="A242" s="5" t="s">
        <v>3733</v>
      </c>
      <c r="B242" s="5" t="s">
        <v>3586</v>
      </c>
      <c r="C242" s="5" t="s">
        <v>849</v>
      </c>
      <c r="D242" s="5" t="s">
        <v>3583</v>
      </c>
      <c r="E242" s="5" t="s">
        <v>3584</v>
      </c>
      <c r="F242" s="5" t="s">
        <v>851</v>
      </c>
      <c r="G242" s="5" t="s">
        <v>3588</v>
      </c>
      <c r="H242" s="51">
        <v>203000</v>
      </c>
      <c r="I242" s="22">
        <v>13870.68</v>
      </c>
      <c r="J242" s="22">
        <v>68.33</v>
      </c>
      <c r="K242" s="22">
        <v>66.569999999999993</v>
      </c>
      <c r="L242" s="47">
        <v>1000</v>
      </c>
      <c r="M242" s="22">
        <v>13870.68</v>
      </c>
      <c r="N242" s="22">
        <v>0</v>
      </c>
    </row>
    <row r="243" spans="1:14" hidden="1" x14ac:dyDescent="0.25">
      <c r="A243" s="5" t="s">
        <v>3734</v>
      </c>
      <c r="B243" s="5" t="s">
        <v>3582</v>
      </c>
      <c r="C243" s="5" t="s">
        <v>849</v>
      </c>
      <c r="D243" s="5" t="s">
        <v>3583</v>
      </c>
      <c r="E243" s="5" t="s">
        <v>3584</v>
      </c>
      <c r="F243" s="5" t="s">
        <v>853</v>
      </c>
      <c r="G243" s="5" t="s">
        <v>3588</v>
      </c>
      <c r="H243" s="51">
        <v>0</v>
      </c>
      <c r="I243" s="22">
        <v>0</v>
      </c>
      <c r="J243" s="22">
        <v>15.51</v>
      </c>
      <c r="K243" s="22">
        <v>15.88</v>
      </c>
      <c r="L243" s="47">
        <v>1000</v>
      </c>
      <c r="M243" s="22">
        <v>0</v>
      </c>
      <c r="N243" s="22">
        <v>0</v>
      </c>
    </row>
    <row r="244" spans="1:14" hidden="1" x14ac:dyDescent="0.25">
      <c r="A244" s="5" t="s">
        <v>3735</v>
      </c>
      <c r="B244" s="5" t="s">
        <v>3586</v>
      </c>
      <c r="C244" s="5" t="s">
        <v>849</v>
      </c>
      <c r="D244" s="5" t="s">
        <v>3583</v>
      </c>
      <c r="E244" s="5" t="s">
        <v>3584</v>
      </c>
      <c r="F244" s="5" t="s">
        <v>853</v>
      </c>
      <c r="G244" s="5" t="s">
        <v>3603</v>
      </c>
      <c r="H244" s="51">
        <v>0</v>
      </c>
      <c r="I244" s="22">
        <v>0</v>
      </c>
      <c r="J244" s="22">
        <v>0</v>
      </c>
      <c r="K244" s="22">
        <v>2221.38</v>
      </c>
      <c r="L244" s="47">
        <v>1000</v>
      </c>
      <c r="M244" s="22">
        <v>0</v>
      </c>
      <c r="N244" s="22">
        <v>0</v>
      </c>
    </row>
    <row r="245" spans="1:14" hidden="1" x14ac:dyDescent="0.25">
      <c r="A245" s="5" t="s">
        <v>3736</v>
      </c>
      <c r="B245" s="5" t="s">
        <v>3606</v>
      </c>
      <c r="C245" s="5" t="s">
        <v>849</v>
      </c>
      <c r="D245" s="5" t="s">
        <v>3583</v>
      </c>
      <c r="E245" s="5" t="s">
        <v>3584</v>
      </c>
      <c r="F245" s="5" t="s">
        <v>851</v>
      </c>
      <c r="G245" s="5" t="s">
        <v>3588</v>
      </c>
      <c r="H245" s="51">
        <v>435</v>
      </c>
      <c r="I245" s="22">
        <v>160.91</v>
      </c>
      <c r="J245" s="22">
        <v>369.91</v>
      </c>
      <c r="K245" s="22">
        <v>261.64999999999998</v>
      </c>
      <c r="L245" s="47">
        <v>1000</v>
      </c>
      <c r="M245" s="22">
        <v>160.91</v>
      </c>
      <c r="N245" s="22">
        <v>0</v>
      </c>
    </row>
    <row r="246" spans="1:14" hidden="1" x14ac:dyDescent="0.25">
      <c r="A246" s="5" t="s">
        <v>3737</v>
      </c>
      <c r="B246" s="5" t="s">
        <v>3606</v>
      </c>
      <c r="C246" s="5" t="s">
        <v>849</v>
      </c>
      <c r="D246" s="5" t="s">
        <v>3583</v>
      </c>
      <c r="E246" s="5" t="s">
        <v>3584</v>
      </c>
      <c r="F246" s="5" t="s">
        <v>851</v>
      </c>
      <c r="G246" s="5" t="s">
        <v>3588</v>
      </c>
      <c r="H246" s="51">
        <v>875</v>
      </c>
      <c r="I246" s="22">
        <v>315.08999999999997</v>
      </c>
      <c r="J246" s="22">
        <v>360.1</v>
      </c>
      <c r="K246" s="22">
        <v>199.03</v>
      </c>
      <c r="L246" s="47">
        <v>1000</v>
      </c>
      <c r="M246" s="22">
        <v>315.08999999999997</v>
      </c>
      <c r="N246" s="22">
        <v>0</v>
      </c>
    </row>
    <row r="247" spans="1:14" hidden="1" x14ac:dyDescent="0.25">
      <c r="A247" s="5" t="s">
        <v>3738</v>
      </c>
      <c r="B247" s="5" t="s">
        <v>3606</v>
      </c>
      <c r="C247" s="5" t="s">
        <v>849</v>
      </c>
      <c r="D247" s="5" t="s">
        <v>3583</v>
      </c>
      <c r="E247" s="5" t="s">
        <v>3584</v>
      </c>
      <c r="F247" s="5" t="s">
        <v>851</v>
      </c>
      <c r="G247" s="5" t="s">
        <v>3588</v>
      </c>
      <c r="H247" s="51">
        <v>98</v>
      </c>
      <c r="I247" s="22">
        <v>25.37</v>
      </c>
      <c r="J247" s="22">
        <v>258.88</v>
      </c>
      <c r="K247" s="22">
        <v>261.08999999999997</v>
      </c>
      <c r="L247" s="47">
        <v>1000</v>
      </c>
      <c r="M247" s="22">
        <v>25.37</v>
      </c>
      <c r="N247" s="22">
        <v>0</v>
      </c>
    </row>
    <row r="248" spans="1:14" hidden="1" x14ac:dyDescent="0.25">
      <c r="A248" s="5" t="s">
        <v>3739</v>
      </c>
      <c r="B248" s="5" t="s">
        <v>3606</v>
      </c>
      <c r="C248" s="5" t="s">
        <v>849</v>
      </c>
      <c r="D248" s="5" t="s">
        <v>3583</v>
      </c>
      <c r="E248" s="5" t="s">
        <v>3584</v>
      </c>
      <c r="F248" s="5" t="s">
        <v>851</v>
      </c>
      <c r="G248" s="5" t="s">
        <v>3588</v>
      </c>
      <c r="H248" s="51">
        <v>880</v>
      </c>
      <c r="I248" s="22">
        <v>324.92</v>
      </c>
      <c r="J248" s="22">
        <v>369.23</v>
      </c>
      <c r="K248" s="22">
        <v>312.62</v>
      </c>
      <c r="L248" s="47">
        <v>1000</v>
      </c>
      <c r="M248" s="22">
        <v>324.92</v>
      </c>
      <c r="N248" s="22">
        <v>0</v>
      </c>
    </row>
    <row r="249" spans="1:14" hidden="1" x14ac:dyDescent="0.25">
      <c r="A249" s="5" t="s">
        <v>3740</v>
      </c>
      <c r="B249" s="5" t="s">
        <v>3606</v>
      </c>
      <c r="C249" s="5" t="s">
        <v>849</v>
      </c>
      <c r="D249" s="5" t="s">
        <v>3583</v>
      </c>
      <c r="E249" s="5" t="s">
        <v>3584</v>
      </c>
      <c r="F249" s="5" t="s">
        <v>853</v>
      </c>
      <c r="G249" s="5" t="s">
        <v>3588</v>
      </c>
      <c r="H249" s="51">
        <v>0</v>
      </c>
      <c r="I249" s="22">
        <v>0</v>
      </c>
      <c r="J249" s="22">
        <v>188.24</v>
      </c>
      <c r="K249" s="22">
        <v>192.76</v>
      </c>
      <c r="L249" s="47">
        <v>1000</v>
      </c>
      <c r="M249" s="22">
        <v>0</v>
      </c>
      <c r="N249" s="22">
        <v>0</v>
      </c>
    </row>
    <row r="250" spans="1:14" hidden="1" x14ac:dyDescent="0.25">
      <c r="A250" s="5" t="s">
        <v>3741</v>
      </c>
      <c r="B250" s="5" t="s">
        <v>3606</v>
      </c>
      <c r="C250" s="5" t="s">
        <v>849</v>
      </c>
      <c r="D250" s="5" t="s">
        <v>3583</v>
      </c>
      <c r="E250" s="5" t="s">
        <v>3584</v>
      </c>
      <c r="F250" s="5" t="s">
        <v>851</v>
      </c>
      <c r="G250" s="5" t="s">
        <v>3588</v>
      </c>
      <c r="H250" s="51">
        <v>0</v>
      </c>
      <c r="I250" s="22">
        <v>0</v>
      </c>
      <c r="J250" s="22">
        <v>147.02000000000001</v>
      </c>
      <c r="K250" s="22">
        <v>224.64</v>
      </c>
      <c r="L250" s="47">
        <v>1000</v>
      </c>
      <c r="M250" s="22">
        <v>0</v>
      </c>
      <c r="N250" s="22">
        <v>0</v>
      </c>
    </row>
    <row r="251" spans="1:14" hidden="1" x14ac:dyDescent="0.25">
      <c r="A251" s="5" t="s">
        <v>3742</v>
      </c>
      <c r="B251" s="5" t="s">
        <v>3606</v>
      </c>
      <c r="C251" s="5" t="s">
        <v>849</v>
      </c>
      <c r="D251" s="5" t="s">
        <v>3583</v>
      </c>
      <c r="E251" s="5" t="s">
        <v>3584</v>
      </c>
      <c r="F251" s="5" t="s">
        <v>851</v>
      </c>
      <c r="G251" s="5" t="s">
        <v>3588</v>
      </c>
      <c r="H251" s="51">
        <v>0</v>
      </c>
      <c r="I251" s="22">
        <v>0</v>
      </c>
      <c r="J251" s="22">
        <v>73.760000000000005</v>
      </c>
      <c r="K251" s="22">
        <v>128.32</v>
      </c>
      <c r="L251" s="47">
        <v>1000</v>
      </c>
      <c r="M251" s="22">
        <v>0</v>
      </c>
      <c r="N251" s="22">
        <v>0</v>
      </c>
    </row>
    <row r="252" spans="1:14" hidden="1" x14ac:dyDescent="0.25">
      <c r="A252" s="5" t="s">
        <v>3743</v>
      </c>
      <c r="B252" s="5" t="s">
        <v>3592</v>
      </c>
      <c r="C252" s="5" t="s">
        <v>849</v>
      </c>
      <c r="D252" s="5" t="s">
        <v>3583</v>
      </c>
      <c r="E252" s="5" t="s">
        <v>3584</v>
      </c>
      <c r="F252" s="5" t="s">
        <v>853</v>
      </c>
      <c r="G252" s="5" t="s">
        <v>3603</v>
      </c>
      <c r="H252" s="51">
        <v>0</v>
      </c>
      <c r="I252" s="22">
        <v>0</v>
      </c>
      <c r="J252" s="22">
        <v>4604.16</v>
      </c>
      <c r="K252" s="22">
        <v>4523.1499999999996</v>
      </c>
      <c r="L252" s="47">
        <v>1000</v>
      </c>
      <c r="M252" s="22">
        <v>0</v>
      </c>
      <c r="N252" s="22">
        <v>0</v>
      </c>
    </row>
    <row r="253" spans="1:14" hidden="1" x14ac:dyDescent="0.25">
      <c r="A253" s="5" t="s">
        <v>3744</v>
      </c>
      <c r="B253" s="5" t="s">
        <v>3592</v>
      </c>
      <c r="C253" s="5" t="s">
        <v>849</v>
      </c>
      <c r="D253" s="5" t="s">
        <v>3583</v>
      </c>
      <c r="E253" s="5" t="s">
        <v>3584</v>
      </c>
      <c r="F253" s="5" t="s">
        <v>853</v>
      </c>
      <c r="G253" s="5" t="s">
        <v>3603</v>
      </c>
      <c r="H253" s="51">
        <v>0</v>
      </c>
      <c r="I253" s="22">
        <v>0</v>
      </c>
      <c r="J253" s="22">
        <v>6388.26</v>
      </c>
      <c r="K253" s="22">
        <v>5723.94</v>
      </c>
      <c r="L253" s="47">
        <v>1000</v>
      </c>
      <c r="M253" s="22">
        <v>0</v>
      </c>
      <c r="N253" s="22">
        <v>0</v>
      </c>
    </row>
    <row r="254" spans="1:14" hidden="1" x14ac:dyDescent="0.25">
      <c r="A254" s="5" t="s">
        <v>3745</v>
      </c>
      <c r="B254" s="5" t="s">
        <v>3592</v>
      </c>
      <c r="C254" s="5" t="s">
        <v>849</v>
      </c>
      <c r="D254" s="5" t="s">
        <v>3583</v>
      </c>
      <c r="E254" s="5" t="s">
        <v>3584</v>
      </c>
      <c r="F254" s="5" t="s">
        <v>853</v>
      </c>
      <c r="G254" s="5" t="s">
        <v>3603</v>
      </c>
      <c r="H254" s="51">
        <v>0</v>
      </c>
      <c r="I254" s="22">
        <v>0</v>
      </c>
      <c r="J254" s="22">
        <v>0</v>
      </c>
      <c r="K254" s="22">
        <v>950.07</v>
      </c>
      <c r="L254" s="47">
        <v>1000</v>
      </c>
      <c r="M254" s="22">
        <v>0</v>
      </c>
      <c r="N254" s="22">
        <v>0</v>
      </c>
    </row>
    <row r="255" spans="1:14" hidden="1" x14ac:dyDescent="0.25">
      <c r="A255" s="5" t="s">
        <v>3746</v>
      </c>
      <c r="B255" s="5" t="s">
        <v>3592</v>
      </c>
      <c r="C255" s="5" t="s">
        <v>849</v>
      </c>
      <c r="D255" s="5" t="s">
        <v>3583</v>
      </c>
      <c r="E255" s="5" t="s">
        <v>3584</v>
      </c>
      <c r="F255" s="5" t="s">
        <v>853</v>
      </c>
      <c r="G255" s="5" t="s">
        <v>3603</v>
      </c>
      <c r="H255" s="51">
        <v>0</v>
      </c>
      <c r="I255" s="22">
        <v>0</v>
      </c>
      <c r="J255" s="22">
        <v>0</v>
      </c>
      <c r="K255" s="22">
        <v>910.8</v>
      </c>
      <c r="L255" s="47">
        <v>1000</v>
      </c>
      <c r="M255" s="22">
        <v>0</v>
      </c>
      <c r="N255" s="22">
        <v>0</v>
      </c>
    </row>
    <row r="256" spans="1:14" hidden="1" x14ac:dyDescent="0.25">
      <c r="A256" s="5" t="s">
        <v>3747</v>
      </c>
      <c r="B256" s="5" t="s">
        <v>3592</v>
      </c>
      <c r="C256" s="5" t="s">
        <v>849</v>
      </c>
      <c r="D256" s="5" t="s">
        <v>3583</v>
      </c>
      <c r="E256" s="5" t="s">
        <v>3584</v>
      </c>
      <c r="F256" s="5" t="s">
        <v>853</v>
      </c>
      <c r="G256" s="5" t="s">
        <v>3603</v>
      </c>
      <c r="H256" s="51">
        <v>0</v>
      </c>
      <c r="I256" s="22">
        <v>0</v>
      </c>
      <c r="J256" s="22">
        <v>0</v>
      </c>
      <c r="K256" s="22">
        <v>918.24</v>
      </c>
      <c r="L256" s="47">
        <v>1000</v>
      </c>
      <c r="M256" s="22">
        <v>0</v>
      </c>
      <c r="N256" s="22">
        <v>0</v>
      </c>
    </row>
    <row r="257" spans="1:14" hidden="1" x14ac:dyDescent="0.25">
      <c r="A257" s="5" t="s">
        <v>3748</v>
      </c>
      <c r="B257" s="5" t="s">
        <v>3592</v>
      </c>
      <c r="C257" s="5" t="s">
        <v>849</v>
      </c>
      <c r="D257" s="5" t="s">
        <v>3583</v>
      </c>
      <c r="E257" s="5" t="s">
        <v>3584</v>
      </c>
      <c r="F257" s="5" t="s">
        <v>853</v>
      </c>
      <c r="G257" s="5" t="s">
        <v>3603</v>
      </c>
      <c r="H257" s="51">
        <v>0</v>
      </c>
      <c r="I257" s="22">
        <v>0</v>
      </c>
      <c r="J257" s="22">
        <v>0</v>
      </c>
      <c r="K257" s="22">
        <v>1106.81</v>
      </c>
      <c r="L257" s="47">
        <v>1000</v>
      </c>
      <c r="M257" s="22">
        <v>0</v>
      </c>
      <c r="N257" s="22">
        <v>0</v>
      </c>
    </row>
    <row r="258" spans="1:14" hidden="1" x14ac:dyDescent="0.25">
      <c r="A258" s="5" t="s">
        <v>3749</v>
      </c>
      <c r="B258" s="5" t="s">
        <v>3592</v>
      </c>
      <c r="C258" s="5" t="s">
        <v>849</v>
      </c>
      <c r="D258" s="5" t="s">
        <v>3583</v>
      </c>
      <c r="E258" s="5" t="s">
        <v>3584</v>
      </c>
      <c r="F258" s="5" t="s">
        <v>851</v>
      </c>
      <c r="G258" s="5" t="s">
        <v>3588</v>
      </c>
      <c r="H258" s="51">
        <v>16000</v>
      </c>
      <c r="I258" s="22">
        <v>973.54</v>
      </c>
      <c r="J258" s="22">
        <v>60.85</v>
      </c>
      <c r="K258" s="22">
        <v>61.53</v>
      </c>
      <c r="L258" s="47">
        <v>1000</v>
      </c>
      <c r="M258" s="22">
        <v>973.54</v>
      </c>
      <c r="N258" s="22">
        <v>0</v>
      </c>
    </row>
    <row r="259" spans="1:14" hidden="1" x14ac:dyDescent="0.25">
      <c r="A259" s="5" t="s">
        <v>3750</v>
      </c>
      <c r="B259" s="5" t="s">
        <v>3592</v>
      </c>
      <c r="C259" s="5" t="s">
        <v>849</v>
      </c>
      <c r="D259" s="5" t="s">
        <v>3583</v>
      </c>
      <c r="E259" s="5" t="s">
        <v>3584</v>
      </c>
      <c r="F259" s="5" t="s">
        <v>851</v>
      </c>
      <c r="G259" s="5" t="s">
        <v>3588</v>
      </c>
      <c r="H259" s="51">
        <v>24750</v>
      </c>
      <c r="I259" s="22">
        <v>1522.3</v>
      </c>
      <c r="J259" s="22">
        <v>61.51</v>
      </c>
      <c r="K259" s="22">
        <v>62.38</v>
      </c>
      <c r="L259" s="47">
        <v>1000</v>
      </c>
      <c r="M259" s="22">
        <v>1522.3</v>
      </c>
      <c r="N259" s="22">
        <v>0</v>
      </c>
    </row>
    <row r="260" spans="1:14" hidden="1" x14ac:dyDescent="0.25">
      <c r="A260" s="5" t="s">
        <v>3751</v>
      </c>
      <c r="B260" s="5" t="s">
        <v>3592</v>
      </c>
      <c r="C260" s="5" t="s">
        <v>849</v>
      </c>
      <c r="D260" s="5" t="s">
        <v>3583</v>
      </c>
      <c r="E260" s="5" t="s">
        <v>3584</v>
      </c>
      <c r="F260" s="5" t="s">
        <v>851</v>
      </c>
      <c r="G260" s="5" t="s">
        <v>3588</v>
      </c>
      <c r="H260" s="51">
        <v>12500</v>
      </c>
      <c r="I260" s="22">
        <v>761.05</v>
      </c>
      <c r="J260" s="22">
        <v>60.88</v>
      </c>
      <c r="K260" s="22">
        <v>62.09</v>
      </c>
      <c r="L260" s="47">
        <v>1000</v>
      </c>
      <c r="M260" s="22">
        <v>761.05</v>
      </c>
      <c r="N260" s="22">
        <v>0</v>
      </c>
    </row>
    <row r="261" spans="1:14" hidden="1" x14ac:dyDescent="0.25">
      <c r="A261" s="5" t="s">
        <v>3752</v>
      </c>
      <c r="B261" s="5" t="s">
        <v>3592</v>
      </c>
      <c r="C261" s="5" t="s">
        <v>849</v>
      </c>
      <c r="D261" s="5" t="s">
        <v>3583</v>
      </c>
      <c r="E261" s="5" t="s">
        <v>3584</v>
      </c>
      <c r="F261" s="5" t="s">
        <v>851</v>
      </c>
      <c r="G261" s="5" t="s">
        <v>3588</v>
      </c>
      <c r="H261" s="51">
        <v>30450</v>
      </c>
      <c r="I261" s="22">
        <v>1873.63</v>
      </c>
      <c r="J261" s="22">
        <v>61.53</v>
      </c>
      <c r="K261" s="22">
        <v>62.65</v>
      </c>
      <c r="L261" s="47">
        <v>1000</v>
      </c>
      <c r="M261" s="22">
        <v>1873.63</v>
      </c>
      <c r="N261" s="22">
        <v>0</v>
      </c>
    </row>
    <row r="262" spans="1:14" hidden="1" x14ac:dyDescent="0.25">
      <c r="A262" s="5" t="s">
        <v>3753</v>
      </c>
      <c r="B262" s="5" t="s">
        <v>3592</v>
      </c>
      <c r="C262" s="5" t="s">
        <v>849</v>
      </c>
      <c r="D262" s="5" t="s">
        <v>3583</v>
      </c>
      <c r="E262" s="5" t="s">
        <v>3584</v>
      </c>
      <c r="F262" s="5" t="s">
        <v>853</v>
      </c>
      <c r="G262" s="5" t="s">
        <v>3603</v>
      </c>
      <c r="H262" s="51">
        <v>0</v>
      </c>
      <c r="I262" s="22">
        <v>0</v>
      </c>
      <c r="J262" s="22">
        <v>0</v>
      </c>
      <c r="K262" s="22">
        <v>957.32</v>
      </c>
      <c r="L262" s="47">
        <v>1000</v>
      </c>
      <c r="M262" s="22">
        <v>0</v>
      </c>
      <c r="N262" s="22">
        <v>0</v>
      </c>
    </row>
    <row r="263" spans="1:14" hidden="1" x14ac:dyDescent="0.25">
      <c r="A263" s="5" t="s">
        <v>3754</v>
      </c>
      <c r="B263" s="5" t="s">
        <v>3592</v>
      </c>
      <c r="C263" s="5" t="s">
        <v>849</v>
      </c>
      <c r="D263" s="5" t="s">
        <v>3583</v>
      </c>
      <c r="E263" s="5" t="s">
        <v>3584</v>
      </c>
      <c r="F263" s="5" t="s">
        <v>853</v>
      </c>
      <c r="G263" s="5" t="s">
        <v>3603</v>
      </c>
      <c r="H263" s="51">
        <v>0</v>
      </c>
      <c r="I263" s="22">
        <v>0</v>
      </c>
      <c r="J263" s="22">
        <v>0</v>
      </c>
      <c r="K263" s="22">
        <v>919.01</v>
      </c>
      <c r="L263" s="47">
        <v>1000</v>
      </c>
      <c r="M263" s="22">
        <v>0</v>
      </c>
      <c r="N263" s="22">
        <v>0</v>
      </c>
    </row>
    <row r="264" spans="1:14" hidden="1" x14ac:dyDescent="0.25">
      <c r="A264" s="5" t="s">
        <v>3755</v>
      </c>
      <c r="B264" s="5" t="s">
        <v>3592</v>
      </c>
      <c r="C264" s="5" t="s">
        <v>849</v>
      </c>
      <c r="D264" s="5" t="s">
        <v>3583</v>
      </c>
      <c r="E264" s="5" t="s">
        <v>3584</v>
      </c>
      <c r="F264" s="5" t="s">
        <v>853</v>
      </c>
      <c r="G264" s="5" t="s">
        <v>3603</v>
      </c>
      <c r="H264" s="51">
        <v>0</v>
      </c>
      <c r="I264" s="22">
        <v>0</v>
      </c>
      <c r="J264" s="22">
        <v>0</v>
      </c>
      <c r="K264" s="22">
        <v>1018.24</v>
      </c>
      <c r="L264" s="47">
        <v>1000</v>
      </c>
      <c r="M264" s="22">
        <v>0</v>
      </c>
      <c r="N264" s="22">
        <v>0</v>
      </c>
    </row>
    <row r="265" spans="1:14" hidden="1" x14ac:dyDescent="0.25">
      <c r="A265" s="5" t="s">
        <v>3756</v>
      </c>
      <c r="B265" s="5" t="s">
        <v>3592</v>
      </c>
      <c r="C265" s="5" t="s">
        <v>849</v>
      </c>
      <c r="D265" s="5" t="s">
        <v>3583</v>
      </c>
      <c r="E265" s="5" t="s">
        <v>3584</v>
      </c>
      <c r="F265" s="5" t="s">
        <v>853</v>
      </c>
      <c r="G265" s="5" t="s">
        <v>3603</v>
      </c>
      <c r="H265" s="51">
        <v>0</v>
      </c>
      <c r="I265" s="22">
        <v>0</v>
      </c>
      <c r="J265" s="22">
        <v>0</v>
      </c>
      <c r="K265" s="22">
        <v>1002.69</v>
      </c>
      <c r="L265" s="47">
        <v>1000</v>
      </c>
      <c r="M265" s="22">
        <v>0</v>
      </c>
      <c r="N265" s="22">
        <v>0</v>
      </c>
    </row>
    <row r="266" spans="1:14" hidden="1" x14ac:dyDescent="0.25">
      <c r="A266" s="5" t="s">
        <v>3757</v>
      </c>
      <c r="B266" s="5" t="s">
        <v>3592</v>
      </c>
      <c r="C266" s="5" t="s">
        <v>849</v>
      </c>
      <c r="D266" s="5" t="s">
        <v>3583</v>
      </c>
      <c r="E266" s="5" t="s">
        <v>3584</v>
      </c>
      <c r="F266" s="5" t="s">
        <v>853</v>
      </c>
      <c r="G266" s="5" t="s">
        <v>3603</v>
      </c>
      <c r="H266" s="51">
        <v>0</v>
      </c>
      <c r="I266" s="22">
        <v>0</v>
      </c>
      <c r="J266" s="22">
        <v>0</v>
      </c>
      <c r="K266" s="22">
        <v>1256.67</v>
      </c>
      <c r="L266" s="47">
        <v>1000</v>
      </c>
      <c r="M266" s="22">
        <v>0</v>
      </c>
      <c r="N266" s="22">
        <v>0</v>
      </c>
    </row>
    <row r="267" spans="1:14" hidden="1" x14ac:dyDescent="0.25">
      <c r="A267" s="5" t="s">
        <v>3758</v>
      </c>
      <c r="B267" s="5" t="s">
        <v>3592</v>
      </c>
      <c r="C267" s="5" t="s">
        <v>849</v>
      </c>
      <c r="D267" s="5" t="s">
        <v>3583</v>
      </c>
      <c r="E267" s="5" t="s">
        <v>3584</v>
      </c>
      <c r="F267" s="5" t="s">
        <v>853</v>
      </c>
      <c r="G267" s="5" t="s">
        <v>3588</v>
      </c>
      <c r="H267" s="51">
        <v>0</v>
      </c>
      <c r="I267" s="22">
        <v>0</v>
      </c>
      <c r="J267" s="22">
        <v>61.88</v>
      </c>
      <c r="K267" s="22">
        <v>63.37</v>
      </c>
      <c r="L267" s="47">
        <v>1000</v>
      </c>
      <c r="M267" s="22">
        <v>0</v>
      </c>
      <c r="N267" s="22">
        <v>0</v>
      </c>
    </row>
    <row r="268" spans="1:14" hidden="1" x14ac:dyDescent="0.25">
      <c r="A268" s="5" t="s">
        <v>3759</v>
      </c>
      <c r="B268" s="5" t="s">
        <v>3592</v>
      </c>
      <c r="C268" s="5" t="s">
        <v>849</v>
      </c>
      <c r="D268" s="5" t="s">
        <v>3583</v>
      </c>
      <c r="E268" s="5" t="s">
        <v>3584</v>
      </c>
      <c r="F268" s="5" t="s">
        <v>851</v>
      </c>
      <c r="G268" s="5" t="s">
        <v>3588</v>
      </c>
      <c r="H268" s="51">
        <v>68000</v>
      </c>
      <c r="I268" s="22">
        <v>4137.6400000000003</v>
      </c>
      <c r="J268" s="22">
        <v>60.85</v>
      </c>
      <c r="K268" s="22">
        <v>61.37</v>
      </c>
      <c r="L268" s="47">
        <v>1000</v>
      </c>
      <c r="M268" s="22">
        <v>4137.6400000000003</v>
      </c>
      <c r="N268" s="22">
        <v>0</v>
      </c>
    </row>
    <row r="269" spans="1:14" hidden="1" x14ac:dyDescent="0.25">
      <c r="A269" s="5" t="s">
        <v>3760</v>
      </c>
      <c r="B269" s="5" t="s">
        <v>3592</v>
      </c>
      <c r="C269" s="5" t="s">
        <v>849</v>
      </c>
      <c r="D269" s="5" t="s">
        <v>3583</v>
      </c>
      <c r="E269" s="5" t="s">
        <v>3584</v>
      </c>
      <c r="F269" s="5" t="s">
        <v>851</v>
      </c>
      <c r="G269" s="5" t="s">
        <v>3588</v>
      </c>
      <c r="H269" s="51">
        <v>0</v>
      </c>
      <c r="I269" s="22">
        <v>0</v>
      </c>
      <c r="J269" s="22">
        <v>61.53</v>
      </c>
      <c r="K269" s="22">
        <v>61.76</v>
      </c>
      <c r="L269" s="47">
        <v>1000</v>
      </c>
      <c r="M269" s="22">
        <v>0</v>
      </c>
      <c r="N269" s="22">
        <v>0</v>
      </c>
    </row>
    <row r="270" spans="1:14" hidden="1" x14ac:dyDescent="0.25">
      <c r="A270" s="5" t="s">
        <v>3761</v>
      </c>
      <c r="B270" s="5" t="s">
        <v>3592</v>
      </c>
      <c r="C270" s="5" t="s">
        <v>849</v>
      </c>
      <c r="D270" s="5" t="s">
        <v>3583</v>
      </c>
      <c r="E270" s="5" t="s">
        <v>3584</v>
      </c>
      <c r="F270" s="5" t="s">
        <v>851</v>
      </c>
      <c r="G270" s="5" t="s">
        <v>3588</v>
      </c>
      <c r="H270" s="51">
        <v>76200</v>
      </c>
      <c r="I270" s="22">
        <v>4686.99</v>
      </c>
      <c r="J270" s="22">
        <v>61.51</v>
      </c>
      <c r="K270" s="22">
        <v>61.9</v>
      </c>
      <c r="L270" s="47">
        <v>1000</v>
      </c>
      <c r="M270" s="22">
        <v>4686.99</v>
      </c>
      <c r="N270" s="22">
        <v>0</v>
      </c>
    </row>
    <row r="271" spans="1:14" hidden="1" x14ac:dyDescent="0.25">
      <c r="A271" s="5" t="s">
        <v>3762</v>
      </c>
      <c r="B271" s="5" t="s">
        <v>3592</v>
      </c>
      <c r="C271" s="5" t="s">
        <v>849</v>
      </c>
      <c r="D271" s="5" t="s">
        <v>3583</v>
      </c>
      <c r="E271" s="5" t="s">
        <v>3584</v>
      </c>
      <c r="F271" s="5" t="s">
        <v>851</v>
      </c>
      <c r="G271" s="5" t="s">
        <v>3588</v>
      </c>
      <c r="H271" s="51">
        <v>14600</v>
      </c>
      <c r="I271" s="22">
        <v>888.46</v>
      </c>
      <c r="J271" s="22">
        <v>60.85</v>
      </c>
      <c r="K271" s="22">
        <v>61.07</v>
      </c>
      <c r="L271" s="47">
        <v>1000</v>
      </c>
      <c r="M271" s="22">
        <v>888.46</v>
      </c>
      <c r="N271" s="22">
        <v>0</v>
      </c>
    </row>
    <row r="272" spans="1:14" hidden="1" x14ac:dyDescent="0.25">
      <c r="A272" s="5" t="s">
        <v>3763</v>
      </c>
      <c r="B272" s="5" t="s">
        <v>3592</v>
      </c>
      <c r="C272" s="5" t="s">
        <v>849</v>
      </c>
      <c r="D272" s="5" t="s">
        <v>3583</v>
      </c>
      <c r="E272" s="5" t="s">
        <v>3584</v>
      </c>
      <c r="F272" s="5" t="s">
        <v>851</v>
      </c>
      <c r="G272" s="5" t="s">
        <v>3588</v>
      </c>
      <c r="H272" s="51">
        <v>4000</v>
      </c>
      <c r="I272" s="22">
        <v>243.52</v>
      </c>
      <c r="J272" s="22">
        <v>60.88</v>
      </c>
      <c r="K272" s="22">
        <v>61.1</v>
      </c>
      <c r="L272" s="47">
        <v>1000</v>
      </c>
      <c r="M272" s="22">
        <v>243.52</v>
      </c>
      <c r="N272" s="22">
        <v>0</v>
      </c>
    </row>
    <row r="273" spans="1:14" hidden="1" x14ac:dyDescent="0.25">
      <c r="A273" s="5" t="s">
        <v>3764</v>
      </c>
      <c r="B273" s="5" t="s">
        <v>3592</v>
      </c>
      <c r="C273" s="5" t="s">
        <v>849</v>
      </c>
      <c r="D273" s="5" t="s">
        <v>3583</v>
      </c>
      <c r="E273" s="5" t="s">
        <v>3584</v>
      </c>
      <c r="F273" s="5" t="s">
        <v>853</v>
      </c>
      <c r="G273" s="5" t="s">
        <v>3588</v>
      </c>
      <c r="H273" s="51">
        <v>0</v>
      </c>
      <c r="I273" s="22">
        <v>0</v>
      </c>
      <c r="J273" s="22">
        <v>63.64</v>
      </c>
      <c r="K273" s="22">
        <v>65.17</v>
      </c>
      <c r="L273" s="47">
        <v>1000</v>
      </c>
      <c r="M273" s="22">
        <v>0</v>
      </c>
      <c r="N273" s="22">
        <v>0</v>
      </c>
    </row>
    <row r="274" spans="1:14" hidden="1" x14ac:dyDescent="0.25">
      <c r="A274" s="5" t="s">
        <v>3765</v>
      </c>
      <c r="B274" s="5" t="s">
        <v>3592</v>
      </c>
      <c r="C274" s="5" t="s">
        <v>849</v>
      </c>
      <c r="D274" s="5" t="s">
        <v>3583</v>
      </c>
      <c r="E274" s="5" t="s">
        <v>3584</v>
      </c>
      <c r="F274" s="5" t="s">
        <v>851</v>
      </c>
      <c r="G274" s="5" t="s">
        <v>3588</v>
      </c>
      <c r="H274" s="51">
        <v>21000</v>
      </c>
      <c r="I274" s="22">
        <v>1291.75</v>
      </c>
      <c r="J274" s="22">
        <v>61.51</v>
      </c>
      <c r="K274" s="22">
        <v>61.72</v>
      </c>
      <c r="L274" s="47">
        <v>1000</v>
      </c>
      <c r="M274" s="22">
        <v>1291.75</v>
      </c>
      <c r="N274" s="22">
        <v>0</v>
      </c>
    </row>
    <row r="275" spans="1:14" hidden="1" x14ac:dyDescent="0.25">
      <c r="A275" s="5" t="s">
        <v>3766</v>
      </c>
      <c r="B275" s="5" t="s">
        <v>3586</v>
      </c>
      <c r="C275" s="5" t="s">
        <v>849</v>
      </c>
      <c r="D275" s="5" t="s">
        <v>3583</v>
      </c>
      <c r="E275" s="5" t="s">
        <v>3584</v>
      </c>
      <c r="F275" s="5" t="s">
        <v>853</v>
      </c>
      <c r="G275" s="5" t="s">
        <v>3588</v>
      </c>
      <c r="H275" s="51">
        <v>0</v>
      </c>
      <c r="I275" s="22">
        <v>0</v>
      </c>
      <c r="J275" s="22">
        <v>0</v>
      </c>
      <c r="K275" s="22">
        <v>260.08999999999997</v>
      </c>
      <c r="L275" s="47">
        <v>1000</v>
      </c>
      <c r="M275" s="22">
        <v>0</v>
      </c>
      <c r="N275" s="22">
        <v>0</v>
      </c>
    </row>
    <row r="276" spans="1:14" hidden="1" x14ac:dyDescent="0.25">
      <c r="A276" s="5" t="s">
        <v>3767</v>
      </c>
      <c r="B276" s="5" t="s">
        <v>3586</v>
      </c>
      <c r="C276" s="5" t="s">
        <v>849</v>
      </c>
      <c r="D276" s="5" t="s">
        <v>3583</v>
      </c>
      <c r="E276" s="5" t="s">
        <v>3584</v>
      </c>
      <c r="F276" s="5" t="s">
        <v>851</v>
      </c>
      <c r="G276" s="5" t="s">
        <v>3585</v>
      </c>
      <c r="H276" s="51">
        <v>6540</v>
      </c>
      <c r="I276" s="22">
        <v>61506.41</v>
      </c>
      <c r="J276" s="22">
        <v>9404.65</v>
      </c>
      <c r="K276" s="22">
        <v>9410.8700000000008</v>
      </c>
      <c r="L276" s="47">
        <v>1000</v>
      </c>
      <c r="M276" s="22">
        <v>61506.41</v>
      </c>
      <c r="N276" s="22">
        <v>0</v>
      </c>
    </row>
    <row r="277" spans="1:14" hidden="1" x14ac:dyDescent="0.25">
      <c r="A277" s="5" t="s">
        <v>3768</v>
      </c>
      <c r="B277" s="5" t="s">
        <v>3582</v>
      </c>
      <c r="C277" s="5" t="s">
        <v>849</v>
      </c>
      <c r="D277" s="5" t="s">
        <v>3583</v>
      </c>
      <c r="E277" s="5" t="s">
        <v>3584</v>
      </c>
      <c r="F277" s="5" t="s">
        <v>853</v>
      </c>
      <c r="G277" s="5" t="s">
        <v>3585</v>
      </c>
      <c r="H277" s="51">
        <v>0</v>
      </c>
      <c r="I277" s="22">
        <v>0</v>
      </c>
      <c r="J277" s="22">
        <v>1612.06</v>
      </c>
      <c r="K277" s="22">
        <v>1650.75</v>
      </c>
      <c r="L277" s="47">
        <v>1000</v>
      </c>
      <c r="M277" s="22">
        <v>0</v>
      </c>
      <c r="N277" s="22">
        <v>0</v>
      </c>
    </row>
    <row r="278" spans="1:14" hidden="1" x14ac:dyDescent="0.25">
      <c r="A278" s="5" t="s">
        <v>3769</v>
      </c>
      <c r="B278" s="5" t="s">
        <v>3582</v>
      </c>
      <c r="C278" s="5" t="s">
        <v>849</v>
      </c>
      <c r="D278" s="5" t="s">
        <v>3583</v>
      </c>
      <c r="E278" s="5" t="s">
        <v>3584</v>
      </c>
      <c r="F278" s="5" t="s">
        <v>853</v>
      </c>
      <c r="G278" s="5" t="s">
        <v>3585</v>
      </c>
      <c r="H278" s="51">
        <v>0</v>
      </c>
      <c r="I278" s="22">
        <v>0</v>
      </c>
      <c r="J278" s="22">
        <v>716.53</v>
      </c>
      <c r="K278" s="22">
        <v>705.76</v>
      </c>
      <c r="L278" s="47">
        <v>1000</v>
      </c>
      <c r="M278" s="22">
        <v>0</v>
      </c>
      <c r="N278" s="22">
        <v>0</v>
      </c>
    </row>
    <row r="279" spans="1:14" hidden="1" x14ac:dyDescent="0.25">
      <c r="A279" s="5" t="s">
        <v>3770</v>
      </c>
      <c r="B279" s="5" t="s">
        <v>3582</v>
      </c>
      <c r="C279" s="5" t="s">
        <v>849</v>
      </c>
      <c r="D279" s="5" t="s">
        <v>3583</v>
      </c>
      <c r="E279" s="5" t="s">
        <v>3584</v>
      </c>
      <c r="F279" s="5" t="s">
        <v>853</v>
      </c>
      <c r="G279" s="5" t="s">
        <v>3585</v>
      </c>
      <c r="H279" s="51">
        <v>0</v>
      </c>
      <c r="I279" s="22">
        <v>0</v>
      </c>
      <c r="J279" s="22">
        <v>1147.97</v>
      </c>
      <c r="K279" s="22">
        <v>1175.52</v>
      </c>
      <c r="L279" s="47">
        <v>1000</v>
      </c>
      <c r="M279" s="22">
        <v>0</v>
      </c>
      <c r="N279" s="22">
        <v>0</v>
      </c>
    </row>
    <row r="280" spans="1:14" hidden="1" x14ac:dyDescent="0.25">
      <c r="A280" s="5" t="s">
        <v>3770</v>
      </c>
      <c r="B280" s="5" t="s">
        <v>3586</v>
      </c>
      <c r="C280" s="5" t="s">
        <v>849</v>
      </c>
      <c r="D280" s="5" t="s">
        <v>3583</v>
      </c>
      <c r="E280" s="5" t="s">
        <v>3584</v>
      </c>
      <c r="F280" s="5" t="s">
        <v>853</v>
      </c>
      <c r="G280" s="5" t="s">
        <v>3585</v>
      </c>
      <c r="H280" s="51">
        <v>0</v>
      </c>
      <c r="I280" s="22">
        <v>0</v>
      </c>
      <c r="J280" s="22">
        <v>981.38</v>
      </c>
      <c r="K280" s="22">
        <v>935.64</v>
      </c>
      <c r="L280" s="47">
        <v>1000</v>
      </c>
      <c r="M280" s="22">
        <v>0</v>
      </c>
      <c r="N280" s="22">
        <v>0</v>
      </c>
    </row>
    <row r="281" spans="1:14" hidden="1" x14ac:dyDescent="0.25">
      <c r="A281" s="5" t="s">
        <v>3771</v>
      </c>
      <c r="B281" s="5" t="s">
        <v>3592</v>
      </c>
      <c r="C281" s="5" t="s">
        <v>849</v>
      </c>
      <c r="D281" s="5" t="s">
        <v>3583</v>
      </c>
      <c r="E281" s="5" t="s">
        <v>3584</v>
      </c>
      <c r="F281" s="5" t="s">
        <v>853</v>
      </c>
      <c r="G281" s="5" t="s">
        <v>3603</v>
      </c>
      <c r="H281" s="51">
        <v>0</v>
      </c>
      <c r="I281" s="22">
        <v>0</v>
      </c>
      <c r="J281" s="22">
        <v>0</v>
      </c>
      <c r="K281" s="22">
        <v>23046.7</v>
      </c>
      <c r="L281" s="47">
        <v>1000</v>
      </c>
      <c r="M281" s="22">
        <v>0</v>
      </c>
      <c r="N281" s="22">
        <v>0</v>
      </c>
    </row>
    <row r="282" spans="1:14" hidden="1" x14ac:dyDescent="0.25">
      <c r="A282" s="5" t="s">
        <v>3772</v>
      </c>
      <c r="B282" s="5" t="s">
        <v>3592</v>
      </c>
      <c r="C282" s="5" t="s">
        <v>849</v>
      </c>
      <c r="D282" s="5" t="s">
        <v>3583</v>
      </c>
      <c r="E282" s="5" t="s">
        <v>3584</v>
      </c>
      <c r="F282" s="5" t="s">
        <v>853</v>
      </c>
      <c r="G282" s="5" t="s">
        <v>3603</v>
      </c>
      <c r="H282" s="51">
        <v>0</v>
      </c>
      <c r="I282" s="22">
        <v>0</v>
      </c>
      <c r="J282" s="22">
        <v>0</v>
      </c>
      <c r="K282" s="22">
        <v>21847.360000000001</v>
      </c>
      <c r="L282" s="47">
        <v>1000</v>
      </c>
      <c r="M282" s="22">
        <v>0</v>
      </c>
      <c r="N282" s="22">
        <v>0</v>
      </c>
    </row>
    <row r="283" spans="1:14" hidden="1" x14ac:dyDescent="0.25">
      <c r="A283" s="5" t="s">
        <v>3773</v>
      </c>
      <c r="B283" s="5" t="s">
        <v>3586</v>
      </c>
      <c r="C283" s="5" t="s">
        <v>849</v>
      </c>
      <c r="D283" s="5" t="s">
        <v>3583</v>
      </c>
      <c r="E283" s="5" t="s">
        <v>3584</v>
      </c>
      <c r="F283" s="5" t="s">
        <v>853</v>
      </c>
      <c r="G283" s="5" t="s">
        <v>3588</v>
      </c>
      <c r="H283" s="51">
        <v>0</v>
      </c>
      <c r="I283" s="22">
        <v>0</v>
      </c>
      <c r="J283" s="22">
        <v>0</v>
      </c>
      <c r="K283" s="22">
        <v>264.89999999999998</v>
      </c>
      <c r="L283" s="47">
        <v>1000</v>
      </c>
      <c r="M283" s="22">
        <v>0</v>
      </c>
      <c r="N283" s="22">
        <v>0</v>
      </c>
    </row>
    <row r="284" spans="1:14" hidden="1" x14ac:dyDescent="0.25">
      <c r="A284" s="5" t="s">
        <v>3774</v>
      </c>
      <c r="B284" s="5" t="s">
        <v>3586</v>
      </c>
      <c r="C284" s="5" t="s">
        <v>849</v>
      </c>
      <c r="D284" s="5" t="s">
        <v>3583</v>
      </c>
      <c r="E284" s="5" t="s">
        <v>3584</v>
      </c>
      <c r="F284" s="5" t="s">
        <v>853</v>
      </c>
      <c r="G284" s="5" t="s">
        <v>3588</v>
      </c>
      <c r="H284" s="51">
        <v>0</v>
      </c>
      <c r="I284" s="22">
        <v>0</v>
      </c>
      <c r="J284" s="22">
        <v>0</v>
      </c>
      <c r="K284" s="22">
        <v>264.89999999999998</v>
      </c>
      <c r="L284" s="47">
        <v>1000</v>
      </c>
      <c r="M284" s="22">
        <v>0</v>
      </c>
      <c r="N284" s="22">
        <v>0</v>
      </c>
    </row>
    <row r="285" spans="1:14" hidden="1" x14ac:dyDescent="0.25">
      <c r="A285" s="5" t="s">
        <v>3775</v>
      </c>
      <c r="B285" s="5" t="s">
        <v>3586</v>
      </c>
      <c r="C285" s="5" t="s">
        <v>849</v>
      </c>
      <c r="D285" s="5" t="s">
        <v>3583</v>
      </c>
      <c r="E285" s="5" t="s">
        <v>3584</v>
      </c>
      <c r="F285" s="5" t="s">
        <v>853</v>
      </c>
      <c r="G285" s="5" t="s">
        <v>3588</v>
      </c>
      <c r="H285" s="51">
        <v>0</v>
      </c>
      <c r="I285" s="22">
        <v>0</v>
      </c>
      <c r="J285" s="22">
        <v>0</v>
      </c>
      <c r="K285" s="22">
        <v>264.89999999999998</v>
      </c>
      <c r="L285" s="47">
        <v>1000</v>
      </c>
      <c r="M285" s="22">
        <v>0</v>
      </c>
      <c r="N285" s="22">
        <v>0</v>
      </c>
    </row>
    <row r="286" spans="1:14" hidden="1" x14ac:dyDescent="0.25">
      <c r="A286" s="5" t="s">
        <v>3776</v>
      </c>
      <c r="B286" s="5" t="s">
        <v>3586</v>
      </c>
      <c r="C286" s="5" t="s">
        <v>849</v>
      </c>
      <c r="D286" s="5" t="s">
        <v>3583</v>
      </c>
      <c r="E286" s="5" t="s">
        <v>3584</v>
      </c>
      <c r="F286" s="5" t="s">
        <v>853</v>
      </c>
      <c r="G286" s="5" t="s">
        <v>3588</v>
      </c>
      <c r="H286" s="51">
        <v>0</v>
      </c>
      <c r="I286" s="22">
        <v>0</v>
      </c>
      <c r="J286" s="22">
        <v>0</v>
      </c>
      <c r="K286" s="22">
        <v>264.89999999999998</v>
      </c>
      <c r="L286" s="47">
        <v>1000</v>
      </c>
      <c r="M286" s="22">
        <v>0</v>
      </c>
      <c r="N286" s="22">
        <v>0</v>
      </c>
    </row>
    <row r="287" spans="1:14" hidden="1" x14ac:dyDescent="0.25">
      <c r="A287" s="5" t="s">
        <v>3777</v>
      </c>
      <c r="B287" s="5" t="s">
        <v>3592</v>
      </c>
      <c r="C287" s="5" t="s">
        <v>849</v>
      </c>
      <c r="D287" s="5" t="s">
        <v>3583</v>
      </c>
      <c r="E287" s="5" t="s">
        <v>3584</v>
      </c>
      <c r="F287" s="5" t="s">
        <v>853</v>
      </c>
      <c r="G287" s="5" t="s">
        <v>3603</v>
      </c>
      <c r="H287" s="51">
        <v>0</v>
      </c>
      <c r="I287" s="22">
        <v>0</v>
      </c>
      <c r="J287" s="22">
        <v>0</v>
      </c>
      <c r="K287" s="22">
        <v>963.32</v>
      </c>
      <c r="L287" s="47">
        <v>1000</v>
      </c>
      <c r="M287" s="22">
        <v>0</v>
      </c>
      <c r="N287" s="22">
        <v>0</v>
      </c>
    </row>
    <row r="288" spans="1:14" hidden="1" x14ac:dyDescent="0.25">
      <c r="A288" s="5" t="s">
        <v>3778</v>
      </c>
      <c r="B288" s="5" t="s">
        <v>3606</v>
      </c>
      <c r="C288" s="5" t="s">
        <v>849</v>
      </c>
      <c r="D288" s="5" t="s">
        <v>3583</v>
      </c>
      <c r="E288" s="5" t="s">
        <v>3584</v>
      </c>
      <c r="F288" s="5" t="s">
        <v>851</v>
      </c>
      <c r="G288" s="5" t="s">
        <v>3588</v>
      </c>
      <c r="H288" s="51">
        <v>600</v>
      </c>
      <c r="I288" s="22">
        <v>167.04</v>
      </c>
      <c r="J288" s="22">
        <v>278.39999999999998</v>
      </c>
      <c r="K288" s="22">
        <v>191.75</v>
      </c>
      <c r="L288" s="47">
        <v>1000</v>
      </c>
      <c r="M288" s="22">
        <v>167.04</v>
      </c>
      <c r="N288" s="22">
        <v>0</v>
      </c>
    </row>
    <row r="289" spans="1:14" hidden="1" x14ac:dyDescent="0.25">
      <c r="A289" s="5" t="s">
        <v>3779</v>
      </c>
      <c r="B289" s="5" t="s">
        <v>3606</v>
      </c>
      <c r="C289" s="5" t="s">
        <v>849</v>
      </c>
      <c r="D289" s="5" t="s">
        <v>3583</v>
      </c>
      <c r="E289" s="5" t="s">
        <v>3584</v>
      </c>
      <c r="F289" s="5" t="s">
        <v>851</v>
      </c>
      <c r="G289" s="5" t="s">
        <v>3588</v>
      </c>
      <c r="H289" s="51">
        <v>1605</v>
      </c>
      <c r="I289" s="22">
        <v>621.66999999999996</v>
      </c>
      <c r="J289" s="22">
        <v>387.33</v>
      </c>
      <c r="K289" s="22">
        <v>391.18</v>
      </c>
      <c r="L289" s="47">
        <v>1000</v>
      </c>
      <c r="M289" s="22">
        <v>621.66999999999996</v>
      </c>
      <c r="N289" s="22">
        <v>0</v>
      </c>
    </row>
    <row r="290" spans="1:14" hidden="1" x14ac:dyDescent="0.25">
      <c r="A290" s="5" t="s">
        <v>3780</v>
      </c>
      <c r="B290" s="5" t="s">
        <v>3606</v>
      </c>
      <c r="C290" s="5" t="s">
        <v>849</v>
      </c>
      <c r="D290" s="5" t="s">
        <v>3583</v>
      </c>
      <c r="E290" s="5" t="s">
        <v>3584</v>
      </c>
      <c r="F290" s="5" t="s">
        <v>851</v>
      </c>
      <c r="G290" s="5" t="s">
        <v>3588</v>
      </c>
      <c r="H290" s="51">
        <v>1700</v>
      </c>
      <c r="I290" s="22">
        <v>501.93</v>
      </c>
      <c r="J290" s="22">
        <v>295.25</v>
      </c>
      <c r="K290" s="22">
        <v>185.24</v>
      </c>
      <c r="L290" s="47">
        <v>1000</v>
      </c>
      <c r="M290" s="22">
        <v>501.93</v>
      </c>
      <c r="N290" s="22">
        <v>0</v>
      </c>
    </row>
    <row r="291" spans="1:14" hidden="1" x14ac:dyDescent="0.25">
      <c r="A291" s="5" t="s">
        <v>3781</v>
      </c>
      <c r="B291" s="5" t="s">
        <v>3606</v>
      </c>
      <c r="C291" s="5" t="s">
        <v>849</v>
      </c>
      <c r="D291" s="5" t="s">
        <v>3583</v>
      </c>
      <c r="E291" s="5" t="s">
        <v>3584</v>
      </c>
      <c r="F291" s="5" t="s">
        <v>851</v>
      </c>
      <c r="G291" s="5" t="s">
        <v>3588</v>
      </c>
      <c r="H291" s="51">
        <v>1425</v>
      </c>
      <c r="I291" s="22">
        <v>658.5</v>
      </c>
      <c r="J291" s="22">
        <v>462.11</v>
      </c>
      <c r="K291" s="22">
        <v>473.19</v>
      </c>
      <c r="L291" s="47">
        <v>1000</v>
      </c>
      <c r="M291" s="22">
        <v>658.5</v>
      </c>
      <c r="N291" s="22">
        <v>0</v>
      </c>
    </row>
    <row r="292" spans="1:14" hidden="1" x14ac:dyDescent="0.25">
      <c r="A292" s="5" t="s">
        <v>3782</v>
      </c>
      <c r="B292" s="5" t="s">
        <v>3606</v>
      </c>
      <c r="C292" s="5" t="s">
        <v>849</v>
      </c>
      <c r="D292" s="5" t="s">
        <v>3583</v>
      </c>
      <c r="E292" s="5" t="s">
        <v>3584</v>
      </c>
      <c r="F292" s="5" t="s">
        <v>851</v>
      </c>
      <c r="G292" s="5" t="s">
        <v>3588</v>
      </c>
      <c r="H292" s="51">
        <v>1345</v>
      </c>
      <c r="I292" s="22">
        <v>384.37</v>
      </c>
      <c r="J292" s="22">
        <v>285.77999999999997</v>
      </c>
      <c r="K292" s="22">
        <v>288.23</v>
      </c>
      <c r="L292" s="47">
        <v>1000</v>
      </c>
      <c r="M292" s="22">
        <v>384.37</v>
      </c>
      <c r="N292" s="22">
        <v>0</v>
      </c>
    </row>
    <row r="293" spans="1:14" hidden="1" x14ac:dyDescent="0.25">
      <c r="A293" s="5" t="s">
        <v>3783</v>
      </c>
      <c r="B293" s="5" t="s">
        <v>3606</v>
      </c>
      <c r="C293" s="5" t="s">
        <v>849</v>
      </c>
      <c r="D293" s="5" t="s">
        <v>3583</v>
      </c>
      <c r="E293" s="5" t="s">
        <v>3584</v>
      </c>
      <c r="F293" s="5" t="s">
        <v>851</v>
      </c>
      <c r="G293" s="5" t="s">
        <v>3588</v>
      </c>
      <c r="H293" s="51">
        <v>1000</v>
      </c>
      <c r="I293" s="22">
        <v>453.58</v>
      </c>
      <c r="J293" s="22">
        <v>453.58</v>
      </c>
      <c r="K293" s="22">
        <v>464.47</v>
      </c>
      <c r="L293" s="47">
        <v>1000</v>
      </c>
      <c r="M293" s="22">
        <v>453.58</v>
      </c>
      <c r="N293" s="22">
        <v>0</v>
      </c>
    </row>
    <row r="294" spans="1:14" hidden="1" x14ac:dyDescent="0.25">
      <c r="A294" s="5" t="s">
        <v>3784</v>
      </c>
      <c r="B294" s="5" t="s">
        <v>3606</v>
      </c>
      <c r="C294" s="5" t="s">
        <v>849</v>
      </c>
      <c r="D294" s="5" t="s">
        <v>3583</v>
      </c>
      <c r="E294" s="5" t="s">
        <v>3584</v>
      </c>
      <c r="F294" s="5" t="s">
        <v>851</v>
      </c>
      <c r="G294" s="5" t="s">
        <v>3588</v>
      </c>
      <c r="H294" s="51">
        <v>1000</v>
      </c>
      <c r="I294" s="22">
        <v>399.15</v>
      </c>
      <c r="J294" s="22">
        <v>399.15</v>
      </c>
      <c r="K294" s="22">
        <v>408.73</v>
      </c>
      <c r="L294" s="47">
        <v>1000</v>
      </c>
      <c r="M294" s="22">
        <v>399.15</v>
      </c>
      <c r="N294" s="22">
        <v>0</v>
      </c>
    </row>
    <row r="295" spans="1:14" hidden="1" x14ac:dyDescent="0.25">
      <c r="A295" s="5" t="s">
        <v>3785</v>
      </c>
      <c r="B295" s="5" t="s">
        <v>3592</v>
      </c>
      <c r="C295" s="5" t="s">
        <v>849</v>
      </c>
      <c r="D295" s="5" t="s">
        <v>3583</v>
      </c>
      <c r="E295" s="5" t="s">
        <v>3584</v>
      </c>
      <c r="F295" s="5" t="s">
        <v>853</v>
      </c>
      <c r="G295" s="5" t="s">
        <v>3603</v>
      </c>
      <c r="H295" s="51">
        <v>0</v>
      </c>
      <c r="I295" s="22">
        <v>0</v>
      </c>
      <c r="J295" s="22">
        <v>0</v>
      </c>
      <c r="K295" s="22">
        <v>872.21</v>
      </c>
      <c r="L295" s="47">
        <v>1000</v>
      </c>
      <c r="M295" s="22">
        <v>0</v>
      </c>
      <c r="N295" s="22">
        <v>0</v>
      </c>
    </row>
    <row r="296" spans="1:14" hidden="1" x14ac:dyDescent="0.25">
      <c r="A296" s="5" t="s">
        <v>3786</v>
      </c>
      <c r="B296" s="5" t="s">
        <v>3586</v>
      </c>
      <c r="C296" s="5" t="s">
        <v>849</v>
      </c>
      <c r="D296" s="5" t="s">
        <v>3583</v>
      </c>
      <c r="E296" s="5" t="s">
        <v>3584</v>
      </c>
      <c r="F296" s="5" t="s">
        <v>853</v>
      </c>
      <c r="G296" s="5" t="s">
        <v>3588</v>
      </c>
      <c r="H296" s="51">
        <v>0</v>
      </c>
      <c r="I296" s="22">
        <v>0</v>
      </c>
      <c r="J296" s="22">
        <v>220.91</v>
      </c>
      <c r="K296" s="22">
        <v>223.08</v>
      </c>
      <c r="L296" s="47">
        <v>1000</v>
      </c>
      <c r="M296" s="22">
        <v>0</v>
      </c>
      <c r="N296" s="22">
        <v>0</v>
      </c>
    </row>
    <row r="297" spans="1:14" hidden="1" x14ac:dyDescent="0.25">
      <c r="A297" s="5" t="s">
        <v>3787</v>
      </c>
      <c r="B297" s="5" t="s">
        <v>3586</v>
      </c>
      <c r="C297" s="5" t="s">
        <v>849</v>
      </c>
      <c r="D297" s="5" t="s">
        <v>3583</v>
      </c>
      <c r="E297" s="5" t="s">
        <v>3584</v>
      </c>
      <c r="F297" s="5" t="s">
        <v>853</v>
      </c>
      <c r="G297" s="5" t="s">
        <v>3588</v>
      </c>
      <c r="H297" s="51">
        <v>0</v>
      </c>
      <c r="I297" s="22">
        <v>0</v>
      </c>
      <c r="J297" s="22">
        <v>286.22000000000003</v>
      </c>
      <c r="K297" s="22">
        <v>273.68</v>
      </c>
      <c r="L297" s="47">
        <v>1000</v>
      </c>
      <c r="M297" s="22">
        <v>0</v>
      </c>
      <c r="N297" s="22">
        <v>0</v>
      </c>
    </row>
    <row r="298" spans="1:14" hidden="1" x14ac:dyDescent="0.25">
      <c r="A298" s="5" t="s">
        <v>3788</v>
      </c>
      <c r="B298" s="5" t="s">
        <v>3586</v>
      </c>
      <c r="C298" s="5" t="s">
        <v>849</v>
      </c>
      <c r="D298" s="5" t="s">
        <v>3583</v>
      </c>
      <c r="E298" s="5" t="s">
        <v>3584</v>
      </c>
      <c r="F298" s="5" t="s">
        <v>853</v>
      </c>
      <c r="G298" s="5" t="s">
        <v>3603</v>
      </c>
      <c r="H298" s="51">
        <v>0</v>
      </c>
      <c r="I298" s="22">
        <v>0</v>
      </c>
      <c r="J298" s="22">
        <v>0</v>
      </c>
      <c r="K298" s="22">
        <v>1152.0899999999999</v>
      </c>
      <c r="L298" s="47">
        <v>1000</v>
      </c>
      <c r="M298" s="22">
        <v>0</v>
      </c>
      <c r="N298" s="22">
        <v>0</v>
      </c>
    </row>
    <row r="299" spans="1:14" hidden="1" x14ac:dyDescent="0.25">
      <c r="A299" s="5" t="s">
        <v>3789</v>
      </c>
      <c r="B299" s="5" t="s">
        <v>3586</v>
      </c>
      <c r="C299" s="5" t="s">
        <v>849</v>
      </c>
      <c r="D299" s="5" t="s">
        <v>3583</v>
      </c>
      <c r="E299" s="5" t="s">
        <v>3584</v>
      </c>
      <c r="F299" s="5" t="s">
        <v>853</v>
      </c>
      <c r="G299" s="5" t="s">
        <v>3603</v>
      </c>
      <c r="H299" s="51">
        <v>0</v>
      </c>
      <c r="I299" s="22">
        <v>0</v>
      </c>
      <c r="J299" s="22">
        <v>0</v>
      </c>
      <c r="K299" s="22">
        <v>1535.82</v>
      </c>
      <c r="L299" s="47">
        <v>1000</v>
      </c>
      <c r="M299" s="22">
        <v>0</v>
      </c>
      <c r="N299" s="22">
        <v>0</v>
      </c>
    </row>
    <row r="300" spans="1:14" hidden="1" x14ac:dyDescent="0.25">
      <c r="A300" s="5" t="s">
        <v>3790</v>
      </c>
      <c r="B300" s="5" t="s">
        <v>3586</v>
      </c>
      <c r="C300" s="5" t="s">
        <v>849</v>
      </c>
      <c r="D300" s="5" t="s">
        <v>3583</v>
      </c>
      <c r="E300" s="5" t="s">
        <v>3584</v>
      </c>
      <c r="F300" s="5" t="s">
        <v>853</v>
      </c>
      <c r="G300" s="5" t="s">
        <v>3603</v>
      </c>
      <c r="H300" s="51">
        <v>0</v>
      </c>
      <c r="I300" s="22">
        <v>0</v>
      </c>
      <c r="J300" s="22">
        <v>0</v>
      </c>
      <c r="K300" s="22">
        <v>408.95</v>
      </c>
      <c r="L300" s="47">
        <v>1000</v>
      </c>
      <c r="M300" s="22">
        <v>0</v>
      </c>
      <c r="N300" s="22">
        <v>0</v>
      </c>
    </row>
    <row r="301" spans="1:14" hidden="1" x14ac:dyDescent="0.25">
      <c r="A301" s="5" t="s">
        <v>3791</v>
      </c>
      <c r="B301" s="5" t="s">
        <v>3586</v>
      </c>
      <c r="C301" s="5" t="s">
        <v>849</v>
      </c>
      <c r="D301" s="5" t="s">
        <v>3583</v>
      </c>
      <c r="E301" s="5" t="s">
        <v>3584</v>
      </c>
      <c r="F301" s="5" t="s">
        <v>853</v>
      </c>
      <c r="G301" s="5" t="s">
        <v>3603</v>
      </c>
      <c r="H301" s="51">
        <v>0</v>
      </c>
      <c r="I301" s="22">
        <v>0</v>
      </c>
      <c r="J301" s="22">
        <v>0</v>
      </c>
      <c r="K301" s="22">
        <v>2285.4899999999998</v>
      </c>
      <c r="L301" s="47">
        <v>1000</v>
      </c>
      <c r="M301" s="22">
        <v>0</v>
      </c>
      <c r="N301" s="22">
        <v>0</v>
      </c>
    </row>
    <row r="302" spans="1:14" hidden="1" x14ac:dyDescent="0.25">
      <c r="A302" s="5" t="s">
        <v>3792</v>
      </c>
      <c r="B302" s="5" t="s">
        <v>3586</v>
      </c>
      <c r="C302" s="5" t="s">
        <v>849</v>
      </c>
      <c r="D302" s="5" t="s">
        <v>3583</v>
      </c>
      <c r="E302" s="5" t="s">
        <v>3584</v>
      </c>
      <c r="F302" s="5" t="s">
        <v>853</v>
      </c>
      <c r="G302" s="5" t="s">
        <v>3603</v>
      </c>
      <c r="H302" s="51">
        <v>0</v>
      </c>
      <c r="I302" s="22">
        <v>0</v>
      </c>
      <c r="J302" s="22">
        <v>0</v>
      </c>
      <c r="K302" s="22">
        <v>2331.52</v>
      </c>
      <c r="L302" s="47">
        <v>1000</v>
      </c>
      <c r="M302" s="22">
        <v>0</v>
      </c>
      <c r="N302" s="22">
        <v>0</v>
      </c>
    </row>
    <row r="303" spans="1:14" hidden="1" x14ac:dyDescent="0.25">
      <c r="A303" s="5" t="s">
        <v>3793</v>
      </c>
      <c r="B303" s="5" t="s">
        <v>3586</v>
      </c>
      <c r="C303" s="5" t="s">
        <v>849</v>
      </c>
      <c r="D303" s="5" t="s">
        <v>3583</v>
      </c>
      <c r="E303" s="5" t="s">
        <v>3584</v>
      </c>
      <c r="F303" s="5" t="s">
        <v>853</v>
      </c>
      <c r="G303" s="5" t="s">
        <v>3603</v>
      </c>
      <c r="H303" s="51">
        <v>0</v>
      </c>
      <c r="I303" s="22">
        <v>0</v>
      </c>
      <c r="J303" s="22">
        <v>0</v>
      </c>
      <c r="K303" s="22">
        <v>2495.4899999999998</v>
      </c>
      <c r="L303" s="47">
        <v>1000</v>
      </c>
      <c r="M303" s="22">
        <v>0</v>
      </c>
      <c r="N303" s="22">
        <v>0</v>
      </c>
    </row>
    <row r="304" spans="1:14" hidden="1" x14ac:dyDescent="0.25">
      <c r="A304" s="5" t="s">
        <v>3794</v>
      </c>
      <c r="B304" s="5" t="s">
        <v>3586</v>
      </c>
      <c r="C304" s="5" t="s">
        <v>849</v>
      </c>
      <c r="D304" s="5" t="s">
        <v>3583</v>
      </c>
      <c r="E304" s="5" t="s">
        <v>3584</v>
      </c>
      <c r="F304" s="5" t="s">
        <v>853</v>
      </c>
      <c r="G304" s="5" t="s">
        <v>3603</v>
      </c>
      <c r="H304" s="51">
        <v>0</v>
      </c>
      <c r="I304" s="22">
        <v>0</v>
      </c>
      <c r="J304" s="22">
        <v>0</v>
      </c>
      <c r="K304" s="22">
        <v>2415.13</v>
      </c>
      <c r="L304" s="47">
        <v>1000</v>
      </c>
      <c r="M304" s="22">
        <v>0</v>
      </c>
      <c r="N304" s="22">
        <v>0</v>
      </c>
    </row>
    <row r="305" spans="1:14" hidden="1" x14ac:dyDescent="0.25">
      <c r="A305" s="5" t="s">
        <v>3795</v>
      </c>
      <c r="B305" s="5" t="s">
        <v>3586</v>
      </c>
      <c r="C305" s="5" t="s">
        <v>849</v>
      </c>
      <c r="D305" s="5" t="s">
        <v>3583</v>
      </c>
      <c r="E305" s="5" t="s">
        <v>3584</v>
      </c>
      <c r="F305" s="5" t="s">
        <v>853</v>
      </c>
      <c r="G305" s="5" t="s">
        <v>3603</v>
      </c>
      <c r="H305" s="51">
        <v>0</v>
      </c>
      <c r="I305" s="22">
        <v>0</v>
      </c>
      <c r="J305" s="22">
        <v>0</v>
      </c>
      <c r="K305" s="22">
        <v>3397.34</v>
      </c>
      <c r="L305" s="47">
        <v>1000</v>
      </c>
      <c r="M305" s="22">
        <v>0</v>
      </c>
      <c r="N305" s="22">
        <v>0</v>
      </c>
    </row>
    <row r="306" spans="1:14" x14ac:dyDescent="0.25">
      <c r="A306" s="5" t="s">
        <v>3796</v>
      </c>
      <c r="B306" s="5" t="s">
        <v>3590</v>
      </c>
      <c r="C306" s="5" t="s">
        <v>849</v>
      </c>
      <c r="D306" s="5" t="s">
        <v>3583</v>
      </c>
      <c r="E306" s="5" t="s">
        <v>3584</v>
      </c>
      <c r="F306" s="5" t="s">
        <v>851</v>
      </c>
      <c r="G306" s="5" t="s">
        <v>3588</v>
      </c>
      <c r="H306" s="51">
        <v>8000</v>
      </c>
      <c r="I306" s="22">
        <v>487.99</v>
      </c>
      <c r="J306" s="22">
        <v>61</v>
      </c>
      <c r="K306" s="22">
        <v>61</v>
      </c>
      <c r="L306" s="47">
        <v>1000</v>
      </c>
      <c r="M306" s="22">
        <v>487.99</v>
      </c>
      <c r="N306" s="22">
        <v>0</v>
      </c>
    </row>
    <row r="307" spans="1:14" x14ac:dyDescent="0.25">
      <c r="A307" s="5" t="s">
        <v>3797</v>
      </c>
      <c r="B307" s="5" t="s">
        <v>3590</v>
      </c>
      <c r="C307" s="5" t="s">
        <v>849</v>
      </c>
      <c r="D307" s="5" t="s">
        <v>3583</v>
      </c>
      <c r="E307" s="5" t="s">
        <v>3584</v>
      </c>
      <c r="F307" s="5" t="s">
        <v>853</v>
      </c>
      <c r="G307" s="5" t="s">
        <v>3588</v>
      </c>
      <c r="H307" s="51">
        <v>0</v>
      </c>
      <c r="I307" s="22">
        <v>0</v>
      </c>
      <c r="J307" s="22">
        <v>61.88</v>
      </c>
      <c r="K307" s="22">
        <v>62.41</v>
      </c>
      <c r="L307" s="47">
        <v>1000</v>
      </c>
      <c r="M307" s="22">
        <v>0</v>
      </c>
      <c r="N307" s="22">
        <v>0</v>
      </c>
    </row>
    <row r="308" spans="1:14" x14ac:dyDescent="0.25">
      <c r="A308" s="5" t="s">
        <v>3798</v>
      </c>
      <c r="B308" s="5" t="s">
        <v>3590</v>
      </c>
      <c r="C308" s="5" t="s">
        <v>849</v>
      </c>
      <c r="D308" s="5" t="s">
        <v>3583</v>
      </c>
      <c r="E308" s="5" t="s">
        <v>3584</v>
      </c>
      <c r="F308" s="5" t="s">
        <v>853</v>
      </c>
      <c r="G308" s="5" t="s">
        <v>3588</v>
      </c>
      <c r="H308" s="51">
        <v>0</v>
      </c>
      <c r="I308" s="22">
        <v>0</v>
      </c>
      <c r="J308" s="22">
        <v>61.21</v>
      </c>
      <c r="K308" s="22">
        <v>61.35</v>
      </c>
      <c r="L308" s="47">
        <v>1000</v>
      </c>
      <c r="M308" s="22">
        <v>0</v>
      </c>
      <c r="N308" s="22">
        <v>0</v>
      </c>
    </row>
    <row r="309" spans="1:14" x14ac:dyDescent="0.25">
      <c r="A309" s="5" t="s">
        <v>3799</v>
      </c>
      <c r="B309" s="5" t="s">
        <v>3590</v>
      </c>
      <c r="C309" s="5" t="s">
        <v>849</v>
      </c>
      <c r="D309" s="5" t="s">
        <v>3583</v>
      </c>
      <c r="E309" s="5" t="s">
        <v>3584</v>
      </c>
      <c r="F309" s="5" t="s">
        <v>851</v>
      </c>
      <c r="G309" s="5" t="s">
        <v>3588</v>
      </c>
      <c r="H309" s="51">
        <v>68000</v>
      </c>
      <c r="I309" s="22">
        <v>4164.43</v>
      </c>
      <c r="J309" s="22">
        <v>61.24</v>
      </c>
      <c r="K309" s="22">
        <v>61.04</v>
      </c>
      <c r="L309" s="47">
        <v>1000</v>
      </c>
      <c r="M309" s="22">
        <v>4164.43</v>
      </c>
      <c r="N309" s="22">
        <v>0</v>
      </c>
    </row>
    <row r="310" spans="1:14" x14ac:dyDescent="0.25">
      <c r="A310" s="5" t="s">
        <v>3800</v>
      </c>
      <c r="B310" s="5" t="s">
        <v>3590</v>
      </c>
      <c r="C310" s="5" t="s">
        <v>849</v>
      </c>
      <c r="D310" s="5" t="s">
        <v>3583</v>
      </c>
      <c r="E310" s="5" t="s">
        <v>3584</v>
      </c>
      <c r="F310" s="5" t="s">
        <v>853</v>
      </c>
      <c r="G310" s="5" t="s">
        <v>3603</v>
      </c>
      <c r="H310" s="51">
        <v>0</v>
      </c>
      <c r="I310" s="22">
        <v>0</v>
      </c>
      <c r="J310" s="22">
        <v>0</v>
      </c>
      <c r="K310" s="22">
        <v>1171.5</v>
      </c>
      <c r="L310" s="47">
        <v>1000</v>
      </c>
      <c r="M310" s="22">
        <v>0</v>
      </c>
      <c r="N310" s="22">
        <v>0</v>
      </c>
    </row>
    <row r="311" spans="1:14" x14ac:dyDescent="0.25">
      <c r="A311" s="5" t="s">
        <v>3801</v>
      </c>
      <c r="B311" s="5" t="s">
        <v>3590</v>
      </c>
      <c r="C311" s="5" t="s">
        <v>849</v>
      </c>
      <c r="D311" s="5" t="s">
        <v>3583</v>
      </c>
      <c r="E311" s="5" t="s">
        <v>3584</v>
      </c>
      <c r="F311" s="5" t="s">
        <v>853</v>
      </c>
      <c r="G311" s="5" t="s">
        <v>3603</v>
      </c>
      <c r="H311" s="51">
        <v>0</v>
      </c>
      <c r="I311" s="22">
        <v>0</v>
      </c>
      <c r="J311" s="22">
        <v>0</v>
      </c>
      <c r="K311" s="22">
        <v>934.82</v>
      </c>
      <c r="L311" s="47">
        <v>1000</v>
      </c>
      <c r="M311" s="22">
        <v>0</v>
      </c>
      <c r="N311" s="22">
        <v>0</v>
      </c>
    </row>
    <row r="312" spans="1:14" hidden="1" x14ac:dyDescent="0.25">
      <c r="A312" s="5" t="s">
        <v>3802</v>
      </c>
      <c r="B312" s="5" t="s">
        <v>3586</v>
      </c>
      <c r="C312" s="5" t="s">
        <v>849</v>
      </c>
      <c r="D312" s="5" t="s">
        <v>3583</v>
      </c>
      <c r="E312" s="5" t="s">
        <v>3584</v>
      </c>
      <c r="F312" s="5" t="s">
        <v>853</v>
      </c>
      <c r="G312" s="5" t="s">
        <v>3588</v>
      </c>
      <c r="H312" s="51">
        <v>0</v>
      </c>
      <c r="I312" s="22">
        <v>0</v>
      </c>
      <c r="J312" s="22">
        <v>0</v>
      </c>
      <c r="K312" s="22">
        <v>154.74</v>
      </c>
      <c r="L312" s="47">
        <v>1000</v>
      </c>
      <c r="M312" s="22">
        <v>0</v>
      </c>
      <c r="N312" s="22">
        <v>0</v>
      </c>
    </row>
    <row r="313" spans="1:14" hidden="1" x14ac:dyDescent="0.25">
      <c r="A313" s="5" t="s">
        <v>3803</v>
      </c>
      <c r="B313" s="5" t="s">
        <v>3586</v>
      </c>
      <c r="C313" s="5" t="s">
        <v>849</v>
      </c>
      <c r="D313" s="5" t="s">
        <v>3583</v>
      </c>
      <c r="E313" s="5" t="s">
        <v>3584</v>
      </c>
      <c r="F313" s="5" t="s">
        <v>853</v>
      </c>
      <c r="G313" s="5" t="s">
        <v>3588</v>
      </c>
      <c r="H313" s="51">
        <v>0</v>
      </c>
      <c r="I313" s="22">
        <v>0</v>
      </c>
      <c r="J313" s="22">
        <v>0</v>
      </c>
      <c r="K313" s="22">
        <v>154.74</v>
      </c>
      <c r="L313" s="47">
        <v>1000</v>
      </c>
      <c r="M313" s="22">
        <v>0</v>
      </c>
      <c r="N313" s="22">
        <v>0</v>
      </c>
    </row>
    <row r="314" spans="1:14" hidden="1" x14ac:dyDescent="0.25">
      <c r="A314" s="5" t="s">
        <v>3804</v>
      </c>
      <c r="B314" s="5" t="s">
        <v>3586</v>
      </c>
      <c r="C314" s="5" t="s">
        <v>849</v>
      </c>
      <c r="D314" s="5" t="s">
        <v>3583</v>
      </c>
      <c r="E314" s="5" t="s">
        <v>3584</v>
      </c>
      <c r="F314" s="5" t="s">
        <v>851</v>
      </c>
      <c r="G314" s="5" t="s">
        <v>3588</v>
      </c>
      <c r="H314" s="51">
        <v>12900</v>
      </c>
      <c r="I314" s="22">
        <v>3451.34</v>
      </c>
      <c r="J314" s="22">
        <v>267.55</v>
      </c>
      <c r="K314" s="22">
        <v>273.76</v>
      </c>
      <c r="L314" s="47">
        <v>1000</v>
      </c>
      <c r="M314" s="22">
        <v>3451.34</v>
      </c>
      <c r="N314" s="22">
        <v>0</v>
      </c>
    </row>
    <row r="315" spans="1:14" hidden="1" x14ac:dyDescent="0.25">
      <c r="A315" s="5" t="s">
        <v>3805</v>
      </c>
      <c r="B315" s="5" t="s">
        <v>3586</v>
      </c>
      <c r="C315" s="5" t="s">
        <v>849</v>
      </c>
      <c r="D315" s="5" t="s">
        <v>3583</v>
      </c>
      <c r="E315" s="5" t="s">
        <v>3584</v>
      </c>
      <c r="F315" s="5" t="s">
        <v>851</v>
      </c>
      <c r="G315" s="5" t="s">
        <v>3588</v>
      </c>
      <c r="H315" s="51">
        <v>197450</v>
      </c>
      <c r="I315" s="22">
        <v>27324.14</v>
      </c>
      <c r="J315" s="22">
        <v>138.38999999999999</v>
      </c>
      <c r="K315" s="22">
        <v>137.33000000000001</v>
      </c>
      <c r="L315" s="47">
        <v>1000</v>
      </c>
      <c r="M315" s="22">
        <v>27324.14</v>
      </c>
      <c r="N315" s="22">
        <v>0</v>
      </c>
    </row>
    <row r="316" spans="1:14" hidden="1" x14ac:dyDescent="0.25">
      <c r="A316" s="5" t="s">
        <v>3806</v>
      </c>
      <c r="B316" s="5" t="s">
        <v>3586</v>
      </c>
      <c r="C316" s="5" t="s">
        <v>849</v>
      </c>
      <c r="D316" s="5" t="s">
        <v>3583</v>
      </c>
      <c r="E316" s="5" t="s">
        <v>3584</v>
      </c>
      <c r="F316" s="5" t="s">
        <v>853</v>
      </c>
      <c r="G316" s="5" t="s">
        <v>3603</v>
      </c>
      <c r="H316" s="51">
        <v>0</v>
      </c>
      <c r="I316" s="22">
        <v>0</v>
      </c>
      <c r="J316" s="22">
        <v>0</v>
      </c>
      <c r="K316" s="22">
        <v>1711.52</v>
      </c>
      <c r="L316" s="47">
        <v>1000</v>
      </c>
      <c r="M316" s="22">
        <v>0</v>
      </c>
      <c r="N316" s="22">
        <v>0</v>
      </c>
    </row>
    <row r="317" spans="1:14" x14ac:dyDescent="0.25">
      <c r="A317" s="5" t="s">
        <v>3807</v>
      </c>
      <c r="B317" s="5" t="s">
        <v>3590</v>
      </c>
      <c r="C317" s="5" t="s">
        <v>849</v>
      </c>
      <c r="D317" s="5" t="s">
        <v>3583</v>
      </c>
      <c r="E317" s="5" t="s">
        <v>3584</v>
      </c>
      <c r="F317" s="5" t="s">
        <v>853</v>
      </c>
      <c r="G317" s="5" t="s">
        <v>3603</v>
      </c>
      <c r="H317" s="51">
        <v>0</v>
      </c>
      <c r="I317" s="22">
        <v>0</v>
      </c>
      <c r="J317" s="22">
        <v>1016.81</v>
      </c>
      <c r="K317" s="22">
        <v>1098.47</v>
      </c>
      <c r="L317" s="47">
        <v>1000</v>
      </c>
      <c r="M317" s="22">
        <v>0</v>
      </c>
      <c r="N317" s="22">
        <v>0</v>
      </c>
    </row>
    <row r="318" spans="1:14" x14ac:dyDescent="0.25">
      <c r="A318" s="5" t="s">
        <v>3808</v>
      </c>
      <c r="B318" s="5" t="s">
        <v>3590</v>
      </c>
      <c r="C318" s="5" t="s">
        <v>849</v>
      </c>
      <c r="D318" s="5" t="s">
        <v>3583</v>
      </c>
      <c r="E318" s="5" t="s">
        <v>3584</v>
      </c>
      <c r="F318" s="5" t="s">
        <v>853</v>
      </c>
      <c r="G318" s="5" t="s">
        <v>3603</v>
      </c>
      <c r="H318" s="51">
        <v>0</v>
      </c>
      <c r="I318" s="22">
        <v>0</v>
      </c>
      <c r="J318" s="22">
        <v>0</v>
      </c>
      <c r="K318" s="22">
        <v>1366.13</v>
      </c>
      <c r="L318" s="47">
        <v>1000</v>
      </c>
      <c r="M318" s="22">
        <v>0</v>
      </c>
      <c r="N318" s="22">
        <v>0</v>
      </c>
    </row>
    <row r="319" spans="1:14" hidden="1" x14ac:dyDescent="0.25">
      <c r="A319" s="5" t="s">
        <v>3809</v>
      </c>
      <c r="B319" s="5" t="s">
        <v>3592</v>
      </c>
      <c r="C319" s="5" t="s">
        <v>849</v>
      </c>
      <c r="D319" s="5" t="s">
        <v>3583</v>
      </c>
      <c r="E319" s="5" t="s">
        <v>3584</v>
      </c>
      <c r="F319" s="5" t="s">
        <v>853</v>
      </c>
      <c r="G319" s="5" t="s">
        <v>3603</v>
      </c>
      <c r="H319" s="51">
        <v>0</v>
      </c>
      <c r="I319" s="22">
        <v>0</v>
      </c>
      <c r="J319" s="22">
        <v>0</v>
      </c>
      <c r="K319" s="22">
        <v>943.74</v>
      </c>
      <c r="L319" s="47">
        <v>1000</v>
      </c>
      <c r="M319" s="22">
        <v>0</v>
      </c>
      <c r="N319" s="22">
        <v>0</v>
      </c>
    </row>
    <row r="320" spans="1:14" hidden="1" x14ac:dyDescent="0.25">
      <c r="A320" s="5" t="s">
        <v>3810</v>
      </c>
      <c r="B320" s="5" t="s">
        <v>3592</v>
      </c>
      <c r="C320" s="5" t="s">
        <v>849</v>
      </c>
      <c r="D320" s="5" t="s">
        <v>3583</v>
      </c>
      <c r="E320" s="5" t="s">
        <v>3584</v>
      </c>
      <c r="F320" s="5" t="s">
        <v>853</v>
      </c>
      <c r="G320" s="5" t="s">
        <v>3603</v>
      </c>
      <c r="H320" s="51">
        <v>0</v>
      </c>
      <c r="I320" s="22">
        <v>0</v>
      </c>
      <c r="J320" s="22">
        <v>0</v>
      </c>
      <c r="K320" s="22">
        <v>1040.01</v>
      </c>
      <c r="L320" s="47">
        <v>1000</v>
      </c>
      <c r="M320" s="22">
        <v>0</v>
      </c>
      <c r="N320" s="22">
        <v>0</v>
      </c>
    </row>
    <row r="321" spans="1:14" hidden="1" x14ac:dyDescent="0.25">
      <c r="A321" s="5" t="s">
        <v>3811</v>
      </c>
      <c r="B321" s="5" t="s">
        <v>3592</v>
      </c>
      <c r="C321" s="5" t="s">
        <v>849</v>
      </c>
      <c r="D321" s="5" t="s">
        <v>3583</v>
      </c>
      <c r="E321" s="5" t="s">
        <v>3584</v>
      </c>
      <c r="F321" s="5" t="s">
        <v>853</v>
      </c>
      <c r="G321" s="5" t="s">
        <v>3603</v>
      </c>
      <c r="H321" s="51">
        <v>0</v>
      </c>
      <c r="I321" s="22">
        <v>0</v>
      </c>
      <c r="J321" s="22">
        <v>0</v>
      </c>
      <c r="K321" s="22">
        <v>883.19</v>
      </c>
      <c r="L321" s="47">
        <v>1000</v>
      </c>
      <c r="M321" s="22">
        <v>0</v>
      </c>
      <c r="N321" s="22">
        <v>0</v>
      </c>
    </row>
    <row r="322" spans="1:14" hidden="1" x14ac:dyDescent="0.25">
      <c r="A322" s="5" t="s">
        <v>3812</v>
      </c>
      <c r="B322" s="5" t="s">
        <v>3592</v>
      </c>
      <c r="C322" s="5" t="s">
        <v>849</v>
      </c>
      <c r="D322" s="5" t="s">
        <v>3583</v>
      </c>
      <c r="E322" s="5" t="s">
        <v>3584</v>
      </c>
      <c r="F322" s="5" t="s">
        <v>853</v>
      </c>
      <c r="G322" s="5" t="s">
        <v>3603</v>
      </c>
      <c r="H322" s="51">
        <v>0</v>
      </c>
      <c r="I322" s="22">
        <v>0</v>
      </c>
      <c r="J322" s="22">
        <v>0</v>
      </c>
      <c r="K322" s="22">
        <v>991.09</v>
      </c>
      <c r="L322" s="47">
        <v>1000</v>
      </c>
      <c r="M322" s="22">
        <v>0</v>
      </c>
      <c r="N322" s="22">
        <v>0</v>
      </c>
    </row>
    <row r="323" spans="1:14" hidden="1" x14ac:dyDescent="0.25">
      <c r="A323" s="5" t="s">
        <v>3813</v>
      </c>
      <c r="B323" s="5" t="s">
        <v>3592</v>
      </c>
      <c r="C323" s="5" t="s">
        <v>849</v>
      </c>
      <c r="D323" s="5" t="s">
        <v>3583</v>
      </c>
      <c r="E323" s="5" t="s">
        <v>3584</v>
      </c>
      <c r="F323" s="5" t="s">
        <v>853</v>
      </c>
      <c r="G323" s="5" t="s">
        <v>3603</v>
      </c>
      <c r="H323" s="51">
        <v>0</v>
      </c>
      <c r="I323" s="22">
        <v>0</v>
      </c>
      <c r="J323" s="22">
        <v>0</v>
      </c>
      <c r="K323" s="22">
        <v>1273.5</v>
      </c>
      <c r="L323" s="47">
        <v>1000</v>
      </c>
      <c r="M323" s="22">
        <v>0</v>
      </c>
      <c r="N323" s="22">
        <v>0</v>
      </c>
    </row>
    <row r="324" spans="1:14" x14ac:dyDescent="0.25">
      <c r="A324" s="5" t="s">
        <v>3814</v>
      </c>
      <c r="B324" s="5" t="s">
        <v>3590</v>
      </c>
      <c r="C324" s="5" t="s">
        <v>849</v>
      </c>
      <c r="D324" s="5" t="s">
        <v>3583</v>
      </c>
      <c r="E324" s="5" t="s">
        <v>3584</v>
      </c>
      <c r="F324" s="5" t="s">
        <v>851</v>
      </c>
      <c r="G324" s="5" t="s">
        <v>3585</v>
      </c>
      <c r="H324" s="51">
        <v>2489.08</v>
      </c>
      <c r="I324" s="22">
        <v>15163.24</v>
      </c>
      <c r="J324" s="22">
        <v>6091.91</v>
      </c>
      <c r="K324" s="22">
        <v>6138.12</v>
      </c>
      <c r="L324" s="47">
        <v>1000</v>
      </c>
      <c r="M324" s="22">
        <v>15163.24</v>
      </c>
      <c r="N324" s="22">
        <v>0</v>
      </c>
    </row>
    <row r="325" spans="1:14" hidden="1" x14ac:dyDescent="0.25">
      <c r="A325" s="5" t="s">
        <v>3815</v>
      </c>
      <c r="B325" s="5" t="s">
        <v>3592</v>
      </c>
      <c r="C325" s="5" t="s">
        <v>849</v>
      </c>
      <c r="D325" s="5" t="s">
        <v>3583</v>
      </c>
      <c r="E325" s="5" t="s">
        <v>3584</v>
      </c>
      <c r="F325" s="5" t="s">
        <v>853</v>
      </c>
      <c r="G325" s="5" t="s">
        <v>3603</v>
      </c>
      <c r="H325" s="51">
        <v>0</v>
      </c>
      <c r="I325" s="22">
        <v>0</v>
      </c>
      <c r="J325" s="22">
        <v>0</v>
      </c>
      <c r="K325" s="22">
        <v>1062.05</v>
      </c>
      <c r="L325" s="47">
        <v>1000</v>
      </c>
      <c r="M325" s="22">
        <v>0</v>
      </c>
      <c r="N325" s="22">
        <v>0</v>
      </c>
    </row>
    <row r="326" spans="1:14" hidden="1" x14ac:dyDescent="0.25">
      <c r="A326" s="5" t="s">
        <v>3816</v>
      </c>
      <c r="B326" s="5" t="s">
        <v>3592</v>
      </c>
      <c r="C326" s="5" t="s">
        <v>849</v>
      </c>
      <c r="D326" s="5" t="s">
        <v>3583</v>
      </c>
      <c r="E326" s="5" t="s">
        <v>3584</v>
      </c>
      <c r="F326" s="5" t="s">
        <v>853</v>
      </c>
      <c r="G326" s="5" t="s">
        <v>3603</v>
      </c>
      <c r="H326" s="51">
        <v>0</v>
      </c>
      <c r="I326" s="22">
        <v>0</v>
      </c>
      <c r="J326" s="22">
        <v>0</v>
      </c>
      <c r="K326" s="22">
        <v>1067.83</v>
      </c>
      <c r="L326" s="47">
        <v>1000</v>
      </c>
      <c r="M326" s="22">
        <v>0</v>
      </c>
      <c r="N326" s="22">
        <v>0</v>
      </c>
    </row>
    <row r="327" spans="1:14" hidden="1" x14ac:dyDescent="0.25">
      <c r="A327" s="5" t="s">
        <v>3817</v>
      </c>
      <c r="B327" s="5" t="s">
        <v>3592</v>
      </c>
      <c r="C327" s="5" t="s">
        <v>849</v>
      </c>
      <c r="D327" s="5" t="s">
        <v>3583</v>
      </c>
      <c r="E327" s="5" t="s">
        <v>3584</v>
      </c>
      <c r="F327" s="5" t="s">
        <v>853</v>
      </c>
      <c r="G327" s="5" t="s">
        <v>3603</v>
      </c>
      <c r="H327" s="51">
        <v>0</v>
      </c>
      <c r="I327" s="22">
        <v>0</v>
      </c>
      <c r="J327" s="22">
        <v>0</v>
      </c>
      <c r="K327" s="22">
        <v>1000.24</v>
      </c>
      <c r="L327" s="47">
        <v>1000</v>
      </c>
      <c r="M327" s="22">
        <v>0</v>
      </c>
      <c r="N327" s="22">
        <v>0</v>
      </c>
    </row>
    <row r="328" spans="1:14" hidden="1" x14ac:dyDescent="0.25">
      <c r="A328" s="5" t="s">
        <v>3818</v>
      </c>
      <c r="B328" s="5" t="s">
        <v>3592</v>
      </c>
      <c r="C328" s="5" t="s">
        <v>849</v>
      </c>
      <c r="D328" s="5" t="s">
        <v>3583</v>
      </c>
      <c r="E328" s="5" t="s">
        <v>3584</v>
      </c>
      <c r="F328" s="5" t="s">
        <v>853</v>
      </c>
      <c r="G328" s="5" t="s">
        <v>3603</v>
      </c>
      <c r="H328" s="51">
        <v>0</v>
      </c>
      <c r="I328" s="22">
        <v>0</v>
      </c>
      <c r="J328" s="22">
        <v>0</v>
      </c>
      <c r="K328" s="22">
        <v>973.98</v>
      </c>
      <c r="L328" s="47">
        <v>1000</v>
      </c>
      <c r="M328" s="22">
        <v>0</v>
      </c>
      <c r="N328" s="22">
        <v>0</v>
      </c>
    </row>
    <row r="329" spans="1:14" hidden="1" x14ac:dyDescent="0.25">
      <c r="A329" s="5" t="s">
        <v>3819</v>
      </c>
      <c r="B329" s="5" t="s">
        <v>3592</v>
      </c>
      <c r="C329" s="5" t="s">
        <v>849</v>
      </c>
      <c r="D329" s="5" t="s">
        <v>3583</v>
      </c>
      <c r="E329" s="5" t="s">
        <v>3584</v>
      </c>
      <c r="F329" s="5" t="s">
        <v>853</v>
      </c>
      <c r="G329" s="5" t="s">
        <v>3603</v>
      </c>
      <c r="H329" s="51">
        <v>0</v>
      </c>
      <c r="I329" s="22">
        <v>0</v>
      </c>
      <c r="J329" s="22">
        <v>0</v>
      </c>
      <c r="K329" s="22">
        <v>1242.9100000000001</v>
      </c>
      <c r="L329" s="47">
        <v>1000</v>
      </c>
      <c r="M329" s="22">
        <v>0</v>
      </c>
      <c r="N329" s="22">
        <v>0</v>
      </c>
    </row>
    <row r="330" spans="1:14" hidden="1" x14ac:dyDescent="0.25">
      <c r="A330" s="5" t="s">
        <v>3820</v>
      </c>
      <c r="B330" s="5" t="s">
        <v>3592</v>
      </c>
      <c r="C330" s="5" t="s">
        <v>849</v>
      </c>
      <c r="D330" s="5" t="s">
        <v>3583</v>
      </c>
      <c r="E330" s="5" t="s">
        <v>3584</v>
      </c>
      <c r="F330" s="5" t="s">
        <v>853</v>
      </c>
      <c r="G330" s="5" t="s">
        <v>3603</v>
      </c>
      <c r="H330" s="51">
        <v>0</v>
      </c>
      <c r="I330" s="22">
        <v>0</v>
      </c>
      <c r="J330" s="22">
        <v>0</v>
      </c>
      <c r="K330" s="22">
        <v>1050.52</v>
      </c>
      <c r="L330" s="47">
        <v>1000</v>
      </c>
      <c r="M330" s="22">
        <v>0</v>
      </c>
      <c r="N330" s="22">
        <v>0</v>
      </c>
    </row>
    <row r="331" spans="1:14" hidden="1" x14ac:dyDescent="0.25">
      <c r="A331" s="5" t="s">
        <v>3821</v>
      </c>
      <c r="B331" s="5" t="s">
        <v>3592</v>
      </c>
      <c r="C331" s="5" t="s">
        <v>849</v>
      </c>
      <c r="D331" s="5" t="s">
        <v>3583</v>
      </c>
      <c r="E331" s="5" t="s">
        <v>3584</v>
      </c>
      <c r="F331" s="5" t="s">
        <v>853</v>
      </c>
      <c r="G331" s="5" t="s">
        <v>3603</v>
      </c>
      <c r="H331" s="51">
        <v>0</v>
      </c>
      <c r="I331" s="22">
        <v>0</v>
      </c>
      <c r="J331" s="22">
        <v>0</v>
      </c>
      <c r="K331" s="22">
        <v>1036.29</v>
      </c>
      <c r="L331" s="47">
        <v>1000</v>
      </c>
      <c r="M331" s="22">
        <v>0</v>
      </c>
      <c r="N331" s="22">
        <v>0</v>
      </c>
    </row>
    <row r="332" spans="1:14" hidden="1" x14ac:dyDescent="0.25">
      <c r="A332" s="5" t="s">
        <v>3822</v>
      </c>
      <c r="B332" s="5" t="s">
        <v>3592</v>
      </c>
      <c r="C332" s="5" t="s">
        <v>849</v>
      </c>
      <c r="D332" s="5" t="s">
        <v>3583</v>
      </c>
      <c r="E332" s="5" t="s">
        <v>3584</v>
      </c>
      <c r="F332" s="5" t="s">
        <v>853</v>
      </c>
      <c r="G332" s="5" t="s">
        <v>3603</v>
      </c>
      <c r="H332" s="51">
        <v>0</v>
      </c>
      <c r="I332" s="22">
        <v>0</v>
      </c>
      <c r="J332" s="22">
        <v>0</v>
      </c>
      <c r="K332" s="22">
        <v>1031.94</v>
      </c>
      <c r="L332" s="47">
        <v>1000</v>
      </c>
      <c r="M332" s="22">
        <v>0</v>
      </c>
      <c r="N332" s="22">
        <v>0</v>
      </c>
    </row>
    <row r="333" spans="1:14" hidden="1" x14ac:dyDescent="0.25">
      <c r="A333" s="5" t="s">
        <v>3823</v>
      </c>
      <c r="B333" s="5" t="s">
        <v>3592</v>
      </c>
      <c r="C333" s="5" t="s">
        <v>849</v>
      </c>
      <c r="D333" s="5" t="s">
        <v>3583</v>
      </c>
      <c r="E333" s="5" t="s">
        <v>3584</v>
      </c>
      <c r="F333" s="5" t="s">
        <v>851</v>
      </c>
      <c r="G333" s="5" t="s">
        <v>3588</v>
      </c>
      <c r="H333" s="51">
        <v>13900</v>
      </c>
      <c r="I333" s="22">
        <v>846.13</v>
      </c>
      <c r="J333" s="22">
        <v>60.87</v>
      </c>
      <c r="K333" s="22">
        <v>60.95</v>
      </c>
      <c r="L333" s="47">
        <v>1000</v>
      </c>
      <c r="M333" s="22">
        <v>846.13</v>
      </c>
      <c r="N333" s="22">
        <v>0</v>
      </c>
    </row>
    <row r="334" spans="1:14" hidden="1" x14ac:dyDescent="0.25">
      <c r="A334" s="5" t="s">
        <v>3824</v>
      </c>
      <c r="B334" s="5" t="s">
        <v>3592</v>
      </c>
      <c r="C334" s="5" t="s">
        <v>849</v>
      </c>
      <c r="D334" s="5" t="s">
        <v>3583</v>
      </c>
      <c r="E334" s="5" t="s">
        <v>3584</v>
      </c>
      <c r="F334" s="5" t="s">
        <v>851</v>
      </c>
      <c r="G334" s="5" t="s">
        <v>3588</v>
      </c>
      <c r="H334" s="51">
        <v>19150</v>
      </c>
      <c r="I334" s="22">
        <v>1177.68</v>
      </c>
      <c r="J334" s="22">
        <v>61.5</v>
      </c>
      <c r="K334" s="22">
        <v>61.77</v>
      </c>
      <c r="L334" s="47">
        <v>1000</v>
      </c>
      <c r="M334" s="22">
        <v>1177.68</v>
      </c>
      <c r="N334" s="22">
        <v>0</v>
      </c>
    </row>
    <row r="335" spans="1:14" hidden="1" x14ac:dyDescent="0.25">
      <c r="A335" s="5" t="s">
        <v>3825</v>
      </c>
      <c r="B335" s="5" t="s">
        <v>3592</v>
      </c>
      <c r="C335" s="5" t="s">
        <v>849</v>
      </c>
      <c r="D335" s="5" t="s">
        <v>3583</v>
      </c>
      <c r="E335" s="5" t="s">
        <v>3584</v>
      </c>
      <c r="F335" s="5" t="s">
        <v>851</v>
      </c>
      <c r="G335" s="5" t="s">
        <v>3588</v>
      </c>
      <c r="H335" s="51">
        <v>20450</v>
      </c>
      <c r="I335" s="22">
        <v>1257.99</v>
      </c>
      <c r="J335" s="22">
        <v>61.52</v>
      </c>
      <c r="K335" s="22">
        <v>62.28</v>
      </c>
      <c r="L335" s="47">
        <v>1000</v>
      </c>
      <c r="M335" s="22">
        <v>1257.99</v>
      </c>
      <c r="N335" s="22">
        <v>0</v>
      </c>
    </row>
    <row r="336" spans="1:14" hidden="1" x14ac:dyDescent="0.25">
      <c r="A336" s="5" t="s">
        <v>3826</v>
      </c>
      <c r="B336" s="5" t="s">
        <v>3592</v>
      </c>
      <c r="C336" s="5" t="s">
        <v>849</v>
      </c>
      <c r="D336" s="5" t="s">
        <v>3583</v>
      </c>
      <c r="E336" s="5" t="s">
        <v>3584</v>
      </c>
      <c r="F336" s="5" t="s">
        <v>851</v>
      </c>
      <c r="G336" s="5" t="s">
        <v>3588</v>
      </c>
      <c r="H336" s="51">
        <v>3650</v>
      </c>
      <c r="I336" s="22">
        <v>224.54</v>
      </c>
      <c r="J336" s="22">
        <v>61.52</v>
      </c>
      <c r="K336" s="22">
        <v>61.82</v>
      </c>
      <c r="L336" s="47">
        <v>1000</v>
      </c>
      <c r="M336" s="22">
        <v>224.54</v>
      </c>
      <c r="N336" s="22">
        <v>0</v>
      </c>
    </row>
    <row r="337" spans="1:14" hidden="1" x14ac:dyDescent="0.25">
      <c r="A337" s="5" t="s">
        <v>3827</v>
      </c>
      <c r="B337" s="5" t="s">
        <v>3592</v>
      </c>
      <c r="C337" s="5" t="s">
        <v>849</v>
      </c>
      <c r="D337" s="5" t="s">
        <v>3583</v>
      </c>
      <c r="E337" s="5" t="s">
        <v>3584</v>
      </c>
      <c r="F337" s="5" t="s">
        <v>851</v>
      </c>
      <c r="G337" s="5" t="s">
        <v>3588</v>
      </c>
      <c r="H337" s="51">
        <v>9000</v>
      </c>
      <c r="I337" s="22">
        <v>547.85</v>
      </c>
      <c r="J337" s="22">
        <v>60.87</v>
      </c>
      <c r="K337" s="22">
        <v>61.28</v>
      </c>
      <c r="L337" s="47">
        <v>1000</v>
      </c>
      <c r="M337" s="22">
        <v>547.85</v>
      </c>
      <c r="N337" s="22">
        <v>0</v>
      </c>
    </row>
    <row r="338" spans="1:14" hidden="1" x14ac:dyDescent="0.25">
      <c r="A338" s="5" t="s">
        <v>3828</v>
      </c>
      <c r="B338" s="5" t="s">
        <v>3592</v>
      </c>
      <c r="C338" s="5" t="s">
        <v>849</v>
      </c>
      <c r="D338" s="5" t="s">
        <v>3583</v>
      </c>
      <c r="E338" s="5" t="s">
        <v>3584</v>
      </c>
      <c r="F338" s="5" t="s">
        <v>853</v>
      </c>
      <c r="G338" s="5" t="s">
        <v>3588</v>
      </c>
      <c r="H338" s="51">
        <v>0</v>
      </c>
      <c r="I338" s="22">
        <v>0</v>
      </c>
      <c r="J338" s="22">
        <v>63.43</v>
      </c>
      <c r="K338" s="22">
        <v>64.95</v>
      </c>
      <c r="L338" s="47">
        <v>1000</v>
      </c>
      <c r="M338" s="22">
        <v>0</v>
      </c>
      <c r="N338" s="22">
        <v>0</v>
      </c>
    </row>
    <row r="339" spans="1:14" hidden="1" x14ac:dyDescent="0.25">
      <c r="A339" s="5" t="s">
        <v>3829</v>
      </c>
      <c r="B339" s="5" t="s">
        <v>3592</v>
      </c>
      <c r="C339" s="5" t="s">
        <v>849</v>
      </c>
      <c r="D339" s="5" t="s">
        <v>3583</v>
      </c>
      <c r="E339" s="5" t="s">
        <v>3584</v>
      </c>
      <c r="F339" s="5" t="s">
        <v>851</v>
      </c>
      <c r="G339" s="5" t="s">
        <v>3588</v>
      </c>
      <c r="H339" s="51">
        <v>13000</v>
      </c>
      <c r="I339" s="22">
        <v>792.88</v>
      </c>
      <c r="J339" s="22">
        <v>60.99</v>
      </c>
      <c r="K339" s="22">
        <v>62.38</v>
      </c>
      <c r="L339" s="47">
        <v>1000</v>
      </c>
      <c r="M339" s="22">
        <v>792.88</v>
      </c>
      <c r="N339" s="22">
        <v>0</v>
      </c>
    </row>
    <row r="340" spans="1:14" hidden="1" x14ac:dyDescent="0.25">
      <c r="A340" s="5" t="s">
        <v>3830</v>
      </c>
      <c r="B340" s="5" t="s">
        <v>3592</v>
      </c>
      <c r="C340" s="5" t="s">
        <v>849</v>
      </c>
      <c r="D340" s="5" t="s">
        <v>3583</v>
      </c>
      <c r="E340" s="5" t="s">
        <v>3584</v>
      </c>
      <c r="F340" s="5" t="s">
        <v>851</v>
      </c>
      <c r="G340" s="5" t="s">
        <v>3588</v>
      </c>
      <c r="H340" s="51">
        <v>8300</v>
      </c>
      <c r="I340" s="22">
        <v>504.96</v>
      </c>
      <c r="J340" s="22">
        <v>60.84</v>
      </c>
      <c r="K340" s="22">
        <v>60.76</v>
      </c>
      <c r="L340" s="47">
        <v>1000</v>
      </c>
      <c r="M340" s="22">
        <v>504.96</v>
      </c>
      <c r="N340" s="22">
        <v>0</v>
      </c>
    </row>
    <row r="341" spans="1:14" hidden="1" x14ac:dyDescent="0.25">
      <c r="A341" s="5" t="s">
        <v>3831</v>
      </c>
      <c r="B341" s="5" t="s">
        <v>3592</v>
      </c>
      <c r="C341" s="5" t="s">
        <v>849</v>
      </c>
      <c r="D341" s="5" t="s">
        <v>3583</v>
      </c>
      <c r="E341" s="5" t="s">
        <v>3584</v>
      </c>
      <c r="F341" s="5" t="s">
        <v>853</v>
      </c>
      <c r="G341" s="5" t="s">
        <v>3588</v>
      </c>
      <c r="H341" s="51">
        <v>0</v>
      </c>
      <c r="I341" s="22">
        <v>0</v>
      </c>
      <c r="J341" s="22">
        <v>63.41</v>
      </c>
      <c r="K341" s="22">
        <v>64.930000000000007</v>
      </c>
      <c r="L341" s="47">
        <v>1000</v>
      </c>
      <c r="M341" s="22">
        <v>0</v>
      </c>
      <c r="N341" s="22">
        <v>0</v>
      </c>
    </row>
    <row r="342" spans="1:14" hidden="1" x14ac:dyDescent="0.25">
      <c r="A342" s="5" t="s">
        <v>3832</v>
      </c>
      <c r="B342" s="5" t="s">
        <v>3592</v>
      </c>
      <c r="C342" s="5" t="s">
        <v>849</v>
      </c>
      <c r="D342" s="5" t="s">
        <v>3583</v>
      </c>
      <c r="E342" s="5" t="s">
        <v>3584</v>
      </c>
      <c r="F342" s="5" t="s">
        <v>851</v>
      </c>
      <c r="G342" s="5" t="s">
        <v>3588</v>
      </c>
      <c r="H342" s="51">
        <v>21500</v>
      </c>
      <c r="I342" s="22">
        <v>1300.68</v>
      </c>
      <c r="J342" s="22">
        <v>60.5</v>
      </c>
      <c r="K342" s="22">
        <v>61.02</v>
      </c>
      <c r="L342" s="47">
        <v>1000</v>
      </c>
      <c r="M342" s="22">
        <v>1300.68</v>
      </c>
      <c r="N342" s="22">
        <v>0</v>
      </c>
    </row>
    <row r="343" spans="1:14" hidden="1" x14ac:dyDescent="0.25">
      <c r="A343" s="5" t="s">
        <v>3833</v>
      </c>
      <c r="B343" s="5" t="s">
        <v>3592</v>
      </c>
      <c r="C343" s="5" t="s">
        <v>849</v>
      </c>
      <c r="D343" s="5" t="s">
        <v>3583</v>
      </c>
      <c r="E343" s="5" t="s">
        <v>3584</v>
      </c>
      <c r="F343" s="5" t="s">
        <v>851</v>
      </c>
      <c r="G343" s="5" t="s">
        <v>3588</v>
      </c>
      <c r="H343" s="51">
        <v>17850</v>
      </c>
      <c r="I343" s="22">
        <v>1097.9000000000001</v>
      </c>
      <c r="J343" s="22">
        <v>61.51</v>
      </c>
      <c r="K343" s="22">
        <v>61.66</v>
      </c>
      <c r="L343" s="47">
        <v>1000</v>
      </c>
      <c r="M343" s="22">
        <v>1097.9000000000001</v>
      </c>
      <c r="N343" s="22">
        <v>0</v>
      </c>
    </row>
    <row r="344" spans="1:14" hidden="1" x14ac:dyDescent="0.25">
      <c r="A344" s="5" t="s">
        <v>3834</v>
      </c>
      <c r="B344" s="5" t="s">
        <v>3592</v>
      </c>
      <c r="C344" s="5" t="s">
        <v>849</v>
      </c>
      <c r="D344" s="5" t="s">
        <v>3583</v>
      </c>
      <c r="E344" s="5" t="s">
        <v>3584</v>
      </c>
      <c r="F344" s="5" t="s">
        <v>851</v>
      </c>
      <c r="G344" s="5" t="s">
        <v>3588</v>
      </c>
      <c r="H344" s="51">
        <v>15464</v>
      </c>
      <c r="I344" s="22">
        <v>948.65</v>
      </c>
      <c r="J344" s="22">
        <v>61.35</v>
      </c>
      <c r="K344" s="22">
        <v>61.88</v>
      </c>
      <c r="L344" s="47">
        <v>1000</v>
      </c>
      <c r="M344" s="22">
        <v>948.65</v>
      </c>
      <c r="N344" s="22">
        <v>0</v>
      </c>
    </row>
    <row r="345" spans="1:14" x14ac:dyDescent="0.25">
      <c r="A345" s="5" t="s">
        <v>3835</v>
      </c>
      <c r="B345" s="5" t="s">
        <v>3590</v>
      </c>
      <c r="C345" s="5" t="s">
        <v>849</v>
      </c>
      <c r="D345" s="5" t="s">
        <v>3583</v>
      </c>
      <c r="E345" s="5" t="s">
        <v>3584</v>
      </c>
      <c r="F345" s="5" t="s">
        <v>853</v>
      </c>
      <c r="G345" s="5" t="s">
        <v>3588</v>
      </c>
      <c r="H345" s="51">
        <v>0</v>
      </c>
      <c r="I345" s="22">
        <v>0</v>
      </c>
      <c r="J345" s="22">
        <v>0</v>
      </c>
      <c r="K345" s="22">
        <v>62.42</v>
      </c>
      <c r="L345" s="47">
        <v>1000</v>
      </c>
      <c r="M345" s="22">
        <v>0</v>
      </c>
      <c r="N345" s="22">
        <v>0</v>
      </c>
    </row>
    <row r="346" spans="1:14" x14ac:dyDescent="0.25">
      <c r="A346" s="5" t="s">
        <v>3836</v>
      </c>
      <c r="B346" s="5" t="s">
        <v>3590</v>
      </c>
      <c r="C346" s="5" t="s">
        <v>849</v>
      </c>
      <c r="D346" s="5" t="s">
        <v>3583</v>
      </c>
      <c r="E346" s="5" t="s">
        <v>3584</v>
      </c>
      <c r="F346" s="5" t="s">
        <v>853</v>
      </c>
      <c r="G346" s="5" t="s">
        <v>3603</v>
      </c>
      <c r="H346" s="51">
        <v>0</v>
      </c>
      <c r="I346" s="22">
        <v>0</v>
      </c>
      <c r="J346" s="22">
        <v>0</v>
      </c>
      <c r="K346" s="22">
        <v>8128.42</v>
      </c>
      <c r="L346" s="47">
        <v>1000</v>
      </c>
      <c r="M346" s="22">
        <v>0</v>
      </c>
      <c r="N346" s="22">
        <v>0</v>
      </c>
    </row>
    <row r="347" spans="1:14" x14ac:dyDescent="0.25">
      <c r="A347" s="5" t="s">
        <v>3837</v>
      </c>
      <c r="B347" s="5" t="s">
        <v>3590</v>
      </c>
      <c r="C347" s="5" t="s">
        <v>849</v>
      </c>
      <c r="D347" s="5" t="s">
        <v>3583</v>
      </c>
      <c r="E347" s="5" t="s">
        <v>3584</v>
      </c>
      <c r="F347" s="5" t="s">
        <v>853</v>
      </c>
      <c r="G347" s="5" t="s">
        <v>3603</v>
      </c>
      <c r="H347" s="51">
        <v>0</v>
      </c>
      <c r="I347" s="22">
        <v>0</v>
      </c>
      <c r="J347" s="22">
        <v>0</v>
      </c>
      <c r="K347" s="22">
        <v>1639.25</v>
      </c>
      <c r="L347" s="47">
        <v>1000</v>
      </c>
      <c r="M347" s="22">
        <v>0</v>
      </c>
      <c r="N347" s="22">
        <v>0</v>
      </c>
    </row>
    <row r="348" spans="1:14" hidden="1" x14ac:dyDescent="0.25">
      <c r="A348" s="5" t="s">
        <v>3838</v>
      </c>
      <c r="B348" s="5" t="s">
        <v>3592</v>
      </c>
      <c r="C348" s="5" t="s">
        <v>849</v>
      </c>
      <c r="D348" s="5" t="s">
        <v>3583</v>
      </c>
      <c r="E348" s="5" t="s">
        <v>3584</v>
      </c>
      <c r="F348" s="5" t="s">
        <v>853</v>
      </c>
      <c r="G348" s="5" t="s">
        <v>3603</v>
      </c>
      <c r="H348" s="51">
        <v>0</v>
      </c>
      <c r="I348" s="22">
        <v>0</v>
      </c>
      <c r="J348" s="22">
        <v>0</v>
      </c>
      <c r="K348" s="22">
        <v>15967.44</v>
      </c>
      <c r="L348" s="47">
        <v>1000</v>
      </c>
      <c r="M348" s="22">
        <v>0</v>
      </c>
      <c r="N348" s="22">
        <v>0</v>
      </c>
    </row>
    <row r="349" spans="1:14" hidden="1" x14ac:dyDescent="0.25">
      <c r="A349" s="5" t="s">
        <v>3839</v>
      </c>
      <c r="B349" s="5" t="s">
        <v>3592</v>
      </c>
      <c r="C349" s="5" t="s">
        <v>849</v>
      </c>
      <c r="D349" s="5" t="s">
        <v>3583</v>
      </c>
      <c r="E349" s="5" t="s">
        <v>3584</v>
      </c>
      <c r="F349" s="5" t="s">
        <v>853</v>
      </c>
      <c r="G349" s="5" t="s">
        <v>3603</v>
      </c>
      <c r="H349" s="51">
        <v>0</v>
      </c>
      <c r="I349" s="22">
        <v>0</v>
      </c>
      <c r="J349" s="22">
        <v>0</v>
      </c>
      <c r="K349" s="22">
        <v>1003.08</v>
      </c>
      <c r="L349" s="47">
        <v>1000</v>
      </c>
      <c r="M349" s="22">
        <v>0</v>
      </c>
      <c r="N349" s="22">
        <v>0</v>
      </c>
    </row>
    <row r="350" spans="1:14" hidden="1" x14ac:dyDescent="0.25">
      <c r="A350" s="5" t="s">
        <v>3840</v>
      </c>
      <c r="B350" s="5" t="s">
        <v>3592</v>
      </c>
      <c r="C350" s="5" t="s">
        <v>849</v>
      </c>
      <c r="D350" s="5" t="s">
        <v>3583</v>
      </c>
      <c r="E350" s="5" t="s">
        <v>3584</v>
      </c>
      <c r="F350" s="5" t="s">
        <v>851</v>
      </c>
      <c r="G350" s="5" t="s">
        <v>3588</v>
      </c>
      <c r="H350" s="51">
        <v>17960</v>
      </c>
      <c r="I350" s="22">
        <v>1101.98</v>
      </c>
      <c r="J350" s="22">
        <v>61.36</v>
      </c>
      <c r="K350" s="22">
        <v>61.87</v>
      </c>
      <c r="L350" s="47">
        <v>1000</v>
      </c>
      <c r="M350" s="22">
        <v>1101.98</v>
      </c>
      <c r="N350" s="22">
        <v>0</v>
      </c>
    </row>
    <row r="351" spans="1:14" hidden="1" x14ac:dyDescent="0.25">
      <c r="A351" s="5" t="s">
        <v>3841</v>
      </c>
      <c r="B351" s="5" t="s">
        <v>3592</v>
      </c>
      <c r="C351" s="5" t="s">
        <v>849</v>
      </c>
      <c r="D351" s="5" t="s">
        <v>3583</v>
      </c>
      <c r="E351" s="5" t="s">
        <v>3584</v>
      </c>
      <c r="F351" s="5" t="s">
        <v>851</v>
      </c>
      <c r="G351" s="5" t="s">
        <v>3588</v>
      </c>
      <c r="H351" s="51">
        <v>800</v>
      </c>
      <c r="I351" s="22">
        <v>48.62</v>
      </c>
      <c r="J351" s="22">
        <v>60.78</v>
      </c>
      <c r="K351" s="22">
        <v>61.3</v>
      </c>
      <c r="L351" s="47">
        <v>1000</v>
      </c>
      <c r="M351" s="22">
        <v>48.62</v>
      </c>
      <c r="N351" s="22">
        <v>0</v>
      </c>
    </row>
    <row r="352" spans="1:14" hidden="1" x14ac:dyDescent="0.25">
      <c r="A352" s="5" t="s">
        <v>3842</v>
      </c>
      <c r="B352" s="5" t="s">
        <v>3606</v>
      </c>
      <c r="C352" s="5" t="s">
        <v>849</v>
      </c>
      <c r="D352" s="5" t="s">
        <v>3583</v>
      </c>
      <c r="E352" s="5" t="s">
        <v>3584</v>
      </c>
      <c r="F352" s="5" t="s">
        <v>851</v>
      </c>
      <c r="G352" s="5" t="s">
        <v>3588</v>
      </c>
      <c r="H352" s="51">
        <v>1475</v>
      </c>
      <c r="I352" s="22">
        <v>535.4</v>
      </c>
      <c r="J352" s="22">
        <v>362.98</v>
      </c>
      <c r="K352" s="22">
        <v>371.69</v>
      </c>
      <c r="L352" s="47">
        <v>1000</v>
      </c>
      <c r="M352" s="22">
        <v>535.4</v>
      </c>
      <c r="N352" s="22">
        <v>0</v>
      </c>
    </row>
    <row r="353" spans="1:14" hidden="1" x14ac:dyDescent="0.25">
      <c r="A353" s="5" t="s">
        <v>3843</v>
      </c>
      <c r="B353" s="5" t="s">
        <v>3606</v>
      </c>
      <c r="C353" s="5" t="s">
        <v>849</v>
      </c>
      <c r="D353" s="5" t="s">
        <v>3583</v>
      </c>
      <c r="E353" s="5" t="s">
        <v>3584</v>
      </c>
      <c r="F353" s="5" t="s">
        <v>851</v>
      </c>
      <c r="G353" s="5" t="s">
        <v>3588</v>
      </c>
      <c r="H353" s="51">
        <v>965</v>
      </c>
      <c r="I353" s="22">
        <v>328.68</v>
      </c>
      <c r="J353" s="22">
        <v>340.6</v>
      </c>
      <c r="K353" s="22">
        <v>348.77</v>
      </c>
      <c r="L353" s="47">
        <v>1000</v>
      </c>
      <c r="M353" s="22">
        <v>328.68</v>
      </c>
      <c r="N353" s="22">
        <v>0</v>
      </c>
    </row>
    <row r="354" spans="1:14" hidden="1" x14ac:dyDescent="0.25">
      <c r="A354" s="5" t="s">
        <v>3844</v>
      </c>
      <c r="B354" s="5" t="s">
        <v>3606</v>
      </c>
      <c r="C354" s="5" t="s">
        <v>849</v>
      </c>
      <c r="D354" s="5" t="s">
        <v>3583</v>
      </c>
      <c r="E354" s="5" t="s">
        <v>3584</v>
      </c>
      <c r="F354" s="5" t="s">
        <v>851</v>
      </c>
      <c r="G354" s="5" t="s">
        <v>3588</v>
      </c>
      <c r="H354" s="51">
        <v>1932</v>
      </c>
      <c r="I354" s="22">
        <v>728.62</v>
      </c>
      <c r="J354" s="22">
        <v>377.13</v>
      </c>
      <c r="K354" s="22">
        <v>386.18</v>
      </c>
      <c r="L354" s="47">
        <v>1000</v>
      </c>
      <c r="M354" s="22">
        <v>728.62</v>
      </c>
      <c r="N354" s="22">
        <v>0</v>
      </c>
    </row>
    <row r="355" spans="1:14" hidden="1" x14ac:dyDescent="0.25">
      <c r="A355" s="5" t="s">
        <v>3845</v>
      </c>
      <c r="B355" s="5" t="s">
        <v>3606</v>
      </c>
      <c r="C355" s="5" t="s">
        <v>849</v>
      </c>
      <c r="D355" s="5" t="s">
        <v>3583</v>
      </c>
      <c r="E355" s="5" t="s">
        <v>3584</v>
      </c>
      <c r="F355" s="5" t="s">
        <v>853</v>
      </c>
      <c r="G355" s="5" t="s">
        <v>3588</v>
      </c>
      <c r="H355" s="51">
        <v>0</v>
      </c>
      <c r="I355" s="22">
        <v>0</v>
      </c>
      <c r="J355" s="22">
        <v>73.8</v>
      </c>
      <c r="K355" s="22">
        <v>405.74</v>
      </c>
      <c r="L355" s="47">
        <v>1000</v>
      </c>
      <c r="M355" s="22">
        <v>0</v>
      </c>
      <c r="N355" s="22">
        <v>0</v>
      </c>
    </row>
    <row r="356" spans="1:14" x14ac:dyDescent="0.25">
      <c r="A356" s="5" t="s">
        <v>3846</v>
      </c>
      <c r="B356" s="5" t="s">
        <v>3590</v>
      </c>
      <c r="C356" s="5" t="s">
        <v>849</v>
      </c>
      <c r="D356" s="5" t="s">
        <v>3583</v>
      </c>
      <c r="E356" s="5" t="s">
        <v>3584</v>
      </c>
      <c r="F356" s="5" t="s">
        <v>853</v>
      </c>
      <c r="G356" s="5" t="s">
        <v>3588</v>
      </c>
      <c r="H356" s="51">
        <v>0</v>
      </c>
      <c r="I356" s="22">
        <v>0</v>
      </c>
      <c r="J356" s="22">
        <v>110.66</v>
      </c>
      <c r="K356" s="22">
        <v>113.32</v>
      </c>
      <c r="L356" s="47">
        <v>1000</v>
      </c>
      <c r="M356" s="22">
        <v>0</v>
      </c>
      <c r="N356" s="22">
        <v>0</v>
      </c>
    </row>
    <row r="357" spans="1:14" x14ac:dyDescent="0.25">
      <c r="A357" s="5" t="s">
        <v>3847</v>
      </c>
      <c r="B357" s="5" t="s">
        <v>3590</v>
      </c>
      <c r="C357" s="5" t="s">
        <v>849</v>
      </c>
      <c r="D357" s="5" t="s">
        <v>3583</v>
      </c>
      <c r="E357" s="5" t="s">
        <v>3584</v>
      </c>
      <c r="F357" s="5" t="s">
        <v>853</v>
      </c>
      <c r="G357" s="5" t="s">
        <v>3588</v>
      </c>
      <c r="H357" s="51">
        <v>0</v>
      </c>
      <c r="I357" s="22">
        <v>0</v>
      </c>
      <c r="J357" s="22">
        <v>0</v>
      </c>
      <c r="K357" s="22">
        <v>96.52</v>
      </c>
      <c r="L357" s="47">
        <v>1000</v>
      </c>
      <c r="M357" s="22">
        <v>0</v>
      </c>
      <c r="N357" s="22">
        <v>0</v>
      </c>
    </row>
    <row r="358" spans="1:14" x14ac:dyDescent="0.25">
      <c r="A358" s="5" t="s">
        <v>3848</v>
      </c>
      <c r="B358" s="5" t="s">
        <v>3590</v>
      </c>
      <c r="C358" s="5" t="s">
        <v>849</v>
      </c>
      <c r="D358" s="5" t="s">
        <v>3583</v>
      </c>
      <c r="E358" s="5" t="s">
        <v>3584</v>
      </c>
      <c r="F358" s="5" t="s">
        <v>853</v>
      </c>
      <c r="G358" s="5" t="s">
        <v>3603</v>
      </c>
      <c r="H358" s="51">
        <v>0</v>
      </c>
      <c r="I358" s="22">
        <v>0</v>
      </c>
      <c r="J358" s="22">
        <v>0</v>
      </c>
      <c r="K358" s="22">
        <v>817.32</v>
      </c>
      <c r="L358" s="47">
        <v>1000</v>
      </c>
      <c r="M358" s="22">
        <v>0</v>
      </c>
      <c r="N358" s="22">
        <v>0</v>
      </c>
    </row>
    <row r="359" spans="1:14" hidden="1" x14ac:dyDescent="0.25">
      <c r="A359" s="5" t="s">
        <v>3849</v>
      </c>
      <c r="B359" s="5" t="s">
        <v>3592</v>
      </c>
      <c r="C359" s="5" t="s">
        <v>849</v>
      </c>
      <c r="D359" s="5" t="s">
        <v>3583</v>
      </c>
      <c r="E359" s="5" t="s">
        <v>3584</v>
      </c>
      <c r="F359" s="5" t="s">
        <v>853</v>
      </c>
      <c r="G359" s="5" t="s">
        <v>3603</v>
      </c>
      <c r="H359" s="51">
        <v>0</v>
      </c>
      <c r="I359" s="22">
        <v>0</v>
      </c>
      <c r="J359" s="22">
        <v>0</v>
      </c>
      <c r="K359" s="22">
        <v>14414.5</v>
      </c>
      <c r="L359" s="47">
        <v>1000</v>
      </c>
      <c r="M359" s="22">
        <v>0</v>
      </c>
      <c r="N359" s="22">
        <v>0</v>
      </c>
    </row>
    <row r="360" spans="1:14" x14ac:dyDescent="0.25">
      <c r="A360" s="5" t="s">
        <v>3850</v>
      </c>
      <c r="B360" s="5" t="s">
        <v>3590</v>
      </c>
      <c r="C360" s="5" t="s">
        <v>849</v>
      </c>
      <c r="D360" s="5" t="s">
        <v>3583</v>
      </c>
      <c r="E360" s="5" t="s">
        <v>3584</v>
      </c>
      <c r="F360" s="5" t="s">
        <v>853</v>
      </c>
      <c r="G360" s="5" t="s">
        <v>3603</v>
      </c>
      <c r="H360" s="51">
        <v>0</v>
      </c>
      <c r="I360" s="22">
        <v>0</v>
      </c>
      <c r="J360" s="22">
        <v>0</v>
      </c>
      <c r="K360" s="22">
        <v>1086.3499999999999</v>
      </c>
      <c r="L360" s="47">
        <v>1000</v>
      </c>
      <c r="M360" s="22">
        <v>0</v>
      </c>
      <c r="N360" s="22">
        <v>0</v>
      </c>
    </row>
    <row r="361" spans="1:14" x14ac:dyDescent="0.25">
      <c r="A361" s="5" t="s">
        <v>3851</v>
      </c>
      <c r="B361" s="5" t="s">
        <v>3590</v>
      </c>
      <c r="C361" s="5" t="s">
        <v>849</v>
      </c>
      <c r="D361" s="5" t="s">
        <v>3583</v>
      </c>
      <c r="E361" s="5" t="s">
        <v>3584</v>
      </c>
      <c r="F361" s="5" t="s">
        <v>853</v>
      </c>
      <c r="G361" s="5" t="s">
        <v>3603</v>
      </c>
      <c r="H361" s="51">
        <v>0</v>
      </c>
      <c r="I361" s="22">
        <v>0</v>
      </c>
      <c r="J361" s="22">
        <v>0</v>
      </c>
      <c r="K361" s="22">
        <v>721.12</v>
      </c>
      <c r="L361" s="47">
        <v>1000</v>
      </c>
      <c r="M361" s="22">
        <v>0</v>
      </c>
      <c r="N361" s="22">
        <v>0</v>
      </c>
    </row>
    <row r="362" spans="1:14" x14ac:dyDescent="0.25">
      <c r="A362" s="5" t="s">
        <v>3852</v>
      </c>
      <c r="B362" s="5" t="s">
        <v>3590</v>
      </c>
      <c r="C362" s="5" t="s">
        <v>849</v>
      </c>
      <c r="D362" s="5" t="s">
        <v>3583</v>
      </c>
      <c r="E362" s="5" t="s">
        <v>3584</v>
      </c>
      <c r="F362" s="5" t="s">
        <v>853</v>
      </c>
      <c r="G362" s="5" t="s">
        <v>3603</v>
      </c>
      <c r="H362" s="51">
        <v>0</v>
      </c>
      <c r="I362" s="22">
        <v>0</v>
      </c>
      <c r="J362" s="22">
        <v>0</v>
      </c>
      <c r="K362" s="22">
        <v>716.19</v>
      </c>
      <c r="L362" s="47">
        <v>1000</v>
      </c>
      <c r="M362" s="22">
        <v>0</v>
      </c>
      <c r="N362" s="22">
        <v>0</v>
      </c>
    </row>
    <row r="363" spans="1:14" x14ac:dyDescent="0.25">
      <c r="A363" s="5" t="s">
        <v>3853</v>
      </c>
      <c r="B363" s="5" t="s">
        <v>3590</v>
      </c>
      <c r="C363" s="5" t="s">
        <v>849</v>
      </c>
      <c r="D363" s="5" t="s">
        <v>3583</v>
      </c>
      <c r="E363" s="5" t="s">
        <v>3584</v>
      </c>
      <c r="F363" s="5" t="s">
        <v>853</v>
      </c>
      <c r="G363" s="5" t="s">
        <v>3603</v>
      </c>
      <c r="H363" s="51">
        <v>0</v>
      </c>
      <c r="I363" s="22">
        <v>0</v>
      </c>
      <c r="J363" s="22">
        <v>0</v>
      </c>
      <c r="K363" s="22">
        <v>1118.9100000000001</v>
      </c>
      <c r="L363" s="47">
        <v>1000</v>
      </c>
      <c r="M363" s="22">
        <v>0</v>
      </c>
      <c r="N363" s="22">
        <v>0</v>
      </c>
    </row>
    <row r="364" spans="1:14" x14ac:dyDescent="0.25">
      <c r="A364" s="5" t="s">
        <v>3854</v>
      </c>
      <c r="B364" s="5" t="s">
        <v>3590</v>
      </c>
      <c r="C364" s="5" t="s">
        <v>849</v>
      </c>
      <c r="D364" s="5" t="s">
        <v>3583</v>
      </c>
      <c r="E364" s="5" t="s">
        <v>3584</v>
      </c>
      <c r="F364" s="5" t="s">
        <v>853</v>
      </c>
      <c r="G364" s="5" t="s">
        <v>3603</v>
      </c>
      <c r="H364" s="51">
        <v>0</v>
      </c>
      <c r="I364" s="22">
        <v>0</v>
      </c>
      <c r="J364" s="22">
        <v>0</v>
      </c>
      <c r="K364" s="22">
        <v>1002.33</v>
      </c>
      <c r="L364" s="47">
        <v>1000</v>
      </c>
      <c r="M364" s="22">
        <v>0</v>
      </c>
      <c r="N364" s="22">
        <v>0</v>
      </c>
    </row>
    <row r="365" spans="1:14" x14ac:dyDescent="0.25">
      <c r="A365" s="5" t="s">
        <v>3855</v>
      </c>
      <c r="B365" s="5" t="s">
        <v>3590</v>
      </c>
      <c r="C365" s="5" t="s">
        <v>849</v>
      </c>
      <c r="D365" s="5" t="s">
        <v>3583</v>
      </c>
      <c r="E365" s="5" t="s">
        <v>3584</v>
      </c>
      <c r="F365" s="5" t="s">
        <v>853</v>
      </c>
      <c r="G365" s="5" t="s">
        <v>3603</v>
      </c>
      <c r="H365" s="51">
        <v>0</v>
      </c>
      <c r="I365" s="22">
        <v>0</v>
      </c>
      <c r="J365" s="22">
        <v>0</v>
      </c>
      <c r="K365" s="22">
        <v>761.67</v>
      </c>
      <c r="L365" s="47">
        <v>1000</v>
      </c>
      <c r="M365" s="22">
        <v>0</v>
      </c>
      <c r="N365" s="22">
        <v>0</v>
      </c>
    </row>
    <row r="366" spans="1:14" x14ac:dyDescent="0.25">
      <c r="A366" s="5" t="s">
        <v>3856</v>
      </c>
      <c r="B366" s="5" t="s">
        <v>3590</v>
      </c>
      <c r="C366" s="5" t="s">
        <v>849</v>
      </c>
      <c r="D366" s="5" t="s">
        <v>3583</v>
      </c>
      <c r="E366" s="5" t="s">
        <v>3584</v>
      </c>
      <c r="F366" s="5" t="s">
        <v>853</v>
      </c>
      <c r="G366" s="5" t="s">
        <v>3603</v>
      </c>
      <c r="H366" s="51">
        <v>0</v>
      </c>
      <c r="I366" s="22">
        <v>0</v>
      </c>
      <c r="J366" s="22">
        <v>0</v>
      </c>
      <c r="K366" s="22">
        <v>767.55</v>
      </c>
      <c r="L366" s="47">
        <v>1000</v>
      </c>
      <c r="M366" s="22">
        <v>0</v>
      </c>
      <c r="N366" s="22">
        <v>0</v>
      </c>
    </row>
    <row r="367" spans="1:14" x14ac:dyDescent="0.25">
      <c r="A367" s="5" t="s">
        <v>3857</v>
      </c>
      <c r="B367" s="5" t="s">
        <v>3590</v>
      </c>
      <c r="C367" s="5" t="s">
        <v>849</v>
      </c>
      <c r="D367" s="5" t="s">
        <v>3583</v>
      </c>
      <c r="E367" s="5" t="s">
        <v>3584</v>
      </c>
      <c r="F367" s="5" t="s">
        <v>853</v>
      </c>
      <c r="G367" s="5" t="s">
        <v>3603</v>
      </c>
      <c r="H367" s="51">
        <v>0</v>
      </c>
      <c r="I367" s="22">
        <v>0</v>
      </c>
      <c r="J367" s="22">
        <v>0</v>
      </c>
      <c r="K367" s="22">
        <v>726.17</v>
      </c>
      <c r="L367" s="47">
        <v>1000</v>
      </c>
      <c r="M367" s="22">
        <v>0</v>
      </c>
      <c r="N367" s="22">
        <v>0</v>
      </c>
    </row>
    <row r="368" spans="1:14" hidden="1" x14ac:dyDescent="0.25">
      <c r="A368" s="5" t="s">
        <v>3858</v>
      </c>
      <c r="B368" s="5" t="s">
        <v>3592</v>
      </c>
      <c r="C368" s="5" t="s">
        <v>849</v>
      </c>
      <c r="D368" s="5" t="s">
        <v>3583</v>
      </c>
      <c r="E368" s="5" t="s">
        <v>3584</v>
      </c>
      <c r="F368" s="5" t="s">
        <v>853</v>
      </c>
      <c r="G368" s="5" t="s">
        <v>3603</v>
      </c>
      <c r="H368" s="51">
        <v>0</v>
      </c>
      <c r="I368" s="22">
        <v>0</v>
      </c>
      <c r="J368" s="22">
        <v>0</v>
      </c>
      <c r="K368" s="22">
        <v>980.73</v>
      </c>
      <c r="L368" s="47">
        <v>1000</v>
      </c>
      <c r="M368" s="22">
        <v>0</v>
      </c>
      <c r="N368" s="22">
        <v>0</v>
      </c>
    </row>
    <row r="369" spans="1:14" hidden="1" x14ac:dyDescent="0.25">
      <c r="A369" s="5" t="s">
        <v>3859</v>
      </c>
      <c r="B369" s="5" t="s">
        <v>3582</v>
      </c>
      <c r="C369" s="5" t="s">
        <v>849</v>
      </c>
      <c r="D369" s="5" t="s">
        <v>3583</v>
      </c>
      <c r="E369" s="5" t="s">
        <v>3584</v>
      </c>
      <c r="F369" s="5" t="s">
        <v>853</v>
      </c>
      <c r="G369" s="5" t="s">
        <v>3603</v>
      </c>
      <c r="H369" s="51">
        <v>0</v>
      </c>
      <c r="I369" s="22">
        <v>0</v>
      </c>
      <c r="J369" s="22">
        <v>0</v>
      </c>
      <c r="K369" s="22">
        <v>440.79</v>
      </c>
      <c r="L369" s="47">
        <v>1000</v>
      </c>
      <c r="M369" s="22">
        <v>0</v>
      </c>
      <c r="N369" s="22">
        <v>0</v>
      </c>
    </row>
    <row r="370" spans="1:14" hidden="1" x14ac:dyDescent="0.25">
      <c r="A370" s="5" t="s">
        <v>3860</v>
      </c>
      <c r="B370" s="5" t="s">
        <v>3592</v>
      </c>
      <c r="C370" s="5" t="s">
        <v>849</v>
      </c>
      <c r="D370" s="5" t="s">
        <v>3583</v>
      </c>
      <c r="E370" s="5" t="s">
        <v>3584</v>
      </c>
      <c r="F370" s="5" t="s">
        <v>853</v>
      </c>
      <c r="G370" s="5" t="s">
        <v>3603</v>
      </c>
      <c r="H370" s="51">
        <v>0</v>
      </c>
      <c r="I370" s="22">
        <v>0</v>
      </c>
      <c r="J370" s="22">
        <v>0</v>
      </c>
      <c r="K370" s="22">
        <v>1317.04</v>
      </c>
      <c r="L370" s="47">
        <v>1000</v>
      </c>
      <c r="M370" s="22">
        <v>0</v>
      </c>
      <c r="N370" s="22">
        <v>0</v>
      </c>
    </row>
    <row r="371" spans="1:14" x14ac:dyDescent="0.25">
      <c r="A371" s="5" t="s">
        <v>3861</v>
      </c>
      <c r="B371" s="5" t="s">
        <v>3590</v>
      </c>
      <c r="C371" s="5" t="s">
        <v>849</v>
      </c>
      <c r="D371" s="5" t="s">
        <v>3583</v>
      </c>
      <c r="E371" s="5" t="s">
        <v>3584</v>
      </c>
      <c r="F371" s="5" t="s">
        <v>853</v>
      </c>
      <c r="G371" s="5" t="s">
        <v>3603</v>
      </c>
      <c r="H371" s="51">
        <v>0</v>
      </c>
      <c r="I371" s="22">
        <v>0</v>
      </c>
      <c r="J371" s="22">
        <v>0</v>
      </c>
      <c r="K371" s="22">
        <v>5217.91</v>
      </c>
      <c r="L371" s="47">
        <v>1000</v>
      </c>
      <c r="M371" s="22">
        <v>0</v>
      </c>
      <c r="N371" s="22">
        <v>0</v>
      </c>
    </row>
    <row r="372" spans="1:14" x14ac:dyDescent="0.25">
      <c r="A372" s="5" t="s">
        <v>3862</v>
      </c>
      <c r="B372" s="5" t="s">
        <v>3590</v>
      </c>
      <c r="C372" s="5" t="s">
        <v>849</v>
      </c>
      <c r="D372" s="5" t="s">
        <v>3583</v>
      </c>
      <c r="E372" s="5" t="s">
        <v>3584</v>
      </c>
      <c r="F372" s="5" t="s">
        <v>853</v>
      </c>
      <c r="G372" s="5" t="s">
        <v>3603</v>
      </c>
      <c r="H372" s="51">
        <v>0</v>
      </c>
      <c r="I372" s="22">
        <v>0</v>
      </c>
      <c r="J372" s="22">
        <v>0</v>
      </c>
      <c r="K372" s="22">
        <v>6247.85</v>
      </c>
      <c r="L372" s="47">
        <v>1000</v>
      </c>
      <c r="M372" s="22">
        <v>0</v>
      </c>
      <c r="N372" s="22">
        <v>0</v>
      </c>
    </row>
    <row r="373" spans="1:14" hidden="1" x14ac:dyDescent="0.25">
      <c r="A373" s="5" t="s">
        <v>3863</v>
      </c>
      <c r="B373" s="5" t="s">
        <v>3592</v>
      </c>
      <c r="C373" s="5" t="s">
        <v>849</v>
      </c>
      <c r="D373" s="5" t="s">
        <v>3583</v>
      </c>
      <c r="E373" s="5" t="s">
        <v>3584</v>
      </c>
      <c r="F373" s="5" t="s">
        <v>853</v>
      </c>
      <c r="G373" s="5" t="s">
        <v>3603</v>
      </c>
      <c r="H373" s="51">
        <v>0</v>
      </c>
      <c r="I373" s="22">
        <v>0</v>
      </c>
      <c r="J373" s="22">
        <v>0</v>
      </c>
      <c r="K373" s="22">
        <v>983.4</v>
      </c>
      <c r="L373" s="47">
        <v>1000</v>
      </c>
      <c r="M373" s="22">
        <v>0</v>
      </c>
      <c r="N373" s="22">
        <v>0</v>
      </c>
    </row>
    <row r="374" spans="1:14" hidden="1" x14ac:dyDescent="0.25">
      <c r="A374" s="5" t="s">
        <v>3864</v>
      </c>
      <c r="B374" s="5" t="s">
        <v>3592</v>
      </c>
      <c r="C374" s="5" t="s">
        <v>849</v>
      </c>
      <c r="D374" s="5" t="s">
        <v>3583</v>
      </c>
      <c r="E374" s="5" t="s">
        <v>3584</v>
      </c>
      <c r="F374" s="5" t="s">
        <v>853</v>
      </c>
      <c r="G374" s="5" t="s">
        <v>3603</v>
      </c>
      <c r="H374" s="51">
        <v>0</v>
      </c>
      <c r="I374" s="22">
        <v>0</v>
      </c>
      <c r="J374" s="22">
        <v>0</v>
      </c>
      <c r="K374" s="22">
        <v>1160.58</v>
      </c>
      <c r="L374" s="47">
        <v>1000</v>
      </c>
      <c r="M374" s="22">
        <v>0</v>
      </c>
      <c r="N374" s="22">
        <v>0</v>
      </c>
    </row>
    <row r="375" spans="1:14" hidden="1" x14ac:dyDescent="0.25">
      <c r="A375" s="5" t="s">
        <v>3865</v>
      </c>
      <c r="B375" s="5" t="s">
        <v>3592</v>
      </c>
      <c r="C375" s="5" t="s">
        <v>849</v>
      </c>
      <c r="D375" s="5" t="s">
        <v>3583</v>
      </c>
      <c r="E375" s="5" t="s">
        <v>3584</v>
      </c>
      <c r="F375" s="5" t="s">
        <v>853</v>
      </c>
      <c r="G375" s="5" t="s">
        <v>3603</v>
      </c>
      <c r="H375" s="51">
        <v>0</v>
      </c>
      <c r="I375" s="22">
        <v>0</v>
      </c>
      <c r="J375" s="22">
        <v>0</v>
      </c>
      <c r="K375" s="22">
        <v>1053.49</v>
      </c>
      <c r="L375" s="47">
        <v>1000</v>
      </c>
      <c r="M375" s="22">
        <v>0</v>
      </c>
      <c r="N375" s="22">
        <v>0</v>
      </c>
    </row>
    <row r="376" spans="1:14" hidden="1" x14ac:dyDescent="0.25">
      <c r="A376" s="5" t="s">
        <v>3866</v>
      </c>
      <c r="B376" s="5" t="s">
        <v>3592</v>
      </c>
      <c r="C376" s="5" t="s">
        <v>849</v>
      </c>
      <c r="D376" s="5" t="s">
        <v>3583</v>
      </c>
      <c r="E376" s="5" t="s">
        <v>3584</v>
      </c>
      <c r="F376" s="5" t="s">
        <v>853</v>
      </c>
      <c r="G376" s="5" t="s">
        <v>3603</v>
      </c>
      <c r="H376" s="51">
        <v>0</v>
      </c>
      <c r="I376" s="22">
        <v>0</v>
      </c>
      <c r="J376" s="22">
        <v>0</v>
      </c>
      <c r="K376" s="22">
        <v>1035.27</v>
      </c>
      <c r="L376" s="47">
        <v>1000</v>
      </c>
      <c r="M376" s="22">
        <v>0</v>
      </c>
      <c r="N376" s="22">
        <v>0</v>
      </c>
    </row>
    <row r="377" spans="1:14" hidden="1" x14ac:dyDescent="0.25">
      <c r="A377" s="5" t="s">
        <v>3867</v>
      </c>
      <c r="B377" s="5" t="s">
        <v>3592</v>
      </c>
      <c r="C377" s="5" t="s">
        <v>849</v>
      </c>
      <c r="D377" s="5" t="s">
        <v>3583</v>
      </c>
      <c r="E377" s="5" t="s">
        <v>3584</v>
      </c>
      <c r="F377" s="5" t="s">
        <v>853</v>
      </c>
      <c r="G377" s="5" t="s">
        <v>3603</v>
      </c>
      <c r="H377" s="51">
        <v>0</v>
      </c>
      <c r="I377" s="22">
        <v>0</v>
      </c>
      <c r="J377" s="22">
        <v>0</v>
      </c>
      <c r="K377" s="22">
        <v>749.38</v>
      </c>
      <c r="L377" s="47">
        <v>1000</v>
      </c>
      <c r="M377" s="22">
        <v>0</v>
      </c>
      <c r="N377" s="22">
        <v>0</v>
      </c>
    </row>
    <row r="378" spans="1:14" hidden="1" x14ac:dyDescent="0.25">
      <c r="A378" s="5" t="s">
        <v>3868</v>
      </c>
      <c r="B378" s="5" t="s">
        <v>3592</v>
      </c>
      <c r="C378" s="5" t="s">
        <v>849</v>
      </c>
      <c r="D378" s="5" t="s">
        <v>3583</v>
      </c>
      <c r="E378" s="5" t="s">
        <v>3584</v>
      </c>
      <c r="F378" s="5" t="s">
        <v>851</v>
      </c>
      <c r="G378" s="5" t="s">
        <v>3588</v>
      </c>
      <c r="H378" s="51">
        <v>3000</v>
      </c>
      <c r="I378" s="22">
        <v>182.5</v>
      </c>
      <c r="J378" s="22">
        <v>60.83</v>
      </c>
      <c r="K378" s="22">
        <v>61.03</v>
      </c>
      <c r="L378" s="47">
        <v>1000</v>
      </c>
      <c r="M378" s="22">
        <v>182.5</v>
      </c>
      <c r="N378" s="22">
        <v>0</v>
      </c>
    </row>
    <row r="379" spans="1:14" hidden="1" x14ac:dyDescent="0.25">
      <c r="A379" s="5" t="s">
        <v>3869</v>
      </c>
      <c r="B379" s="5" t="s">
        <v>3592</v>
      </c>
      <c r="C379" s="5" t="s">
        <v>849</v>
      </c>
      <c r="D379" s="5" t="s">
        <v>3583</v>
      </c>
      <c r="E379" s="5" t="s">
        <v>3584</v>
      </c>
      <c r="F379" s="5" t="s">
        <v>853</v>
      </c>
      <c r="G379" s="5" t="s">
        <v>3588</v>
      </c>
      <c r="H379" s="51">
        <v>0</v>
      </c>
      <c r="I379" s="22">
        <v>0</v>
      </c>
      <c r="J379" s="22">
        <v>62.49</v>
      </c>
      <c r="K379" s="22">
        <v>63.99</v>
      </c>
      <c r="L379" s="47">
        <v>1000</v>
      </c>
      <c r="M379" s="22">
        <v>0</v>
      </c>
      <c r="N379" s="22">
        <v>0</v>
      </c>
    </row>
    <row r="380" spans="1:14" hidden="1" x14ac:dyDescent="0.25">
      <c r="A380" s="5" t="s">
        <v>3870</v>
      </c>
      <c r="B380" s="5" t="s">
        <v>3592</v>
      </c>
      <c r="C380" s="5" t="s">
        <v>849</v>
      </c>
      <c r="D380" s="5" t="s">
        <v>3583</v>
      </c>
      <c r="E380" s="5" t="s">
        <v>3584</v>
      </c>
      <c r="F380" s="5" t="s">
        <v>853</v>
      </c>
      <c r="G380" s="5" t="s">
        <v>3588</v>
      </c>
      <c r="H380" s="51">
        <v>0</v>
      </c>
      <c r="I380" s="22">
        <v>0</v>
      </c>
      <c r="J380" s="22">
        <v>62.67</v>
      </c>
      <c r="K380" s="22">
        <v>64.17</v>
      </c>
      <c r="L380" s="47">
        <v>1000</v>
      </c>
      <c r="M380" s="22">
        <v>0</v>
      </c>
      <c r="N380" s="22">
        <v>0</v>
      </c>
    </row>
    <row r="381" spans="1:14" hidden="1" x14ac:dyDescent="0.25">
      <c r="A381" s="5" t="s">
        <v>3871</v>
      </c>
      <c r="B381" s="5" t="s">
        <v>3592</v>
      </c>
      <c r="C381" s="5" t="s">
        <v>849</v>
      </c>
      <c r="D381" s="5" t="s">
        <v>3583</v>
      </c>
      <c r="E381" s="5" t="s">
        <v>3584</v>
      </c>
      <c r="F381" s="5" t="s">
        <v>851</v>
      </c>
      <c r="G381" s="5" t="s">
        <v>3588</v>
      </c>
      <c r="H381" s="51">
        <v>40900</v>
      </c>
      <c r="I381" s="22">
        <v>2515.64</v>
      </c>
      <c r="J381" s="22">
        <v>61.51</v>
      </c>
      <c r="K381" s="22">
        <v>62.04</v>
      </c>
      <c r="L381" s="47">
        <v>1000</v>
      </c>
      <c r="M381" s="22">
        <v>2515.64</v>
      </c>
      <c r="N381" s="22">
        <v>0</v>
      </c>
    </row>
    <row r="382" spans="1:14" hidden="1" x14ac:dyDescent="0.25">
      <c r="A382" s="5" t="s">
        <v>3872</v>
      </c>
      <c r="B382" s="5" t="s">
        <v>3592</v>
      </c>
      <c r="C382" s="5" t="s">
        <v>849</v>
      </c>
      <c r="D382" s="5" t="s">
        <v>3583</v>
      </c>
      <c r="E382" s="5" t="s">
        <v>3584</v>
      </c>
      <c r="F382" s="5" t="s">
        <v>851</v>
      </c>
      <c r="G382" s="5" t="s">
        <v>3588</v>
      </c>
      <c r="H382" s="51">
        <v>41000</v>
      </c>
      <c r="I382" s="22">
        <v>2541.04</v>
      </c>
      <c r="J382" s="22">
        <v>61.98</v>
      </c>
      <c r="K382" s="22">
        <v>62.51</v>
      </c>
      <c r="L382" s="47">
        <v>1000</v>
      </c>
      <c r="M382" s="22">
        <v>2541.04</v>
      </c>
      <c r="N382" s="22">
        <v>0</v>
      </c>
    </row>
    <row r="383" spans="1:14" hidden="1" x14ac:dyDescent="0.25">
      <c r="A383" s="5" t="s">
        <v>3873</v>
      </c>
      <c r="B383" s="5" t="s">
        <v>3592</v>
      </c>
      <c r="C383" s="5" t="s">
        <v>849</v>
      </c>
      <c r="D383" s="5" t="s">
        <v>3583</v>
      </c>
      <c r="E383" s="5" t="s">
        <v>3584</v>
      </c>
      <c r="F383" s="5" t="s">
        <v>851</v>
      </c>
      <c r="G383" s="5" t="s">
        <v>3588</v>
      </c>
      <c r="H383" s="51">
        <v>7500</v>
      </c>
      <c r="I383" s="22">
        <v>461.23</v>
      </c>
      <c r="J383" s="22">
        <v>61.5</v>
      </c>
      <c r="K383" s="22">
        <v>61.83</v>
      </c>
      <c r="L383" s="47">
        <v>1000</v>
      </c>
      <c r="M383" s="22">
        <v>461.23</v>
      </c>
      <c r="N383" s="22">
        <v>0</v>
      </c>
    </row>
    <row r="384" spans="1:14" hidden="1" x14ac:dyDescent="0.25">
      <c r="A384" s="5" t="s">
        <v>3874</v>
      </c>
      <c r="B384" s="5" t="s">
        <v>3592</v>
      </c>
      <c r="C384" s="5" t="s">
        <v>849</v>
      </c>
      <c r="D384" s="5" t="s">
        <v>3583</v>
      </c>
      <c r="E384" s="5" t="s">
        <v>3584</v>
      </c>
      <c r="F384" s="5" t="s">
        <v>851</v>
      </c>
      <c r="G384" s="5" t="s">
        <v>3588</v>
      </c>
      <c r="H384" s="51">
        <v>64546</v>
      </c>
      <c r="I384" s="22">
        <v>3970.08</v>
      </c>
      <c r="J384" s="22">
        <v>61.51</v>
      </c>
      <c r="K384" s="22">
        <v>62.05</v>
      </c>
      <c r="L384" s="47">
        <v>1000</v>
      </c>
      <c r="M384" s="22">
        <v>3970.08</v>
      </c>
      <c r="N384" s="22">
        <v>0</v>
      </c>
    </row>
    <row r="385" spans="1:14" hidden="1" x14ac:dyDescent="0.25">
      <c r="A385" s="5" t="s">
        <v>3875</v>
      </c>
      <c r="B385" s="5" t="s">
        <v>3592</v>
      </c>
      <c r="C385" s="5" t="s">
        <v>849</v>
      </c>
      <c r="D385" s="5" t="s">
        <v>3583</v>
      </c>
      <c r="E385" s="5" t="s">
        <v>3584</v>
      </c>
      <c r="F385" s="5" t="s">
        <v>851</v>
      </c>
      <c r="G385" s="5" t="s">
        <v>3588</v>
      </c>
      <c r="H385" s="51">
        <v>62000</v>
      </c>
      <c r="I385" s="22">
        <v>3772.32</v>
      </c>
      <c r="J385" s="22">
        <v>60.84</v>
      </c>
      <c r="K385" s="22">
        <v>60.94</v>
      </c>
      <c r="L385" s="47">
        <v>1000</v>
      </c>
      <c r="M385" s="22">
        <v>3772.32</v>
      </c>
      <c r="N385" s="22">
        <v>0</v>
      </c>
    </row>
    <row r="386" spans="1:14" hidden="1" x14ac:dyDescent="0.25">
      <c r="A386" s="5" t="s">
        <v>3876</v>
      </c>
      <c r="B386" s="5" t="s">
        <v>3592</v>
      </c>
      <c r="C386" s="5" t="s">
        <v>849</v>
      </c>
      <c r="D386" s="5" t="s">
        <v>3583</v>
      </c>
      <c r="E386" s="5" t="s">
        <v>3584</v>
      </c>
      <c r="F386" s="5" t="s">
        <v>853</v>
      </c>
      <c r="G386" s="5" t="s">
        <v>3603</v>
      </c>
      <c r="H386" s="51">
        <v>0</v>
      </c>
      <c r="I386" s="22">
        <v>0</v>
      </c>
      <c r="J386" s="22">
        <v>0</v>
      </c>
      <c r="K386" s="22">
        <v>1268.58</v>
      </c>
      <c r="L386" s="47">
        <v>1000</v>
      </c>
      <c r="M386" s="22">
        <v>0</v>
      </c>
      <c r="N386" s="22">
        <v>0</v>
      </c>
    </row>
    <row r="387" spans="1:14" hidden="1" x14ac:dyDescent="0.25">
      <c r="A387" s="5" t="s">
        <v>3877</v>
      </c>
      <c r="B387" s="5" t="s">
        <v>3592</v>
      </c>
      <c r="C387" s="5" t="s">
        <v>849</v>
      </c>
      <c r="D387" s="5" t="s">
        <v>3583</v>
      </c>
      <c r="E387" s="5" t="s">
        <v>3584</v>
      </c>
      <c r="F387" s="5" t="s">
        <v>853</v>
      </c>
      <c r="G387" s="5" t="s">
        <v>3603</v>
      </c>
      <c r="H387" s="51">
        <v>0</v>
      </c>
      <c r="I387" s="22">
        <v>0</v>
      </c>
      <c r="J387" s="22">
        <v>0</v>
      </c>
      <c r="K387" s="22">
        <v>1228.78</v>
      </c>
      <c r="L387" s="47">
        <v>1000</v>
      </c>
      <c r="M387" s="22">
        <v>0</v>
      </c>
      <c r="N387" s="22">
        <v>0</v>
      </c>
    </row>
    <row r="388" spans="1:14" hidden="1" x14ac:dyDescent="0.25">
      <c r="A388" s="5" t="s">
        <v>3878</v>
      </c>
      <c r="B388" s="5" t="s">
        <v>3586</v>
      </c>
      <c r="C388" s="5" t="s">
        <v>849</v>
      </c>
      <c r="D388" s="5" t="s">
        <v>3583</v>
      </c>
      <c r="E388" s="5" t="s">
        <v>3584</v>
      </c>
      <c r="F388" s="5" t="s">
        <v>851</v>
      </c>
      <c r="G388" s="5" t="s">
        <v>3588</v>
      </c>
      <c r="H388" s="51">
        <v>146000</v>
      </c>
      <c r="I388" s="22">
        <v>9526.16</v>
      </c>
      <c r="J388" s="22">
        <v>65.25</v>
      </c>
      <c r="K388" s="22">
        <v>62</v>
      </c>
      <c r="L388" s="47">
        <v>1000</v>
      </c>
      <c r="M388" s="22">
        <v>9526.16</v>
      </c>
      <c r="N388" s="22">
        <v>0</v>
      </c>
    </row>
    <row r="389" spans="1:14" hidden="1" x14ac:dyDescent="0.25">
      <c r="A389" s="5" t="s">
        <v>3878</v>
      </c>
      <c r="B389" s="5" t="s">
        <v>3592</v>
      </c>
      <c r="C389" s="5" t="s">
        <v>849</v>
      </c>
      <c r="D389" s="5" t="s">
        <v>3583</v>
      </c>
      <c r="E389" s="5" t="s">
        <v>3584</v>
      </c>
      <c r="F389" s="5" t="s">
        <v>851</v>
      </c>
      <c r="G389" s="5" t="s">
        <v>3588</v>
      </c>
      <c r="H389" s="51">
        <v>10000</v>
      </c>
      <c r="I389" s="22">
        <v>611.57000000000005</v>
      </c>
      <c r="J389" s="22">
        <v>61.16</v>
      </c>
      <c r="K389" s="22">
        <v>61.71</v>
      </c>
      <c r="L389" s="47">
        <v>1000</v>
      </c>
      <c r="M389" s="22">
        <v>611.57000000000005</v>
      </c>
      <c r="N389" s="22">
        <v>0</v>
      </c>
    </row>
    <row r="390" spans="1:14" hidden="1" x14ac:dyDescent="0.25">
      <c r="A390" s="5" t="s">
        <v>3879</v>
      </c>
      <c r="B390" s="5" t="s">
        <v>3592</v>
      </c>
      <c r="C390" s="5" t="s">
        <v>849</v>
      </c>
      <c r="D390" s="5" t="s">
        <v>3583</v>
      </c>
      <c r="E390" s="5" t="s">
        <v>3584</v>
      </c>
      <c r="F390" s="5" t="s">
        <v>853</v>
      </c>
      <c r="G390" s="5" t="s">
        <v>3588</v>
      </c>
      <c r="H390" s="51">
        <v>0</v>
      </c>
      <c r="I390" s="22">
        <v>0</v>
      </c>
      <c r="J390" s="22">
        <v>61.5</v>
      </c>
      <c r="K390" s="22">
        <v>61.85</v>
      </c>
      <c r="L390" s="47">
        <v>1000</v>
      </c>
      <c r="M390" s="22">
        <v>0</v>
      </c>
      <c r="N390" s="22">
        <v>0</v>
      </c>
    </row>
    <row r="391" spans="1:14" hidden="1" x14ac:dyDescent="0.25">
      <c r="A391" s="5" t="s">
        <v>3880</v>
      </c>
      <c r="B391" s="5" t="s">
        <v>3592</v>
      </c>
      <c r="C391" s="5" t="s">
        <v>849</v>
      </c>
      <c r="D391" s="5" t="s">
        <v>3583</v>
      </c>
      <c r="E391" s="5" t="s">
        <v>3584</v>
      </c>
      <c r="F391" s="5" t="s">
        <v>853</v>
      </c>
      <c r="G391" s="5" t="s">
        <v>3588</v>
      </c>
      <c r="H391" s="51">
        <v>0</v>
      </c>
      <c r="I391" s="22">
        <v>0</v>
      </c>
      <c r="J391" s="22">
        <v>62.49</v>
      </c>
      <c r="K391" s="22">
        <v>63.99</v>
      </c>
      <c r="L391" s="47">
        <v>1000</v>
      </c>
      <c r="M391" s="22">
        <v>0</v>
      </c>
      <c r="N391" s="22">
        <v>0</v>
      </c>
    </row>
    <row r="392" spans="1:14" hidden="1" x14ac:dyDescent="0.25">
      <c r="A392" s="5" t="s">
        <v>3881</v>
      </c>
      <c r="B392" s="5" t="s">
        <v>3592</v>
      </c>
      <c r="C392" s="5" t="s">
        <v>849</v>
      </c>
      <c r="D392" s="5" t="s">
        <v>3583</v>
      </c>
      <c r="E392" s="5" t="s">
        <v>3584</v>
      </c>
      <c r="F392" s="5" t="s">
        <v>851</v>
      </c>
      <c r="G392" s="5" t="s">
        <v>3588</v>
      </c>
      <c r="H392" s="51">
        <v>2375</v>
      </c>
      <c r="I392" s="22">
        <v>144.52000000000001</v>
      </c>
      <c r="J392" s="22">
        <v>60.85</v>
      </c>
      <c r="K392" s="22">
        <v>61.18</v>
      </c>
      <c r="L392" s="47">
        <v>1000</v>
      </c>
      <c r="M392" s="22">
        <v>144.52000000000001</v>
      </c>
      <c r="N392" s="22">
        <v>0</v>
      </c>
    </row>
    <row r="393" spans="1:14" hidden="1" x14ac:dyDescent="0.25">
      <c r="A393" s="5" t="s">
        <v>3882</v>
      </c>
      <c r="B393" s="5" t="s">
        <v>3592</v>
      </c>
      <c r="C393" s="5" t="s">
        <v>849</v>
      </c>
      <c r="D393" s="5" t="s">
        <v>3583</v>
      </c>
      <c r="E393" s="5" t="s">
        <v>3584</v>
      </c>
      <c r="F393" s="5" t="s">
        <v>851</v>
      </c>
      <c r="G393" s="5" t="s">
        <v>3588</v>
      </c>
      <c r="H393" s="51">
        <v>5900</v>
      </c>
      <c r="I393" s="22">
        <v>362.88</v>
      </c>
      <c r="J393" s="22">
        <v>61.51</v>
      </c>
      <c r="K393" s="22">
        <v>61.76</v>
      </c>
      <c r="L393" s="47">
        <v>1000</v>
      </c>
      <c r="M393" s="22">
        <v>362.88</v>
      </c>
      <c r="N393" s="22">
        <v>0</v>
      </c>
    </row>
    <row r="394" spans="1:14" hidden="1" x14ac:dyDescent="0.25">
      <c r="A394" s="5" t="s">
        <v>3883</v>
      </c>
      <c r="B394" s="5" t="s">
        <v>3592</v>
      </c>
      <c r="C394" s="5" t="s">
        <v>849</v>
      </c>
      <c r="D394" s="5" t="s">
        <v>3583</v>
      </c>
      <c r="E394" s="5" t="s">
        <v>3584</v>
      </c>
      <c r="F394" s="5" t="s">
        <v>853</v>
      </c>
      <c r="G394" s="5" t="s">
        <v>3588</v>
      </c>
      <c r="H394" s="51">
        <v>0</v>
      </c>
      <c r="I394" s="22">
        <v>0</v>
      </c>
      <c r="J394" s="22">
        <v>62.67</v>
      </c>
      <c r="K394" s="22">
        <v>64.17</v>
      </c>
      <c r="L394" s="47">
        <v>1000</v>
      </c>
      <c r="M394" s="22">
        <v>0</v>
      </c>
      <c r="N394" s="22">
        <v>0</v>
      </c>
    </row>
    <row r="395" spans="1:14" hidden="1" x14ac:dyDescent="0.25">
      <c r="A395" s="5" t="s">
        <v>3884</v>
      </c>
      <c r="B395" s="5" t="s">
        <v>3592</v>
      </c>
      <c r="C395" s="5" t="s">
        <v>849</v>
      </c>
      <c r="D395" s="5" t="s">
        <v>3583</v>
      </c>
      <c r="E395" s="5" t="s">
        <v>3584</v>
      </c>
      <c r="F395" s="5" t="s">
        <v>853</v>
      </c>
      <c r="G395" s="5" t="s">
        <v>3588</v>
      </c>
      <c r="H395" s="51">
        <v>0</v>
      </c>
      <c r="I395" s="22">
        <v>0</v>
      </c>
      <c r="J395" s="22">
        <v>0</v>
      </c>
      <c r="K395" s="22">
        <v>63.99</v>
      </c>
      <c r="L395" s="47">
        <v>1000</v>
      </c>
      <c r="M395" s="22">
        <v>0</v>
      </c>
      <c r="N395" s="22">
        <v>0</v>
      </c>
    </row>
    <row r="396" spans="1:14" hidden="1" x14ac:dyDescent="0.25">
      <c r="A396" s="5" t="s">
        <v>3885</v>
      </c>
      <c r="B396" s="5" t="s">
        <v>3592</v>
      </c>
      <c r="C396" s="5" t="s">
        <v>849</v>
      </c>
      <c r="D396" s="5" t="s">
        <v>3583</v>
      </c>
      <c r="E396" s="5" t="s">
        <v>3584</v>
      </c>
      <c r="F396" s="5" t="s">
        <v>853</v>
      </c>
      <c r="G396" s="5" t="s">
        <v>3588</v>
      </c>
      <c r="H396" s="51">
        <v>0</v>
      </c>
      <c r="I396" s="22">
        <v>0</v>
      </c>
      <c r="J396" s="22">
        <v>0</v>
      </c>
      <c r="K396" s="22">
        <v>63.99</v>
      </c>
      <c r="L396" s="47">
        <v>1000</v>
      </c>
      <c r="M396" s="22">
        <v>0</v>
      </c>
      <c r="N396" s="22">
        <v>0</v>
      </c>
    </row>
    <row r="397" spans="1:14" hidden="1" x14ac:dyDescent="0.25">
      <c r="A397" s="5" t="s">
        <v>3886</v>
      </c>
      <c r="B397" s="5" t="s">
        <v>3592</v>
      </c>
      <c r="C397" s="5" t="s">
        <v>849</v>
      </c>
      <c r="D397" s="5" t="s">
        <v>3583</v>
      </c>
      <c r="E397" s="5" t="s">
        <v>3584</v>
      </c>
      <c r="F397" s="5" t="s">
        <v>853</v>
      </c>
      <c r="G397" s="5" t="s">
        <v>3603</v>
      </c>
      <c r="H397" s="51">
        <v>0</v>
      </c>
      <c r="I397" s="22">
        <v>0</v>
      </c>
      <c r="J397" s="22">
        <v>0</v>
      </c>
      <c r="K397" s="22">
        <v>1122.6300000000001</v>
      </c>
      <c r="L397" s="47">
        <v>1000</v>
      </c>
      <c r="M397" s="22">
        <v>0</v>
      </c>
      <c r="N397" s="22">
        <v>0</v>
      </c>
    </row>
    <row r="398" spans="1:14" hidden="1" x14ac:dyDescent="0.25">
      <c r="A398" s="5" t="s">
        <v>3887</v>
      </c>
      <c r="B398" s="5" t="s">
        <v>3592</v>
      </c>
      <c r="C398" s="5" t="s">
        <v>849</v>
      </c>
      <c r="D398" s="5" t="s">
        <v>3583</v>
      </c>
      <c r="E398" s="5" t="s">
        <v>3584</v>
      </c>
      <c r="F398" s="5" t="s">
        <v>853</v>
      </c>
      <c r="G398" s="5" t="s">
        <v>3603</v>
      </c>
      <c r="H398" s="51">
        <v>0</v>
      </c>
      <c r="I398" s="22">
        <v>0</v>
      </c>
      <c r="J398" s="22">
        <v>0</v>
      </c>
      <c r="K398" s="22">
        <v>1288.52</v>
      </c>
      <c r="L398" s="47">
        <v>1000</v>
      </c>
      <c r="M398" s="22">
        <v>0</v>
      </c>
      <c r="N398" s="22">
        <v>0</v>
      </c>
    </row>
    <row r="399" spans="1:14" x14ac:dyDescent="0.25">
      <c r="A399" s="5" t="s">
        <v>3888</v>
      </c>
      <c r="B399" s="5" t="s">
        <v>3590</v>
      </c>
      <c r="C399" s="5" t="s">
        <v>849</v>
      </c>
      <c r="D399" s="5" t="s">
        <v>3583</v>
      </c>
      <c r="E399" s="5" t="s">
        <v>3584</v>
      </c>
      <c r="F399" s="5" t="s">
        <v>851</v>
      </c>
      <c r="G399" s="5" t="s">
        <v>3588</v>
      </c>
      <c r="H399" s="51">
        <v>19750</v>
      </c>
      <c r="I399" s="22">
        <v>1237.3399999999999</v>
      </c>
      <c r="J399" s="22">
        <v>62.65</v>
      </c>
      <c r="K399" s="22">
        <v>61.37</v>
      </c>
      <c r="L399" s="47">
        <v>1000</v>
      </c>
      <c r="M399" s="22">
        <v>1237.3399999999999</v>
      </c>
      <c r="N399" s="22">
        <v>0</v>
      </c>
    </row>
    <row r="400" spans="1:14" hidden="1" x14ac:dyDescent="0.25">
      <c r="A400" s="5" t="s">
        <v>3889</v>
      </c>
      <c r="B400" s="5" t="s">
        <v>3592</v>
      </c>
      <c r="C400" s="5" t="s">
        <v>849</v>
      </c>
      <c r="D400" s="5" t="s">
        <v>3583</v>
      </c>
      <c r="E400" s="5" t="s">
        <v>3584</v>
      </c>
      <c r="F400" s="5" t="s">
        <v>853</v>
      </c>
      <c r="G400" s="5" t="s">
        <v>3603</v>
      </c>
      <c r="H400" s="51">
        <v>0</v>
      </c>
      <c r="I400" s="22">
        <v>0</v>
      </c>
      <c r="J400" s="22">
        <v>0</v>
      </c>
      <c r="K400" s="22">
        <v>714.38</v>
      </c>
      <c r="L400" s="47">
        <v>1000</v>
      </c>
      <c r="M400" s="22">
        <v>0</v>
      </c>
      <c r="N400" s="22">
        <v>0</v>
      </c>
    </row>
    <row r="401" spans="1:14" hidden="1" x14ac:dyDescent="0.25">
      <c r="A401" s="5" t="s">
        <v>3890</v>
      </c>
      <c r="B401" s="5" t="s">
        <v>3582</v>
      </c>
      <c r="C401" s="5" t="s">
        <v>849</v>
      </c>
      <c r="D401" s="5" t="s">
        <v>3583</v>
      </c>
      <c r="E401" s="5" t="s">
        <v>3584</v>
      </c>
      <c r="F401" s="5" t="s">
        <v>851</v>
      </c>
      <c r="G401" s="5" t="s">
        <v>3588</v>
      </c>
      <c r="H401" s="51">
        <v>207700</v>
      </c>
      <c r="I401" s="22">
        <v>23899.29</v>
      </c>
      <c r="J401" s="22">
        <v>115.07</v>
      </c>
      <c r="K401" s="22">
        <v>112.84</v>
      </c>
      <c r="L401" s="47">
        <v>1000</v>
      </c>
      <c r="M401" s="22">
        <v>23899.29</v>
      </c>
      <c r="N401" s="22">
        <v>0</v>
      </c>
    </row>
    <row r="402" spans="1:14" hidden="1" x14ac:dyDescent="0.25">
      <c r="A402" s="5" t="s">
        <v>3891</v>
      </c>
      <c r="B402" s="5" t="s">
        <v>3582</v>
      </c>
      <c r="C402" s="5" t="s">
        <v>849</v>
      </c>
      <c r="D402" s="5" t="s">
        <v>3583</v>
      </c>
      <c r="E402" s="5" t="s">
        <v>3584</v>
      </c>
      <c r="F402" s="5" t="s">
        <v>851</v>
      </c>
      <c r="G402" s="5" t="s">
        <v>3588</v>
      </c>
      <c r="H402" s="51">
        <v>218250</v>
      </c>
      <c r="I402" s="22">
        <v>24988.15</v>
      </c>
      <c r="J402" s="22">
        <v>114.49</v>
      </c>
      <c r="K402" s="22">
        <v>115.83</v>
      </c>
      <c r="L402" s="47">
        <v>1000</v>
      </c>
      <c r="M402" s="22">
        <v>24988.15</v>
      </c>
      <c r="N402" s="22">
        <v>0</v>
      </c>
    </row>
    <row r="403" spans="1:14" hidden="1" x14ac:dyDescent="0.25">
      <c r="A403" s="5" t="s">
        <v>3891</v>
      </c>
      <c r="B403" s="5" t="s">
        <v>3586</v>
      </c>
      <c r="C403" s="5" t="s">
        <v>849</v>
      </c>
      <c r="D403" s="5" t="s">
        <v>3583</v>
      </c>
      <c r="E403" s="5" t="s">
        <v>3584</v>
      </c>
      <c r="F403" s="5" t="s">
        <v>853</v>
      </c>
      <c r="G403" s="5" t="s">
        <v>3588</v>
      </c>
      <c r="H403" s="51">
        <v>0</v>
      </c>
      <c r="I403" s="22">
        <v>0</v>
      </c>
      <c r="J403" s="22">
        <v>0</v>
      </c>
      <c r="K403" s="22">
        <v>121.03</v>
      </c>
      <c r="L403" s="47">
        <v>1000</v>
      </c>
      <c r="M403" s="22">
        <v>0</v>
      </c>
      <c r="N403" s="22">
        <v>0</v>
      </c>
    </row>
    <row r="404" spans="1:14" hidden="1" x14ac:dyDescent="0.25">
      <c r="A404" s="5" t="s">
        <v>3892</v>
      </c>
      <c r="B404" s="5" t="s">
        <v>3582</v>
      </c>
      <c r="C404" s="5" t="s">
        <v>849</v>
      </c>
      <c r="D404" s="5" t="s">
        <v>3583</v>
      </c>
      <c r="E404" s="5" t="s">
        <v>3584</v>
      </c>
      <c r="F404" s="5" t="s">
        <v>851</v>
      </c>
      <c r="G404" s="5" t="s">
        <v>3588</v>
      </c>
      <c r="H404" s="51">
        <v>133200</v>
      </c>
      <c r="I404" s="22">
        <v>15333.68</v>
      </c>
      <c r="J404" s="22">
        <v>115.12</v>
      </c>
      <c r="K404" s="22">
        <v>115.53</v>
      </c>
      <c r="L404" s="47">
        <v>1000</v>
      </c>
      <c r="M404" s="22">
        <v>15333.68</v>
      </c>
      <c r="N404" s="22">
        <v>0</v>
      </c>
    </row>
    <row r="405" spans="1:14" x14ac:dyDescent="0.25">
      <c r="A405" s="5" t="s">
        <v>3893</v>
      </c>
      <c r="B405" s="5" t="s">
        <v>3590</v>
      </c>
      <c r="C405" s="5" t="s">
        <v>849</v>
      </c>
      <c r="D405" s="5" t="s">
        <v>3583</v>
      </c>
      <c r="E405" s="5" t="s">
        <v>3584</v>
      </c>
      <c r="F405" s="5" t="s">
        <v>853</v>
      </c>
      <c r="G405" s="5" t="s">
        <v>3603</v>
      </c>
      <c r="H405" s="51">
        <v>0</v>
      </c>
      <c r="I405" s="22">
        <v>0</v>
      </c>
      <c r="J405" s="22">
        <v>0</v>
      </c>
      <c r="K405" s="22">
        <v>1106.46</v>
      </c>
      <c r="L405" s="47">
        <v>1000</v>
      </c>
      <c r="M405" s="22">
        <v>0</v>
      </c>
      <c r="N405" s="22">
        <v>0</v>
      </c>
    </row>
    <row r="406" spans="1:14" x14ac:dyDescent="0.25">
      <c r="A406" s="5" t="s">
        <v>3894</v>
      </c>
      <c r="B406" s="5" t="s">
        <v>3590</v>
      </c>
      <c r="C406" s="5" t="s">
        <v>849</v>
      </c>
      <c r="D406" s="5" t="s">
        <v>3583</v>
      </c>
      <c r="E406" s="5" t="s">
        <v>3584</v>
      </c>
      <c r="F406" s="5" t="s">
        <v>853</v>
      </c>
      <c r="G406" s="5" t="s">
        <v>3603</v>
      </c>
      <c r="H406" s="51">
        <v>0</v>
      </c>
      <c r="I406" s="22">
        <v>0</v>
      </c>
      <c r="J406" s="22">
        <v>0</v>
      </c>
      <c r="K406" s="22">
        <v>826.1</v>
      </c>
      <c r="L406" s="47">
        <v>1000</v>
      </c>
      <c r="M406" s="22">
        <v>0</v>
      </c>
      <c r="N406" s="22">
        <v>0</v>
      </c>
    </row>
    <row r="407" spans="1:14" x14ac:dyDescent="0.25">
      <c r="A407" s="5" t="s">
        <v>3895</v>
      </c>
      <c r="B407" s="5" t="s">
        <v>3590</v>
      </c>
      <c r="C407" s="5" t="s">
        <v>849</v>
      </c>
      <c r="D407" s="5" t="s">
        <v>3583</v>
      </c>
      <c r="E407" s="5" t="s">
        <v>3584</v>
      </c>
      <c r="F407" s="5" t="s">
        <v>853</v>
      </c>
      <c r="G407" s="5" t="s">
        <v>3588</v>
      </c>
      <c r="H407" s="51">
        <v>0</v>
      </c>
      <c r="I407" s="22">
        <v>0</v>
      </c>
      <c r="J407" s="22">
        <v>90.52</v>
      </c>
      <c r="K407" s="22">
        <v>92.69</v>
      </c>
      <c r="L407" s="47">
        <v>1000</v>
      </c>
      <c r="M407" s="22">
        <v>0</v>
      </c>
      <c r="N407" s="22">
        <v>0</v>
      </c>
    </row>
    <row r="408" spans="1:14" x14ac:dyDescent="0.25">
      <c r="A408" s="5" t="s">
        <v>3896</v>
      </c>
      <c r="B408" s="5" t="s">
        <v>3590</v>
      </c>
      <c r="C408" s="5" t="s">
        <v>849</v>
      </c>
      <c r="D408" s="5" t="s">
        <v>3583</v>
      </c>
      <c r="E408" s="5" t="s">
        <v>3584</v>
      </c>
      <c r="F408" s="5" t="s">
        <v>853</v>
      </c>
      <c r="G408" s="5" t="s">
        <v>3588</v>
      </c>
      <c r="H408" s="51">
        <v>0</v>
      </c>
      <c r="I408" s="22">
        <v>0</v>
      </c>
      <c r="J408" s="22">
        <v>91.43</v>
      </c>
      <c r="K408" s="22">
        <v>93.62</v>
      </c>
      <c r="L408" s="47">
        <v>1000</v>
      </c>
      <c r="M408" s="22">
        <v>0</v>
      </c>
      <c r="N408" s="22">
        <v>0</v>
      </c>
    </row>
    <row r="409" spans="1:14" x14ac:dyDescent="0.25">
      <c r="A409" s="5" t="s">
        <v>3897</v>
      </c>
      <c r="B409" s="5" t="s">
        <v>3590</v>
      </c>
      <c r="C409" s="5" t="s">
        <v>849</v>
      </c>
      <c r="D409" s="5" t="s">
        <v>3583</v>
      </c>
      <c r="E409" s="5" t="s">
        <v>3584</v>
      </c>
      <c r="F409" s="5" t="s">
        <v>853</v>
      </c>
      <c r="G409" s="5" t="s">
        <v>3588</v>
      </c>
      <c r="H409" s="51">
        <v>0</v>
      </c>
      <c r="I409" s="22">
        <v>0</v>
      </c>
      <c r="J409" s="22">
        <v>88.47</v>
      </c>
      <c r="K409" s="22">
        <v>90.59</v>
      </c>
      <c r="L409" s="47">
        <v>1000</v>
      </c>
      <c r="M409" s="22">
        <v>0</v>
      </c>
      <c r="N409" s="22">
        <v>0</v>
      </c>
    </row>
    <row r="410" spans="1:14" x14ac:dyDescent="0.25">
      <c r="A410" s="5" t="s">
        <v>3898</v>
      </c>
      <c r="B410" s="5" t="s">
        <v>3590</v>
      </c>
      <c r="C410" s="5" t="s">
        <v>849</v>
      </c>
      <c r="D410" s="5" t="s">
        <v>3583</v>
      </c>
      <c r="E410" s="5" t="s">
        <v>3584</v>
      </c>
      <c r="F410" s="5" t="s">
        <v>853</v>
      </c>
      <c r="G410" s="5" t="s">
        <v>3588</v>
      </c>
      <c r="H410" s="51">
        <v>0</v>
      </c>
      <c r="I410" s="22">
        <v>0</v>
      </c>
      <c r="J410" s="22">
        <v>90.28</v>
      </c>
      <c r="K410" s="22">
        <v>92.45</v>
      </c>
      <c r="L410" s="47">
        <v>1000</v>
      </c>
      <c r="M410" s="22">
        <v>0</v>
      </c>
      <c r="N410" s="22">
        <v>0</v>
      </c>
    </row>
    <row r="411" spans="1:14" hidden="1" x14ac:dyDescent="0.25">
      <c r="A411" s="5" t="s">
        <v>3899</v>
      </c>
      <c r="B411" s="5" t="s">
        <v>3586</v>
      </c>
      <c r="C411" s="5" t="s">
        <v>849</v>
      </c>
      <c r="D411" s="5" t="s">
        <v>3583</v>
      </c>
      <c r="E411" s="5" t="s">
        <v>3584</v>
      </c>
      <c r="F411" s="5" t="s">
        <v>853</v>
      </c>
      <c r="G411" s="5" t="s">
        <v>3588</v>
      </c>
      <c r="H411" s="51">
        <v>0</v>
      </c>
      <c r="I411" s="22">
        <v>0</v>
      </c>
      <c r="J411" s="22">
        <v>0</v>
      </c>
      <c r="K411" s="22">
        <v>267.18</v>
      </c>
      <c r="L411" s="47">
        <v>1000</v>
      </c>
      <c r="M411" s="22">
        <v>0</v>
      </c>
      <c r="N411" s="22">
        <v>0</v>
      </c>
    </row>
    <row r="412" spans="1:14" hidden="1" x14ac:dyDescent="0.25">
      <c r="A412" s="5" t="s">
        <v>3900</v>
      </c>
      <c r="B412" s="5" t="s">
        <v>3592</v>
      </c>
      <c r="C412" s="5" t="s">
        <v>849</v>
      </c>
      <c r="D412" s="5" t="s">
        <v>3583</v>
      </c>
      <c r="E412" s="5" t="s">
        <v>3584</v>
      </c>
      <c r="F412" s="5" t="s">
        <v>853</v>
      </c>
      <c r="G412" s="5" t="s">
        <v>3603</v>
      </c>
      <c r="H412" s="51">
        <v>0</v>
      </c>
      <c r="I412" s="22">
        <v>0</v>
      </c>
      <c r="J412" s="22">
        <v>0</v>
      </c>
      <c r="K412" s="22">
        <v>1001.77</v>
      </c>
      <c r="L412" s="47">
        <v>1000</v>
      </c>
      <c r="M412" s="22">
        <v>0</v>
      </c>
      <c r="N412" s="22">
        <v>0</v>
      </c>
    </row>
    <row r="413" spans="1:14" hidden="1" x14ac:dyDescent="0.25">
      <c r="A413" s="5" t="s">
        <v>3901</v>
      </c>
      <c r="B413" s="5" t="s">
        <v>3586</v>
      </c>
      <c r="C413" s="5" t="s">
        <v>849</v>
      </c>
      <c r="D413" s="5" t="s">
        <v>3583</v>
      </c>
      <c r="E413" s="5" t="s">
        <v>3584</v>
      </c>
      <c r="F413" s="5" t="s">
        <v>853</v>
      </c>
      <c r="G413" s="5" t="s">
        <v>3588</v>
      </c>
      <c r="H413" s="51">
        <v>0</v>
      </c>
      <c r="I413" s="22">
        <v>0</v>
      </c>
      <c r="J413" s="22">
        <v>0</v>
      </c>
      <c r="K413" s="22">
        <v>261.35000000000002</v>
      </c>
      <c r="L413" s="47">
        <v>1000</v>
      </c>
      <c r="M413" s="22">
        <v>0</v>
      </c>
      <c r="N413" s="22">
        <v>0</v>
      </c>
    </row>
    <row r="414" spans="1:14" hidden="1" x14ac:dyDescent="0.25">
      <c r="A414" s="5" t="s">
        <v>3902</v>
      </c>
      <c r="B414" s="5" t="s">
        <v>3586</v>
      </c>
      <c r="C414" s="5" t="s">
        <v>849</v>
      </c>
      <c r="D414" s="5" t="s">
        <v>3583</v>
      </c>
      <c r="E414" s="5" t="s">
        <v>3584</v>
      </c>
      <c r="F414" s="5" t="s">
        <v>853</v>
      </c>
      <c r="G414" s="5" t="s">
        <v>3588</v>
      </c>
      <c r="H414" s="51">
        <v>0</v>
      </c>
      <c r="I414" s="22">
        <v>0</v>
      </c>
      <c r="J414" s="22">
        <v>224.32</v>
      </c>
      <c r="K414" s="22">
        <v>230.45</v>
      </c>
      <c r="L414" s="47">
        <v>1000</v>
      </c>
      <c r="M414" s="22">
        <v>0</v>
      </c>
      <c r="N414" s="22">
        <v>0</v>
      </c>
    </row>
    <row r="415" spans="1:14" hidden="1" x14ac:dyDescent="0.25">
      <c r="A415" s="5" t="s">
        <v>3903</v>
      </c>
      <c r="B415" s="5" t="s">
        <v>3586</v>
      </c>
      <c r="C415" s="5" t="s">
        <v>849</v>
      </c>
      <c r="D415" s="5" t="s">
        <v>3583</v>
      </c>
      <c r="E415" s="5" t="s">
        <v>3584</v>
      </c>
      <c r="F415" s="5" t="s">
        <v>853</v>
      </c>
      <c r="G415" s="5" t="s">
        <v>3588</v>
      </c>
      <c r="H415" s="51">
        <v>0</v>
      </c>
      <c r="I415" s="22">
        <v>0</v>
      </c>
      <c r="J415" s="22">
        <v>228.06</v>
      </c>
      <c r="K415" s="22">
        <v>233.53</v>
      </c>
      <c r="L415" s="47">
        <v>1000</v>
      </c>
      <c r="M415" s="22">
        <v>0</v>
      </c>
      <c r="N415" s="22">
        <v>0</v>
      </c>
    </row>
    <row r="416" spans="1:14" hidden="1" x14ac:dyDescent="0.25">
      <c r="A416" s="5" t="s">
        <v>3904</v>
      </c>
      <c r="B416" s="5" t="s">
        <v>3586</v>
      </c>
      <c r="C416" s="5" t="s">
        <v>849</v>
      </c>
      <c r="D416" s="5" t="s">
        <v>3583</v>
      </c>
      <c r="E416" s="5" t="s">
        <v>3584</v>
      </c>
      <c r="F416" s="5" t="s">
        <v>853</v>
      </c>
      <c r="G416" s="5" t="s">
        <v>3588</v>
      </c>
      <c r="H416" s="51">
        <v>0</v>
      </c>
      <c r="I416" s="22">
        <v>0</v>
      </c>
      <c r="J416" s="22">
        <v>0</v>
      </c>
      <c r="K416" s="22">
        <v>264.89999999999998</v>
      </c>
      <c r="L416" s="47">
        <v>1000</v>
      </c>
      <c r="M416" s="22">
        <v>0</v>
      </c>
      <c r="N416" s="22">
        <v>0</v>
      </c>
    </row>
    <row r="417" spans="1:14" x14ac:dyDescent="0.25">
      <c r="A417" s="5" t="s">
        <v>3905</v>
      </c>
      <c r="B417" s="5" t="s">
        <v>3590</v>
      </c>
      <c r="C417" s="5" t="s">
        <v>849</v>
      </c>
      <c r="D417" s="5" t="s">
        <v>3583</v>
      </c>
      <c r="E417" s="5" t="s">
        <v>3584</v>
      </c>
      <c r="F417" s="5" t="s">
        <v>851</v>
      </c>
      <c r="G417" s="5" t="s">
        <v>3588</v>
      </c>
      <c r="H417" s="51">
        <v>3100</v>
      </c>
      <c r="I417" s="22">
        <v>902.13</v>
      </c>
      <c r="J417" s="22">
        <v>291.01</v>
      </c>
      <c r="K417" s="22">
        <v>290.63</v>
      </c>
      <c r="L417" s="47">
        <v>1000</v>
      </c>
      <c r="M417" s="22">
        <v>902.13</v>
      </c>
      <c r="N417" s="22">
        <v>0</v>
      </c>
    </row>
    <row r="418" spans="1:14" x14ac:dyDescent="0.25">
      <c r="A418" s="5" t="s">
        <v>3906</v>
      </c>
      <c r="B418" s="5" t="s">
        <v>3590</v>
      </c>
      <c r="C418" s="5" t="s">
        <v>849</v>
      </c>
      <c r="D418" s="5" t="s">
        <v>3583</v>
      </c>
      <c r="E418" s="5" t="s">
        <v>3584</v>
      </c>
      <c r="F418" s="5" t="s">
        <v>851</v>
      </c>
      <c r="G418" s="5" t="s">
        <v>3588</v>
      </c>
      <c r="H418" s="51">
        <v>1875</v>
      </c>
      <c r="I418" s="22">
        <v>544.55999999999995</v>
      </c>
      <c r="J418" s="22">
        <v>290.43</v>
      </c>
      <c r="K418" s="22">
        <v>287.57</v>
      </c>
      <c r="L418" s="47">
        <v>1000</v>
      </c>
      <c r="M418" s="22">
        <v>544.55999999999995</v>
      </c>
      <c r="N418" s="22">
        <v>0</v>
      </c>
    </row>
    <row r="419" spans="1:14" x14ac:dyDescent="0.25">
      <c r="A419" s="5" t="s">
        <v>3907</v>
      </c>
      <c r="B419" s="5" t="s">
        <v>3590</v>
      </c>
      <c r="C419" s="5" t="s">
        <v>849</v>
      </c>
      <c r="D419" s="5" t="s">
        <v>3583</v>
      </c>
      <c r="E419" s="5" t="s">
        <v>3584</v>
      </c>
      <c r="F419" s="5" t="s">
        <v>853</v>
      </c>
      <c r="G419" s="5" t="s">
        <v>3588</v>
      </c>
      <c r="H419" s="51">
        <v>0</v>
      </c>
      <c r="I419" s="22">
        <v>0</v>
      </c>
      <c r="J419" s="22">
        <v>91.34</v>
      </c>
      <c r="K419" s="22">
        <v>92.13</v>
      </c>
      <c r="L419" s="47">
        <v>1000</v>
      </c>
      <c r="M419" s="22">
        <v>0</v>
      </c>
      <c r="N419" s="22">
        <v>0</v>
      </c>
    </row>
    <row r="420" spans="1:14" x14ac:dyDescent="0.25">
      <c r="A420" s="5" t="s">
        <v>3908</v>
      </c>
      <c r="B420" s="5" t="s">
        <v>3590</v>
      </c>
      <c r="C420" s="5" t="s">
        <v>849</v>
      </c>
      <c r="D420" s="5" t="s">
        <v>3583</v>
      </c>
      <c r="E420" s="5" t="s">
        <v>3584</v>
      </c>
      <c r="F420" s="5" t="s">
        <v>853</v>
      </c>
      <c r="G420" s="5" t="s">
        <v>3588</v>
      </c>
      <c r="H420" s="51">
        <v>0</v>
      </c>
      <c r="I420" s="22">
        <v>0</v>
      </c>
      <c r="J420" s="22">
        <v>93.55</v>
      </c>
      <c r="K420" s="22">
        <v>93.79</v>
      </c>
      <c r="L420" s="47">
        <v>1000</v>
      </c>
      <c r="M420" s="22">
        <v>0</v>
      </c>
      <c r="N420" s="22">
        <v>0</v>
      </c>
    </row>
    <row r="421" spans="1:14" x14ac:dyDescent="0.25">
      <c r="A421" s="5" t="s">
        <v>3909</v>
      </c>
      <c r="B421" s="5" t="s">
        <v>3590</v>
      </c>
      <c r="C421" s="5" t="s">
        <v>849</v>
      </c>
      <c r="D421" s="5" t="s">
        <v>3583</v>
      </c>
      <c r="E421" s="5" t="s">
        <v>3584</v>
      </c>
      <c r="F421" s="5" t="s">
        <v>853</v>
      </c>
      <c r="G421" s="5" t="s">
        <v>3603</v>
      </c>
      <c r="H421" s="51">
        <v>0</v>
      </c>
      <c r="I421" s="22">
        <v>0</v>
      </c>
      <c r="J421" s="22">
        <v>0</v>
      </c>
      <c r="K421" s="22">
        <v>1243.1199999999999</v>
      </c>
      <c r="L421" s="47">
        <v>1000</v>
      </c>
      <c r="M421" s="22">
        <v>0</v>
      </c>
      <c r="N421" s="22">
        <v>0</v>
      </c>
    </row>
    <row r="422" spans="1:14" x14ac:dyDescent="0.25">
      <c r="A422" s="5" t="s">
        <v>3910</v>
      </c>
      <c r="B422" s="5" t="s">
        <v>3590</v>
      </c>
      <c r="C422" s="5" t="s">
        <v>849</v>
      </c>
      <c r="D422" s="5" t="s">
        <v>3583</v>
      </c>
      <c r="E422" s="5" t="s">
        <v>3584</v>
      </c>
      <c r="F422" s="5" t="s">
        <v>853</v>
      </c>
      <c r="G422" s="5" t="s">
        <v>3603</v>
      </c>
      <c r="H422" s="51">
        <v>0</v>
      </c>
      <c r="I422" s="22">
        <v>0</v>
      </c>
      <c r="J422" s="22">
        <v>0</v>
      </c>
      <c r="K422" s="22">
        <v>1702.51</v>
      </c>
      <c r="L422" s="47">
        <v>1000</v>
      </c>
      <c r="M422" s="22">
        <v>0</v>
      </c>
      <c r="N422" s="22">
        <v>0</v>
      </c>
    </row>
    <row r="423" spans="1:14" x14ac:dyDescent="0.25">
      <c r="A423" s="5" t="s">
        <v>3911</v>
      </c>
      <c r="B423" s="5" t="s">
        <v>3590</v>
      </c>
      <c r="C423" s="5" t="s">
        <v>849</v>
      </c>
      <c r="D423" s="5" t="s">
        <v>3583</v>
      </c>
      <c r="E423" s="5" t="s">
        <v>3584</v>
      </c>
      <c r="F423" s="5" t="s">
        <v>853</v>
      </c>
      <c r="G423" s="5" t="s">
        <v>3603</v>
      </c>
      <c r="H423" s="51">
        <v>0</v>
      </c>
      <c r="I423" s="22">
        <v>0</v>
      </c>
      <c r="J423" s="22">
        <v>0</v>
      </c>
      <c r="K423" s="22">
        <v>1153.3699999999999</v>
      </c>
      <c r="L423" s="47">
        <v>1000</v>
      </c>
      <c r="M423" s="22">
        <v>0</v>
      </c>
      <c r="N423" s="22">
        <v>0</v>
      </c>
    </row>
    <row r="424" spans="1:14" x14ac:dyDescent="0.25">
      <c r="A424" s="5" t="s">
        <v>3912</v>
      </c>
      <c r="B424" s="5" t="s">
        <v>3590</v>
      </c>
      <c r="C424" s="5" t="s">
        <v>849</v>
      </c>
      <c r="D424" s="5" t="s">
        <v>3583</v>
      </c>
      <c r="E424" s="5" t="s">
        <v>3584</v>
      </c>
      <c r="F424" s="5" t="s">
        <v>853</v>
      </c>
      <c r="G424" s="5" t="s">
        <v>3603</v>
      </c>
      <c r="H424" s="51">
        <v>0</v>
      </c>
      <c r="I424" s="22">
        <v>0</v>
      </c>
      <c r="J424" s="22">
        <v>0</v>
      </c>
      <c r="K424" s="22">
        <v>470.09</v>
      </c>
      <c r="L424" s="47">
        <v>1000</v>
      </c>
      <c r="M424" s="22">
        <v>0</v>
      </c>
      <c r="N424" s="22">
        <v>0</v>
      </c>
    </row>
    <row r="425" spans="1:14" x14ac:dyDescent="0.25">
      <c r="A425" s="5" t="s">
        <v>3913</v>
      </c>
      <c r="B425" s="5" t="s">
        <v>3590</v>
      </c>
      <c r="C425" s="5" t="s">
        <v>849</v>
      </c>
      <c r="D425" s="5" t="s">
        <v>3583</v>
      </c>
      <c r="E425" s="5" t="s">
        <v>3584</v>
      </c>
      <c r="F425" s="5" t="s">
        <v>853</v>
      </c>
      <c r="G425" s="5" t="s">
        <v>3603</v>
      </c>
      <c r="H425" s="51">
        <v>0</v>
      </c>
      <c r="I425" s="22">
        <v>0</v>
      </c>
      <c r="J425" s="22">
        <v>0</v>
      </c>
      <c r="K425" s="22">
        <v>1363.41</v>
      </c>
      <c r="L425" s="47">
        <v>1000</v>
      </c>
      <c r="M425" s="22">
        <v>0</v>
      </c>
      <c r="N425" s="22">
        <v>0</v>
      </c>
    </row>
    <row r="426" spans="1:14" x14ac:dyDescent="0.25">
      <c r="A426" s="5" t="s">
        <v>3914</v>
      </c>
      <c r="B426" s="5" t="s">
        <v>3590</v>
      </c>
      <c r="C426" s="5" t="s">
        <v>849</v>
      </c>
      <c r="D426" s="5" t="s">
        <v>3583</v>
      </c>
      <c r="E426" s="5" t="s">
        <v>3584</v>
      </c>
      <c r="F426" s="5" t="s">
        <v>853</v>
      </c>
      <c r="G426" s="5" t="s">
        <v>3588</v>
      </c>
      <c r="H426" s="51">
        <v>0</v>
      </c>
      <c r="I426" s="22">
        <v>0</v>
      </c>
      <c r="J426" s="22">
        <v>108.88</v>
      </c>
      <c r="K426" s="22">
        <v>108.6</v>
      </c>
      <c r="L426" s="47">
        <v>1000</v>
      </c>
      <c r="M426" s="22">
        <v>0</v>
      </c>
      <c r="N426" s="22">
        <v>0</v>
      </c>
    </row>
    <row r="427" spans="1:14" x14ac:dyDescent="0.25">
      <c r="A427" s="5" t="s">
        <v>3915</v>
      </c>
      <c r="B427" s="5" t="s">
        <v>3590</v>
      </c>
      <c r="C427" s="5" t="s">
        <v>849</v>
      </c>
      <c r="D427" s="5" t="s">
        <v>3583</v>
      </c>
      <c r="E427" s="5" t="s">
        <v>3584</v>
      </c>
      <c r="F427" s="5" t="s">
        <v>851</v>
      </c>
      <c r="G427" s="5" t="s">
        <v>3588</v>
      </c>
      <c r="H427" s="51">
        <v>900</v>
      </c>
      <c r="I427" s="22">
        <v>253.72</v>
      </c>
      <c r="J427" s="22">
        <v>281.91000000000003</v>
      </c>
      <c r="K427" s="22">
        <v>219.84</v>
      </c>
      <c r="L427" s="47">
        <v>1000</v>
      </c>
      <c r="M427" s="22">
        <v>253.72</v>
      </c>
      <c r="N427" s="22">
        <v>0</v>
      </c>
    </row>
    <row r="428" spans="1:14" x14ac:dyDescent="0.25">
      <c r="A428" s="5" t="s">
        <v>3916</v>
      </c>
      <c r="B428" s="5" t="s">
        <v>3590</v>
      </c>
      <c r="C428" s="5" t="s">
        <v>849</v>
      </c>
      <c r="D428" s="5" t="s">
        <v>3583</v>
      </c>
      <c r="E428" s="5" t="s">
        <v>3584</v>
      </c>
      <c r="F428" s="5" t="s">
        <v>853</v>
      </c>
      <c r="G428" s="5" t="s">
        <v>3588</v>
      </c>
      <c r="H428" s="51">
        <v>0</v>
      </c>
      <c r="I428" s="22">
        <v>0</v>
      </c>
      <c r="J428" s="22">
        <v>94.7</v>
      </c>
      <c r="K428" s="22">
        <v>93.08</v>
      </c>
      <c r="L428" s="47">
        <v>1000</v>
      </c>
      <c r="M428" s="22">
        <v>0</v>
      </c>
      <c r="N428" s="22">
        <v>0</v>
      </c>
    </row>
    <row r="429" spans="1:14" x14ac:dyDescent="0.25">
      <c r="A429" s="5" t="s">
        <v>3917</v>
      </c>
      <c r="B429" s="5" t="s">
        <v>3590</v>
      </c>
      <c r="C429" s="5" t="s">
        <v>849</v>
      </c>
      <c r="D429" s="5" t="s">
        <v>3583</v>
      </c>
      <c r="E429" s="5" t="s">
        <v>3584</v>
      </c>
      <c r="F429" s="5" t="s">
        <v>851</v>
      </c>
      <c r="G429" s="5" t="s">
        <v>3588</v>
      </c>
      <c r="H429" s="51">
        <v>1855</v>
      </c>
      <c r="I429" s="22">
        <v>531.73</v>
      </c>
      <c r="J429" s="22">
        <v>286.64999999999998</v>
      </c>
      <c r="K429" s="22">
        <v>291.07</v>
      </c>
      <c r="L429" s="47">
        <v>1000</v>
      </c>
      <c r="M429" s="22">
        <v>531.73</v>
      </c>
      <c r="N429" s="22">
        <v>0</v>
      </c>
    </row>
    <row r="430" spans="1:14" x14ac:dyDescent="0.25">
      <c r="A430" s="5" t="s">
        <v>3918</v>
      </c>
      <c r="B430" s="5" t="s">
        <v>3590</v>
      </c>
      <c r="C430" s="5" t="s">
        <v>849</v>
      </c>
      <c r="D430" s="5" t="s">
        <v>3583</v>
      </c>
      <c r="E430" s="5" t="s">
        <v>3584</v>
      </c>
      <c r="F430" s="5" t="s">
        <v>851</v>
      </c>
      <c r="G430" s="5" t="s">
        <v>3588</v>
      </c>
      <c r="H430" s="51">
        <v>3000</v>
      </c>
      <c r="I430" s="22">
        <v>371.94</v>
      </c>
      <c r="J430" s="22">
        <v>123.98</v>
      </c>
      <c r="K430" s="22">
        <v>125.7</v>
      </c>
      <c r="L430" s="47">
        <v>1000</v>
      </c>
      <c r="M430" s="22">
        <v>371.94</v>
      </c>
      <c r="N430" s="22">
        <v>0</v>
      </c>
    </row>
    <row r="431" spans="1:14" x14ac:dyDescent="0.25">
      <c r="A431" s="5" t="s">
        <v>3919</v>
      </c>
      <c r="B431" s="5" t="s">
        <v>3590</v>
      </c>
      <c r="C431" s="5" t="s">
        <v>849</v>
      </c>
      <c r="D431" s="5" t="s">
        <v>3583</v>
      </c>
      <c r="E431" s="5" t="s">
        <v>3584</v>
      </c>
      <c r="F431" s="5" t="s">
        <v>851</v>
      </c>
      <c r="G431" s="5" t="s">
        <v>3588</v>
      </c>
      <c r="H431" s="51">
        <v>128000</v>
      </c>
      <c r="I431" s="22">
        <v>3584.77</v>
      </c>
      <c r="J431" s="22">
        <v>28.01</v>
      </c>
      <c r="K431" s="22">
        <v>28.27</v>
      </c>
      <c r="L431" s="47">
        <v>1000</v>
      </c>
      <c r="M431" s="22">
        <v>3584.77</v>
      </c>
      <c r="N431" s="22">
        <v>0</v>
      </c>
    </row>
    <row r="432" spans="1:14" hidden="1" x14ac:dyDescent="0.25">
      <c r="A432" s="5" t="s">
        <v>3920</v>
      </c>
      <c r="B432" s="5" t="s">
        <v>3592</v>
      </c>
      <c r="C432" s="5" t="s">
        <v>849</v>
      </c>
      <c r="D432" s="5" t="s">
        <v>3583</v>
      </c>
      <c r="E432" s="5" t="s">
        <v>3584</v>
      </c>
      <c r="F432" s="5" t="s">
        <v>853</v>
      </c>
      <c r="G432" s="5" t="s">
        <v>3603</v>
      </c>
      <c r="H432" s="51">
        <v>0</v>
      </c>
      <c r="I432" s="22">
        <v>0</v>
      </c>
      <c r="J432" s="22">
        <v>0</v>
      </c>
      <c r="K432" s="22">
        <v>1382.82</v>
      </c>
      <c r="L432" s="47">
        <v>1000</v>
      </c>
      <c r="M432" s="22">
        <v>0</v>
      </c>
      <c r="N432" s="22">
        <v>0</v>
      </c>
    </row>
    <row r="433" spans="1:14" hidden="1" x14ac:dyDescent="0.25">
      <c r="A433" s="5" t="s">
        <v>3921</v>
      </c>
      <c r="B433" s="5" t="s">
        <v>3592</v>
      </c>
      <c r="C433" s="5" t="s">
        <v>849</v>
      </c>
      <c r="D433" s="5" t="s">
        <v>3583</v>
      </c>
      <c r="E433" s="5" t="s">
        <v>3584</v>
      </c>
      <c r="F433" s="5" t="s">
        <v>853</v>
      </c>
      <c r="G433" s="5" t="s">
        <v>3603</v>
      </c>
      <c r="H433" s="51">
        <v>0</v>
      </c>
      <c r="I433" s="22">
        <v>0</v>
      </c>
      <c r="J433" s="22">
        <v>0</v>
      </c>
      <c r="K433" s="22">
        <v>998.17</v>
      </c>
      <c r="L433" s="47">
        <v>1000</v>
      </c>
      <c r="M433" s="22">
        <v>0</v>
      </c>
      <c r="N433" s="22">
        <v>0</v>
      </c>
    </row>
    <row r="434" spans="1:14" x14ac:dyDescent="0.25">
      <c r="A434" s="5" t="s">
        <v>3922</v>
      </c>
      <c r="B434" s="5" t="s">
        <v>3590</v>
      </c>
      <c r="C434" s="5" t="s">
        <v>849</v>
      </c>
      <c r="D434" s="5" t="s">
        <v>3583</v>
      </c>
      <c r="E434" s="5" t="s">
        <v>3584</v>
      </c>
      <c r="F434" s="5" t="s">
        <v>853</v>
      </c>
      <c r="G434" s="5" t="s">
        <v>3603</v>
      </c>
      <c r="H434" s="51">
        <v>0</v>
      </c>
      <c r="I434" s="22">
        <v>0</v>
      </c>
      <c r="J434" s="22">
        <v>0</v>
      </c>
      <c r="K434" s="22">
        <v>413.26</v>
      </c>
      <c r="L434" s="47">
        <v>1000</v>
      </c>
      <c r="M434" s="22">
        <v>0</v>
      </c>
      <c r="N434" s="22">
        <v>0</v>
      </c>
    </row>
    <row r="435" spans="1:14" x14ac:dyDescent="0.25">
      <c r="A435" s="5" t="s">
        <v>3923</v>
      </c>
      <c r="B435" s="5" t="s">
        <v>3590</v>
      </c>
      <c r="C435" s="5" t="s">
        <v>849</v>
      </c>
      <c r="D435" s="5" t="s">
        <v>3583</v>
      </c>
      <c r="E435" s="5" t="s">
        <v>3584</v>
      </c>
      <c r="F435" s="5" t="s">
        <v>853</v>
      </c>
      <c r="G435" s="5" t="s">
        <v>3603</v>
      </c>
      <c r="H435" s="51">
        <v>0</v>
      </c>
      <c r="I435" s="22">
        <v>0</v>
      </c>
      <c r="J435" s="22">
        <v>0</v>
      </c>
      <c r="K435" s="22">
        <v>1148.6099999999999</v>
      </c>
      <c r="L435" s="47">
        <v>1000</v>
      </c>
      <c r="M435" s="22">
        <v>0</v>
      </c>
      <c r="N435" s="22">
        <v>0</v>
      </c>
    </row>
    <row r="436" spans="1:14" x14ac:dyDescent="0.25">
      <c r="A436" s="5" t="s">
        <v>3924</v>
      </c>
      <c r="B436" s="5" t="s">
        <v>3590</v>
      </c>
      <c r="C436" s="5" t="s">
        <v>849</v>
      </c>
      <c r="D436" s="5" t="s">
        <v>3583</v>
      </c>
      <c r="E436" s="5" t="s">
        <v>3584</v>
      </c>
      <c r="F436" s="5" t="s">
        <v>853</v>
      </c>
      <c r="G436" s="5" t="s">
        <v>3603</v>
      </c>
      <c r="H436" s="51">
        <v>0</v>
      </c>
      <c r="I436" s="22">
        <v>0</v>
      </c>
      <c r="J436" s="22">
        <v>0</v>
      </c>
      <c r="K436" s="22">
        <v>1181.7</v>
      </c>
      <c r="L436" s="47">
        <v>1000</v>
      </c>
      <c r="M436" s="22">
        <v>0</v>
      </c>
      <c r="N436" s="22">
        <v>0</v>
      </c>
    </row>
    <row r="437" spans="1:14" x14ac:dyDescent="0.25">
      <c r="A437" s="5" t="s">
        <v>3925</v>
      </c>
      <c r="B437" s="5" t="s">
        <v>3590</v>
      </c>
      <c r="C437" s="5" t="s">
        <v>849</v>
      </c>
      <c r="D437" s="5" t="s">
        <v>3583</v>
      </c>
      <c r="E437" s="5" t="s">
        <v>3584</v>
      </c>
      <c r="F437" s="5" t="s">
        <v>851</v>
      </c>
      <c r="G437" s="5" t="s">
        <v>3588</v>
      </c>
      <c r="H437" s="51">
        <v>142</v>
      </c>
      <c r="I437" s="22">
        <v>31.33</v>
      </c>
      <c r="J437" s="22">
        <v>220.63</v>
      </c>
      <c r="K437" s="22">
        <v>213.3</v>
      </c>
      <c r="L437" s="47">
        <v>1000</v>
      </c>
      <c r="M437" s="22">
        <v>31.33</v>
      </c>
      <c r="N437" s="22">
        <v>0</v>
      </c>
    </row>
    <row r="438" spans="1:14" x14ac:dyDescent="0.25">
      <c r="A438" s="5" t="s">
        <v>3926</v>
      </c>
      <c r="B438" s="5" t="s">
        <v>3590</v>
      </c>
      <c r="C438" s="5" t="s">
        <v>849</v>
      </c>
      <c r="D438" s="5" t="s">
        <v>3583</v>
      </c>
      <c r="E438" s="5" t="s">
        <v>3584</v>
      </c>
      <c r="F438" s="5" t="s">
        <v>851</v>
      </c>
      <c r="G438" s="5" t="s">
        <v>3588</v>
      </c>
      <c r="H438" s="51">
        <v>1600</v>
      </c>
      <c r="I438" s="22">
        <v>454.4</v>
      </c>
      <c r="J438" s="22">
        <v>284</v>
      </c>
      <c r="K438" s="22">
        <v>292.70999999999998</v>
      </c>
      <c r="L438" s="47">
        <v>1000</v>
      </c>
      <c r="M438" s="22">
        <v>454.4</v>
      </c>
      <c r="N438" s="22">
        <v>0</v>
      </c>
    </row>
    <row r="439" spans="1:14" x14ac:dyDescent="0.25">
      <c r="A439" s="5" t="s">
        <v>3927</v>
      </c>
      <c r="B439" s="5" t="s">
        <v>3590</v>
      </c>
      <c r="C439" s="5" t="s">
        <v>849</v>
      </c>
      <c r="D439" s="5" t="s">
        <v>3583</v>
      </c>
      <c r="E439" s="5" t="s">
        <v>3584</v>
      </c>
      <c r="F439" s="5" t="s">
        <v>851</v>
      </c>
      <c r="G439" s="5" t="s">
        <v>3588</v>
      </c>
      <c r="H439" s="51">
        <v>0</v>
      </c>
      <c r="I439" s="22">
        <v>0</v>
      </c>
      <c r="J439" s="22">
        <v>27.99</v>
      </c>
      <c r="K439" s="22">
        <v>28.23</v>
      </c>
      <c r="L439" s="47">
        <v>1000</v>
      </c>
      <c r="M439" s="22">
        <v>0</v>
      </c>
      <c r="N439" s="22">
        <v>0</v>
      </c>
    </row>
    <row r="440" spans="1:14" x14ac:dyDescent="0.25">
      <c r="A440" s="5" t="s">
        <v>3928</v>
      </c>
      <c r="B440" s="5" t="s">
        <v>3590</v>
      </c>
      <c r="C440" s="5" t="s">
        <v>849</v>
      </c>
      <c r="D440" s="5" t="s">
        <v>3583</v>
      </c>
      <c r="E440" s="5" t="s">
        <v>3584</v>
      </c>
      <c r="F440" s="5" t="s">
        <v>853</v>
      </c>
      <c r="G440" s="5" t="s">
        <v>3588</v>
      </c>
      <c r="H440" s="51">
        <v>0</v>
      </c>
      <c r="I440" s="22">
        <v>0</v>
      </c>
      <c r="J440" s="22">
        <v>92.68</v>
      </c>
      <c r="K440" s="22">
        <v>92.71</v>
      </c>
      <c r="L440" s="47">
        <v>1000</v>
      </c>
      <c r="M440" s="22">
        <v>0</v>
      </c>
      <c r="N440" s="22">
        <v>0</v>
      </c>
    </row>
    <row r="441" spans="1:14" x14ac:dyDescent="0.25">
      <c r="A441" s="5" t="s">
        <v>3929</v>
      </c>
      <c r="B441" s="5" t="s">
        <v>3590</v>
      </c>
      <c r="C441" s="5" t="s">
        <v>849</v>
      </c>
      <c r="D441" s="5" t="s">
        <v>3583</v>
      </c>
      <c r="E441" s="5" t="s">
        <v>3584</v>
      </c>
      <c r="F441" s="5" t="s">
        <v>853</v>
      </c>
      <c r="G441" s="5" t="s">
        <v>3588</v>
      </c>
      <c r="H441" s="51">
        <v>0</v>
      </c>
      <c r="I441" s="22">
        <v>0</v>
      </c>
      <c r="J441" s="22">
        <v>111.74</v>
      </c>
      <c r="K441" s="22">
        <v>114.14</v>
      </c>
      <c r="L441" s="47">
        <v>1000</v>
      </c>
      <c r="M441" s="22">
        <v>0</v>
      </c>
      <c r="N441" s="22">
        <v>0</v>
      </c>
    </row>
    <row r="442" spans="1:14" x14ac:dyDescent="0.25">
      <c r="A442" s="5" t="s">
        <v>3930</v>
      </c>
      <c r="B442" s="5" t="s">
        <v>3590</v>
      </c>
      <c r="C442" s="5" t="s">
        <v>849</v>
      </c>
      <c r="D442" s="5" t="s">
        <v>3583</v>
      </c>
      <c r="E442" s="5" t="s">
        <v>3584</v>
      </c>
      <c r="F442" s="5" t="s">
        <v>851</v>
      </c>
      <c r="G442" s="5" t="s">
        <v>3588</v>
      </c>
      <c r="H442" s="51">
        <v>5280</v>
      </c>
      <c r="I442" s="22">
        <v>689.13</v>
      </c>
      <c r="J442" s="22">
        <v>130.52000000000001</v>
      </c>
      <c r="K442" s="22">
        <v>123.3</v>
      </c>
      <c r="L442" s="47">
        <v>1000</v>
      </c>
      <c r="M442" s="22">
        <v>689.13</v>
      </c>
      <c r="N442" s="22">
        <v>0</v>
      </c>
    </row>
    <row r="443" spans="1:14" hidden="1" x14ac:dyDescent="0.25">
      <c r="A443" s="5" t="s">
        <v>3931</v>
      </c>
      <c r="B443" s="5" t="s">
        <v>3582</v>
      </c>
      <c r="C443" s="5" t="s">
        <v>849</v>
      </c>
      <c r="D443" s="5" t="s">
        <v>3583</v>
      </c>
      <c r="E443" s="5" t="s">
        <v>3584</v>
      </c>
      <c r="F443" s="5" t="s">
        <v>851</v>
      </c>
      <c r="G443" s="5" t="s">
        <v>3585</v>
      </c>
      <c r="H443" s="51">
        <v>7364.21</v>
      </c>
      <c r="I443" s="22">
        <v>19432.66</v>
      </c>
      <c r="J443" s="22">
        <v>2638.8</v>
      </c>
      <c r="K443" s="22">
        <v>4244.74</v>
      </c>
      <c r="L443" s="47">
        <v>1000</v>
      </c>
      <c r="M443" s="22">
        <v>19432.66</v>
      </c>
      <c r="N443" s="22">
        <v>0</v>
      </c>
    </row>
    <row r="444" spans="1:14" hidden="1" x14ac:dyDescent="0.25">
      <c r="A444" s="5" t="s">
        <v>3931</v>
      </c>
      <c r="B444" s="5" t="s">
        <v>3586</v>
      </c>
      <c r="C444" s="5" t="s">
        <v>849</v>
      </c>
      <c r="D444" s="5" t="s">
        <v>3583</v>
      </c>
      <c r="E444" s="5" t="s">
        <v>3584</v>
      </c>
      <c r="F444" s="5" t="s">
        <v>851</v>
      </c>
      <c r="G444" s="5" t="s">
        <v>3585</v>
      </c>
      <c r="H444" s="51">
        <v>13600</v>
      </c>
      <c r="I444" s="22">
        <v>63084.06</v>
      </c>
      <c r="J444" s="22">
        <v>4638.53</v>
      </c>
      <c r="K444" s="22">
        <v>4497.72</v>
      </c>
      <c r="L444" s="47">
        <v>1000</v>
      </c>
      <c r="M444" s="22">
        <v>63084.06</v>
      </c>
      <c r="N444" s="22">
        <v>0</v>
      </c>
    </row>
    <row r="445" spans="1:14" x14ac:dyDescent="0.25">
      <c r="A445" s="5" t="s">
        <v>3931</v>
      </c>
      <c r="B445" s="5" t="s">
        <v>3590</v>
      </c>
      <c r="C445" s="5" t="s">
        <v>849</v>
      </c>
      <c r="D445" s="5" t="s">
        <v>3583</v>
      </c>
      <c r="E445" s="5" t="s">
        <v>3584</v>
      </c>
      <c r="F445" s="5" t="s">
        <v>853</v>
      </c>
      <c r="G445" s="5" t="s">
        <v>3585</v>
      </c>
      <c r="H445" s="51">
        <v>0</v>
      </c>
      <c r="I445" s="22">
        <v>0</v>
      </c>
      <c r="J445" s="22">
        <v>0</v>
      </c>
      <c r="K445" s="22">
        <v>4233.72</v>
      </c>
      <c r="L445" s="47">
        <v>1000</v>
      </c>
      <c r="M445" s="22">
        <v>0</v>
      </c>
      <c r="N445" s="22">
        <v>0</v>
      </c>
    </row>
    <row r="446" spans="1:14" hidden="1" x14ac:dyDescent="0.25">
      <c r="A446" s="5" t="s">
        <v>3932</v>
      </c>
      <c r="B446" s="5" t="s">
        <v>3606</v>
      </c>
      <c r="C446" s="5" t="s">
        <v>849</v>
      </c>
      <c r="D446" s="5" t="s">
        <v>3583</v>
      </c>
      <c r="E446" s="5" t="s">
        <v>3584</v>
      </c>
      <c r="F446" s="5" t="s">
        <v>851</v>
      </c>
      <c r="G446" s="5" t="s">
        <v>3588</v>
      </c>
      <c r="H446" s="51">
        <v>15075</v>
      </c>
      <c r="I446" s="22">
        <v>1111.8900000000001</v>
      </c>
      <c r="J446" s="22">
        <v>73.760000000000005</v>
      </c>
      <c r="K446" s="22">
        <v>77.180000000000007</v>
      </c>
      <c r="L446" s="47">
        <v>1000</v>
      </c>
      <c r="M446" s="22">
        <v>1111.8900000000001</v>
      </c>
      <c r="N446" s="22">
        <v>0</v>
      </c>
    </row>
    <row r="447" spans="1:14" hidden="1" x14ac:dyDescent="0.25">
      <c r="A447" s="5" t="s">
        <v>3933</v>
      </c>
      <c r="B447" s="5" t="s">
        <v>3592</v>
      </c>
      <c r="C447" s="5" t="s">
        <v>849</v>
      </c>
      <c r="D447" s="5" t="s">
        <v>3583</v>
      </c>
      <c r="E447" s="5" t="s">
        <v>3584</v>
      </c>
      <c r="F447" s="5" t="s">
        <v>853</v>
      </c>
      <c r="G447" s="5" t="s">
        <v>3603</v>
      </c>
      <c r="H447" s="51">
        <v>0</v>
      </c>
      <c r="I447" s="22">
        <v>0</v>
      </c>
      <c r="J447" s="22">
        <v>0</v>
      </c>
      <c r="K447" s="22">
        <v>1040.78</v>
      </c>
      <c r="L447" s="47">
        <v>1000</v>
      </c>
      <c r="M447" s="22">
        <v>0</v>
      </c>
      <c r="N447" s="22">
        <v>0</v>
      </c>
    </row>
    <row r="448" spans="1:14" hidden="1" x14ac:dyDescent="0.25">
      <c r="A448" s="5" t="s">
        <v>3934</v>
      </c>
      <c r="B448" s="5" t="s">
        <v>3592</v>
      </c>
      <c r="C448" s="5" t="s">
        <v>849</v>
      </c>
      <c r="D448" s="5" t="s">
        <v>3583</v>
      </c>
      <c r="E448" s="5" t="s">
        <v>3584</v>
      </c>
      <c r="F448" s="5" t="s">
        <v>853</v>
      </c>
      <c r="G448" s="5" t="s">
        <v>3603</v>
      </c>
      <c r="H448" s="51">
        <v>0</v>
      </c>
      <c r="I448" s="22">
        <v>0</v>
      </c>
      <c r="J448" s="22">
        <v>0</v>
      </c>
      <c r="K448" s="22">
        <v>941.78</v>
      </c>
      <c r="L448" s="47">
        <v>1000</v>
      </c>
      <c r="M448" s="22">
        <v>0</v>
      </c>
      <c r="N448" s="22">
        <v>0</v>
      </c>
    </row>
    <row r="449" spans="1:14" x14ac:dyDescent="0.25">
      <c r="A449" s="5" t="s">
        <v>3935</v>
      </c>
      <c r="B449" s="5" t="s">
        <v>3590</v>
      </c>
      <c r="C449" s="5" t="s">
        <v>849</v>
      </c>
      <c r="D449" s="5" t="s">
        <v>3583</v>
      </c>
      <c r="E449" s="5" t="s">
        <v>3584</v>
      </c>
      <c r="F449" s="5" t="s">
        <v>853</v>
      </c>
      <c r="G449" s="5" t="s">
        <v>3603</v>
      </c>
      <c r="H449" s="51">
        <v>0</v>
      </c>
      <c r="I449" s="22">
        <v>0</v>
      </c>
      <c r="J449" s="22">
        <v>0</v>
      </c>
      <c r="K449" s="22">
        <v>5769.02</v>
      </c>
      <c r="L449" s="47">
        <v>1000</v>
      </c>
      <c r="M449" s="22">
        <v>0</v>
      </c>
      <c r="N449" s="22">
        <v>0</v>
      </c>
    </row>
    <row r="450" spans="1:14" x14ac:dyDescent="0.25">
      <c r="A450" s="5" t="s">
        <v>3936</v>
      </c>
      <c r="B450" s="5" t="s">
        <v>3590</v>
      </c>
      <c r="C450" s="5" t="s">
        <v>849</v>
      </c>
      <c r="D450" s="5" t="s">
        <v>3583</v>
      </c>
      <c r="E450" s="5" t="s">
        <v>3584</v>
      </c>
      <c r="F450" s="5" t="s">
        <v>853</v>
      </c>
      <c r="G450" s="5" t="s">
        <v>3603</v>
      </c>
      <c r="H450" s="51">
        <v>0</v>
      </c>
      <c r="I450" s="22">
        <v>0</v>
      </c>
      <c r="J450" s="22">
        <v>0</v>
      </c>
      <c r="K450" s="22">
        <v>6158.36</v>
      </c>
      <c r="L450" s="47">
        <v>1000</v>
      </c>
      <c r="M450" s="22">
        <v>0</v>
      </c>
      <c r="N450" s="22">
        <v>0</v>
      </c>
    </row>
    <row r="451" spans="1:14" x14ac:dyDescent="0.25">
      <c r="A451" s="5" t="s">
        <v>3937</v>
      </c>
      <c r="B451" s="5" t="s">
        <v>3590</v>
      </c>
      <c r="C451" s="5" t="s">
        <v>849</v>
      </c>
      <c r="D451" s="5" t="s">
        <v>3583</v>
      </c>
      <c r="E451" s="5" t="s">
        <v>3584</v>
      </c>
      <c r="F451" s="5" t="s">
        <v>853</v>
      </c>
      <c r="G451" s="5" t="s">
        <v>3588</v>
      </c>
      <c r="H451" s="51">
        <v>0</v>
      </c>
      <c r="I451" s="22">
        <v>0</v>
      </c>
      <c r="J451" s="22">
        <v>0</v>
      </c>
      <c r="K451" s="22">
        <v>95.5</v>
      </c>
      <c r="L451" s="47">
        <v>1000</v>
      </c>
      <c r="M451" s="22">
        <v>0</v>
      </c>
      <c r="N451" s="22">
        <v>0</v>
      </c>
    </row>
    <row r="452" spans="1:14" x14ac:dyDescent="0.25">
      <c r="A452" s="5" t="s">
        <v>3938</v>
      </c>
      <c r="B452" s="5" t="s">
        <v>3590</v>
      </c>
      <c r="C452" s="5" t="s">
        <v>849</v>
      </c>
      <c r="D452" s="5" t="s">
        <v>3583</v>
      </c>
      <c r="E452" s="5" t="s">
        <v>3584</v>
      </c>
      <c r="F452" s="5" t="s">
        <v>853</v>
      </c>
      <c r="G452" s="5" t="s">
        <v>3588</v>
      </c>
      <c r="H452" s="51">
        <v>0</v>
      </c>
      <c r="I452" s="22">
        <v>0</v>
      </c>
      <c r="J452" s="22">
        <v>0</v>
      </c>
      <c r="K452" s="22">
        <v>95.5</v>
      </c>
      <c r="L452" s="47">
        <v>1000</v>
      </c>
      <c r="M452" s="22">
        <v>0</v>
      </c>
      <c r="N452" s="22">
        <v>0</v>
      </c>
    </row>
    <row r="453" spans="1:14" x14ac:dyDescent="0.25">
      <c r="A453" s="5" t="s">
        <v>3939</v>
      </c>
      <c r="B453" s="5" t="s">
        <v>3590</v>
      </c>
      <c r="C453" s="5" t="s">
        <v>849</v>
      </c>
      <c r="D453" s="5" t="s">
        <v>3583</v>
      </c>
      <c r="E453" s="5" t="s">
        <v>3584</v>
      </c>
      <c r="F453" s="5" t="s">
        <v>853</v>
      </c>
      <c r="G453" s="5" t="s">
        <v>3588</v>
      </c>
      <c r="H453" s="51">
        <v>0</v>
      </c>
      <c r="I453" s="22">
        <v>0</v>
      </c>
      <c r="J453" s="22">
        <v>0</v>
      </c>
      <c r="K453" s="22">
        <v>95.5</v>
      </c>
      <c r="L453" s="47">
        <v>1000</v>
      </c>
      <c r="M453" s="22">
        <v>0</v>
      </c>
      <c r="N453" s="22">
        <v>0</v>
      </c>
    </row>
    <row r="454" spans="1:14" x14ac:dyDescent="0.25">
      <c r="A454" s="5" t="s">
        <v>3940</v>
      </c>
      <c r="B454" s="5" t="s">
        <v>3590</v>
      </c>
      <c r="C454" s="5" t="s">
        <v>849</v>
      </c>
      <c r="D454" s="5" t="s">
        <v>3583</v>
      </c>
      <c r="E454" s="5" t="s">
        <v>3584</v>
      </c>
      <c r="F454" s="5" t="s">
        <v>851</v>
      </c>
      <c r="G454" s="5" t="s">
        <v>3588</v>
      </c>
      <c r="H454" s="51">
        <v>11900</v>
      </c>
      <c r="I454" s="22">
        <v>1504.38</v>
      </c>
      <c r="J454" s="22">
        <v>126.42</v>
      </c>
      <c r="K454" s="22">
        <v>128.85</v>
      </c>
      <c r="L454" s="47">
        <v>1000</v>
      </c>
      <c r="M454" s="22">
        <v>1504.38</v>
      </c>
      <c r="N454" s="22">
        <v>0</v>
      </c>
    </row>
    <row r="455" spans="1:14" hidden="1" x14ac:dyDescent="0.25">
      <c r="A455" s="5" t="s">
        <v>3941</v>
      </c>
      <c r="B455" s="5" t="s">
        <v>3582</v>
      </c>
      <c r="C455" s="5" t="s">
        <v>849</v>
      </c>
      <c r="D455" s="5" t="s">
        <v>3583</v>
      </c>
      <c r="E455" s="5" t="s">
        <v>3584</v>
      </c>
      <c r="F455" s="5" t="s">
        <v>853</v>
      </c>
      <c r="G455" s="5" t="s">
        <v>3588</v>
      </c>
      <c r="H455" s="51">
        <v>0</v>
      </c>
      <c r="I455" s="22">
        <v>0</v>
      </c>
      <c r="J455" s="22">
        <v>9.0399999999999991</v>
      </c>
      <c r="K455" s="22">
        <v>9.1199999999999992</v>
      </c>
      <c r="L455" s="47">
        <v>1000</v>
      </c>
      <c r="M455" s="22">
        <v>0</v>
      </c>
      <c r="N455" s="22">
        <v>0</v>
      </c>
    </row>
    <row r="456" spans="1:14" hidden="1" x14ac:dyDescent="0.25">
      <c r="A456" s="5" t="s">
        <v>3942</v>
      </c>
      <c r="B456" s="5" t="s">
        <v>3582</v>
      </c>
      <c r="C456" s="5" t="s">
        <v>849</v>
      </c>
      <c r="D456" s="5" t="s">
        <v>3583</v>
      </c>
      <c r="E456" s="5" t="s">
        <v>3584</v>
      </c>
      <c r="F456" s="5" t="s">
        <v>853</v>
      </c>
      <c r="G456" s="5" t="s">
        <v>3603</v>
      </c>
      <c r="H456" s="51">
        <v>0</v>
      </c>
      <c r="I456" s="22">
        <v>0</v>
      </c>
      <c r="J456" s="22">
        <v>0</v>
      </c>
      <c r="K456" s="22">
        <v>4911.09</v>
      </c>
      <c r="L456" s="47">
        <v>1000</v>
      </c>
      <c r="M456" s="22">
        <v>0</v>
      </c>
      <c r="N456" s="22">
        <v>0</v>
      </c>
    </row>
    <row r="457" spans="1:14" hidden="1" x14ac:dyDescent="0.25">
      <c r="A457" s="5" t="s">
        <v>3943</v>
      </c>
      <c r="B457" s="5" t="s">
        <v>3586</v>
      </c>
      <c r="C457" s="5" t="s">
        <v>849</v>
      </c>
      <c r="D457" s="5" t="s">
        <v>3583</v>
      </c>
      <c r="E457" s="5" t="s">
        <v>3584</v>
      </c>
      <c r="F457" s="5" t="s">
        <v>851</v>
      </c>
      <c r="G457" s="5" t="s">
        <v>3588</v>
      </c>
      <c r="H457" s="51">
        <v>33600</v>
      </c>
      <c r="I457" s="22">
        <v>3285.09</v>
      </c>
      <c r="J457" s="22">
        <v>97.77</v>
      </c>
      <c r="K457" s="22">
        <v>98.61</v>
      </c>
      <c r="L457" s="47">
        <v>1000</v>
      </c>
      <c r="M457" s="22">
        <v>3285.09</v>
      </c>
      <c r="N457" s="22">
        <v>0</v>
      </c>
    </row>
    <row r="458" spans="1:14" hidden="1" x14ac:dyDescent="0.25">
      <c r="A458" s="5" t="s">
        <v>3944</v>
      </c>
      <c r="B458" s="5" t="s">
        <v>3586</v>
      </c>
      <c r="C458" s="5" t="s">
        <v>849</v>
      </c>
      <c r="D458" s="5" t="s">
        <v>3583</v>
      </c>
      <c r="E458" s="5" t="s">
        <v>3584</v>
      </c>
      <c r="F458" s="5" t="s">
        <v>851</v>
      </c>
      <c r="G458" s="5" t="s">
        <v>3588</v>
      </c>
      <c r="H458" s="51">
        <v>208400</v>
      </c>
      <c r="I458" s="22">
        <v>56928.44</v>
      </c>
      <c r="J458" s="22">
        <v>273.17</v>
      </c>
      <c r="K458" s="22">
        <v>257.64</v>
      </c>
      <c r="L458" s="47">
        <v>1000</v>
      </c>
      <c r="M458" s="22">
        <v>56928.44</v>
      </c>
      <c r="N458" s="22">
        <v>0</v>
      </c>
    </row>
    <row r="459" spans="1:14" hidden="1" x14ac:dyDescent="0.25">
      <c r="A459" s="5" t="s">
        <v>3945</v>
      </c>
      <c r="B459" s="5" t="s">
        <v>3586</v>
      </c>
      <c r="C459" s="5" t="s">
        <v>849</v>
      </c>
      <c r="D459" s="5" t="s">
        <v>3583</v>
      </c>
      <c r="E459" s="5" t="s">
        <v>3584</v>
      </c>
      <c r="F459" s="5" t="s">
        <v>853</v>
      </c>
      <c r="G459" s="5" t="s">
        <v>3588</v>
      </c>
      <c r="H459" s="51">
        <v>0</v>
      </c>
      <c r="I459" s="22">
        <v>0</v>
      </c>
      <c r="J459" s="22">
        <v>333.14</v>
      </c>
      <c r="K459" s="22">
        <v>333.14</v>
      </c>
      <c r="L459" s="47">
        <v>1000</v>
      </c>
      <c r="M459" s="22">
        <v>0</v>
      </c>
      <c r="N459" s="22">
        <v>0</v>
      </c>
    </row>
    <row r="460" spans="1:14" hidden="1" x14ac:dyDescent="0.25">
      <c r="A460" s="5" t="s">
        <v>3946</v>
      </c>
      <c r="B460" s="5" t="s">
        <v>3586</v>
      </c>
      <c r="C460" s="5" t="s">
        <v>849</v>
      </c>
      <c r="D460" s="5" t="s">
        <v>3583</v>
      </c>
      <c r="E460" s="5" t="s">
        <v>3584</v>
      </c>
      <c r="F460" s="5" t="s">
        <v>853</v>
      </c>
      <c r="G460" s="5" t="s">
        <v>3588</v>
      </c>
      <c r="H460" s="51">
        <v>0</v>
      </c>
      <c r="I460" s="22">
        <v>0</v>
      </c>
      <c r="J460" s="22">
        <v>151.88</v>
      </c>
      <c r="K460" s="22">
        <v>162.07</v>
      </c>
      <c r="L460" s="47">
        <v>1000</v>
      </c>
      <c r="M460" s="22">
        <v>0</v>
      </c>
      <c r="N460" s="22">
        <v>0</v>
      </c>
    </row>
    <row r="461" spans="1:14" hidden="1" x14ac:dyDescent="0.25">
      <c r="A461" s="5" t="s">
        <v>3947</v>
      </c>
      <c r="B461" s="5" t="s">
        <v>3586</v>
      </c>
      <c r="C461" s="5" t="s">
        <v>849</v>
      </c>
      <c r="D461" s="5" t="s">
        <v>3583</v>
      </c>
      <c r="E461" s="5" t="s">
        <v>3584</v>
      </c>
      <c r="F461" s="5" t="s">
        <v>853</v>
      </c>
      <c r="G461" s="5" t="s">
        <v>3588</v>
      </c>
      <c r="H461" s="51">
        <v>0</v>
      </c>
      <c r="I461" s="22">
        <v>0</v>
      </c>
      <c r="J461" s="22">
        <v>231.73</v>
      </c>
      <c r="K461" s="22">
        <v>237.29</v>
      </c>
      <c r="L461" s="47">
        <v>1000</v>
      </c>
      <c r="M461" s="22">
        <v>0</v>
      </c>
      <c r="N461" s="22">
        <v>0</v>
      </c>
    </row>
    <row r="462" spans="1:14" hidden="1" x14ac:dyDescent="0.25">
      <c r="A462" s="5" t="s">
        <v>3948</v>
      </c>
      <c r="B462" s="5" t="s">
        <v>3582</v>
      </c>
      <c r="C462" s="5" t="s">
        <v>849</v>
      </c>
      <c r="D462" s="5" t="s">
        <v>3583</v>
      </c>
      <c r="E462" s="5" t="s">
        <v>3584</v>
      </c>
      <c r="F462" s="5" t="s">
        <v>853</v>
      </c>
      <c r="G462" s="5" t="s">
        <v>3603</v>
      </c>
      <c r="H462" s="51">
        <v>0</v>
      </c>
      <c r="I462" s="22">
        <v>0</v>
      </c>
      <c r="J462" s="22">
        <v>0</v>
      </c>
      <c r="K462" s="22">
        <v>438.17</v>
      </c>
      <c r="L462" s="47">
        <v>1000</v>
      </c>
      <c r="M462" s="22">
        <v>0</v>
      </c>
      <c r="N462" s="22">
        <v>0</v>
      </c>
    </row>
    <row r="463" spans="1:14" hidden="1" x14ac:dyDescent="0.25">
      <c r="A463" s="5" t="s">
        <v>3949</v>
      </c>
      <c r="B463" s="5" t="s">
        <v>3592</v>
      </c>
      <c r="C463" s="5" t="s">
        <v>849</v>
      </c>
      <c r="D463" s="5" t="s">
        <v>3583</v>
      </c>
      <c r="E463" s="5" t="s">
        <v>3584</v>
      </c>
      <c r="F463" s="5" t="s">
        <v>853</v>
      </c>
      <c r="G463" s="5" t="s">
        <v>3603</v>
      </c>
      <c r="H463" s="51">
        <v>0</v>
      </c>
      <c r="I463" s="22">
        <v>0</v>
      </c>
      <c r="J463" s="22">
        <v>0</v>
      </c>
      <c r="K463" s="22">
        <v>17500.47</v>
      </c>
      <c r="L463" s="47">
        <v>1000</v>
      </c>
      <c r="M463" s="22">
        <v>0</v>
      </c>
      <c r="N463" s="22">
        <v>0</v>
      </c>
    </row>
    <row r="464" spans="1:14" hidden="1" x14ac:dyDescent="0.25">
      <c r="A464" s="5" t="s">
        <v>3950</v>
      </c>
      <c r="B464" s="5" t="s">
        <v>3592</v>
      </c>
      <c r="C464" s="5" t="s">
        <v>849</v>
      </c>
      <c r="D464" s="5" t="s">
        <v>3583</v>
      </c>
      <c r="E464" s="5" t="s">
        <v>3584</v>
      </c>
      <c r="F464" s="5" t="s">
        <v>853</v>
      </c>
      <c r="G464" s="5" t="s">
        <v>3603</v>
      </c>
      <c r="H464" s="51">
        <v>0</v>
      </c>
      <c r="I464" s="22">
        <v>0</v>
      </c>
      <c r="J464" s="22">
        <v>0</v>
      </c>
      <c r="K464" s="22">
        <v>16713.080000000002</v>
      </c>
      <c r="L464" s="47">
        <v>1000</v>
      </c>
      <c r="M464" s="22">
        <v>0</v>
      </c>
      <c r="N464" s="22">
        <v>0</v>
      </c>
    </row>
    <row r="465" spans="1:14" hidden="1" x14ac:dyDescent="0.25">
      <c r="A465" s="5" t="s">
        <v>3951</v>
      </c>
      <c r="B465" s="5" t="s">
        <v>3586</v>
      </c>
      <c r="C465" s="5" t="s">
        <v>849</v>
      </c>
      <c r="D465" s="5" t="s">
        <v>3583</v>
      </c>
      <c r="E465" s="5" t="s">
        <v>3584</v>
      </c>
      <c r="F465" s="5" t="s">
        <v>853</v>
      </c>
      <c r="G465" s="5" t="s">
        <v>3603</v>
      </c>
      <c r="H465" s="51">
        <v>0</v>
      </c>
      <c r="I465" s="22">
        <v>0</v>
      </c>
      <c r="J465" s="22">
        <v>0</v>
      </c>
      <c r="K465" s="22">
        <v>581.69000000000005</v>
      </c>
      <c r="L465" s="47">
        <v>1000</v>
      </c>
      <c r="M465" s="22">
        <v>0</v>
      </c>
      <c r="N465" s="22">
        <v>0</v>
      </c>
    </row>
    <row r="466" spans="1:14" hidden="1" x14ac:dyDescent="0.25">
      <c r="A466" s="5" t="s">
        <v>3952</v>
      </c>
      <c r="B466" s="5" t="s">
        <v>3592</v>
      </c>
      <c r="C466" s="5" t="s">
        <v>849</v>
      </c>
      <c r="D466" s="5" t="s">
        <v>3583</v>
      </c>
      <c r="E466" s="5" t="s">
        <v>3584</v>
      </c>
      <c r="F466" s="5" t="s">
        <v>853</v>
      </c>
      <c r="G466" s="5" t="s">
        <v>3603</v>
      </c>
      <c r="H466" s="51">
        <v>0</v>
      </c>
      <c r="I466" s="22">
        <v>0</v>
      </c>
      <c r="J466" s="22">
        <v>0</v>
      </c>
      <c r="K466" s="22">
        <v>18063.14</v>
      </c>
      <c r="L466" s="47">
        <v>1000</v>
      </c>
      <c r="M466" s="22">
        <v>0</v>
      </c>
      <c r="N466" s="22">
        <v>0</v>
      </c>
    </row>
    <row r="467" spans="1:14" hidden="1" x14ac:dyDescent="0.25">
      <c r="A467" s="5" t="s">
        <v>3953</v>
      </c>
      <c r="B467" s="5" t="s">
        <v>3592</v>
      </c>
      <c r="C467" s="5" t="s">
        <v>849</v>
      </c>
      <c r="D467" s="5" t="s">
        <v>3583</v>
      </c>
      <c r="E467" s="5" t="s">
        <v>3584</v>
      </c>
      <c r="F467" s="5" t="s">
        <v>853</v>
      </c>
      <c r="G467" s="5" t="s">
        <v>3603</v>
      </c>
      <c r="H467" s="51">
        <v>0</v>
      </c>
      <c r="I467" s="22">
        <v>0</v>
      </c>
      <c r="J467" s="22">
        <v>0</v>
      </c>
      <c r="K467" s="22">
        <v>1104.77</v>
      </c>
      <c r="L467" s="47">
        <v>1000</v>
      </c>
      <c r="M467" s="22">
        <v>0</v>
      </c>
      <c r="N467" s="22">
        <v>0</v>
      </c>
    </row>
    <row r="468" spans="1:14" hidden="1" x14ac:dyDescent="0.25">
      <c r="A468" s="5" t="s">
        <v>3954</v>
      </c>
      <c r="B468" s="5" t="s">
        <v>3592</v>
      </c>
      <c r="C468" s="5" t="s">
        <v>849</v>
      </c>
      <c r="D468" s="5" t="s">
        <v>3583</v>
      </c>
      <c r="E468" s="5" t="s">
        <v>3584</v>
      </c>
      <c r="F468" s="5" t="s">
        <v>853</v>
      </c>
      <c r="G468" s="5" t="s">
        <v>3603</v>
      </c>
      <c r="H468" s="51">
        <v>0</v>
      </c>
      <c r="I468" s="22">
        <v>0</v>
      </c>
      <c r="J468" s="22">
        <v>0</v>
      </c>
      <c r="K468" s="22">
        <v>1209.42</v>
      </c>
      <c r="L468" s="47">
        <v>1000</v>
      </c>
      <c r="M468" s="22">
        <v>0</v>
      </c>
      <c r="N468" s="22">
        <v>0</v>
      </c>
    </row>
    <row r="469" spans="1:14" hidden="1" x14ac:dyDescent="0.25">
      <c r="A469" s="5" t="s">
        <v>3955</v>
      </c>
      <c r="B469" s="5" t="s">
        <v>3592</v>
      </c>
      <c r="C469" s="5" t="s">
        <v>849</v>
      </c>
      <c r="D469" s="5" t="s">
        <v>3583</v>
      </c>
      <c r="E469" s="5" t="s">
        <v>3584</v>
      </c>
      <c r="F469" s="5" t="s">
        <v>853</v>
      </c>
      <c r="G469" s="5" t="s">
        <v>3603</v>
      </c>
      <c r="H469" s="51">
        <v>0</v>
      </c>
      <c r="I469" s="22">
        <v>0</v>
      </c>
      <c r="J469" s="22">
        <v>0</v>
      </c>
      <c r="K469" s="22">
        <v>1148.27</v>
      </c>
      <c r="L469" s="47">
        <v>1000</v>
      </c>
      <c r="M469" s="22">
        <v>0</v>
      </c>
      <c r="N469" s="22">
        <v>0</v>
      </c>
    </row>
    <row r="470" spans="1:14" hidden="1" x14ac:dyDescent="0.25">
      <c r="A470" s="5" t="s">
        <v>3956</v>
      </c>
      <c r="B470" s="5" t="s">
        <v>3592</v>
      </c>
      <c r="C470" s="5" t="s">
        <v>849</v>
      </c>
      <c r="D470" s="5" t="s">
        <v>3583</v>
      </c>
      <c r="E470" s="5" t="s">
        <v>3584</v>
      </c>
      <c r="F470" s="5" t="s">
        <v>853</v>
      </c>
      <c r="G470" s="5" t="s">
        <v>3603</v>
      </c>
      <c r="H470" s="51">
        <v>0</v>
      </c>
      <c r="I470" s="22">
        <v>0</v>
      </c>
      <c r="J470" s="22">
        <v>0</v>
      </c>
      <c r="K470" s="22">
        <v>20848.77</v>
      </c>
      <c r="L470" s="47">
        <v>1000</v>
      </c>
      <c r="M470" s="22">
        <v>0</v>
      </c>
      <c r="N470" s="22">
        <v>0</v>
      </c>
    </row>
    <row r="471" spans="1:14" hidden="1" x14ac:dyDescent="0.25">
      <c r="A471" s="5" t="s">
        <v>3957</v>
      </c>
      <c r="B471" s="5" t="s">
        <v>3582</v>
      </c>
      <c r="C471" s="5" t="s">
        <v>849</v>
      </c>
      <c r="D471" s="5" t="s">
        <v>3583</v>
      </c>
      <c r="E471" s="5" t="s">
        <v>3584</v>
      </c>
      <c r="F471" s="5" t="s">
        <v>853</v>
      </c>
      <c r="G471" s="5" t="s">
        <v>3603</v>
      </c>
      <c r="H471" s="51">
        <v>0</v>
      </c>
      <c r="I471" s="22">
        <v>0</v>
      </c>
      <c r="J471" s="22">
        <v>0</v>
      </c>
      <c r="K471" s="22">
        <v>458.31</v>
      </c>
      <c r="L471" s="47">
        <v>1000</v>
      </c>
      <c r="M471" s="22">
        <v>0</v>
      </c>
      <c r="N471" s="22">
        <v>0</v>
      </c>
    </row>
    <row r="472" spans="1:14" hidden="1" x14ac:dyDescent="0.25">
      <c r="A472" s="5" t="s">
        <v>3958</v>
      </c>
      <c r="B472" s="5" t="s">
        <v>3582</v>
      </c>
      <c r="C472" s="5" t="s">
        <v>849</v>
      </c>
      <c r="D472" s="5" t="s">
        <v>3583</v>
      </c>
      <c r="E472" s="5" t="s">
        <v>3584</v>
      </c>
      <c r="F472" s="5" t="s">
        <v>853</v>
      </c>
      <c r="G472" s="5" t="s">
        <v>3603</v>
      </c>
      <c r="H472" s="51">
        <v>0</v>
      </c>
      <c r="I472" s="22">
        <v>0</v>
      </c>
      <c r="J472" s="22">
        <v>0</v>
      </c>
      <c r="K472" s="22">
        <v>478.92</v>
      </c>
      <c r="L472" s="47">
        <v>1000</v>
      </c>
      <c r="M472" s="22">
        <v>0</v>
      </c>
      <c r="N472" s="22">
        <v>0</v>
      </c>
    </row>
    <row r="473" spans="1:14" hidden="1" x14ac:dyDescent="0.25">
      <c r="A473" s="5" t="s">
        <v>3959</v>
      </c>
      <c r="B473" s="5" t="s">
        <v>3606</v>
      </c>
      <c r="C473" s="5" t="s">
        <v>849</v>
      </c>
      <c r="D473" s="5" t="s">
        <v>3583</v>
      </c>
      <c r="E473" s="5" t="s">
        <v>3584</v>
      </c>
      <c r="F473" s="5" t="s">
        <v>851</v>
      </c>
      <c r="G473" s="5" t="s">
        <v>3588</v>
      </c>
      <c r="H473" s="51">
        <v>150</v>
      </c>
      <c r="I473" s="22">
        <v>52.64</v>
      </c>
      <c r="J473" s="22">
        <v>350.93</v>
      </c>
      <c r="K473" s="22">
        <v>359.35</v>
      </c>
      <c r="L473" s="47">
        <v>1000</v>
      </c>
      <c r="M473" s="22">
        <v>52.64</v>
      </c>
      <c r="N473" s="22">
        <v>0</v>
      </c>
    </row>
    <row r="474" spans="1:14" x14ac:dyDescent="0.25">
      <c r="A474" s="5" t="s">
        <v>3960</v>
      </c>
      <c r="B474" s="5" t="s">
        <v>3590</v>
      </c>
      <c r="C474" s="5" t="s">
        <v>849</v>
      </c>
      <c r="D474" s="5" t="s">
        <v>3583</v>
      </c>
      <c r="E474" s="5" t="s">
        <v>3584</v>
      </c>
      <c r="F474" s="5" t="s">
        <v>853</v>
      </c>
      <c r="G474" s="5" t="s">
        <v>3603</v>
      </c>
      <c r="H474" s="51">
        <v>0</v>
      </c>
      <c r="I474" s="22">
        <v>0</v>
      </c>
      <c r="J474" s="22">
        <v>0</v>
      </c>
      <c r="K474" s="22">
        <v>7181.25</v>
      </c>
      <c r="L474" s="47">
        <v>1000</v>
      </c>
      <c r="M474" s="22">
        <v>0</v>
      </c>
      <c r="N474" s="22">
        <v>0</v>
      </c>
    </row>
    <row r="475" spans="1:14" x14ac:dyDescent="0.25">
      <c r="A475" s="5" t="s">
        <v>3961</v>
      </c>
      <c r="B475" s="5" t="s">
        <v>3590</v>
      </c>
      <c r="C475" s="5" t="s">
        <v>849</v>
      </c>
      <c r="D475" s="5" t="s">
        <v>3583</v>
      </c>
      <c r="E475" s="5" t="s">
        <v>3584</v>
      </c>
      <c r="F475" s="5" t="s">
        <v>853</v>
      </c>
      <c r="G475" s="5" t="s">
        <v>3603</v>
      </c>
      <c r="H475" s="51">
        <v>0</v>
      </c>
      <c r="I475" s="22">
        <v>0</v>
      </c>
      <c r="J475" s="22">
        <v>0</v>
      </c>
      <c r="K475" s="22">
        <v>7237.61</v>
      </c>
      <c r="L475" s="47">
        <v>1000</v>
      </c>
      <c r="M475" s="22">
        <v>0</v>
      </c>
      <c r="N475" s="22">
        <v>0</v>
      </c>
    </row>
    <row r="476" spans="1:14" hidden="1" x14ac:dyDescent="0.25">
      <c r="A476" s="5" t="s">
        <v>3962</v>
      </c>
      <c r="B476" s="5" t="s">
        <v>3586</v>
      </c>
      <c r="C476" s="5" t="s">
        <v>849</v>
      </c>
      <c r="D476" s="5" t="s">
        <v>3583</v>
      </c>
      <c r="E476" s="5" t="s">
        <v>3584</v>
      </c>
      <c r="F476" s="5" t="s">
        <v>853</v>
      </c>
      <c r="G476" s="5" t="s">
        <v>3588</v>
      </c>
      <c r="H476" s="51">
        <v>0</v>
      </c>
      <c r="I476" s="22">
        <v>0</v>
      </c>
      <c r="J476" s="22">
        <v>87.68</v>
      </c>
      <c r="K476" s="22">
        <v>89.78</v>
      </c>
      <c r="L476" s="47">
        <v>1000</v>
      </c>
      <c r="M476" s="22">
        <v>0</v>
      </c>
      <c r="N476" s="22">
        <v>0</v>
      </c>
    </row>
    <row r="477" spans="1:14" hidden="1" x14ac:dyDescent="0.25">
      <c r="A477" s="5" t="s">
        <v>3963</v>
      </c>
      <c r="B477" s="5" t="s">
        <v>3582</v>
      </c>
      <c r="C477" s="5" t="s">
        <v>849</v>
      </c>
      <c r="D477" s="5" t="s">
        <v>3583</v>
      </c>
      <c r="E477" s="5" t="s">
        <v>3584</v>
      </c>
      <c r="F477" s="5" t="s">
        <v>853</v>
      </c>
      <c r="G477" s="5" t="s">
        <v>3603</v>
      </c>
      <c r="H477" s="51">
        <v>0</v>
      </c>
      <c r="I477" s="22">
        <v>0</v>
      </c>
      <c r="J477" s="22">
        <v>0</v>
      </c>
      <c r="K477" s="22">
        <v>1033.01</v>
      </c>
      <c r="L477" s="47">
        <v>1000</v>
      </c>
      <c r="M477" s="22">
        <v>0</v>
      </c>
      <c r="N477" s="22">
        <v>0</v>
      </c>
    </row>
    <row r="478" spans="1:14" hidden="1" x14ac:dyDescent="0.25">
      <c r="A478" s="5" t="s">
        <v>3964</v>
      </c>
      <c r="B478" s="5" t="s">
        <v>3582</v>
      </c>
      <c r="C478" s="5" t="s">
        <v>849</v>
      </c>
      <c r="D478" s="5" t="s">
        <v>3583</v>
      </c>
      <c r="E478" s="5" t="s">
        <v>3584</v>
      </c>
      <c r="F478" s="5" t="s">
        <v>853</v>
      </c>
      <c r="G478" s="5" t="s">
        <v>3588</v>
      </c>
      <c r="H478" s="51">
        <v>0</v>
      </c>
      <c r="I478" s="22">
        <v>0</v>
      </c>
      <c r="J478" s="22">
        <v>349.21</v>
      </c>
      <c r="K478" s="22">
        <v>349.21</v>
      </c>
      <c r="L478" s="47">
        <v>1000</v>
      </c>
      <c r="M478" s="22">
        <v>0</v>
      </c>
      <c r="N478" s="22">
        <v>0</v>
      </c>
    </row>
    <row r="479" spans="1:14" hidden="1" x14ac:dyDescent="0.25">
      <c r="A479" s="5" t="s">
        <v>3965</v>
      </c>
      <c r="B479" s="5" t="s">
        <v>3582</v>
      </c>
      <c r="C479" s="5" t="s">
        <v>849</v>
      </c>
      <c r="D479" s="5" t="s">
        <v>3583</v>
      </c>
      <c r="E479" s="5" t="s">
        <v>3584</v>
      </c>
      <c r="F479" s="5" t="s">
        <v>853</v>
      </c>
      <c r="G479" s="5" t="s">
        <v>3588</v>
      </c>
      <c r="H479" s="51">
        <v>0</v>
      </c>
      <c r="I479" s="22">
        <v>0</v>
      </c>
      <c r="J479" s="22">
        <v>39.51</v>
      </c>
      <c r="K479" s="22">
        <v>40.46</v>
      </c>
      <c r="L479" s="47">
        <v>1000</v>
      </c>
      <c r="M479" s="22">
        <v>0</v>
      </c>
      <c r="N479" s="22">
        <v>0</v>
      </c>
    </row>
    <row r="480" spans="1:14" hidden="1" x14ac:dyDescent="0.25">
      <c r="A480" s="5" t="s">
        <v>3966</v>
      </c>
      <c r="B480" s="5" t="s">
        <v>3582</v>
      </c>
      <c r="C480" s="5" t="s">
        <v>849</v>
      </c>
      <c r="D480" s="5" t="s">
        <v>3583</v>
      </c>
      <c r="E480" s="5" t="s">
        <v>3584</v>
      </c>
      <c r="F480" s="5" t="s">
        <v>851</v>
      </c>
      <c r="G480" s="5" t="s">
        <v>3588</v>
      </c>
      <c r="H480" s="51">
        <v>0</v>
      </c>
      <c r="I480" s="22">
        <v>0</v>
      </c>
      <c r="J480" s="22">
        <v>18.690000000000001</v>
      </c>
      <c r="K480" s="22">
        <v>18.690000000000001</v>
      </c>
      <c r="L480" s="47">
        <v>1000</v>
      </c>
      <c r="M480" s="22">
        <v>0</v>
      </c>
      <c r="N480" s="22">
        <v>0</v>
      </c>
    </row>
    <row r="481" spans="1:14" x14ac:dyDescent="0.25">
      <c r="A481" s="5" t="s">
        <v>3967</v>
      </c>
      <c r="B481" s="5" t="s">
        <v>3590</v>
      </c>
      <c r="C481" s="5" t="s">
        <v>849</v>
      </c>
      <c r="D481" s="5" t="s">
        <v>3583</v>
      </c>
      <c r="E481" s="5" t="s">
        <v>3584</v>
      </c>
      <c r="F481" s="5" t="s">
        <v>853</v>
      </c>
      <c r="G481" s="5" t="s">
        <v>3603</v>
      </c>
      <c r="H481" s="51">
        <v>0</v>
      </c>
      <c r="I481" s="22">
        <v>0</v>
      </c>
      <c r="J481" s="22">
        <v>215.11</v>
      </c>
      <c r="K481" s="22">
        <v>250.58</v>
      </c>
      <c r="L481" s="47">
        <v>1000</v>
      </c>
      <c r="M481" s="22">
        <v>0</v>
      </c>
      <c r="N481" s="22">
        <v>0</v>
      </c>
    </row>
    <row r="482" spans="1:14" hidden="1" x14ac:dyDescent="0.25">
      <c r="A482" s="5" t="s">
        <v>3968</v>
      </c>
      <c r="B482" s="5" t="s">
        <v>3586</v>
      </c>
      <c r="C482" s="5" t="s">
        <v>849</v>
      </c>
      <c r="D482" s="5" t="s">
        <v>3583</v>
      </c>
      <c r="E482" s="5" t="s">
        <v>3584</v>
      </c>
      <c r="F482" s="5" t="s">
        <v>853</v>
      </c>
      <c r="G482" s="5" t="s">
        <v>3585</v>
      </c>
      <c r="H482" s="51">
        <v>0</v>
      </c>
      <c r="I482" s="22">
        <v>0</v>
      </c>
      <c r="J482" s="22">
        <v>0</v>
      </c>
      <c r="K482" s="22">
        <v>3413.02</v>
      </c>
      <c r="L482" s="47">
        <v>1000</v>
      </c>
      <c r="M482" s="22">
        <v>0</v>
      </c>
      <c r="N482" s="22">
        <v>0</v>
      </c>
    </row>
    <row r="483" spans="1:14" x14ac:dyDescent="0.25">
      <c r="A483" s="5" t="s">
        <v>3968</v>
      </c>
      <c r="B483" s="5" t="s">
        <v>3590</v>
      </c>
      <c r="C483" s="5" t="s">
        <v>849</v>
      </c>
      <c r="D483" s="5" t="s">
        <v>3583</v>
      </c>
      <c r="E483" s="5" t="s">
        <v>3584</v>
      </c>
      <c r="F483" s="5" t="s">
        <v>853</v>
      </c>
      <c r="G483" s="5" t="s">
        <v>3585</v>
      </c>
      <c r="H483" s="51">
        <v>0</v>
      </c>
      <c r="I483" s="22">
        <v>0</v>
      </c>
      <c r="J483" s="22">
        <v>3123.78</v>
      </c>
      <c r="K483" s="22">
        <v>3150.64</v>
      </c>
      <c r="L483" s="47">
        <v>1000</v>
      </c>
      <c r="M483" s="22">
        <v>0</v>
      </c>
      <c r="N483" s="22">
        <v>0</v>
      </c>
    </row>
    <row r="484" spans="1:14" hidden="1" x14ac:dyDescent="0.25">
      <c r="A484" s="5" t="s">
        <v>3969</v>
      </c>
      <c r="B484" s="5" t="s">
        <v>3592</v>
      </c>
      <c r="C484" s="5" t="s">
        <v>849</v>
      </c>
      <c r="D484" s="5" t="s">
        <v>3583</v>
      </c>
      <c r="E484" s="5" t="s">
        <v>3584</v>
      </c>
      <c r="F484" s="5" t="s">
        <v>851</v>
      </c>
      <c r="G484" s="5" t="s">
        <v>3588</v>
      </c>
      <c r="H484" s="51">
        <v>1000</v>
      </c>
      <c r="I484" s="22">
        <v>61.27</v>
      </c>
      <c r="J484" s="22">
        <v>61.27</v>
      </c>
      <c r="K484" s="22">
        <v>62.3</v>
      </c>
      <c r="L484" s="47">
        <v>1000</v>
      </c>
      <c r="M484" s="22">
        <v>61.27</v>
      </c>
      <c r="N484" s="22">
        <v>0</v>
      </c>
    </row>
    <row r="485" spans="1:14" hidden="1" x14ac:dyDescent="0.25">
      <c r="A485" s="5" t="s">
        <v>3970</v>
      </c>
      <c r="B485" s="5" t="s">
        <v>3586</v>
      </c>
      <c r="C485" s="5" t="s">
        <v>849</v>
      </c>
      <c r="D485" s="5" t="s">
        <v>3583</v>
      </c>
      <c r="E485" s="5" t="s">
        <v>3584</v>
      </c>
      <c r="F485" s="5" t="s">
        <v>851</v>
      </c>
      <c r="G485" s="5" t="s">
        <v>3588</v>
      </c>
      <c r="H485" s="51">
        <v>213000</v>
      </c>
      <c r="I485" s="22">
        <v>15234.77</v>
      </c>
      <c r="J485" s="22">
        <v>71.52</v>
      </c>
      <c r="K485" s="22">
        <v>62.01</v>
      </c>
      <c r="L485" s="47">
        <v>1000</v>
      </c>
      <c r="M485" s="22">
        <v>15234.77</v>
      </c>
      <c r="N485" s="22">
        <v>0</v>
      </c>
    </row>
    <row r="486" spans="1:14" hidden="1" x14ac:dyDescent="0.25">
      <c r="A486" s="5" t="s">
        <v>3970</v>
      </c>
      <c r="B486" s="5" t="s">
        <v>3592</v>
      </c>
      <c r="C486" s="5" t="s">
        <v>849</v>
      </c>
      <c r="D486" s="5" t="s">
        <v>3583</v>
      </c>
      <c r="E486" s="5" t="s">
        <v>3584</v>
      </c>
      <c r="F486" s="5" t="s">
        <v>851</v>
      </c>
      <c r="G486" s="5" t="s">
        <v>3588</v>
      </c>
      <c r="H486" s="51">
        <v>26850</v>
      </c>
      <c r="I486" s="22">
        <v>1650.42</v>
      </c>
      <c r="J486" s="22">
        <v>61.47</v>
      </c>
      <c r="K486" s="22">
        <v>61.66</v>
      </c>
      <c r="L486" s="47">
        <v>1000</v>
      </c>
      <c r="M486" s="22">
        <v>1650.42</v>
      </c>
      <c r="N486" s="22">
        <v>0</v>
      </c>
    </row>
    <row r="487" spans="1:14" hidden="1" x14ac:dyDescent="0.25">
      <c r="A487" s="5" t="s">
        <v>3971</v>
      </c>
      <c r="B487" s="5" t="s">
        <v>3586</v>
      </c>
      <c r="C487" s="5" t="s">
        <v>849</v>
      </c>
      <c r="D487" s="5" t="s">
        <v>3583</v>
      </c>
      <c r="E487" s="5" t="s">
        <v>3584</v>
      </c>
      <c r="F487" s="5" t="s">
        <v>853</v>
      </c>
      <c r="G487" s="5" t="s">
        <v>3588</v>
      </c>
      <c r="H487" s="51">
        <v>0</v>
      </c>
      <c r="I487" s="22">
        <v>0</v>
      </c>
      <c r="J487" s="22">
        <v>0</v>
      </c>
      <c r="K487" s="22">
        <v>62</v>
      </c>
      <c r="L487" s="47">
        <v>1000</v>
      </c>
      <c r="M487" s="22">
        <v>0</v>
      </c>
      <c r="N487" s="22">
        <v>0</v>
      </c>
    </row>
    <row r="488" spans="1:14" hidden="1" x14ac:dyDescent="0.25">
      <c r="A488" s="5" t="s">
        <v>3971</v>
      </c>
      <c r="B488" s="5" t="s">
        <v>3592</v>
      </c>
      <c r="C488" s="5" t="s">
        <v>849</v>
      </c>
      <c r="D488" s="5" t="s">
        <v>3583</v>
      </c>
      <c r="E488" s="5" t="s">
        <v>3584</v>
      </c>
      <c r="F488" s="5" t="s">
        <v>851</v>
      </c>
      <c r="G488" s="5" t="s">
        <v>3588</v>
      </c>
      <c r="H488" s="51">
        <v>137540</v>
      </c>
      <c r="I488" s="22">
        <v>8458.81</v>
      </c>
      <c r="J488" s="22">
        <v>61.5</v>
      </c>
      <c r="K488" s="22">
        <v>61.73</v>
      </c>
      <c r="L488" s="47">
        <v>1000</v>
      </c>
      <c r="M488" s="22">
        <v>8458.81</v>
      </c>
      <c r="N488" s="22">
        <v>0</v>
      </c>
    </row>
    <row r="489" spans="1:14" hidden="1" x14ac:dyDescent="0.25">
      <c r="A489" s="5" t="s">
        <v>3972</v>
      </c>
      <c r="B489" s="5" t="s">
        <v>3592</v>
      </c>
      <c r="C489" s="5" t="s">
        <v>849</v>
      </c>
      <c r="D489" s="5" t="s">
        <v>3583</v>
      </c>
      <c r="E489" s="5" t="s">
        <v>3584</v>
      </c>
      <c r="F489" s="5" t="s">
        <v>853</v>
      </c>
      <c r="G489" s="5" t="s">
        <v>3588</v>
      </c>
      <c r="H489" s="51">
        <v>0</v>
      </c>
      <c r="I489" s="22">
        <v>0</v>
      </c>
      <c r="J489" s="22">
        <v>43.47</v>
      </c>
      <c r="K489" s="22">
        <v>44.51</v>
      </c>
      <c r="L489" s="47">
        <v>1000</v>
      </c>
      <c r="M489" s="22">
        <v>0</v>
      </c>
      <c r="N489" s="22">
        <v>0</v>
      </c>
    </row>
    <row r="490" spans="1:14" hidden="1" x14ac:dyDescent="0.25">
      <c r="A490" s="5" t="s">
        <v>3973</v>
      </c>
      <c r="B490" s="5" t="s">
        <v>3586</v>
      </c>
      <c r="C490" s="5" t="s">
        <v>849</v>
      </c>
      <c r="D490" s="5" t="s">
        <v>3583</v>
      </c>
      <c r="E490" s="5" t="s">
        <v>3584</v>
      </c>
      <c r="F490" s="5" t="s">
        <v>851</v>
      </c>
      <c r="G490" s="5" t="s">
        <v>3588</v>
      </c>
      <c r="H490" s="51">
        <v>301400</v>
      </c>
      <c r="I490" s="22">
        <v>19852.46</v>
      </c>
      <c r="J490" s="22">
        <v>65.87</v>
      </c>
      <c r="K490" s="22">
        <v>59.53</v>
      </c>
      <c r="L490" s="47">
        <v>1000</v>
      </c>
      <c r="M490" s="22">
        <v>19852.46</v>
      </c>
      <c r="N490" s="22">
        <v>0</v>
      </c>
    </row>
    <row r="491" spans="1:14" hidden="1" x14ac:dyDescent="0.25">
      <c r="A491" s="5" t="s">
        <v>3973</v>
      </c>
      <c r="B491" s="5" t="s">
        <v>3592</v>
      </c>
      <c r="C491" s="5" t="s">
        <v>849</v>
      </c>
      <c r="D491" s="5" t="s">
        <v>3583</v>
      </c>
      <c r="E491" s="5" t="s">
        <v>3584</v>
      </c>
      <c r="F491" s="5" t="s">
        <v>851</v>
      </c>
      <c r="G491" s="5" t="s">
        <v>3588</v>
      </c>
      <c r="H491" s="51">
        <v>0</v>
      </c>
      <c r="I491" s="22">
        <v>0</v>
      </c>
      <c r="J491" s="22">
        <v>61.37</v>
      </c>
      <c r="K491" s="22">
        <v>62.77</v>
      </c>
      <c r="L491" s="47">
        <v>1000</v>
      </c>
      <c r="M491" s="22">
        <v>0</v>
      </c>
      <c r="N491" s="22">
        <v>0</v>
      </c>
    </row>
    <row r="492" spans="1:14" x14ac:dyDescent="0.25">
      <c r="A492" s="5" t="s">
        <v>3974</v>
      </c>
      <c r="B492" s="5" t="s">
        <v>3590</v>
      </c>
      <c r="C492" s="5" t="s">
        <v>849</v>
      </c>
      <c r="D492" s="5" t="s">
        <v>3583</v>
      </c>
      <c r="E492" s="5" t="s">
        <v>3584</v>
      </c>
      <c r="F492" s="5" t="s">
        <v>853</v>
      </c>
      <c r="G492" s="5" t="s">
        <v>3588</v>
      </c>
      <c r="H492" s="51">
        <v>0</v>
      </c>
      <c r="I492" s="22">
        <v>0</v>
      </c>
      <c r="J492" s="22">
        <v>61.07</v>
      </c>
      <c r="K492" s="22">
        <v>61.48</v>
      </c>
      <c r="L492" s="47">
        <v>1000</v>
      </c>
      <c r="M492" s="22">
        <v>0</v>
      </c>
      <c r="N492" s="22">
        <v>0</v>
      </c>
    </row>
    <row r="493" spans="1:14" x14ac:dyDescent="0.25">
      <c r="A493" s="5" t="s">
        <v>3975</v>
      </c>
      <c r="B493" s="5" t="s">
        <v>3590</v>
      </c>
      <c r="C493" s="5" t="s">
        <v>849</v>
      </c>
      <c r="D493" s="5" t="s">
        <v>3583</v>
      </c>
      <c r="E493" s="5" t="s">
        <v>3584</v>
      </c>
      <c r="F493" s="5" t="s">
        <v>853</v>
      </c>
      <c r="G493" s="5" t="s">
        <v>3603</v>
      </c>
      <c r="H493" s="51">
        <v>0</v>
      </c>
      <c r="I493" s="22">
        <v>0</v>
      </c>
      <c r="J493" s="22">
        <v>0</v>
      </c>
      <c r="K493" s="22">
        <v>1317.12</v>
      </c>
      <c r="L493" s="47">
        <v>1000</v>
      </c>
      <c r="M493" s="22">
        <v>0</v>
      </c>
      <c r="N493" s="22">
        <v>0</v>
      </c>
    </row>
    <row r="494" spans="1:14" hidden="1" x14ac:dyDescent="0.25">
      <c r="A494" s="5" t="s">
        <v>3976</v>
      </c>
      <c r="B494" s="5" t="s">
        <v>3592</v>
      </c>
      <c r="C494" s="5" t="s">
        <v>849</v>
      </c>
      <c r="D494" s="5" t="s">
        <v>3583</v>
      </c>
      <c r="E494" s="5" t="s">
        <v>3584</v>
      </c>
      <c r="F494" s="5" t="s">
        <v>853</v>
      </c>
      <c r="G494" s="5" t="s">
        <v>3603</v>
      </c>
      <c r="H494" s="51">
        <v>0</v>
      </c>
      <c r="I494" s="22">
        <v>0</v>
      </c>
      <c r="J494" s="22">
        <v>0</v>
      </c>
      <c r="K494" s="22">
        <v>1226.9000000000001</v>
      </c>
      <c r="L494" s="47">
        <v>1000</v>
      </c>
      <c r="M494" s="22">
        <v>0</v>
      </c>
      <c r="N494" s="22">
        <v>0</v>
      </c>
    </row>
    <row r="495" spans="1:14" x14ac:dyDescent="0.25">
      <c r="A495" s="5" t="s">
        <v>3977</v>
      </c>
      <c r="B495" s="5" t="s">
        <v>3590</v>
      </c>
      <c r="C495" s="5" t="s">
        <v>849</v>
      </c>
      <c r="D495" s="5" t="s">
        <v>3583</v>
      </c>
      <c r="E495" s="5" t="s">
        <v>3584</v>
      </c>
      <c r="F495" s="5" t="s">
        <v>851</v>
      </c>
      <c r="G495" s="5" t="s">
        <v>3588</v>
      </c>
      <c r="H495" s="51">
        <v>0</v>
      </c>
      <c r="I495" s="22">
        <v>0</v>
      </c>
      <c r="J495" s="22">
        <v>303.70999999999998</v>
      </c>
      <c r="K495" s="22">
        <v>298.45</v>
      </c>
      <c r="L495" s="47">
        <v>1000</v>
      </c>
      <c r="M495" s="22">
        <v>0</v>
      </c>
      <c r="N495" s="22">
        <v>0</v>
      </c>
    </row>
    <row r="496" spans="1:14" x14ac:dyDescent="0.25">
      <c r="A496" s="5" t="s">
        <v>3978</v>
      </c>
      <c r="B496" s="5" t="s">
        <v>3590</v>
      </c>
      <c r="C496" s="5" t="s">
        <v>849</v>
      </c>
      <c r="D496" s="5" t="s">
        <v>3583</v>
      </c>
      <c r="E496" s="5" t="s">
        <v>3584</v>
      </c>
      <c r="F496" s="5" t="s">
        <v>851</v>
      </c>
      <c r="G496" s="5" t="s">
        <v>3588</v>
      </c>
      <c r="H496" s="51">
        <v>1275</v>
      </c>
      <c r="I496" s="22">
        <v>371.07</v>
      </c>
      <c r="J496" s="22">
        <v>291.04000000000002</v>
      </c>
      <c r="K496" s="22">
        <v>293.62</v>
      </c>
      <c r="L496" s="47">
        <v>1000</v>
      </c>
      <c r="M496" s="22">
        <v>371.07</v>
      </c>
      <c r="N496" s="22">
        <v>0</v>
      </c>
    </row>
    <row r="497" spans="1:14" x14ac:dyDescent="0.25">
      <c r="A497" s="5" t="s">
        <v>3979</v>
      </c>
      <c r="B497" s="5" t="s">
        <v>3590</v>
      </c>
      <c r="C497" s="5" t="s">
        <v>849</v>
      </c>
      <c r="D497" s="5" t="s">
        <v>3583</v>
      </c>
      <c r="E497" s="5" t="s">
        <v>3584</v>
      </c>
      <c r="F497" s="5" t="s">
        <v>853</v>
      </c>
      <c r="G497" s="5" t="s">
        <v>3588</v>
      </c>
      <c r="H497" s="51">
        <v>0</v>
      </c>
      <c r="I497" s="22">
        <v>0</v>
      </c>
      <c r="J497" s="22">
        <v>90.86</v>
      </c>
      <c r="K497" s="22">
        <v>91.64</v>
      </c>
      <c r="L497" s="47">
        <v>1000</v>
      </c>
      <c r="M497" s="22">
        <v>0</v>
      </c>
      <c r="N497" s="22">
        <v>0</v>
      </c>
    </row>
    <row r="498" spans="1:14" x14ac:dyDescent="0.25">
      <c r="A498" s="5" t="s">
        <v>3980</v>
      </c>
      <c r="B498" s="5" t="s">
        <v>3590</v>
      </c>
      <c r="C498" s="5" t="s">
        <v>849</v>
      </c>
      <c r="D498" s="5" t="s">
        <v>3583</v>
      </c>
      <c r="E498" s="5" t="s">
        <v>3584</v>
      </c>
      <c r="F498" s="5" t="s">
        <v>853</v>
      </c>
      <c r="G498" s="5" t="s">
        <v>3588</v>
      </c>
      <c r="H498" s="51">
        <v>0</v>
      </c>
      <c r="I498" s="22">
        <v>0</v>
      </c>
      <c r="J498" s="22">
        <v>91.05</v>
      </c>
      <c r="K498" s="22">
        <v>93.24</v>
      </c>
      <c r="L498" s="47">
        <v>1000</v>
      </c>
      <c r="M498" s="22">
        <v>0</v>
      </c>
      <c r="N498" s="22">
        <v>0</v>
      </c>
    </row>
    <row r="499" spans="1:14" x14ac:dyDescent="0.25">
      <c r="A499" s="5" t="s">
        <v>3981</v>
      </c>
      <c r="B499" s="5" t="s">
        <v>3590</v>
      </c>
      <c r="C499" s="5" t="s">
        <v>849</v>
      </c>
      <c r="D499" s="5" t="s">
        <v>3583</v>
      </c>
      <c r="E499" s="5" t="s">
        <v>3584</v>
      </c>
      <c r="F499" s="5" t="s">
        <v>853</v>
      </c>
      <c r="G499" s="5" t="s">
        <v>3603</v>
      </c>
      <c r="H499" s="51">
        <v>0</v>
      </c>
      <c r="I499" s="22">
        <v>0</v>
      </c>
      <c r="J499" s="22">
        <v>0</v>
      </c>
      <c r="K499" s="22">
        <v>1717.12</v>
      </c>
      <c r="L499" s="47">
        <v>1000</v>
      </c>
      <c r="M499" s="22">
        <v>0</v>
      </c>
      <c r="N499" s="22">
        <v>0</v>
      </c>
    </row>
    <row r="500" spans="1:14" x14ac:dyDescent="0.25">
      <c r="A500" s="5" t="s">
        <v>3982</v>
      </c>
      <c r="B500" s="5" t="s">
        <v>3590</v>
      </c>
      <c r="C500" s="5" t="s">
        <v>849</v>
      </c>
      <c r="D500" s="5" t="s">
        <v>3583</v>
      </c>
      <c r="E500" s="5" t="s">
        <v>3584</v>
      </c>
      <c r="F500" s="5" t="s">
        <v>853</v>
      </c>
      <c r="G500" s="5" t="s">
        <v>3603</v>
      </c>
      <c r="H500" s="51">
        <v>0</v>
      </c>
      <c r="I500" s="22">
        <v>0</v>
      </c>
      <c r="J500" s="22">
        <v>0</v>
      </c>
      <c r="K500" s="22">
        <v>1831.59</v>
      </c>
      <c r="L500" s="47">
        <v>1000</v>
      </c>
      <c r="M500" s="22">
        <v>0</v>
      </c>
      <c r="N500" s="22">
        <v>0</v>
      </c>
    </row>
    <row r="501" spans="1:14" x14ac:dyDescent="0.25">
      <c r="A501" s="5" t="s">
        <v>3983</v>
      </c>
      <c r="B501" s="5" t="s">
        <v>3590</v>
      </c>
      <c r="C501" s="5" t="s">
        <v>849</v>
      </c>
      <c r="D501" s="5" t="s">
        <v>3583</v>
      </c>
      <c r="E501" s="5" t="s">
        <v>3584</v>
      </c>
      <c r="F501" s="5" t="s">
        <v>853</v>
      </c>
      <c r="G501" s="5" t="s">
        <v>3603</v>
      </c>
      <c r="H501" s="51">
        <v>0</v>
      </c>
      <c r="I501" s="22">
        <v>0</v>
      </c>
      <c r="J501" s="22">
        <v>0</v>
      </c>
      <c r="K501" s="22">
        <v>595.47</v>
      </c>
      <c r="L501" s="47">
        <v>1000</v>
      </c>
      <c r="M501" s="22">
        <v>0</v>
      </c>
      <c r="N501" s="22">
        <v>0</v>
      </c>
    </row>
    <row r="502" spans="1:14" hidden="1" x14ac:dyDescent="0.25">
      <c r="A502" s="5" t="s">
        <v>3984</v>
      </c>
      <c r="B502" s="5" t="s">
        <v>3586</v>
      </c>
      <c r="C502" s="5" t="s">
        <v>849</v>
      </c>
      <c r="D502" s="5" t="s">
        <v>3583</v>
      </c>
      <c r="E502" s="5" t="s">
        <v>3584</v>
      </c>
      <c r="F502" s="5" t="s">
        <v>851</v>
      </c>
      <c r="G502" s="5" t="s">
        <v>3603</v>
      </c>
      <c r="H502" s="51">
        <v>4650</v>
      </c>
      <c r="I502" s="22">
        <v>41645.199999999997</v>
      </c>
      <c r="J502" s="22">
        <v>8955.9599999999991</v>
      </c>
      <c r="K502" s="22">
        <v>10467.549999999999</v>
      </c>
      <c r="L502" s="47">
        <v>1000</v>
      </c>
      <c r="M502" s="22">
        <v>41645.199999999997</v>
      </c>
      <c r="N502" s="22">
        <v>0</v>
      </c>
    </row>
    <row r="503" spans="1:14" x14ac:dyDescent="0.25">
      <c r="A503" s="5" t="s">
        <v>3985</v>
      </c>
      <c r="B503" s="5" t="s">
        <v>3590</v>
      </c>
      <c r="C503" s="5" t="s">
        <v>849</v>
      </c>
      <c r="D503" s="5" t="s">
        <v>3583</v>
      </c>
      <c r="E503" s="5" t="s">
        <v>3584</v>
      </c>
      <c r="F503" s="5" t="s">
        <v>853</v>
      </c>
      <c r="G503" s="5" t="s">
        <v>3603</v>
      </c>
      <c r="H503" s="51">
        <v>0</v>
      </c>
      <c r="I503" s="22">
        <v>0</v>
      </c>
      <c r="J503" s="22">
        <v>0</v>
      </c>
      <c r="K503" s="22">
        <v>1873.31</v>
      </c>
      <c r="L503" s="47">
        <v>1000</v>
      </c>
      <c r="M503" s="22">
        <v>0</v>
      </c>
      <c r="N503" s="22">
        <v>0</v>
      </c>
    </row>
    <row r="504" spans="1:14" x14ac:dyDescent="0.25">
      <c r="A504" s="5" t="s">
        <v>3986</v>
      </c>
      <c r="B504" s="5" t="s">
        <v>3590</v>
      </c>
      <c r="C504" s="5" t="s">
        <v>849</v>
      </c>
      <c r="D504" s="5" t="s">
        <v>3583</v>
      </c>
      <c r="E504" s="5" t="s">
        <v>3584</v>
      </c>
      <c r="F504" s="5" t="s">
        <v>853</v>
      </c>
      <c r="G504" s="5" t="s">
        <v>3603</v>
      </c>
      <c r="H504" s="51">
        <v>0</v>
      </c>
      <c r="I504" s="22">
        <v>0</v>
      </c>
      <c r="J504" s="22">
        <v>0</v>
      </c>
      <c r="K504" s="22">
        <v>2049.8200000000002</v>
      </c>
      <c r="L504" s="47">
        <v>1000</v>
      </c>
      <c r="M504" s="22">
        <v>0</v>
      </c>
      <c r="N504" s="22">
        <v>0</v>
      </c>
    </row>
    <row r="505" spans="1:14" x14ac:dyDescent="0.25">
      <c r="A505" s="5" t="s">
        <v>3987</v>
      </c>
      <c r="B505" s="5" t="s">
        <v>3590</v>
      </c>
      <c r="C505" s="5" t="s">
        <v>849</v>
      </c>
      <c r="D505" s="5" t="s">
        <v>3583</v>
      </c>
      <c r="E505" s="5" t="s">
        <v>3584</v>
      </c>
      <c r="F505" s="5" t="s">
        <v>853</v>
      </c>
      <c r="G505" s="5" t="s">
        <v>3603</v>
      </c>
      <c r="H505" s="51">
        <v>0</v>
      </c>
      <c r="I505" s="22">
        <v>0</v>
      </c>
      <c r="J505" s="22">
        <v>0</v>
      </c>
      <c r="K505" s="22">
        <v>8297.67</v>
      </c>
      <c r="L505" s="47">
        <v>1000</v>
      </c>
      <c r="M505" s="22">
        <v>0</v>
      </c>
      <c r="N505" s="22">
        <v>0</v>
      </c>
    </row>
    <row r="506" spans="1:14" x14ac:dyDescent="0.25">
      <c r="A506" s="5" t="s">
        <v>3988</v>
      </c>
      <c r="B506" s="5" t="s">
        <v>3590</v>
      </c>
      <c r="C506" s="5" t="s">
        <v>849</v>
      </c>
      <c r="D506" s="5" t="s">
        <v>3583</v>
      </c>
      <c r="E506" s="5" t="s">
        <v>3584</v>
      </c>
      <c r="F506" s="5" t="s">
        <v>853</v>
      </c>
      <c r="G506" s="5" t="s">
        <v>3603</v>
      </c>
      <c r="H506" s="51">
        <v>0</v>
      </c>
      <c r="I506" s="22">
        <v>0</v>
      </c>
      <c r="J506" s="22">
        <v>0</v>
      </c>
      <c r="K506" s="22">
        <v>8024.47</v>
      </c>
      <c r="L506" s="47">
        <v>1000</v>
      </c>
      <c r="M506" s="22">
        <v>0</v>
      </c>
      <c r="N506" s="22">
        <v>0</v>
      </c>
    </row>
    <row r="507" spans="1:14" x14ac:dyDescent="0.25">
      <c r="A507" s="5" t="s">
        <v>3989</v>
      </c>
      <c r="B507" s="5" t="s">
        <v>3590</v>
      </c>
      <c r="C507" s="5" t="s">
        <v>849</v>
      </c>
      <c r="D507" s="5" t="s">
        <v>3583</v>
      </c>
      <c r="E507" s="5" t="s">
        <v>3584</v>
      </c>
      <c r="F507" s="5" t="s">
        <v>853</v>
      </c>
      <c r="G507" s="5" t="s">
        <v>3603</v>
      </c>
      <c r="H507" s="51">
        <v>0</v>
      </c>
      <c r="I507" s="22">
        <v>0</v>
      </c>
      <c r="J507" s="22">
        <v>0</v>
      </c>
      <c r="K507" s="22">
        <v>6445.9</v>
      </c>
      <c r="L507" s="47">
        <v>1000</v>
      </c>
      <c r="M507" s="22">
        <v>0</v>
      </c>
      <c r="N507" s="22">
        <v>0</v>
      </c>
    </row>
    <row r="508" spans="1:14" x14ac:dyDescent="0.25">
      <c r="A508" s="5" t="s">
        <v>3990</v>
      </c>
      <c r="B508" s="5" t="s">
        <v>3590</v>
      </c>
      <c r="C508" s="5" t="s">
        <v>849</v>
      </c>
      <c r="D508" s="5" t="s">
        <v>3583</v>
      </c>
      <c r="E508" s="5" t="s">
        <v>3584</v>
      </c>
      <c r="F508" s="5" t="s">
        <v>851</v>
      </c>
      <c r="G508" s="5" t="s">
        <v>3585</v>
      </c>
      <c r="H508" s="51">
        <v>11</v>
      </c>
      <c r="I508" s="22">
        <v>831.56</v>
      </c>
      <c r="J508" s="22">
        <v>75596.36</v>
      </c>
      <c r="K508" s="22">
        <v>79833.25</v>
      </c>
      <c r="L508" s="47">
        <v>1000</v>
      </c>
      <c r="M508" s="22">
        <v>831.56</v>
      </c>
      <c r="N508" s="22">
        <v>0</v>
      </c>
    </row>
    <row r="509" spans="1:14" hidden="1" x14ac:dyDescent="0.25">
      <c r="A509" s="5" t="s">
        <v>3991</v>
      </c>
      <c r="B509" s="5" t="s">
        <v>3592</v>
      </c>
      <c r="C509" s="5" t="s">
        <v>849</v>
      </c>
      <c r="D509" s="5" t="s">
        <v>3583</v>
      </c>
      <c r="E509" s="5" t="s">
        <v>3584</v>
      </c>
      <c r="F509" s="5" t="s">
        <v>853</v>
      </c>
      <c r="G509" s="5" t="s">
        <v>3603</v>
      </c>
      <c r="H509" s="51">
        <v>0</v>
      </c>
      <c r="I509" s="22">
        <v>0</v>
      </c>
      <c r="J509" s="22">
        <v>0</v>
      </c>
      <c r="K509" s="22">
        <v>1083.5</v>
      </c>
      <c r="L509" s="47">
        <v>1000</v>
      </c>
      <c r="M509" s="22">
        <v>0</v>
      </c>
      <c r="N509" s="22">
        <v>0</v>
      </c>
    </row>
    <row r="510" spans="1:14" hidden="1" x14ac:dyDescent="0.25">
      <c r="A510" s="5" t="s">
        <v>3992</v>
      </c>
      <c r="B510" s="5" t="s">
        <v>3592</v>
      </c>
      <c r="C510" s="5" t="s">
        <v>849</v>
      </c>
      <c r="D510" s="5" t="s">
        <v>3583</v>
      </c>
      <c r="E510" s="5" t="s">
        <v>3584</v>
      </c>
      <c r="F510" s="5" t="s">
        <v>853</v>
      </c>
      <c r="G510" s="5" t="s">
        <v>3603</v>
      </c>
      <c r="H510" s="51">
        <v>0</v>
      </c>
      <c r="I510" s="22">
        <v>0</v>
      </c>
      <c r="J510" s="22">
        <v>0</v>
      </c>
      <c r="K510" s="22">
        <v>960.6</v>
      </c>
      <c r="L510" s="47">
        <v>1000</v>
      </c>
      <c r="M510" s="22">
        <v>0</v>
      </c>
      <c r="N510" s="22">
        <v>0</v>
      </c>
    </row>
    <row r="511" spans="1:14" hidden="1" x14ac:dyDescent="0.25">
      <c r="A511" s="5" t="s">
        <v>3993</v>
      </c>
      <c r="B511" s="5" t="s">
        <v>3592</v>
      </c>
      <c r="C511" s="5" t="s">
        <v>849</v>
      </c>
      <c r="D511" s="5" t="s">
        <v>3583</v>
      </c>
      <c r="E511" s="5" t="s">
        <v>3584</v>
      </c>
      <c r="F511" s="5" t="s">
        <v>853</v>
      </c>
      <c r="G511" s="5" t="s">
        <v>3603</v>
      </c>
      <c r="H511" s="51">
        <v>0</v>
      </c>
      <c r="I511" s="22">
        <v>0</v>
      </c>
      <c r="J511" s="22">
        <v>0</v>
      </c>
      <c r="K511" s="22">
        <v>1053.3900000000001</v>
      </c>
      <c r="L511" s="47">
        <v>1000</v>
      </c>
      <c r="M511" s="22">
        <v>0</v>
      </c>
      <c r="N511" s="22">
        <v>0</v>
      </c>
    </row>
    <row r="512" spans="1:14" x14ac:dyDescent="0.25">
      <c r="A512" s="5" t="s">
        <v>3994</v>
      </c>
      <c r="B512" s="5" t="s">
        <v>3590</v>
      </c>
      <c r="C512" s="5" t="s">
        <v>849</v>
      </c>
      <c r="D512" s="5" t="s">
        <v>3583</v>
      </c>
      <c r="E512" s="5" t="s">
        <v>3584</v>
      </c>
      <c r="F512" s="5" t="s">
        <v>851</v>
      </c>
      <c r="G512" s="5" t="s">
        <v>3588</v>
      </c>
      <c r="H512" s="51">
        <v>0</v>
      </c>
      <c r="I512" s="22">
        <v>0</v>
      </c>
      <c r="J512" s="22">
        <v>106.46</v>
      </c>
      <c r="K512" s="22">
        <v>107.38</v>
      </c>
      <c r="L512" s="47">
        <v>1000</v>
      </c>
      <c r="M512" s="22">
        <v>0</v>
      </c>
      <c r="N512" s="22">
        <v>0</v>
      </c>
    </row>
    <row r="513" spans="1:14" x14ac:dyDescent="0.25">
      <c r="A513" s="5" t="s">
        <v>3995</v>
      </c>
      <c r="B513" s="5" t="s">
        <v>3590</v>
      </c>
      <c r="C513" s="5" t="s">
        <v>849</v>
      </c>
      <c r="D513" s="5" t="s">
        <v>3583</v>
      </c>
      <c r="E513" s="5" t="s">
        <v>3584</v>
      </c>
      <c r="F513" s="5" t="s">
        <v>851</v>
      </c>
      <c r="G513" s="5" t="s">
        <v>3588</v>
      </c>
      <c r="H513" s="51">
        <v>0</v>
      </c>
      <c r="I513" s="22">
        <v>0</v>
      </c>
      <c r="J513" s="22">
        <v>369.2</v>
      </c>
      <c r="K513" s="22">
        <v>372.38</v>
      </c>
      <c r="L513" s="47">
        <v>1000</v>
      </c>
      <c r="M513" s="22">
        <v>0</v>
      </c>
      <c r="N513" s="22">
        <v>0</v>
      </c>
    </row>
    <row r="514" spans="1:14" x14ac:dyDescent="0.25">
      <c r="A514" s="5" t="s">
        <v>3996</v>
      </c>
      <c r="B514" s="5" t="s">
        <v>3590</v>
      </c>
      <c r="C514" s="5" t="s">
        <v>849</v>
      </c>
      <c r="D514" s="5" t="s">
        <v>3583</v>
      </c>
      <c r="E514" s="5" t="s">
        <v>3584</v>
      </c>
      <c r="F514" s="5" t="s">
        <v>851</v>
      </c>
      <c r="G514" s="5" t="s">
        <v>3588</v>
      </c>
      <c r="H514" s="51">
        <v>0</v>
      </c>
      <c r="I514" s="22">
        <v>0</v>
      </c>
      <c r="J514" s="22">
        <v>357.66</v>
      </c>
      <c r="K514" s="22">
        <v>360.74</v>
      </c>
      <c r="L514" s="47">
        <v>1000</v>
      </c>
      <c r="M514" s="22">
        <v>0</v>
      </c>
      <c r="N514" s="22">
        <v>0</v>
      </c>
    </row>
    <row r="515" spans="1:14" x14ac:dyDescent="0.25">
      <c r="A515" s="5" t="s">
        <v>3997</v>
      </c>
      <c r="B515" s="5" t="s">
        <v>3590</v>
      </c>
      <c r="C515" s="5" t="s">
        <v>849</v>
      </c>
      <c r="D515" s="5" t="s">
        <v>3583</v>
      </c>
      <c r="E515" s="5" t="s">
        <v>3584</v>
      </c>
      <c r="F515" s="5" t="s">
        <v>851</v>
      </c>
      <c r="G515" s="5" t="s">
        <v>3588</v>
      </c>
      <c r="H515" s="51">
        <v>0</v>
      </c>
      <c r="I515" s="22">
        <v>0</v>
      </c>
      <c r="J515" s="22">
        <v>106.68</v>
      </c>
      <c r="K515" s="22">
        <v>107.6</v>
      </c>
      <c r="L515" s="47">
        <v>1000</v>
      </c>
      <c r="M515" s="22">
        <v>0</v>
      </c>
      <c r="N515" s="22">
        <v>0</v>
      </c>
    </row>
    <row r="516" spans="1:14" x14ac:dyDescent="0.25">
      <c r="A516" s="5" t="s">
        <v>3998</v>
      </c>
      <c r="B516" s="5" t="s">
        <v>3590</v>
      </c>
      <c r="C516" s="5" t="s">
        <v>849</v>
      </c>
      <c r="D516" s="5" t="s">
        <v>3583</v>
      </c>
      <c r="E516" s="5" t="s">
        <v>3584</v>
      </c>
      <c r="F516" s="5" t="s">
        <v>853</v>
      </c>
      <c r="G516" s="5" t="s">
        <v>3603</v>
      </c>
      <c r="H516" s="51">
        <v>0</v>
      </c>
      <c r="I516" s="22">
        <v>0</v>
      </c>
      <c r="J516" s="22">
        <v>0</v>
      </c>
      <c r="K516" s="22">
        <v>390.85</v>
      </c>
      <c r="L516" s="47">
        <v>1000</v>
      </c>
      <c r="M516" s="22">
        <v>0</v>
      </c>
      <c r="N516" s="22">
        <v>0</v>
      </c>
    </row>
    <row r="517" spans="1:14" x14ac:dyDescent="0.25">
      <c r="A517" s="5" t="s">
        <v>3999</v>
      </c>
      <c r="B517" s="5" t="s">
        <v>3590</v>
      </c>
      <c r="C517" s="5" t="s">
        <v>849</v>
      </c>
      <c r="D517" s="5" t="s">
        <v>3583</v>
      </c>
      <c r="E517" s="5" t="s">
        <v>3584</v>
      </c>
      <c r="F517" s="5" t="s">
        <v>853</v>
      </c>
      <c r="G517" s="5" t="s">
        <v>3603</v>
      </c>
      <c r="H517" s="51">
        <v>0</v>
      </c>
      <c r="I517" s="22">
        <v>0</v>
      </c>
      <c r="J517" s="22">
        <v>0</v>
      </c>
      <c r="K517" s="22">
        <v>359.06</v>
      </c>
      <c r="L517" s="47">
        <v>1000</v>
      </c>
      <c r="M517" s="22">
        <v>0</v>
      </c>
      <c r="N517" s="22">
        <v>0</v>
      </c>
    </row>
    <row r="518" spans="1:14" x14ac:dyDescent="0.25">
      <c r="A518" s="5" t="s">
        <v>4000</v>
      </c>
      <c r="B518" s="5" t="s">
        <v>3590</v>
      </c>
      <c r="C518" s="5" t="s">
        <v>849</v>
      </c>
      <c r="D518" s="5" t="s">
        <v>3583</v>
      </c>
      <c r="E518" s="5" t="s">
        <v>3584</v>
      </c>
      <c r="F518" s="5" t="s">
        <v>853</v>
      </c>
      <c r="G518" s="5" t="s">
        <v>3603</v>
      </c>
      <c r="H518" s="51">
        <v>0</v>
      </c>
      <c r="I518" s="22">
        <v>0</v>
      </c>
      <c r="J518" s="22">
        <v>0</v>
      </c>
      <c r="K518" s="22">
        <v>320.62</v>
      </c>
      <c r="L518" s="47">
        <v>1000</v>
      </c>
      <c r="M518" s="22">
        <v>0</v>
      </c>
      <c r="N518" s="22">
        <v>0</v>
      </c>
    </row>
    <row r="519" spans="1:14" x14ac:dyDescent="0.25">
      <c r="A519" s="5" t="s">
        <v>4001</v>
      </c>
      <c r="B519" s="5" t="s">
        <v>3590</v>
      </c>
      <c r="C519" s="5" t="s">
        <v>849</v>
      </c>
      <c r="D519" s="5" t="s">
        <v>3583</v>
      </c>
      <c r="E519" s="5" t="s">
        <v>3584</v>
      </c>
      <c r="F519" s="5" t="s">
        <v>853</v>
      </c>
      <c r="G519" s="5" t="s">
        <v>3603</v>
      </c>
      <c r="H519" s="51">
        <v>0</v>
      </c>
      <c r="I519" s="22">
        <v>0</v>
      </c>
      <c r="J519" s="22">
        <v>0</v>
      </c>
      <c r="K519" s="22">
        <v>265.35000000000002</v>
      </c>
      <c r="L519" s="47">
        <v>1000</v>
      </c>
      <c r="M519" s="22">
        <v>0</v>
      </c>
      <c r="N519" s="22">
        <v>0</v>
      </c>
    </row>
    <row r="520" spans="1:14" x14ac:dyDescent="0.25">
      <c r="A520" s="5" t="s">
        <v>4002</v>
      </c>
      <c r="B520" s="5" t="s">
        <v>3590</v>
      </c>
      <c r="C520" s="5" t="s">
        <v>849</v>
      </c>
      <c r="D520" s="5" t="s">
        <v>3583</v>
      </c>
      <c r="E520" s="5" t="s">
        <v>3584</v>
      </c>
      <c r="F520" s="5" t="s">
        <v>853</v>
      </c>
      <c r="G520" s="5" t="s">
        <v>3603</v>
      </c>
      <c r="H520" s="51">
        <v>0</v>
      </c>
      <c r="I520" s="22">
        <v>0</v>
      </c>
      <c r="J520" s="22">
        <v>0</v>
      </c>
      <c r="K520" s="22">
        <v>317.45999999999998</v>
      </c>
      <c r="L520" s="47">
        <v>1000</v>
      </c>
      <c r="M520" s="22">
        <v>0</v>
      </c>
      <c r="N520" s="22">
        <v>0</v>
      </c>
    </row>
    <row r="521" spans="1:14" hidden="1" x14ac:dyDescent="0.25">
      <c r="A521" s="5" t="s">
        <v>4003</v>
      </c>
      <c r="B521" s="5" t="s">
        <v>3592</v>
      </c>
      <c r="C521" s="5" t="s">
        <v>849</v>
      </c>
      <c r="D521" s="5" t="s">
        <v>3583</v>
      </c>
      <c r="E521" s="5" t="s">
        <v>3584</v>
      </c>
      <c r="F521" s="5" t="s">
        <v>851</v>
      </c>
      <c r="G521" s="5" t="s">
        <v>3588</v>
      </c>
      <c r="H521" s="51">
        <v>86500</v>
      </c>
      <c r="I521" s="22">
        <v>11200.45</v>
      </c>
      <c r="J521" s="22">
        <v>129.47999999999999</v>
      </c>
      <c r="K521" s="22">
        <v>130.76</v>
      </c>
      <c r="L521" s="47">
        <v>1000</v>
      </c>
      <c r="M521" s="22">
        <v>11200.45</v>
      </c>
      <c r="N521" s="22">
        <v>0</v>
      </c>
    </row>
    <row r="522" spans="1:14" hidden="1" x14ac:dyDescent="0.25">
      <c r="A522" s="5" t="s">
        <v>4004</v>
      </c>
      <c r="B522" s="5" t="s">
        <v>3592</v>
      </c>
      <c r="C522" s="5" t="s">
        <v>849</v>
      </c>
      <c r="D522" s="5" t="s">
        <v>3583</v>
      </c>
      <c r="E522" s="5" t="s">
        <v>3584</v>
      </c>
      <c r="F522" s="5" t="s">
        <v>851</v>
      </c>
      <c r="G522" s="5" t="s">
        <v>3588</v>
      </c>
      <c r="H522" s="51">
        <v>196475</v>
      </c>
      <c r="I522" s="22">
        <v>29781.63</v>
      </c>
      <c r="J522" s="22">
        <v>151.58000000000001</v>
      </c>
      <c r="K522" s="22">
        <v>152.74</v>
      </c>
      <c r="L522" s="47">
        <v>1000</v>
      </c>
      <c r="M522" s="22">
        <v>29781.63</v>
      </c>
      <c r="N522" s="22">
        <v>0</v>
      </c>
    </row>
    <row r="523" spans="1:14" hidden="1" x14ac:dyDescent="0.25">
      <c r="A523" s="5" t="s">
        <v>4005</v>
      </c>
      <c r="B523" s="5" t="s">
        <v>3592</v>
      </c>
      <c r="C523" s="5" t="s">
        <v>849</v>
      </c>
      <c r="D523" s="5" t="s">
        <v>3583</v>
      </c>
      <c r="E523" s="5" t="s">
        <v>3584</v>
      </c>
      <c r="F523" s="5" t="s">
        <v>851</v>
      </c>
      <c r="G523" s="5" t="s">
        <v>3588</v>
      </c>
      <c r="H523" s="51">
        <v>96000</v>
      </c>
      <c r="I523" s="22">
        <v>12544.76</v>
      </c>
      <c r="J523" s="22">
        <v>130.66999999999999</v>
      </c>
      <c r="K523" s="22">
        <v>130.59</v>
      </c>
      <c r="L523" s="47">
        <v>1000</v>
      </c>
      <c r="M523" s="22">
        <v>12544.76</v>
      </c>
      <c r="N523" s="22">
        <v>0</v>
      </c>
    </row>
    <row r="524" spans="1:14" hidden="1" x14ac:dyDescent="0.25">
      <c r="A524" s="5" t="s">
        <v>4006</v>
      </c>
      <c r="B524" s="5" t="s">
        <v>3592</v>
      </c>
      <c r="C524" s="5" t="s">
        <v>849</v>
      </c>
      <c r="D524" s="5" t="s">
        <v>3583</v>
      </c>
      <c r="E524" s="5" t="s">
        <v>3584</v>
      </c>
      <c r="F524" s="5" t="s">
        <v>851</v>
      </c>
      <c r="G524" s="5" t="s">
        <v>3588</v>
      </c>
      <c r="H524" s="51">
        <v>197300</v>
      </c>
      <c r="I524" s="22">
        <v>25457.33</v>
      </c>
      <c r="J524" s="22">
        <v>129.03</v>
      </c>
      <c r="K524" s="22">
        <v>129.88999999999999</v>
      </c>
      <c r="L524" s="47">
        <v>1000</v>
      </c>
      <c r="M524" s="22">
        <v>25457.33</v>
      </c>
      <c r="N524" s="22">
        <v>0</v>
      </c>
    </row>
    <row r="525" spans="1:14" hidden="1" x14ac:dyDescent="0.25">
      <c r="A525" s="5" t="s">
        <v>4007</v>
      </c>
      <c r="B525" s="5" t="s">
        <v>3592</v>
      </c>
      <c r="C525" s="5" t="s">
        <v>849</v>
      </c>
      <c r="D525" s="5" t="s">
        <v>3583</v>
      </c>
      <c r="E525" s="5" t="s">
        <v>3584</v>
      </c>
      <c r="F525" s="5" t="s">
        <v>851</v>
      </c>
      <c r="G525" s="5" t="s">
        <v>3588</v>
      </c>
      <c r="H525" s="51">
        <v>98000</v>
      </c>
      <c r="I525" s="22">
        <v>14917.29</v>
      </c>
      <c r="J525" s="22">
        <v>152.22</v>
      </c>
      <c r="K525" s="22">
        <v>152.88</v>
      </c>
      <c r="L525" s="47">
        <v>1000</v>
      </c>
      <c r="M525" s="22">
        <v>14917.29</v>
      </c>
      <c r="N525" s="22">
        <v>0</v>
      </c>
    </row>
    <row r="526" spans="1:14" hidden="1" x14ac:dyDescent="0.25">
      <c r="A526" s="5" t="s">
        <v>4008</v>
      </c>
      <c r="B526" s="5" t="s">
        <v>3592</v>
      </c>
      <c r="C526" s="5" t="s">
        <v>849</v>
      </c>
      <c r="D526" s="5" t="s">
        <v>3583</v>
      </c>
      <c r="E526" s="5" t="s">
        <v>3584</v>
      </c>
      <c r="F526" s="5" t="s">
        <v>853</v>
      </c>
      <c r="G526" s="5" t="s">
        <v>3603</v>
      </c>
      <c r="H526" s="51">
        <v>0</v>
      </c>
      <c r="I526" s="22">
        <v>0</v>
      </c>
      <c r="J526" s="22">
        <v>0</v>
      </c>
      <c r="K526" s="22">
        <v>2011.37</v>
      </c>
      <c r="L526" s="47">
        <v>1000</v>
      </c>
      <c r="M526" s="22">
        <v>0</v>
      </c>
      <c r="N526" s="22">
        <v>0</v>
      </c>
    </row>
    <row r="527" spans="1:14" hidden="1" x14ac:dyDescent="0.25">
      <c r="A527" s="5" t="s">
        <v>4009</v>
      </c>
      <c r="B527" s="5" t="s">
        <v>3592</v>
      </c>
      <c r="C527" s="5" t="s">
        <v>849</v>
      </c>
      <c r="D527" s="5" t="s">
        <v>3583</v>
      </c>
      <c r="E527" s="5" t="s">
        <v>3584</v>
      </c>
      <c r="F527" s="5" t="s">
        <v>853</v>
      </c>
      <c r="G527" s="5" t="s">
        <v>3603</v>
      </c>
      <c r="H527" s="51">
        <v>0</v>
      </c>
      <c r="I527" s="22">
        <v>0</v>
      </c>
      <c r="J527" s="22">
        <v>0</v>
      </c>
      <c r="K527" s="22">
        <v>1949.34</v>
      </c>
      <c r="L527" s="47">
        <v>1000</v>
      </c>
      <c r="M527" s="22">
        <v>0</v>
      </c>
      <c r="N527" s="22">
        <v>0</v>
      </c>
    </row>
    <row r="528" spans="1:14" hidden="1" x14ac:dyDescent="0.25">
      <c r="A528" s="5" t="s">
        <v>4010</v>
      </c>
      <c r="B528" s="5" t="s">
        <v>3592</v>
      </c>
      <c r="C528" s="5" t="s">
        <v>849</v>
      </c>
      <c r="D528" s="5" t="s">
        <v>3583</v>
      </c>
      <c r="E528" s="5" t="s">
        <v>3584</v>
      </c>
      <c r="F528" s="5" t="s">
        <v>853</v>
      </c>
      <c r="G528" s="5" t="s">
        <v>3603</v>
      </c>
      <c r="H528" s="51">
        <v>0</v>
      </c>
      <c r="I528" s="22">
        <v>0</v>
      </c>
      <c r="J528" s="22">
        <v>0</v>
      </c>
      <c r="K528" s="22">
        <v>2054.66</v>
      </c>
      <c r="L528" s="47">
        <v>1000</v>
      </c>
      <c r="M528" s="22">
        <v>0</v>
      </c>
      <c r="N528" s="22">
        <v>0</v>
      </c>
    </row>
    <row r="529" spans="1:14" hidden="1" x14ac:dyDescent="0.25">
      <c r="A529" s="5" t="s">
        <v>4011</v>
      </c>
      <c r="B529" s="5" t="s">
        <v>3592</v>
      </c>
      <c r="C529" s="5" t="s">
        <v>849</v>
      </c>
      <c r="D529" s="5" t="s">
        <v>3583</v>
      </c>
      <c r="E529" s="5" t="s">
        <v>3584</v>
      </c>
      <c r="F529" s="5" t="s">
        <v>851</v>
      </c>
      <c r="G529" s="5" t="s">
        <v>3588</v>
      </c>
      <c r="H529" s="51">
        <v>87500</v>
      </c>
      <c r="I529" s="22">
        <v>13328.67</v>
      </c>
      <c r="J529" s="22">
        <v>152.33000000000001</v>
      </c>
      <c r="K529" s="22">
        <v>153.58000000000001</v>
      </c>
      <c r="L529" s="47">
        <v>1000</v>
      </c>
      <c r="M529" s="22">
        <v>13328.67</v>
      </c>
      <c r="N529" s="22">
        <v>0</v>
      </c>
    </row>
    <row r="530" spans="1:14" x14ac:dyDescent="0.25">
      <c r="A530" s="5" t="s">
        <v>4012</v>
      </c>
      <c r="B530" s="5" t="s">
        <v>3590</v>
      </c>
      <c r="C530" s="5" t="s">
        <v>849</v>
      </c>
      <c r="D530" s="5" t="s">
        <v>3583</v>
      </c>
      <c r="E530" s="5" t="s">
        <v>3584</v>
      </c>
      <c r="F530" s="5" t="s">
        <v>853</v>
      </c>
      <c r="G530" s="5" t="s">
        <v>3603</v>
      </c>
      <c r="H530" s="51">
        <v>0</v>
      </c>
      <c r="I530" s="22">
        <v>0</v>
      </c>
      <c r="J530" s="22">
        <v>1653.03</v>
      </c>
      <c r="K530" s="22">
        <v>1653.92</v>
      </c>
      <c r="L530" s="47">
        <v>1000</v>
      </c>
      <c r="M530" s="22">
        <v>0</v>
      </c>
      <c r="N530" s="22">
        <v>0</v>
      </c>
    </row>
    <row r="531" spans="1:14" hidden="1" x14ac:dyDescent="0.25">
      <c r="A531" s="5" t="s">
        <v>4013</v>
      </c>
      <c r="B531" s="5" t="s">
        <v>3606</v>
      </c>
      <c r="C531" s="5" t="s">
        <v>849</v>
      </c>
      <c r="D531" s="5" t="s">
        <v>3583</v>
      </c>
      <c r="E531" s="5" t="s">
        <v>3584</v>
      </c>
      <c r="F531" s="5" t="s">
        <v>853</v>
      </c>
      <c r="G531" s="5" t="s">
        <v>3588</v>
      </c>
      <c r="H531" s="51">
        <v>0</v>
      </c>
      <c r="I531" s="22">
        <v>0</v>
      </c>
      <c r="J531" s="22">
        <v>43.68</v>
      </c>
      <c r="K531" s="22">
        <v>27.13</v>
      </c>
      <c r="L531" s="47">
        <v>1000</v>
      </c>
      <c r="M531" s="22">
        <v>0</v>
      </c>
      <c r="N531" s="22">
        <v>0</v>
      </c>
    </row>
    <row r="532" spans="1:14" hidden="1" x14ac:dyDescent="0.25">
      <c r="A532" s="5" t="s">
        <v>4014</v>
      </c>
      <c r="B532" s="5" t="s">
        <v>3606</v>
      </c>
      <c r="C532" s="5" t="s">
        <v>849</v>
      </c>
      <c r="D532" s="5" t="s">
        <v>3583</v>
      </c>
      <c r="E532" s="5" t="s">
        <v>3584</v>
      </c>
      <c r="F532" s="5" t="s">
        <v>851</v>
      </c>
      <c r="G532" s="5" t="s">
        <v>3588</v>
      </c>
      <c r="H532" s="51">
        <v>0</v>
      </c>
      <c r="I532" s="22">
        <v>0</v>
      </c>
      <c r="J532" s="22">
        <v>248.24</v>
      </c>
      <c r="K532" s="22">
        <v>301.11</v>
      </c>
      <c r="L532" s="47">
        <v>1000</v>
      </c>
      <c r="M532" s="22">
        <v>0</v>
      </c>
      <c r="N532" s="22">
        <v>0</v>
      </c>
    </row>
    <row r="533" spans="1:14" hidden="1" x14ac:dyDescent="0.25">
      <c r="A533" s="5" t="s">
        <v>4014</v>
      </c>
      <c r="B533" s="5" t="s">
        <v>3592</v>
      </c>
      <c r="C533" s="5" t="s">
        <v>849</v>
      </c>
      <c r="D533" s="5" t="s">
        <v>3583</v>
      </c>
      <c r="E533" s="5" t="s">
        <v>3584</v>
      </c>
      <c r="F533" s="5" t="s">
        <v>853</v>
      </c>
      <c r="G533" s="5" t="s">
        <v>3588</v>
      </c>
      <c r="H533" s="51">
        <v>0</v>
      </c>
      <c r="I533" s="22">
        <v>0</v>
      </c>
      <c r="J533" s="22">
        <v>0</v>
      </c>
      <c r="K533" s="22">
        <v>408.74</v>
      </c>
      <c r="L533" s="47">
        <v>1000</v>
      </c>
      <c r="M533" s="22">
        <v>0</v>
      </c>
      <c r="N533" s="22">
        <v>0</v>
      </c>
    </row>
    <row r="534" spans="1:14" hidden="1" x14ac:dyDescent="0.25">
      <c r="A534" s="5" t="s">
        <v>4015</v>
      </c>
      <c r="B534" s="5" t="s">
        <v>3606</v>
      </c>
      <c r="C534" s="5" t="s">
        <v>849</v>
      </c>
      <c r="D534" s="5" t="s">
        <v>3583</v>
      </c>
      <c r="E534" s="5" t="s">
        <v>3584</v>
      </c>
      <c r="F534" s="5" t="s">
        <v>851</v>
      </c>
      <c r="G534" s="5" t="s">
        <v>3588</v>
      </c>
      <c r="H534" s="51">
        <v>0</v>
      </c>
      <c r="I534" s="22">
        <v>0</v>
      </c>
      <c r="J534" s="22">
        <v>248.23</v>
      </c>
      <c r="K534" s="22">
        <v>301.10000000000002</v>
      </c>
      <c r="L534" s="47">
        <v>1000</v>
      </c>
      <c r="M534" s="22">
        <v>0</v>
      </c>
      <c r="N534" s="22">
        <v>0</v>
      </c>
    </row>
    <row r="535" spans="1:14" hidden="1" x14ac:dyDescent="0.25">
      <c r="A535" s="5" t="s">
        <v>4016</v>
      </c>
      <c r="B535" s="5" t="s">
        <v>3592</v>
      </c>
      <c r="C535" s="5" t="s">
        <v>849</v>
      </c>
      <c r="D535" s="5" t="s">
        <v>3583</v>
      </c>
      <c r="E535" s="5" t="s">
        <v>3584</v>
      </c>
      <c r="F535" s="5" t="s">
        <v>851</v>
      </c>
      <c r="G535" s="5" t="s">
        <v>3588</v>
      </c>
      <c r="H535" s="51">
        <v>238500</v>
      </c>
      <c r="I535" s="22">
        <v>31165.95</v>
      </c>
      <c r="J535" s="22">
        <v>130.66999999999999</v>
      </c>
      <c r="K535" s="22">
        <v>130.66</v>
      </c>
      <c r="L535" s="47">
        <v>1000</v>
      </c>
      <c r="M535" s="22">
        <v>31165.95</v>
      </c>
      <c r="N535" s="22">
        <v>0</v>
      </c>
    </row>
    <row r="536" spans="1:14" hidden="1" x14ac:dyDescent="0.25">
      <c r="A536" s="5" t="s">
        <v>4017</v>
      </c>
      <c r="B536" s="5" t="s">
        <v>3592</v>
      </c>
      <c r="C536" s="5" t="s">
        <v>849</v>
      </c>
      <c r="D536" s="5" t="s">
        <v>3583</v>
      </c>
      <c r="E536" s="5" t="s">
        <v>3584</v>
      </c>
      <c r="F536" s="5" t="s">
        <v>851</v>
      </c>
      <c r="G536" s="5" t="s">
        <v>3588</v>
      </c>
      <c r="H536" s="51">
        <v>238000</v>
      </c>
      <c r="I536" s="22">
        <v>36569.769999999997</v>
      </c>
      <c r="J536" s="22">
        <v>153.65</v>
      </c>
      <c r="K536" s="22">
        <v>153.66</v>
      </c>
      <c r="L536" s="47">
        <v>1000</v>
      </c>
      <c r="M536" s="22">
        <v>36569.769999999997</v>
      </c>
      <c r="N536" s="22">
        <v>0</v>
      </c>
    </row>
    <row r="537" spans="1:14" hidden="1" x14ac:dyDescent="0.25">
      <c r="A537" s="5" t="s">
        <v>4018</v>
      </c>
      <c r="B537" s="5" t="s">
        <v>3592</v>
      </c>
      <c r="C537" s="5" t="s">
        <v>849</v>
      </c>
      <c r="D537" s="5" t="s">
        <v>3583</v>
      </c>
      <c r="E537" s="5" t="s">
        <v>3584</v>
      </c>
      <c r="F537" s="5" t="s">
        <v>853</v>
      </c>
      <c r="G537" s="5" t="s">
        <v>3603</v>
      </c>
      <c r="H537" s="51">
        <v>0</v>
      </c>
      <c r="I537" s="22">
        <v>0</v>
      </c>
      <c r="J537" s="22">
        <v>0</v>
      </c>
      <c r="K537" s="22">
        <v>2063.65</v>
      </c>
      <c r="L537" s="47">
        <v>1000</v>
      </c>
      <c r="M537" s="22">
        <v>0</v>
      </c>
      <c r="N537" s="22">
        <v>0</v>
      </c>
    </row>
    <row r="538" spans="1:14" x14ac:dyDescent="0.25">
      <c r="A538" s="5" t="s">
        <v>4019</v>
      </c>
      <c r="B538" s="5" t="s">
        <v>3590</v>
      </c>
      <c r="C538" s="5" t="s">
        <v>849</v>
      </c>
      <c r="D538" s="5" t="s">
        <v>3583</v>
      </c>
      <c r="E538" s="5" t="s">
        <v>3584</v>
      </c>
      <c r="F538" s="5" t="s">
        <v>853</v>
      </c>
      <c r="G538" s="5" t="s">
        <v>3603</v>
      </c>
      <c r="H538" s="51">
        <v>0</v>
      </c>
      <c r="I538" s="22">
        <v>0</v>
      </c>
      <c r="J538" s="22">
        <v>0</v>
      </c>
      <c r="K538" s="22">
        <v>1409.09</v>
      </c>
      <c r="L538" s="47">
        <v>1000</v>
      </c>
      <c r="M538" s="22">
        <v>0</v>
      </c>
      <c r="N538" s="22">
        <v>0</v>
      </c>
    </row>
    <row r="539" spans="1:14" x14ac:dyDescent="0.25">
      <c r="A539" s="5" t="s">
        <v>4020</v>
      </c>
      <c r="B539" s="5" t="s">
        <v>3590</v>
      </c>
      <c r="C539" s="5" t="s">
        <v>849</v>
      </c>
      <c r="D539" s="5" t="s">
        <v>3583</v>
      </c>
      <c r="E539" s="5" t="s">
        <v>3584</v>
      </c>
      <c r="F539" s="5" t="s">
        <v>853</v>
      </c>
      <c r="G539" s="5" t="s">
        <v>3603</v>
      </c>
      <c r="H539" s="51">
        <v>0</v>
      </c>
      <c r="I539" s="22">
        <v>0</v>
      </c>
      <c r="J539" s="22">
        <v>0</v>
      </c>
      <c r="K539" s="22">
        <v>1373.38</v>
      </c>
      <c r="L539" s="47">
        <v>1000</v>
      </c>
      <c r="M539" s="22">
        <v>0</v>
      </c>
      <c r="N539" s="22">
        <v>0</v>
      </c>
    </row>
    <row r="540" spans="1:14" x14ac:dyDescent="0.25">
      <c r="A540" s="5" t="s">
        <v>4021</v>
      </c>
      <c r="B540" s="5" t="s">
        <v>3590</v>
      </c>
      <c r="C540" s="5" t="s">
        <v>849</v>
      </c>
      <c r="D540" s="5" t="s">
        <v>3583</v>
      </c>
      <c r="E540" s="5" t="s">
        <v>3584</v>
      </c>
      <c r="F540" s="5" t="s">
        <v>853</v>
      </c>
      <c r="G540" s="5" t="s">
        <v>3588</v>
      </c>
      <c r="H540" s="51">
        <v>0</v>
      </c>
      <c r="I540" s="22">
        <v>0</v>
      </c>
      <c r="J540" s="22">
        <v>94.19</v>
      </c>
      <c r="K540" s="22">
        <v>94.54</v>
      </c>
      <c r="L540" s="47">
        <v>1000</v>
      </c>
      <c r="M540" s="22">
        <v>0</v>
      </c>
      <c r="N540" s="22">
        <v>0</v>
      </c>
    </row>
    <row r="541" spans="1:14" x14ac:dyDescent="0.25">
      <c r="A541" s="5" t="s">
        <v>4022</v>
      </c>
      <c r="B541" s="5" t="s">
        <v>3590</v>
      </c>
      <c r="C541" s="5" t="s">
        <v>849</v>
      </c>
      <c r="D541" s="5" t="s">
        <v>3583</v>
      </c>
      <c r="E541" s="5" t="s">
        <v>3584</v>
      </c>
      <c r="F541" s="5" t="s">
        <v>851</v>
      </c>
      <c r="G541" s="5" t="s">
        <v>3588</v>
      </c>
      <c r="H541" s="51">
        <v>0</v>
      </c>
      <c r="I541" s="22">
        <v>0</v>
      </c>
      <c r="J541" s="22">
        <v>30.58</v>
      </c>
      <c r="K541" s="22">
        <v>28.45</v>
      </c>
      <c r="L541" s="47">
        <v>1000</v>
      </c>
      <c r="M541" s="22">
        <v>0</v>
      </c>
      <c r="N541" s="22">
        <v>0</v>
      </c>
    </row>
    <row r="542" spans="1:14" x14ac:dyDescent="0.25">
      <c r="A542" s="5" t="s">
        <v>4023</v>
      </c>
      <c r="B542" s="5" t="s">
        <v>3590</v>
      </c>
      <c r="C542" s="5" t="s">
        <v>849</v>
      </c>
      <c r="D542" s="5" t="s">
        <v>3583</v>
      </c>
      <c r="E542" s="5" t="s">
        <v>3584</v>
      </c>
      <c r="F542" s="5" t="s">
        <v>851</v>
      </c>
      <c r="G542" s="5" t="s">
        <v>3588</v>
      </c>
      <c r="H542" s="51">
        <v>5225</v>
      </c>
      <c r="I542" s="22">
        <v>1521.5</v>
      </c>
      <c r="J542" s="22">
        <v>291.2</v>
      </c>
      <c r="K542" s="22">
        <v>296.58999999999997</v>
      </c>
      <c r="L542" s="47">
        <v>1000</v>
      </c>
      <c r="M542" s="22">
        <v>1521.5</v>
      </c>
      <c r="N542" s="22">
        <v>0</v>
      </c>
    </row>
    <row r="543" spans="1:14" x14ac:dyDescent="0.25">
      <c r="A543" s="5" t="s">
        <v>4024</v>
      </c>
      <c r="B543" s="5" t="s">
        <v>3590</v>
      </c>
      <c r="C543" s="5" t="s">
        <v>849</v>
      </c>
      <c r="D543" s="5" t="s">
        <v>3583</v>
      </c>
      <c r="E543" s="5" t="s">
        <v>3584</v>
      </c>
      <c r="F543" s="5" t="s">
        <v>851</v>
      </c>
      <c r="G543" s="5" t="s">
        <v>3588</v>
      </c>
      <c r="H543" s="51">
        <v>3610</v>
      </c>
      <c r="I543" s="22">
        <v>1053.8800000000001</v>
      </c>
      <c r="J543" s="22">
        <v>291.93</v>
      </c>
      <c r="K543" s="22">
        <v>300.47000000000003</v>
      </c>
      <c r="L543" s="47">
        <v>1000</v>
      </c>
      <c r="M543" s="22">
        <v>1053.8800000000001</v>
      </c>
      <c r="N543" s="22">
        <v>0</v>
      </c>
    </row>
    <row r="544" spans="1:14" x14ac:dyDescent="0.25">
      <c r="A544" s="5" t="s">
        <v>4025</v>
      </c>
      <c r="B544" s="5" t="s">
        <v>3590</v>
      </c>
      <c r="C544" s="5" t="s">
        <v>849</v>
      </c>
      <c r="D544" s="5" t="s">
        <v>3583</v>
      </c>
      <c r="E544" s="5" t="s">
        <v>3584</v>
      </c>
      <c r="F544" s="5" t="s">
        <v>851</v>
      </c>
      <c r="G544" s="5" t="s">
        <v>3588</v>
      </c>
      <c r="H544" s="51">
        <v>8800</v>
      </c>
      <c r="I544" s="22">
        <v>1113.4000000000001</v>
      </c>
      <c r="J544" s="22">
        <v>126.52</v>
      </c>
      <c r="K544" s="22">
        <v>134.41</v>
      </c>
      <c r="L544" s="47">
        <v>1000</v>
      </c>
      <c r="M544" s="22">
        <v>1113.4000000000001</v>
      </c>
      <c r="N544" s="22">
        <v>0</v>
      </c>
    </row>
    <row r="545" spans="1:14" x14ac:dyDescent="0.25">
      <c r="A545" s="5" t="s">
        <v>4026</v>
      </c>
      <c r="B545" s="5" t="s">
        <v>3590</v>
      </c>
      <c r="C545" s="5" t="s">
        <v>849</v>
      </c>
      <c r="D545" s="5" t="s">
        <v>3583</v>
      </c>
      <c r="E545" s="5" t="s">
        <v>3584</v>
      </c>
      <c r="F545" s="5" t="s">
        <v>853</v>
      </c>
      <c r="G545" s="5" t="s">
        <v>3588</v>
      </c>
      <c r="H545" s="51">
        <v>0</v>
      </c>
      <c r="I545" s="22">
        <v>0</v>
      </c>
      <c r="J545" s="22">
        <v>91.84</v>
      </c>
      <c r="K545" s="22">
        <v>91.32</v>
      </c>
      <c r="L545" s="47">
        <v>1000</v>
      </c>
      <c r="M545" s="22">
        <v>0</v>
      </c>
      <c r="N545" s="22">
        <v>0</v>
      </c>
    </row>
    <row r="546" spans="1:14" x14ac:dyDescent="0.25">
      <c r="A546" s="5" t="s">
        <v>4027</v>
      </c>
      <c r="B546" s="5" t="s">
        <v>3590</v>
      </c>
      <c r="C546" s="5" t="s">
        <v>849</v>
      </c>
      <c r="D546" s="5" t="s">
        <v>3583</v>
      </c>
      <c r="E546" s="5" t="s">
        <v>3584</v>
      </c>
      <c r="F546" s="5" t="s">
        <v>851</v>
      </c>
      <c r="G546" s="5" t="s">
        <v>3588</v>
      </c>
      <c r="H546" s="51">
        <v>0</v>
      </c>
      <c r="I546" s="22">
        <v>0</v>
      </c>
      <c r="J546" s="22">
        <v>304.07</v>
      </c>
      <c r="K546" s="22">
        <v>306.69</v>
      </c>
      <c r="L546" s="47">
        <v>1000</v>
      </c>
      <c r="M546" s="22">
        <v>0</v>
      </c>
      <c r="N546" s="22">
        <v>0</v>
      </c>
    </row>
    <row r="547" spans="1:14" hidden="1" x14ac:dyDescent="0.25">
      <c r="A547" s="5" t="s">
        <v>4028</v>
      </c>
      <c r="B547" s="5" t="s">
        <v>3586</v>
      </c>
      <c r="C547" s="5" t="s">
        <v>849</v>
      </c>
      <c r="D547" s="5" t="s">
        <v>3583</v>
      </c>
      <c r="E547" s="5" t="s">
        <v>3584</v>
      </c>
      <c r="F547" s="5" t="s">
        <v>853</v>
      </c>
      <c r="G547" s="5" t="s">
        <v>3603</v>
      </c>
      <c r="H547" s="51">
        <v>0</v>
      </c>
      <c r="I547" s="22">
        <v>0</v>
      </c>
      <c r="J547" s="22">
        <v>0</v>
      </c>
      <c r="K547" s="22">
        <v>1511.88</v>
      </c>
      <c r="L547" s="47">
        <v>1000</v>
      </c>
      <c r="M547" s="22">
        <v>0</v>
      </c>
      <c r="N547" s="22">
        <v>0</v>
      </c>
    </row>
    <row r="548" spans="1:14" hidden="1" x14ac:dyDescent="0.25">
      <c r="A548" s="5" t="s">
        <v>4029</v>
      </c>
      <c r="B548" s="5" t="s">
        <v>3592</v>
      </c>
      <c r="C548" s="5" t="s">
        <v>849</v>
      </c>
      <c r="D548" s="5" t="s">
        <v>3583</v>
      </c>
      <c r="E548" s="5" t="s">
        <v>3584</v>
      </c>
      <c r="F548" s="5" t="s">
        <v>853</v>
      </c>
      <c r="G548" s="5" t="s">
        <v>3603</v>
      </c>
      <c r="H548" s="51">
        <v>0</v>
      </c>
      <c r="I548" s="22">
        <v>0</v>
      </c>
      <c r="J548" s="22">
        <v>0</v>
      </c>
      <c r="K548" s="22">
        <v>1174.06</v>
      </c>
      <c r="L548" s="47">
        <v>1000</v>
      </c>
      <c r="M548" s="22">
        <v>0</v>
      </c>
      <c r="N548" s="22">
        <v>0</v>
      </c>
    </row>
    <row r="549" spans="1:14" hidden="1" x14ac:dyDescent="0.25">
      <c r="A549" s="5" t="s">
        <v>4030</v>
      </c>
      <c r="B549" s="5" t="s">
        <v>3592</v>
      </c>
      <c r="C549" s="5" t="s">
        <v>849</v>
      </c>
      <c r="D549" s="5" t="s">
        <v>3583</v>
      </c>
      <c r="E549" s="5" t="s">
        <v>3584</v>
      </c>
      <c r="F549" s="5" t="s">
        <v>853</v>
      </c>
      <c r="G549" s="5" t="s">
        <v>3603</v>
      </c>
      <c r="H549" s="51">
        <v>0</v>
      </c>
      <c r="I549" s="22">
        <v>0</v>
      </c>
      <c r="J549" s="22">
        <v>0</v>
      </c>
      <c r="K549" s="22">
        <v>1286.8800000000001</v>
      </c>
      <c r="L549" s="47">
        <v>1000</v>
      </c>
      <c r="M549" s="22">
        <v>0</v>
      </c>
      <c r="N549" s="22">
        <v>0</v>
      </c>
    </row>
    <row r="550" spans="1:14" hidden="1" x14ac:dyDescent="0.25">
      <c r="A550" s="5" t="s">
        <v>4031</v>
      </c>
      <c r="B550" s="5" t="s">
        <v>3586</v>
      </c>
      <c r="C550" s="5" t="s">
        <v>849</v>
      </c>
      <c r="D550" s="5" t="s">
        <v>3583</v>
      </c>
      <c r="E550" s="5" t="s">
        <v>3584</v>
      </c>
      <c r="F550" s="5" t="s">
        <v>853</v>
      </c>
      <c r="G550" s="5" t="s">
        <v>3603</v>
      </c>
      <c r="H550" s="51">
        <v>0</v>
      </c>
      <c r="I550" s="22">
        <v>0</v>
      </c>
      <c r="J550" s="22">
        <v>0</v>
      </c>
      <c r="K550" s="22">
        <v>1289.22</v>
      </c>
      <c r="L550" s="47">
        <v>1000</v>
      </c>
      <c r="M550" s="22">
        <v>0</v>
      </c>
      <c r="N550" s="22">
        <v>0</v>
      </c>
    </row>
    <row r="551" spans="1:14" hidden="1" x14ac:dyDescent="0.25">
      <c r="A551" s="5" t="s">
        <v>4032</v>
      </c>
      <c r="B551" s="5" t="s">
        <v>3606</v>
      </c>
      <c r="C551" s="5" t="s">
        <v>849</v>
      </c>
      <c r="D551" s="5" t="s">
        <v>3583</v>
      </c>
      <c r="E551" s="5" t="s">
        <v>3584</v>
      </c>
      <c r="F551" s="5" t="s">
        <v>853</v>
      </c>
      <c r="G551" s="5" t="s">
        <v>3588</v>
      </c>
      <c r="H551" s="51">
        <v>0</v>
      </c>
      <c r="I551" s="22">
        <v>0</v>
      </c>
      <c r="J551" s="22">
        <v>399.15</v>
      </c>
      <c r="K551" s="22">
        <v>408.73</v>
      </c>
      <c r="L551" s="47">
        <v>1000</v>
      </c>
      <c r="M551" s="22">
        <v>0</v>
      </c>
      <c r="N551" s="22">
        <v>0</v>
      </c>
    </row>
    <row r="552" spans="1:14" x14ac:dyDescent="0.25">
      <c r="A552" s="5" t="s">
        <v>4033</v>
      </c>
      <c r="B552" s="5" t="s">
        <v>3590</v>
      </c>
      <c r="C552" s="5" t="s">
        <v>849</v>
      </c>
      <c r="D552" s="5" t="s">
        <v>3583</v>
      </c>
      <c r="E552" s="5" t="s">
        <v>3584</v>
      </c>
      <c r="F552" s="5" t="s">
        <v>853</v>
      </c>
      <c r="G552" s="5" t="s">
        <v>3588</v>
      </c>
      <c r="H552" s="51">
        <v>0</v>
      </c>
      <c r="I552" s="22">
        <v>0</v>
      </c>
      <c r="J552" s="22">
        <v>111.44</v>
      </c>
      <c r="K552" s="22">
        <v>110.17</v>
      </c>
      <c r="L552" s="47">
        <v>1000</v>
      </c>
      <c r="M552" s="22">
        <v>0</v>
      </c>
      <c r="N552" s="22">
        <v>0</v>
      </c>
    </row>
    <row r="553" spans="1:14" x14ac:dyDescent="0.25">
      <c r="A553" s="5" t="s">
        <v>4034</v>
      </c>
      <c r="B553" s="5" t="s">
        <v>3590</v>
      </c>
      <c r="C553" s="5" t="s">
        <v>849</v>
      </c>
      <c r="D553" s="5" t="s">
        <v>3583</v>
      </c>
      <c r="E553" s="5" t="s">
        <v>3584</v>
      </c>
      <c r="F553" s="5" t="s">
        <v>851</v>
      </c>
      <c r="G553" s="5" t="s">
        <v>3588</v>
      </c>
      <c r="H553" s="51">
        <v>1475</v>
      </c>
      <c r="I553" s="22">
        <v>327.88</v>
      </c>
      <c r="J553" s="22">
        <v>222.29</v>
      </c>
      <c r="K553" s="22">
        <v>223.46</v>
      </c>
      <c r="L553" s="47">
        <v>1000</v>
      </c>
      <c r="M553" s="22">
        <v>327.88</v>
      </c>
      <c r="N553" s="22">
        <v>0</v>
      </c>
    </row>
    <row r="554" spans="1:14" x14ac:dyDescent="0.25">
      <c r="A554" s="5" t="s">
        <v>4035</v>
      </c>
      <c r="B554" s="5" t="s">
        <v>3590</v>
      </c>
      <c r="C554" s="5" t="s">
        <v>849</v>
      </c>
      <c r="D554" s="5" t="s">
        <v>3583</v>
      </c>
      <c r="E554" s="5" t="s">
        <v>3584</v>
      </c>
      <c r="F554" s="5" t="s">
        <v>851</v>
      </c>
      <c r="G554" s="5" t="s">
        <v>3585</v>
      </c>
      <c r="H554" s="51">
        <v>12426.32</v>
      </c>
      <c r="I554" s="22">
        <v>38903.21</v>
      </c>
      <c r="J554" s="22">
        <v>3130.71</v>
      </c>
      <c r="K554" s="22">
        <v>3017.8</v>
      </c>
      <c r="L554" s="47">
        <v>1000</v>
      </c>
      <c r="M554" s="22">
        <v>38903.21</v>
      </c>
      <c r="N554" s="22">
        <v>0</v>
      </c>
    </row>
    <row r="555" spans="1:14" x14ac:dyDescent="0.25">
      <c r="A555" s="5" t="s">
        <v>4036</v>
      </c>
      <c r="B555" s="5" t="s">
        <v>3590</v>
      </c>
      <c r="C555" s="5" t="s">
        <v>849</v>
      </c>
      <c r="D555" s="5" t="s">
        <v>3583</v>
      </c>
      <c r="E555" s="5" t="s">
        <v>3584</v>
      </c>
      <c r="F555" s="5" t="s">
        <v>853</v>
      </c>
      <c r="G555" s="5" t="s">
        <v>3603</v>
      </c>
      <c r="H555" s="51">
        <v>0</v>
      </c>
      <c r="I555" s="22">
        <v>0</v>
      </c>
      <c r="J555" s="22">
        <v>0</v>
      </c>
      <c r="K555" s="22">
        <v>1072.22</v>
      </c>
      <c r="L555" s="47">
        <v>1000</v>
      </c>
      <c r="M555" s="22">
        <v>0</v>
      </c>
      <c r="N555" s="22">
        <v>0</v>
      </c>
    </row>
    <row r="556" spans="1:14" x14ac:dyDescent="0.25">
      <c r="A556" s="5" t="s">
        <v>4037</v>
      </c>
      <c r="B556" s="5" t="s">
        <v>3590</v>
      </c>
      <c r="C556" s="5" t="s">
        <v>849</v>
      </c>
      <c r="D556" s="5" t="s">
        <v>3583</v>
      </c>
      <c r="E556" s="5" t="s">
        <v>3584</v>
      </c>
      <c r="F556" s="5" t="s">
        <v>853</v>
      </c>
      <c r="G556" s="5" t="s">
        <v>3603</v>
      </c>
      <c r="H556" s="51">
        <v>0</v>
      </c>
      <c r="I556" s="22">
        <v>0</v>
      </c>
      <c r="J556" s="22">
        <v>0</v>
      </c>
      <c r="K556" s="22">
        <v>1159.19</v>
      </c>
      <c r="L556" s="47">
        <v>1000</v>
      </c>
      <c r="M556" s="22">
        <v>0</v>
      </c>
      <c r="N556" s="22">
        <v>0</v>
      </c>
    </row>
    <row r="557" spans="1:14" x14ac:dyDescent="0.25">
      <c r="A557" s="5" t="s">
        <v>4038</v>
      </c>
      <c r="B557" s="5" t="s">
        <v>3590</v>
      </c>
      <c r="C557" s="5" t="s">
        <v>849</v>
      </c>
      <c r="D557" s="5" t="s">
        <v>3583</v>
      </c>
      <c r="E557" s="5" t="s">
        <v>3584</v>
      </c>
      <c r="F557" s="5" t="s">
        <v>853</v>
      </c>
      <c r="G557" s="5" t="s">
        <v>3588</v>
      </c>
      <c r="H557" s="51">
        <v>0</v>
      </c>
      <c r="I557" s="22">
        <v>0</v>
      </c>
      <c r="J557" s="22">
        <v>94.53</v>
      </c>
      <c r="K557" s="22">
        <v>94.4</v>
      </c>
      <c r="L557" s="47">
        <v>1000</v>
      </c>
      <c r="M557" s="22">
        <v>0</v>
      </c>
      <c r="N557" s="22">
        <v>0</v>
      </c>
    </row>
    <row r="558" spans="1:14" x14ac:dyDescent="0.25">
      <c r="A558" s="5" t="s">
        <v>4039</v>
      </c>
      <c r="B558" s="5" t="s">
        <v>3590</v>
      </c>
      <c r="C558" s="5" t="s">
        <v>849</v>
      </c>
      <c r="D558" s="5" t="s">
        <v>3583</v>
      </c>
      <c r="E558" s="5" t="s">
        <v>3584</v>
      </c>
      <c r="F558" s="5" t="s">
        <v>851</v>
      </c>
      <c r="G558" s="5" t="s">
        <v>3588</v>
      </c>
      <c r="H558" s="51">
        <v>10950</v>
      </c>
      <c r="I558" s="22">
        <v>3180.34</v>
      </c>
      <c r="J558" s="22">
        <v>290.44</v>
      </c>
      <c r="K558" s="22">
        <v>288.64</v>
      </c>
      <c r="L558" s="47">
        <v>1000</v>
      </c>
      <c r="M558" s="22">
        <v>3180.34</v>
      </c>
      <c r="N558" s="22">
        <v>0</v>
      </c>
    </row>
    <row r="559" spans="1:14" x14ac:dyDescent="0.25">
      <c r="A559" s="5" t="s">
        <v>4040</v>
      </c>
      <c r="B559" s="5" t="s">
        <v>3590</v>
      </c>
      <c r="C559" s="5" t="s">
        <v>849</v>
      </c>
      <c r="D559" s="5" t="s">
        <v>3583</v>
      </c>
      <c r="E559" s="5" t="s">
        <v>3584</v>
      </c>
      <c r="F559" s="5" t="s">
        <v>853</v>
      </c>
      <c r="G559" s="5" t="s">
        <v>3603</v>
      </c>
      <c r="H559" s="51">
        <v>0</v>
      </c>
      <c r="I559" s="22">
        <v>0</v>
      </c>
      <c r="J559" s="22">
        <v>0</v>
      </c>
      <c r="K559" s="22">
        <v>373.07</v>
      </c>
      <c r="L559" s="47">
        <v>1000</v>
      </c>
      <c r="M559" s="22">
        <v>0</v>
      </c>
      <c r="N559" s="22">
        <v>0</v>
      </c>
    </row>
    <row r="560" spans="1:14" x14ac:dyDescent="0.25">
      <c r="A560" s="5" t="s">
        <v>4041</v>
      </c>
      <c r="B560" s="5" t="s">
        <v>3590</v>
      </c>
      <c r="C560" s="5" t="s">
        <v>849</v>
      </c>
      <c r="D560" s="5" t="s">
        <v>3583</v>
      </c>
      <c r="E560" s="5" t="s">
        <v>3584</v>
      </c>
      <c r="F560" s="5" t="s">
        <v>853</v>
      </c>
      <c r="G560" s="5" t="s">
        <v>3588</v>
      </c>
      <c r="H560" s="51">
        <v>0</v>
      </c>
      <c r="I560" s="22">
        <v>0</v>
      </c>
      <c r="J560" s="22">
        <v>28.6</v>
      </c>
      <c r="K560" s="22">
        <v>28.6</v>
      </c>
      <c r="L560" s="47">
        <v>1000</v>
      </c>
      <c r="M560" s="22">
        <v>0</v>
      </c>
      <c r="N560" s="22">
        <v>0</v>
      </c>
    </row>
    <row r="561" spans="1:14" x14ac:dyDescent="0.25">
      <c r="A561" s="5" t="s">
        <v>4042</v>
      </c>
      <c r="B561" s="5" t="s">
        <v>3590</v>
      </c>
      <c r="C561" s="5" t="s">
        <v>849</v>
      </c>
      <c r="D561" s="5" t="s">
        <v>3583</v>
      </c>
      <c r="E561" s="5" t="s">
        <v>3584</v>
      </c>
      <c r="F561" s="5" t="s">
        <v>851</v>
      </c>
      <c r="G561" s="5" t="s">
        <v>3588</v>
      </c>
      <c r="H561" s="51">
        <v>4940</v>
      </c>
      <c r="I561" s="22">
        <v>661.73</v>
      </c>
      <c r="J561" s="22">
        <v>133.94999999999999</v>
      </c>
      <c r="K561" s="22">
        <v>126.67</v>
      </c>
      <c r="L561" s="47">
        <v>1000</v>
      </c>
      <c r="M561" s="22">
        <v>661.73</v>
      </c>
      <c r="N561" s="22">
        <v>0</v>
      </c>
    </row>
    <row r="562" spans="1:14" x14ac:dyDescent="0.25">
      <c r="A562" s="5" t="s">
        <v>4043</v>
      </c>
      <c r="B562" s="5" t="s">
        <v>3590</v>
      </c>
      <c r="C562" s="5" t="s">
        <v>849</v>
      </c>
      <c r="D562" s="5" t="s">
        <v>3583</v>
      </c>
      <c r="E562" s="5" t="s">
        <v>3584</v>
      </c>
      <c r="F562" s="5" t="s">
        <v>853</v>
      </c>
      <c r="G562" s="5" t="s">
        <v>3603</v>
      </c>
      <c r="H562" s="51">
        <v>0</v>
      </c>
      <c r="I562" s="22">
        <v>0</v>
      </c>
      <c r="J562" s="22">
        <v>0</v>
      </c>
      <c r="K562" s="22">
        <v>5368.5</v>
      </c>
      <c r="L562" s="47">
        <v>1000</v>
      </c>
      <c r="M562" s="22">
        <v>0</v>
      </c>
      <c r="N562" s="22">
        <v>0</v>
      </c>
    </row>
    <row r="563" spans="1:14" x14ac:dyDescent="0.25">
      <c r="A563" s="5" t="s">
        <v>4044</v>
      </c>
      <c r="B563" s="5" t="s">
        <v>3590</v>
      </c>
      <c r="C563" s="5" t="s">
        <v>849</v>
      </c>
      <c r="D563" s="5" t="s">
        <v>3583</v>
      </c>
      <c r="E563" s="5" t="s">
        <v>3584</v>
      </c>
      <c r="F563" s="5" t="s">
        <v>853</v>
      </c>
      <c r="G563" s="5" t="s">
        <v>3603</v>
      </c>
      <c r="H563" s="51">
        <v>0</v>
      </c>
      <c r="I563" s="22">
        <v>0</v>
      </c>
      <c r="J563" s="22">
        <v>0</v>
      </c>
      <c r="K563" s="22">
        <v>5015.79</v>
      </c>
      <c r="L563" s="47">
        <v>1000</v>
      </c>
      <c r="M563" s="22">
        <v>0</v>
      </c>
      <c r="N563" s="22">
        <v>0</v>
      </c>
    </row>
    <row r="564" spans="1:14" hidden="1" x14ac:dyDescent="0.25">
      <c r="A564" s="5" t="s">
        <v>4045</v>
      </c>
      <c r="B564" s="5" t="s">
        <v>3586</v>
      </c>
      <c r="C564" s="5" t="s">
        <v>849</v>
      </c>
      <c r="D564" s="5" t="s">
        <v>3583</v>
      </c>
      <c r="E564" s="5" t="s">
        <v>3584</v>
      </c>
      <c r="F564" s="5" t="s">
        <v>853</v>
      </c>
      <c r="G564" s="5" t="s">
        <v>3603</v>
      </c>
      <c r="H564" s="51">
        <v>0</v>
      </c>
      <c r="I564" s="22">
        <v>0</v>
      </c>
      <c r="J564" s="22">
        <v>0</v>
      </c>
      <c r="K564" s="22">
        <v>2352.4299999999998</v>
      </c>
      <c r="L564" s="47">
        <v>1000</v>
      </c>
      <c r="M564" s="22">
        <v>0</v>
      </c>
      <c r="N564" s="22">
        <v>0</v>
      </c>
    </row>
    <row r="565" spans="1:14" hidden="1" x14ac:dyDescent="0.25">
      <c r="A565" s="5" t="s">
        <v>4046</v>
      </c>
      <c r="B565" s="5" t="s">
        <v>3586</v>
      </c>
      <c r="C565" s="5" t="s">
        <v>849</v>
      </c>
      <c r="D565" s="5" t="s">
        <v>3583</v>
      </c>
      <c r="E565" s="5" t="s">
        <v>3584</v>
      </c>
      <c r="F565" s="5" t="s">
        <v>853</v>
      </c>
      <c r="G565" s="5" t="s">
        <v>3603</v>
      </c>
      <c r="H565" s="51">
        <v>0</v>
      </c>
      <c r="I565" s="22">
        <v>0</v>
      </c>
      <c r="J565" s="22">
        <v>0</v>
      </c>
      <c r="K565" s="22">
        <v>2182.02</v>
      </c>
      <c r="L565" s="47">
        <v>1000</v>
      </c>
      <c r="M565" s="22">
        <v>0</v>
      </c>
      <c r="N565" s="22">
        <v>0</v>
      </c>
    </row>
    <row r="566" spans="1:14" hidden="1" x14ac:dyDescent="0.25">
      <c r="A566" s="5" t="s">
        <v>4047</v>
      </c>
      <c r="B566" s="5" t="s">
        <v>3586</v>
      </c>
      <c r="C566" s="5" t="s">
        <v>849</v>
      </c>
      <c r="D566" s="5" t="s">
        <v>3583</v>
      </c>
      <c r="E566" s="5" t="s">
        <v>3584</v>
      </c>
      <c r="F566" s="5" t="s">
        <v>853</v>
      </c>
      <c r="G566" s="5" t="s">
        <v>3603</v>
      </c>
      <c r="H566" s="51">
        <v>0</v>
      </c>
      <c r="I566" s="22">
        <v>0</v>
      </c>
      <c r="J566" s="22">
        <v>0</v>
      </c>
      <c r="K566" s="22">
        <v>2422.16</v>
      </c>
      <c r="L566" s="47">
        <v>1000</v>
      </c>
      <c r="M566" s="22">
        <v>0</v>
      </c>
      <c r="N566" s="22">
        <v>0</v>
      </c>
    </row>
    <row r="567" spans="1:14" hidden="1" x14ac:dyDescent="0.25">
      <c r="A567" s="5" t="s">
        <v>4048</v>
      </c>
      <c r="B567" s="5" t="s">
        <v>3582</v>
      </c>
      <c r="C567" s="5" t="s">
        <v>849</v>
      </c>
      <c r="D567" s="5" t="s">
        <v>3583</v>
      </c>
      <c r="E567" s="5" t="s">
        <v>3584</v>
      </c>
      <c r="F567" s="5" t="s">
        <v>853</v>
      </c>
      <c r="G567" s="5" t="s">
        <v>3603</v>
      </c>
      <c r="H567" s="51">
        <v>0</v>
      </c>
      <c r="I567" s="22">
        <v>0</v>
      </c>
      <c r="J567" s="22">
        <v>0</v>
      </c>
      <c r="K567" s="22">
        <v>478.62</v>
      </c>
      <c r="L567" s="47">
        <v>1000</v>
      </c>
      <c r="M567" s="22">
        <v>0</v>
      </c>
      <c r="N567" s="22">
        <v>0</v>
      </c>
    </row>
    <row r="568" spans="1:14" hidden="1" x14ac:dyDescent="0.25">
      <c r="A568" s="5" t="s">
        <v>4049</v>
      </c>
      <c r="B568" s="5" t="s">
        <v>3582</v>
      </c>
      <c r="C568" s="5" t="s">
        <v>849</v>
      </c>
      <c r="D568" s="5" t="s">
        <v>3583</v>
      </c>
      <c r="E568" s="5" t="s">
        <v>3584</v>
      </c>
      <c r="F568" s="5" t="s">
        <v>853</v>
      </c>
      <c r="G568" s="5" t="s">
        <v>3603</v>
      </c>
      <c r="H568" s="51">
        <v>0</v>
      </c>
      <c r="I568" s="22">
        <v>0</v>
      </c>
      <c r="J568" s="22">
        <v>0</v>
      </c>
      <c r="K568" s="22">
        <v>285.04000000000002</v>
      </c>
      <c r="L568" s="47">
        <v>1000</v>
      </c>
      <c r="M568" s="22">
        <v>0</v>
      </c>
      <c r="N568" s="22">
        <v>0</v>
      </c>
    </row>
    <row r="569" spans="1:14" hidden="1" x14ac:dyDescent="0.25">
      <c r="A569" s="5" t="s">
        <v>4050</v>
      </c>
      <c r="B569" s="5" t="s">
        <v>3582</v>
      </c>
      <c r="C569" s="5" t="s">
        <v>849</v>
      </c>
      <c r="D569" s="5" t="s">
        <v>3583</v>
      </c>
      <c r="E569" s="5" t="s">
        <v>3584</v>
      </c>
      <c r="F569" s="5" t="s">
        <v>853</v>
      </c>
      <c r="G569" s="5" t="s">
        <v>3603</v>
      </c>
      <c r="H569" s="51">
        <v>0</v>
      </c>
      <c r="I569" s="22">
        <v>0</v>
      </c>
      <c r="J569" s="22">
        <v>0</v>
      </c>
      <c r="K569" s="22">
        <v>426.53</v>
      </c>
      <c r="L569" s="47">
        <v>1000</v>
      </c>
      <c r="M569" s="22">
        <v>0</v>
      </c>
      <c r="N569" s="22">
        <v>0</v>
      </c>
    </row>
    <row r="570" spans="1:14" hidden="1" x14ac:dyDescent="0.25">
      <c r="A570" s="5" t="s">
        <v>4051</v>
      </c>
      <c r="B570" s="5" t="s">
        <v>3582</v>
      </c>
      <c r="C570" s="5" t="s">
        <v>849</v>
      </c>
      <c r="D570" s="5" t="s">
        <v>3583</v>
      </c>
      <c r="E570" s="5" t="s">
        <v>3584</v>
      </c>
      <c r="F570" s="5" t="s">
        <v>853</v>
      </c>
      <c r="G570" s="5" t="s">
        <v>3603</v>
      </c>
      <c r="H570" s="51">
        <v>0</v>
      </c>
      <c r="I570" s="22">
        <v>0</v>
      </c>
      <c r="J570" s="22">
        <v>0</v>
      </c>
      <c r="K570" s="22">
        <v>432.91</v>
      </c>
      <c r="L570" s="47">
        <v>1000</v>
      </c>
      <c r="M570" s="22">
        <v>0</v>
      </c>
      <c r="N570" s="22">
        <v>0</v>
      </c>
    </row>
    <row r="571" spans="1:14" x14ac:dyDescent="0.25">
      <c r="A571" s="5" t="s">
        <v>4052</v>
      </c>
      <c r="B571" s="5" t="s">
        <v>3590</v>
      </c>
      <c r="C571" s="5" t="s">
        <v>849</v>
      </c>
      <c r="D571" s="5" t="s">
        <v>3583</v>
      </c>
      <c r="E571" s="5" t="s">
        <v>3584</v>
      </c>
      <c r="F571" s="5" t="s">
        <v>851</v>
      </c>
      <c r="G571" s="5" t="s">
        <v>3588</v>
      </c>
      <c r="H571" s="51">
        <v>0</v>
      </c>
      <c r="I571" s="22">
        <v>0</v>
      </c>
      <c r="J571" s="22">
        <v>96.76</v>
      </c>
      <c r="K571" s="22">
        <v>95.48</v>
      </c>
      <c r="L571" s="47">
        <v>1000</v>
      </c>
      <c r="M571" s="22">
        <v>0</v>
      </c>
      <c r="N571" s="22">
        <v>0</v>
      </c>
    </row>
    <row r="572" spans="1:14" hidden="1" x14ac:dyDescent="0.25">
      <c r="A572" s="5" t="s">
        <v>4053</v>
      </c>
      <c r="B572" s="5" t="s">
        <v>3582</v>
      </c>
      <c r="C572" s="5" t="s">
        <v>849</v>
      </c>
      <c r="D572" s="5" t="s">
        <v>3583</v>
      </c>
      <c r="E572" s="5" t="s">
        <v>3584</v>
      </c>
      <c r="F572" s="5" t="s">
        <v>853</v>
      </c>
      <c r="G572" s="5" t="s">
        <v>3603</v>
      </c>
      <c r="H572" s="51">
        <v>0</v>
      </c>
      <c r="I572" s="22">
        <v>0</v>
      </c>
      <c r="J572" s="22">
        <v>0</v>
      </c>
      <c r="K572" s="22">
        <v>441.89</v>
      </c>
      <c r="L572" s="47">
        <v>1000</v>
      </c>
      <c r="M572" s="22">
        <v>0</v>
      </c>
      <c r="N572" s="22">
        <v>0</v>
      </c>
    </row>
    <row r="573" spans="1:14" x14ac:dyDescent="0.25">
      <c r="A573" s="5" t="s">
        <v>4054</v>
      </c>
      <c r="B573" s="5" t="s">
        <v>3590</v>
      </c>
      <c r="C573" s="5" t="s">
        <v>849</v>
      </c>
      <c r="D573" s="5" t="s">
        <v>3583</v>
      </c>
      <c r="E573" s="5" t="s">
        <v>3584</v>
      </c>
      <c r="F573" s="5" t="s">
        <v>853</v>
      </c>
      <c r="G573" s="5" t="s">
        <v>3603</v>
      </c>
      <c r="H573" s="51">
        <v>0</v>
      </c>
      <c r="I573" s="22">
        <v>0</v>
      </c>
      <c r="J573" s="22">
        <v>0</v>
      </c>
      <c r="K573" s="22">
        <v>303.92</v>
      </c>
      <c r="L573" s="47">
        <v>1000</v>
      </c>
      <c r="M573" s="22">
        <v>0</v>
      </c>
      <c r="N573" s="22">
        <v>0</v>
      </c>
    </row>
    <row r="574" spans="1:14" x14ac:dyDescent="0.25">
      <c r="A574" s="5" t="s">
        <v>4055</v>
      </c>
      <c r="B574" s="5" t="s">
        <v>3590</v>
      </c>
      <c r="C574" s="5" t="s">
        <v>849</v>
      </c>
      <c r="D574" s="5" t="s">
        <v>3583</v>
      </c>
      <c r="E574" s="5" t="s">
        <v>3584</v>
      </c>
      <c r="F574" s="5" t="s">
        <v>853</v>
      </c>
      <c r="G574" s="5" t="s">
        <v>3603</v>
      </c>
      <c r="H574" s="51">
        <v>0</v>
      </c>
      <c r="I574" s="22">
        <v>0</v>
      </c>
      <c r="J574" s="22">
        <v>0</v>
      </c>
      <c r="K574" s="22">
        <v>1359.48</v>
      </c>
      <c r="L574" s="47">
        <v>1000</v>
      </c>
      <c r="M574" s="22">
        <v>0</v>
      </c>
      <c r="N574" s="22">
        <v>0</v>
      </c>
    </row>
    <row r="575" spans="1:14" x14ac:dyDescent="0.25">
      <c r="A575" s="5" t="s">
        <v>4056</v>
      </c>
      <c r="B575" s="5" t="s">
        <v>3590</v>
      </c>
      <c r="C575" s="5" t="s">
        <v>849</v>
      </c>
      <c r="D575" s="5" t="s">
        <v>3583</v>
      </c>
      <c r="E575" s="5" t="s">
        <v>3584</v>
      </c>
      <c r="F575" s="5" t="s">
        <v>853</v>
      </c>
      <c r="G575" s="5" t="s">
        <v>3603</v>
      </c>
      <c r="H575" s="51">
        <v>0</v>
      </c>
      <c r="I575" s="22">
        <v>0</v>
      </c>
      <c r="J575" s="22">
        <v>0</v>
      </c>
      <c r="K575" s="22">
        <v>787.26</v>
      </c>
      <c r="L575" s="47">
        <v>1000</v>
      </c>
      <c r="M575" s="22">
        <v>0</v>
      </c>
      <c r="N575" s="22">
        <v>0</v>
      </c>
    </row>
    <row r="576" spans="1:14" x14ac:dyDescent="0.25">
      <c r="A576" s="5" t="s">
        <v>4057</v>
      </c>
      <c r="B576" s="5" t="s">
        <v>3590</v>
      </c>
      <c r="C576" s="5" t="s">
        <v>849</v>
      </c>
      <c r="D576" s="5" t="s">
        <v>3583</v>
      </c>
      <c r="E576" s="5" t="s">
        <v>3584</v>
      </c>
      <c r="F576" s="5" t="s">
        <v>853</v>
      </c>
      <c r="G576" s="5" t="s">
        <v>3603</v>
      </c>
      <c r="H576" s="51">
        <v>0</v>
      </c>
      <c r="I576" s="22">
        <v>0</v>
      </c>
      <c r="J576" s="22">
        <v>0</v>
      </c>
      <c r="K576" s="22">
        <v>1015.41</v>
      </c>
      <c r="L576" s="47">
        <v>1000</v>
      </c>
      <c r="M576" s="22">
        <v>0</v>
      </c>
      <c r="N576" s="22">
        <v>0</v>
      </c>
    </row>
    <row r="577" spans="1:14" x14ac:dyDescent="0.25">
      <c r="A577" s="5" t="s">
        <v>4058</v>
      </c>
      <c r="B577" s="5" t="s">
        <v>3590</v>
      </c>
      <c r="C577" s="5" t="s">
        <v>849</v>
      </c>
      <c r="D577" s="5" t="s">
        <v>3583</v>
      </c>
      <c r="E577" s="5" t="s">
        <v>3584</v>
      </c>
      <c r="F577" s="5" t="s">
        <v>853</v>
      </c>
      <c r="G577" s="5" t="s">
        <v>3588</v>
      </c>
      <c r="H577" s="51">
        <v>0</v>
      </c>
      <c r="I577" s="22">
        <v>0</v>
      </c>
      <c r="J577" s="22">
        <v>90.2</v>
      </c>
      <c r="K577" s="22">
        <v>92.36</v>
      </c>
      <c r="L577" s="47">
        <v>1000</v>
      </c>
      <c r="M577" s="22">
        <v>0</v>
      </c>
      <c r="N577" s="22">
        <v>0</v>
      </c>
    </row>
    <row r="578" spans="1:14" x14ac:dyDescent="0.25">
      <c r="A578" s="5" t="s">
        <v>4059</v>
      </c>
      <c r="B578" s="5" t="s">
        <v>3590</v>
      </c>
      <c r="C578" s="5" t="s">
        <v>849</v>
      </c>
      <c r="D578" s="5" t="s">
        <v>3583</v>
      </c>
      <c r="E578" s="5" t="s">
        <v>3584</v>
      </c>
      <c r="F578" s="5" t="s">
        <v>853</v>
      </c>
      <c r="G578" s="5" t="s">
        <v>3588</v>
      </c>
      <c r="H578" s="51">
        <v>0</v>
      </c>
      <c r="I578" s="22">
        <v>0</v>
      </c>
      <c r="J578" s="22">
        <v>90.16</v>
      </c>
      <c r="K578" s="22">
        <v>92.32</v>
      </c>
      <c r="L578" s="47">
        <v>1000</v>
      </c>
      <c r="M578" s="22">
        <v>0</v>
      </c>
      <c r="N578" s="22">
        <v>0</v>
      </c>
    </row>
    <row r="579" spans="1:14" x14ac:dyDescent="0.25">
      <c r="A579" s="5" t="s">
        <v>4060</v>
      </c>
      <c r="B579" s="5" t="s">
        <v>3590</v>
      </c>
      <c r="C579" s="5" t="s">
        <v>849</v>
      </c>
      <c r="D579" s="5" t="s">
        <v>3583</v>
      </c>
      <c r="E579" s="5" t="s">
        <v>3584</v>
      </c>
      <c r="F579" s="5" t="s">
        <v>853</v>
      </c>
      <c r="G579" s="5" t="s">
        <v>3588</v>
      </c>
      <c r="H579" s="51">
        <v>0</v>
      </c>
      <c r="I579" s="22">
        <v>0</v>
      </c>
      <c r="J579" s="22">
        <v>90.23</v>
      </c>
      <c r="K579" s="22">
        <v>92.4</v>
      </c>
      <c r="L579" s="47">
        <v>1000</v>
      </c>
      <c r="M579" s="22">
        <v>0</v>
      </c>
      <c r="N579" s="22">
        <v>0</v>
      </c>
    </row>
    <row r="580" spans="1:14" hidden="1" x14ac:dyDescent="0.25">
      <c r="A580" s="5" t="s">
        <v>4061</v>
      </c>
      <c r="B580" s="5" t="s">
        <v>3592</v>
      </c>
      <c r="C580" s="5" t="s">
        <v>849</v>
      </c>
      <c r="D580" s="5" t="s">
        <v>3583</v>
      </c>
      <c r="E580" s="5" t="s">
        <v>3584</v>
      </c>
      <c r="F580" s="5" t="s">
        <v>853</v>
      </c>
      <c r="G580" s="5" t="s">
        <v>3603</v>
      </c>
      <c r="H580" s="51">
        <v>0</v>
      </c>
      <c r="I580" s="22">
        <v>0</v>
      </c>
      <c r="J580" s="22">
        <v>0</v>
      </c>
      <c r="K580" s="22">
        <v>1114.3399999999999</v>
      </c>
      <c r="L580" s="47">
        <v>1000</v>
      </c>
      <c r="M580" s="22">
        <v>0</v>
      </c>
      <c r="N580" s="22">
        <v>0</v>
      </c>
    </row>
    <row r="581" spans="1:14" x14ac:dyDescent="0.25">
      <c r="A581" s="5" t="s">
        <v>4062</v>
      </c>
      <c r="B581" s="5" t="s">
        <v>3590</v>
      </c>
      <c r="C581" s="5" t="s">
        <v>849</v>
      </c>
      <c r="D581" s="5" t="s">
        <v>3583</v>
      </c>
      <c r="E581" s="5" t="s">
        <v>3584</v>
      </c>
      <c r="F581" s="5" t="s">
        <v>851</v>
      </c>
      <c r="G581" s="5" t="s">
        <v>3588</v>
      </c>
      <c r="H581" s="51">
        <v>1120</v>
      </c>
      <c r="I581" s="22">
        <v>325.94</v>
      </c>
      <c r="J581" s="22">
        <v>291.02</v>
      </c>
      <c r="K581" s="22">
        <v>293.52</v>
      </c>
      <c r="L581" s="47">
        <v>1000</v>
      </c>
      <c r="M581" s="22">
        <v>325.94</v>
      </c>
      <c r="N581" s="22">
        <v>0</v>
      </c>
    </row>
    <row r="582" spans="1:14" x14ac:dyDescent="0.25">
      <c r="A582" s="5" t="s">
        <v>4063</v>
      </c>
      <c r="B582" s="5" t="s">
        <v>3590</v>
      </c>
      <c r="C582" s="5" t="s">
        <v>849</v>
      </c>
      <c r="D582" s="5" t="s">
        <v>3583</v>
      </c>
      <c r="E582" s="5" t="s">
        <v>3584</v>
      </c>
      <c r="F582" s="5" t="s">
        <v>853</v>
      </c>
      <c r="G582" s="5" t="s">
        <v>3588</v>
      </c>
      <c r="H582" s="51">
        <v>0</v>
      </c>
      <c r="I582" s="22">
        <v>0</v>
      </c>
      <c r="J582" s="22">
        <v>0</v>
      </c>
      <c r="K582" s="22">
        <v>95.5</v>
      </c>
      <c r="L582" s="47">
        <v>1000</v>
      </c>
      <c r="M582" s="22">
        <v>0</v>
      </c>
      <c r="N582" s="22">
        <v>0</v>
      </c>
    </row>
    <row r="583" spans="1:14" x14ac:dyDescent="0.25">
      <c r="A583" s="5" t="s">
        <v>4064</v>
      </c>
      <c r="B583" s="5" t="s">
        <v>3590</v>
      </c>
      <c r="C583" s="5" t="s">
        <v>849</v>
      </c>
      <c r="D583" s="5" t="s">
        <v>3583</v>
      </c>
      <c r="E583" s="5" t="s">
        <v>3584</v>
      </c>
      <c r="F583" s="5" t="s">
        <v>851</v>
      </c>
      <c r="G583" s="5" t="s">
        <v>3588</v>
      </c>
      <c r="H583" s="51">
        <v>780</v>
      </c>
      <c r="I583" s="22">
        <v>236.13</v>
      </c>
      <c r="J583" s="22">
        <v>302.73</v>
      </c>
      <c r="K583" s="22">
        <v>300.29000000000002</v>
      </c>
      <c r="L583" s="47">
        <v>1000</v>
      </c>
      <c r="M583" s="22">
        <v>236.13</v>
      </c>
      <c r="N583" s="22">
        <v>0</v>
      </c>
    </row>
    <row r="584" spans="1:14" hidden="1" x14ac:dyDescent="0.25">
      <c r="A584" s="5" t="s">
        <v>4065</v>
      </c>
      <c r="B584" s="5" t="s">
        <v>3582</v>
      </c>
      <c r="C584" s="5" t="s">
        <v>849</v>
      </c>
      <c r="D584" s="5" t="s">
        <v>3583</v>
      </c>
      <c r="E584" s="5" t="s">
        <v>3584</v>
      </c>
      <c r="F584" s="5" t="s">
        <v>853</v>
      </c>
      <c r="G584" s="5" t="s">
        <v>3603</v>
      </c>
      <c r="H584" s="51">
        <v>0</v>
      </c>
      <c r="I584" s="22">
        <v>0</v>
      </c>
      <c r="J584" s="22">
        <v>0</v>
      </c>
      <c r="K584" s="22">
        <v>491.96</v>
      </c>
      <c r="L584" s="47">
        <v>1000</v>
      </c>
      <c r="M584" s="22">
        <v>0</v>
      </c>
      <c r="N584" s="22">
        <v>0</v>
      </c>
    </row>
    <row r="585" spans="1:14" hidden="1" x14ac:dyDescent="0.25">
      <c r="A585" s="5" t="s">
        <v>4066</v>
      </c>
      <c r="B585" s="5" t="s">
        <v>3582</v>
      </c>
      <c r="C585" s="5" t="s">
        <v>849</v>
      </c>
      <c r="D585" s="5" t="s">
        <v>3583</v>
      </c>
      <c r="E585" s="5" t="s">
        <v>3584</v>
      </c>
      <c r="F585" s="5" t="s">
        <v>853</v>
      </c>
      <c r="G585" s="5" t="s">
        <v>3603</v>
      </c>
      <c r="H585" s="51">
        <v>0</v>
      </c>
      <c r="I585" s="22">
        <v>0</v>
      </c>
      <c r="J585" s="22">
        <v>0</v>
      </c>
      <c r="K585" s="22">
        <v>466.47</v>
      </c>
      <c r="L585" s="47">
        <v>1000</v>
      </c>
      <c r="M585" s="22">
        <v>0</v>
      </c>
      <c r="N585" s="22">
        <v>0</v>
      </c>
    </row>
    <row r="586" spans="1:14" hidden="1" x14ac:dyDescent="0.25">
      <c r="A586" s="5" t="s">
        <v>4067</v>
      </c>
      <c r="B586" s="5" t="s">
        <v>3582</v>
      </c>
      <c r="C586" s="5" t="s">
        <v>849</v>
      </c>
      <c r="D586" s="5" t="s">
        <v>3583</v>
      </c>
      <c r="E586" s="5" t="s">
        <v>3584</v>
      </c>
      <c r="F586" s="5" t="s">
        <v>853</v>
      </c>
      <c r="G586" s="5" t="s">
        <v>3603</v>
      </c>
      <c r="H586" s="51">
        <v>0</v>
      </c>
      <c r="I586" s="22">
        <v>0</v>
      </c>
      <c r="J586" s="22">
        <v>0</v>
      </c>
      <c r="K586" s="22">
        <v>492.26</v>
      </c>
      <c r="L586" s="47">
        <v>1000</v>
      </c>
      <c r="M586" s="22">
        <v>0</v>
      </c>
      <c r="N586" s="22">
        <v>0</v>
      </c>
    </row>
    <row r="587" spans="1:14" x14ac:dyDescent="0.25">
      <c r="A587" s="5" t="s">
        <v>4068</v>
      </c>
      <c r="B587" s="5" t="s">
        <v>3590</v>
      </c>
      <c r="C587" s="5" t="s">
        <v>849</v>
      </c>
      <c r="D587" s="5" t="s">
        <v>3583</v>
      </c>
      <c r="E587" s="5" t="s">
        <v>3584</v>
      </c>
      <c r="F587" s="5" t="s">
        <v>853</v>
      </c>
      <c r="G587" s="5" t="s">
        <v>3603</v>
      </c>
      <c r="H587" s="51">
        <v>0</v>
      </c>
      <c r="I587" s="22">
        <v>0</v>
      </c>
      <c r="J587" s="22">
        <v>1800.3</v>
      </c>
      <c r="K587" s="22">
        <v>1886.55</v>
      </c>
      <c r="L587" s="47">
        <v>1000</v>
      </c>
      <c r="M587" s="22">
        <v>0</v>
      </c>
      <c r="N587" s="22">
        <v>0</v>
      </c>
    </row>
    <row r="588" spans="1:14" hidden="1" x14ac:dyDescent="0.25">
      <c r="A588" s="5" t="s">
        <v>4069</v>
      </c>
      <c r="B588" s="5" t="s">
        <v>3582</v>
      </c>
      <c r="C588" s="5" t="s">
        <v>849</v>
      </c>
      <c r="D588" s="5" t="s">
        <v>3583</v>
      </c>
      <c r="E588" s="5" t="s">
        <v>3584</v>
      </c>
      <c r="F588" s="5" t="s">
        <v>851</v>
      </c>
      <c r="G588" s="5" t="s">
        <v>3588</v>
      </c>
      <c r="H588" s="51">
        <v>96750</v>
      </c>
      <c r="I588" s="22">
        <v>8863.92</v>
      </c>
      <c r="J588" s="22">
        <v>91.62</v>
      </c>
      <c r="K588" s="22">
        <v>90.63</v>
      </c>
      <c r="L588" s="47">
        <v>1000</v>
      </c>
      <c r="M588" s="22">
        <v>8863.92</v>
      </c>
      <c r="N588" s="22">
        <v>0</v>
      </c>
    </row>
    <row r="589" spans="1:14" hidden="1" x14ac:dyDescent="0.25">
      <c r="A589" s="5" t="s">
        <v>4070</v>
      </c>
      <c r="B589" s="5" t="s">
        <v>3582</v>
      </c>
      <c r="C589" s="5" t="s">
        <v>849</v>
      </c>
      <c r="D589" s="5" t="s">
        <v>3583</v>
      </c>
      <c r="E589" s="5" t="s">
        <v>3584</v>
      </c>
      <c r="F589" s="5" t="s">
        <v>851</v>
      </c>
      <c r="G589" s="5" t="s">
        <v>3588</v>
      </c>
      <c r="H589" s="51">
        <v>84600</v>
      </c>
      <c r="I589" s="22">
        <v>6570.47</v>
      </c>
      <c r="J589" s="22">
        <v>77.67</v>
      </c>
      <c r="K589" s="22">
        <v>78.8</v>
      </c>
      <c r="L589" s="47">
        <v>1000</v>
      </c>
      <c r="M589" s="22">
        <v>6570.47</v>
      </c>
      <c r="N589" s="22">
        <v>0</v>
      </c>
    </row>
    <row r="590" spans="1:14" hidden="1" x14ac:dyDescent="0.25">
      <c r="A590" s="5" t="s">
        <v>4071</v>
      </c>
      <c r="B590" s="5" t="s">
        <v>3582</v>
      </c>
      <c r="C590" s="5" t="s">
        <v>849</v>
      </c>
      <c r="D590" s="5" t="s">
        <v>3583</v>
      </c>
      <c r="E590" s="5" t="s">
        <v>3584</v>
      </c>
      <c r="F590" s="5" t="s">
        <v>853</v>
      </c>
      <c r="G590" s="5" t="s">
        <v>3603</v>
      </c>
      <c r="H590" s="51">
        <v>0</v>
      </c>
      <c r="I590" s="22">
        <v>0</v>
      </c>
      <c r="J590" s="22">
        <v>0</v>
      </c>
      <c r="K590" s="22">
        <v>1346.06</v>
      </c>
      <c r="L590" s="47">
        <v>1000</v>
      </c>
      <c r="M590" s="22">
        <v>0</v>
      </c>
      <c r="N590" s="22">
        <v>0</v>
      </c>
    </row>
    <row r="591" spans="1:14" hidden="1" x14ac:dyDescent="0.25">
      <c r="A591" s="5" t="s">
        <v>4072</v>
      </c>
      <c r="B591" s="5" t="s">
        <v>3586</v>
      </c>
      <c r="C591" s="5" t="s">
        <v>849</v>
      </c>
      <c r="D591" s="5" t="s">
        <v>3583</v>
      </c>
      <c r="E591" s="5" t="s">
        <v>3584</v>
      </c>
      <c r="F591" s="5" t="s">
        <v>853</v>
      </c>
      <c r="G591" s="5" t="s">
        <v>3603</v>
      </c>
      <c r="H591" s="51">
        <v>0</v>
      </c>
      <c r="I591" s="22">
        <v>0</v>
      </c>
      <c r="J591" s="22">
        <v>0</v>
      </c>
      <c r="K591" s="22">
        <v>1077.6600000000001</v>
      </c>
      <c r="L591" s="47">
        <v>1000</v>
      </c>
      <c r="M591" s="22">
        <v>0</v>
      </c>
      <c r="N591" s="22">
        <v>0</v>
      </c>
    </row>
    <row r="592" spans="1:14" x14ac:dyDescent="0.25">
      <c r="A592" s="5" t="s">
        <v>4073</v>
      </c>
      <c r="B592" s="5" t="s">
        <v>3590</v>
      </c>
      <c r="C592" s="5" t="s">
        <v>849</v>
      </c>
      <c r="D592" s="5" t="s">
        <v>3583</v>
      </c>
      <c r="E592" s="5" t="s">
        <v>3584</v>
      </c>
      <c r="F592" s="5" t="s">
        <v>853</v>
      </c>
      <c r="G592" s="5" t="s">
        <v>3603</v>
      </c>
      <c r="H592" s="51">
        <v>0</v>
      </c>
      <c r="I592" s="22">
        <v>0</v>
      </c>
      <c r="J592" s="22">
        <v>0</v>
      </c>
      <c r="K592" s="22">
        <v>2847.52</v>
      </c>
      <c r="L592" s="47">
        <v>1000</v>
      </c>
      <c r="M592" s="22">
        <v>0</v>
      </c>
      <c r="N592" s="22">
        <v>0</v>
      </c>
    </row>
    <row r="593" spans="1:14" x14ac:dyDescent="0.25">
      <c r="A593" s="5" t="s">
        <v>4074</v>
      </c>
      <c r="B593" s="5" t="s">
        <v>3590</v>
      </c>
      <c r="C593" s="5" t="s">
        <v>849</v>
      </c>
      <c r="D593" s="5" t="s">
        <v>3583</v>
      </c>
      <c r="E593" s="5" t="s">
        <v>3584</v>
      </c>
      <c r="F593" s="5" t="s">
        <v>853</v>
      </c>
      <c r="G593" s="5" t="s">
        <v>3588</v>
      </c>
      <c r="H593" s="51">
        <v>0</v>
      </c>
      <c r="I593" s="22">
        <v>0</v>
      </c>
      <c r="J593" s="22">
        <v>0</v>
      </c>
      <c r="K593" s="22">
        <v>91.08</v>
      </c>
      <c r="L593" s="47">
        <v>1000</v>
      </c>
      <c r="M593" s="22">
        <v>0</v>
      </c>
      <c r="N593" s="22">
        <v>0</v>
      </c>
    </row>
    <row r="594" spans="1:14" hidden="1" x14ac:dyDescent="0.25">
      <c r="A594" s="5" t="s">
        <v>4075</v>
      </c>
      <c r="B594" s="5" t="s">
        <v>3586</v>
      </c>
      <c r="C594" s="5" t="s">
        <v>849</v>
      </c>
      <c r="D594" s="5" t="s">
        <v>3583</v>
      </c>
      <c r="E594" s="5" t="s">
        <v>3584</v>
      </c>
      <c r="F594" s="5" t="s">
        <v>853</v>
      </c>
      <c r="G594" s="5" t="s">
        <v>3603</v>
      </c>
      <c r="H594" s="51">
        <v>0</v>
      </c>
      <c r="I594" s="22">
        <v>0</v>
      </c>
      <c r="J594" s="22">
        <v>0</v>
      </c>
      <c r="K594" s="22">
        <v>1165.5</v>
      </c>
      <c r="L594" s="47">
        <v>1000</v>
      </c>
      <c r="M594" s="22">
        <v>0</v>
      </c>
      <c r="N594" s="22">
        <v>0</v>
      </c>
    </row>
    <row r="595" spans="1:14" hidden="1" x14ac:dyDescent="0.25">
      <c r="A595" s="5" t="s">
        <v>4076</v>
      </c>
      <c r="B595" s="5" t="s">
        <v>3586</v>
      </c>
      <c r="C595" s="5" t="s">
        <v>849</v>
      </c>
      <c r="D595" s="5" t="s">
        <v>3583</v>
      </c>
      <c r="E595" s="5" t="s">
        <v>3584</v>
      </c>
      <c r="F595" s="5" t="s">
        <v>851</v>
      </c>
      <c r="G595" s="5" t="s">
        <v>3588</v>
      </c>
      <c r="H595" s="51">
        <v>195650</v>
      </c>
      <c r="I595" s="22">
        <v>18982.07</v>
      </c>
      <c r="J595" s="22">
        <v>97.02</v>
      </c>
      <c r="K595" s="22">
        <v>93.05</v>
      </c>
      <c r="L595" s="47">
        <v>1000</v>
      </c>
      <c r="M595" s="22">
        <v>18982.07</v>
      </c>
      <c r="N595" s="22">
        <v>0</v>
      </c>
    </row>
    <row r="596" spans="1:14" hidden="1" x14ac:dyDescent="0.25">
      <c r="A596" s="5" t="s">
        <v>4077</v>
      </c>
      <c r="B596" s="5" t="s">
        <v>3586</v>
      </c>
      <c r="C596" s="5" t="s">
        <v>849</v>
      </c>
      <c r="D596" s="5" t="s">
        <v>3583</v>
      </c>
      <c r="E596" s="5" t="s">
        <v>3584</v>
      </c>
      <c r="F596" s="5" t="s">
        <v>851</v>
      </c>
      <c r="G596" s="5" t="s">
        <v>3588</v>
      </c>
      <c r="H596" s="51">
        <v>187200</v>
      </c>
      <c r="I596" s="22">
        <v>15579.97</v>
      </c>
      <c r="J596" s="22">
        <v>83.23</v>
      </c>
      <c r="K596" s="22">
        <v>79.61</v>
      </c>
      <c r="L596" s="47">
        <v>1000</v>
      </c>
      <c r="M596" s="22">
        <v>15579.97</v>
      </c>
      <c r="N596" s="22">
        <v>0</v>
      </c>
    </row>
    <row r="597" spans="1:14" hidden="1" x14ac:dyDescent="0.25">
      <c r="A597" s="5" t="s">
        <v>4078</v>
      </c>
      <c r="B597" s="5" t="s">
        <v>3586</v>
      </c>
      <c r="C597" s="5" t="s">
        <v>849</v>
      </c>
      <c r="D597" s="5" t="s">
        <v>3583</v>
      </c>
      <c r="E597" s="5" t="s">
        <v>3584</v>
      </c>
      <c r="F597" s="5" t="s">
        <v>853</v>
      </c>
      <c r="G597" s="5" t="s">
        <v>3603</v>
      </c>
      <c r="H597" s="51">
        <v>0</v>
      </c>
      <c r="I597" s="22">
        <v>0</v>
      </c>
      <c r="J597" s="22">
        <v>0</v>
      </c>
      <c r="K597" s="22">
        <v>552.64</v>
      </c>
      <c r="L597" s="47">
        <v>1000</v>
      </c>
      <c r="M597" s="22">
        <v>0</v>
      </c>
      <c r="N597" s="22">
        <v>0</v>
      </c>
    </row>
    <row r="598" spans="1:14" hidden="1" x14ac:dyDescent="0.25">
      <c r="A598" s="5" t="s">
        <v>4079</v>
      </c>
      <c r="B598" s="5" t="s">
        <v>3586</v>
      </c>
      <c r="C598" s="5" t="s">
        <v>849</v>
      </c>
      <c r="D598" s="5" t="s">
        <v>3583</v>
      </c>
      <c r="E598" s="5" t="s">
        <v>3584</v>
      </c>
      <c r="F598" s="5" t="s">
        <v>851</v>
      </c>
      <c r="G598" s="5" t="s">
        <v>3585</v>
      </c>
      <c r="H598" s="51">
        <v>2280</v>
      </c>
      <c r="I598" s="22">
        <v>8464.31</v>
      </c>
      <c r="J598" s="22">
        <v>3712.42</v>
      </c>
      <c r="K598" s="22">
        <v>4064.27</v>
      </c>
      <c r="L598" s="47">
        <v>1000</v>
      </c>
      <c r="M598" s="22">
        <v>8464.31</v>
      </c>
      <c r="N598" s="22">
        <v>0</v>
      </c>
    </row>
    <row r="599" spans="1:14" hidden="1" x14ac:dyDescent="0.25">
      <c r="A599" s="5" t="s">
        <v>4079</v>
      </c>
      <c r="B599" s="5" t="s">
        <v>3592</v>
      </c>
      <c r="C599" s="5" t="s">
        <v>849</v>
      </c>
      <c r="D599" s="5" t="s">
        <v>3583</v>
      </c>
      <c r="E599" s="5" t="s">
        <v>3584</v>
      </c>
      <c r="F599" s="5" t="s">
        <v>851</v>
      </c>
      <c r="G599" s="5" t="s">
        <v>3585</v>
      </c>
      <c r="H599" s="51">
        <v>43860</v>
      </c>
      <c r="I599" s="22">
        <v>167395.63</v>
      </c>
      <c r="J599" s="22">
        <v>3816.59</v>
      </c>
      <c r="K599" s="22">
        <v>3914</v>
      </c>
      <c r="L599" s="47">
        <v>1000</v>
      </c>
      <c r="M599" s="22">
        <v>167395.63</v>
      </c>
      <c r="N599" s="22">
        <v>0</v>
      </c>
    </row>
    <row r="600" spans="1:14" x14ac:dyDescent="0.25">
      <c r="A600" s="5" t="s">
        <v>4080</v>
      </c>
      <c r="B600" s="5" t="s">
        <v>3590</v>
      </c>
      <c r="C600" s="5" t="s">
        <v>849</v>
      </c>
      <c r="D600" s="5" t="s">
        <v>3583</v>
      </c>
      <c r="E600" s="5" t="s">
        <v>3584</v>
      </c>
      <c r="F600" s="5" t="s">
        <v>853</v>
      </c>
      <c r="G600" s="5" t="s">
        <v>3588</v>
      </c>
      <c r="H600" s="51">
        <v>0</v>
      </c>
      <c r="I600" s="22">
        <v>0</v>
      </c>
      <c r="J600" s="22">
        <v>0</v>
      </c>
      <c r="K600" s="22">
        <v>206.16</v>
      </c>
      <c r="L600" s="47">
        <v>1000</v>
      </c>
      <c r="M600" s="22">
        <v>0</v>
      </c>
      <c r="N600" s="22">
        <v>0</v>
      </c>
    </row>
    <row r="601" spans="1:14" x14ac:dyDescent="0.25">
      <c r="A601" s="5" t="s">
        <v>4081</v>
      </c>
      <c r="B601" s="5" t="s">
        <v>3590</v>
      </c>
      <c r="C601" s="5" t="s">
        <v>849</v>
      </c>
      <c r="D601" s="5" t="s">
        <v>3583</v>
      </c>
      <c r="E601" s="5" t="s">
        <v>3584</v>
      </c>
      <c r="F601" s="5" t="s">
        <v>853</v>
      </c>
      <c r="G601" s="5" t="s">
        <v>3588</v>
      </c>
      <c r="H601" s="51">
        <v>0</v>
      </c>
      <c r="I601" s="22">
        <v>0</v>
      </c>
      <c r="J601" s="22">
        <v>0</v>
      </c>
      <c r="K601" s="22">
        <v>295.44</v>
      </c>
      <c r="L601" s="47">
        <v>1000</v>
      </c>
      <c r="M601" s="22">
        <v>0</v>
      </c>
      <c r="N601" s="22">
        <v>0</v>
      </c>
    </row>
    <row r="602" spans="1:14" x14ac:dyDescent="0.25">
      <c r="A602" s="5" t="s">
        <v>4082</v>
      </c>
      <c r="B602" s="5" t="s">
        <v>3590</v>
      </c>
      <c r="C602" s="5" t="s">
        <v>849</v>
      </c>
      <c r="D602" s="5" t="s">
        <v>3583</v>
      </c>
      <c r="E602" s="5" t="s">
        <v>3584</v>
      </c>
      <c r="F602" s="5" t="s">
        <v>853</v>
      </c>
      <c r="G602" s="5" t="s">
        <v>3603</v>
      </c>
      <c r="H602" s="51">
        <v>0</v>
      </c>
      <c r="I602" s="22">
        <v>0</v>
      </c>
      <c r="J602" s="22">
        <v>0</v>
      </c>
      <c r="K602" s="22">
        <v>5169.58</v>
      </c>
      <c r="L602" s="47">
        <v>1000</v>
      </c>
      <c r="M602" s="22">
        <v>0</v>
      </c>
      <c r="N602" s="22">
        <v>0</v>
      </c>
    </row>
    <row r="603" spans="1:14" x14ac:dyDescent="0.25">
      <c r="A603" s="5" t="s">
        <v>4083</v>
      </c>
      <c r="B603" s="5" t="s">
        <v>3590</v>
      </c>
      <c r="C603" s="5" t="s">
        <v>849</v>
      </c>
      <c r="D603" s="5" t="s">
        <v>3583</v>
      </c>
      <c r="E603" s="5" t="s">
        <v>3584</v>
      </c>
      <c r="F603" s="5" t="s">
        <v>853</v>
      </c>
      <c r="G603" s="5" t="s">
        <v>3603</v>
      </c>
      <c r="H603" s="51">
        <v>0</v>
      </c>
      <c r="I603" s="22">
        <v>0</v>
      </c>
      <c r="J603" s="22">
        <v>0</v>
      </c>
      <c r="K603" s="22">
        <v>411.83</v>
      </c>
      <c r="L603" s="47">
        <v>1000</v>
      </c>
      <c r="M603" s="22">
        <v>0</v>
      </c>
      <c r="N603" s="22">
        <v>0</v>
      </c>
    </row>
    <row r="604" spans="1:14" x14ac:dyDescent="0.25">
      <c r="A604" s="5" t="s">
        <v>4084</v>
      </c>
      <c r="B604" s="5" t="s">
        <v>3590</v>
      </c>
      <c r="C604" s="5" t="s">
        <v>849</v>
      </c>
      <c r="D604" s="5" t="s">
        <v>3583</v>
      </c>
      <c r="E604" s="5" t="s">
        <v>3584</v>
      </c>
      <c r="F604" s="5" t="s">
        <v>851</v>
      </c>
      <c r="G604" s="5" t="s">
        <v>3588</v>
      </c>
      <c r="H604" s="51">
        <v>0</v>
      </c>
      <c r="I604" s="22">
        <v>0</v>
      </c>
      <c r="J604" s="22">
        <v>116.34</v>
      </c>
      <c r="K604" s="22">
        <v>117.34</v>
      </c>
      <c r="L604" s="47">
        <v>1000</v>
      </c>
      <c r="M604" s="22">
        <v>0</v>
      </c>
      <c r="N604" s="22">
        <v>0</v>
      </c>
    </row>
    <row r="605" spans="1:14" x14ac:dyDescent="0.25">
      <c r="A605" s="5" t="s">
        <v>4085</v>
      </c>
      <c r="B605" s="5" t="s">
        <v>3590</v>
      </c>
      <c r="C605" s="5" t="s">
        <v>849</v>
      </c>
      <c r="D605" s="5" t="s">
        <v>3583</v>
      </c>
      <c r="E605" s="5" t="s">
        <v>3584</v>
      </c>
      <c r="F605" s="5" t="s">
        <v>851</v>
      </c>
      <c r="G605" s="5" t="s">
        <v>3588</v>
      </c>
      <c r="H605" s="51">
        <v>956000</v>
      </c>
      <c r="I605" s="22">
        <v>26667.67</v>
      </c>
      <c r="J605" s="22">
        <v>27.9</v>
      </c>
      <c r="K605" s="22">
        <v>28.57</v>
      </c>
      <c r="L605" s="47">
        <v>1000</v>
      </c>
      <c r="M605" s="22">
        <v>26667.67</v>
      </c>
      <c r="N605" s="22">
        <v>0</v>
      </c>
    </row>
    <row r="606" spans="1:14" hidden="1" x14ac:dyDescent="0.25">
      <c r="A606" s="5" t="s">
        <v>4086</v>
      </c>
      <c r="B606" s="5" t="s">
        <v>3586</v>
      </c>
      <c r="C606" s="5" t="s">
        <v>849</v>
      </c>
      <c r="D606" s="5" t="s">
        <v>3583</v>
      </c>
      <c r="E606" s="5" t="s">
        <v>3584</v>
      </c>
      <c r="F606" s="5" t="s">
        <v>853</v>
      </c>
      <c r="G606" s="5" t="s">
        <v>3588</v>
      </c>
      <c r="H606" s="51">
        <v>0</v>
      </c>
      <c r="I606" s="22">
        <v>0</v>
      </c>
      <c r="J606" s="22">
        <v>228.06</v>
      </c>
      <c r="K606" s="22">
        <v>233.53</v>
      </c>
      <c r="L606" s="47">
        <v>1000</v>
      </c>
      <c r="M606" s="22">
        <v>0</v>
      </c>
      <c r="N606" s="22">
        <v>0</v>
      </c>
    </row>
    <row r="607" spans="1:14" hidden="1" x14ac:dyDescent="0.25">
      <c r="A607" s="5" t="s">
        <v>4087</v>
      </c>
      <c r="B607" s="5" t="s">
        <v>3586</v>
      </c>
      <c r="C607" s="5" t="s">
        <v>849</v>
      </c>
      <c r="D607" s="5" t="s">
        <v>3583</v>
      </c>
      <c r="E607" s="5" t="s">
        <v>3584</v>
      </c>
      <c r="F607" s="5" t="s">
        <v>853</v>
      </c>
      <c r="G607" s="5" t="s">
        <v>3603</v>
      </c>
      <c r="H607" s="51">
        <v>0</v>
      </c>
      <c r="I607" s="22">
        <v>0</v>
      </c>
      <c r="J607" s="22">
        <v>0</v>
      </c>
      <c r="K607" s="22">
        <v>1348.07</v>
      </c>
      <c r="L607" s="47">
        <v>1000</v>
      </c>
      <c r="M607" s="22">
        <v>0</v>
      </c>
      <c r="N607" s="22">
        <v>0</v>
      </c>
    </row>
    <row r="608" spans="1:14" hidden="1" x14ac:dyDescent="0.25">
      <c r="A608" s="5" t="s">
        <v>4088</v>
      </c>
      <c r="B608" s="5" t="s">
        <v>3586</v>
      </c>
      <c r="C608" s="5" t="s">
        <v>849</v>
      </c>
      <c r="D608" s="5" t="s">
        <v>3583</v>
      </c>
      <c r="E608" s="5" t="s">
        <v>3584</v>
      </c>
      <c r="F608" s="5" t="s">
        <v>851</v>
      </c>
      <c r="G608" s="5" t="s">
        <v>3588</v>
      </c>
      <c r="H608" s="51">
        <v>16275</v>
      </c>
      <c r="I608" s="22">
        <v>3884.91</v>
      </c>
      <c r="J608" s="22">
        <v>238.7</v>
      </c>
      <c r="K608" s="22">
        <v>228.17</v>
      </c>
      <c r="L608" s="47">
        <v>1000</v>
      </c>
      <c r="M608" s="22">
        <v>3884.91</v>
      </c>
      <c r="N608" s="22">
        <v>0</v>
      </c>
    </row>
    <row r="609" spans="1:14" hidden="1" x14ac:dyDescent="0.25">
      <c r="A609" s="5" t="s">
        <v>4089</v>
      </c>
      <c r="B609" s="5" t="s">
        <v>3586</v>
      </c>
      <c r="C609" s="5" t="s">
        <v>849</v>
      </c>
      <c r="D609" s="5" t="s">
        <v>3583</v>
      </c>
      <c r="E609" s="5" t="s">
        <v>3584</v>
      </c>
      <c r="F609" s="5" t="s">
        <v>851</v>
      </c>
      <c r="G609" s="5" t="s">
        <v>3588</v>
      </c>
      <c r="H609" s="51">
        <v>333950</v>
      </c>
      <c r="I609" s="22">
        <v>47428.58</v>
      </c>
      <c r="J609" s="22">
        <v>142.02000000000001</v>
      </c>
      <c r="K609" s="22">
        <v>135.22999999999999</v>
      </c>
      <c r="L609" s="47">
        <v>1000</v>
      </c>
      <c r="M609" s="22">
        <v>47428.58</v>
      </c>
      <c r="N609" s="22">
        <v>0</v>
      </c>
    </row>
    <row r="610" spans="1:14" hidden="1" x14ac:dyDescent="0.25">
      <c r="A610" s="5" t="s">
        <v>4090</v>
      </c>
      <c r="B610" s="5" t="s">
        <v>3586</v>
      </c>
      <c r="C610" s="5" t="s">
        <v>849</v>
      </c>
      <c r="D610" s="5" t="s">
        <v>3583</v>
      </c>
      <c r="E610" s="5" t="s">
        <v>3584</v>
      </c>
      <c r="F610" s="5" t="s">
        <v>851</v>
      </c>
      <c r="G610" s="5" t="s">
        <v>3588</v>
      </c>
      <c r="H610" s="51">
        <v>762608</v>
      </c>
      <c r="I610" s="22">
        <v>22640</v>
      </c>
      <c r="J610" s="22">
        <v>29.69</v>
      </c>
      <c r="K610" s="22">
        <v>28.68</v>
      </c>
      <c r="L610" s="47">
        <v>1000</v>
      </c>
      <c r="M610" s="22">
        <v>22640</v>
      </c>
      <c r="N610" s="22">
        <v>0</v>
      </c>
    </row>
    <row r="611" spans="1:14" hidden="1" x14ac:dyDescent="0.25">
      <c r="A611" s="5" t="s">
        <v>4091</v>
      </c>
      <c r="B611" s="5" t="s">
        <v>3586</v>
      </c>
      <c r="C611" s="5" t="s">
        <v>849</v>
      </c>
      <c r="D611" s="5" t="s">
        <v>3583</v>
      </c>
      <c r="E611" s="5" t="s">
        <v>3584</v>
      </c>
      <c r="F611" s="5" t="s">
        <v>851</v>
      </c>
      <c r="G611" s="5" t="s">
        <v>3588</v>
      </c>
      <c r="H611" s="51">
        <v>2900</v>
      </c>
      <c r="I611" s="22">
        <v>1023.96</v>
      </c>
      <c r="J611" s="22">
        <v>353.09</v>
      </c>
      <c r="K611" s="22">
        <v>315.16000000000003</v>
      </c>
      <c r="L611" s="47">
        <v>1000</v>
      </c>
      <c r="M611" s="22">
        <v>1023.96</v>
      </c>
      <c r="N611" s="22">
        <v>0</v>
      </c>
    </row>
    <row r="612" spans="1:14" hidden="1" x14ac:dyDescent="0.25">
      <c r="A612" s="5" t="s">
        <v>4092</v>
      </c>
      <c r="B612" s="5" t="s">
        <v>3586</v>
      </c>
      <c r="C612" s="5" t="s">
        <v>849</v>
      </c>
      <c r="D612" s="5" t="s">
        <v>3583</v>
      </c>
      <c r="E612" s="5" t="s">
        <v>3584</v>
      </c>
      <c r="F612" s="5" t="s">
        <v>851</v>
      </c>
      <c r="G612" s="5" t="s">
        <v>3588</v>
      </c>
      <c r="H612" s="51">
        <v>44200</v>
      </c>
      <c r="I612" s="22">
        <v>12708.84</v>
      </c>
      <c r="J612" s="22">
        <v>287.52999999999997</v>
      </c>
      <c r="K612" s="22">
        <v>263.39</v>
      </c>
      <c r="L612" s="47">
        <v>1000</v>
      </c>
      <c r="M612" s="22">
        <v>12708.84</v>
      </c>
      <c r="N612" s="22">
        <v>0</v>
      </c>
    </row>
    <row r="613" spans="1:14" hidden="1" x14ac:dyDescent="0.25">
      <c r="A613" s="5" t="s">
        <v>4093</v>
      </c>
      <c r="B613" s="5" t="s">
        <v>3586</v>
      </c>
      <c r="C613" s="5" t="s">
        <v>849</v>
      </c>
      <c r="D613" s="5" t="s">
        <v>3583</v>
      </c>
      <c r="E613" s="5" t="s">
        <v>3584</v>
      </c>
      <c r="F613" s="5" t="s">
        <v>851</v>
      </c>
      <c r="G613" s="5" t="s">
        <v>3588</v>
      </c>
      <c r="H613" s="51">
        <v>0</v>
      </c>
      <c r="I613" s="22">
        <v>0</v>
      </c>
      <c r="J613" s="22">
        <v>178.05</v>
      </c>
      <c r="K613" s="22">
        <v>178.05</v>
      </c>
      <c r="L613" s="47">
        <v>1000</v>
      </c>
      <c r="M613" s="22">
        <v>0</v>
      </c>
      <c r="N613" s="22">
        <v>0</v>
      </c>
    </row>
    <row r="614" spans="1:14" hidden="1" x14ac:dyDescent="0.25">
      <c r="A614" s="5" t="s">
        <v>4094</v>
      </c>
      <c r="B614" s="5" t="s">
        <v>3586</v>
      </c>
      <c r="C614" s="5" t="s">
        <v>849</v>
      </c>
      <c r="D614" s="5" t="s">
        <v>3583</v>
      </c>
      <c r="E614" s="5" t="s">
        <v>3584</v>
      </c>
      <c r="F614" s="5" t="s">
        <v>851</v>
      </c>
      <c r="G614" s="5" t="s">
        <v>3588</v>
      </c>
      <c r="H614" s="51">
        <v>63600</v>
      </c>
      <c r="I614" s="22">
        <v>12622.01</v>
      </c>
      <c r="J614" s="22">
        <v>198.46</v>
      </c>
      <c r="K614" s="22">
        <v>183.59</v>
      </c>
      <c r="L614" s="47">
        <v>1000</v>
      </c>
      <c r="M614" s="22">
        <v>12622.01</v>
      </c>
      <c r="N614" s="22">
        <v>0</v>
      </c>
    </row>
    <row r="615" spans="1:14" hidden="1" x14ac:dyDescent="0.25">
      <c r="A615" s="5" t="s">
        <v>4095</v>
      </c>
      <c r="B615" s="5" t="s">
        <v>3586</v>
      </c>
      <c r="C615" s="5" t="s">
        <v>849</v>
      </c>
      <c r="D615" s="5" t="s">
        <v>3583</v>
      </c>
      <c r="E615" s="5" t="s">
        <v>3584</v>
      </c>
      <c r="F615" s="5" t="s">
        <v>851</v>
      </c>
      <c r="G615" s="5" t="s">
        <v>3588</v>
      </c>
      <c r="H615" s="51">
        <v>309870</v>
      </c>
      <c r="I615" s="22">
        <v>32843.64</v>
      </c>
      <c r="J615" s="22">
        <v>105.99</v>
      </c>
      <c r="K615" s="22">
        <v>100.79</v>
      </c>
      <c r="L615" s="47">
        <v>1000</v>
      </c>
      <c r="M615" s="22">
        <v>32843.64</v>
      </c>
      <c r="N615" s="22">
        <v>0</v>
      </c>
    </row>
    <row r="616" spans="1:14" hidden="1" x14ac:dyDescent="0.25">
      <c r="A616" s="5" t="s">
        <v>4096</v>
      </c>
      <c r="B616" s="5" t="s">
        <v>3586</v>
      </c>
      <c r="C616" s="5" t="s">
        <v>849</v>
      </c>
      <c r="D616" s="5" t="s">
        <v>3583</v>
      </c>
      <c r="E616" s="5" t="s">
        <v>3584</v>
      </c>
      <c r="F616" s="5" t="s">
        <v>853</v>
      </c>
      <c r="G616" s="5" t="s">
        <v>3603</v>
      </c>
      <c r="H616" s="51">
        <v>0</v>
      </c>
      <c r="I616" s="22">
        <v>0</v>
      </c>
      <c r="J616" s="22">
        <v>0</v>
      </c>
      <c r="K616" s="22">
        <v>1732.83</v>
      </c>
      <c r="L616" s="47">
        <v>1000</v>
      </c>
      <c r="M616" s="22">
        <v>0</v>
      </c>
      <c r="N616" s="22">
        <v>0</v>
      </c>
    </row>
    <row r="617" spans="1:14" hidden="1" x14ac:dyDescent="0.25">
      <c r="A617" s="5" t="s">
        <v>4097</v>
      </c>
      <c r="B617" s="5" t="s">
        <v>3586</v>
      </c>
      <c r="C617" s="5" t="s">
        <v>849</v>
      </c>
      <c r="D617" s="5" t="s">
        <v>3583</v>
      </c>
      <c r="E617" s="5" t="s">
        <v>3584</v>
      </c>
      <c r="F617" s="5" t="s">
        <v>853</v>
      </c>
      <c r="G617" s="5" t="s">
        <v>3603</v>
      </c>
      <c r="H617" s="51">
        <v>0</v>
      </c>
      <c r="I617" s="22">
        <v>0</v>
      </c>
      <c r="J617" s="22">
        <v>0</v>
      </c>
      <c r="K617" s="22">
        <v>1233.8900000000001</v>
      </c>
      <c r="L617" s="47">
        <v>1000</v>
      </c>
      <c r="M617" s="22">
        <v>0</v>
      </c>
      <c r="N617" s="22">
        <v>0</v>
      </c>
    </row>
    <row r="618" spans="1:14" hidden="1" x14ac:dyDescent="0.25">
      <c r="A618" s="5" t="s">
        <v>4098</v>
      </c>
      <c r="B618" s="5" t="s">
        <v>3586</v>
      </c>
      <c r="C618" s="5" t="s">
        <v>849</v>
      </c>
      <c r="D618" s="5" t="s">
        <v>3583</v>
      </c>
      <c r="E618" s="5" t="s">
        <v>3584</v>
      </c>
      <c r="F618" s="5" t="s">
        <v>853</v>
      </c>
      <c r="G618" s="5" t="s">
        <v>3603</v>
      </c>
      <c r="H618" s="51">
        <v>0</v>
      </c>
      <c r="I618" s="22">
        <v>0</v>
      </c>
      <c r="J618" s="22">
        <v>0</v>
      </c>
      <c r="K618" s="22">
        <v>394.28</v>
      </c>
      <c r="L618" s="47">
        <v>1000</v>
      </c>
      <c r="M618" s="22">
        <v>0</v>
      </c>
      <c r="N618" s="22">
        <v>0</v>
      </c>
    </row>
    <row r="619" spans="1:14" hidden="1" x14ac:dyDescent="0.25">
      <c r="A619" s="5" t="s">
        <v>4099</v>
      </c>
      <c r="B619" s="5" t="s">
        <v>3586</v>
      </c>
      <c r="C619" s="5" t="s">
        <v>849</v>
      </c>
      <c r="D619" s="5" t="s">
        <v>3583</v>
      </c>
      <c r="E619" s="5" t="s">
        <v>3584</v>
      </c>
      <c r="F619" s="5" t="s">
        <v>853</v>
      </c>
      <c r="G619" s="5" t="s">
        <v>3603</v>
      </c>
      <c r="H619" s="51">
        <v>0</v>
      </c>
      <c r="I619" s="22">
        <v>0</v>
      </c>
      <c r="J619" s="22">
        <v>0</v>
      </c>
      <c r="K619" s="22">
        <v>2439.2800000000002</v>
      </c>
      <c r="L619" s="47">
        <v>1000</v>
      </c>
      <c r="M619" s="22">
        <v>0</v>
      </c>
      <c r="N619" s="22">
        <v>0</v>
      </c>
    </row>
    <row r="620" spans="1:14" hidden="1" x14ac:dyDescent="0.25">
      <c r="A620" s="5" t="s">
        <v>4100</v>
      </c>
      <c r="B620" s="5" t="s">
        <v>3586</v>
      </c>
      <c r="C620" s="5" t="s">
        <v>849</v>
      </c>
      <c r="D620" s="5" t="s">
        <v>3583</v>
      </c>
      <c r="E620" s="5" t="s">
        <v>3584</v>
      </c>
      <c r="F620" s="5" t="s">
        <v>853</v>
      </c>
      <c r="G620" s="5" t="s">
        <v>3585</v>
      </c>
      <c r="H620" s="51">
        <v>0</v>
      </c>
      <c r="I620" s="22">
        <v>0</v>
      </c>
      <c r="J620" s="22">
        <v>112.47</v>
      </c>
      <c r="K620" s="22">
        <v>112.73</v>
      </c>
      <c r="L620" s="47">
        <v>1000</v>
      </c>
      <c r="M620" s="22">
        <v>0</v>
      </c>
      <c r="N620" s="22">
        <v>0</v>
      </c>
    </row>
    <row r="621" spans="1:14" x14ac:dyDescent="0.25">
      <c r="A621" s="5" t="s">
        <v>4101</v>
      </c>
      <c r="B621" s="5" t="s">
        <v>3590</v>
      </c>
      <c r="C621" s="5" t="s">
        <v>849</v>
      </c>
      <c r="D621" s="5" t="s">
        <v>3583</v>
      </c>
      <c r="E621" s="5" t="s">
        <v>3584</v>
      </c>
      <c r="F621" s="5" t="s">
        <v>853</v>
      </c>
      <c r="G621" s="5" t="s">
        <v>3603</v>
      </c>
      <c r="H621" s="51">
        <v>0</v>
      </c>
      <c r="I621" s="22">
        <v>0</v>
      </c>
      <c r="J621" s="22">
        <v>0</v>
      </c>
      <c r="K621" s="22">
        <v>607.46</v>
      </c>
      <c r="L621" s="47">
        <v>1000</v>
      </c>
      <c r="M621" s="22">
        <v>0</v>
      </c>
      <c r="N621" s="22">
        <v>0</v>
      </c>
    </row>
    <row r="622" spans="1:14" x14ac:dyDescent="0.25">
      <c r="A622" s="5" t="s">
        <v>4102</v>
      </c>
      <c r="B622" s="5" t="s">
        <v>3590</v>
      </c>
      <c r="C622" s="5" t="s">
        <v>849</v>
      </c>
      <c r="D622" s="5" t="s">
        <v>3583</v>
      </c>
      <c r="E622" s="5" t="s">
        <v>3584</v>
      </c>
      <c r="F622" s="5" t="s">
        <v>853</v>
      </c>
      <c r="G622" s="5" t="s">
        <v>3603</v>
      </c>
      <c r="H622" s="51">
        <v>0</v>
      </c>
      <c r="I622" s="22">
        <v>0</v>
      </c>
      <c r="J622" s="22">
        <v>0</v>
      </c>
      <c r="K622" s="22">
        <v>500.61</v>
      </c>
      <c r="L622" s="47">
        <v>1000</v>
      </c>
      <c r="M622" s="22">
        <v>0</v>
      </c>
      <c r="N622" s="22">
        <v>0</v>
      </c>
    </row>
    <row r="623" spans="1:14" hidden="1" x14ac:dyDescent="0.25">
      <c r="A623" s="5" t="s">
        <v>4103</v>
      </c>
      <c r="B623" s="5" t="s">
        <v>3586</v>
      </c>
      <c r="C623" s="5" t="s">
        <v>849</v>
      </c>
      <c r="D623" s="5" t="s">
        <v>3583</v>
      </c>
      <c r="E623" s="5" t="s">
        <v>3584</v>
      </c>
      <c r="F623" s="5" t="s">
        <v>853</v>
      </c>
      <c r="G623" s="5" t="s">
        <v>3603</v>
      </c>
      <c r="H623" s="51">
        <v>0</v>
      </c>
      <c r="I623" s="22">
        <v>0</v>
      </c>
      <c r="J623" s="22">
        <v>10127.290000000001</v>
      </c>
      <c r="K623" s="22">
        <v>10345.91</v>
      </c>
      <c r="L623" s="47">
        <v>1000</v>
      </c>
      <c r="M623" s="22">
        <v>0</v>
      </c>
      <c r="N623" s="22">
        <v>0</v>
      </c>
    </row>
    <row r="624" spans="1:14" hidden="1" x14ac:dyDescent="0.25">
      <c r="A624" s="5" t="s">
        <v>4104</v>
      </c>
      <c r="B624" s="5" t="s">
        <v>3586</v>
      </c>
      <c r="C624" s="5" t="s">
        <v>849</v>
      </c>
      <c r="D624" s="5" t="s">
        <v>3583</v>
      </c>
      <c r="E624" s="5" t="s">
        <v>3584</v>
      </c>
      <c r="F624" s="5" t="s">
        <v>853</v>
      </c>
      <c r="G624" s="5" t="s">
        <v>3588</v>
      </c>
      <c r="H624" s="51">
        <v>0</v>
      </c>
      <c r="I624" s="22">
        <v>0</v>
      </c>
      <c r="J624" s="22">
        <v>0</v>
      </c>
      <c r="K624" s="22">
        <v>66.88</v>
      </c>
      <c r="L624" s="47">
        <v>1000</v>
      </c>
      <c r="M624" s="22">
        <v>0</v>
      </c>
      <c r="N624" s="22">
        <v>0</v>
      </c>
    </row>
    <row r="625" spans="1:14" hidden="1" x14ac:dyDescent="0.25">
      <c r="A625" s="5" t="s">
        <v>4105</v>
      </c>
      <c r="B625" s="5" t="s">
        <v>3586</v>
      </c>
      <c r="C625" s="5" t="s">
        <v>849</v>
      </c>
      <c r="D625" s="5" t="s">
        <v>3583</v>
      </c>
      <c r="E625" s="5" t="s">
        <v>3584</v>
      </c>
      <c r="F625" s="5" t="s">
        <v>853</v>
      </c>
      <c r="G625" s="5" t="s">
        <v>3588</v>
      </c>
      <c r="H625" s="51">
        <v>0</v>
      </c>
      <c r="I625" s="22">
        <v>0</v>
      </c>
      <c r="J625" s="22">
        <v>0</v>
      </c>
      <c r="K625" s="22">
        <v>66.91</v>
      </c>
      <c r="L625" s="47">
        <v>1000</v>
      </c>
      <c r="M625" s="22">
        <v>0</v>
      </c>
      <c r="N625" s="22">
        <v>0</v>
      </c>
    </row>
    <row r="626" spans="1:14" hidden="1" x14ac:dyDescent="0.25">
      <c r="A626" s="5" t="s">
        <v>4106</v>
      </c>
      <c r="B626" s="5" t="s">
        <v>3586</v>
      </c>
      <c r="C626" s="5" t="s">
        <v>849</v>
      </c>
      <c r="D626" s="5" t="s">
        <v>3583</v>
      </c>
      <c r="E626" s="5" t="s">
        <v>3584</v>
      </c>
      <c r="F626" s="5" t="s">
        <v>853</v>
      </c>
      <c r="G626" s="5" t="s">
        <v>3588</v>
      </c>
      <c r="H626" s="51">
        <v>0</v>
      </c>
      <c r="I626" s="22">
        <v>0</v>
      </c>
      <c r="J626" s="22">
        <v>0</v>
      </c>
      <c r="K626" s="22">
        <v>66.91</v>
      </c>
      <c r="L626" s="47">
        <v>1000</v>
      </c>
      <c r="M626" s="22">
        <v>0</v>
      </c>
      <c r="N626" s="22">
        <v>0</v>
      </c>
    </row>
    <row r="627" spans="1:14" hidden="1" x14ac:dyDescent="0.25">
      <c r="A627" s="5" t="s">
        <v>4107</v>
      </c>
      <c r="B627" s="5" t="s">
        <v>3586</v>
      </c>
      <c r="C627" s="5" t="s">
        <v>849</v>
      </c>
      <c r="D627" s="5" t="s">
        <v>3583</v>
      </c>
      <c r="E627" s="5" t="s">
        <v>3584</v>
      </c>
      <c r="F627" s="5" t="s">
        <v>853</v>
      </c>
      <c r="G627" s="5" t="s">
        <v>3588</v>
      </c>
      <c r="H627" s="51">
        <v>0</v>
      </c>
      <c r="I627" s="22">
        <v>0</v>
      </c>
      <c r="J627" s="22">
        <v>0</v>
      </c>
      <c r="K627" s="22">
        <v>66.88</v>
      </c>
      <c r="L627" s="47">
        <v>1000</v>
      </c>
      <c r="M627" s="22">
        <v>0</v>
      </c>
      <c r="N627" s="22">
        <v>0</v>
      </c>
    </row>
    <row r="628" spans="1:14" hidden="1" x14ac:dyDescent="0.25">
      <c r="A628" s="5" t="s">
        <v>4108</v>
      </c>
      <c r="B628" s="5" t="s">
        <v>3586</v>
      </c>
      <c r="C628" s="5" t="s">
        <v>849</v>
      </c>
      <c r="D628" s="5" t="s">
        <v>3583</v>
      </c>
      <c r="E628" s="5" t="s">
        <v>3584</v>
      </c>
      <c r="F628" s="5" t="s">
        <v>853</v>
      </c>
      <c r="G628" s="5" t="s">
        <v>3603</v>
      </c>
      <c r="H628" s="51">
        <v>0</v>
      </c>
      <c r="I628" s="22">
        <v>0</v>
      </c>
      <c r="J628" s="22">
        <v>0</v>
      </c>
      <c r="K628" s="22">
        <v>523.88</v>
      </c>
      <c r="L628" s="47">
        <v>1000</v>
      </c>
      <c r="M628" s="22">
        <v>0</v>
      </c>
      <c r="N628" s="22">
        <v>0</v>
      </c>
    </row>
    <row r="629" spans="1:14" hidden="1" x14ac:dyDescent="0.25">
      <c r="A629" s="5" t="s">
        <v>4109</v>
      </c>
      <c r="B629" s="5" t="s">
        <v>3586</v>
      </c>
      <c r="C629" s="5" t="s">
        <v>849</v>
      </c>
      <c r="D629" s="5" t="s">
        <v>3583</v>
      </c>
      <c r="E629" s="5" t="s">
        <v>3584</v>
      </c>
      <c r="F629" s="5" t="s">
        <v>853</v>
      </c>
      <c r="G629" s="5" t="s">
        <v>3603</v>
      </c>
      <c r="H629" s="51">
        <v>0</v>
      </c>
      <c r="I629" s="22">
        <v>0</v>
      </c>
      <c r="J629" s="22">
        <v>0</v>
      </c>
      <c r="K629" s="22">
        <v>506.26</v>
      </c>
      <c r="L629" s="47">
        <v>1000</v>
      </c>
      <c r="M629" s="22">
        <v>0</v>
      </c>
      <c r="N629" s="22">
        <v>0</v>
      </c>
    </row>
    <row r="630" spans="1:14" hidden="1" x14ac:dyDescent="0.25">
      <c r="A630" s="5" t="s">
        <v>4110</v>
      </c>
      <c r="B630" s="5" t="s">
        <v>3586</v>
      </c>
      <c r="C630" s="5" t="s">
        <v>849</v>
      </c>
      <c r="D630" s="5" t="s">
        <v>3583</v>
      </c>
      <c r="E630" s="5" t="s">
        <v>3584</v>
      </c>
      <c r="F630" s="5" t="s">
        <v>851</v>
      </c>
      <c r="G630" s="5" t="s">
        <v>3603</v>
      </c>
      <c r="H630" s="51">
        <v>1100</v>
      </c>
      <c r="I630" s="22">
        <v>6955.93</v>
      </c>
      <c r="J630" s="22">
        <v>6323.57</v>
      </c>
      <c r="K630" s="22">
        <v>7602.05</v>
      </c>
      <c r="L630" s="47">
        <v>1000</v>
      </c>
      <c r="M630" s="22">
        <v>6955.93</v>
      </c>
      <c r="N630" s="22">
        <v>0</v>
      </c>
    </row>
    <row r="631" spans="1:14" hidden="1" x14ac:dyDescent="0.25">
      <c r="A631" s="5" t="s">
        <v>4111</v>
      </c>
      <c r="B631" s="5" t="s">
        <v>3586</v>
      </c>
      <c r="C631" s="5" t="s">
        <v>849</v>
      </c>
      <c r="D631" s="5" t="s">
        <v>3583</v>
      </c>
      <c r="E631" s="5" t="s">
        <v>3584</v>
      </c>
      <c r="F631" s="5" t="s">
        <v>853</v>
      </c>
      <c r="G631" s="5" t="s">
        <v>3603</v>
      </c>
      <c r="H631" s="51">
        <v>0</v>
      </c>
      <c r="I631" s="22">
        <v>0</v>
      </c>
      <c r="J631" s="22">
        <v>0</v>
      </c>
      <c r="K631" s="22">
        <v>573.21</v>
      </c>
      <c r="L631" s="47">
        <v>1000</v>
      </c>
      <c r="M631" s="22">
        <v>0</v>
      </c>
      <c r="N631" s="22">
        <v>0</v>
      </c>
    </row>
    <row r="632" spans="1:14" hidden="1" x14ac:dyDescent="0.25">
      <c r="A632" s="5" t="s">
        <v>4112</v>
      </c>
      <c r="B632" s="5" t="s">
        <v>3586</v>
      </c>
      <c r="C632" s="5" t="s">
        <v>849</v>
      </c>
      <c r="D632" s="5" t="s">
        <v>3583</v>
      </c>
      <c r="E632" s="5" t="s">
        <v>3584</v>
      </c>
      <c r="F632" s="5" t="s">
        <v>853</v>
      </c>
      <c r="G632" s="5" t="s">
        <v>3588</v>
      </c>
      <c r="H632" s="51">
        <v>0</v>
      </c>
      <c r="I632" s="22">
        <v>0</v>
      </c>
      <c r="J632" s="22">
        <v>0</v>
      </c>
      <c r="K632" s="22">
        <v>66.91</v>
      </c>
      <c r="L632" s="47">
        <v>1000</v>
      </c>
      <c r="M632" s="22">
        <v>0</v>
      </c>
      <c r="N632" s="22">
        <v>0</v>
      </c>
    </row>
    <row r="633" spans="1:14" x14ac:dyDescent="0.25">
      <c r="A633" s="5" t="s">
        <v>4113</v>
      </c>
      <c r="B633" s="5" t="s">
        <v>3590</v>
      </c>
      <c r="C633" s="5" t="s">
        <v>849</v>
      </c>
      <c r="D633" s="5" t="s">
        <v>3583</v>
      </c>
      <c r="E633" s="5" t="s">
        <v>3584</v>
      </c>
      <c r="F633" s="5" t="s">
        <v>853</v>
      </c>
      <c r="G633" s="5" t="s">
        <v>3603</v>
      </c>
      <c r="H633" s="51">
        <v>0</v>
      </c>
      <c r="I633" s="22">
        <v>0</v>
      </c>
      <c r="J633" s="22">
        <v>0</v>
      </c>
      <c r="K633" s="22">
        <v>1339.22</v>
      </c>
      <c r="L633" s="47">
        <v>1000</v>
      </c>
      <c r="M633" s="22">
        <v>0</v>
      </c>
      <c r="N633" s="22">
        <v>0</v>
      </c>
    </row>
    <row r="634" spans="1:14" x14ac:dyDescent="0.25">
      <c r="A634" s="5" t="s">
        <v>4114</v>
      </c>
      <c r="B634" s="5" t="s">
        <v>3590</v>
      </c>
      <c r="C634" s="5" t="s">
        <v>849</v>
      </c>
      <c r="D634" s="5" t="s">
        <v>3583</v>
      </c>
      <c r="E634" s="5" t="s">
        <v>3584</v>
      </c>
      <c r="F634" s="5" t="s">
        <v>853</v>
      </c>
      <c r="G634" s="5" t="s">
        <v>3603</v>
      </c>
      <c r="H634" s="51">
        <v>0</v>
      </c>
      <c r="I634" s="22">
        <v>0</v>
      </c>
      <c r="J634" s="22">
        <v>0</v>
      </c>
      <c r="K634" s="22">
        <v>1410.98</v>
      </c>
      <c r="L634" s="47">
        <v>1000</v>
      </c>
      <c r="M634" s="22">
        <v>0</v>
      </c>
      <c r="N634" s="22">
        <v>0</v>
      </c>
    </row>
    <row r="635" spans="1:14" x14ac:dyDescent="0.25">
      <c r="A635" s="5" t="s">
        <v>4115</v>
      </c>
      <c r="B635" s="5" t="s">
        <v>3590</v>
      </c>
      <c r="C635" s="5" t="s">
        <v>849</v>
      </c>
      <c r="D635" s="5" t="s">
        <v>3583</v>
      </c>
      <c r="E635" s="5" t="s">
        <v>3584</v>
      </c>
      <c r="F635" s="5" t="s">
        <v>853</v>
      </c>
      <c r="G635" s="5" t="s">
        <v>3588</v>
      </c>
      <c r="H635" s="51">
        <v>0</v>
      </c>
      <c r="I635" s="22">
        <v>0</v>
      </c>
      <c r="J635" s="22">
        <v>89.58</v>
      </c>
      <c r="K635" s="22">
        <v>91.73</v>
      </c>
      <c r="L635" s="47">
        <v>1000</v>
      </c>
      <c r="M635" s="22">
        <v>0</v>
      </c>
      <c r="N635" s="22">
        <v>0</v>
      </c>
    </row>
    <row r="636" spans="1:14" hidden="1" x14ac:dyDescent="0.25">
      <c r="A636" s="5" t="s">
        <v>4116</v>
      </c>
      <c r="B636" s="5" t="s">
        <v>3586</v>
      </c>
      <c r="C636" s="5" t="s">
        <v>849</v>
      </c>
      <c r="D636" s="5" t="s">
        <v>3583</v>
      </c>
      <c r="E636" s="5" t="s">
        <v>3584</v>
      </c>
      <c r="F636" s="5" t="s">
        <v>853</v>
      </c>
      <c r="G636" s="5" t="s">
        <v>3588</v>
      </c>
      <c r="H636" s="51">
        <v>0</v>
      </c>
      <c r="I636" s="22">
        <v>0</v>
      </c>
      <c r="J636" s="22">
        <v>0</v>
      </c>
      <c r="K636" s="22">
        <v>66.88</v>
      </c>
      <c r="L636" s="47">
        <v>1000</v>
      </c>
      <c r="M636" s="22">
        <v>0</v>
      </c>
      <c r="N636" s="22">
        <v>0</v>
      </c>
    </row>
    <row r="637" spans="1:14" hidden="1" x14ac:dyDescent="0.25">
      <c r="A637" s="5" t="s">
        <v>4117</v>
      </c>
      <c r="B637" s="5" t="s">
        <v>3586</v>
      </c>
      <c r="C637" s="5" t="s">
        <v>849</v>
      </c>
      <c r="D637" s="5" t="s">
        <v>3583</v>
      </c>
      <c r="E637" s="5" t="s">
        <v>3584</v>
      </c>
      <c r="F637" s="5" t="s">
        <v>853</v>
      </c>
      <c r="G637" s="5" t="s">
        <v>3588</v>
      </c>
      <c r="H637" s="51">
        <v>0</v>
      </c>
      <c r="I637" s="22">
        <v>0</v>
      </c>
      <c r="J637" s="22">
        <v>0</v>
      </c>
      <c r="K637" s="22">
        <v>66.91</v>
      </c>
      <c r="L637" s="47">
        <v>1000</v>
      </c>
      <c r="M637" s="22">
        <v>0</v>
      </c>
      <c r="N637" s="22">
        <v>0</v>
      </c>
    </row>
    <row r="638" spans="1:14" hidden="1" x14ac:dyDescent="0.25">
      <c r="A638" s="5" t="s">
        <v>4118</v>
      </c>
      <c r="B638" s="5" t="s">
        <v>3586</v>
      </c>
      <c r="C638" s="5" t="s">
        <v>849</v>
      </c>
      <c r="D638" s="5" t="s">
        <v>3583</v>
      </c>
      <c r="E638" s="5" t="s">
        <v>3584</v>
      </c>
      <c r="F638" s="5" t="s">
        <v>853</v>
      </c>
      <c r="G638" s="5" t="s">
        <v>3603</v>
      </c>
      <c r="H638" s="51">
        <v>0</v>
      </c>
      <c r="I638" s="22">
        <v>0</v>
      </c>
      <c r="J638" s="22">
        <v>0</v>
      </c>
      <c r="K638" s="22">
        <v>693.97</v>
      </c>
      <c r="L638" s="47">
        <v>1000</v>
      </c>
      <c r="M638" s="22">
        <v>0</v>
      </c>
      <c r="N638" s="22">
        <v>0</v>
      </c>
    </row>
    <row r="639" spans="1:14" hidden="1" x14ac:dyDescent="0.25">
      <c r="A639" s="5" t="s">
        <v>4119</v>
      </c>
      <c r="B639" s="5" t="s">
        <v>3592</v>
      </c>
      <c r="C639" s="5" t="s">
        <v>849</v>
      </c>
      <c r="D639" s="5" t="s">
        <v>3583</v>
      </c>
      <c r="E639" s="5" t="s">
        <v>3584</v>
      </c>
      <c r="F639" s="5" t="s">
        <v>853</v>
      </c>
      <c r="G639" s="5" t="s">
        <v>3588</v>
      </c>
      <c r="H639" s="51">
        <v>0</v>
      </c>
      <c r="I639" s="22">
        <v>0</v>
      </c>
      <c r="J639" s="22">
        <v>0</v>
      </c>
      <c r="K639" s="22">
        <v>67.84</v>
      </c>
      <c r="L639" s="47">
        <v>1000</v>
      </c>
      <c r="M639" s="22">
        <v>0</v>
      </c>
      <c r="N639" s="22">
        <v>0</v>
      </c>
    </row>
    <row r="640" spans="1:14" hidden="1" x14ac:dyDescent="0.25">
      <c r="A640" s="5" t="s">
        <v>4120</v>
      </c>
      <c r="B640" s="5" t="s">
        <v>3586</v>
      </c>
      <c r="C640" s="5" t="s">
        <v>849</v>
      </c>
      <c r="D640" s="5" t="s">
        <v>3583</v>
      </c>
      <c r="E640" s="5" t="s">
        <v>3584</v>
      </c>
      <c r="F640" s="5" t="s">
        <v>851</v>
      </c>
      <c r="G640" s="5" t="s">
        <v>3588</v>
      </c>
      <c r="H640" s="51">
        <v>28050</v>
      </c>
      <c r="I640" s="22">
        <v>13289.3</v>
      </c>
      <c r="J640" s="22">
        <v>473.77</v>
      </c>
      <c r="K640" s="22">
        <v>442.03</v>
      </c>
      <c r="L640" s="47">
        <v>1000</v>
      </c>
      <c r="M640" s="22">
        <v>13289.3</v>
      </c>
      <c r="N640" s="22">
        <v>0</v>
      </c>
    </row>
    <row r="641" spans="1:14" hidden="1" x14ac:dyDescent="0.25">
      <c r="A641" s="5" t="s">
        <v>4121</v>
      </c>
      <c r="B641" s="5" t="s">
        <v>3586</v>
      </c>
      <c r="C641" s="5" t="s">
        <v>849</v>
      </c>
      <c r="D641" s="5" t="s">
        <v>3583</v>
      </c>
      <c r="E641" s="5" t="s">
        <v>3584</v>
      </c>
      <c r="F641" s="5" t="s">
        <v>851</v>
      </c>
      <c r="G641" s="5" t="s">
        <v>3588</v>
      </c>
      <c r="H641" s="51">
        <v>356400</v>
      </c>
      <c r="I641" s="22">
        <v>42276.27</v>
      </c>
      <c r="J641" s="22">
        <v>118.62</v>
      </c>
      <c r="K641" s="22">
        <v>117.41</v>
      </c>
      <c r="L641" s="47">
        <v>1000</v>
      </c>
      <c r="M641" s="22">
        <v>42276.27</v>
      </c>
      <c r="N641" s="22">
        <v>0</v>
      </c>
    </row>
    <row r="642" spans="1:14" hidden="1" x14ac:dyDescent="0.25">
      <c r="A642" s="5" t="s">
        <v>4122</v>
      </c>
      <c r="B642" s="5" t="s">
        <v>3586</v>
      </c>
      <c r="C642" s="5" t="s">
        <v>849</v>
      </c>
      <c r="D642" s="5" t="s">
        <v>3583</v>
      </c>
      <c r="E642" s="5" t="s">
        <v>3584</v>
      </c>
      <c r="F642" s="5" t="s">
        <v>853</v>
      </c>
      <c r="G642" s="5" t="s">
        <v>3603</v>
      </c>
      <c r="H642" s="51">
        <v>0</v>
      </c>
      <c r="I642" s="22">
        <v>0</v>
      </c>
      <c r="J642" s="22">
        <v>0</v>
      </c>
      <c r="K642" s="22">
        <v>548.25</v>
      </c>
      <c r="L642" s="47">
        <v>1000</v>
      </c>
      <c r="M642" s="22">
        <v>0</v>
      </c>
      <c r="N642" s="22">
        <v>0</v>
      </c>
    </row>
    <row r="643" spans="1:14" x14ac:dyDescent="0.25">
      <c r="A643" s="5" t="s">
        <v>4123</v>
      </c>
      <c r="B643" s="5" t="s">
        <v>3590</v>
      </c>
      <c r="C643" s="5" t="s">
        <v>849</v>
      </c>
      <c r="D643" s="5" t="s">
        <v>3583</v>
      </c>
      <c r="E643" s="5" t="s">
        <v>3584</v>
      </c>
      <c r="F643" s="5" t="s">
        <v>853</v>
      </c>
      <c r="G643" s="5" t="s">
        <v>3603</v>
      </c>
      <c r="H643" s="51">
        <v>0</v>
      </c>
      <c r="I643" s="22">
        <v>0</v>
      </c>
      <c r="J643" s="22">
        <v>0</v>
      </c>
      <c r="K643" s="22">
        <v>701.2</v>
      </c>
      <c r="L643" s="47">
        <v>1000</v>
      </c>
      <c r="M643" s="22">
        <v>0</v>
      </c>
      <c r="N643" s="22">
        <v>0</v>
      </c>
    </row>
    <row r="644" spans="1:14" x14ac:dyDescent="0.25">
      <c r="A644" s="5" t="s">
        <v>4124</v>
      </c>
      <c r="B644" s="5" t="s">
        <v>3590</v>
      </c>
      <c r="C644" s="5" t="s">
        <v>849</v>
      </c>
      <c r="D644" s="5" t="s">
        <v>3583</v>
      </c>
      <c r="E644" s="5" t="s">
        <v>3584</v>
      </c>
      <c r="F644" s="5" t="s">
        <v>853</v>
      </c>
      <c r="G644" s="5" t="s">
        <v>3603</v>
      </c>
      <c r="H644" s="51">
        <v>0</v>
      </c>
      <c r="I644" s="22">
        <v>0</v>
      </c>
      <c r="J644" s="22">
        <v>0</v>
      </c>
      <c r="K644" s="22">
        <v>873.24</v>
      </c>
      <c r="L644" s="47">
        <v>1000</v>
      </c>
      <c r="M644" s="22">
        <v>0</v>
      </c>
      <c r="N644" s="22">
        <v>0</v>
      </c>
    </row>
    <row r="645" spans="1:14" x14ac:dyDescent="0.25">
      <c r="A645" s="5" t="s">
        <v>4125</v>
      </c>
      <c r="B645" s="5" t="s">
        <v>3590</v>
      </c>
      <c r="C645" s="5" t="s">
        <v>849</v>
      </c>
      <c r="D645" s="5" t="s">
        <v>3583</v>
      </c>
      <c r="E645" s="5" t="s">
        <v>3584</v>
      </c>
      <c r="F645" s="5" t="s">
        <v>853</v>
      </c>
      <c r="G645" s="5" t="s">
        <v>3603</v>
      </c>
      <c r="H645" s="51">
        <v>0</v>
      </c>
      <c r="I645" s="22">
        <v>0</v>
      </c>
      <c r="J645" s="22">
        <v>0</v>
      </c>
      <c r="K645" s="22">
        <v>631.92999999999995</v>
      </c>
      <c r="L645" s="47">
        <v>1000</v>
      </c>
      <c r="M645" s="22">
        <v>0</v>
      </c>
      <c r="N645" s="22">
        <v>0</v>
      </c>
    </row>
    <row r="646" spans="1:14" x14ac:dyDescent="0.25">
      <c r="A646" s="5" t="s">
        <v>4126</v>
      </c>
      <c r="B646" s="5" t="s">
        <v>3590</v>
      </c>
      <c r="C646" s="5" t="s">
        <v>849</v>
      </c>
      <c r="D646" s="5" t="s">
        <v>3583</v>
      </c>
      <c r="E646" s="5" t="s">
        <v>3584</v>
      </c>
      <c r="F646" s="5" t="s">
        <v>853</v>
      </c>
      <c r="G646" s="5" t="s">
        <v>3603</v>
      </c>
      <c r="H646" s="51">
        <v>0</v>
      </c>
      <c r="I646" s="22">
        <v>0</v>
      </c>
      <c r="J646" s="22">
        <v>338.29</v>
      </c>
      <c r="K646" s="22">
        <v>334.71</v>
      </c>
      <c r="L646" s="47">
        <v>1000</v>
      </c>
      <c r="M646" s="22">
        <v>0</v>
      </c>
      <c r="N646" s="22">
        <v>0</v>
      </c>
    </row>
    <row r="647" spans="1:14" hidden="1" x14ac:dyDescent="0.25">
      <c r="A647" s="5" t="s">
        <v>4127</v>
      </c>
      <c r="B647" s="5" t="s">
        <v>3586</v>
      </c>
      <c r="C647" s="5" t="s">
        <v>849</v>
      </c>
      <c r="D647" s="5" t="s">
        <v>3583</v>
      </c>
      <c r="E647" s="5" t="s">
        <v>3584</v>
      </c>
      <c r="F647" s="5" t="s">
        <v>851</v>
      </c>
      <c r="G647" s="5" t="s">
        <v>3588</v>
      </c>
      <c r="H647" s="51">
        <v>6369000</v>
      </c>
      <c r="I647" s="22">
        <v>63311.46</v>
      </c>
      <c r="J647" s="22">
        <v>9.94</v>
      </c>
      <c r="K647" s="22">
        <v>9.66</v>
      </c>
      <c r="L647" s="47">
        <v>1000</v>
      </c>
      <c r="M647" s="22">
        <v>63311.46</v>
      </c>
      <c r="N647" s="22">
        <v>0</v>
      </c>
    </row>
    <row r="648" spans="1:14" hidden="1" x14ac:dyDescent="0.25">
      <c r="A648" s="5" t="s">
        <v>4128</v>
      </c>
      <c r="B648" s="5" t="s">
        <v>3586</v>
      </c>
      <c r="C648" s="5" t="s">
        <v>849</v>
      </c>
      <c r="D648" s="5" t="s">
        <v>3583</v>
      </c>
      <c r="E648" s="5" t="s">
        <v>3584</v>
      </c>
      <c r="F648" s="5" t="s">
        <v>853</v>
      </c>
      <c r="G648" s="5" t="s">
        <v>3603</v>
      </c>
      <c r="H648" s="51">
        <v>0</v>
      </c>
      <c r="I648" s="22">
        <v>0</v>
      </c>
      <c r="J648" s="22">
        <v>8740.17</v>
      </c>
      <c r="K648" s="22">
        <v>9934.06</v>
      </c>
      <c r="L648" s="47">
        <v>1000</v>
      </c>
      <c r="M648" s="22">
        <v>0</v>
      </c>
      <c r="N648" s="22">
        <v>0</v>
      </c>
    </row>
    <row r="649" spans="1:14" hidden="1" x14ac:dyDescent="0.25">
      <c r="A649" s="5" t="s">
        <v>4129</v>
      </c>
      <c r="B649" s="5" t="s">
        <v>3592</v>
      </c>
      <c r="C649" s="5" t="s">
        <v>849</v>
      </c>
      <c r="D649" s="5" t="s">
        <v>3583</v>
      </c>
      <c r="E649" s="5" t="s">
        <v>3584</v>
      </c>
      <c r="F649" s="5" t="s">
        <v>853</v>
      </c>
      <c r="G649" s="5" t="s">
        <v>3588</v>
      </c>
      <c r="H649" s="51">
        <v>0</v>
      </c>
      <c r="I649" s="22">
        <v>0</v>
      </c>
      <c r="J649" s="22">
        <v>0</v>
      </c>
      <c r="K649" s="22">
        <v>68.02</v>
      </c>
      <c r="L649" s="47">
        <v>1000</v>
      </c>
      <c r="M649" s="22">
        <v>0</v>
      </c>
      <c r="N649" s="22">
        <v>0</v>
      </c>
    </row>
    <row r="650" spans="1:14" hidden="1" x14ac:dyDescent="0.25">
      <c r="A650" s="5" t="s">
        <v>4130</v>
      </c>
      <c r="B650" s="5" t="s">
        <v>3586</v>
      </c>
      <c r="C650" s="5" t="s">
        <v>849</v>
      </c>
      <c r="D650" s="5" t="s">
        <v>3583</v>
      </c>
      <c r="E650" s="5" t="s">
        <v>3584</v>
      </c>
      <c r="F650" s="5" t="s">
        <v>853</v>
      </c>
      <c r="G650" s="5" t="s">
        <v>3588</v>
      </c>
      <c r="H650" s="51">
        <v>0</v>
      </c>
      <c r="I650" s="22">
        <v>0</v>
      </c>
      <c r="J650" s="22">
        <v>0</v>
      </c>
      <c r="K650" s="22">
        <v>68.02</v>
      </c>
      <c r="L650" s="47">
        <v>1000</v>
      </c>
      <c r="M650" s="22">
        <v>0</v>
      </c>
      <c r="N650" s="22">
        <v>0</v>
      </c>
    </row>
    <row r="651" spans="1:14" hidden="1" x14ac:dyDescent="0.25">
      <c r="A651" s="5" t="s">
        <v>4131</v>
      </c>
      <c r="B651" s="5" t="s">
        <v>3586</v>
      </c>
      <c r="C651" s="5" t="s">
        <v>849</v>
      </c>
      <c r="D651" s="5" t="s">
        <v>3583</v>
      </c>
      <c r="E651" s="5" t="s">
        <v>3584</v>
      </c>
      <c r="F651" s="5" t="s">
        <v>853</v>
      </c>
      <c r="G651" s="5" t="s">
        <v>3588</v>
      </c>
      <c r="H651" s="51">
        <v>0</v>
      </c>
      <c r="I651" s="22">
        <v>0</v>
      </c>
      <c r="J651" s="22">
        <v>0</v>
      </c>
      <c r="K651" s="22">
        <v>68.02</v>
      </c>
      <c r="L651" s="47">
        <v>1000</v>
      </c>
      <c r="M651" s="22">
        <v>0</v>
      </c>
      <c r="N651" s="22">
        <v>0</v>
      </c>
    </row>
    <row r="652" spans="1:14" x14ac:dyDescent="0.25">
      <c r="A652" s="5" t="s">
        <v>4132</v>
      </c>
      <c r="B652" s="5" t="s">
        <v>3590</v>
      </c>
      <c r="C652" s="5" t="s">
        <v>849</v>
      </c>
      <c r="D652" s="5" t="s">
        <v>3583</v>
      </c>
      <c r="E652" s="5" t="s">
        <v>3584</v>
      </c>
      <c r="F652" s="5" t="s">
        <v>853</v>
      </c>
      <c r="G652" s="5" t="s">
        <v>3603</v>
      </c>
      <c r="H652" s="51">
        <v>0</v>
      </c>
      <c r="I652" s="22">
        <v>0</v>
      </c>
      <c r="J652" s="22">
        <v>0</v>
      </c>
      <c r="K652" s="22">
        <v>873.41</v>
      </c>
      <c r="L652" s="47">
        <v>1000</v>
      </c>
      <c r="M652" s="22">
        <v>0</v>
      </c>
      <c r="N652" s="22">
        <v>0</v>
      </c>
    </row>
    <row r="653" spans="1:14" hidden="1" x14ac:dyDescent="0.25">
      <c r="A653" s="5" t="s">
        <v>4133</v>
      </c>
      <c r="B653" s="5" t="s">
        <v>3582</v>
      </c>
      <c r="C653" s="5" t="s">
        <v>849</v>
      </c>
      <c r="D653" s="5" t="s">
        <v>3583</v>
      </c>
      <c r="E653" s="5" t="s">
        <v>3584</v>
      </c>
      <c r="F653" s="5" t="s">
        <v>851</v>
      </c>
      <c r="G653" s="5" t="s">
        <v>3588</v>
      </c>
      <c r="H653" s="51">
        <v>46200</v>
      </c>
      <c r="I653" s="22">
        <v>3581.49</v>
      </c>
      <c r="J653" s="22">
        <v>77.52</v>
      </c>
      <c r="K653" s="22">
        <v>78.5</v>
      </c>
      <c r="L653" s="47">
        <v>1000</v>
      </c>
      <c r="M653" s="22">
        <v>3581.49</v>
      </c>
      <c r="N653" s="22">
        <v>0</v>
      </c>
    </row>
    <row r="654" spans="1:14" hidden="1" x14ac:dyDescent="0.25">
      <c r="A654" s="5" t="s">
        <v>4134</v>
      </c>
      <c r="B654" s="5" t="s">
        <v>3582</v>
      </c>
      <c r="C654" s="5" t="s">
        <v>849</v>
      </c>
      <c r="D654" s="5" t="s">
        <v>3583</v>
      </c>
      <c r="E654" s="5" t="s">
        <v>3584</v>
      </c>
      <c r="F654" s="5" t="s">
        <v>851</v>
      </c>
      <c r="G654" s="5" t="s">
        <v>3588</v>
      </c>
      <c r="H654" s="51">
        <v>58125</v>
      </c>
      <c r="I654" s="22">
        <v>5335.58</v>
      </c>
      <c r="J654" s="22">
        <v>91.79</v>
      </c>
      <c r="K654" s="22">
        <v>92.1</v>
      </c>
      <c r="L654" s="47">
        <v>1000</v>
      </c>
      <c r="M654" s="22">
        <v>5335.58</v>
      </c>
      <c r="N654" s="22">
        <v>0</v>
      </c>
    </row>
    <row r="655" spans="1:14" hidden="1" x14ac:dyDescent="0.25">
      <c r="A655" s="5" t="s">
        <v>4135</v>
      </c>
      <c r="B655" s="5" t="s">
        <v>3582</v>
      </c>
      <c r="C655" s="5" t="s">
        <v>849</v>
      </c>
      <c r="D655" s="5" t="s">
        <v>3583</v>
      </c>
      <c r="E655" s="5" t="s">
        <v>3584</v>
      </c>
      <c r="F655" s="5" t="s">
        <v>851</v>
      </c>
      <c r="G655" s="5" t="s">
        <v>3588</v>
      </c>
      <c r="H655" s="51">
        <v>508800</v>
      </c>
      <c r="I655" s="22">
        <v>39588.85</v>
      </c>
      <c r="J655" s="22">
        <v>77.81</v>
      </c>
      <c r="K655" s="22">
        <v>78.27</v>
      </c>
      <c r="L655" s="47">
        <v>1000</v>
      </c>
      <c r="M655" s="22">
        <v>39588.85</v>
      </c>
      <c r="N655" s="22">
        <v>0</v>
      </c>
    </row>
    <row r="656" spans="1:14" hidden="1" x14ac:dyDescent="0.25">
      <c r="A656" s="5" t="s">
        <v>4136</v>
      </c>
      <c r="B656" s="5" t="s">
        <v>3582</v>
      </c>
      <c r="C656" s="5" t="s">
        <v>849</v>
      </c>
      <c r="D656" s="5" t="s">
        <v>3583</v>
      </c>
      <c r="E656" s="5" t="s">
        <v>3584</v>
      </c>
      <c r="F656" s="5" t="s">
        <v>851</v>
      </c>
      <c r="G656" s="5" t="s">
        <v>3588</v>
      </c>
      <c r="H656" s="51">
        <v>523650</v>
      </c>
      <c r="I656" s="22">
        <v>47561.34</v>
      </c>
      <c r="J656" s="22">
        <v>90.83</v>
      </c>
      <c r="K656" s="22">
        <v>91.78</v>
      </c>
      <c r="L656" s="47">
        <v>1000</v>
      </c>
      <c r="M656" s="22">
        <v>47561.34</v>
      </c>
      <c r="N656" s="22">
        <v>0</v>
      </c>
    </row>
    <row r="657" spans="1:14" hidden="1" x14ac:dyDescent="0.25">
      <c r="A657" s="5" t="s">
        <v>4137</v>
      </c>
      <c r="B657" s="5" t="s">
        <v>3582</v>
      </c>
      <c r="C657" s="5" t="s">
        <v>849</v>
      </c>
      <c r="D657" s="5" t="s">
        <v>3583</v>
      </c>
      <c r="E657" s="5" t="s">
        <v>3584</v>
      </c>
      <c r="F657" s="5" t="s">
        <v>853</v>
      </c>
      <c r="G657" s="5" t="s">
        <v>3603</v>
      </c>
      <c r="H657" s="51">
        <v>0</v>
      </c>
      <c r="I657" s="22">
        <v>0</v>
      </c>
      <c r="J657" s="22">
        <v>0</v>
      </c>
      <c r="K657" s="22">
        <v>1562.01</v>
      </c>
      <c r="L657" s="47">
        <v>1000</v>
      </c>
      <c r="M657" s="22">
        <v>0</v>
      </c>
      <c r="N657" s="22">
        <v>0</v>
      </c>
    </row>
    <row r="658" spans="1:14" hidden="1" x14ac:dyDescent="0.25">
      <c r="A658" s="5" t="s">
        <v>4138</v>
      </c>
      <c r="B658" s="5" t="s">
        <v>3582</v>
      </c>
      <c r="C658" s="5" t="s">
        <v>849</v>
      </c>
      <c r="D658" s="5" t="s">
        <v>3583</v>
      </c>
      <c r="E658" s="5" t="s">
        <v>3584</v>
      </c>
      <c r="F658" s="5" t="s">
        <v>853</v>
      </c>
      <c r="G658" s="5" t="s">
        <v>3603</v>
      </c>
      <c r="H658" s="51">
        <v>0</v>
      </c>
      <c r="I658" s="22">
        <v>0</v>
      </c>
      <c r="J658" s="22">
        <v>0</v>
      </c>
      <c r="K658" s="22">
        <v>1534.52</v>
      </c>
      <c r="L658" s="47">
        <v>1000</v>
      </c>
      <c r="M658" s="22">
        <v>0</v>
      </c>
      <c r="N658" s="22">
        <v>0</v>
      </c>
    </row>
    <row r="659" spans="1:14" hidden="1" x14ac:dyDescent="0.25">
      <c r="A659" s="5" t="s">
        <v>4139</v>
      </c>
      <c r="B659" s="5" t="s">
        <v>3586</v>
      </c>
      <c r="C659" s="5" t="s">
        <v>849</v>
      </c>
      <c r="D659" s="5" t="s">
        <v>3583</v>
      </c>
      <c r="E659" s="5" t="s">
        <v>3584</v>
      </c>
      <c r="F659" s="5" t="s">
        <v>853</v>
      </c>
      <c r="G659" s="5" t="s">
        <v>3603</v>
      </c>
      <c r="H659" s="51">
        <v>0</v>
      </c>
      <c r="I659" s="22">
        <v>0</v>
      </c>
      <c r="J659" s="22">
        <v>0</v>
      </c>
      <c r="K659" s="22">
        <v>1162.93</v>
      </c>
      <c r="L659" s="47">
        <v>1000</v>
      </c>
      <c r="M659" s="22">
        <v>0</v>
      </c>
      <c r="N659" s="22">
        <v>0</v>
      </c>
    </row>
    <row r="660" spans="1:14" hidden="1" x14ac:dyDescent="0.25">
      <c r="A660" s="5" t="s">
        <v>4140</v>
      </c>
      <c r="B660" s="5" t="s">
        <v>3582</v>
      </c>
      <c r="C660" s="5" t="s">
        <v>849</v>
      </c>
      <c r="D660" s="5" t="s">
        <v>3583</v>
      </c>
      <c r="E660" s="5" t="s">
        <v>3584</v>
      </c>
      <c r="F660" s="5" t="s">
        <v>853</v>
      </c>
      <c r="G660" s="5" t="s">
        <v>3603</v>
      </c>
      <c r="H660" s="51">
        <v>0</v>
      </c>
      <c r="I660" s="22">
        <v>0</v>
      </c>
      <c r="J660" s="22">
        <v>4919.26</v>
      </c>
      <c r="K660" s="22">
        <v>5182.82</v>
      </c>
      <c r="L660" s="47">
        <v>1000</v>
      </c>
      <c r="M660" s="22">
        <v>0</v>
      </c>
      <c r="N660" s="22">
        <v>0</v>
      </c>
    </row>
    <row r="661" spans="1:14" hidden="1" x14ac:dyDescent="0.25">
      <c r="A661" s="5" t="s">
        <v>4140</v>
      </c>
      <c r="B661" s="5" t="s">
        <v>3586</v>
      </c>
      <c r="C661" s="5" t="s">
        <v>849</v>
      </c>
      <c r="D661" s="5" t="s">
        <v>3583</v>
      </c>
      <c r="E661" s="5" t="s">
        <v>3584</v>
      </c>
      <c r="F661" s="5" t="s">
        <v>851</v>
      </c>
      <c r="G661" s="5" t="s">
        <v>3603</v>
      </c>
      <c r="H661" s="51">
        <v>1800</v>
      </c>
      <c r="I661" s="22">
        <v>9381.6200000000008</v>
      </c>
      <c r="J661" s="22">
        <v>5212.01</v>
      </c>
      <c r="K661" s="22">
        <v>5230.4399999999996</v>
      </c>
      <c r="L661" s="47">
        <v>1000</v>
      </c>
      <c r="M661" s="22">
        <v>9381.6200000000008</v>
      </c>
      <c r="N661" s="22">
        <v>0</v>
      </c>
    </row>
    <row r="662" spans="1:14" hidden="1" x14ac:dyDescent="0.25">
      <c r="A662" s="5" t="s">
        <v>4141</v>
      </c>
      <c r="B662" s="5" t="s">
        <v>3582</v>
      </c>
      <c r="C662" s="5" t="s">
        <v>849</v>
      </c>
      <c r="D662" s="5" t="s">
        <v>3583</v>
      </c>
      <c r="E662" s="5" t="s">
        <v>3584</v>
      </c>
      <c r="F662" s="5" t="s">
        <v>853</v>
      </c>
      <c r="G662" s="5" t="s">
        <v>3603</v>
      </c>
      <c r="H662" s="51">
        <v>0</v>
      </c>
      <c r="I662" s="22">
        <v>0</v>
      </c>
      <c r="J662" s="22">
        <v>0</v>
      </c>
      <c r="K662" s="22">
        <v>778.79</v>
      </c>
      <c r="L662" s="47">
        <v>1000</v>
      </c>
      <c r="M662" s="22">
        <v>0</v>
      </c>
      <c r="N662" s="22">
        <v>0</v>
      </c>
    </row>
    <row r="663" spans="1:14" hidden="1" x14ac:dyDescent="0.25">
      <c r="A663" s="5" t="s">
        <v>4142</v>
      </c>
      <c r="B663" s="5" t="s">
        <v>3586</v>
      </c>
      <c r="C663" s="5" t="s">
        <v>849</v>
      </c>
      <c r="D663" s="5" t="s">
        <v>3583</v>
      </c>
      <c r="E663" s="5" t="s">
        <v>3584</v>
      </c>
      <c r="F663" s="5" t="s">
        <v>853</v>
      </c>
      <c r="G663" s="5" t="s">
        <v>3603</v>
      </c>
      <c r="H663" s="51">
        <v>0</v>
      </c>
      <c r="I663" s="22">
        <v>0</v>
      </c>
      <c r="J663" s="22">
        <v>0</v>
      </c>
      <c r="K663" s="22">
        <v>889.86</v>
      </c>
      <c r="L663" s="47">
        <v>1000</v>
      </c>
      <c r="M663" s="22">
        <v>0</v>
      </c>
      <c r="N663" s="22">
        <v>0</v>
      </c>
    </row>
    <row r="664" spans="1:14" x14ac:dyDescent="0.25">
      <c r="A664" s="5" t="s">
        <v>4143</v>
      </c>
      <c r="B664" s="5" t="s">
        <v>3590</v>
      </c>
      <c r="C664" s="5" t="s">
        <v>849</v>
      </c>
      <c r="D664" s="5" t="s">
        <v>3583</v>
      </c>
      <c r="E664" s="5" t="s">
        <v>3584</v>
      </c>
      <c r="F664" s="5" t="s">
        <v>853</v>
      </c>
      <c r="G664" s="5" t="s">
        <v>3588</v>
      </c>
      <c r="H664" s="51">
        <v>0</v>
      </c>
      <c r="I664" s="22">
        <v>0</v>
      </c>
      <c r="J664" s="22">
        <v>28.38</v>
      </c>
      <c r="K664" s="22">
        <v>28.62</v>
      </c>
      <c r="L664" s="47">
        <v>1000</v>
      </c>
      <c r="M664" s="22">
        <v>0</v>
      </c>
      <c r="N664" s="22">
        <v>0</v>
      </c>
    </row>
    <row r="665" spans="1:14" hidden="1" x14ac:dyDescent="0.25">
      <c r="A665" s="5" t="s">
        <v>4144</v>
      </c>
      <c r="B665" s="5" t="s">
        <v>3586</v>
      </c>
      <c r="C665" s="5" t="s">
        <v>849</v>
      </c>
      <c r="D665" s="5" t="s">
        <v>3583</v>
      </c>
      <c r="E665" s="5" t="s">
        <v>3584</v>
      </c>
      <c r="F665" s="5" t="s">
        <v>853</v>
      </c>
      <c r="G665" s="5" t="s">
        <v>3603</v>
      </c>
      <c r="H665" s="51">
        <v>0</v>
      </c>
      <c r="I665" s="22">
        <v>0</v>
      </c>
      <c r="J665" s="22">
        <v>0</v>
      </c>
      <c r="K665" s="22">
        <v>1748.73</v>
      </c>
      <c r="L665" s="47">
        <v>1000</v>
      </c>
      <c r="M665" s="22">
        <v>0</v>
      </c>
      <c r="N665" s="22">
        <v>0</v>
      </c>
    </row>
    <row r="666" spans="1:14" hidden="1" x14ac:dyDescent="0.25">
      <c r="A666" s="5" t="s">
        <v>4145</v>
      </c>
      <c r="B666" s="5" t="s">
        <v>3586</v>
      </c>
      <c r="C666" s="5" t="s">
        <v>849</v>
      </c>
      <c r="D666" s="5" t="s">
        <v>3583</v>
      </c>
      <c r="E666" s="5" t="s">
        <v>3584</v>
      </c>
      <c r="F666" s="5" t="s">
        <v>851</v>
      </c>
      <c r="G666" s="5" t="s">
        <v>3588</v>
      </c>
      <c r="H666" s="51">
        <v>25800</v>
      </c>
      <c r="I666" s="22">
        <v>2436.31</v>
      </c>
      <c r="J666" s="22">
        <v>94.43</v>
      </c>
      <c r="K666" s="22">
        <v>93.03</v>
      </c>
      <c r="L666" s="47">
        <v>1000</v>
      </c>
      <c r="M666" s="22">
        <v>2436.31</v>
      </c>
      <c r="N666" s="22">
        <v>0</v>
      </c>
    </row>
    <row r="667" spans="1:14" hidden="1" x14ac:dyDescent="0.25">
      <c r="A667" s="5" t="s">
        <v>4146</v>
      </c>
      <c r="B667" s="5" t="s">
        <v>3586</v>
      </c>
      <c r="C667" s="5" t="s">
        <v>849</v>
      </c>
      <c r="D667" s="5" t="s">
        <v>3583</v>
      </c>
      <c r="E667" s="5" t="s">
        <v>3584</v>
      </c>
      <c r="F667" s="5" t="s">
        <v>851</v>
      </c>
      <c r="G667" s="5" t="s">
        <v>3588</v>
      </c>
      <c r="H667" s="51">
        <v>52200</v>
      </c>
      <c r="I667" s="22">
        <v>4362.88</v>
      </c>
      <c r="J667" s="22">
        <v>83.58</v>
      </c>
      <c r="K667" s="22">
        <v>79.430000000000007</v>
      </c>
      <c r="L667" s="47">
        <v>1000</v>
      </c>
      <c r="M667" s="22">
        <v>4362.88</v>
      </c>
      <c r="N667" s="22">
        <v>0</v>
      </c>
    </row>
    <row r="668" spans="1:14" x14ac:dyDescent="0.25">
      <c r="A668" s="5" t="s">
        <v>4147</v>
      </c>
      <c r="B668" s="5" t="s">
        <v>3590</v>
      </c>
      <c r="C668" s="5" t="s">
        <v>849</v>
      </c>
      <c r="D668" s="5" t="s">
        <v>3583</v>
      </c>
      <c r="E668" s="5" t="s">
        <v>3584</v>
      </c>
      <c r="F668" s="5" t="s">
        <v>851</v>
      </c>
      <c r="G668" s="5" t="s">
        <v>3588</v>
      </c>
      <c r="H668" s="51">
        <v>13528</v>
      </c>
      <c r="I668" s="22">
        <v>5899.11</v>
      </c>
      <c r="J668" s="22">
        <v>436.07</v>
      </c>
      <c r="K668" s="22">
        <v>434.89</v>
      </c>
      <c r="L668" s="47">
        <v>1000</v>
      </c>
      <c r="M668" s="22">
        <v>5899.11</v>
      </c>
      <c r="N668" s="22">
        <v>0</v>
      </c>
    </row>
    <row r="669" spans="1:14" x14ac:dyDescent="0.25">
      <c r="A669" s="5" t="s">
        <v>4148</v>
      </c>
      <c r="B669" s="5" t="s">
        <v>3590</v>
      </c>
      <c r="C669" s="5" t="s">
        <v>849</v>
      </c>
      <c r="D669" s="5" t="s">
        <v>3583</v>
      </c>
      <c r="E669" s="5" t="s">
        <v>3584</v>
      </c>
      <c r="F669" s="5" t="s">
        <v>851</v>
      </c>
      <c r="G669" s="5" t="s">
        <v>3588</v>
      </c>
      <c r="H669" s="51">
        <v>208660</v>
      </c>
      <c r="I669" s="22">
        <v>26426.86</v>
      </c>
      <c r="J669" s="22">
        <v>126.65</v>
      </c>
      <c r="K669" s="22">
        <v>127.96</v>
      </c>
      <c r="L669" s="47">
        <v>1000</v>
      </c>
      <c r="M669" s="22">
        <v>26426.86</v>
      </c>
      <c r="N669" s="22">
        <v>0</v>
      </c>
    </row>
    <row r="670" spans="1:14" hidden="1" x14ac:dyDescent="0.25">
      <c r="A670" s="5" t="s">
        <v>4149</v>
      </c>
      <c r="B670" s="5" t="s">
        <v>3586</v>
      </c>
      <c r="C670" s="5" t="s">
        <v>849</v>
      </c>
      <c r="D670" s="5" t="s">
        <v>3583</v>
      </c>
      <c r="E670" s="5" t="s">
        <v>3584</v>
      </c>
      <c r="F670" s="5" t="s">
        <v>851</v>
      </c>
      <c r="G670" s="5" t="s">
        <v>3585</v>
      </c>
      <c r="H670" s="51">
        <v>57000</v>
      </c>
      <c r="I670" s="22">
        <v>140487.97</v>
      </c>
      <c r="J670" s="22">
        <v>2464.6999999999998</v>
      </c>
      <c r="K670" s="22">
        <v>2430.34</v>
      </c>
      <c r="L670" s="47">
        <v>1000</v>
      </c>
      <c r="M670" s="22">
        <v>140487.97</v>
      </c>
      <c r="N670" s="22">
        <v>0</v>
      </c>
    </row>
    <row r="671" spans="1:14" x14ac:dyDescent="0.25">
      <c r="A671" s="5" t="s">
        <v>4150</v>
      </c>
      <c r="B671" s="5" t="s">
        <v>3590</v>
      </c>
      <c r="C671" s="5" t="s">
        <v>849</v>
      </c>
      <c r="D671" s="5" t="s">
        <v>3583</v>
      </c>
      <c r="E671" s="5" t="s">
        <v>3584</v>
      </c>
      <c r="F671" s="5" t="s">
        <v>851</v>
      </c>
      <c r="G671" s="5" t="s">
        <v>3585</v>
      </c>
      <c r="H671" s="51">
        <v>800</v>
      </c>
      <c r="I671" s="22">
        <v>4417.93</v>
      </c>
      <c r="J671" s="22">
        <v>5522.41</v>
      </c>
      <c r="K671" s="22">
        <v>5488.37</v>
      </c>
      <c r="L671" s="47">
        <v>1000</v>
      </c>
      <c r="M671" s="22">
        <v>4417.93</v>
      </c>
      <c r="N671" s="22">
        <v>0</v>
      </c>
    </row>
    <row r="672" spans="1:14" hidden="1" x14ac:dyDescent="0.25">
      <c r="A672" s="5" t="s">
        <v>4151</v>
      </c>
      <c r="B672" s="5" t="s">
        <v>3582</v>
      </c>
      <c r="C672" s="5" t="s">
        <v>849</v>
      </c>
      <c r="D672" s="5" t="s">
        <v>3583</v>
      </c>
      <c r="E672" s="5" t="s">
        <v>3584</v>
      </c>
      <c r="F672" s="5" t="s">
        <v>851</v>
      </c>
      <c r="G672" s="5" t="s">
        <v>3585</v>
      </c>
      <c r="H672" s="51">
        <v>15884.06</v>
      </c>
      <c r="I672" s="22">
        <v>9744.85</v>
      </c>
      <c r="J672" s="22">
        <v>613.5</v>
      </c>
      <c r="K672" s="22">
        <v>551.04</v>
      </c>
      <c r="L672" s="47">
        <v>1000</v>
      </c>
      <c r="M672" s="22">
        <v>9744.85</v>
      </c>
      <c r="N672" s="22">
        <v>0</v>
      </c>
    </row>
    <row r="673" spans="1:14" hidden="1" x14ac:dyDescent="0.25">
      <c r="A673" s="5" t="s">
        <v>4151</v>
      </c>
      <c r="B673" s="5" t="s">
        <v>3586</v>
      </c>
      <c r="C673" s="5" t="s">
        <v>849</v>
      </c>
      <c r="D673" s="5" t="s">
        <v>3583</v>
      </c>
      <c r="E673" s="5" t="s">
        <v>3584</v>
      </c>
      <c r="F673" s="5" t="s">
        <v>851</v>
      </c>
      <c r="G673" s="5" t="s">
        <v>3585</v>
      </c>
      <c r="H673" s="51">
        <v>35053.14</v>
      </c>
      <c r="I673" s="22">
        <v>16693.52</v>
      </c>
      <c r="J673" s="22">
        <v>476.23</v>
      </c>
      <c r="K673" s="22">
        <v>456.36</v>
      </c>
      <c r="L673" s="47">
        <v>1000</v>
      </c>
      <c r="M673" s="22">
        <v>16693.52</v>
      </c>
      <c r="N673" s="22">
        <v>0</v>
      </c>
    </row>
    <row r="674" spans="1:14" x14ac:dyDescent="0.25">
      <c r="A674" s="5" t="s">
        <v>4152</v>
      </c>
      <c r="B674" s="5" t="s">
        <v>3590</v>
      </c>
      <c r="C674" s="5" t="s">
        <v>849</v>
      </c>
      <c r="D674" s="5" t="s">
        <v>3583</v>
      </c>
      <c r="E674" s="5" t="s">
        <v>3584</v>
      </c>
      <c r="F674" s="5" t="s">
        <v>853</v>
      </c>
      <c r="G674" s="5" t="s">
        <v>3603</v>
      </c>
      <c r="H674" s="51">
        <v>0</v>
      </c>
      <c r="I674" s="22">
        <v>0</v>
      </c>
      <c r="J674" s="22">
        <v>0</v>
      </c>
      <c r="K674" s="22">
        <v>1162.75</v>
      </c>
      <c r="L674" s="47">
        <v>1000</v>
      </c>
      <c r="M674" s="22">
        <v>0</v>
      </c>
      <c r="N674" s="22">
        <v>0</v>
      </c>
    </row>
    <row r="675" spans="1:14" hidden="1" x14ac:dyDescent="0.25">
      <c r="A675" s="5" t="s">
        <v>4153</v>
      </c>
      <c r="B675" s="5" t="s">
        <v>3592</v>
      </c>
      <c r="C675" s="5" t="s">
        <v>849</v>
      </c>
      <c r="D675" s="5" t="s">
        <v>3583</v>
      </c>
      <c r="E675" s="5" t="s">
        <v>3584</v>
      </c>
      <c r="F675" s="5" t="s">
        <v>853</v>
      </c>
      <c r="G675" s="5" t="s">
        <v>3588</v>
      </c>
      <c r="H675" s="51">
        <v>0</v>
      </c>
      <c r="I675" s="22">
        <v>0</v>
      </c>
      <c r="J675" s="22">
        <v>0</v>
      </c>
      <c r="K675" s="22">
        <v>67.84</v>
      </c>
      <c r="L675" s="47">
        <v>1000</v>
      </c>
      <c r="M675" s="22">
        <v>0</v>
      </c>
      <c r="N675" s="22">
        <v>0</v>
      </c>
    </row>
    <row r="676" spans="1:14" hidden="1" x14ac:dyDescent="0.25">
      <c r="A676" s="5" t="s">
        <v>4154</v>
      </c>
      <c r="B676" s="5" t="s">
        <v>3596</v>
      </c>
      <c r="C676" s="5" t="s">
        <v>849</v>
      </c>
      <c r="D676" s="5" t="s">
        <v>3583</v>
      </c>
      <c r="E676" s="5" t="s">
        <v>3584</v>
      </c>
      <c r="F676" s="5" t="s">
        <v>853</v>
      </c>
      <c r="G676" s="5" t="s">
        <v>3588</v>
      </c>
      <c r="H676" s="51">
        <v>0</v>
      </c>
      <c r="I676" s="22">
        <v>0</v>
      </c>
      <c r="J676" s="22">
        <v>577.55999999999995</v>
      </c>
      <c r="K676" s="22">
        <v>591.41999999999996</v>
      </c>
      <c r="L676" s="47">
        <v>1000</v>
      </c>
      <c r="M676" s="22">
        <v>0</v>
      </c>
      <c r="N676" s="22">
        <v>0</v>
      </c>
    </row>
    <row r="677" spans="1:14" hidden="1" x14ac:dyDescent="0.25">
      <c r="A677" s="5" t="s">
        <v>4155</v>
      </c>
      <c r="B677" s="5" t="s">
        <v>3596</v>
      </c>
      <c r="C677" s="5" t="s">
        <v>849</v>
      </c>
      <c r="D677" s="5" t="s">
        <v>3583</v>
      </c>
      <c r="E677" s="5" t="s">
        <v>3584</v>
      </c>
      <c r="F677" s="5" t="s">
        <v>853</v>
      </c>
      <c r="G677" s="5" t="s">
        <v>3603</v>
      </c>
      <c r="H677" s="51">
        <v>0</v>
      </c>
      <c r="I677" s="22">
        <v>0</v>
      </c>
      <c r="J677" s="22">
        <v>0</v>
      </c>
      <c r="K677" s="22">
        <v>7613.8</v>
      </c>
      <c r="L677" s="47">
        <v>1000</v>
      </c>
      <c r="M677" s="22">
        <v>0</v>
      </c>
      <c r="N677" s="22">
        <v>0</v>
      </c>
    </row>
    <row r="678" spans="1:14" x14ac:dyDescent="0.25">
      <c r="A678" s="5" t="s">
        <v>4156</v>
      </c>
      <c r="B678" s="5" t="s">
        <v>3590</v>
      </c>
      <c r="C678" s="5" t="s">
        <v>849</v>
      </c>
      <c r="D678" s="5" t="s">
        <v>3583</v>
      </c>
      <c r="E678" s="5" t="s">
        <v>3584</v>
      </c>
      <c r="F678" s="5" t="s">
        <v>851</v>
      </c>
      <c r="G678" s="5" t="s">
        <v>3588</v>
      </c>
      <c r="H678" s="51">
        <v>4575</v>
      </c>
      <c r="I678" s="22">
        <v>2057.37</v>
      </c>
      <c r="J678" s="22">
        <v>449.7</v>
      </c>
      <c r="K678" s="22">
        <v>448.67</v>
      </c>
      <c r="L678" s="47">
        <v>1000</v>
      </c>
      <c r="M678" s="22">
        <v>2057.37</v>
      </c>
      <c r="N678" s="22">
        <v>0</v>
      </c>
    </row>
    <row r="679" spans="1:14" x14ac:dyDescent="0.25">
      <c r="A679" s="5" t="s">
        <v>4157</v>
      </c>
      <c r="B679" s="5" t="s">
        <v>3590</v>
      </c>
      <c r="C679" s="5" t="s">
        <v>849</v>
      </c>
      <c r="D679" s="5" t="s">
        <v>3583</v>
      </c>
      <c r="E679" s="5" t="s">
        <v>3584</v>
      </c>
      <c r="F679" s="5" t="s">
        <v>851</v>
      </c>
      <c r="G679" s="5" t="s">
        <v>3588</v>
      </c>
      <c r="H679" s="51">
        <v>6954</v>
      </c>
      <c r="I679" s="22">
        <v>3131.73</v>
      </c>
      <c r="J679" s="22">
        <v>450.35</v>
      </c>
      <c r="K679" s="22">
        <v>447.88</v>
      </c>
      <c r="L679" s="47">
        <v>1000</v>
      </c>
      <c r="M679" s="22">
        <v>3131.73</v>
      </c>
      <c r="N679" s="22">
        <v>0</v>
      </c>
    </row>
    <row r="680" spans="1:14" hidden="1" x14ac:dyDescent="0.25">
      <c r="A680" s="5" t="s">
        <v>4158</v>
      </c>
      <c r="B680" s="5" t="s">
        <v>3606</v>
      </c>
      <c r="C680" s="5" t="s">
        <v>849</v>
      </c>
      <c r="D680" s="5" t="s">
        <v>3583</v>
      </c>
      <c r="E680" s="5" t="s">
        <v>3584</v>
      </c>
      <c r="F680" s="5" t="s">
        <v>851</v>
      </c>
      <c r="G680" s="5" t="s">
        <v>3588</v>
      </c>
      <c r="H680" s="51">
        <v>650</v>
      </c>
      <c r="I680" s="22">
        <v>256.02999999999997</v>
      </c>
      <c r="J680" s="22">
        <v>393.89</v>
      </c>
      <c r="K680" s="22">
        <v>279.26</v>
      </c>
      <c r="L680" s="47">
        <v>1000</v>
      </c>
      <c r="M680" s="22">
        <v>256.02999999999997</v>
      </c>
      <c r="N680" s="22">
        <v>0</v>
      </c>
    </row>
    <row r="681" spans="1:14" x14ac:dyDescent="0.25">
      <c r="A681" s="5" t="s">
        <v>4159</v>
      </c>
      <c r="B681" s="5" t="s">
        <v>3590</v>
      </c>
      <c r="C681" s="5" t="s">
        <v>849</v>
      </c>
      <c r="D681" s="5" t="s">
        <v>3583</v>
      </c>
      <c r="E681" s="5" t="s">
        <v>3584</v>
      </c>
      <c r="F681" s="5" t="s">
        <v>853</v>
      </c>
      <c r="G681" s="5" t="s">
        <v>3603</v>
      </c>
      <c r="H681" s="51">
        <v>0</v>
      </c>
      <c r="I681" s="22">
        <v>0</v>
      </c>
      <c r="J681" s="22">
        <v>0</v>
      </c>
      <c r="K681" s="22">
        <v>673.6</v>
      </c>
      <c r="L681" s="47">
        <v>1000</v>
      </c>
      <c r="M681" s="22">
        <v>0</v>
      </c>
      <c r="N681" s="22">
        <v>0</v>
      </c>
    </row>
    <row r="682" spans="1:14" hidden="1" x14ac:dyDescent="0.25">
      <c r="A682" s="5" t="s">
        <v>4160</v>
      </c>
      <c r="B682" s="5" t="s">
        <v>3592</v>
      </c>
      <c r="C682" s="5" t="s">
        <v>849</v>
      </c>
      <c r="D682" s="5" t="s">
        <v>3583</v>
      </c>
      <c r="E682" s="5" t="s">
        <v>3584</v>
      </c>
      <c r="F682" s="5" t="s">
        <v>853</v>
      </c>
      <c r="G682" s="5" t="s">
        <v>3603</v>
      </c>
      <c r="H682" s="51">
        <v>0</v>
      </c>
      <c r="I682" s="22">
        <v>0</v>
      </c>
      <c r="J682" s="22">
        <v>0</v>
      </c>
      <c r="K682" s="22">
        <v>1148.43</v>
      </c>
      <c r="L682" s="47">
        <v>1000</v>
      </c>
      <c r="M682" s="22">
        <v>0</v>
      </c>
      <c r="N682" s="22">
        <v>0</v>
      </c>
    </row>
    <row r="683" spans="1:14" x14ac:dyDescent="0.25">
      <c r="A683" s="5" t="s">
        <v>4161</v>
      </c>
      <c r="B683" s="5" t="s">
        <v>3590</v>
      </c>
      <c r="C683" s="5" t="s">
        <v>849</v>
      </c>
      <c r="D683" s="5" t="s">
        <v>3583</v>
      </c>
      <c r="E683" s="5" t="s">
        <v>3584</v>
      </c>
      <c r="F683" s="5" t="s">
        <v>853</v>
      </c>
      <c r="G683" s="5" t="s">
        <v>3588</v>
      </c>
      <c r="H683" s="51">
        <v>0</v>
      </c>
      <c r="I683" s="22">
        <v>0</v>
      </c>
      <c r="J683" s="22">
        <v>0</v>
      </c>
      <c r="K683" s="22">
        <v>83.89</v>
      </c>
      <c r="L683" s="47">
        <v>1000</v>
      </c>
      <c r="M683" s="22">
        <v>0</v>
      </c>
      <c r="N683" s="22">
        <v>0</v>
      </c>
    </row>
    <row r="684" spans="1:14" x14ac:dyDescent="0.25">
      <c r="A684" s="5" t="s">
        <v>4162</v>
      </c>
      <c r="B684" s="5" t="s">
        <v>3590</v>
      </c>
      <c r="C684" s="5" t="s">
        <v>849</v>
      </c>
      <c r="D684" s="5" t="s">
        <v>3583</v>
      </c>
      <c r="E684" s="5" t="s">
        <v>3584</v>
      </c>
      <c r="F684" s="5" t="s">
        <v>853</v>
      </c>
      <c r="G684" s="5" t="s">
        <v>3588</v>
      </c>
      <c r="H684" s="51">
        <v>0</v>
      </c>
      <c r="I684" s="22">
        <v>0</v>
      </c>
      <c r="J684" s="22">
        <v>0</v>
      </c>
      <c r="K684" s="22">
        <v>83.89</v>
      </c>
      <c r="L684" s="47">
        <v>1000</v>
      </c>
      <c r="M684" s="22">
        <v>0</v>
      </c>
      <c r="N684" s="22">
        <v>0</v>
      </c>
    </row>
    <row r="685" spans="1:14" x14ac:dyDescent="0.25">
      <c r="A685" s="5" t="s">
        <v>4163</v>
      </c>
      <c r="B685" s="5" t="s">
        <v>3590</v>
      </c>
      <c r="C685" s="5" t="s">
        <v>849</v>
      </c>
      <c r="D685" s="5" t="s">
        <v>3583</v>
      </c>
      <c r="E685" s="5" t="s">
        <v>3584</v>
      </c>
      <c r="F685" s="5" t="s">
        <v>853</v>
      </c>
      <c r="G685" s="5" t="s">
        <v>3588</v>
      </c>
      <c r="H685" s="51">
        <v>0</v>
      </c>
      <c r="I685" s="22">
        <v>0</v>
      </c>
      <c r="J685" s="22">
        <v>0</v>
      </c>
      <c r="K685" s="22">
        <v>89.04</v>
      </c>
      <c r="L685" s="47">
        <v>1000</v>
      </c>
      <c r="M685" s="22">
        <v>0</v>
      </c>
      <c r="N685" s="22">
        <v>0</v>
      </c>
    </row>
    <row r="686" spans="1:14" x14ac:dyDescent="0.25">
      <c r="A686" s="5" t="s">
        <v>4164</v>
      </c>
      <c r="B686" s="5" t="s">
        <v>3590</v>
      </c>
      <c r="C686" s="5" t="s">
        <v>849</v>
      </c>
      <c r="D686" s="5" t="s">
        <v>3583</v>
      </c>
      <c r="E686" s="5" t="s">
        <v>3584</v>
      </c>
      <c r="F686" s="5" t="s">
        <v>853</v>
      </c>
      <c r="G686" s="5" t="s">
        <v>3588</v>
      </c>
      <c r="H686" s="51">
        <v>0</v>
      </c>
      <c r="I686" s="22">
        <v>0</v>
      </c>
      <c r="J686" s="22">
        <v>0</v>
      </c>
      <c r="K686" s="22">
        <v>89.04</v>
      </c>
      <c r="L686" s="47">
        <v>1000</v>
      </c>
      <c r="M686" s="22">
        <v>0</v>
      </c>
      <c r="N686" s="22">
        <v>0</v>
      </c>
    </row>
    <row r="687" spans="1:14" hidden="1" x14ac:dyDescent="0.25">
      <c r="A687" s="5" t="s">
        <v>4165</v>
      </c>
      <c r="B687" s="5" t="s">
        <v>3586</v>
      </c>
      <c r="C687" s="5" t="s">
        <v>849</v>
      </c>
      <c r="D687" s="5" t="s">
        <v>3583</v>
      </c>
      <c r="E687" s="5" t="s">
        <v>3584</v>
      </c>
      <c r="F687" s="5" t="s">
        <v>853</v>
      </c>
      <c r="G687" s="5" t="s">
        <v>3603</v>
      </c>
      <c r="H687" s="51">
        <v>0</v>
      </c>
      <c r="I687" s="22">
        <v>0</v>
      </c>
      <c r="J687" s="22">
        <v>0</v>
      </c>
      <c r="K687" s="22">
        <v>1400.71</v>
      </c>
      <c r="L687" s="47">
        <v>1000</v>
      </c>
      <c r="M687" s="22">
        <v>0</v>
      </c>
      <c r="N687" s="22">
        <v>0</v>
      </c>
    </row>
    <row r="688" spans="1:14" hidden="1" x14ac:dyDescent="0.25">
      <c r="A688" s="5" t="s">
        <v>4166</v>
      </c>
      <c r="B688" s="5" t="s">
        <v>3582</v>
      </c>
      <c r="C688" s="5" t="s">
        <v>849</v>
      </c>
      <c r="D688" s="5" t="s">
        <v>3583</v>
      </c>
      <c r="E688" s="5" t="s">
        <v>3584</v>
      </c>
      <c r="F688" s="5" t="s">
        <v>853</v>
      </c>
      <c r="G688" s="5" t="s">
        <v>3588</v>
      </c>
      <c r="H688" s="51">
        <v>0</v>
      </c>
      <c r="I688" s="22">
        <v>0</v>
      </c>
      <c r="J688" s="22">
        <v>0</v>
      </c>
      <c r="K688" s="22">
        <v>87.12</v>
      </c>
      <c r="L688" s="47">
        <v>1000</v>
      </c>
      <c r="M688" s="22">
        <v>0</v>
      </c>
      <c r="N688" s="22">
        <v>0</v>
      </c>
    </row>
    <row r="689" spans="1:14" hidden="1" x14ac:dyDescent="0.25">
      <c r="A689" s="5" t="s">
        <v>4166</v>
      </c>
      <c r="B689" s="5" t="s">
        <v>3586</v>
      </c>
      <c r="C689" s="5" t="s">
        <v>849</v>
      </c>
      <c r="D689" s="5" t="s">
        <v>3583</v>
      </c>
      <c r="E689" s="5" t="s">
        <v>3584</v>
      </c>
      <c r="F689" s="5" t="s">
        <v>851</v>
      </c>
      <c r="G689" s="5" t="s">
        <v>3588</v>
      </c>
      <c r="H689" s="51">
        <v>212400</v>
      </c>
      <c r="I689" s="22">
        <v>17134.87</v>
      </c>
      <c r="J689" s="22">
        <v>80.67</v>
      </c>
      <c r="K689" s="22">
        <v>80.44</v>
      </c>
      <c r="L689" s="47">
        <v>1000</v>
      </c>
      <c r="M689" s="22">
        <v>17134.87</v>
      </c>
      <c r="N689" s="22">
        <v>0</v>
      </c>
    </row>
    <row r="690" spans="1:14" hidden="1" x14ac:dyDescent="0.25">
      <c r="A690" s="5" t="s">
        <v>4167</v>
      </c>
      <c r="B690" s="5" t="s">
        <v>3582</v>
      </c>
      <c r="C690" s="5" t="s">
        <v>849</v>
      </c>
      <c r="D690" s="5" t="s">
        <v>3583</v>
      </c>
      <c r="E690" s="5" t="s">
        <v>3584</v>
      </c>
      <c r="F690" s="5" t="s">
        <v>853</v>
      </c>
      <c r="G690" s="5" t="s">
        <v>3588</v>
      </c>
      <c r="H690" s="51">
        <v>0</v>
      </c>
      <c r="I690" s="22">
        <v>0</v>
      </c>
      <c r="J690" s="22">
        <v>0</v>
      </c>
      <c r="K690" s="22">
        <v>91.3</v>
      </c>
      <c r="L690" s="47">
        <v>1000</v>
      </c>
      <c r="M690" s="22">
        <v>0</v>
      </c>
      <c r="N690" s="22">
        <v>0</v>
      </c>
    </row>
    <row r="691" spans="1:14" hidden="1" x14ac:dyDescent="0.25">
      <c r="A691" s="5" t="s">
        <v>4167</v>
      </c>
      <c r="B691" s="5" t="s">
        <v>3586</v>
      </c>
      <c r="C691" s="5" t="s">
        <v>849</v>
      </c>
      <c r="D691" s="5" t="s">
        <v>3583</v>
      </c>
      <c r="E691" s="5" t="s">
        <v>3584</v>
      </c>
      <c r="F691" s="5" t="s">
        <v>851</v>
      </c>
      <c r="G691" s="5" t="s">
        <v>3588</v>
      </c>
      <c r="H691" s="51">
        <v>74820</v>
      </c>
      <c r="I691" s="22">
        <v>6902.94</v>
      </c>
      <c r="J691" s="22">
        <v>92.26</v>
      </c>
      <c r="K691" s="22">
        <v>92.77</v>
      </c>
      <c r="L691" s="47">
        <v>1000</v>
      </c>
      <c r="M691" s="22">
        <v>6902.94</v>
      </c>
      <c r="N691" s="22">
        <v>0</v>
      </c>
    </row>
    <row r="692" spans="1:14" x14ac:dyDescent="0.25">
      <c r="A692" s="5" t="s">
        <v>4168</v>
      </c>
      <c r="B692" s="5" t="s">
        <v>3590</v>
      </c>
      <c r="C692" s="5" t="s">
        <v>849</v>
      </c>
      <c r="D692" s="5" t="s">
        <v>3583</v>
      </c>
      <c r="E692" s="5" t="s">
        <v>3584</v>
      </c>
      <c r="F692" s="5" t="s">
        <v>853</v>
      </c>
      <c r="G692" s="5" t="s">
        <v>3603</v>
      </c>
      <c r="H692" s="51">
        <v>0</v>
      </c>
      <c r="I692" s="22">
        <v>0</v>
      </c>
      <c r="J692" s="22">
        <v>0</v>
      </c>
      <c r="K692" s="22">
        <v>1047.53</v>
      </c>
      <c r="L692" s="47">
        <v>1000</v>
      </c>
      <c r="M692" s="22">
        <v>0</v>
      </c>
      <c r="N692" s="22">
        <v>0</v>
      </c>
    </row>
    <row r="693" spans="1:14" x14ac:dyDescent="0.25">
      <c r="A693" s="5" t="s">
        <v>4169</v>
      </c>
      <c r="B693" s="5" t="s">
        <v>3590</v>
      </c>
      <c r="C693" s="5" t="s">
        <v>849</v>
      </c>
      <c r="D693" s="5" t="s">
        <v>3583</v>
      </c>
      <c r="E693" s="5" t="s">
        <v>3584</v>
      </c>
      <c r="F693" s="5" t="s">
        <v>853</v>
      </c>
      <c r="G693" s="5" t="s">
        <v>3603</v>
      </c>
      <c r="H693" s="51">
        <v>0</v>
      </c>
      <c r="I693" s="22">
        <v>0</v>
      </c>
      <c r="J693" s="22">
        <v>0</v>
      </c>
      <c r="K693" s="22">
        <v>1029.55</v>
      </c>
      <c r="L693" s="47">
        <v>1000</v>
      </c>
      <c r="M693" s="22">
        <v>0</v>
      </c>
      <c r="N693" s="22">
        <v>0</v>
      </c>
    </row>
    <row r="694" spans="1:14" hidden="1" x14ac:dyDescent="0.25">
      <c r="A694" s="5" t="s">
        <v>4170</v>
      </c>
      <c r="B694" s="5" t="s">
        <v>3586</v>
      </c>
      <c r="C694" s="5" t="s">
        <v>849</v>
      </c>
      <c r="D694" s="5" t="s">
        <v>3583</v>
      </c>
      <c r="E694" s="5" t="s">
        <v>3584</v>
      </c>
      <c r="F694" s="5" t="s">
        <v>851</v>
      </c>
      <c r="G694" s="5" t="s">
        <v>3588</v>
      </c>
      <c r="H694" s="51">
        <v>39816</v>
      </c>
      <c r="I694" s="22">
        <v>7688.55</v>
      </c>
      <c r="J694" s="22">
        <v>193.1</v>
      </c>
      <c r="K694" s="22">
        <v>182.7</v>
      </c>
      <c r="L694" s="47">
        <v>1000</v>
      </c>
      <c r="M694" s="22">
        <v>7688.55</v>
      </c>
      <c r="N694" s="22">
        <v>0</v>
      </c>
    </row>
    <row r="695" spans="1:14" hidden="1" x14ac:dyDescent="0.25">
      <c r="A695" s="5" t="s">
        <v>4171</v>
      </c>
      <c r="B695" s="5" t="s">
        <v>3586</v>
      </c>
      <c r="C695" s="5" t="s">
        <v>849</v>
      </c>
      <c r="D695" s="5" t="s">
        <v>3583</v>
      </c>
      <c r="E695" s="5" t="s">
        <v>3584</v>
      </c>
      <c r="F695" s="5" t="s">
        <v>851</v>
      </c>
      <c r="G695" s="5" t="s">
        <v>3588</v>
      </c>
      <c r="H695" s="51">
        <v>32864</v>
      </c>
      <c r="I695" s="22">
        <v>6059.55</v>
      </c>
      <c r="J695" s="22">
        <v>184.38</v>
      </c>
      <c r="K695" s="22">
        <v>181.93</v>
      </c>
      <c r="L695" s="47">
        <v>1000</v>
      </c>
      <c r="M695" s="22">
        <v>6059.55</v>
      </c>
      <c r="N695" s="22">
        <v>0</v>
      </c>
    </row>
    <row r="696" spans="1:14" hidden="1" x14ac:dyDescent="0.25">
      <c r="A696" s="5" t="s">
        <v>4172</v>
      </c>
      <c r="B696" s="5" t="s">
        <v>3586</v>
      </c>
      <c r="C696" s="5" t="s">
        <v>849</v>
      </c>
      <c r="D696" s="5" t="s">
        <v>3583</v>
      </c>
      <c r="E696" s="5" t="s">
        <v>3584</v>
      </c>
      <c r="F696" s="5" t="s">
        <v>851</v>
      </c>
      <c r="G696" s="5" t="s">
        <v>3588</v>
      </c>
      <c r="H696" s="51">
        <v>69362</v>
      </c>
      <c r="I696" s="22">
        <v>12528.45</v>
      </c>
      <c r="J696" s="22">
        <v>180.62</v>
      </c>
      <c r="K696" s="22">
        <v>182.17</v>
      </c>
      <c r="L696" s="47">
        <v>1000</v>
      </c>
      <c r="M696" s="22">
        <v>12528.45</v>
      </c>
      <c r="N696" s="22">
        <v>0</v>
      </c>
    </row>
    <row r="697" spans="1:14" hidden="1" x14ac:dyDescent="0.25">
      <c r="A697" s="5" t="s">
        <v>4173</v>
      </c>
      <c r="B697" s="5" t="s">
        <v>3586</v>
      </c>
      <c r="C697" s="5" t="s">
        <v>849</v>
      </c>
      <c r="D697" s="5" t="s">
        <v>3583</v>
      </c>
      <c r="E697" s="5" t="s">
        <v>3584</v>
      </c>
      <c r="F697" s="5" t="s">
        <v>853</v>
      </c>
      <c r="G697" s="5" t="s">
        <v>3603</v>
      </c>
      <c r="H697" s="51">
        <v>0</v>
      </c>
      <c r="I697" s="22">
        <v>0</v>
      </c>
      <c r="J697" s="22">
        <v>0</v>
      </c>
      <c r="K697" s="22">
        <v>1214.05</v>
      </c>
      <c r="L697" s="47">
        <v>1000</v>
      </c>
      <c r="M697" s="22">
        <v>0</v>
      </c>
      <c r="N697" s="22">
        <v>0</v>
      </c>
    </row>
    <row r="698" spans="1:14" hidden="1" x14ac:dyDescent="0.25">
      <c r="A698" s="5" t="s">
        <v>4174</v>
      </c>
      <c r="B698" s="5" t="s">
        <v>3586</v>
      </c>
      <c r="C698" s="5" t="s">
        <v>849</v>
      </c>
      <c r="D698" s="5" t="s">
        <v>3583</v>
      </c>
      <c r="E698" s="5" t="s">
        <v>3584</v>
      </c>
      <c r="F698" s="5" t="s">
        <v>853</v>
      </c>
      <c r="G698" s="5" t="s">
        <v>3603</v>
      </c>
      <c r="H698" s="51">
        <v>0</v>
      </c>
      <c r="I698" s="22">
        <v>0</v>
      </c>
      <c r="J698" s="22">
        <v>0</v>
      </c>
      <c r="K698" s="22">
        <v>1422.91</v>
      </c>
      <c r="L698" s="47">
        <v>1000</v>
      </c>
      <c r="M698" s="22">
        <v>0</v>
      </c>
      <c r="N698" s="22">
        <v>0</v>
      </c>
    </row>
    <row r="699" spans="1:14" hidden="1" x14ac:dyDescent="0.25">
      <c r="A699" s="5" t="s">
        <v>4175</v>
      </c>
      <c r="B699" s="5" t="s">
        <v>3586</v>
      </c>
      <c r="C699" s="5" t="s">
        <v>849</v>
      </c>
      <c r="D699" s="5" t="s">
        <v>3583</v>
      </c>
      <c r="E699" s="5" t="s">
        <v>3584</v>
      </c>
      <c r="F699" s="5" t="s">
        <v>853</v>
      </c>
      <c r="G699" s="5" t="s">
        <v>3603</v>
      </c>
      <c r="H699" s="51">
        <v>0</v>
      </c>
      <c r="I699" s="22">
        <v>0</v>
      </c>
      <c r="J699" s="22">
        <v>0</v>
      </c>
      <c r="K699" s="22">
        <v>1233.74</v>
      </c>
      <c r="L699" s="47">
        <v>1000</v>
      </c>
      <c r="M699" s="22">
        <v>0</v>
      </c>
      <c r="N699" s="22">
        <v>0</v>
      </c>
    </row>
    <row r="700" spans="1:14" hidden="1" x14ac:dyDescent="0.25">
      <c r="A700" s="5" t="s">
        <v>4176</v>
      </c>
      <c r="B700" s="5" t="s">
        <v>3586</v>
      </c>
      <c r="C700" s="5" t="s">
        <v>849</v>
      </c>
      <c r="D700" s="5" t="s">
        <v>3583</v>
      </c>
      <c r="E700" s="5" t="s">
        <v>3584</v>
      </c>
      <c r="F700" s="5" t="s">
        <v>851</v>
      </c>
      <c r="G700" s="5" t="s">
        <v>3585</v>
      </c>
      <c r="H700" s="51">
        <v>48335</v>
      </c>
      <c r="I700" s="22">
        <v>148956.64000000001</v>
      </c>
      <c r="J700" s="22">
        <v>3081.76</v>
      </c>
      <c r="K700" s="22">
        <v>3090.71</v>
      </c>
      <c r="L700" s="47">
        <v>1000</v>
      </c>
      <c r="M700" s="22">
        <v>148956.64000000001</v>
      </c>
      <c r="N700" s="22">
        <v>0</v>
      </c>
    </row>
    <row r="701" spans="1:14" hidden="1" x14ac:dyDescent="0.25">
      <c r="A701" s="5" t="s">
        <v>4177</v>
      </c>
      <c r="B701" s="5" t="s">
        <v>3586</v>
      </c>
      <c r="C701" s="5" t="s">
        <v>849</v>
      </c>
      <c r="D701" s="5" t="s">
        <v>3583</v>
      </c>
      <c r="E701" s="5" t="s">
        <v>3584</v>
      </c>
      <c r="F701" s="5" t="s">
        <v>851</v>
      </c>
      <c r="G701" s="5" t="s">
        <v>3585</v>
      </c>
      <c r="H701" s="51">
        <v>52050</v>
      </c>
      <c r="I701" s="22">
        <v>114074.4</v>
      </c>
      <c r="J701" s="22">
        <v>2191.63</v>
      </c>
      <c r="K701" s="22">
        <v>2187.9299999999998</v>
      </c>
      <c r="L701" s="47">
        <v>1000</v>
      </c>
      <c r="M701" s="22">
        <v>114074.4</v>
      </c>
      <c r="N701" s="22">
        <v>0</v>
      </c>
    </row>
    <row r="702" spans="1:14" hidden="1" x14ac:dyDescent="0.25">
      <c r="A702" s="5" t="s">
        <v>4178</v>
      </c>
      <c r="B702" s="5" t="s">
        <v>3586</v>
      </c>
      <c r="C702" s="5" t="s">
        <v>849</v>
      </c>
      <c r="D702" s="5" t="s">
        <v>3583</v>
      </c>
      <c r="E702" s="5" t="s">
        <v>3584</v>
      </c>
      <c r="F702" s="5" t="s">
        <v>851</v>
      </c>
      <c r="G702" s="5" t="s">
        <v>3585</v>
      </c>
      <c r="H702" s="51">
        <v>12540</v>
      </c>
      <c r="I702" s="22">
        <v>44714.84</v>
      </c>
      <c r="J702" s="22">
        <v>3565.78</v>
      </c>
      <c r="K702" s="22">
        <v>3608.54</v>
      </c>
      <c r="L702" s="47">
        <v>1000</v>
      </c>
      <c r="M702" s="22">
        <v>44714.84</v>
      </c>
      <c r="N702" s="22">
        <v>0</v>
      </c>
    </row>
    <row r="703" spans="1:14" x14ac:dyDescent="0.25">
      <c r="A703" s="5" t="s">
        <v>4179</v>
      </c>
      <c r="B703" s="5" t="s">
        <v>3590</v>
      </c>
      <c r="C703" s="5" t="s">
        <v>849</v>
      </c>
      <c r="D703" s="5" t="s">
        <v>3583</v>
      </c>
      <c r="E703" s="5" t="s">
        <v>3584</v>
      </c>
      <c r="F703" s="5" t="s">
        <v>853</v>
      </c>
      <c r="G703" s="5" t="s">
        <v>3603</v>
      </c>
      <c r="H703" s="51">
        <v>0</v>
      </c>
      <c r="I703" s="22">
        <v>0</v>
      </c>
      <c r="J703" s="22">
        <v>0</v>
      </c>
      <c r="K703" s="22">
        <v>4375.33</v>
      </c>
      <c r="L703" s="47">
        <v>1000</v>
      </c>
      <c r="M703" s="22">
        <v>0</v>
      </c>
      <c r="N703" s="22">
        <v>0</v>
      </c>
    </row>
    <row r="704" spans="1:14" x14ac:dyDescent="0.25">
      <c r="A704" s="5" t="s">
        <v>4180</v>
      </c>
      <c r="B704" s="5" t="s">
        <v>3590</v>
      </c>
      <c r="C704" s="5" t="s">
        <v>849</v>
      </c>
      <c r="D704" s="5" t="s">
        <v>3583</v>
      </c>
      <c r="E704" s="5" t="s">
        <v>3584</v>
      </c>
      <c r="F704" s="5" t="s">
        <v>851</v>
      </c>
      <c r="G704" s="5" t="s">
        <v>3588</v>
      </c>
      <c r="H704" s="51">
        <v>0</v>
      </c>
      <c r="I704" s="22">
        <v>0</v>
      </c>
      <c r="J704" s="22">
        <v>533.66</v>
      </c>
      <c r="K704" s="22">
        <v>546.47</v>
      </c>
      <c r="L704" s="47">
        <v>1000</v>
      </c>
      <c r="M704" s="22">
        <v>0</v>
      </c>
      <c r="N704" s="22">
        <v>0</v>
      </c>
    </row>
    <row r="705" spans="1:14" x14ac:dyDescent="0.25">
      <c r="A705" s="5" t="s">
        <v>4181</v>
      </c>
      <c r="B705" s="5" t="s">
        <v>3590</v>
      </c>
      <c r="C705" s="5" t="s">
        <v>849</v>
      </c>
      <c r="D705" s="5" t="s">
        <v>3583</v>
      </c>
      <c r="E705" s="5" t="s">
        <v>3584</v>
      </c>
      <c r="F705" s="5" t="s">
        <v>853</v>
      </c>
      <c r="G705" s="5" t="s">
        <v>3603</v>
      </c>
      <c r="H705" s="51">
        <v>0</v>
      </c>
      <c r="I705" s="22">
        <v>0</v>
      </c>
      <c r="J705" s="22">
        <v>0</v>
      </c>
      <c r="K705" s="22">
        <v>3696.64</v>
      </c>
      <c r="L705" s="47">
        <v>1000</v>
      </c>
      <c r="M705" s="22">
        <v>0</v>
      </c>
      <c r="N705" s="22">
        <v>0</v>
      </c>
    </row>
    <row r="706" spans="1:14" hidden="1" x14ac:dyDescent="0.25">
      <c r="A706" s="5" t="s">
        <v>4182</v>
      </c>
      <c r="B706" s="5" t="s">
        <v>3586</v>
      </c>
      <c r="C706" s="5" t="s">
        <v>849</v>
      </c>
      <c r="D706" s="5" t="s">
        <v>3583</v>
      </c>
      <c r="E706" s="5" t="s">
        <v>3584</v>
      </c>
      <c r="F706" s="5" t="s">
        <v>853</v>
      </c>
      <c r="G706" s="5" t="s">
        <v>3588</v>
      </c>
      <c r="H706" s="51">
        <v>0</v>
      </c>
      <c r="I706" s="22">
        <v>0</v>
      </c>
      <c r="J706" s="22">
        <v>236.05</v>
      </c>
      <c r="K706" s="22">
        <v>241.72</v>
      </c>
      <c r="L706" s="47">
        <v>1000</v>
      </c>
      <c r="M706" s="22">
        <v>0</v>
      </c>
      <c r="N706" s="22">
        <v>0</v>
      </c>
    </row>
    <row r="707" spans="1:14" x14ac:dyDescent="0.25">
      <c r="A707" s="5" t="s">
        <v>4183</v>
      </c>
      <c r="B707" s="5" t="s">
        <v>3590</v>
      </c>
      <c r="C707" s="5" t="s">
        <v>849</v>
      </c>
      <c r="D707" s="5" t="s">
        <v>3583</v>
      </c>
      <c r="E707" s="5" t="s">
        <v>3584</v>
      </c>
      <c r="F707" s="5" t="s">
        <v>853</v>
      </c>
      <c r="G707" s="5" t="s">
        <v>3603</v>
      </c>
      <c r="H707" s="51">
        <v>0</v>
      </c>
      <c r="I707" s="22">
        <v>0</v>
      </c>
      <c r="J707" s="22">
        <v>0</v>
      </c>
      <c r="K707" s="22">
        <v>762.99</v>
      </c>
      <c r="L707" s="47">
        <v>1000</v>
      </c>
      <c r="M707" s="22">
        <v>0</v>
      </c>
      <c r="N707" s="22">
        <v>0</v>
      </c>
    </row>
    <row r="708" spans="1:14" x14ac:dyDescent="0.25">
      <c r="A708" s="5" t="s">
        <v>4184</v>
      </c>
      <c r="B708" s="5" t="s">
        <v>3590</v>
      </c>
      <c r="C708" s="5" t="s">
        <v>849</v>
      </c>
      <c r="D708" s="5" t="s">
        <v>3583</v>
      </c>
      <c r="E708" s="5" t="s">
        <v>3584</v>
      </c>
      <c r="F708" s="5" t="s">
        <v>853</v>
      </c>
      <c r="G708" s="5" t="s">
        <v>3603</v>
      </c>
      <c r="H708" s="51">
        <v>0</v>
      </c>
      <c r="I708" s="22">
        <v>0</v>
      </c>
      <c r="J708" s="22">
        <v>751.09</v>
      </c>
      <c r="K708" s="22">
        <v>772.31</v>
      </c>
      <c r="L708" s="47">
        <v>1000</v>
      </c>
      <c r="M708" s="22">
        <v>0</v>
      </c>
      <c r="N708" s="22">
        <v>0</v>
      </c>
    </row>
    <row r="709" spans="1:14" x14ac:dyDescent="0.25">
      <c r="A709" s="5" t="s">
        <v>4185</v>
      </c>
      <c r="B709" s="5" t="s">
        <v>3590</v>
      </c>
      <c r="C709" s="5" t="s">
        <v>849</v>
      </c>
      <c r="D709" s="5" t="s">
        <v>3583</v>
      </c>
      <c r="E709" s="5" t="s">
        <v>3584</v>
      </c>
      <c r="F709" s="5" t="s">
        <v>853</v>
      </c>
      <c r="G709" s="5" t="s">
        <v>3603</v>
      </c>
      <c r="H709" s="51">
        <v>0</v>
      </c>
      <c r="I709" s="22">
        <v>0</v>
      </c>
      <c r="J709" s="22">
        <v>0</v>
      </c>
      <c r="K709" s="22">
        <v>1841.49</v>
      </c>
      <c r="L709" s="47">
        <v>1000</v>
      </c>
      <c r="M709" s="22">
        <v>0</v>
      </c>
      <c r="N709" s="22">
        <v>0</v>
      </c>
    </row>
    <row r="710" spans="1:14" hidden="1" x14ac:dyDescent="0.25">
      <c r="A710" s="5" t="s">
        <v>4186</v>
      </c>
      <c r="B710" s="5" t="s">
        <v>3592</v>
      </c>
      <c r="C710" s="5" t="s">
        <v>849</v>
      </c>
      <c r="D710" s="5" t="s">
        <v>3583</v>
      </c>
      <c r="E710" s="5" t="s">
        <v>3584</v>
      </c>
      <c r="F710" s="5" t="s">
        <v>853</v>
      </c>
      <c r="G710" s="5" t="s">
        <v>3588</v>
      </c>
      <c r="H710" s="51">
        <v>0</v>
      </c>
      <c r="I710" s="22">
        <v>0</v>
      </c>
      <c r="J710" s="22">
        <v>61.07</v>
      </c>
      <c r="K710" s="22">
        <v>61.38</v>
      </c>
      <c r="L710" s="47">
        <v>1000</v>
      </c>
      <c r="M710" s="22">
        <v>0</v>
      </c>
      <c r="N710" s="22">
        <v>0</v>
      </c>
    </row>
    <row r="711" spans="1:14" hidden="1" x14ac:dyDescent="0.25">
      <c r="A711" s="5" t="s">
        <v>4187</v>
      </c>
      <c r="B711" s="5" t="s">
        <v>3592</v>
      </c>
      <c r="C711" s="5" t="s">
        <v>849</v>
      </c>
      <c r="D711" s="5" t="s">
        <v>3583</v>
      </c>
      <c r="E711" s="5" t="s">
        <v>3584</v>
      </c>
      <c r="F711" s="5" t="s">
        <v>851</v>
      </c>
      <c r="G711" s="5" t="s">
        <v>3588</v>
      </c>
      <c r="H711" s="51">
        <v>7900</v>
      </c>
      <c r="I711" s="22">
        <v>487.53</v>
      </c>
      <c r="J711" s="22">
        <v>61.71</v>
      </c>
      <c r="K711" s="22">
        <v>62.72</v>
      </c>
      <c r="L711" s="47">
        <v>1000</v>
      </c>
      <c r="M711" s="22">
        <v>487.53</v>
      </c>
      <c r="N711" s="22">
        <v>0</v>
      </c>
    </row>
    <row r="712" spans="1:14" hidden="1" x14ac:dyDescent="0.25">
      <c r="A712" s="5" t="s">
        <v>4188</v>
      </c>
      <c r="B712" s="5" t="s">
        <v>3592</v>
      </c>
      <c r="C712" s="5" t="s">
        <v>849</v>
      </c>
      <c r="D712" s="5" t="s">
        <v>3583</v>
      </c>
      <c r="E712" s="5" t="s">
        <v>3584</v>
      </c>
      <c r="F712" s="5" t="s">
        <v>851</v>
      </c>
      <c r="G712" s="5" t="s">
        <v>3588</v>
      </c>
      <c r="H712" s="51">
        <v>23600</v>
      </c>
      <c r="I712" s="22">
        <v>1442.56</v>
      </c>
      <c r="J712" s="22">
        <v>61.13</v>
      </c>
      <c r="K712" s="22">
        <v>60.78</v>
      </c>
      <c r="L712" s="47">
        <v>1000</v>
      </c>
      <c r="M712" s="22">
        <v>1442.56</v>
      </c>
      <c r="N712" s="22">
        <v>0</v>
      </c>
    </row>
    <row r="713" spans="1:14" hidden="1" x14ac:dyDescent="0.25">
      <c r="A713" s="5" t="s">
        <v>4189</v>
      </c>
      <c r="B713" s="5" t="s">
        <v>3592</v>
      </c>
      <c r="C713" s="5" t="s">
        <v>849</v>
      </c>
      <c r="D713" s="5" t="s">
        <v>3583</v>
      </c>
      <c r="E713" s="5" t="s">
        <v>3584</v>
      </c>
      <c r="F713" s="5" t="s">
        <v>851</v>
      </c>
      <c r="G713" s="5" t="s">
        <v>3588</v>
      </c>
      <c r="H713" s="51">
        <v>21968</v>
      </c>
      <c r="I713" s="22">
        <v>1354.11</v>
      </c>
      <c r="J713" s="22">
        <v>61.64</v>
      </c>
      <c r="K713" s="22">
        <v>61.63</v>
      </c>
      <c r="L713" s="47">
        <v>1000</v>
      </c>
      <c r="M713" s="22">
        <v>1354.11</v>
      </c>
      <c r="N713" s="22">
        <v>0</v>
      </c>
    </row>
    <row r="714" spans="1:14" hidden="1" x14ac:dyDescent="0.25">
      <c r="A714" s="5" t="s">
        <v>4190</v>
      </c>
      <c r="B714" s="5" t="s">
        <v>3592</v>
      </c>
      <c r="C714" s="5" t="s">
        <v>849</v>
      </c>
      <c r="D714" s="5" t="s">
        <v>3583</v>
      </c>
      <c r="E714" s="5" t="s">
        <v>3584</v>
      </c>
      <c r="F714" s="5" t="s">
        <v>851</v>
      </c>
      <c r="G714" s="5" t="s">
        <v>3588</v>
      </c>
      <c r="H714" s="51">
        <v>15800</v>
      </c>
      <c r="I714" s="22">
        <v>971.87</v>
      </c>
      <c r="J714" s="22">
        <v>61.51</v>
      </c>
      <c r="K714" s="22">
        <v>61.59</v>
      </c>
      <c r="L714" s="47">
        <v>1000</v>
      </c>
      <c r="M714" s="22">
        <v>971.87</v>
      </c>
      <c r="N714" s="22">
        <v>0</v>
      </c>
    </row>
    <row r="715" spans="1:14" hidden="1" x14ac:dyDescent="0.25">
      <c r="A715" s="5" t="s">
        <v>4191</v>
      </c>
      <c r="B715" s="5" t="s">
        <v>3592</v>
      </c>
      <c r="C715" s="5" t="s">
        <v>849</v>
      </c>
      <c r="D715" s="5" t="s">
        <v>3583</v>
      </c>
      <c r="E715" s="5" t="s">
        <v>3584</v>
      </c>
      <c r="F715" s="5" t="s">
        <v>851</v>
      </c>
      <c r="G715" s="5" t="s">
        <v>3588</v>
      </c>
      <c r="H715" s="51">
        <v>12000</v>
      </c>
      <c r="I715" s="22">
        <v>730.5</v>
      </c>
      <c r="J715" s="22">
        <v>60.88</v>
      </c>
      <c r="K715" s="22">
        <v>60.96</v>
      </c>
      <c r="L715" s="47">
        <v>1000</v>
      </c>
      <c r="M715" s="22">
        <v>730.5</v>
      </c>
      <c r="N715" s="22">
        <v>0</v>
      </c>
    </row>
    <row r="716" spans="1:14" hidden="1" x14ac:dyDescent="0.25">
      <c r="A716" s="5" t="s">
        <v>4192</v>
      </c>
      <c r="B716" s="5" t="s">
        <v>3592</v>
      </c>
      <c r="C716" s="5" t="s">
        <v>849</v>
      </c>
      <c r="D716" s="5" t="s">
        <v>3583</v>
      </c>
      <c r="E716" s="5" t="s">
        <v>3584</v>
      </c>
      <c r="F716" s="5" t="s">
        <v>853</v>
      </c>
      <c r="G716" s="5" t="s">
        <v>3603</v>
      </c>
      <c r="H716" s="51">
        <v>0</v>
      </c>
      <c r="I716" s="22">
        <v>0</v>
      </c>
      <c r="J716" s="22">
        <v>0</v>
      </c>
      <c r="K716" s="22">
        <v>994.9</v>
      </c>
      <c r="L716" s="47">
        <v>1000</v>
      </c>
      <c r="M716" s="22">
        <v>0</v>
      </c>
      <c r="N716" s="22">
        <v>0</v>
      </c>
    </row>
    <row r="717" spans="1:14" hidden="1" x14ac:dyDescent="0.25">
      <c r="A717" s="5" t="s">
        <v>4193</v>
      </c>
      <c r="B717" s="5" t="s">
        <v>3592</v>
      </c>
      <c r="C717" s="5" t="s">
        <v>849</v>
      </c>
      <c r="D717" s="5" t="s">
        <v>3583</v>
      </c>
      <c r="E717" s="5" t="s">
        <v>3584</v>
      </c>
      <c r="F717" s="5" t="s">
        <v>853</v>
      </c>
      <c r="G717" s="5" t="s">
        <v>3603</v>
      </c>
      <c r="H717" s="51">
        <v>0</v>
      </c>
      <c r="I717" s="22">
        <v>0</v>
      </c>
      <c r="J717" s="22">
        <v>0</v>
      </c>
      <c r="K717" s="22">
        <v>1058.5</v>
      </c>
      <c r="L717" s="47">
        <v>1000</v>
      </c>
      <c r="M717" s="22">
        <v>0</v>
      </c>
      <c r="N717" s="22">
        <v>0</v>
      </c>
    </row>
    <row r="718" spans="1:14" hidden="1" x14ac:dyDescent="0.25">
      <c r="A718" s="5" t="s">
        <v>4194</v>
      </c>
      <c r="B718" s="5" t="s">
        <v>3592</v>
      </c>
      <c r="C718" s="5" t="s">
        <v>849</v>
      </c>
      <c r="D718" s="5" t="s">
        <v>3583</v>
      </c>
      <c r="E718" s="5" t="s">
        <v>3584</v>
      </c>
      <c r="F718" s="5" t="s">
        <v>853</v>
      </c>
      <c r="G718" s="5" t="s">
        <v>3603</v>
      </c>
      <c r="H718" s="51">
        <v>0</v>
      </c>
      <c r="I718" s="22">
        <v>0</v>
      </c>
      <c r="J718" s="22">
        <v>0</v>
      </c>
      <c r="K718" s="22">
        <v>961.24</v>
      </c>
      <c r="L718" s="47">
        <v>1000</v>
      </c>
      <c r="M718" s="22">
        <v>0</v>
      </c>
      <c r="N718" s="22">
        <v>0</v>
      </c>
    </row>
    <row r="719" spans="1:14" hidden="1" x14ac:dyDescent="0.25">
      <c r="A719" s="5" t="s">
        <v>4195</v>
      </c>
      <c r="B719" s="5" t="s">
        <v>3586</v>
      </c>
      <c r="C719" s="5" t="s">
        <v>849</v>
      </c>
      <c r="D719" s="5" t="s">
        <v>3583</v>
      </c>
      <c r="E719" s="5" t="s">
        <v>3584</v>
      </c>
      <c r="F719" s="5" t="s">
        <v>851</v>
      </c>
      <c r="G719" s="5" t="s">
        <v>3588</v>
      </c>
      <c r="H719" s="51">
        <v>27820</v>
      </c>
      <c r="I719" s="22">
        <v>5037.67</v>
      </c>
      <c r="J719" s="22">
        <v>181.08</v>
      </c>
      <c r="K719" s="22">
        <v>170.6</v>
      </c>
      <c r="L719" s="47">
        <v>1000</v>
      </c>
      <c r="M719" s="22">
        <v>5037.67</v>
      </c>
      <c r="N719" s="22">
        <v>0</v>
      </c>
    </row>
    <row r="720" spans="1:14" hidden="1" x14ac:dyDescent="0.25">
      <c r="A720" s="5" t="s">
        <v>4196</v>
      </c>
      <c r="B720" s="5" t="s">
        <v>3586</v>
      </c>
      <c r="C720" s="5" t="s">
        <v>849</v>
      </c>
      <c r="D720" s="5" t="s">
        <v>3583</v>
      </c>
      <c r="E720" s="5" t="s">
        <v>3584</v>
      </c>
      <c r="F720" s="5" t="s">
        <v>851</v>
      </c>
      <c r="G720" s="5" t="s">
        <v>3588</v>
      </c>
      <c r="H720" s="51">
        <v>16550</v>
      </c>
      <c r="I720" s="22">
        <v>6566.43</v>
      </c>
      <c r="J720" s="22">
        <v>396.76</v>
      </c>
      <c r="K720" s="22">
        <v>360.93</v>
      </c>
      <c r="L720" s="47">
        <v>1000</v>
      </c>
      <c r="M720" s="22">
        <v>6566.43</v>
      </c>
      <c r="N720" s="22">
        <v>0</v>
      </c>
    </row>
    <row r="721" spans="1:14" hidden="1" x14ac:dyDescent="0.25">
      <c r="A721" s="5" t="s">
        <v>4197</v>
      </c>
      <c r="B721" s="5" t="s">
        <v>3586</v>
      </c>
      <c r="C721" s="5" t="s">
        <v>849</v>
      </c>
      <c r="D721" s="5" t="s">
        <v>3583</v>
      </c>
      <c r="E721" s="5" t="s">
        <v>3584</v>
      </c>
      <c r="F721" s="5" t="s">
        <v>851</v>
      </c>
      <c r="G721" s="5" t="s">
        <v>3588</v>
      </c>
      <c r="H721" s="51">
        <v>1290</v>
      </c>
      <c r="I721" s="22">
        <v>484.76</v>
      </c>
      <c r="J721" s="22">
        <v>375.78</v>
      </c>
      <c r="K721" s="22">
        <v>558.79999999999995</v>
      </c>
      <c r="L721" s="47">
        <v>1000</v>
      </c>
      <c r="M721" s="22">
        <v>484.76</v>
      </c>
      <c r="N721" s="22">
        <v>0</v>
      </c>
    </row>
    <row r="722" spans="1:14" hidden="1" x14ac:dyDescent="0.25">
      <c r="A722" s="5" t="s">
        <v>4198</v>
      </c>
      <c r="B722" s="5" t="s">
        <v>3586</v>
      </c>
      <c r="C722" s="5" t="s">
        <v>849</v>
      </c>
      <c r="D722" s="5" t="s">
        <v>3583</v>
      </c>
      <c r="E722" s="5" t="s">
        <v>3584</v>
      </c>
      <c r="F722" s="5" t="s">
        <v>851</v>
      </c>
      <c r="G722" s="5" t="s">
        <v>3588</v>
      </c>
      <c r="H722" s="51">
        <v>15620</v>
      </c>
      <c r="I722" s="22">
        <v>6173.52</v>
      </c>
      <c r="J722" s="22">
        <v>395.23</v>
      </c>
      <c r="K722" s="22">
        <v>355.57</v>
      </c>
      <c r="L722" s="47">
        <v>1000</v>
      </c>
      <c r="M722" s="22">
        <v>6173.52</v>
      </c>
      <c r="N722" s="22">
        <v>0</v>
      </c>
    </row>
    <row r="723" spans="1:14" hidden="1" x14ac:dyDescent="0.25">
      <c r="A723" s="5" t="s">
        <v>4199</v>
      </c>
      <c r="B723" s="5" t="s">
        <v>3586</v>
      </c>
      <c r="C723" s="5" t="s">
        <v>849</v>
      </c>
      <c r="D723" s="5" t="s">
        <v>3583</v>
      </c>
      <c r="E723" s="5" t="s">
        <v>3584</v>
      </c>
      <c r="F723" s="5" t="s">
        <v>853</v>
      </c>
      <c r="G723" s="5" t="s">
        <v>3588</v>
      </c>
      <c r="H723" s="51">
        <v>0</v>
      </c>
      <c r="I723" s="22">
        <v>0</v>
      </c>
      <c r="J723" s="22">
        <v>200.62</v>
      </c>
      <c r="K723" s="22">
        <v>205.43</v>
      </c>
      <c r="L723" s="47">
        <v>1000</v>
      </c>
      <c r="M723" s="22">
        <v>0</v>
      </c>
      <c r="N723" s="22">
        <v>0</v>
      </c>
    </row>
    <row r="724" spans="1:14" hidden="1" x14ac:dyDescent="0.25">
      <c r="A724" s="5" t="s">
        <v>4200</v>
      </c>
      <c r="B724" s="5" t="s">
        <v>3586</v>
      </c>
      <c r="C724" s="5" t="s">
        <v>849</v>
      </c>
      <c r="D724" s="5" t="s">
        <v>3583</v>
      </c>
      <c r="E724" s="5" t="s">
        <v>3584</v>
      </c>
      <c r="F724" s="5" t="s">
        <v>853</v>
      </c>
      <c r="G724" s="5" t="s">
        <v>3588</v>
      </c>
      <c r="H724" s="51">
        <v>0</v>
      </c>
      <c r="I724" s="22">
        <v>0</v>
      </c>
      <c r="J724" s="22">
        <v>214.99</v>
      </c>
      <c r="K724" s="22">
        <v>220.15</v>
      </c>
      <c r="L724" s="47">
        <v>1000</v>
      </c>
      <c r="M724" s="22">
        <v>0</v>
      </c>
      <c r="N724" s="22">
        <v>0</v>
      </c>
    </row>
    <row r="725" spans="1:14" x14ac:dyDescent="0.25">
      <c r="A725" s="5" t="s">
        <v>4201</v>
      </c>
      <c r="B725" s="5" t="s">
        <v>3590</v>
      </c>
      <c r="C725" s="5" t="s">
        <v>849</v>
      </c>
      <c r="D725" s="5" t="s">
        <v>3583</v>
      </c>
      <c r="E725" s="5" t="s">
        <v>3584</v>
      </c>
      <c r="F725" s="5" t="s">
        <v>853</v>
      </c>
      <c r="G725" s="5" t="s">
        <v>3603</v>
      </c>
      <c r="H725" s="51">
        <v>0</v>
      </c>
      <c r="I725" s="22">
        <v>0</v>
      </c>
      <c r="J725" s="22">
        <v>0</v>
      </c>
      <c r="K725" s="22">
        <v>139.82</v>
      </c>
      <c r="L725" s="47">
        <v>1000</v>
      </c>
      <c r="M725" s="22">
        <v>0</v>
      </c>
      <c r="N725" s="22">
        <v>0</v>
      </c>
    </row>
    <row r="726" spans="1:14" x14ac:dyDescent="0.25">
      <c r="A726" s="5" t="s">
        <v>4202</v>
      </c>
      <c r="B726" s="5" t="s">
        <v>3590</v>
      </c>
      <c r="C726" s="5" t="s">
        <v>849</v>
      </c>
      <c r="D726" s="5" t="s">
        <v>3583</v>
      </c>
      <c r="E726" s="5" t="s">
        <v>3584</v>
      </c>
      <c r="F726" s="5" t="s">
        <v>853</v>
      </c>
      <c r="G726" s="5" t="s">
        <v>3603</v>
      </c>
      <c r="H726" s="51">
        <v>0</v>
      </c>
      <c r="I726" s="22">
        <v>0</v>
      </c>
      <c r="J726" s="22">
        <v>0</v>
      </c>
      <c r="K726" s="22">
        <v>727.99</v>
      </c>
      <c r="L726" s="47">
        <v>1000</v>
      </c>
      <c r="M726" s="22">
        <v>0</v>
      </c>
      <c r="N726" s="22">
        <v>0</v>
      </c>
    </row>
    <row r="727" spans="1:14" x14ac:dyDescent="0.25">
      <c r="A727" s="5" t="s">
        <v>4203</v>
      </c>
      <c r="B727" s="5" t="s">
        <v>3590</v>
      </c>
      <c r="C727" s="5" t="s">
        <v>849</v>
      </c>
      <c r="D727" s="5" t="s">
        <v>3583</v>
      </c>
      <c r="E727" s="5" t="s">
        <v>3584</v>
      </c>
      <c r="F727" s="5" t="s">
        <v>853</v>
      </c>
      <c r="G727" s="5" t="s">
        <v>3603</v>
      </c>
      <c r="H727" s="51">
        <v>0</v>
      </c>
      <c r="I727" s="22">
        <v>0</v>
      </c>
      <c r="J727" s="22">
        <v>0</v>
      </c>
      <c r="K727" s="22">
        <v>1141.45</v>
      </c>
      <c r="L727" s="47">
        <v>1000</v>
      </c>
      <c r="M727" s="22">
        <v>0</v>
      </c>
      <c r="N727" s="22">
        <v>0</v>
      </c>
    </row>
    <row r="728" spans="1:14" x14ac:dyDescent="0.25">
      <c r="A728" s="5" t="s">
        <v>4204</v>
      </c>
      <c r="B728" s="5" t="s">
        <v>3590</v>
      </c>
      <c r="C728" s="5" t="s">
        <v>849</v>
      </c>
      <c r="D728" s="5" t="s">
        <v>3583</v>
      </c>
      <c r="E728" s="5" t="s">
        <v>3584</v>
      </c>
      <c r="F728" s="5" t="s">
        <v>853</v>
      </c>
      <c r="G728" s="5" t="s">
        <v>3603</v>
      </c>
      <c r="H728" s="51">
        <v>0</v>
      </c>
      <c r="I728" s="22">
        <v>0</v>
      </c>
      <c r="J728" s="22">
        <v>0</v>
      </c>
      <c r="K728" s="22">
        <v>1025.18</v>
      </c>
      <c r="L728" s="47">
        <v>1000</v>
      </c>
      <c r="M728" s="22">
        <v>0</v>
      </c>
      <c r="N728" s="22">
        <v>0</v>
      </c>
    </row>
    <row r="729" spans="1:14" x14ac:dyDescent="0.25">
      <c r="A729" s="5" t="s">
        <v>4205</v>
      </c>
      <c r="B729" s="5" t="s">
        <v>3590</v>
      </c>
      <c r="C729" s="5" t="s">
        <v>849</v>
      </c>
      <c r="D729" s="5" t="s">
        <v>3583</v>
      </c>
      <c r="E729" s="5" t="s">
        <v>3584</v>
      </c>
      <c r="F729" s="5" t="s">
        <v>853</v>
      </c>
      <c r="G729" s="5" t="s">
        <v>3603</v>
      </c>
      <c r="H729" s="51">
        <v>0</v>
      </c>
      <c r="I729" s="22">
        <v>0</v>
      </c>
      <c r="J729" s="22">
        <v>0</v>
      </c>
      <c r="K729" s="22">
        <v>913.26</v>
      </c>
      <c r="L729" s="47">
        <v>1000</v>
      </c>
      <c r="M729" s="22">
        <v>0</v>
      </c>
      <c r="N729" s="22">
        <v>0</v>
      </c>
    </row>
    <row r="730" spans="1:14" x14ac:dyDescent="0.25">
      <c r="A730" s="5" t="s">
        <v>4206</v>
      </c>
      <c r="B730" s="5" t="s">
        <v>3590</v>
      </c>
      <c r="C730" s="5" t="s">
        <v>849</v>
      </c>
      <c r="D730" s="5" t="s">
        <v>3583</v>
      </c>
      <c r="E730" s="5" t="s">
        <v>3584</v>
      </c>
      <c r="F730" s="5" t="s">
        <v>853</v>
      </c>
      <c r="G730" s="5" t="s">
        <v>3603</v>
      </c>
      <c r="H730" s="51">
        <v>0</v>
      </c>
      <c r="I730" s="22">
        <v>0</v>
      </c>
      <c r="J730" s="22">
        <v>1341.53</v>
      </c>
      <c r="K730" s="22">
        <v>1108.23</v>
      </c>
      <c r="L730" s="47">
        <v>1000</v>
      </c>
      <c r="M730" s="22">
        <v>0</v>
      </c>
      <c r="N730" s="22">
        <v>0</v>
      </c>
    </row>
    <row r="731" spans="1:14" x14ac:dyDescent="0.25">
      <c r="A731" s="5" t="s">
        <v>4207</v>
      </c>
      <c r="B731" s="5" t="s">
        <v>3590</v>
      </c>
      <c r="C731" s="5" t="s">
        <v>849</v>
      </c>
      <c r="D731" s="5" t="s">
        <v>3583</v>
      </c>
      <c r="E731" s="5" t="s">
        <v>3584</v>
      </c>
      <c r="F731" s="5" t="s">
        <v>853</v>
      </c>
      <c r="G731" s="5" t="s">
        <v>3603</v>
      </c>
      <c r="H731" s="51">
        <v>0</v>
      </c>
      <c r="I731" s="22">
        <v>0</v>
      </c>
      <c r="J731" s="22">
        <v>0</v>
      </c>
      <c r="K731" s="22">
        <v>105.97</v>
      </c>
      <c r="L731" s="47">
        <v>1000</v>
      </c>
      <c r="M731" s="22">
        <v>0</v>
      </c>
      <c r="N731" s="22">
        <v>0</v>
      </c>
    </row>
    <row r="732" spans="1:14" hidden="1" x14ac:dyDescent="0.25">
      <c r="A732" s="5" t="s">
        <v>4208</v>
      </c>
      <c r="B732" s="5" t="s">
        <v>3586</v>
      </c>
      <c r="C732" s="5" t="s">
        <v>849</v>
      </c>
      <c r="D732" s="5" t="s">
        <v>3583</v>
      </c>
      <c r="E732" s="5" t="s">
        <v>3584</v>
      </c>
      <c r="F732" s="5" t="s">
        <v>851</v>
      </c>
      <c r="G732" s="5" t="s">
        <v>3588</v>
      </c>
      <c r="H732" s="51">
        <v>329175</v>
      </c>
      <c r="I732" s="22">
        <v>38765.19</v>
      </c>
      <c r="J732" s="22">
        <v>117.76</v>
      </c>
      <c r="K732" s="22">
        <v>118.31</v>
      </c>
      <c r="L732" s="47">
        <v>1000</v>
      </c>
      <c r="M732" s="22">
        <v>38765.19</v>
      </c>
      <c r="N732" s="22">
        <v>0</v>
      </c>
    </row>
    <row r="733" spans="1:14" hidden="1" x14ac:dyDescent="0.25">
      <c r="A733" s="5" t="s">
        <v>4209</v>
      </c>
      <c r="B733" s="5" t="s">
        <v>3586</v>
      </c>
      <c r="C733" s="5" t="s">
        <v>849</v>
      </c>
      <c r="D733" s="5" t="s">
        <v>3583</v>
      </c>
      <c r="E733" s="5" t="s">
        <v>3584</v>
      </c>
      <c r="F733" s="5" t="s">
        <v>851</v>
      </c>
      <c r="G733" s="5" t="s">
        <v>3588</v>
      </c>
      <c r="H733" s="51">
        <v>36720</v>
      </c>
      <c r="I733" s="22">
        <v>16371.99</v>
      </c>
      <c r="J733" s="22">
        <v>445.86</v>
      </c>
      <c r="K733" s="22">
        <v>433.58</v>
      </c>
      <c r="L733" s="47">
        <v>1000</v>
      </c>
      <c r="M733" s="22">
        <v>16371.99</v>
      </c>
      <c r="N733" s="22">
        <v>0</v>
      </c>
    </row>
    <row r="734" spans="1:14" hidden="1" x14ac:dyDescent="0.25">
      <c r="A734" s="5" t="s">
        <v>4210</v>
      </c>
      <c r="B734" s="5" t="s">
        <v>3586</v>
      </c>
      <c r="C734" s="5" t="s">
        <v>849</v>
      </c>
      <c r="D734" s="5" t="s">
        <v>3583</v>
      </c>
      <c r="E734" s="5" t="s">
        <v>3584</v>
      </c>
      <c r="F734" s="5" t="s">
        <v>853</v>
      </c>
      <c r="G734" s="5" t="s">
        <v>3603</v>
      </c>
      <c r="H734" s="51">
        <v>0</v>
      </c>
      <c r="I734" s="22">
        <v>0</v>
      </c>
      <c r="J734" s="22">
        <v>0</v>
      </c>
      <c r="K734" s="22">
        <v>544.94000000000005</v>
      </c>
      <c r="L734" s="47">
        <v>1000</v>
      </c>
      <c r="M734" s="22">
        <v>0</v>
      </c>
      <c r="N734" s="22">
        <v>0</v>
      </c>
    </row>
    <row r="735" spans="1:14" x14ac:dyDescent="0.25">
      <c r="A735" s="5" t="s">
        <v>4211</v>
      </c>
      <c r="B735" s="5" t="s">
        <v>3590</v>
      </c>
      <c r="C735" s="5" t="s">
        <v>849</v>
      </c>
      <c r="D735" s="5" t="s">
        <v>3583</v>
      </c>
      <c r="E735" s="5" t="s">
        <v>3584</v>
      </c>
      <c r="F735" s="5" t="s">
        <v>851</v>
      </c>
      <c r="G735" s="5" t="s">
        <v>3588</v>
      </c>
      <c r="H735" s="51">
        <v>67000</v>
      </c>
      <c r="I735" s="22">
        <v>4090.86</v>
      </c>
      <c r="J735" s="22">
        <v>61.06</v>
      </c>
      <c r="K735" s="22">
        <v>61.59</v>
      </c>
      <c r="L735" s="47">
        <v>1000</v>
      </c>
      <c r="M735" s="22">
        <v>4090.86</v>
      </c>
      <c r="N735" s="22">
        <v>0</v>
      </c>
    </row>
    <row r="736" spans="1:14" x14ac:dyDescent="0.25">
      <c r="A736" s="5" t="s">
        <v>4212</v>
      </c>
      <c r="B736" s="5" t="s">
        <v>3590</v>
      </c>
      <c r="C736" s="5" t="s">
        <v>849</v>
      </c>
      <c r="D736" s="5" t="s">
        <v>3583</v>
      </c>
      <c r="E736" s="5" t="s">
        <v>3584</v>
      </c>
      <c r="F736" s="5" t="s">
        <v>851</v>
      </c>
      <c r="G736" s="5" t="s">
        <v>3588</v>
      </c>
      <c r="H736" s="51">
        <v>22250</v>
      </c>
      <c r="I736" s="22">
        <v>1372.76</v>
      </c>
      <c r="J736" s="22">
        <v>61.7</v>
      </c>
      <c r="K736" s="22">
        <v>60.18</v>
      </c>
      <c r="L736" s="47">
        <v>1000</v>
      </c>
      <c r="M736" s="22">
        <v>1372.76</v>
      </c>
      <c r="N736" s="22">
        <v>0</v>
      </c>
    </row>
    <row r="737" spans="1:14" x14ac:dyDescent="0.25">
      <c r="A737" s="5" t="s">
        <v>4213</v>
      </c>
      <c r="B737" s="5" t="s">
        <v>3590</v>
      </c>
      <c r="C737" s="5" t="s">
        <v>849</v>
      </c>
      <c r="D737" s="5" t="s">
        <v>3583</v>
      </c>
      <c r="E737" s="5" t="s">
        <v>3584</v>
      </c>
      <c r="F737" s="5" t="s">
        <v>851</v>
      </c>
      <c r="G737" s="5" t="s">
        <v>3588</v>
      </c>
      <c r="H737" s="51">
        <v>59000</v>
      </c>
      <c r="I737" s="22">
        <v>3546.44</v>
      </c>
      <c r="J737" s="22">
        <v>60.11</v>
      </c>
      <c r="K737" s="22">
        <v>60.86</v>
      </c>
      <c r="L737" s="47">
        <v>1000</v>
      </c>
      <c r="M737" s="22">
        <v>3546.44</v>
      </c>
      <c r="N737" s="22">
        <v>0</v>
      </c>
    </row>
    <row r="738" spans="1:14" x14ac:dyDescent="0.25">
      <c r="A738" s="5" t="s">
        <v>4214</v>
      </c>
      <c r="B738" s="5" t="s">
        <v>3590</v>
      </c>
      <c r="C738" s="5" t="s">
        <v>849</v>
      </c>
      <c r="D738" s="5" t="s">
        <v>3583</v>
      </c>
      <c r="E738" s="5" t="s">
        <v>3584</v>
      </c>
      <c r="F738" s="5" t="s">
        <v>851</v>
      </c>
      <c r="G738" s="5" t="s">
        <v>3588</v>
      </c>
      <c r="H738" s="51">
        <v>10200</v>
      </c>
      <c r="I738" s="22">
        <v>626.85</v>
      </c>
      <c r="J738" s="22">
        <v>61.46</v>
      </c>
      <c r="K738" s="22">
        <v>60.15</v>
      </c>
      <c r="L738" s="47">
        <v>1000</v>
      </c>
      <c r="M738" s="22">
        <v>626.85</v>
      </c>
      <c r="N738" s="22">
        <v>0</v>
      </c>
    </row>
    <row r="739" spans="1:14" hidden="1" x14ac:dyDescent="0.25">
      <c r="A739" s="5" t="s">
        <v>4215</v>
      </c>
      <c r="B739" s="5" t="s">
        <v>3606</v>
      </c>
      <c r="C739" s="5" t="s">
        <v>849</v>
      </c>
      <c r="D739" s="5" t="s">
        <v>3583</v>
      </c>
      <c r="E739" s="5" t="s">
        <v>3584</v>
      </c>
      <c r="F739" s="5" t="s">
        <v>851</v>
      </c>
      <c r="G739" s="5" t="s">
        <v>3588</v>
      </c>
      <c r="H739" s="51">
        <v>950</v>
      </c>
      <c r="I739" s="22">
        <v>342.99</v>
      </c>
      <c r="J739" s="22">
        <v>361.04</v>
      </c>
      <c r="K739" s="22">
        <v>387.03</v>
      </c>
      <c r="L739" s="47">
        <v>1000</v>
      </c>
      <c r="M739" s="22">
        <v>342.99</v>
      </c>
      <c r="N739" s="22">
        <v>0</v>
      </c>
    </row>
    <row r="740" spans="1:14" x14ac:dyDescent="0.25">
      <c r="A740" s="5" t="s">
        <v>4216</v>
      </c>
      <c r="B740" s="5" t="s">
        <v>3590</v>
      </c>
      <c r="C740" s="5" t="s">
        <v>849</v>
      </c>
      <c r="D740" s="5" t="s">
        <v>3583</v>
      </c>
      <c r="E740" s="5" t="s">
        <v>3584</v>
      </c>
      <c r="F740" s="5" t="s">
        <v>851</v>
      </c>
      <c r="G740" s="5" t="s">
        <v>3588</v>
      </c>
      <c r="H740" s="51">
        <v>416500</v>
      </c>
      <c r="I740" s="22">
        <v>6390.69</v>
      </c>
      <c r="J740" s="22">
        <v>15.34</v>
      </c>
      <c r="K740" s="22">
        <v>15.71</v>
      </c>
      <c r="L740" s="47">
        <v>1000</v>
      </c>
      <c r="M740" s="22">
        <v>6390.69</v>
      </c>
      <c r="N740" s="22">
        <v>0</v>
      </c>
    </row>
    <row r="741" spans="1:14" x14ac:dyDescent="0.25">
      <c r="A741" s="5" t="s">
        <v>4217</v>
      </c>
      <c r="B741" s="5" t="s">
        <v>3590</v>
      </c>
      <c r="C741" s="5" t="s">
        <v>849</v>
      </c>
      <c r="D741" s="5" t="s">
        <v>3583</v>
      </c>
      <c r="E741" s="5" t="s">
        <v>3584</v>
      </c>
      <c r="F741" s="5" t="s">
        <v>851</v>
      </c>
      <c r="G741" s="5" t="s">
        <v>3585</v>
      </c>
      <c r="H741" s="51">
        <v>28.26</v>
      </c>
      <c r="I741" s="22">
        <v>555.14</v>
      </c>
      <c r="J741" s="22">
        <v>19644.02</v>
      </c>
      <c r="K741" s="22">
        <v>23181.41</v>
      </c>
      <c r="L741" s="47">
        <v>1000</v>
      </c>
      <c r="M741" s="22">
        <v>555.14</v>
      </c>
      <c r="N741" s="22">
        <v>0</v>
      </c>
    </row>
    <row r="742" spans="1:14" x14ac:dyDescent="0.25">
      <c r="A742" s="5" t="s">
        <v>4218</v>
      </c>
      <c r="B742" s="5" t="s">
        <v>3590</v>
      </c>
      <c r="C742" s="5" t="s">
        <v>849</v>
      </c>
      <c r="D742" s="5" t="s">
        <v>3583</v>
      </c>
      <c r="E742" s="5" t="s">
        <v>3584</v>
      </c>
      <c r="F742" s="5" t="s">
        <v>851</v>
      </c>
      <c r="G742" s="5" t="s">
        <v>3588</v>
      </c>
      <c r="H742" s="51">
        <v>141710</v>
      </c>
      <c r="I742" s="22">
        <v>1686.62</v>
      </c>
      <c r="J742" s="22">
        <v>11.9</v>
      </c>
      <c r="K742" s="22">
        <v>12</v>
      </c>
      <c r="L742" s="47">
        <v>1000</v>
      </c>
      <c r="M742" s="22">
        <v>1686.62</v>
      </c>
      <c r="N742" s="22">
        <v>0</v>
      </c>
    </row>
    <row r="743" spans="1:14" hidden="1" x14ac:dyDescent="0.25">
      <c r="A743" s="5" t="s">
        <v>4219</v>
      </c>
      <c r="B743" s="5" t="s">
        <v>3606</v>
      </c>
      <c r="C743" s="5" t="s">
        <v>849</v>
      </c>
      <c r="D743" s="5" t="s">
        <v>3583</v>
      </c>
      <c r="E743" s="5" t="s">
        <v>3584</v>
      </c>
      <c r="F743" s="5" t="s">
        <v>851</v>
      </c>
      <c r="G743" s="5" t="s">
        <v>4220</v>
      </c>
      <c r="H743" s="51">
        <v>5350</v>
      </c>
      <c r="I743" s="22">
        <v>65577.91</v>
      </c>
      <c r="J743" s="22">
        <v>12257.55</v>
      </c>
      <c r="K743" s="22">
        <v>12494.5</v>
      </c>
      <c r="L743" s="47">
        <v>1000</v>
      </c>
      <c r="M743" s="22">
        <v>65577.91</v>
      </c>
      <c r="N743" s="22">
        <v>0</v>
      </c>
    </row>
    <row r="744" spans="1:14" hidden="1" x14ac:dyDescent="0.25">
      <c r="A744" s="5" t="s">
        <v>4221</v>
      </c>
      <c r="B744" s="5" t="s">
        <v>3586</v>
      </c>
      <c r="C744" s="5" t="s">
        <v>849</v>
      </c>
      <c r="D744" s="5" t="s">
        <v>3583</v>
      </c>
      <c r="E744" s="5" t="s">
        <v>3584</v>
      </c>
      <c r="F744" s="5" t="s">
        <v>853</v>
      </c>
      <c r="G744" s="5" t="s">
        <v>3603</v>
      </c>
      <c r="H744" s="51">
        <v>0</v>
      </c>
      <c r="I744" s="22">
        <v>0</v>
      </c>
      <c r="J744" s="22">
        <v>0</v>
      </c>
      <c r="K744" s="22">
        <v>1238.8699999999999</v>
      </c>
      <c r="L744" s="47">
        <v>1000</v>
      </c>
      <c r="M744" s="22">
        <v>0</v>
      </c>
      <c r="N744" s="22">
        <v>0</v>
      </c>
    </row>
    <row r="745" spans="1:14" hidden="1" x14ac:dyDescent="0.25">
      <c r="A745" s="5" t="s">
        <v>4222</v>
      </c>
      <c r="B745" s="5" t="s">
        <v>3586</v>
      </c>
      <c r="C745" s="5" t="s">
        <v>849</v>
      </c>
      <c r="D745" s="5" t="s">
        <v>3583</v>
      </c>
      <c r="E745" s="5" t="s">
        <v>3584</v>
      </c>
      <c r="F745" s="5" t="s">
        <v>853</v>
      </c>
      <c r="G745" s="5" t="s">
        <v>3603</v>
      </c>
      <c r="H745" s="51">
        <v>0</v>
      </c>
      <c r="I745" s="22">
        <v>0</v>
      </c>
      <c r="J745" s="22">
        <v>0</v>
      </c>
      <c r="K745" s="22">
        <v>1109.05</v>
      </c>
      <c r="L745" s="47">
        <v>1000</v>
      </c>
      <c r="M745" s="22">
        <v>0</v>
      </c>
      <c r="N745" s="22">
        <v>0</v>
      </c>
    </row>
    <row r="746" spans="1:14" hidden="1" x14ac:dyDescent="0.25">
      <c r="A746" s="5" t="s">
        <v>4223</v>
      </c>
      <c r="B746" s="5" t="s">
        <v>3586</v>
      </c>
      <c r="C746" s="5" t="s">
        <v>849</v>
      </c>
      <c r="D746" s="5" t="s">
        <v>3583</v>
      </c>
      <c r="E746" s="5" t="s">
        <v>3584</v>
      </c>
      <c r="F746" s="5" t="s">
        <v>853</v>
      </c>
      <c r="G746" s="5" t="s">
        <v>3588</v>
      </c>
      <c r="H746" s="51">
        <v>0</v>
      </c>
      <c r="I746" s="22">
        <v>0</v>
      </c>
      <c r="J746" s="22">
        <v>0</v>
      </c>
      <c r="K746" s="22">
        <v>41.89</v>
      </c>
      <c r="L746" s="47">
        <v>1000</v>
      </c>
      <c r="M746" s="22">
        <v>0</v>
      </c>
      <c r="N746" s="22">
        <v>0</v>
      </c>
    </row>
    <row r="747" spans="1:14" hidden="1" x14ac:dyDescent="0.25">
      <c r="A747" s="5" t="s">
        <v>4224</v>
      </c>
      <c r="B747" s="5" t="s">
        <v>3586</v>
      </c>
      <c r="C747" s="5" t="s">
        <v>849</v>
      </c>
      <c r="D747" s="5" t="s">
        <v>3583</v>
      </c>
      <c r="E747" s="5" t="s">
        <v>3584</v>
      </c>
      <c r="F747" s="5" t="s">
        <v>853</v>
      </c>
      <c r="G747" s="5" t="s">
        <v>3588</v>
      </c>
      <c r="H747" s="51">
        <v>0</v>
      </c>
      <c r="I747" s="22">
        <v>0</v>
      </c>
      <c r="J747" s="22">
        <v>0</v>
      </c>
      <c r="K747" s="22">
        <v>342.79</v>
      </c>
      <c r="L747" s="47">
        <v>1000</v>
      </c>
      <c r="M747" s="22">
        <v>0</v>
      </c>
      <c r="N747" s="22">
        <v>0</v>
      </c>
    </row>
    <row r="748" spans="1:14" hidden="1" x14ac:dyDescent="0.25">
      <c r="A748" s="5" t="s">
        <v>4225</v>
      </c>
      <c r="B748" s="5" t="s">
        <v>3592</v>
      </c>
      <c r="C748" s="5" t="s">
        <v>849</v>
      </c>
      <c r="D748" s="5" t="s">
        <v>3583</v>
      </c>
      <c r="E748" s="5" t="s">
        <v>3584</v>
      </c>
      <c r="F748" s="5" t="s">
        <v>853</v>
      </c>
      <c r="G748" s="5" t="s">
        <v>3603</v>
      </c>
      <c r="H748" s="51">
        <v>0</v>
      </c>
      <c r="I748" s="22">
        <v>0</v>
      </c>
      <c r="J748" s="22">
        <v>0</v>
      </c>
      <c r="K748" s="22">
        <v>1315.33</v>
      </c>
      <c r="L748" s="47">
        <v>1000</v>
      </c>
      <c r="M748" s="22">
        <v>0</v>
      </c>
      <c r="N748" s="22">
        <v>0</v>
      </c>
    </row>
    <row r="749" spans="1:14" x14ac:dyDescent="0.25">
      <c r="A749" s="5" t="s">
        <v>4226</v>
      </c>
      <c r="B749" s="5" t="s">
        <v>3590</v>
      </c>
      <c r="C749" s="5" t="s">
        <v>849</v>
      </c>
      <c r="D749" s="5" t="s">
        <v>3583</v>
      </c>
      <c r="E749" s="5" t="s">
        <v>3584</v>
      </c>
      <c r="F749" s="5" t="s">
        <v>851</v>
      </c>
      <c r="G749" s="5" t="s">
        <v>3585</v>
      </c>
      <c r="H749" s="51">
        <v>6908.88</v>
      </c>
      <c r="I749" s="22">
        <v>44152.959999999999</v>
      </c>
      <c r="J749" s="22">
        <v>6390.76</v>
      </c>
      <c r="K749" s="22">
        <v>6500.54</v>
      </c>
      <c r="L749" s="47">
        <v>1000</v>
      </c>
      <c r="M749" s="22">
        <v>44152.959999999999</v>
      </c>
      <c r="N749" s="22">
        <v>0</v>
      </c>
    </row>
    <row r="750" spans="1:14" hidden="1" x14ac:dyDescent="0.25">
      <c r="A750" s="5" t="s">
        <v>4227</v>
      </c>
      <c r="B750" s="5" t="s">
        <v>3582</v>
      </c>
      <c r="C750" s="5" t="s">
        <v>849</v>
      </c>
      <c r="D750" s="5" t="s">
        <v>3583</v>
      </c>
      <c r="E750" s="5" t="s">
        <v>3584</v>
      </c>
      <c r="F750" s="5" t="s">
        <v>853</v>
      </c>
      <c r="G750" s="5" t="s">
        <v>3588</v>
      </c>
      <c r="H750" s="51">
        <v>0</v>
      </c>
      <c r="I750" s="22">
        <v>0</v>
      </c>
      <c r="J750" s="22">
        <v>0</v>
      </c>
      <c r="K750" s="22">
        <v>18.8</v>
      </c>
      <c r="L750" s="47">
        <v>1000</v>
      </c>
      <c r="M750" s="22">
        <v>0</v>
      </c>
      <c r="N750" s="22">
        <v>0</v>
      </c>
    </row>
    <row r="751" spans="1:14" hidden="1" x14ac:dyDescent="0.25">
      <c r="A751" s="5" t="s">
        <v>4227</v>
      </c>
      <c r="B751" s="5" t="s">
        <v>3586</v>
      </c>
      <c r="C751" s="5" t="s">
        <v>849</v>
      </c>
      <c r="D751" s="5" t="s">
        <v>3583</v>
      </c>
      <c r="E751" s="5" t="s">
        <v>3584</v>
      </c>
      <c r="F751" s="5" t="s">
        <v>853</v>
      </c>
      <c r="G751" s="5" t="s">
        <v>3588</v>
      </c>
      <c r="H751" s="51">
        <v>0</v>
      </c>
      <c r="I751" s="22">
        <v>0</v>
      </c>
      <c r="J751" s="22">
        <v>0</v>
      </c>
      <c r="K751" s="22">
        <v>18.8</v>
      </c>
      <c r="L751" s="47">
        <v>1000</v>
      </c>
      <c r="M751" s="22">
        <v>0</v>
      </c>
      <c r="N751" s="22">
        <v>0</v>
      </c>
    </row>
    <row r="752" spans="1:14" x14ac:dyDescent="0.25">
      <c r="A752" s="5" t="s">
        <v>4228</v>
      </c>
      <c r="B752" s="5" t="s">
        <v>3590</v>
      </c>
      <c r="C752" s="5" t="s">
        <v>849</v>
      </c>
      <c r="D752" s="5" t="s">
        <v>3583</v>
      </c>
      <c r="E752" s="5" t="s">
        <v>3584</v>
      </c>
      <c r="F752" s="5" t="s">
        <v>853</v>
      </c>
      <c r="G752" s="5" t="s">
        <v>3585</v>
      </c>
      <c r="H752" s="51">
        <v>0</v>
      </c>
      <c r="I752" s="22">
        <v>0</v>
      </c>
      <c r="J752" s="22">
        <v>13256.67</v>
      </c>
      <c r="K752" s="22">
        <v>13370.02</v>
      </c>
      <c r="L752" s="47">
        <v>1000</v>
      </c>
      <c r="M752" s="22">
        <v>0</v>
      </c>
      <c r="N752" s="22">
        <v>0</v>
      </c>
    </row>
    <row r="753" spans="1:14" x14ac:dyDescent="0.25">
      <c r="A753" s="5" t="s">
        <v>4229</v>
      </c>
      <c r="B753" s="5" t="s">
        <v>3590</v>
      </c>
      <c r="C753" s="5" t="s">
        <v>849</v>
      </c>
      <c r="D753" s="5" t="s">
        <v>3583</v>
      </c>
      <c r="E753" s="5" t="s">
        <v>3584</v>
      </c>
      <c r="F753" s="5" t="s">
        <v>851</v>
      </c>
      <c r="G753" s="5" t="s">
        <v>3585</v>
      </c>
      <c r="H753" s="51">
        <v>950</v>
      </c>
      <c r="I753" s="22">
        <v>2209.46</v>
      </c>
      <c r="J753" s="22">
        <v>2325.75</v>
      </c>
      <c r="K753" s="22">
        <v>1910.69</v>
      </c>
      <c r="L753" s="47">
        <v>1000</v>
      </c>
      <c r="M753" s="22">
        <v>2209.46</v>
      </c>
      <c r="N753" s="22">
        <v>0</v>
      </c>
    </row>
    <row r="754" spans="1:14" x14ac:dyDescent="0.25">
      <c r="A754" s="5" t="s">
        <v>4230</v>
      </c>
      <c r="B754" s="5" t="s">
        <v>3590</v>
      </c>
      <c r="C754" s="5" t="s">
        <v>849</v>
      </c>
      <c r="D754" s="5" t="s">
        <v>3583</v>
      </c>
      <c r="E754" s="5" t="s">
        <v>3584</v>
      </c>
      <c r="F754" s="5" t="s">
        <v>853</v>
      </c>
      <c r="G754" s="5" t="s">
        <v>3585</v>
      </c>
      <c r="H754" s="51">
        <v>0</v>
      </c>
      <c r="I754" s="22">
        <v>0</v>
      </c>
      <c r="J754" s="22">
        <v>0</v>
      </c>
      <c r="K754" s="22">
        <v>12100</v>
      </c>
      <c r="L754" s="47">
        <v>1000</v>
      </c>
      <c r="M754" s="22">
        <v>0</v>
      </c>
      <c r="N754" s="22">
        <v>0</v>
      </c>
    </row>
    <row r="755" spans="1:14" x14ac:dyDescent="0.25">
      <c r="A755" s="5" t="s">
        <v>4231</v>
      </c>
      <c r="B755" s="5" t="s">
        <v>3590</v>
      </c>
      <c r="C755" s="5" t="s">
        <v>849</v>
      </c>
      <c r="D755" s="5" t="s">
        <v>3583</v>
      </c>
      <c r="E755" s="5" t="s">
        <v>3584</v>
      </c>
      <c r="F755" s="5" t="s">
        <v>853</v>
      </c>
      <c r="G755" s="5" t="s">
        <v>3585</v>
      </c>
      <c r="H755" s="51">
        <v>0</v>
      </c>
      <c r="I755" s="22">
        <v>0</v>
      </c>
      <c r="J755" s="22">
        <v>0</v>
      </c>
      <c r="K755" s="22">
        <v>1512</v>
      </c>
      <c r="L755" s="47">
        <v>1000</v>
      </c>
      <c r="M755" s="22">
        <v>0</v>
      </c>
      <c r="N755" s="22">
        <v>0</v>
      </c>
    </row>
    <row r="756" spans="1:14" x14ac:dyDescent="0.25">
      <c r="A756" s="5" t="s">
        <v>4232</v>
      </c>
      <c r="B756" s="5" t="s">
        <v>3590</v>
      </c>
      <c r="C756" s="5" t="s">
        <v>849</v>
      </c>
      <c r="D756" s="5" t="s">
        <v>3583</v>
      </c>
      <c r="E756" s="5" t="s">
        <v>3584</v>
      </c>
      <c r="F756" s="5" t="s">
        <v>853</v>
      </c>
      <c r="G756" s="5" t="s">
        <v>3585</v>
      </c>
      <c r="H756" s="51">
        <v>0</v>
      </c>
      <c r="I756" s="22">
        <v>0</v>
      </c>
      <c r="J756" s="22">
        <v>0</v>
      </c>
      <c r="K756" s="22">
        <v>1230</v>
      </c>
      <c r="L756" s="47">
        <v>1000</v>
      </c>
      <c r="M756" s="22">
        <v>0</v>
      </c>
      <c r="N756" s="22">
        <v>0</v>
      </c>
    </row>
    <row r="757" spans="1:14" x14ac:dyDescent="0.25">
      <c r="A757" s="5" t="s">
        <v>4233</v>
      </c>
      <c r="B757" s="5" t="s">
        <v>3590</v>
      </c>
      <c r="C757" s="5" t="s">
        <v>849</v>
      </c>
      <c r="D757" s="5" t="s">
        <v>3583</v>
      </c>
      <c r="E757" s="5" t="s">
        <v>3584</v>
      </c>
      <c r="F757" s="5" t="s">
        <v>853</v>
      </c>
      <c r="G757" s="5" t="s">
        <v>3585</v>
      </c>
      <c r="H757" s="51">
        <v>0</v>
      </c>
      <c r="I757" s="22">
        <v>0</v>
      </c>
      <c r="J757" s="22">
        <v>0</v>
      </c>
      <c r="K757" s="22">
        <v>1980</v>
      </c>
      <c r="L757" s="47">
        <v>1000</v>
      </c>
      <c r="M757" s="22">
        <v>0</v>
      </c>
      <c r="N757" s="22">
        <v>0</v>
      </c>
    </row>
    <row r="758" spans="1:14" hidden="1" x14ac:dyDescent="0.25">
      <c r="A758" s="5" t="s">
        <v>4234</v>
      </c>
      <c r="B758" s="5" t="s">
        <v>3582</v>
      </c>
      <c r="C758" s="5" t="s">
        <v>849</v>
      </c>
      <c r="D758" s="5" t="s">
        <v>3583</v>
      </c>
      <c r="E758" s="5" t="s">
        <v>3584</v>
      </c>
      <c r="F758" s="5" t="s">
        <v>853</v>
      </c>
      <c r="G758" s="5" t="s">
        <v>3603</v>
      </c>
      <c r="H758" s="51">
        <v>0</v>
      </c>
      <c r="I758" s="22">
        <v>0</v>
      </c>
      <c r="J758" s="22">
        <v>0</v>
      </c>
      <c r="K758" s="22">
        <v>1033.03</v>
      </c>
      <c r="L758" s="47">
        <v>1000</v>
      </c>
      <c r="M758" s="22">
        <v>0</v>
      </c>
      <c r="N758" s="22">
        <v>0</v>
      </c>
    </row>
    <row r="759" spans="1:14" hidden="1" x14ac:dyDescent="0.25">
      <c r="A759" s="5" t="s">
        <v>4235</v>
      </c>
      <c r="B759" s="5" t="s">
        <v>3582</v>
      </c>
      <c r="C759" s="5" t="s">
        <v>849</v>
      </c>
      <c r="D759" s="5" t="s">
        <v>3583</v>
      </c>
      <c r="E759" s="5" t="s">
        <v>3584</v>
      </c>
      <c r="F759" s="5" t="s">
        <v>853</v>
      </c>
      <c r="G759" s="5" t="s">
        <v>3588</v>
      </c>
      <c r="H759" s="51">
        <v>0</v>
      </c>
      <c r="I759" s="22">
        <v>0</v>
      </c>
      <c r="J759" s="22">
        <v>0</v>
      </c>
      <c r="K759" s="22">
        <v>18.899999999999999</v>
      </c>
      <c r="L759" s="47">
        <v>1000</v>
      </c>
      <c r="M759" s="22">
        <v>0</v>
      </c>
      <c r="N759" s="22">
        <v>0</v>
      </c>
    </row>
    <row r="760" spans="1:14" x14ac:dyDescent="0.25">
      <c r="A760" s="5" t="s">
        <v>4236</v>
      </c>
      <c r="B760" s="5" t="s">
        <v>3590</v>
      </c>
      <c r="C760" s="5" t="s">
        <v>849</v>
      </c>
      <c r="D760" s="5" t="s">
        <v>3583</v>
      </c>
      <c r="E760" s="5" t="s">
        <v>3584</v>
      </c>
      <c r="F760" s="5" t="s">
        <v>853</v>
      </c>
      <c r="G760" s="5" t="s">
        <v>3603</v>
      </c>
      <c r="H760" s="51">
        <v>0</v>
      </c>
      <c r="I760" s="22">
        <v>0</v>
      </c>
      <c r="J760" s="22">
        <v>0</v>
      </c>
      <c r="K760" s="22">
        <v>1204.01</v>
      </c>
      <c r="L760" s="47">
        <v>1000</v>
      </c>
      <c r="M760" s="22">
        <v>0</v>
      </c>
      <c r="N760" s="22">
        <v>0</v>
      </c>
    </row>
    <row r="761" spans="1:14" x14ac:dyDescent="0.25">
      <c r="A761" s="5" t="s">
        <v>4237</v>
      </c>
      <c r="B761" s="5" t="s">
        <v>3590</v>
      </c>
      <c r="C761" s="5" t="s">
        <v>849</v>
      </c>
      <c r="D761" s="5" t="s">
        <v>3583</v>
      </c>
      <c r="E761" s="5" t="s">
        <v>3584</v>
      </c>
      <c r="F761" s="5" t="s">
        <v>853</v>
      </c>
      <c r="G761" s="5" t="s">
        <v>3603</v>
      </c>
      <c r="H761" s="51">
        <v>0</v>
      </c>
      <c r="I761" s="22">
        <v>0</v>
      </c>
      <c r="J761" s="22">
        <v>0</v>
      </c>
      <c r="K761" s="22">
        <v>1204.01</v>
      </c>
      <c r="L761" s="47">
        <v>1000</v>
      </c>
      <c r="M761" s="22">
        <v>0</v>
      </c>
      <c r="N761" s="22">
        <v>0</v>
      </c>
    </row>
    <row r="762" spans="1:14" x14ac:dyDescent="0.25">
      <c r="A762" s="5" t="s">
        <v>4238</v>
      </c>
      <c r="B762" s="5" t="s">
        <v>3590</v>
      </c>
      <c r="C762" s="5" t="s">
        <v>849</v>
      </c>
      <c r="D762" s="5" t="s">
        <v>3583</v>
      </c>
      <c r="E762" s="5" t="s">
        <v>3584</v>
      </c>
      <c r="F762" s="5" t="s">
        <v>853</v>
      </c>
      <c r="G762" s="5" t="s">
        <v>3603</v>
      </c>
      <c r="H762" s="51">
        <v>0</v>
      </c>
      <c r="I762" s="22">
        <v>0</v>
      </c>
      <c r="J762" s="22">
        <v>0</v>
      </c>
      <c r="K762" s="22">
        <v>1257.8</v>
      </c>
      <c r="L762" s="47">
        <v>1000</v>
      </c>
      <c r="M762" s="22">
        <v>0</v>
      </c>
      <c r="N762" s="22">
        <v>0</v>
      </c>
    </row>
    <row r="763" spans="1:14" x14ac:dyDescent="0.25">
      <c r="A763" s="5" t="s">
        <v>4239</v>
      </c>
      <c r="B763" s="5" t="s">
        <v>3590</v>
      </c>
      <c r="C763" s="5" t="s">
        <v>849</v>
      </c>
      <c r="D763" s="5" t="s">
        <v>3583</v>
      </c>
      <c r="E763" s="5" t="s">
        <v>3584</v>
      </c>
      <c r="F763" s="5" t="s">
        <v>853</v>
      </c>
      <c r="G763" s="5" t="s">
        <v>3603</v>
      </c>
      <c r="H763" s="51">
        <v>0</v>
      </c>
      <c r="I763" s="22">
        <v>0</v>
      </c>
      <c r="J763" s="22">
        <v>0</v>
      </c>
      <c r="K763" s="22">
        <v>1113.5</v>
      </c>
      <c r="L763" s="47">
        <v>1000</v>
      </c>
      <c r="M763" s="22">
        <v>0</v>
      </c>
      <c r="N763" s="22">
        <v>0</v>
      </c>
    </row>
    <row r="764" spans="1:14" x14ac:dyDescent="0.25">
      <c r="A764" s="5" t="s">
        <v>4240</v>
      </c>
      <c r="B764" s="5" t="s">
        <v>3590</v>
      </c>
      <c r="C764" s="5" t="s">
        <v>849</v>
      </c>
      <c r="D764" s="5" t="s">
        <v>3583</v>
      </c>
      <c r="E764" s="5" t="s">
        <v>3584</v>
      </c>
      <c r="F764" s="5" t="s">
        <v>853</v>
      </c>
      <c r="G764" s="5" t="s">
        <v>3603</v>
      </c>
      <c r="H764" s="51">
        <v>0</v>
      </c>
      <c r="I764" s="22">
        <v>0</v>
      </c>
      <c r="J764" s="22">
        <v>0</v>
      </c>
      <c r="K764" s="22">
        <v>1171.4000000000001</v>
      </c>
      <c r="L764" s="47">
        <v>1000</v>
      </c>
      <c r="M764" s="22">
        <v>0</v>
      </c>
      <c r="N764" s="22">
        <v>0</v>
      </c>
    </row>
    <row r="765" spans="1:14" hidden="1" x14ac:dyDescent="0.25">
      <c r="A765" s="5" t="s">
        <v>4241</v>
      </c>
      <c r="B765" s="5" t="s">
        <v>3582</v>
      </c>
      <c r="C765" s="5" t="s">
        <v>849</v>
      </c>
      <c r="D765" s="5" t="s">
        <v>3583</v>
      </c>
      <c r="E765" s="5" t="s">
        <v>3584</v>
      </c>
      <c r="F765" s="5" t="s">
        <v>851</v>
      </c>
      <c r="G765" s="5" t="s">
        <v>3588</v>
      </c>
      <c r="H765" s="51">
        <v>0</v>
      </c>
      <c r="I765" s="22">
        <v>0</v>
      </c>
      <c r="J765" s="22">
        <v>878.64</v>
      </c>
      <c r="K765" s="22">
        <v>886.2</v>
      </c>
      <c r="L765" s="47">
        <v>1000</v>
      </c>
      <c r="M765" s="22">
        <v>0</v>
      </c>
      <c r="N765" s="22">
        <v>0</v>
      </c>
    </row>
    <row r="766" spans="1:14" hidden="1" x14ac:dyDescent="0.25">
      <c r="A766" s="5" t="s">
        <v>4242</v>
      </c>
      <c r="B766" s="5" t="s">
        <v>3606</v>
      </c>
      <c r="C766" s="5" t="s">
        <v>849</v>
      </c>
      <c r="D766" s="5" t="s">
        <v>3583</v>
      </c>
      <c r="E766" s="5" t="s">
        <v>3584</v>
      </c>
      <c r="F766" s="5" t="s">
        <v>853</v>
      </c>
      <c r="G766" s="5" t="s">
        <v>3588</v>
      </c>
      <c r="H766" s="51">
        <v>0</v>
      </c>
      <c r="I766" s="22">
        <v>0</v>
      </c>
      <c r="J766" s="22">
        <v>247.93</v>
      </c>
      <c r="K766" s="22">
        <v>253.88</v>
      </c>
      <c r="L766" s="47">
        <v>1000</v>
      </c>
      <c r="M766" s="22">
        <v>0</v>
      </c>
      <c r="N766" s="22">
        <v>0</v>
      </c>
    </row>
    <row r="767" spans="1:14" hidden="1" x14ac:dyDescent="0.25">
      <c r="A767" s="5" t="s">
        <v>4243</v>
      </c>
      <c r="B767" s="5" t="s">
        <v>3586</v>
      </c>
      <c r="C767" s="5" t="s">
        <v>849</v>
      </c>
      <c r="D767" s="5" t="s">
        <v>3583</v>
      </c>
      <c r="E767" s="5" t="s">
        <v>3584</v>
      </c>
      <c r="F767" s="5" t="s">
        <v>851</v>
      </c>
      <c r="G767" s="5" t="s">
        <v>3585</v>
      </c>
      <c r="H767" s="51">
        <v>1408</v>
      </c>
      <c r="I767" s="22">
        <v>613.30999999999995</v>
      </c>
      <c r="J767" s="22">
        <v>435.59</v>
      </c>
      <c r="K767" s="22">
        <v>412.21</v>
      </c>
      <c r="L767" s="47">
        <v>1000</v>
      </c>
      <c r="M767" s="22">
        <v>613.30999999999995</v>
      </c>
      <c r="N767" s="22">
        <v>0</v>
      </c>
    </row>
    <row r="768" spans="1:14" hidden="1" x14ac:dyDescent="0.25">
      <c r="A768" s="5" t="s">
        <v>4244</v>
      </c>
      <c r="B768" s="5" t="s">
        <v>3586</v>
      </c>
      <c r="C768" s="5" t="s">
        <v>849</v>
      </c>
      <c r="D768" s="5" t="s">
        <v>3583</v>
      </c>
      <c r="E768" s="5" t="s">
        <v>3584</v>
      </c>
      <c r="F768" s="5" t="s">
        <v>851</v>
      </c>
      <c r="G768" s="5" t="s">
        <v>3585</v>
      </c>
      <c r="H768" s="51">
        <v>61145</v>
      </c>
      <c r="I768" s="22">
        <v>179608.11</v>
      </c>
      <c r="J768" s="22">
        <v>2937.41</v>
      </c>
      <c r="K768" s="22">
        <v>2792.47</v>
      </c>
      <c r="L768" s="47">
        <v>1000</v>
      </c>
      <c r="M768" s="22">
        <v>179608.11</v>
      </c>
      <c r="N768" s="22">
        <v>0</v>
      </c>
    </row>
    <row r="769" spans="1:14" hidden="1" x14ac:dyDescent="0.25">
      <c r="A769" s="5" t="s">
        <v>4245</v>
      </c>
      <c r="B769" s="5" t="s">
        <v>3586</v>
      </c>
      <c r="C769" s="5" t="s">
        <v>849</v>
      </c>
      <c r="D769" s="5" t="s">
        <v>3583</v>
      </c>
      <c r="E769" s="5" t="s">
        <v>3584</v>
      </c>
      <c r="F769" s="5" t="s">
        <v>853</v>
      </c>
      <c r="G769" s="5" t="s">
        <v>3603</v>
      </c>
      <c r="H769" s="51">
        <v>0</v>
      </c>
      <c r="I769" s="22">
        <v>0</v>
      </c>
      <c r="J769" s="22">
        <v>0</v>
      </c>
      <c r="K769" s="22">
        <v>473.26</v>
      </c>
      <c r="L769" s="47">
        <v>1000</v>
      </c>
      <c r="M769" s="22">
        <v>0</v>
      </c>
      <c r="N769" s="22">
        <v>0</v>
      </c>
    </row>
    <row r="770" spans="1:14" hidden="1" x14ac:dyDescent="0.25">
      <c r="A770" s="5" t="s">
        <v>4246</v>
      </c>
      <c r="B770" s="5" t="s">
        <v>3586</v>
      </c>
      <c r="C770" s="5" t="s">
        <v>849</v>
      </c>
      <c r="D770" s="5" t="s">
        <v>3583</v>
      </c>
      <c r="E770" s="5" t="s">
        <v>3584</v>
      </c>
      <c r="F770" s="5" t="s">
        <v>851</v>
      </c>
      <c r="G770" s="5" t="s">
        <v>3588</v>
      </c>
      <c r="H770" s="51">
        <v>252000</v>
      </c>
      <c r="I770" s="22">
        <v>7222.69</v>
      </c>
      <c r="J770" s="22">
        <v>28.66</v>
      </c>
      <c r="K770" s="22">
        <v>29.02</v>
      </c>
      <c r="L770" s="47">
        <v>1000</v>
      </c>
      <c r="M770" s="22">
        <v>7222.69</v>
      </c>
      <c r="N770" s="22">
        <v>0</v>
      </c>
    </row>
    <row r="771" spans="1:14" hidden="1" x14ac:dyDescent="0.25">
      <c r="A771" s="5" t="s">
        <v>4247</v>
      </c>
      <c r="B771" s="5" t="s">
        <v>3586</v>
      </c>
      <c r="C771" s="5" t="s">
        <v>849</v>
      </c>
      <c r="D771" s="5" t="s">
        <v>3583</v>
      </c>
      <c r="E771" s="5" t="s">
        <v>3584</v>
      </c>
      <c r="F771" s="5" t="s">
        <v>853</v>
      </c>
      <c r="G771" s="5" t="s">
        <v>3603</v>
      </c>
      <c r="H771" s="51">
        <v>0</v>
      </c>
      <c r="I771" s="22">
        <v>0</v>
      </c>
      <c r="J771" s="22">
        <v>0</v>
      </c>
      <c r="K771" s="22">
        <v>1242.25</v>
      </c>
      <c r="L771" s="47">
        <v>1000</v>
      </c>
      <c r="M771" s="22">
        <v>0</v>
      </c>
      <c r="N771" s="22">
        <v>0</v>
      </c>
    </row>
    <row r="772" spans="1:14" hidden="1" x14ac:dyDescent="0.25">
      <c r="A772" s="5" t="s">
        <v>4248</v>
      </c>
      <c r="B772" s="5" t="s">
        <v>3586</v>
      </c>
      <c r="C772" s="5" t="s">
        <v>849</v>
      </c>
      <c r="D772" s="5" t="s">
        <v>3583</v>
      </c>
      <c r="E772" s="5" t="s">
        <v>3584</v>
      </c>
      <c r="F772" s="5" t="s">
        <v>851</v>
      </c>
      <c r="G772" s="5" t="s">
        <v>3588</v>
      </c>
      <c r="H772" s="51">
        <v>5160</v>
      </c>
      <c r="I772" s="22">
        <v>537.20000000000005</v>
      </c>
      <c r="J772" s="22">
        <v>104.11</v>
      </c>
      <c r="K772" s="22">
        <v>98.54</v>
      </c>
      <c r="L772" s="47">
        <v>1000</v>
      </c>
      <c r="M772" s="22">
        <v>537.20000000000005</v>
      </c>
      <c r="N772" s="22">
        <v>0</v>
      </c>
    </row>
    <row r="773" spans="1:14" hidden="1" x14ac:dyDescent="0.25">
      <c r="A773" s="5" t="s">
        <v>4249</v>
      </c>
      <c r="B773" s="5" t="s">
        <v>3586</v>
      </c>
      <c r="C773" s="5" t="s">
        <v>849</v>
      </c>
      <c r="D773" s="5" t="s">
        <v>3583</v>
      </c>
      <c r="E773" s="5" t="s">
        <v>3584</v>
      </c>
      <c r="F773" s="5" t="s">
        <v>851</v>
      </c>
      <c r="G773" s="5" t="s">
        <v>3588</v>
      </c>
      <c r="H773" s="51">
        <v>18000</v>
      </c>
      <c r="I773" s="22">
        <v>1398.62</v>
      </c>
      <c r="J773" s="22">
        <v>77.7</v>
      </c>
      <c r="K773" s="22">
        <v>80.900000000000006</v>
      </c>
      <c r="L773" s="47">
        <v>1000</v>
      </c>
      <c r="M773" s="22">
        <v>1398.62</v>
      </c>
      <c r="N773" s="22">
        <v>0</v>
      </c>
    </row>
    <row r="774" spans="1:14" hidden="1" x14ac:dyDescent="0.25">
      <c r="A774" s="5" t="s">
        <v>4250</v>
      </c>
      <c r="B774" s="5" t="s">
        <v>3586</v>
      </c>
      <c r="C774" s="5" t="s">
        <v>849</v>
      </c>
      <c r="D774" s="5" t="s">
        <v>3583</v>
      </c>
      <c r="E774" s="5" t="s">
        <v>3584</v>
      </c>
      <c r="F774" s="5" t="s">
        <v>853</v>
      </c>
      <c r="G774" s="5" t="s">
        <v>3603</v>
      </c>
      <c r="H774" s="51">
        <v>0</v>
      </c>
      <c r="I774" s="22">
        <v>0</v>
      </c>
      <c r="J774" s="22">
        <v>0</v>
      </c>
      <c r="K774" s="22">
        <v>2658.11</v>
      </c>
      <c r="L774" s="47">
        <v>1000</v>
      </c>
      <c r="M774" s="22">
        <v>0</v>
      </c>
      <c r="N774" s="22">
        <v>0</v>
      </c>
    </row>
    <row r="775" spans="1:14" x14ac:dyDescent="0.25">
      <c r="A775" s="5" t="s">
        <v>4251</v>
      </c>
      <c r="B775" s="5" t="s">
        <v>3590</v>
      </c>
      <c r="C775" s="5" t="s">
        <v>849</v>
      </c>
      <c r="D775" s="5" t="s">
        <v>3583</v>
      </c>
      <c r="E775" s="5" t="s">
        <v>3584</v>
      </c>
      <c r="F775" s="5" t="s">
        <v>853</v>
      </c>
      <c r="G775" s="5" t="s">
        <v>3603</v>
      </c>
      <c r="H775" s="51">
        <v>0</v>
      </c>
      <c r="I775" s="22">
        <v>0</v>
      </c>
      <c r="J775" s="22">
        <v>0</v>
      </c>
      <c r="K775" s="22">
        <v>6211.58</v>
      </c>
      <c r="L775" s="47">
        <v>1000</v>
      </c>
      <c r="M775" s="22">
        <v>0</v>
      </c>
      <c r="N775" s="22">
        <v>0</v>
      </c>
    </row>
    <row r="776" spans="1:14" hidden="1" x14ac:dyDescent="0.25">
      <c r="A776" s="5" t="s">
        <v>4252</v>
      </c>
      <c r="B776" s="5" t="s">
        <v>3592</v>
      </c>
      <c r="C776" s="5" t="s">
        <v>849</v>
      </c>
      <c r="D776" s="5" t="s">
        <v>3583</v>
      </c>
      <c r="E776" s="5" t="s">
        <v>3584</v>
      </c>
      <c r="F776" s="5" t="s">
        <v>853</v>
      </c>
      <c r="G776" s="5" t="s">
        <v>3603</v>
      </c>
      <c r="H776" s="51">
        <v>0</v>
      </c>
      <c r="I776" s="22">
        <v>0</v>
      </c>
      <c r="J776" s="22">
        <v>0</v>
      </c>
      <c r="K776" s="22">
        <v>1350.87</v>
      </c>
      <c r="L776" s="47">
        <v>1000</v>
      </c>
      <c r="M776" s="22">
        <v>0</v>
      </c>
      <c r="N776" s="22">
        <v>0</v>
      </c>
    </row>
    <row r="777" spans="1:14" hidden="1" x14ac:dyDescent="0.25">
      <c r="A777" s="5" t="s">
        <v>4253</v>
      </c>
      <c r="B777" s="5" t="s">
        <v>3582</v>
      </c>
      <c r="C777" s="5" t="s">
        <v>849</v>
      </c>
      <c r="D777" s="5" t="s">
        <v>3583</v>
      </c>
      <c r="E777" s="5" t="s">
        <v>3584</v>
      </c>
      <c r="F777" s="5" t="s">
        <v>853</v>
      </c>
      <c r="G777" s="5" t="s">
        <v>3588</v>
      </c>
      <c r="H777" s="51">
        <v>0</v>
      </c>
      <c r="I777" s="22">
        <v>0</v>
      </c>
      <c r="J777" s="22">
        <v>259.89999999999998</v>
      </c>
      <c r="K777" s="22">
        <v>266.14</v>
      </c>
      <c r="L777" s="47">
        <v>1000</v>
      </c>
      <c r="M777" s="22">
        <v>0</v>
      </c>
      <c r="N777" s="22">
        <v>0</v>
      </c>
    </row>
    <row r="778" spans="1:14" hidden="1" x14ac:dyDescent="0.25">
      <c r="A778" s="5" t="s">
        <v>4254</v>
      </c>
      <c r="B778" s="5" t="s">
        <v>3582</v>
      </c>
      <c r="C778" s="5" t="s">
        <v>849</v>
      </c>
      <c r="D778" s="5" t="s">
        <v>3583</v>
      </c>
      <c r="E778" s="5" t="s">
        <v>3584</v>
      </c>
      <c r="F778" s="5" t="s">
        <v>853</v>
      </c>
      <c r="G778" s="5" t="s">
        <v>3588</v>
      </c>
      <c r="H778" s="51">
        <v>0</v>
      </c>
      <c r="I778" s="22">
        <v>0</v>
      </c>
      <c r="J778" s="22">
        <v>259.89999999999998</v>
      </c>
      <c r="K778" s="22">
        <v>266.14</v>
      </c>
      <c r="L778" s="47">
        <v>1000</v>
      </c>
      <c r="M778" s="22">
        <v>0</v>
      </c>
      <c r="N778" s="22">
        <v>0</v>
      </c>
    </row>
    <row r="779" spans="1:14" hidden="1" x14ac:dyDescent="0.25">
      <c r="A779" s="5" t="s">
        <v>4255</v>
      </c>
      <c r="B779" s="5" t="s">
        <v>3582</v>
      </c>
      <c r="C779" s="5" t="s">
        <v>849</v>
      </c>
      <c r="D779" s="5" t="s">
        <v>3583</v>
      </c>
      <c r="E779" s="5" t="s">
        <v>3584</v>
      </c>
      <c r="F779" s="5" t="s">
        <v>853</v>
      </c>
      <c r="G779" s="5" t="s">
        <v>3588</v>
      </c>
      <c r="H779" s="51">
        <v>0</v>
      </c>
      <c r="I779" s="22">
        <v>0</v>
      </c>
      <c r="J779" s="22">
        <v>259.89999999999998</v>
      </c>
      <c r="K779" s="22">
        <v>266.14</v>
      </c>
      <c r="L779" s="47">
        <v>1000</v>
      </c>
      <c r="M779" s="22">
        <v>0</v>
      </c>
      <c r="N779" s="22">
        <v>0</v>
      </c>
    </row>
    <row r="780" spans="1:14" hidden="1" x14ac:dyDescent="0.25">
      <c r="A780" s="5" t="s">
        <v>4256</v>
      </c>
      <c r="B780" s="5" t="s">
        <v>3586</v>
      </c>
      <c r="C780" s="5" t="s">
        <v>849</v>
      </c>
      <c r="D780" s="5" t="s">
        <v>3583</v>
      </c>
      <c r="E780" s="5" t="s">
        <v>3584</v>
      </c>
      <c r="F780" s="5" t="s">
        <v>853</v>
      </c>
      <c r="G780" s="5" t="s">
        <v>3603</v>
      </c>
      <c r="H780" s="51">
        <v>0</v>
      </c>
      <c r="I780" s="22">
        <v>0</v>
      </c>
      <c r="J780" s="22">
        <v>0</v>
      </c>
      <c r="K780" s="22">
        <v>1014.93</v>
      </c>
      <c r="L780" s="47">
        <v>1000</v>
      </c>
      <c r="M780" s="22">
        <v>0</v>
      </c>
      <c r="N780" s="22">
        <v>0</v>
      </c>
    </row>
    <row r="781" spans="1:14" hidden="1" x14ac:dyDescent="0.25">
      <c r="A781" s="5" t="s">
        <v>4257</v>
      </c>
      <c r="B781" s="5" t="s">
        <v>3586</v>
      </c>
      <c r="C781" s="5" t="s">
        <v>849</v>
      </c>
      <c r="D781" s="5" t="s">
        <v>3583</v>
      </c>
      <c r="E781" s="5" t="s">
        <v>3584</v>
      </c>
      <c r="F781" s="5" t="s">
        <v>853</v>
      </c>
      <c r="G781" s="5" t="s">
        <v>3603</v>
      </c>
      <c r="H781" s="51">
        <v>0</v>
      </c>
      <c r="I781" s="22">
        <v>0</v>
      </c>
      <c r="J781" s="22">
        <v>0</v>
      </c>
      <c r="K781" s="22">
        <v>622.99</v>
      </c>
      <c r="L781" s="47">
        <v>1000</v>
      </c>
      <c r="M781" s="22">
        <v>0</v>
      </c>
      <c r="N781" s="22">
        <v>0</v>
      </c>
    </row>
    <row r="782" spans="1:14" hidden="1" x14ac:dyDescent="0.25">
      <c r="A782" s="5" t="s">
        <v>4258</v>
      </c>
      <c r="B782" s="5" t="s">
        <v>3586</v>
      </c>
      <c r="C782" s="5" t="s">
        <v>849</v>
      </c>
      <c r="D782" s="5" t="s">
        <v>3583</v>
      </c>
      <c r="E782" s="5" t="s">
        <v>3584</v>
      </c>
      <c r="F782" s="5" t="s">
        <v>851</v>
      </c>
      <c r="G782" s="5" t="s">
        <v>3588</v>
      </c>
      <c r="H782" s="51">
        <v>0</v>
      </c>
      <c r="I782" s="22">
        <v>0</v>
      </c>
      <c r="J782" s="22">
        <v>197.5</v>
      </c>
      <c r="K782" s="22">
        <v>183.49</v>
      </c>
      <c r="L782" s="47">
        <v>1000</v>
      </c>
      <c r="M782" s="22">
        <v>0</v>
      </c>
      <c r="N782" s="22">
        <v>0</v>
      </c>
    </row>
    <row r="783" spans="1:14" hidden="1" x14ac:dyDescent="0.25">
      <c r="A783" s="5" t="s">
        <v>4259</v>
      </c>
      <c r="B783" s="5" t="s">
        <v>3586</v>
      </c>
      <c r="C783" s="5" t="s">
        <v>849</v>
      </c>
      <c r="D783" s="5" t="s">
        <v>3583</v>
      </c>
      <c r="E783" s="5" t="s">
        <v>3584</v>
      </c>
      <c r="F783" s="5" t="s">
        <v>851</v>
      </c>
      <c r="G783" s="5" t="s">
        <v>3588</v>
      </c>
      <c r="H783" s="51">
        <v>7426</v>
      </c>
      <c r="I783" s="22">
        <v>1346.14</v>
      </c>
      <c r="J783" s="22">
        <v>181.27</v>
      </c>
      <c r="K783" s="22">
        <v>182.26</v>
      </c>
      <c r="L783" s="47">
        <v>1000</v>
      </c>
      <c r="M783" s="22">
        <v>1346.14</v>
      </c>
      <c r="N783" s="22">
        <v>0</v>
      </c>
    </row>
    <row r="784" spans="1:14" hidden="1" x14ac:dyDescent="0.25">
      <c r="A784" s="5" t="s">
        <v>4260</v>
      </c>
      <c r="B784" s="5" t="s">
        <v>3586</v>
      </c>
      <c r="C784" s="5" t="s">
        <v>849</v>
      </c>
      <c r="D784" s="5" t="s">
        <v>3583</v>
      </c>
      <c r="E784" s="5" t="s">
        <v>3584</v>
      </c>
      <c r="F784" s="5" t="s">
        <v>853</v>
      </c>
      <c r="G784" s="5" t="s">
        <v>3588</v>
      </c>
      <c r="H784" s="51">
        <v>0</v>
      </c>
      <c r="I784" s="22">
        <v>0</v>
      </c>
      <c r="J784" s="22">
        <v>209.97</v>
      </c>
      <c r="K784" s="22">
        <v>215.01</v>
      </c>
      <c r="L784" s="47">
        <v>1000</v>
      </c>
      <c r="M784" s="22">
        <v>0</v>
      </c>
      <c r="N784" s="22">
        <v>0</v>
      </c>
    </row>
    <row r="785" spans="1:14" x14ac:dyDescent="0.25">
      <c r="A785" s="5" t="s">
        <v>4261</v>
      </c>
      <c r="B785" s="5" t="s">
        <v>3590</v>
      </c>
      <c r="C785" s="5" t="s">
        <v>849</v>
      </c>
      <c r="D785" s="5" t="s">
        <v>3583</v>
      </c>
      <c r="E785" s="5" t="s">
        <v>3584</v>
      </c>
      <c r="F785" s="5" t="s">
        <v>853</v>
      </c>
      <c r="G785" s="5" t="s">
        <v>3603</v>
      </c>
      <c r="H785" s="51">
        <v>0</v>
      </c>
      <c r="I785" s="22">
        <v>0</v>
      </c>
      <c r="J785" s="22">
        <v>0</v>
      </c>
      <c r="K785" s="22">
        <v>232.08</v>
      </c>
      <c r="L785" s="47">
        <v>1000</v>
      </c>
      <c r="M785" s="22">
        <v>0</v>
      </c>
      <c r="N785" s="22">
        <v>0</v>
      </c>
    </row>
    <row r="786" spans="1:14" x14ac:dyDescent="0.25">
      <c r="A786" s="5" t="s">
        <v>4262</v>
      </c>
      <c r="B786" s="5" t="s">
        <v>3590</v>
      </c>
      <c r="C786" s="5" t="s">
        <v>849</v>
      </c>
      <c r="D786" s="5" t="s">
        <v>3583</v>
      </c>
      <c r="E786" s="5" t="s">
        <v>3584</v>
      </c>
      <c r="F786" s="5" t="s">
        <v>851</v>
      </c>
      <c r="G786" s="5" t="s">
        <v>3588</v>
      </c>
      <c r="H786" s="51">
        <v>496800</v>
      </c>
      <c r="I786" s="22">
        <v>10775.59</v>
      </c>
      <c r="J786" s="22">
        <v>21.69</v>
      </c>
      <c r="K786" s="22">
        <v>21.69</v>
      </c>
      <c r="L786" s="47">
        <v>1000</v>
      </c>
      <c r="M786" s="22">
        <v>10775.59</v>
      </c>
      <c r="N786" s="22">
        <v>0</v>
      </c>
    </row>
    <row r="787" spans="1:14" x14ac:dyDescent="0.25">
      <c r="A787" s="5" t="s">
        <v>4263</v>
      </c>
      <c r="B787" s="5" t="s">
        <v>3590</v>
      </c>
      <c r="C787" s="5" t="s">
        <v>849</v>
      </c>
      <c r="D787" s="5" t="s">
        <v>3583</v>
      </c>
      <c r="E787" s="5" t="s">
        <v>3584</v>
      </c>
      <c r="F787" s="5" t="s">
        <v>853</v>
      </c>
      <c r="G787" s="5" t="s">
        <v>3603</v>
      </c>
      <c r="H787" s="51">
        <v>0</v>
      </c>
      <c r="I787" s="22">
        <v>0</v>
      </c>
      <c r="J787" s="22">
        <v>0</v>
      </c>
      <c r="K787" s="22">
        <v>1463.93</v>
      </c>
      <c r="L787" s="47">
        <v>1000</v>
      </c>
      <c r="M787" s="22">
        <v>0</v>
      </c>
      <c r="N787" s="22">
        <v>0</v>
      </c>
    </row>
    <row r="788" spans="1:14" x14ac:dyDescent="0.25">
      <c r="A788" s="5" t="s">
        <v>4264</v>
      </c>
      <c r="B788" s="5" t="s">
        <v>3590</v>
      </c>
      <c r="C788" s="5" t="s">
        <v>849</v>
      </c>
      <c r="D788" s="5" t="s">
        <v>3583</v>
      </c>
      <c r="E788" s="5" t="s">
        <v>3584</v>
      </c>
      <c r="F788" s="5" t="s">
        <v>853</v>
      </c>
      <c r="G788" s="5" t="s">
        <v>3603</v>
      </c>
      <c r="H788" s="51">
        <v>0</v>
      </c>
      <c r="I788" s="22">
        <v>0</v>
      </c>
      <c r="J788" s="22">
        <v>0</v>
      </c>
      <c r="K788" s="22">
        <v>1307.73</v>
      </c>
      <c r="L788" s="47">
        <v>1000</v>
      </c>
      <c r="M788" s="22">
        <v>0</v>
      </c>
      <c r="N788" s="22">
        <v>0</v>
      </c>
    </row>
    <row r="789" spans="1:14" x14ac:dyDescent="0.25">
      <c r="A789" s="5" t="s">
        <v>4265</v>
      </c>
      <c r="B789" s="5" t="s">
        <v>3590</v>
      </c>
      <c r="C789" s="5" t="s">
        <v>849</v>
      </c>
      <c r="D789" s="5" t="s">
        <v>3583</v>
      </c>
      <c r="E789" s="5" t="s">
        <v>3584</v>
      </c>
      <c r="F789" s="5" t="s">
        <v>853</v>
      </c>
      <c r="G789" s="5" t="s">
        <v>3603</v>
      </c>
      <c r="H789" s="51">
        <v>0</v>
      </c>
      <c r="I789" s="22">
        <v>0</v>
      </c>
      <c r="J789" s="22">
        <v>0</v>
      </c>
      <c r="K789" s="22">
        <v>1815.91</v>
      </c>
      <c r="L789" s="47">
        <v>1000</v>
      </c>
      <c r="M789" s="22">
        <v>0</v>
      </c>
      <c r="N789" s="22">
        <v>0</v>
      </c>
    </row>
    <row r="790" spans="1:14" x14ac:dyDescent="0.25">
      <c r="A790" s="5" t="s">
        <v>4266</v>
      </c>
      <c r="B790" s="5" t="s">
        <v>3590</v>
      </c>
      <c r="C790" s="5" t="s">
        <v>849</v>
      </c>
      <c r="D790" s="5" t="s">
        <v>3583</v>
      </c>
      <c r="E790" s="5" t="s">
        <v>3584</v>
      </c>
      <c r="F790" s="5" t="s">
        <v>853</v>
      </c>
      <c r="G790" s="5" t="s">
        <v>3603</v>
      </c>
      <c r="H790" s="51">
        <v>0</v>
      </c>
      <c r="I790" s="22">
        <v>0</v>
      </c>
      <c r="J790" s="22">
        <v>0</v>
      </c>
      <c r="K790" s="22">
        <v>1232.2</v>
      </c>
      <c r="L790" s="47">
        <v>1000</v>
      </c>
      <c r="M790" s="22">
        <v>0</v>
      </c>
      <c r="N790" s="22">
        <v>0</v>
      </c>
    </row>
    <row r="791" spans="1:14" x14ac:dyDescent="0.25">
      <c r="A791" s="5" t="s">
        <v>4267</v>
      </c>
      <c r="B791" s="5" t="s">
        <v>3590</v>
      </c>
      <c r="C791" s="5" t="s">
        <v>849</v>
      </c>
      <c r="D791" s="5" t="s">
        <v>3583</v>
      </c>
      <c r="E791" s="5" t="s">
        <v>3584</v>
      </c>
      <c r="F791" s="5" t="s">
        <v>853</v>
      </c>
      <c r="G791" s="5" t="s">
        <v>3603</v>
      </c>
      <c r="H791" s="51">
        <v>0</v>
      </c>
      <c r="I791" s="22">
        <v>0</v>
      </c>
      <c r="J791" s="22">
        <v>0</v>
      </c>
      <c r="K791" s="22">
        <v>474.99</v>
      </c>
      <c r="L791" s="47">
        <v>1000</v>
      </c>
      <c r="M791" s="22">
        <v>0</v>
      </c>
      <c r="N791" s="22">
        <v>0</v>
      </c>
    </row>
    <row r="792" spans="1:14" x14ac:dyDescent="0.25">
      <c r="A792" s="5" t="s">
        <v>4268</v>
      </c>
      <c r="B792" s="5" t="s">
        <v>3590</v>
      </c>
      <c r="C792" s="5" t="s">
        <v>849</v>
      </c>
      <c r="D792" s="5" t="s">
        <v>3583</v>
      </c>
      <c r="E792" s="5" t="s">
        <v>3584</v>
      </c>
      <c r="F792" s="5" t="s">
        <v>853</v>
      </c>
      <c r="G792" s="5" t="s">
        <v>3603</v>
      </c>
      <c r="H792" s="51">
        <v>0</v>
      </c>
      <c r="I792" s="22">
        <v>0</v>
      </c>
      <c r="J792" s="22">
        <v>0</v>
      </c>
      <c r="K792" s="22">
        <v>1349.12</v>
      </c>
      <c r="L792" s="47">
        <v>1000</v>
      </c>
      <c r="M792" s="22">
        <v>0</v>
      </c>
      <c r="N792" s="22">
        <v>0</v>
      </c>
    </row>
    <row r="793" spans="1:14" x14ac:dyDescent="0.25">
      <c r="A793" s="5" t="s">
        <v>4269</v>
      </c>
      <c r="B793" s="5" t="s">
        <v>3590</v>
      </c>
      <c r="C793" s="5" t="s">
        <v>849</v>
      </c>
      <c r="D793" s="5" t="s">
        <v>3583</v>
      </c>
      <c r="E793" s="5" t="s">
        <v>3584</v>
      </c>
      <c r="F793" s="5" t="s">
        <v>853</v>
      </c>
      <c r="G793" s="5" t="s">
        <v>3603</v>
      </c>
      <c r="H793" s="51">
        <v>0</v>
      </c>
      <c r="I793" s="22">
        <v>0</v>
      </c>
      <c r="J793" s="22">
        <v>0</v>
      </c>
      <c r="K793" s="22">
        <v>581.54999999999995</v>
      </c>
      <c r="L793" s="47">
        <v>1000</v>
      </c>
      <c r="M793" s="22">
        <v>0</v>
      </c>
      <c r="N793" s="22">
        <v>0</v>
      </c>
    </row>
    <row r="794" spans="1:14" x14ac:dyDescent="0.25">
      <c r="A794" s="5" t="s">
        <v>4270</v>
      </c>
      <c r="B794" s="5" t="s">
        <v>3590</v>
      </c>
      <c r="C794" s="5" t="s">
        <v>849</v>
      </c>
      <c r="D794" s="5" t="s">
        <v>3583</v>
      </c>
      <c r="E794" s="5" t="s">
        <v>3584</v>
      </c>
      <c r="F794" s="5" t="s">
        <v>851</v>
      </c>
      <c r="G794" s="5" t="s">
        <v>3588</v>
      </c>
      <c r="H794" s="51">
        <v>16660</v>
      </c>
      <c r="I794" s="22">
        <v>1843.16</v>
      </c>
      <c r="J794" s="22">
        <v>110.63</v>
      </c>
      <c r="K794" s="22">
        <v>113.27</v>
      </c>
      <c r="L794" s="47">
        <v>1000</v>
      </c>
      <c r="M794" s="22">
        <v>1843.16</v>
      </c>
      <c r="N794" s="22">
        <v>0</v>
      </c>
    </row>
    <row r="795" spans="1:14" x14ac:dyDescent="0.25">
      <c r="A795" s="5" t="s">
        <v>4271</v>
      </c>
      <c r="B795" s="5" t="s">
        <v>3590</v>
      </c>
      <c r="C795" s="5" t="s">
        <v>849</v>
      </c>
      <c r="D795" s="5" t="s">
        <v>3583</v>
      </c>
      <c r="E795" s="5" t="s">
        <v>3584</v>
      </c>
      <c r="F795" s="5" t="s">
        <v>851</v>
      </c>
      <c r="G795" s="5" t="s">
        <v>3588</v>
      </c>
      <c r="H795" s="51">
        <v>280000</v>
      </c>
      <c r="I795" s="22">
        <v>7840</v>
      </c>
      <c r="J795" s="22">
        <v>28</v>
      </c>
      <c r="K795" s="22">
        <v>28</v>
      </c>
      <c r="L795" s="47">
        <v>1000</v>
      </c>
      <c r="M795" s="22">
        <v>7840</v>
      </c>
      <c r="N795" s="22">
        <v>0</v>
      </c>
    </row>
    <row r="796" spans="1:14" x14ac:dyDescent="0.25">
      <c r="A796" s="5" t="s">
        <v>4272</v>
      </c>
      <c r="B796" s="5" t="s">
        <v>3590</v>
      </c>
      <c r="C796" s="5" t="s">
        <v>849</v>
      </c>
      <c r="D796" s="5" t="s">
        <v>3583</v>
      </c>
      <c r="E796" s="5" t="s">
        <v>3584</v>
      </c>
      <c r="F796" s="5" t="s">
        <v>851</v>
      </c>
      <c r="G796" s="5" t="s">
        <v>3588</v>
      </c>
      <c r="H796" s="51">
        <v>0</v>
      </c>
      <c r="I796" s="22">
        <v>0</v>
      </c>
      <c r="J796" s="22">
        <v>95.47</v>
      </c>
      <c r="K796" s="22">
        <v>93.68</v>
      </c>
      <c r="L796" s="47">
        <v>1000</v>
      </c>
      <c r="M796" s="22">
        <v>0</v>
      </c>
      <c r="N796" s="22">
        <v>0</v>
      </c>
    </row>
    <row r="797" spans="1:14" x14ac:dyDescent="0.25">
      <c r="A797" s="5" t="s">
        <v>4273</v>
      </c>
      <c r="B797" s="5" t="s">
        <v>3590</v>
      </c>
      <c r="C797" s="5" t="s">
        <v>849</v>
      </c>
      <c r="D797" s="5" t="s">
        <v>3583</v>
      </c>
      <c r="E797" s="5" t="s">
        <v>3584</v>
      </c>
      <c r="F797" s="5" t="s">
        <v>851</v>
      </c>
      <c r="G797" s="5" t="s">
        <v>3588</v>
      </c>
      <c r="H797" s="51">
        <v>6460</v>
      </c>
      <c r="I797" s="22">
        <v>599.92999999999995</v>
      </c>
      <c r="J797" s="22">
        <v>92.87</v>
      </c>
      <c r="K797" s="22">
        <v>93.28</v>
      </c>
      <c r="L797" s="47">
        <v>1000</v>
      </c>
      <c r="M797" s="22">
        <v>599.92999999999995</v>
      </c>
      <c r="N797" s="22">
        <v>0</v>
      </c>
    </row>
    <row r="798" spans="1:14" x14ac:dyDescent="0.25">
      <c r="A798" s="5" t="s">
        <v>4274</v>
      </c>
      <c r="B798" s="5" t="s">
        <v>3590</v>
      </c>
      <c r="C798" s="5" t="s">
        <v>849</v>
      </c>
      <c r="D798" s="5" t="s">
        <v>3583</v>
      </c>
      <c r="E798" s="5" t="s">
        <v>3584</v>
      </c>
      <c r="F798" s="5" t="s">
        <v>851</v>
      </c>
      <c r="G798" s="5" t="s">
        <v>3588</v>
      </c>
      <c r="H798" s="51">
        <v>204000</v>
      </c>
      <c r="I798" s="22">
        <v>5807.88</v>
      </c>
      <c r="J798" s="22">
        <v>28.47</v>
      </c>
      <c r="K798" s="22">
        <v>29.15</v>
      </c>
      <c r="L798" s="47">
        <v>1000</v>
      </c>
      <c r="M798" s="22">
        <v>5807.88</v>
      </c>
      <c r="N798" s="22">
        <v>0</v>
      </c>
    </row>
    <row r="799" spans="1:14" x14ac:dyDescent="0.25">
      <c r="A799" s="5" t="s">
        <v>4275</v>
      </c>
      <c r="B799" s="5" t="s">
        <v>3590</v>
      </c>
      <c r="C799" s="5" t="s">
        <v>849</v>
      </c>
      <c r="D799" s="5" t="s">
        <v>3583</v>
      </c>
      <c r="E799" s="5" t="s">
        <v>3584</v>
      </c>
      <c r="F799" s="5" t="s">
        <v>851</v>
      </c>
      <c r="G799" s="5" t="s">
        <v>3588</v>
      </c>
      <c r="H799" s="51">
        <v>29580</v>
      </c>
      <c r="I799" s="22">
        <v>2783.81</v>
      </c>
      <c r="J799" s="22">
        <v>94.11</v>
      </c>
      <c r="K799" s="22">
        <v>95.89</v>
      </c>
      <c r="L799" s="47">
        <v>1000</v>
      </c>
      <c r="M799" s="22">
        <v>2783.81</v>
      </c>
      <c r="N799" s="22">
        <v>0</v>
      </c>
    </row>
    <row r="800" spans="1:14" x14ac:dyDescent="0.25">
      <c r="A800" s="5" t="s">
        <v>4276</v>
      </c>
      <c r="B800" s="5" t="s">
        <v>3590</v>
      </c>
      <c r="C800" s="5" t="s">
        <v>849</v>
      </c>
      <c r="D800" s="5" t="s">
        <v>3583</v>
      </c>
      <c r="E800" s="5" t="s">
        <v>3584</v>
      </c>
      <c r="F800" s="5" t="s">
        <v>853</v>
      </c>
      <c r="G800" s="5" t="s">
        <v>3588</v>
      </c>
      <c r="H800" s="51">
        <v>0</v>
      </c>
      <c r="I800" s="22">
        <v>0</v>
      </c>
      <c r="J800" s="22">
        <v>0</v>
      </c>
      <c r="K800" s="22">
        <v>89.31</v>
      </c>
      <c r="L800" s="47">
        <v>1000</v>
      </c>
      <c r="M800" s="22">
        <v>0</v>
      </c>
      <c r="N800" s="22">
        <v>0</v>
      </c>
    </row>
    <row r="801" spans="1:14" hidden="1" x14ac:dyDescent="0.25">
      <c r="A801" s="5" t="s">
        <v>4277</v>
      </c>
      <c r="B801" s="5" t="s">
        <v>3586</v>
      </c>
      <c r="C801" s="5" t="s">
        <v>849</v>
      </c>
      <c r="D801" s="5" t="s">
        <v>3583</v>
      </c>
      <c r="E801" s="5" t="s">
        <v>3584</v>
      </c>
      <c r="F801" s="5" t="s">
        <v>851</v>
      </c>
      <c r="G801" s="5" t="s">
        <v>3585</v>
      </c>
      <c r="H801" s="51">
        <v>44705</v>
      </c>
      <c r="I801" s="22">
        <v>57137.14</v>
      </c>
      <c r="J801" s="22">
        <v>1278.0899999999999</v>
      </c>
      <c r="K801" s="22">
        <v>1272.22</v>
      </c>
      <c r="L801" s="47">
        <v>1000</v>
      </c>
      <c r="M801" s="22">
        <v>57137.14</v>
      </c>
      <c r="N801" s="22">
        <v>0</v>
      </c>
    </row>
    <row r="802" spans="1:14" hidden="1" x14ac:dyDescent="0.25">
      <c r="A802" s="5" t="s">
        <v>4278</v>
      </c>
      <c r="B802" s="5" t="s">
        <v>3586</v>
      </c>
      <c r="C802" s="5" t="s">
        <v>849</v>
      </c>
      <c r="D802" s="5" t="s">
        <v>3583</v>
      </c>
      <c r="E802" s="5" t="s">
        <v>3584</v>
      </c>
      <c r="F802" s="5" t="s">
        <v>853</v>
      </c>
      <c r="G802" s="5" t="s">
        <v>3585</v>
      </c>
      <c r="H802" s="51">
        <v>0</v>
      </c>
      <c r="I802" s="22">
        <v>0</v>
      </c>
      <c r="J802" s="22">
        <v>1134.3499999999999</v>
      </c>
      <c r="K802" s="22">
        <v>1144.1099999999999</v>
      </c>
      <c r="L802" s="47">
        <v>1000</v>
      </c>
      <c r="M802" s="22">
        <v>0</v>
      </c>
      <c r="N802" s="22">
        <v>0</v>
      </c>
    </row>
    <row r="803" spans="1:14" hidden="1" x14ac:dyDescent="0.25">
      <c r="A803" s="5" t="s">
        <v>4279</v>
      </c>
      <c r="B803" s="5" t="s">
        <v>3582</v>
      </c>
      <c r="C803" s="5" t="s">
        <v>849</v>
      </c>
      <c r="D803" s="5" t="s">
        <v>3583</v>
      </c>
      <c r="E803" s="5" t="s">
        <v>3584</v>
      </c>
      <c r="F803" s="5" t="s">
        <v>853</v>
      </c>
      <c r="G803" s="5" t="s">
        <v>3603</v>
      </c>
      <c r="H803" s="51">
        <v>0</v>
      </c>
      <c r="I803" s="22">
        <v>0</v>
      </c>
      <c r="J803" s="22">
        <v>0</v>
      </c>
      <c r="K803" s="22">
        <v>986.09</v>
      </c>
      <c r="L803" s="47">
        <v>1000</v>
      </c>
      <c r="M803" s="22">
        <v>0</v>
      </c>
      <c r="N803" s="22">
        <v>0</v>
      </c>
    </row>
    <row r="804" spans="1:14" hidden="1" x14ac:dyDescent="0.25">
      <c r="A804" s="5" t="s">
        <v>4279</v>
      </c>
      <c r="B804" s="5" t="s">
        <v>3586</v>
      </c>
      <c r="C804" s="5" t="s">
        <v>849</v>
      </c>
      <c r="D804" s="5" t="s">
        <v>3583</v>
      </c>
      <c r="E804" s="5" t="s">
        <v>3584</v>
      </c>
      <c r="F804" s="5" t="s">
        <v>853</v>
      </c>
      <c r="G804" s="5" t="s">
        <v>3603</v>
      </c>
      <c r="H804" s="51">
        <v>0</v>
      </c>
      <c r="I804" s="22">
        <v>0</v>
      </c>
      <c r="J804" s="22">
        <v>0</v>
      </c>
      <c r="K804" s="22">
        <v>937.67</v>
      </c>
      <c r="L804" s="47">
        <v>1000</v>
      </c>
      <c r="M804" s="22">
        <v>0</v>
      </c>
      <c r="N804" s="22">
        <v>0</v>
      </c>
    </row>
    <row r="805" spans="1:14" hidden="1" x14ac:dyDescent="0.25">
      <c r="A805" s="5" t="s">
        <v>4280</v>
      </c>
      <c r="B805" s="5" t="s">
        <v>3586</v>
      </c>
      <c r="C805" s="5" t="s">
        <v>849</v>
      </c>
      <c r="D805" s="5" t="s">
        <v>3583</v>
      </c>
      <c r="E805" s="5" t="s">
        <v>3584</v>
      </c>
      <c r="F805" s="5" t="s">
        <v>853</v>
      </c>
      <c r="G805" s="5" t="s">
        <v>3603</v>
      </c>
      <c r="H805" s="51">
        <v>0</v>
      </c>
      <c r="I805" s="22">
        <v>0</v>
      </c>
      <c r="J805" s="22">
        <v>0</v>
      </c>
      <c r="K805" s="22">
        <v>1199.81</v>
      </c>
      <c r="L805" s="47">
        <v>1000</v>
      </c>
      <c r="M805" s="22">
        <v>0</v>
      </c>
      <c r="N805" s="22">
        <v>0</v>
      </c>
    </row>
    <row r="806" spans="1:14" hidden="1" x14ac:dyDescent="0.25">
      <c r="A806" s="5" t="s">
        <v>4281</v>
      </c>
      <c r="B806" s="5" t="s">
        <v>3586</v>
      </c>
      <c r="C806" s="5" t="s">
        <v>849</v>
      </c>
      <c r="D806" s="5" t="s">
        <v>3583</v>
      </c>
      <c r="E806" s="5" t="s">
        <v>3584</v>
      </c>
      <c r="F806" s="5" t="s">
        <v>853</v>
      </c>
      <c r="G806" s="5" t="s">
        <v>3603</v>
      </c>
      <c r="H806" s="51">
        <v>0</v>
      </c>
      <c r="I806" s="22">
        <v>0</v>
      </c>
      <c r="J806" s="22">
        <v>0</v>
      </c>
      <c r="K806" s="22">
        <v>524.4</v>
      </c>
      <c r="L806" s="47">
        <v>1000</v>
      </c>
      <c r="M806" s="22">
        <v>0</v>
      </c>
      <c r="N806" s="22">
        <v>0</v>
      </c>
    </row>
    <row r="807" spans="1:14" hidden="1" x14ac:dyDescent="0.25">
      <c r="A807" s="5" t="s">
        <v>4282</v>
      </c>
      <c r="B807" s="5" t="s">
        <v>3586</v>
      </c>
      <c r="C807" s="5" t="s">
        <v>849</v>
      </c>
      <c r="D807" s="5" t="s">
        <v>3583</v>
      </c>
      <c r="E807" s="5" t="s">
        <v>3584</v>
      </c>
      <c r="F807" s="5" t="s">
        <v>851</v>
      </c>
      <c r="G807" s="5" t="s">
        <v>3588</v>
      </c>
      <c r="H807" s="51">
        <v>4730</v>
      </c>
      <c r="I807" s="22">
        <v>447.96</v>
      </c>
      <c r="J807" s="22">
        <v>94.71</v>
      </c>
      <c r="K807" s="22">
        <v>93.42</v>
      </c>
      <c r="L807" s="47">
        <v>1000</v>
      </c>
      <c r="M807" s="22">
        <v>447.96</v>
      </c>
      <c r="N807" s="22">
        <v>0</v>
      </c>
    </row>
    <row r="808" spans="1:14" hidden="1" x14ac:dyDescent="0.25">
      <c r="A808" s="5" t="s">
        <v>4283</v>
      </c>
      <c r="B808" s="5" t="s">
        <v>3586</v>
      </c>
      <c r="C808" s="5" t="s">
        <v>849</v>
      </c>
      <c r="D808" s="5" t="s">
        <v>3583</v>
      </c>
      <c r="E808" s="5" t="s">
        <v>3584</v>
      </c>
      <c r="F808" s="5" t="s">
        <v>851</v>
      </c>
      <c r="G808" s="5" t="s">
        <v>3588</v>
      </c>
      <c r="H808" s="51">
        <v>18200</v>
      </c>
      <c r="I808" s="22">
        <v>1801.48</v>
      </c>
      <c r="J808" s="22">
        <v>98.98</v>
      </c>
      <c r="K808" s="22">
        <v>99.83</v>
      </c>
      <c r="L808" s="47">
        <v>1000</v>
      </c>
      <c r="M808" s="22">
        <v>1801.48</v>
      </c>
      <c r="N808" s="22">
        <v>0</v>
      </c>
    </row>
    <row r="809" spans="1:14" hidden="1" x14ac:dyDescent="0.25">
      <c r="A809" s="5" t="s">
        <v>4284</v>
      </c>
      <c r="B809" s="5" t="s">
        <v>3582</v>
      </c>
      <c r="C809" s="5" t="s">
        <v>849</v>
      </c>
      <c r="D809" s="5" t="s">
        <v>3583</v>
      </c>
      <c r="E809" s="5" t="s">
        <v>3584</v>
      </c>
      <c r="F809" s="5" t="s">
        <v>853</v>
      </c>
      <c r="G809" s="5" t="s">
        <v>3588</v>
      </c>
      <c r="H809" s="51">
        <v>0</v>
      </c>
      <c r="I809" s="22">
        <v>0</v>
      </c>
      <c r="J809" s="22">
        <v>86.15</v>
      </c>
      <c r="K809" s="22">
        <v>88.22</v>
      </c>
      <c r="L809" s="47">
        <v>1000</v>
      </c>
      <c r="M809" s="22">
        <v>0</v>
      </c>
      <c r="N809" s="22">
        <v>0</v>
      </c>
    </row>
    <row r="810" spans="1:14" hidden="1" x14ac:dyDescent="0.25">
      <c r="A810" s="5" t="s">
        <v>4284</v>
      </c>
      <c r="B810" s="5" t="s">
        <v>3586</v>
      </c>
      <c r="C810" s="5" t="s">
        <v>849</v>
      </c>
      <c r="D810" s="5" t="s">
        <v>3583</v>
      </c>
      <c r="E810" s="5" t="s">
        <v>3584</v>
      </c>
      <c r="F810" s="5" t="s">
        <v>851</v>
      </c>
      <c r="G810" s="5" t="s">
        <v>3588</v>
      </c>
      <c r="H810" s="51">
        <v>17630</v>
      </c>
      <c r="I810" s="22">
        <v>1650.42</v>
      </c>
      <c r="J810" s="22">
        <v>93.61</v>
      </c>
      <c r="K810" s="22">
        <v>92.8</v>
      </c>
      <c r="L810" s="47">
        <v>1000</v>
      </c>
      <c r="M810" s="22">
        <v>1650.42</v>
      </c>
      <c r="N810" s="22">
        <v>0</v>
      </c>
    </row>
    <row r="811" spans="1:14" hidden="1" x14ac:dyDescent="0.25">
      <c r="A811" s="5" t="s">
        <v>4285</v>
      </c>
      <c r="B811" s="5" t="s">
        <v>3586</v>
      </c>
      <c r="C811" s="5" t="s">
        <v>849</v>
      </c>
      <c r="D811" s="5" t="s">
        <v>3583</v>
      </c>
      <c r="E811" s="5" t="s">
        <v>3584</v>
      </c>
      <c r="F811" s="5" t="s">
        <v>851</v>
      </c>
      <c r="G811" s="5" t="s">
        <v>3588</v>
      </c>
      <c r="H811" s="51">
        <v>15600</v>
      </c>
      <c r="I811" s="22">
        <v>1250.6300000000001</v>
      </c>
      <c r="J811" s="22">
        <v>80.17</v>
      </c>
      <c r="K811" s="22">
        <v>79.930000000000007</v>
      </c>
      <c r="L811" s="47">
        <v>1000</v>
      </c>
      <c r="M811" s="22">
        <v>1250.6300000000001</v>
      </c>
      <c r="N811" s="22">
        <v>0</v>
      </c>
    </row>
    <row r="812" spans="1:14" hidden="1" x14ac:dyDescent="0.25">
      <c r="A812" s="5" t="s">
        <v>4286</v>
      </c>
      <c r="B812" s="5" t="s">
        <v>3586</v>
      </c>
      <c r="C812" s="5" t="s">
        <v>849</v>
      </c>
      <c r="D812" s="5" t="s">
        <v>3583</v>
      </c>
      <c r="E812" s="5" t="s">
        <v>3584</v>
      </c>
      <c r="F812" s="5" t="s">
        <v>853</v>
      </c>
      <c r="G812" s="5" t="s">
        <v>3588</v>
      </c>
      <c r="H812" s="51">
        <v>0</v>
      </c>
      <c r="I812" s="22">
        <v>0</v>
      </c>
      <c r="J812" s="22">
        <v>0</v>
      </c>
      <c r="K812" s="22">
        <v>233.79</v>
      </c>
      <c r="L812" s="47">
        <v>1000</v>
      </c>
      <c r="M812" s="22">
        <v>0</v>
      </c>
      <c r="N812" s="22">
        <v>0</v>
      </c>
    </row>
    <row r="813" spans="1:14" hidden="1" x14ac:dyDescent="0.25">
      <c r="A813" s="5" t="s">
        <v>4287</v>
      </c>
      <c r="B813" s="5" t="s">
        <v>3582</v>
      </c>
      <c r="C813" s="5" t="s">
        <v>849</v>
      </c>
      <c r="D813" s="5" t="s">
        <v>3583</v>
      </c>
      <c r="E813" s="5" t="s">
        <v>3584</v>
      </c>
      <c r="F813" s="5" t="s">
        <v>853</v>
      </c>
      <c r="G813" s="5" t="s">
        <v>3588</v>
      </c>
      <c r="H813" s="51">
        <v>0</v>
      </c>
      <c r="I813" s="22">
        <v>0</v>
      </c>
      <c r="J813" s="22">
        <v>81.03</v>
      </c>
      <c r="K813" s="22">
        <v>82.97</v>
      </c>
      <c r="L813" s="47">
        <v>1000</v>
      </c>
      <c r="M813" s="22">
        <v>0</v>
      </c>
      <c r="N813" s="22">
        <v>0</v>
      </c>
    </row>
    <row r="814" spans="1:14" hidden="1" x14ac:dyDescent="0.25">
      <c r="A814" s="5" t="s">
        <v>4287</v>
      </c>
      <c r="B814" s="5" t="s">
        <v>3586</v>
      </c>
      <c r="C814" s="5" t="s">
        <v>849</v>
      </c>
      <c r="D814" s="5" t="s">
        <v>3583</v>
      </c>
      <c r="E814" s="5" t="s">
        <v>3584</v>
      </c>
      <c r="F814" s="5" t="s">
        <v>851</v>
      </c>
      <c r="G814" s="5" t="s">
        <v>3588</v>
      </c>
      <c r="H814" s="51">
        <v>7800</v>
      </c>
      <c r="I814" s="22">
        <v>645.91</v>
      </c>
      <c r="J814" s="22">
        <v>82.81</v>
      </c>
      <c r="K814" s="22">
        <v>79.72</v>
      </c>
      <c r="L814" s="47">
        <v>1000</v>
      </c>
      <c r="M814" s="22">
        <v>645.91</v>
      </c>
      <c r="N814" s="22">
        <v>0</v>
      </c>
    </row>
    <row r="815" spans="1:14" hidden="1" x14ac:dyDescent="0.25">
      <c r="A815" s="5" t="s">
        <v>4288</v>
      </c>
      <c r="B815" s="5" t="s">
        <v>3586</v>
      </c>
      <c r="C815" s="5" t="s">
        <v>849</v>
      </c>
      <c r="D815" s="5" t="s">
        <v>3583</v>
      </c>
      <c r="E815" s="5" t="s">
        <v>3584</v>
      </c>
      <c r="F815" s="5" t="s">
        <v>851</v>
      </c>
      <c r="G815" s="5" t="s">
        <v>3603</v>
      </c>
      <c r="H815" s="51">
        <v>0</v>
      </c>
      <c r="I815" s="22">
        <v>0</v>
      </c>
      <c r="J815" s="22">
        <v>4760.17</v>
      </c>
      <c r="K815" s="22">
        <v>4942.24</v>
      </c>
      <c r="L815" s="47">
        <v>1000</v>
      </c>
      <c r="M815" s="22">
        <v>0</v>
      </c>
      <c r="N815" s="22">
        <v>0</v>
      </c>
    </row>
    <row r="816" spans="1:14" hidden="1" x14ac:dyDescent="0.25">
      <c r="A816" s="5" t="s">
        <v>4289</v>
      </c>
      <c r="B816" s="5" t="s">
        <v>3586</v>
      </c>
      <c r="C816" s="5" t="s">
        <v>849</v>
      </c>
      <c r="D816" s="5" t="s">
        <v>3583</v>
      </c>
      <c r="E816" s="5" t="s">
        <v>3584</v>
      </c>
      <c r="F816" s="5" t="s">
        <v>853</v>
      </c>
      <c r="G816" s="5" t="s">
        <v>3603</v>
      </c>
      <c r="H816" s="51">
        <v>0</v>
      </c>
      <c r="I816" s="22">
        <v>0</v>
      </c>
      <c r="J816" s="22">
        <v>0</v>
      </c>
      <c r="K816" s="22">
        <v>628.54999999999995</v>
      </c>
      <c r="L816" s="47">
        <v>1000</v>
      </c>
      <c r="M816" s="22">
        <v>0</v>
      </c>
      <c r="N816" s="22">
        <v>0</v>
      </c>
    </row>
    <row r="817" spans="1:14" hidden="1" x14ac:dyDescent="0.25">
      <c r="A817" s="5" t="s">
        <v>4290</v>
      </c>
      <c r="B817" s="5" t="s">
        <v>3586</v>
      </c>
      <c r="C817" s="5" t="s">
        <v>849</v>
      </c>
      <c r="D817" s="5" t="s">
        <v>3583</v>
      </c>
      <c r="E817" s="5" t="s">
        <v>3584</v>
      </c>
      <c r="F817" s="5" t="s">
        <v>853</v>
      </c>
      <c r="G817" s="5" t="s">
        <v>3603</v>
      </c>
      <c r="H817" s="51">
        <v>0</v>
      </c>
      <c r="I817" s="22">
        <v>0</v>
      </c>
      <c r="J817" s="22">
        <v>0</v>
      </c>
      <c r="K817" s="22">
        <v>440.73</v>
      </c>
      <c r="L817" s="47">
        <v>1000</v>
      </c>
      <c r="M817" s="22">
        <v>0</v>
      </c>
      <c r="N817" s="22">
        <v>0</v>
      </c>
    </row>
    <row r="818" spans="1:14" hidden="1" x14ac:dyDescent="0.25">
      <c r="A818" s="5" t="s">
        <v>4291</v>
      </c>
      <c r="B818" s="5" t="s">
        <v>3586</v>
      </c>
      <c r="C818" s="5" t="s">
        <v>849</v>
      </c>
      <c r="D818" s="5" t="s">
        <v>3583</v>
      </c>
      <c r="E818" s="5" t="s">
        <v>3584</v>
      </c>
      <c r="F818" s="5" t="s">
        <v>853</v>
      </c>
      <c r="G818" s="5" t="s">
        <v>3603</v>
      </c>
      <c r="H818" s="51">
        <v>0</v>
      </c>
      <c r="I818" s="22">
        <v>0</v>
      </c>
      <c r="J818" s="22">
        <v>0</v>
      </c>
      <c r="K818" s="22">
        <v>174.73</v>
      </c>
      <c r="L818" s="47">
        <v>1000</v>
      </c>
      <c r="M818" s="22">
        <v>0</v>
      </c>
      <c r="N818" s="22">
        <v>0</v>
      </c>
    </row>
    <row r="819" spans="1:14" hidden="1" x14ac:dyDescent="0.25">
      <c r="A819" s="5" t="s">
        <v>4292</v>
      </c>
      <c r="B819" s="5" t="s">
        <v>3586</v>
      </c>
      <c r="C819" s="5" t="s">
        <v>849</v>
      </c>
      <c r="D819" s="5" t="s">
        <v>3583</v>
      </c>
      <c r="E819" s="5" t="s">
        <v>3584</v>
      </c>
      <c r="F819" s="5" t="s">
        <v>853</v>
      </c>
      <c r="G819" s="5" t="s">
        <v>3603</v>
      </c>
      <c r="H819" s="51">
        <v>0</v>
      </c>
      <c r="I819" s="22">
        <v>0</v>
      </c>
      <c r="J819" s="22">
        <v>0</v>
      </c>
      <c r="K819" s="22">
        <v>202.55</v>
      </c>
      <c r="L819" s="47">
        <v>1000</v>
      </c>
      <c r="M819" s="22">
        <v>0</v>
      </c>
      <c r="N819" s="22">
        <v>0</v>
      </c>
    </row>
    <row r="820" spans="1:14" hidden="1" x14ac:dyDescent="0.25">
      <c r="A820" s="5" t="s">
        <v>4293</v>
      </c>
      <c r="B820" s="5" t="s">
        <v>3586</v>
      </c>
      <c r="C820" s="5" t="s">
        <v>849</v>
      </c>
      <c r="D820" s="5" t="s">
        <v>3583</v>
      </c>
      <c r="E820" s="5" t="s">
        <v>3584</v>
      </c>
      <c r="F820" s="5" t="s">
        <v>853</v>
      </c>
      <c r="G820" s="5" t="s">
        <v>3603</v>
      </c>
      <c r="H820" s="51">
        <v>0</v>
      </c>
      <c r="I820" s="22">
        <v>0</v>
      </c>
      <c r="J820" s="22">
        <v>0</v>
      </c>
      <c r="K820" s="22">
        <v>134.04</v>
      </c>
      <c r="L820" s="47">
        <v>1000</v>
      </c>
      <c r="M820" s="22">
        <v>0</v>
      </c>
      <c r="N820" s="22">
        <v>0</v>
      </c>
    </row>
    <row r="821" spans="1:14" hidden="1" x14ac:dyDescent="0.25">
      <c r="A821" s="5" t="s">
        <v>4294</v>
      </c>
      <c r="B821" s="5" t="s">
        <v>3586</v>
      </c>
      <c r="C821" s="5" t="s">
        <v>849</v>
      </c>
      <c r="D821" s="5" t="s">
        <v>3583</v>
      </c>
      <c r="E821" s="5" t="s">
        <v>3584</v>
      </c>
      <c r="F821" s="5" t="s">
        <v>853</v>
      </c>
      <c r="G821" s="5" t="s">
        <v>3603</v>
      </c>
      <c r="H821" s="51">
        <v>0</v>
      </c>
      <c r="I821" s="22">
        <v>0</v>
      </c>
      <c r="J821" s="22">
        <v>0</v>
      </c>
      <c r="K821" s="22">
        <v>96.81</v>
      </c>
      <c r="L821" s="47">
        <v>1000</v>
      </c>
      <c r="M821" s="22">
        <v>0</v>
      </c>
      <c r="N821" s="22">
        <v>0</v>
      </c>
    </row>
    <row r="822" spans="1:14" hidden="1" x14ac:dyDescent="0.25">
      <c r="A822" s="5" t="s">
        <v>4295</v>
      </c>
      <c r="B822" s="5" t="s">
        <v>3592</v>
      </c>
      <c r="C822" s="5" t="s">
        <v>849</v>
      </c>
      <c r="D822" s="5" t="s">
        <v>3583</v>
      </c>
      <c r="E822" s="5" t="s">
        <v>3584</v>
      </c>
      <c r="F822" s="5" t="s">
        <v>853</v>
      </c>
      <c r="G822" s="5" t="s">
        <v>3603</v>
      </c>
      <c r="H822" s="51">
        <v>0</v>
      </c>
      <c r="I822" s="22">
        <v>0</v>
      </c>
      <c r="J822" s="22">
        <v>0</v>
      </c>
      <c r="K822" s="22">
        <v>1186.75</v>
      </c>
      <c r="L822" s="47">
        <v>1000</v>
      </c>
      <c r="M822" s="22">
        <v>0</v>
      </c>
      <c r="N822" s="22">
        <v>0</v>
      </c>
    </row>
    <row r="823" spans="1:14" hidden="1" x14ac:dyDescent="0.25">
      <c r="A823" s="5" t="s">
        <v>4296</v>
      </c>
      <c r="B823" s="5" t="s">
        <v>3586</v>
      </c>
      <c r="C823" s="5" t="s">
        <v>849</v>
      </c>
      <c r="D823" s="5" t="s">
        <v>3583</v>
      </c>
      <c r="E823" s="5" t="s">
        <v>3584</v>
      </c>
      <c r="F823" s="5" t="s">
        <v>853</v>
      </c>
      <c r="G823" s="5" t="s">
        <v>3603</v>
      </c>
      <c r="H823" s="51">
        <v>0</v>
      </c>
      <c r="I823" s="22">
        <v>0</v>
      </c>
      <c r="J823" s="22">
        <v>0</v>
      </c>
      <c r="K823" s="22">
        <v>1251.48</v>
      </c>
      <c r="L823" s="47">
        <v>1000</v>
      </c>
      <c r="M823" s="22">
        <v>0</v>
      </c>
      <c r="N823" s="22">
        <v>0</v>
      </c>
    </row>
    <row r="824" spans="1:14" hidden="1" x14ac:dyDescent="0.25">
      <c r="A824" s="5" t="s">
        <v>4297</v>
      </c>
      <c r="B824" s="5" t="s">
        <v>3586</v>
      </c>
      <c r="C824" s="5" t="s">
        <v>849</v>
      </c>
      <c r="D824" s="5" t="s">
        <v>3583</v>
      </c>
      <c r="E824" s="5" t="s">
        <v>3584</v>
      </c>
      <c r="F824" s="5" t="s">
        <v>853</v>
      </c>
      <c r="G824" s="5" t="s">
        <v>3603</v>
      </c>
      <c r="H824" s="51">
        <v>0</v>
      </c>
      <c r="I824" s="22">
        <v>0</v>
      </c>
      <c r="J824" s="22">
        <v>0</v>
      </c>
      <c r="K824" s="22">
        <v>1179.83</v>
      </c>
      <c r="L824" s="47">
        <v>1000</v>
      </c>
      <c r="M824" s="22">
        <v>0</v>
      </c>
      <c r="N824" s="22">
        <v>0</v>
      </c>
    </row>
    <row r="825" spans="1:14" hidden="1" x14ac:dyDescent="0.25">
      <c r="A825" s="5" t="s">
        <v>4298</v>
      </c>
      <c r="B825" s="5" t="s">
        <v>3586</v>
      </c>
      <c r="C825" s="5" t="s">
        <v>849</v>
      </c>
      <c r="D825" s="5" t="s">
        <v>3583</v>
      </c>
      <c r="E825" s="5" t="s">
        <v>3584</v>
      </c>
      <c r="F825" s="5" t="s">
        <v>853</v>
      </c>
      <c r="G825" s="5" t="s">
        <v>3603</v>
      </c>
      <c r="H825" s="51">
        <v>0</v>
      </c>
      <c r="I825" s="22">
        <v>0</v>
      </c>
      <c r="J825" s="22">
        <v>0</v>
      </c>
      <c r="K825" s="22">
        <v>1195.17</v>
      </c>
      <c r="L825" s="47">
        <v>1000</v>
      </c>
      <c r="M825" s="22">
        <v>0</v>
      </c>
      <c r="N825" s="22">
        <v>0</v>
      </c>
    </row>
    <row r="826" spans="1:14" hidden="1" x14ac:dyDescent="0.25">
      <c r="A826" s="5" t="s">
        <v>4299</v>
      </c>
      <c r="B826" s="5" t="s">
        <v>3586</v>
      </c>
      <c r="C826" s="5" t="s">
        <v>849</v>
      </c>
      <c r="D826" s="5" t="s">
        <v>3583</v>
      </c>
      <c r="E826" s="5" t="s">
        <v>3584</v>
      </c>
      <c r="F826" s="5" t="s">
        <v>853</v>
      </c>
      <c r="G826" s="5" t="s">
        <v>3603</v>
      </c>
      <c r="H826" s="51">
        <v>0</v>
      </c>
      <c r="I826" s="22">
        <v>0</v>
      </c>
      <c r="J826" s="22">
        <v>0</v>
      </c>
      <c r="K826" s="22">
        <v>1131.8699999999999</v>
      </c>
      <c r="L826" s="47">
        <v>1000</v>
      </c>
      <c r="M826" s="22">
        <v>0</v>
      </c>
      <c r="N826" s="22">
        <v>0</v>
      </c>
    </row>
    <row r="827" spans="1:14" hidden="1" x14ac:dyDescent="0.25">
      <c r="A827" s="5" t="s">
        <v>4300</v>
      </c>
      <c r="B827" s="5" t="s">
        <v>3586</v>
      </c>
      <c r="C827" s="5" t="s">
        <v>849</v>
      </c>
      <c r="D827" s="5" t="s">
        <v>3583</v>
      </c>
      <c r="E827" s="5" t="s">
        <v>3584</v>
      </c>
      <c r="F827" s="5" t="s">
        <v>851</v>
      </c>
      <c r="G827" s="5" t="s">
        <v>3588</v>
      </c>
      <c r="H827" s="51">
        <v>24174</v>
      </c>
      <c r="I827" s="22">
        <v>4596.55</v>
      </c>
      <c r="J827" s="22">
        <v>190.14</v>
      </c>
      <c r="K827" s="22">
        <v>181.94</v>
      </c>
      <c r="L827" s="47">
        <v>1000</v>
      </c>
      <c r="M827" s="22">
        <v>4596.55</v>
      </c>
      <c r="N827" s="22">
        <v>0</v>
      </c>
    </row>
    <row r="828" spans="1:14" hidden="1" x14ac:dyDescent="0.25">
      <c r="A828" s="5" t="s">
        <v>4301</v>
      </c>
      <c r="B828" s="5" t="s">
        <v>3586</v>
      </c>
      <c r="C828" s="5" t="s">
        <v>849</v>
      </c>
      <c r="D828" s="5" t="s">
        <v>3583</v>
      </c>
      <c r="E828" s="5" t="s">
        <v>3584</v>
      </c>
      <c r="F828" s="5" t="s">
        <v>851</v>
      </c>
      <c r="G828" s="5" t="s">
        <v>3588</v>
      </c>
      <c r="H828" s="51">
        <v>20698</v>
      </c>
      <c r="I828" s="22">
        <v>3748.59</v>
      </c>
      <c r="J828" s="22">
        <v>181.11</v>
      </c>
      <c r="K828" s="22">
        <v>182.3</v>
      </c>
      <c r="L828" s="47">
        <v>1000</v>
      </c>
      <c r="M828" s="22">
        <v>3748.59</v>
      </c>
      <c r="N828" s="22">
        <v>0</v>
      </c>
    </row>
    <row r="829" spans="1:14" hidden="1" x14ac:dyDescent="0.25">
      <c r="A829" s="5" t="s">
        <v>4302</v>
      </c>
      <c r="B829" s="5" t="s">
        <v>3586</v>
      </c>
      <c r="C829" s="5" t="s">
        <v>849</v>
      </c>
      <c r="D829" s="5" t="s">
        <v>3583</v>
      </c>
      <c r="E829" s="5" t="s">
        <v>3584</v>
      </c>
      <c r="F829" s="5" t="s">
        <v>851</v>
      </c>
      <c r="G829" s="5" t="s">
        <v>3588</v>
      </c>
      <c r="H829" s="51">
        <v>39342</v>
      </c>
      <c r="I829" s="22">
        <v>7111.81</v>
      </c>
      <c r="J829" s="22">
        <v>180.77</v>
      </c>
      <c r="K829" s="22">
        <v>182.37</v>
      </c>
      <c r="L829" s="47">
        <v>1000</v>
      </c>
      <c r="M829" s="22">
        <v>7111.81</v>
      </c>
      <c r="N829" s="22">
        <v>0</v>
      </c>
    </row>
    <row r="830" spans="1:14" hidden="1" x14ac:dyDescent="0.25">
      <c r="A830" s="5" t="s">
        <v>4303</v>
      </c>
      <c r="B830" s="5" t="s">
        <v>3586</v>
      </c>
      <c r="C830" s="5" t="s">
        <v>849</v>
      </c>
      <c r="D830" s="5" t="s">
        <v>3583</v>
      </c>
      <c r="E830" s="5" t="s">
        <v>3584</v>
      </c>
      <c r="F830" s="5" t="s">
        <v>851</v>
      </c>
      <c r="G830" s="5" t="s">
        <v>3588</v>
      </c>
      <c r="H830" s="51">
        <v>58302</v>
      </c>
      <c r="I830" s="22">
        <v>10586.08</v>
      </c>
      <c r="J830" s="22">
        <v>181.57</v>
      </c>
      <c r="K830" s="22">
        <v>183.86</v>
      </c>
      <c r="L830" s="47">
        <v>1000</v>
      </c>
      <c r="M830" s="22">
        <v>10586.08</v>
      </c>
      <c r="N830" s="22">
        <v>0</v>
      </c>
    </row>
    <row r="831" spans="1:14" hidden="1" x14ac:dyDescent="0.25">
      <c r="A831" s="5" t="s">
        <v>4304</v>
      </c>
      <c r="B831" s="5" t="s">
        <v>3586</v>
      </c>
      <c r="C831" s="5" t="s">
        <v>849</v>
      </c>
      <c r="D831" s="5" t="s">
        <v>3583</v>
      </c>
      <c r="E831" s="5" t="s">
        <v>3584</v>
      </c>
      <c r="F831" s="5" t="s">
        <v>851</v>
      </c>
      <c r="G831" s="5" t="s">
        <v>3603</v>
      </c>
      <c r="H831" s="51">
        <v>0</v>
      </c>
      <c r="I831" s="22">
        <v>0</v>
      </c>
      <c r="J831" s="22">
        <v>3120.32</v>
      </c>
      <c r="K831" s="22">
        <v>3311.76</v>
      </c>
      <c r="L831" s="47">
        <v>1000</v>
      </c>
      <c r="M831" s="22">
        <v>0</v>
      </c>
      <c r="N831" s="22">
        <v>0</v>
      </c>
    </row>
    <row r="832" spans="1:14" hidden="1" x14ac:dyDescent="0.25">
      <c r="A832" s="5" t="s">
        <v>4305</v>
      </c>
      <c r="B832" s="5" t="s">
        <v>3586</v>
      </c>
      <c r="C832" s="5" t="s">
        <v>849</v>
      </c>
      <c r="D832" s="5" t="s">
        <v>3583</v>
      </c>
      <c r="E832" s="5" t="s">
        <v>3584</v>
      </c>
      <c r="F832" s="5" t="s">
        <v>853</v>
      </c>
      <c r="G832" s="5" t="s">
        <v>3603</v>
      </c>
      <c r="H832" s="51">
        <v>0</v>
      </c>
      <c r="I832" s="22">
        <v>0</v>
      </c>
      <c r="J832" s="22">
        <v>0</v>
      </c>
      <c r="K832" s="22">
        <v>1332.42</v>
      </c>
      <c r="L832" s="47">
        <v>1000</v>
      </c>
      <c r="M832" s="22">
        <v>0</v>
      </c>
      <c r="N832" s="22">
        <v>0</v>
      </c>
    </row>
    <row r="833" spans="1:14" hidden="1" x14ac:dyDescent="0.25">
      <c r="A833" s="5" t="s">
        <v>4306</v>
      </c>
      <c r="B833" s="5" t="s">
        <v>3586</v>
      </c>
      <c r="C833" s="5" t="s">
        <v>849</v>
      </c>
      <c r="D833" s="5" t="s">
        <v>3583</v>
      </c>
      <c r="E833" s="5" t="s">
        <v>3584</v>
      </c>
      <c r="F833" s="5" t="s">
        <v>853</v>
      </c>
      <c r="G833" s="5" t="s">
        <v>3603</v>
      </c>
      <c r="H833" s="51">
        <v>0</v>
      </c>
      <c r="I833" s="22">
        <v>0</v>
      </c>
      <c r="J833" s="22">
        <v>0</v>
      </c>
      <c r="K833" s="22">
        <v>1469.92</v>
      </c>
      <c r="L833" s="47">
        <v>1000</v>
      </c>
      <c r="M833" s="22">
        <v>0</v>
      </c>
      <c r="N833" s="22">
        <v>0</v>
      </c>
    </row>
    <row r="834" spans="1:14" hidden="1" x14ac:dyDescent="0.25">
      <c r="A834" s="5" t="s">
        <v>4307</v>
      </c>
      <c r="B834" s="5" t="s">
        <v>3586</v>
      </c>
      <c r="C834" s="5" t="s">
        <v>849</v>
      </c>
      <c r="D834" s="5" t="s">
        <v>3583</v>
      </c>
      <c r="E834" s="5" t="s">
        <v>3584</v>
      </c>
      <c r="F834" s="5" t="s">
        <v>851</v>
      </c>
      <c r="G834" s="5" t="s">
        <v>3588</v>
      </c>
      <c r="H834" s="51">
        <v>28273</v>
      </c>
      <c r="I834" s="22">
        <v>7203.05</v>
      </c>
      <c r="J834" s="22">
        <v>254.77</v>
      </c>
      <c r="K834" s="22">
        <v>237.79</v>
      </c>
      <c r="L834" s="47">
        <v>1000</v>
      </c>
      <c r="M834" s="22">
        <v>7203.05</v>
      </c>
      <c r="N834" s="22">
        <v>0</v>
      </c>
    </row>
    <row r="835" spans="1:14" hidden="1" x14ac:dyDescent="0.25">
      <c r="A835" s="5" t="s">
        <v>4308</v>
      </c>
      <c r="B835" s="5" t="s">
        <v>3586</v>
      </c>
      <c r="C835" s="5" t="s">
        <v>849</v>
      </c>
      <c r="D835" s="5" t="s">
        <v>3583</v>
      </c>
      <c r="E835" s="5" t="s">
        <v>3584</v>
      </c>
      <c r="F835" s="5" t="s">
        <v>851</v>
      </c>
      <c r="G835" s="5" t="s">
        <v>3588</v>
      </c>
      <c r="H835" s="51">
        <v>22800</v>
      </c>
      <c r="I835" s="22">
        <v>5847.17</v>
      </c>
      <c r="J835" s="22">
        <v>256.45</v>
      </c>
      <c r="K835" s="22">
        <v>229.81</v>
      </c>
      <c r="L835" s="47">
        <v>1000</v>
      </c>
      <c r="M835" s="22">
        <v>5847.17</v>
      </c>
      <c r="N835" s="22">
        <v>0</v>
      </c>
    </row>
    <row r="836" spans="1:14" hidden="1" x14ac:dyDescent="0.25">
      <c r="A836" s="5" t="s">
        <v>4309</v>
      </c>
      <c r="B836" s="5" t="s">
        <v>3586</v>
      </c>
      <c r="C836" s="5" t="s">
        <v>849</v>
      </c>
      <c r="D836" s="5" t="s">
        <v>3583</v>
      </c>
      <c r="E836" s="5" t="s">
        <v>3584</v>
      </c>
      <c r="F836" s="5" t="s">
        <v>851</v>
      </c>
      <c r="G836" s="5" t="s">
        <v>3588</v>
      </c>
      <c r="H836" s="51">
        <v>413490</v>
      </c>
      <c r="I836" s="22">
        <v>43928.24</v>
      </c>
      <c r="J836" s="22">
        <v>106.24</v>
      </c>
      <c r="K836" s="22">
        <v>100.9</v>
      </c>
      <c r="L836" s="47">
        <v>1000</v>
      </c>
      <c r="M836" s="22">
        <v>43928.24</v>
      </c>
      <c r="N836" s="22">
        <v>0</v>
      </c>
    </row>
    <row r="837" spans="1:14" hidden="1" x14ac:dyDescent="0.25">
      <c r="A837" s="5" t="s">
        <v>4310</v>
      </c>
      <c r="B837" s="5" t="s">
        <v>3586</v>
      </c>
      <c r="C837" s="5" t="s">
        <v>849</v>
      </c>
      <c r="D837" s="5" t="s">
        <v>3583</v>
      </c>
      <c r="E837" s="5" t="s">
        <v>3584</v>
      </c>
      <c r="F837" s="5" t="s">
        <v>851</v>
      </c>
      <c r="G837" s="5" t="s">
        <v>3588</v>
      </c>
      <c r="H837" s="51">
        <v>98010</v>
      </c>
      <c r="I837" s="22">
        <v>10113.73</v>
      </c>
      <c r="J837" s="22">
        <v>103.19</v>
      </c>
      <c r="K837" s="22">
        <v>100.58</v>
      </c>
      <c r="L837" s="47">
        <v>1000</v>
      </c>
      <c r="M837" s="22">
        <v>10113.73</v>
      </c>
      <c r="N837" s="22">
        <v>0</v>
      </c>
    </row>
    <row r="838" spans="1:14" hidden="1" x14ac:dyDescent="0.25">
      <c r="A838" s="5" t="s">
        <v>4311</v>
      </c>
      <c r="B838" s="5" t="s">
        <v>3596</v>
      </c>
      <c r="C838" s="5" t="s">
        <v>849</v>
      </c>
      <c r="D838" s="5" t="s">
        <v>3583</v>
      </c>
      <c r="E838" s="5" t="s">
        <v>3584</v>
      </c>
      <c r="F838" s="5" t="s">
        <v>851</v>
      </c>
      <c r="G838" s="5" t="s">
        <v>3588</v>
      </c>
      <c r="H838" s="51">
        <v>10526</v>
      </c>
      <c r="I838" s="22">
        <v>10104.49</v>
      </c>
      <c r="J838" s="22">
        <v>959.96</v>
      </c>
      <c r="K838" s="22">
        <v>982.99</v>
      </c>
      <c r="L838" s="47">
        <v>1000</v>
      </c>
      <c r="M838" s="22">
        <v>10104.49</v>
      </c>
      <c r="N838" s="22">
        <v>0</v>
      </c>
    </row>
    <row r="839" spans="1:14" hidden="1" x14ac:dyDescent="0.25">
      <c r="A839" s="5" t="s">
        <v>4312</v>
      </c>
      <c r="B839" s="5" t="s">
        <v>3596</v>
      </c>
      <c r="C839" s="5" t="s">
        <v>849</v>
      </c>
      <c r="D839" s="5" t="s">
        <v>3583</v>
      </c>
      <c r="E839" s="5" t="s">
        <v>3584</v>
      </c>
      <c r="F839" s="5" t="s">
        <v>851</v>
      </c>
      <c r="G839" s="5" t="s">
        <v>3588</v>
      </c>
      <c r="H839" s="51">
        <v>76148</v>
      </c>
      <c r="I839" s="22">
        <v>45321.78</v>
      </c>
      <c r="J839" s="22">
        <v>595.17999999999995</v>
      </c>
      <c r="K839" s="22">
        <v>609.46</v>
      </c>
      <c r="L839" s="47">
        <v>1000</v>
      </c>
      <c r="M839" s="22">
        <v>45321.78</v>
      </c>
      <c r="N839" s="22">
        <v>0</v>
      </c>
    </row>
    <row r="840" spans="1:14" x14ac:dyDescent="0.25">
      <c r="A840" s="5" t="s">
        <v>4313</v>
      </c>
      <c r="B840" s="5" t="s">
        <v>3590</v>
      </c>
      <c r="C840" s="5" t="s">
        <v>849</v>
      </c>
      <c r="D840" s="5" t="s">
        <v>3583</v>
      </c>
      <c r="E840" s="5" t="s">
        <v>3584</v>
      </c>
      <c r="F840" s="5" t="s">
        <v>853</v>
      </c>
      <c r="G840" s="5" t="s">
        <v>3603</v>
      </c>
      <c r="H840" s="51">
        <v>0</v>
      </c>
      <c r="I840" s="22">
        <v>0</v>
      </c>
      <c r="J840" s="22">
        <v>0</v>
      </c>
      <c r="K840" s="22">
        <v>1182.96</v>
      </c>
      <c r="L840" s="47">
        <v>1000</v>
      </c>
      <c r="M840" s="22">
        <v>0</v>
      </c>
      <c r="N840" s="22">
        <v>0</v>
      </c>
    </row>
    <row r="841" spans="1:14" x14ac:dyDescent="0.25">
      <c r="A841" s="5" t="s">
        <v>4314</v>
      </c>
      <c r="B841" s="5" t="s">
        <v>3590</v>
      </c>
      <c r="C841" s="5" t="s">
        <v>849</v>
      </c>
      <c r="D841" s="5" t="s">
        <v>3583</v>
      </c>
      <c r="E841" s="5" t="s">
        <v>3584</v>
      </c>
      <c r="F841" s="5" t="s">
        <v>853</v>
      </c>
      <c r="G841" s="5" t="s">
        <v>3603</v>
      </c>
      <c r="H841" s="51">
        <v>0</v>
      </c>
      <c r="I841" s="22">
        <v>0</v>
      </c>
      <c r="J841" s="22">
        <v>0</v>
      </c>
      <c r="K841" s="22">
        <v>1454.72</v>
      </c>
      <c r="L841" s="47">
        <v>1000</v>
      </c>
      <c r="M841" s="22">
        <v>0</v>
      </c>
      <c r="N841" s="22">
        <v>0</v>
      </c>
    </row>
    <row r="842" spans="1:14" x14ac:dyDescent="0.25">
      <c r="A842" s="5" t="s">
        <v>4315</v>
      </c>
      <c r="B842" s="5" t="s">
        <v>3590</v>
      </c>
      <c r="C842" s="5" t="s">
        <v>849</v>
      </c>
      <c r="D842" s="5" t="s">
        <v>3583</v>
      </c>
      <c r="E842" s="5" t="s">
        <v>3584</v>
      </c>
      <c r="F842" s="5" t="s">
        <v>853</v>
      </c>
      <c r="G842" s="5" t="s">
        <v>3603</v>
      </c>
      <c r="H842" s="51">
        <v>0</v>
      </c>
      <c r="I842" s="22">
        <v>0</v>
      </c>
      <c r="J842" s="22">
        <v>0</v>
      </c>
      <c r="K842" s="22">
        <v>1212.28</v>
      </c>
      <c r="L842" s="47">
        <v>1000</v>
      </c>
      <c r="M842" s="22">
        <v>0</v>
      </c>
      <c r="N842" s="22">
        <v>0</v>
      </c>
    </row>
    <row r="843" spans="1:14" x14ac:dyDescent="0.25">
      <c r="A843" s="5" t="s">
        <v>4316</v>
      </c>
      <c r="B843" s="5" t="s">
        <v>3590</v>
      </c>
      <c r="C843" s="5" t="s">
        <v>849</v>
      </c>
      <c r="D843" s="5" t="s">
        <v>3583</v>
      </c>
      <c r="E843" s="5" t="s">
        <v>3584</v>
      </c>
      <c r="F843" s="5" t="s">
        <v>853</v>
      </c>
      <c r="G843" s="5" t="s">
        <v>3603</v>
      </c>
      <c r="H843" s="51">
        <v>0</v>
      </c>
      <c r="I843" s="22">
        <v>0</v>
      </c>
      <c r="J843" s="22">
        <v>0</v>
      </c>
      <c r="K843" s="22">
        <v>1790.14</v>
      </c>
      <c r="L843" s="47">
        <v>1000</v>
      </c>
      <c r="M843" s="22">
        <v>0</v>
      </c>
      <c r="N843" s="22">
        <v>0</v>
      </c>
    </row>
    <row r="844" spans="1:14" x14ac:dyDescent="0.25">
      <c r="A844" s="5" t="s">
        <v>4317</v>
      </c>
      <c r="B844" s="5" t="s">
        <v>3590</v>
      </c>
      <c r="C844" s="5" t="s">
        <v>849</v>
      </c>
      <c r="D844" s="5" t="s">
        <v>3583</v>
      </c>
      <c r="E844" s="5" t="s">
        <v>3584</v>
      </c>
      <c r="F844" s="5" t="s">
        <v>851</v>
      </c>
      <c r="G844" s="5" t="s">
        <v>3588</v>
      </c>
      <c r="H844" s="51">
        <v>17680</v>
      </c>
      <c r="I844" s="22">
        <v>1956.01</v>
      </c>
      <c r="J844" s="22">
        <v>110.63</v>
      </c>
      <c r="K844" s="22">
        <v>113.27</v>
      </c>
      <c r="L844" s="47">
        <v>1000</v>
      </c>
      <c r="M844" s="22">
        <v>1956.01</v>
      </c>
      <c r="N844" s="22">
        <v>0</v>
      </c>
    </row>
    <row r="845" spans="1:14" x14ac:dyDescent="0.25">
      <c r="A845" s="5" t="s">
        <v>4318</v>
      </c>
      <c r="B845" s="5" t="s">
        <v>3590</v>
      </c>
      <c r="C845" s="5" t="s">
        <v>849</v>
      </c>
      <c r="D845" s="5" t="s">
        <v>3583</v>
      </c>
      <c r="E845" s="5" t="s">
        <v>3584</v>
      </c>
      <c r="F845" s="5" t="s">
        <v>851</v>
      </c>
      <c r="G845" s="5" t="s">
        <v>3588</v>
      </c>
      <c r="H845" s="51">
        <v>12980</v>
      </c>
      <c r="I845" s="22">
        <v>1436.03</v>
      </c>
      <c r="J845" s="22">
        <v>110.63</v>
      </c>
      <c r="K845" s="22">
        <v>113.27</v>
      </c>
      <c r="L845" s="47">
        <v>1000</v>
      </c>
      <c r="M845" s="22">
        <v>1436.03</v>
      </c>
      <c r="N845" s="22">
        <v>0</v>
      </c>
    </row>
    <row r="846" spans="1:14" x14ac:dyDescent="0.25">
      <c r="A846" s="5" t="s">
        <v>4319</v>
      </c>
      <c r="B846" s="5" t="s">
        <v>3590</v>
      </c>
      <c r="C846" s="5" t="s">
        <v>849</v>
      </c>
      <c r="D846" s="5" t="s">
        <v>3583</v>
      </c>
      <c r="E846" s="5" t="s">
        <v>3584</v>
      </c>
      <c r="F846" s="5" t="s">
        <v>851</v>
      </c>
      <c r="G846" s="5" t="s">
        <v>3588</v>
      </c>
      <c r="H846" s="51">
        <v>105500</v>
      </c>
      <c r="I846" s="22">
        <v>9961.61</v>
      </c>
      <c r="J846" s="22">
        <v>94.42</v>
      </c>
      <c r="K846" s="22">
        <v>95.87</v>
      </c>
      <c r="L846" s="47">
        <v>1000</v>
      </c>
      <c r="M846" s="22">
        <v>9961.61</v>
      </c>
      <c r="N846" s="22">
        <v>0</v>
      </c>
    </row>
    <row r="847" spans="1:14" x14ac:dyDescent="0.25">
      <c r="A847" s="5" t="s">
        <v>4320</v>
      </c>
      <c r="B847" s="5" t="s">
        <v>3590</v>
      </c>
      <c r="C847" s="5" t="s">
        <v>849</v>
      </c>
      <c r="D847" s="5" t="s">
        <v>3583</v>
      </c>
      <c r="E847" s="5" t="s">
        <v>3584</v>
      </c>
      <c r="F847" s="5" t="s">
        <v>851</v>
      </c>
      <c r="G847" s="5" t="s">
        <v>3588</v>
      </c>
      <c r="H847" s="51">
        <v>29920</v>
      </c>
      <c r="I847" s="22">
        <v>2800.48</v>
      </c>
      <c r="J847" s="22">
        <v>93.6</v>
      </c>
      <c r="K847" s="22">
        <v>95.68</v>
      </c>
      <c r="L847" s="47">
        <v>1000</v>
      </c>
      <c r="M847" s="22">
        <v>2800.48</v>
      </c>
      <c r="N847" s="22">
        <v>0</v>
      </c>
    </row>
    <row r="848" spans="1:14" x14ac:dyDescent="0.25">
      <c r="A848" s="5" t="s">
        <v>4321</v>
      </c>
      <c r="B848" s="5" t="s">
        <v>3590</v>
      </c>
      <c r="C848" s="5" t="s">
        <v>849</v>
      </c>
      <c r="D848" s="5" t="s">
        <v>3583</v>
      </c>
      <c r="E848" s="5" t="s">
        <v>3584</v>
      </c>
      <c r="F848" s="5" t="s">
        <v>853</v>
      </c>
      <c r="G848" s="5" t="s">
        <v>3603</v>
      </c>
      <c r="H848" s="51">
        <v>0</v>
      </c>
      <c r="I848" s="22">
        <v>0</v>
      </c>
      <c r="J848" s="22">
        <v>0</v>
      </c>
      <c r="K848" s="22">
        <v>973.46</v>
      </c>
      <c r="L848" s="47">
        <v>1000</v>
      </c>
      <c r="M848" s="22">
        <v>0</v>
      </c>
      <c r="N848" s="22">
        <v>0</v>
      </c>
    </row>
    <row r="849" spans="1:14" x14ac:dyDescent="0.25">
      <c r="A849" s="5" t="s">
        <v>4322</v>
      </c>
      <c r="B849" s="5" t="s">
        <v>3590</v>
      </c>
      <c r="C849" s="5" t="s">
        <v>849</v>
      </c>
      <c r="D849" s="5" t="s">
        <v>3583</v>
      </c>
      <c r="E849" s="5" t="s">
        <v>3584</v>
      </c>
      <c r="F849" s="5" t="s">
        <v>853</v>
      </c>
      <c r="G849" s="5" t="s">
        <v>3603</v>
      </c>
      <c r="H849" s="51">
        <v>0</v>
      </c>
      <c r="I849" s="22">
        <v>0</v>
      </c>
      <c r="J849" s="22">
        <v>0</v>
      </c>
      <c r="K849" s="22">
        <v>368.98</v>
      </c>
      <c r="L849" s="47">
        <v>1000</v>
      </c>
      <c r="M849" s="22">
        <v>0</v>
      </c>
      <c r="N849" s="22">
        <v>0</v>
      </c>
    </row>
    <row r="850" spans="1:14" x14ac:dyDescent="0.25">
      <c r="A850" s="5" t="s">
        <v>4323</v>
      </c>
      <c r="B850" s="5" t="s">
        <v>3590</v>
      </c>
      <c r="C850" s="5" t="s">
        <v>849</v>
      </c>
      <c r="D850" s="5" t="s">
        <v>3583</v>
      </c>
      <c r="E850" s="5" t="s">
        <v>3584</v>
      </c>
      <c r="F850" s="5" t="s">
        <v>853</v>
      </c>
      <c r="G850" s="5" t="s">
        <v>3603</v>
      </c>
      <c r="H850" s="51">
        <v>0</v>
      </c>
      <c r="I850" s="22">
        <v>0</v>
      </c>
      <c r="J850" s="22">
        <v>0</v>
      </c>
      <c r="K850" s="22">
        <v>1284.03</v>
      </c>
      <c r="L850" s="47">
        <v>1000</v>
      </c>
      <c r="M850" s="22">
        <v>0</v>
      </c>
      <c r="N850" s="22">
        <v>0</v>
      </c>
    </row>
    <row r="851" spans="1:14" x14ac:dyDescent="0.25">
      <c r="A851" s="5" t="s">
        <v>4324</v>
      </c>
      <c r="B851" s="5" t="s">
        <v>3590</v>
      </c>
      <c r="C851" s="5" t="s">
        <v>849</v>
      </c>
      <c r="D851" s="5" t="s">
        <v>3583</v>
      </c>
      <c r="E851" s="5" t="s">
        <v>3584</v>
      </c>
      <c r="F851" s="5" t="s">
        <v>853</v>
      </c>
      <c r="G851" s="5" t="s">
        <v>3603</v>
      </c>
      <c r="H851" s="51">
        <v>0</v>
      </c>
      <c r="I851" s="22">
        <v>0</v>
      </c>
      <c r="J851" s="22">
        <v>0</v>
      </c>
      <c r="K851" s="22">
        <v>1438.82</v>
      </c>
      <c r="L851" s="47">
        <v>1000</v>
      </c>
      <c r="M851" s="22">
        <v>0</v>
      </c>
      <c r="N851" s="22">
        <v>0</v>
      </c>
    </row>
    <row r="852" spans="1:14" hidden="1" x14ac:dyDescent="0.25">
      <c r="A852" s="5" t="s">
        <v>4325</v>
      </c>
      <c r="B852" s="5" t="s">
        <v>3586</v>
      </c>
      <c r="C852" s="5" t="s">
        <v>849</v>
      </c>
      <c r="D852" s="5" t="s">
        <v>3583</v>
      </c>
      <c r="E852" s="5" t="s">
        <v>3584</v>
      </c>
      <c r="F852" s="5" t="s">
        <v>853</v>
      </c>
      <c r="G852" s="5" t="s">
        <v>3603</v>
      </c>
      <c r="H852" s="51">
        <v>0</v>
      </c>
      <c r="I852" s="22">
        <v>0</v>
      </c>
      <c r="J852" s="22">
        <v>0</v>
      </c>
      <c r="K852" s="22">
        <v>170.92</v>
      </c>
      <c r="L852" s="47">
        <v>1000</v>
      </c>
      <c r="M852" s="22">
        <v>0</v>
      </c>
      <c r="N852" s="22">
        <v>0</v>
      </c>
    </row>
    <row r="853" spans="1:14" hidden="1" x14ac:dyDescent="0.25">
      <c r="A853" s="5" t="s">
        <v>4326</v>
      </c>
      <c r="B853" s="5" t="s">
        <v>3586</v>
      </c>
      <c r="C853" s="5" t="s">
        <v>849</v>
      </c>
      <c r="D853" s="5" t="s">
        <v>3583</v>
      </c>
      <c r="E853" s="5" t="s">
        <v>3584</v>
      </c>
      <c r="F853" s="5" t="s">
        <v>853</v>
      </c>
      <c r="G853" s="5" t="s">
        <v>3603</v>
      </c>
      <c r="H853" s="51">
        <v>0</v>
      </c>
      <c r="I853" s="22">
        <v>0</v>
      </c>
      <c r="J853" s="22">
        <v>0</v>
      </c>
      <c r="K853" s="22">
        <v>122.91</v>
      </c>
      <c r="L853" s="47">
        <v>1000</v>
      </c>
      <c r="M853" s="22">
        <v>0</v>
      </c>
      <c r="N853" s="22">
        <v>0</v>
      </c>
    </row>
    <row r="854" spans="1:14" hidden="1" x14ac:dyDescent="0.25">
      <c r="A854" s="5" t="s">
        <v>4327</v>
      </c>
      <c r="B854" s="5" t="s">
        <v>3586</v>
      </c>
      <c r="C854" s="5" t="s">
        <v>849</v>
      </c>
      <c r="D854" s="5" t="s">
        <v>3583</v>
      </c>
      <c r="E854" s="5" t="s">
        <v>3584</v>
      </c>
      <c r="F854" s="5" t="s">
        <v>853</v>
      </c>
      <c r="G854" s="5" t="s">
        <v>3603</v>
      </c>
      <c r="H854" s="51">
        <v>0</v>
      </c>
      <c r="I854" s="22">
        <v>0</v>
      </c>
      <c r="J854" s="22">
        <v>0</v>
      </c>
      <c r="K854" s="22">
        <v>151.43</v>
      </c>
      <c r="L854" s="47">
        <v>1000</v>
      </c>
      <c r="M854" s="22">
        <v>0</v>
      </c>
      <c r="N854" s="22">
        <v>0</v>
      </c>
    </row>
    <row r="855" spans="1:14" hidden="1" x14ac:dyDescent="0.25">
      <c r="A855" s="5" t="s">
        <v>4328</v>
      </c>
      <c r="B855" s="5" t="s">
        <v>3582</v>
      </c>
      <c r="C855" s="5" t="s">
        <v>849</v>
      </c>
      <c r="D855" s="5" t="s">
        <v>3583</v>
      </c>
      <c r="E855" s="5" t="s">
        <v>3584</v>
      </c>
      <c r="F855" s="5" t="s">
        <v>853</v>
      </c>
      <c r="G855" s="5" t="s">
        <v>3588</v>
      </c>
      <c r="H855" s="51">
        <v>0</v>
      </c>
      <c r="I855" s="22">
        <v>0</v>
      </c>
      <c r="J855" s="22">
        <v>0</v>
      </c>
      <c r="K855" s="22">
        <v>1720.32</v>
      </c>
      <c r="L855" s="47">
        <v>1000</v>
      </c>
      <c r="M855" s="22">
        <v>0</v>
      </c>
      <c r="N855" s="22">
        <v>0</v>
      </c>
    </row>
    <row r="856" spans="1:14" x14ac:dyDescent="0.25">
      <c r="A856" s="5" t="s">
        <v>4329</v>
      </c>
      <c r="B856" s="5" t="s">
        <v>3590</v>
      </c>
      <c r="C856" s="5" t="s">
        <v>849</v>
      </c>
      <c r="D856" s="5" t="s">
        <v>3583</v>
      </c>
      <c r="E856" s="5" t="s">
        <v>3584</v>
      </c>
      <c r="F856" s="5" t="s">
        <v>851</v>
      </c>
      <c r="G856" s="5" t="s">
        <v>3588</v>
      </c>
      <c r="H856" s="51">
        <v>136340</v>
      </c>
      <c r="I856" s="22">
        <v>12798.27</v>
      </c>
      <c r="J856" s="22">
        <v>93.87</v>
      </c>
      <c r="K856" s="22">
        <v>95.12</v>
      </c>
      <c r="L856" s="47">
        <v>1000</v>
      </c>
      <c r="M856" s="22">
        <v>12798.27</v>
      </c>
      <c r="N856" s="22">
        <v>0</v>
      </c>
    </row>
    <row r="857" spans="1:14" x14ac:dyDescent="0.25">
      <c r="A857" s="5" t="s">
        <v>4330</v>
      </c>
      <c r="B857" s="5" t="s">
        <v>3590</v>
      </c>
      <c r="C857" s="5" t="s">
        <v>849</v>
      </c>
      <c r="D857" s="5" t="s">
        <v>3583</v>
      </c>
      <c r="E857" s="5" t="s">
        <v>3584</v>
      </c>
      <c r="F857" s="5" t="s">
        <v>853</v>
      </c>
      <c r="G857" s="5" t="s">
        <v>3588</v>
      </c>
      <c r="H857" s="51">
        <v>0</v>
      </c>
      <c r="I857" s="22">
        <v>0</v>
      </c>
      <c r="J857" s="22">
        <v>0</v>
      </c>
      <c r="K857" s="22">
        <v>420.47</v>
      </c>
      <c r="L857" s="47">
        <v>1000</v>
      </c>
      <c r="M857" s="22">
        <v>0</v>
      </c>
      <c r="N857" s="22">
        <v>0</v>
      </c>
    </row>
    <row r="858" spans="1:14" x14ac:dyDescent="0.25">
      <c r="A858" s="5" t="s">
        <v>4331</v>
      </c>
      <c r="B858" s="5" t="s">
        <v>3590</v>
      </c>
      <c r="C858" s="5" t="s">
        <v>849</v>
      </c>
      <c r="D858" s="5" t="s">
        <v>3583</v>
      </c>
      <c r="E858" s="5" t="s">
        <v>3584</v>
      </c>
      <c r="F858" s="5" t="s">
        <v>851</v>
      </c>
      <c r="G858" s="5" t="s">
        <v>3588</v>
      </c>
      <c r="H858" s="51">
        <v>240000</v>
      </c>
      <c r="I858" s="22">
        <v>6832.8</v>
      </c>
      <c r="J858" s="22">
        <v>28.47</v>
      </c>
      <c r="K858" s="22">
        <v>28.47</v>
      </c>
      <c r="L858" s="47">
        <v>1000</v>
      </c>
      <c r="M858" s="22">
        <v>6832.8</v>
      </c>
      <c r="N858" s="22">
        <v>0</v>
      </c>
    </row>
    <row r="859" spans="1:14" x14ac:dyDescent="0.25">
      <c r="A859" s="5" t="s">
        <v>4332</v>
      </c>
      <c r="B859" s="5" t="s">
        <v>3590</v>
      </c>
      <c r="C859" s="5" t="s">
        <v>849</v>
      </c>
      <c r="D859" s="5" t="s">
        <v>3583</v>
      </c>
      <c r="E859" s="5" t="s">
        <v>3584</v>
      </c>
      <c r="F859" s="5" t="s">
        <v>851</v>
      </c>
      <c r="G859" s="5" t="s">
        <v>3588</v>
      </c>
      <c r="H859" s="51">
        <v>38420</v>
      </c>
      <c r="I859" s="22">
        <v>3606.11</v>
      </c>
      <c r="J859" s="22">
        <v>93.86</v>
      </c>
      <c r="K859" s="22">
        <v>95.12</v>
      </c>
      <c r="L859" s="47">
        <v>1000</v>
      </c>
      <c r="M859" s="22">
        <v>3606.11</v>
      </c>
      <c r="N859" s="22">
        <v>0</v>
      </c>
    </row>
    <row r="860" spans="1:14" hidden="1" x14ac:dyDescent="0.25">
      <c r="A860" s="5" t="s">
        <v>4333</v>
      </c>
      <c r="B860" s="5" t="s">
        <v>3592</v>
      </c>
      <c r="C860" s="5" t="s">
        <v>849</v>
      </c>
      <c r="D860" s="5" t="s">
        <v>3583</v>
      </c>
      <c r="E860" s="5" t="s">
        <v>3584</v>
      </c>
      <c r="F860" s="5" t="s">
        <v>853</v>
      </c>
      <c r="G860" s="5" t="s">
        <v>3603</v>
      </c>
      <c r="H860" s="51">
        <v>0</v>
      </c>
      <c r="I860" s="22">
        <v>0</v>
      </c>
      <c r="J860" s="22">
        <v>0</v>
      </c>
      <c r="K860" s="22">
        <v>1148.1600000000001</v>
      </c>
      <c r="L860" s="47">
        <v>1000</v>
      </c>
      <c r="M860" s="22">
        <v>0</v>
      </c>
      <c r="N860" s="22">
        <v>0</v>
      </c>
    </row>
    <row r="861" spans="1:14" hidden="1" x14ac:dyDescent="0.25">
      <c r="A861" s="5" t="s">
        <v>4334</v>
      </c>
      <c r="B861" s="5" t="s">
        <v>3592</v>
      </c>
      <c r="C861" s="5" t="s">
        <v>849</v>
      </c>
      <c r="D861" s="5" t="s">
        <v>3583</v>
      </c>
      <c r="E861" s="5" t="s">
        <v>3584</v>
      </c>
      <c r="F861" s="5" t="s">
        <v>853</v>
      </c>
      <c r="G861" s="5" t="s">
        <v>3603</v>
      </c>
      <c r="H861" s="51">
        <v>0</v>
      </c>
      <c r="I861" s="22">
        <v>0</v>
      </c>
      <c r="J861" s="22">
        <v>0</v>
      </c>
      <c r="K861" s="22">
        <v>1343.82</v>
      </c>
      <c r="L861" s="47">
        <v>1000</v>
      </c>
      <c r="M861" s="22">
        <v>0</v>
      </c>
      <c r="N861" s="22">
        <v>0</v>
      </c>
    </row>
    <row r="862" spans="1:14" hidden="1" x14ac:dyDescent="0.25">
      <c r="A862" s="5" t="s">
        <v>4335</v>
      </c>
      <c r="B862" s="5" t="s">
        <v>3592</v>
      </c>
      <c r="C862" s="5" t="s">
        <v>849</v>
      </c>
      <c r="D862" s="5" t="s">
        <v>3583</v>
      </c>
      <c r="E862" s="5" t="s">
        <v>3584</v>
      </c>
      <c r="F862" s="5" t="s">
        <v>853</v>
      </c>
      <c r="G862" s="5" t="s">
        <v>3603</v>
      </c>
      <c r="H862" s="51">
        <v>0</v>
      </c>
      <c r="I862" s="22">
        <v>0</v>
      </c>
      <c r="J862" s="22">
        <v>0</v>
      </c>
      <c r="K862" s="22">
        <v>1155.3699999999999</v>
      </c>
      <c r="L862" s="47">
        <v>1000</v>
      </c>
      <c r="M862" s="22">
        <v>0</v>
      </c>
      <c r="N862" s="22">
        <v>0</v>
      </c>
    </row>
    <row r="863" spans="1:14" hidden="1" x14ac:dyDescent="0.25">
      <c r="A863" s="5" t="s">
        <v>4336</v>
      </c>
      <c r="B863" s="5" t="s">
        <v>3592</v>
      </c>
      <c r="C863" s="5" t="s">
        <v>849</v>
      </c>
      <c r="D863" s="5" t="s">
        <v>3583</v>
      </c>
      <c r="E863" s="5" t="s">
        <v>3584</v>
      </c>
      <c r="F863" s="5" t="s">
        <v>851</v>
      </c>
      <c r="G863" s="5" t="s">
        <v>3588</v>
      </c>
      <c r="H863" s="51">
        <v>90325</v>
      </c>
      <c r="I863" s="22">
        <v>5554.52</v>
      </c>
      <c r="J863" s="22">
        <v>61.49</v>
      </c>
      <c r="K863" s="22">
        <v>61.7</v>
      </c>
      <c r="L863" s="47">
        <v>1000</v>
      </c>
      <c r="M863" s="22">
        <v>5554.52</v>
      </c>
      <c r="N863" s="22">
        <v>0</v>
      </c>
    </row>
    <row r="864" spans="1:14" hidden="1" x14ac:dyDescent="0.25">
      <c r="A864" s="5" t="s">
        <v>4337</v>
      </c>
      <c r="B864" s="5" t="s">
        <v>3592</v>
      </c>
      <c r="C864" s="5" t="s">
        <v>849</v>
      </c>
      <c r="D864" s="5" t="s">
        <v>3583</v>
      </c>
      <c r="E864" s="5" t="s">
        <v>3584</v>
      </c>
      <c r="F864" s="5" t="s">
        <v>853</v>
      </c>
      <c r="G864" s="5" t="s">
        <v>3588</v>
      </c>
      <c r="H864" s="51">
        <v>0</v>
      </c>
      <c r="I864" s="22">
        <v>0</v>
      </c>
      <c r="J864" s="22">
        <v>64.83</v>
      </c>
      <c r="K864" s="22">
        <v>63.41</v>
      </c>
      <c r="L864" s="47">
        <v>1000</v>
      </c>
      <c r="M864" s="22">
        <v>0</v>
      </c>
      <c r="N864" s="22">
        <v>0</v>
      </c>
    </row>
    <row r="865" spans="1:14" hidden="1" x14ac:dyDescent="0.25">
      <c r="A865" s="5" t="s">
        <v>4338</v>
      </c>
      <c r="B865" s="5" t="s">
        <v>3586</v>
      </c>
      <c r="C865" s="5" t="s">
        <v>849</v>
      </c>
      <c r="D865" s="5" t="s">
        <v>3583</v>
      </c>
      <c r="E865" s="5" t="s">
        <v>3584</v>
      </c>
      <c r="F865" s="5" t="s">
        <v>851</v>
      </c>
      <c r="G865" s="5" t="s">
        <v>3588</v>
      </c>
      <c r="H865" s="51">
        <v>50600</v>
      </c>
      <c r="I865" s="22">
        <v>6505.9</v>
      </c>
      <c r="J865" s="22">
        <v>128.58000000000001</v>
      </c>
      <c r="K865" s="22">
        <v>137.38</v>
      </c>
      <c r="L865" s="47">
        <v>1000</v>
      </c>
      <c r="M865" s="22">
        <v>6505.9</v>
      </c>
      <c r="N865" s="22">
        <v>0</v>
      </c>
    </row>
    <row r="866" spans="1:14" hidden="1" x14ac:dyDescent="0.25">
      <c r="A866" s="5" t="s">
        <v>4339</v>
      </c>
      <c r="B866" s="5" t="s">
        <v>3582</v>
      </c>
      <c r="C866" s="5" t="s">
        <v>849</v>
      </c>
      <c r="D866" s="5" t="s">
        <v>3583</v>
      </c>
      <c r="E866" s="5" t="s">
        <v>3584</v>
      </c>
      <c r="F866" s="5" t="s">
        <v>853</v>
      </c>
      <c r="G866" s="5" t="s">
        <v>3603</v>
      </c>
      <c r="H866" s="51">
        <v>0</v>
      </c>
      <c r="I866" s="22">
        <v>0</v>
      </c>
      <c r="J866" s="22">
        <v>2400.4</v>
      </c>
      <c r="K866" s="22">
        <v>2544.0300000000002</v>
      </c>
      <c r="L866" s="47">
        <v>1000</v>
      </c>
      <c r="M866" s="22">
        <v>0</v>
      </c>
      <c r="N866" s="22">
        <v>0</v>
      </c>
    </row>
    <row r="867" spans="1:14" hidden="1" x14ac:dyDescent="0.25">
      <c r="A867" s="5" t="s">
        <v>4339</v>
      </c>
      <c r="B867" s="5" t="s">
        <v>3586</v>
      </c>
      <c r="C867" s="5" t="s">
        <v>849</v>
      </c>
      <c r="D867" s="5" t="s">
        <v>3583</v>
      </c>
      <c r="E867" s="5" t="s">
        <v>3584</v>
      </c>
      <c r="F867" s="5" t="s">
        <v>851</v>
      </c>
      <c r="G867" s="5" t="s">
        <v>3603</v>
      </c>
      <c r="H867" s="51">
        <v>0</v>
      </c>
      <c r="I867" s="22">
        <v>0</v>
      </c>
      <c r="J867" s="22">
        <v>2746.94</v>
      </c>
      <c r="K867" s="22">
        <v>2446.44</v>
      </c>
      <c r="L867" s="47">
        <v>1000</v>
      </c>
      <c r="M867" s="22">
        <v>0</v>
      </c>
      <c r="N867" s="22">
        <v>0</v>
      </c>
    </row>
    <row r="868" spans="1:14" hidden="1" x14ac:dyDescent="0.25">
      <c r="A868" s="5" t="s">
        <v>4340</v>
      </c>
      <c r="B868" s="5" t="s">
        <v>3586</v>
      </c>
      <c r="C868" s="5" t="s">
        <v>849</v>
      </c>
      <c r="D868" s="5" t="s">
        <v>3583</v>
      </c>
      <c r="E868" s="5" t="s">
        <v>3584</v>
      </c>
      <c r="F868" s="5" t="s">
        <v>853</v>
      </c>
      <c r="G868" s="5" t="s">
        <v>3603</v>
      </c>
      <c r="H868" s="51">
        <v>0</v>
      </c>
      <c r="I868" s="22">
        <v>0</v>
      </c>
      <c r="J868" s="22">
        <v>0</v>
      </c>
      <c r="K868" s="22">
        <v>518.99</v>
      </c>
      <c r="L868" s="47">
        <v>1000</v>
      </c>
      <c r="M868" s="22">
        <v>0</v>
      </c>
      <c r="N868" s="22">
        <v>0</v>
      </c>
    </row>
    <row r="869" spans="1:14" hidden="1" x14ac:dyDescent="0.25">
      <c r="A869" s="5" t="s">
        <v>4341</v>
      </c>
      <c r="B869" s="5" t="s">
        <v>3582</v>
      </c>
      <c r="C869" s="5" t="s">
        <v>849</v>
      </c>
      <c r="D869" s="5" t="s">
        <v>3583</v>
      </c>
      <c r="E869" s="5" t="s">
        <v>3584</v>
      </c>
      <c r="F869" s="5" t="s">
        <v>853</v>
      </c>
      <c r="G869" s="5" t="s">
        <v>3603</v>
      </c>
      <c r="H869" s="51">
        <v>0</v>
      </c>
      <c r="I869" s="22">
        <v>0</v>
      </c>
      <c r="J869" s="22">
        <v>0</v>
      </c>
      <c r="K869" s="22">
        <v>471.66</v>
      </c>
      <c r="L869" s="47">
        <v>1000</v>
      </c>
      <c r="M869" s="22">
        <v>0</v>
      </c>
      <c r="N869" s="22">
        <v>0</v>
      </c>
    </row>
    <row r="870" spans="1:14" hidden="1" x14ac:dyDescent="0.25">
      <c r="A870" s="5" t="s">
        <v>4341</v>
      </c>
      <c r="B870" s="5" t="s">
        <v>3586</v>
      </c>
      <c r="C870" s="5" t="s">
        <v>849</v>
      </c>
      <c r="D870" s="5" t="s">
        <v>3583</v>
      </c>
      <c r="E870" s="5" t="s">
        <v>3584</v>
      </c>
      <c r="F870" s="5" t="s">
        <v>853</v>
      </c>
      <c r="G870" s="5" t="s">
        <v>3603</v>
      </c>
      <c r="H870" s="51">
        <v>0</v>
      </c>
      <c r="I870" s="22">
        <v>0</v>
      </c>
      <c r="J870" s="22">
        <v>0</v>
      </c>
      <c r="K870" s="22">
        <v>444.6</v>
      </c>
      <c r="L870" s="47">
        <v>1000</v>
      </c>
      <c r="M870" s="22">
        <v>0</v>
      </c>
      <c r="N870" s="22">
        <v>0</v>
      </c>
    </row>
    <row r="871" spans="1:14" hidden="1" x14ac:dyDescent="0.25">
      <c r="A871" s="5" t="s">
        <v>4342</v>
      </c>
      <c r="B871" s="5" t="s">
        <v>3582</v>
      </c>
      <c r="C871" s="5" t="s">
        <v>849</v>
      </c>
      <c r="D871" s="5" t="s">
        <v>3583</v>
      </c>
      <c r="E871" s="5" t="s">
        <v>3584</v>
      </c>
      <c r="F871" s="5" t="s">
        <v>851</v>
      </c>
      <c r="G871" s="5" t="s">
        <v>3603</v>
      </c>
      <c r="H871" s="51">
        <v>0</v>
      </c>
      <c r="I871" s="22">
        <v>0</v>
      </c>
      <c r="J871" s="22">
        <v>3127.63</v>
      </c>
      <c r="K871" s="22">
        <v>3147.51</v>
      </c>
      <c r="L871" s="47">
        <v>1000</v>
      </c>
      <c r="M871" s="22">
        <v>0</v>
      </c>
      <c r="N871" s="22">
        <v>0</v>
      </c>
    </row>
    <row r="872" spans="1:14" hidden="1" x14ac:dyDescent="0.25">
      <c r="A872" s="5" t="s">
        <v>4342</v>
      </c>
      <c r="B872" s="5" t="s">
        <v>3586</v>
      </c>
      <c r="C872" s="5" t="s">
        <v>849</v>
      </c>
      <c r="D872" s="5" t="s">
        <v>3583</v>
      </c>
      <c r="E872" s="5" t="s">
        <v>3584</v>
      </c>
      <c r="F872" s="5" t="s">
        <v>851</v>
      </c>
      <c r="G872" s="5" t="s">
        <v>3603</v>
      </c>
      <c r="H872" s="51">
        <v>0</v>
      </c>
      <c r="I872" s="22">
        <v>0</v>
      </c>
      <c r="J872" s="22">
        <v>3203.26</v>
      </c>
      <c r="K872" s="22">
        <v>3013.9</v>
      </c>
      <c r="L872" s="47">
        <v>1000</v>
      </c>
      <c r="M872" s="22">
        <v>0</v>
      </c>
      <c r="N872" s="22">
        <v>0</v>
      </c>
    </row>
    <row r="873" spans="1:14" hidden="1" x14ac:dyDescent="0.25">
      <c r="A873" s="5" t="s">
        <v>4343</v>
      </c>
      <c r="B873" s="5" t="s">
        <v>3586</v>
      </c>
      <c r="C873" s="5" t="s">
        <v>849</v>
      </c>
      <c r="D873" s="5" t="s">
        <v>3583</v>
      </c>
      <c r="E873" s="5" t="s">
        <v>3584</v>
      </c>
      <c r="F873" s="5" t="s">
        <v>853</v>
      </c>
      <c r="G873" s="5" t="s">
        <v>3603</v>
      </c>
      <c r="H873" s="51">
        <v>0</v>
      </c>
      <c r="I873" s="22">
        <v>0</v>
      </c>
      <c r="J873" s="22">
        <v>0</v>
      </c>
      <c r="K873" s="22">
        <v>392.09</v>
      </c>
      <c r="L873" s="47">
        <v>1000</v>
      </c>
      <c r="M873" s="22">
        <v>0</v>
      </c>
      <c r="N873" s="22">
        <v>0</v>
      </c>
    </row>
    <row r="874" spans="1:14" hidden="1" x14ac:dyDescent="0.25">
      <c r="A874" s="5" t="s">
        <v>4344</v>
      </c>
      <c r="B874" s="5" t="s">
        <v>3586</v>
      </c>
      <c r="C874" s="5" t="s">
        <v>849</v>
      </c>
      <c r="D874" s="5" t="s">
        <v>3583</v>
      </c>
      <c r="E874" s="5" t="s">
        <v>3584</v>
      </c>
      <c r="F874" s="5" t="s">
        <v>853</v>
      </c>
      <c r="G874" s="5" t="s">
        <v>3603</v>
      </c>
      <c r="H874" s="51">
        <v>0</v>
      </c>
      <c r="I874" s="22">
        <v>0</v>
      </c>
      <c r="J874" s="22">
        <v>0</v>
      </c>
      <c r="K874" s="22">
        <v>666.6</v>
      </c>
      <c r="L874" s="47">
        <v>1000</v>
      </c>
      <c r="M874" s="22">
        <v>0</v>
      </c>
      <c r="N874" s="22">
        <v>0</v>
      </c>
    </row>
    <row r="875" spans="1:14" hidden="1" x14ac:dyDescent="0.25">
      <c r="A875" s="5" t="s">
        <v>4345</v>
      </c>
      <c r="B875" s="5" t="s">
        <v>3586</v>
      </c>
      <c r="C875" s="5" t="s">
        <v>849</v>
      </c>
      <c r="D875" s="5" t="s">
        <v>3583</v>
      </c>
      <c r="E875" s="5" t="s">
        <v>3584</v>
      </c>
      <c r="F875" s="5" t="s">
        <v>853</v>
      </c>
      <c r="G875" s="5" t="s">
        <v>3603</v>
      </c>
      <c r="H875" s="51">
        <v>0</v>
      </c>
      <c r="I875" s="22">
        <v>0</v>
      </c>
      <c r="J875" s="22">
        <v>0</v>
      </c>
      <c r="K875" s="22">
        <v>518.99</v>
      </c>
      <c r="L875" s="47">
        <v>1000</v>
      </c>
      <c r="M875" s="22">
        <v>0</v>
      </c>
      <c r="N875" s="22">
        <v>0</v>
      </c>
    </row>
    <row r="876" spans="1:14" hidden="1" x14ac:dyDescent="0.25">
      <c r="A876" s="5" t="s">
        <v>4346</v>
      </c>
      <c r="B876" s="5" t="s">
        <v>3586</v>
      </c>
      <c r="C876" s="5" t="s">
        <v>849</v>
      </c>
      <c r="D876" s="5" t="s">
        <v>3583</v>
      </c>
      <c r="E876" s="5" t="s">
        <v>3584</v>
      </c>
      <c r="F876" s="5" t="s">
        <v>853</v>
      </c>
      <c r="G876" s="5" t="s">
        <v>3603</v>
      </c>
      <c r="H876" s="51">
        <v>0</v>
      </c>
      <c r="I876" s="22">
        <v>0</v>
      </c>
      <c r="J876" s="22">
        <v>0</v>
      </c>
      <c r="K876" s="22">
        <v>1476.99</v>
      </c>
      <c r="L876" s="47">
        <v>1000</v>
      </c>
      <c r="M876" s="22">
        <v>0</v>
      </c>
      <c r="N876" s="22">
        <v>0</v>
      </c>
    </row>
    <row r="877" spans="1:14" hidden="1" x14ac:dyDescent="0.25">
      <c r="A877" s="5" t="s">
        <v>4347</v>
      </c>
      <c r="B877" s="5" t="s">
        <v>3582</v>
      </c>
      <c r="C877" s="5" t="s">
        <v>849</v>
      </c>
      <c r="D877" s="5" t="s">
        <v>3583</v>
      </c>
      <c r="E877" s="5" t="s">
        <v>3584</v>
      </c>
      <c r="F877" s="5" t="s">
        <v>853</v>
      </c>
      <c r="G877" s="5" t="s">
        <v>3588</v>
      </c>
      <c r="H877" s="51">
        <v>0</v>
      </c>
      <c r="I877" s="22">
        <v>0</v>
      </c>
      <c r="J877" s="22">
        <v>0</v>
      </c>
      <c r="K877" s="22">
        <v>87.12</v>
      </c>
      <c r="L877" s="47">
        <v>1000</v>
      </c>
      <c r="M877" s="22">
        <v>0</v>
      </c>
      <c r="N877" s="22">
        <v>0</v>
      </c>
    </row>
    <row r="878" spans="1:14" hidden="1" x14ac:dyDescent="0.25">
      <c r="A878" s="5" t="s">
        <v>4347</v>
      </c>
      <c r="B878" s="5" t="s">
        <v>3586</v>
      </c>
      <c r="C878" s="5" t="s">
        <v>849</v>
      </c>
      <c r="D878" s="5" t="s">
        <v>3583</v>
      </c>
      <c r="E878" s="5" t="s">
        <v>3584</v>
      </c>
      <c r="F878" s="5" t="s">
        <v>853</v>
      </c>
      <c r="G878" s="5" t="s">
        <v>3588</v>
      </c>
      <c r="H878" s="51">
        <v>0</v>
      </c>
      <c r="I878" s="22">
        <v>0</v>
      </c>
      <c r="J878" s="22">
        <v>0</v>
      </c>
      <c r="K878" s="22">
        <v>87.12</v>
      </c>
      <c r="L878" s="47">
        <v>1000</v>
      </c>
      <c r="M878" s="22">
        <v>0</v>
      </c>
      <c r="N878" s="22">
        <v>0</v>
      </c>
    </row>
    <row r="879" spans="1:14" hidden="1" x14ac:dyDescent="0.25">
      <c r="A879" s="5" t="s">
        <v>4348</v>
      </c>
      <c r="B879" s="5" t="s">
        <v>3586</v>
      </c>
      <c r="C879" s="5" t="s">
        <v>849</v>
      </c>
      <c r="D879" s="5" t="s">
        <v>3583</v>
      </c>
      <c r="E879" s="5" t="s">
        <v>3584</v>
      </c>
      <c r="F879" s="5" t="s">
        <v>851</v>
      </c>
      <c r="G879" s="5" t="s">
        <v>3588</v>
      </c>
      <c r="H879" s="51">
        <v>27600</v>
      </c>
      <c r="I879" s="22">
        <v>5442.91</v>
      </c>
      <c r="J879" s="22">
        <v>197.21</v>
      </c>
      <c r="K879" s="22">
        <v>196.2</v>
      </c>
      <c r="L879" s="47">
        <v>1000</v>
      </c>
      <c r="M879" s="22">
        <v>5442.91</v>
      </c>
      <c r="N879" s="22">
        <v>0</v>
      </c>
    </row>
    <row r="880" spans="1:14" hidden="1" x14ac:dyDescent="0.25">
      <c r="A880" s="5" t="s">
        <v>4349</v>
      </c>
      <c r="B880" s="5" t="s">
        <v>3592</v>
      </c>
      <c r="C880" s="5" t="s">
        <v>849</v>
      </c>
      <c r="D880" s="5" t="s">
        <v>3583</v>
      </c>
      <c r="E880" s="5" t="s">
        <v>3584</v>
      </c>
      <c r="F880" s="5" t="s">
        <v>853</v>
      </c>
      <c r="G880" s="5" t="s">
        <v>3588</v>
      </c>
      <c r="H880" s="51">
        <v>0</v>
      </c>
      <c r="I880" s="22">
        <v>0</v>
      </c>
      <c r="J880" s="22">
        <v>63.28</v>
      </c>
      <c r="K880" s="22">
        <v>64.8</v>
      </c>
      <c r="L880" s="47">
        <v>1000</v>
      </c>
      <c r="M880" s="22">
        <v>0</v>
      </c>
      <c r="N880" s="22">
        <v>0</v>
      </c>
    </row>
    <row r="881" spans="1:14" hidden="1" x14ac:dyDescent="0.25">
      <c r="A881" s="5" t="s">
        <v>4350</v>
      </c>
      <c r="B881" s="5" t="s">
        <v>3592</v>
      </c>
      <c r="C881" s="5" t="s">
        <v>849</v>
      </c>
      <c r="D881" s="5" t="s">
        <v>3583</v>
      </c>
      <c r="E881" s="5" t="s">
        <v>3584</v>
      </c>
      <c r="F881" s="5" t="s">
        <v>853</v>
      </c>
      <c r="G881" s="5" t="s">
        <v>3588</v>
      </c>
      <c r="H881" s="51">
        <v>0</v>
      </c>
      <c r="I881" s="22">
        <v>0</v>
      </c>
      <c r="J881" s="22">
        <v>62.3</v>
      </c>
      <c r="K881" s="22">
        <v>63.8</v>
      </c>
      <c r="L881" s="47">
        <v>1000</v>
      </c>
      <c r="M881" s="22">
        <v>0</v>
      </c>
      <c r="N881" s="22">
        <v>0</v>
      </c>
    </row>
    <row r="882" spans="1:14" hidden="1" x14ac:dyDescent="0.25">
      <c r="A882" s="5" t="s">
        <v>4351</v>
      </c>
      <c r="B882" s="5" t="s">
        <v>3592</v>
      </c>
      <c r="C882" s="5" t="s">
        <v>849</v>
      </c>
      <c r="D882" s="5" t="s">
        <v>3583</v>
      </c>
      <c r="E882" s="5" t="s">
        <v>3584</v>
      </c>
      <c r="F882" s="5" t="s">
        <v>853</v>
      </c>
      <c r="G882" s="5" t="s">
        <v>3603</v>
      </c>
      <c r="H882" s="51">
        <v>0</v>
      </c>
      <c r="I882" s="22">
        <v>0</v>
      </c>
      <c r="J882" s="22">
        <v>0</v>
      </c>
      <c r="K882" s="22">
        <v>1341.43</v>
      </c>
      <c r="L882" s="47">
        <v>1000</v>
      </c>
      <c r="M882" s="22">
        <v>0</v>
      </c>
      <c r="N882" s="22">
        <v>0</v>
      </c>
    </row>
    <row r="883" spans="1:14" hidden="1" x14ac:dyDescent="0.25">
      <c r="A883" s="5" t="s">
        <v>4352</v>
      </c>
      <c r="B883" s="5" t="s">
        <v>3586</v>
      </c>
      <c r="C883" s="5" t="s">
        <v>849</v>
      </c>
      <c r="D883" s="5" t="s">
        <v>3583</v>
      </c>
      <c r="E883" s="5" t="s">
        <v>3584</v>
      </c>
      <c r="F883" s="5" t="s">
        <v>851</v>
      </c>
      <c r="G883" s="5" t="s">
        <v>3585</v>
      </c>
      <c r="H883" s="51">
        <v>36000</v>
      </c>
      <c r="I883" s="22">
        <v>109886.87</v>
      </c>
      <c r="J883" s="22">
        <v>3052.41</v>
      </c>
      <c r="K883" s="22">
        <v>2902.72</v>
      </c>
      <c r="L883" s="47">
        <v>1000</v>
      </c>
      <c r="M883" s="22">
        <v>109886.87</v>
      </c>
      <c r="N883" s="22">
        <v>0</v>
      </c>
    </row>
    <row r="884" spans="1:14" hidden="1" x14ac:dyDescent="0.25">
      <c r="A884" s="5" t="s">
        <v>4353</v>
      </c>
      <c r="B884" s="5" t="s">
        <v>3586</v>
      </c>
      <c r="C884" s="5" t="s">
        <v>849</v>
      </c>
      <c r="D884" s="5" t="s">
        <v>3583</v>
      </c>
      <c r="E884" s="5" t="s">
        <v>3584</v>
      </c>
      <c r="F884" s="5" t="s">
        <v>851</v>
      </c>
      <c r="G884" s="5" t="s">
        <v>3585</v>
      </c>
      <c r="H884" s="51">
        <v>9250</v>
      </c>
      <c r="I884" s="22">
        <v>17701.14</v>
      </c>
      <c r="J884" s="22">
        <v>1913.64</v>
      </c>
      <c r="K884" s="22">
        <v>1910.15</v>
      </c>
      <c r="L884" s="47">
        <v>1000</v>
      </c>
      <c r="M884" s="22">
        <v>17701.14</v>
      </c>
      <c r="N884" s="22">
        <v>0</v>
      </c>
    </row>
    <row r="885" spans="1:14" hidden="1" x14ac:dyDescent="0.25">
      <c r="A885" s="5" t="s">
        <v>4354</v>
      </c>
      <c r="B885" s="5" t="s">
        <v>3586</v>
      </c>
      <c r="C885" s="5" t="s">
        <v>849</v>
      </c>
      <c r="D885" s="5" t="s">
        <v>3583</v>
      </c>
      <c r="E885" s="5" t="s">
        <v>3584</v>
      </c>
      <c r="F885" s="5" t="s">
        <v>851</v>
      </c>
      <c r="G885" s="5" t="s">
        <v>3585</v>
      </c>
      <c r="H885" s="51">
        <v>91900</v>
      </c>
      <c r="I885" s="22">
        <v>175420.46</v>
      </c>
      <c r="J885" s="22">
        <v>1908.82</v>
      </c>
      <c r="K885" s="22">
        <v>1932.86</v>
      </c>
      <c r="L885" s="47">
        <v>1000</v>
      </c>
      <c r="M885" s="22">
        <v>175420.46</v>
      </c>
      <c r="N885" s="22">
        <v>0</v>
      </c>
    </row>
    <row r="886" spans="1:14" hidden="1" x14ac:dyDescent="0.25">
      <c r="A886" s="5" t="s">
        <v>4355</v>
      </c>
      <c r="B886" s="5" t="s">
        <v>3586</v>
      </c>
      <c r="C886" s="5" t="s">
        <v>849</v>
      </c>
      <c r="D886" s="5" t="s">
        <v>3583</v>
      </c>
      <c r="E886" s="5" t="s">
        <v>3584</v>
      </c>
      <c r="F886" s="5" t="s">
        <v>853</v>
      </c>
      <c r="G886" s="5" t="s">
        <v>3603</v>
      </c>
      <c r="H886" s="51">
        <v>0</v>
      </c>
      <c r="I886" s="22">
        <v>0</v>
      </c>
      <c r="J886" s="22">
        <v>0</v>
      </c>
      <c r="K886" s="22">
        <v>2190.42</v>
      </c>
      <c r="L886" s="47">
        <v>1000</v>
      </c>
      <c r="M886" s="22">
        <v>0</v>
      </c>
      <c r="N886" s="22">
        <v>0</v>
      </c>
    </row>
    <row r="887" spans="1:14" hidden="1" x14ac:dyDescent="0.25">
      <c r="A887" s="5" t="s">
        <v>4356</v>
      </c>
      <c r="B887" s="5" t="s">
        <v>3586</v>
      </c>
      <c r="C887" s="5" t="s">
        <v>849</v>
      </c>
      <c r="D887" s="5" t="s">
        <v>3583</v>
      </c>
      <c r="E887" s="5" t="s">
        <v>3584</v>
      </c>
      <c r="F887" s="5" t="s">
        <v>851</v>
      </c>
      <c r="G887" s="5" t="s">
        <v>3588</v>
      </c>
      <c r="H887" s="51">
        <v>4500</v>
      </c>
      <c r="I887" s="22">
        <v>1219.07</v>
      </c>
      <c r="J887" s="22">
        <v>270.89999999999998</v>
      </c>
      <c r="K887" s="22">
        <v>269.33999999999997</v>
      </c>
      <c r="L887" s="47">
        <v>1000</v>
      </c>
      <c r="M887" s="22">
        <v>1219.07</v>
      </c>
      <c r="N887" s="22">
        <v>0</v>
      </c>
    </row>
    <row r="888" spans="1:14" hidden="1" x14ac:dyDescent="0.25">
      <c r="A888" s="5" t="s">
        <v>4357</v>
      </c>
      <c r="B888" s="5" t="s">
        <v>3586</v>
      </c>
      <c r="C888" s="5" t="s">
        <v>849</v>
      </c>
      <c r="D888" s="5" t="s">
        <v>3583</v>
      </c>
      <c r="E888" s="5" t="s">
        <v>3584</v>
      </c>
      <c r="F888" s="5" t="s">
        <v>851</v>
      </c>
      <c r="G888" s="5" t="s">
        <v>3588</v>
      </c>
      <c r="H888" s="51">
        <v>53350</v>
      </c>
      <c r="I888" s="22">
        <v>8541.4</v>
      </c>
      <c r="J888" s="22">
        <v>160.1</v>
      </c>
      <c r="K888" s="22">
        <v>137.81</v>
      </c>
      <c r="L888" s="47">
        <v>1000</v>
      </c>
      <c r="M888" s="22">
        <v>8541.4</v>
      </c>
      <c r="N888" s="22">
        <v>0</v>
      </c>
    </row>
    <row r="889" spans="1:14" hidden="1" x14ac:dyDescent="0.25">
      <c r="A889" s="5" t="s">
        <v>4358</v>
      </c>
      <c r="B889" s="5" t="s">
        <v>3582</v>
      </c>
      <c r="C889" s="5" t="s">
        <v>849</v>
      </c>
      <c r="D889" s="5" t="s">
        <v>3583</v>
      </c>
      <c r="E889" s="5" t="s">
        <v>3584</v>
      </c>
      <c r="F889" s="5" t="s">
        <v>851</v>
      </c>
      <c r="G889" s="5" t="s">
        <v>3588</v>
      </c>
      <c r="H889" s="51">
        <v>19700</v>
      </c>
      <c r="I889" s="22">
        <v>6534.33</v>
      </c>
      <c r="J889" s="22">
        <v>331.69</v>
      </c>
      <c r="K889" s="22">
        <v>335.1</v>
      </c>
      <c r="L889" s="47">
        <v>1000</v>
      </c>
      <c r="M889" s="22">
        <v>6534.33</v>
      </c>
      <c r="N889" s="22">
        <v>0</v>
      </c>
    </row>
    <row r="890" spans="1:14" hidden="1" x14ac:dyDescent="0.25">
      <c r="A890" s="5" t="s">
        <v>4359</v>
      </c>
      <c r="B890" s="5" t="s">
        <v>3582</v>
      </c>
      <c r="C890" s="5" t="s">
        <v>849</v>
      </c>
      <c r="D890" s="5" t="s">
        <v>3583</v>
      </c>
      <c r="E890" s="5" t="s">
        <v>3584</v>
      </c>
      <c r="F890" s="5" t="s">
        <v>851</v>
      </c>
      <c r="G890" s="5" t="s">
        <v>3588</v>
      </c>
      <c r="H890" s="51">
        <v>269425</v>
      </c>
      <c r="I890" s="22">
        <v>23377.51</v>
      </c>
      <c r="J890" s="22">
        <v>86.77</v>
      </c>
      <c r="K890" s="22">
        <v>87.34</v>
      </c>
      <c r="L890" s="47">
        <v>1000</v>
      </c>
      <c r="M890" s="22">
        <v>23377.51</v>
      </c>
      <c r="N890" s="22">
        <v>0</v>
      </c>
    </row>
    <row r="891" spans="1:14" hidden="1" x14ac:dyDescent="0.25">
      <c r="A891" s="5" t="s">
        <v>4360</v>
      </c>
      <c r="B891" s="5" t="s">
        <v>3582</v>
      </c>
      <c r="C891" s="5" t="s">
        <v>849</v>
      </c>
      <c r="D891" s="5" t="s">
        <v>3583</v>
      </c>
      <c r="E891" s="5" t="s">
        <v>3584</v>
      </c>
      <c r="F891" s="5" t="s">
        <v>853</v>
      </c>
      <c r="G891" s="5" t="s">
        <v>3603</v>
      </c>
      <c r="H891" s="51">
        <v>0</v>
      </c>
      <c r="I891" s="22">
        <v>0</v>
      </c>
      <c r="J891" s="22">
        <v>0</v>
      </c>
      <c r="K891" s="22">
        <v>692.88</v>
      </c>
      <c r="L891" s="47">
        <v>1000</v>
      </c>
      <c r="M891" s="22">
        <v>0</v>
      </c>
      <c r="N891" s="22">
        <v>0</v>
      </c>
    </row>
    <row r="892" spans="1:14" hidden="1" x14ac:dyDescent="0.25">
      <c r="A892" s="5" t="s">
        <v>4361</v>
      </c>
      <c r="B892" s="5" t="s">
        <v>3592</v>
      </c>
      <c r="C892" s="5" t="s">
        <v>849</v>
      </c>
      <c r="D892" s="5" t="s">
        <v>3583</v>
      </c>
      <c r="E892" s="5" t="s">
        <v>3584</v>
      </c>
      <c r="F892" s="5" t="s">
        <v>853</v>
      </c>
      <c r="G892" s="5" t="s">
        <v>3603</v>
      </c>
      <c r="H892" s="51">
        <v>0</v>
      </c>
      <c r="I892" s="22">
        <v>0</v>
      </c>
      <c r="J892" s="22">
        <v>0</v>
      </c>
      <c r="K892" s="22">
        <v>22183.61</v>
      </c>
      <c r="L892" s="47">
        <v>1000</v>
      </c>
      <c r="M892" s="22">
        <v>0</v>
      </c>
      <c r="N892" s="22">
        <v>0</v>
      </c>
    </row>
    <row r="893" spans="1:14" hidden="1" x14ac:dyDescent="0.25">
      <c r="A893" s="5" t="s">
        <v>4362</v>
      </c>
      <c r="B893" s="5" t="s">
        <v>3586</v>
      </c>
      <c r="C893" s="5" t="s">
        <v>849</v>
      </c>
      <c r="D893" s="5" t="s">
        <v>3583</v>
      </c>
      <c r="E893" s="5" t="s">
        <v>3584</v>
      </c>
      <c r="F893" s="5" t="s">
        <v>851</v>
      </c>
      <c r="G893" s="5" t="s">
        <v>3588</v>
      </c>
      <c r="H893" s="51">
        <v>92000</v>
      </c>
      <c r="I893" s="22">
        <v>6044.75</v>
      </c>
      <c r="J893" s="22">
        <v>65.7</v>
      </c>
      <c r="K893" s="22">
        <v>66.66</v>
      </c>
      <c r="L893" s="47">
        <v>1000</v>
      </c>
      <c r="M893" s="22">
        <v>6044.75</v>
      </c>
      <c r="N893" s="22">
        <v>0</v>
      </c>
    </row>
    <row r="894" spans="1:14" hidden="1" x14ac:dyDescent="0.25">
      <c r="A894" s="5" t="s">
        <v>4363</v>
      </c>
      <c r="B894" s="5" t="s">
        <v>3586</v>
      </c>
      <c r="C894" s="5" t="s">
        <v>849</v>
      </c>
      <c r="D894" s="5" t="s">
        <v>3583</v>
      </c>
      <c r="E894" s="5" t="s">
        <v>3584</v>
      </c>
      <c r="F894" s="5" t="s">
        <v>851</v>
      </c>
      <c r="G894" s="5" t="s">
        <v>3588</v>
      </c>
      <c r="H894" s="51">
        <v>27000</v>
      </c>
      <c r="I894" s="22">
        <v>1840.25</v>
      </c>
      <c r="J894" s="22">
        <v>68.16</v>
      </c>
      <c r="K894" s="22">
        <v>64.73</v>
      </c>
      <c r="L894" s="47">
        <v>1000</v>
      </c>
      <c r="M894" s="22">
        <v>1840.25</v>
      </c>
      <c r="N894" s="22">
        <v>0</v>
      </c>
    </row>
    <row r="895" spans="1:14" hidden="1" x14ac:dyDescent="0.25">
      <c r="A895" s="5" t="s">
        <v>4364</v>
      </c>
      <c r="B895" s="5" t="s">
        <v>3586</v>
      </c>
      <c r="C895" s="5" t="s">
        <v>849</v>
      </c>
      <c r="D895" s="5" t="s">
        <v>3583</v>
      </c>
      <c r="E895" s="5" t="s">
        <v>3584</v>
      </c>
      <c r="F895" s="5" t="s">
        <v>851</v>
      </c>
      <c r="G895" s="5" t="s">
        <v>3588</v>
      </c>
      <c r="H895" s="51">
        <v>14400</v>
      </c>
      <c r="I895" s="22">
        <v>3744.36</v>
      </c>
      <c r="J895" s="22">
        <v>260.02999999999997</v>
      </c>
      <c r="K895" s="22">
        <v>255.55</v>
      </c>
      <c r="L895" s="47">
        <v>1000</v>
      </c>
      <c r="M895" s="22">
        <v>3744.36</v>
      </c>
      <c r="N895" s="22">
        <v>0</v>
      </c>
    </row>
    <row r="896" spans="1:14" hidden="1" x14ac:dyDescent="0.25">
      <c r="A896" s="5" t="s">
        <v>4365</v>
      </c>
      <c r="B896" s="5" t="s">
        <v>3586</v>
      </c>
      <c r="C896" s="5" t="s">
        <v>849</v>
      </c>
      <c r="D896" s="5" t="s">
        <v>3583</v>
      </c>
      <c r="E896" s="5" t="s">
        <v>3584</v>
      </c>
      <c r="F896" s="5" t="s">
        <v>851</v>
      </c>
      <c r="G896" s="5" t="s">
        <v>3588</v>
      </c>
      <c r="H896" s="51">
        <v>112000</v>
      </c>
      <c r="I896" s="22">
        <v>7244.5</v>
      </c>
      <c r="J896" s="22">
        <v>64.680000000000007</v>
      </c>
      <c r="K896" s="22">
        <v>64.650000000000006</v>
      </c>
      <c r="L896" s="47">
        <v>1000</v>
      </c>
      <c r="M896" s="22">
        <v>7244.5</v>
      </c>
      <c r="N896" s="22">
        <v>0</v>
      </c>
    </row>
    <row r="897" spans="1:14" hidden="1" x14ac:dyDescent="0.25">
      <c r="A897" s="5" t="s">
        <v>4366</v>
      </c>
      <c r="B897" s="5" t="s">
        <v>3586</v>
      </c>
      <c r="C897" s="5" t="s">
        <v>849</v>
      </c>
      <c r="D897" s="5" t="s">
        <v>3583</v>
      </c>
      <c r="E897" s="5" t="s">
        <v>3584</v>
      </c>
      <c r="F897" s="5" t="s">
        <v>851</v>
      </c>
      <c r="G897" s="5" t="s">
        <v>3588</v>
      </c>
      <c r="H897" s="51">
        <v>2200</v>
      </c>
      <c r="I897" s="22">
        <v>620.72</v>
      </c>
      <c r="J897" s="22">
        <v>282.14999999999998</v>
      </c>
      <c r="K897" s="22">
        <v>259.43</v>
      </c>
      <c r="L897" s="47">
        <v>1000</v>
      </c>
      <c r="M897" s="22">
        <v>620.72</v>
      </c>
      <c r="N897" s="22">
        <v>0</v>
      </c>
    </row>
    <row r="898" spans="1:14" hidden="1" x14ac:dyDescent="0.25">
      <c r="A898" s="5" t="s">
        <v>4367</v>
      </c>
      <c r="B898" s="5" t="s">
        <v>3586</v>
      </c>
      <c r="C898" s="5" t="s">
        <v>849</v>
      </c>
      <c r="D898" s="5" t="s">
        <v>3583</v>
      </c>
      <c r="E898" s="5" t="s">
        <v>3584</v>
      </c>
      <c r="F898" s="5" t="s">
        <v>851</v>
      </c>
      <c r="G898" s="5" t="s">
        <v>3588</v>
      </c>
      <c r="H898" s="51">
        <v>16000</v>
      </c>
      <c r="I898" s="22">
        <v>4124.7700000000004</v>
      </c>
      <c r="J898" s="22">
        <v>257.8</v>
      </c>
      <c r="K898" s="22">
        <v>259.20999999999998</v>
      </c>
      <c r="L898" s="47">
        <v>1000</v>
      </c>
      <c r="M898" s="22">
        <v>4124.7700000000004</v>
      </c>
      <c r="N898" s="22">
        <v>0</v>
      </c>
    </row>
    <row r="899" spans="1:14" hidden="1" x14ac:dyDescent="0.25">
      <c r="A899" s="5" t="s">
        <v>4368</v>
      </c>
      <c r="B899" s="5" t="s">
        <v>3586</v>
      </c>
      <c r="C899" s="5" t="s">
        <v>849</v>
      </c>
      <c r="D899" s="5" t="s">
        <v>3583</v>
      </c>
      <c r="E899" s="5" t="s">
        <v>3584</v>
      </c>
      <c r="F899" s="5" t="s">
        <v>851</v>
      </c>
      <c r="G899" s="5" t="s">
        <v>3588</v>
      </c>
      <c r="H899" s="51">
        <v>45000</v>
      </c>
      <c r="I899" s="22">
        <v>2932.03</v>
      </c>
      <c r="J899" s="22">
        <v>65.16</v>
      </c>
      <c r="K899" s="22">
        <v>65.680000000000007</v>
      </c>
      <c r="L899" s="47">
        <v>1000</v>
      </c>
      <c r="M899" s="22">
        <v>2932.03</v>
      </c>
      <c r="N899" s="22">
        <v>0</v>
      </c>
    </row>
    <row r="900" spans="1:14" hidden="1" x14ac:dyDescent="0.25">
      <c r="A900" s="5" t="s">
        <v>4369</v>
      </c>
      <c r="B900" s="5" t="s">
        <v>3586</v>
      </c>
      <c r="C900" s="5" t="s">
        <v>849</v>
      </c>
      <c r="D900" s="5" t="s">
        <v>3583</v>
      </c>
      <c r="E900" s="5" t="s">
        <v>3584</v>
      </c>
      <c r="F900" s="5" t="s">
        <v>851</v>
      </c>
      <c r="G900" s="5" t="s">
        <v>3588</v>
      </c>
      <c r="H900" s="51">
        <v>21000</v>
      </c>
      <c r="I900" s="22">
        <v>1412.72</v>
      </c>
      <c r="J900" s="22">
        <v>67.27</v>
      </c>
      <c r="K900" s="22">
        <v>65.09</v>
      </c>
      <c r="L900" s="47">
        <v>1000</v>
      </c>
      <c r="M900" s="22">
        <v>1412.72</v>
      </c>
      <c r="N900" s="22">
        <v>0</v>
      </c>
    </row>
    <row r="901" spans="1:14" hidden="1" x14ac:dyDescent="0.25">
      <c r="A901" s="5" t="s">
        <v>4370</v>
      </c>
      <c r="B901" s="5" t="s">
        <v>3586</v>
      </c>
      <c r="C901" s="5" t="s">
        <v>849</v>
      </c>
      <c r="D901" s="5" t="s">
        <v>3583</v>
      </c>
      <c r="E901" s="5" t="s">
        <v>3584</v>
      </c>
      <c r="F901" s="5" t="s">
        <v>851</v>
      </c>
      <c r="G901" s="5" t="s">
        <v>3588</v>
      </c>
      <c r="H901" s="51">
        <v>131000</v>
      </c>
      <c r="I901" s="22">
        <v>8665.83</v>
      </c>
      <c r="J901" s="22">
        <v>66.150000000000006</v>
      </c>
      <c r="K901" s="22">
        <v>67.16</v>
      </c>
      <c r="L901" s="47">
        <v>1000</v>
      </c>
      <c r="M901" s="22">
        <v>8665.83</v>
      </c>
      <c r="N901" s="22">
        <v>0</v>
      </c>
    </row>
    <row r="902" spans="1:14" hidden="1" x14ac:dyDescent="0.25">
      <c r="A902" s="5" t="s">
        <v>4371</v>
      </c>
      <c r="B902" s="5" t="s">
        <v>3586</v>
      </c>
      <c r="C902" s="5" t="s">
        <v>849</v>
      </c>
      <c r="D902" s="5" t="s">
        <v>3583</v>
      </c>
      <c r="E902" s="5" t="s">
        <v>3584</v>
      </c>
      <c r="F902" s="5" t="s">
        <v>851</v>
      </c>
      <c r="G902" s="5" t="s">
        <v>3588</v>
      </c>
      <c r="H902" s="51">
        <v>3600</v>
      </c>
      <c r="I902" s="22">
        <v>946.72</v>
      </c>
      <c r="J902" s="22">
        <v>262.98</v>
      </c>
      <c r="K902" s="22">
        <v>261.32</v>
      </c>
      <c r="L902" s="47">
        <v>1000</v>
      </c>
      <c r="M902" s="22">
        <v>946.72</v>
      </c>
      <c r="N902" s="22">
        <v>0</v>
      </c>
    </row>
    <row r="903" spans="1:14" hidden="1" x14ac:dyDescent="0.25">
      <c r="A903" s="5" t="s">
        <v>4372</v>
      </c>
      <c r="B903" s="5" t="s">
        <v>3592</v>
      </c>
      <c r="C903" s="5" t="s">
        <v>849</v>
      </c>
      <c r="D903" s="5" t="s">
        <v>3583</v>
      </c>
      <c r="E903" s="5" t="s">
        <v>3584</v>
      </c>
      <c r="F903" s="5" t="s">
        <v>851</v>
      </c>
      <c r="G903" s="5" t="s">
        <v>3588</v>
      </c>
      <c r="H903" s="51">
        <v>9200</v>
      </c>
      <c r="I903" s="22">
        <v>559.55999999999995</v>
      </c>
      <c r="J903" s="22">
        <v>60.82</v>
      </c>
      <c r="K903" s="22">
        <v>61.11</v>
      </c>
      <c r="L903" s="47">
        <v>1000</v>
      </c>
      <c r="M903" s="22">
        <v>559.55999999999995</v>
      </c>
      <c r="N903" s="22">
        <v>0</v>
      </c>
    </row>
    <row r="904" spans="1:14" hidden="1" x14ac:dyDescent="0.25">
      <c r="A904" s="5" t="s">
        <v>4373</v>
      </c>
      <c r="B904" s="5" t="s">
        <v>3586</v>
      </c>
      <c r="C904" s="5" t="s">
        <v>849</v>
      </c>
      <c r="D904" s="5" t="s">
        <v>3583</v>
      </c>
      <c r="E904" s="5" t="s">
        <v>3584</v>
      </c>
      <c r="F904" s="5" t="s">
        <v>851</v>
      </c>
      <c r="G904" s="5" t="s">
        <v>3588</v>
      </c>
      <c r="H904" s="51">
        <v>128000</v>
      </c>
      <c r="I904" s="22">
        <v>8216.16</v>
      </c>
      <c r="J904" s="22">
        <v>64.19</v>
      </c>
      <c r="K904" s="22">
        <v>64.400000000000006</v>
      </c>
      <c r="L904" s="47">
        <v>1000</v>
      </c>
      <c r="M904" s="22">
        <v>8216.16</v>
      </c>
      <c r="N904" s="22">
        <v>0</v>
      </c>
    </row>
    <row r="905" spans="1:14" hidden="1" x14ac:dyDescent="0.25">
      <c r="A905" s="5" t="s">
        <v>4374</v>
      </c>
      <c r="B905" s="5" t="s">
        <v>3586</v>
      </c>
      <c r="C905" s="5" t="s">
        <v>849</v>
      </c>
      <c r="D905" s="5" t="s">
        <v>3583</v>
      </c>
      <c r="E905" s="5" t="s">
        <v>3584</v>
      </c>
      <c r="F905" s="5" t="s">
        <v>851</v>
      </c>
      <c r="G905" s="5" t="s">
        <v>3588</v>
      </c>
      <c r="H905" s="51">
        <v>38000</v>
      </c>
      <c r="I905" s="22">
        <v>2507.86</v>
      </c>
      <c r="J905" s="22">
        <v>66</v>
      </c>
      <c r="K905" s="22">
        <v>66.349999999999994</v>
      </c>
      <c r="L905" s="47">
        <v>1000</v>
      </c>
      <c r="M905" s="22">
        <v>2507.86</v>
      </c>
      <c r="N905" s="22">
        <v>0</v>
      </c>
    </row>
    <row r="906" spans="1:14" hidden="1" x14ac:dyDescent="0.25">
      <c r="A906" s="5" t="s">
        <v>4375</v>
      </c>
      <c r="B906" s="5" t="s">
        <v>3592</v>
      </c>
      <c r="C906" s="5" t="s">
        <v>849</v>
      </c>
      <c r="D906" s="5" t="s">
        <v>3583</v>
      </c>
      <c r="E906" s="5" t="s">
        <v>3584</v>
      </c>
      <c r="F906" s="5" t="s">
        <v>851</v>
      </c>
      <c r="G906" s="5" t="s">
        <v>3588</v>
      </c>
      <c r="H906" s="51">
        <v>13000</v>
      </c>
      <c r="I906" s="22">
        <v>799.18</v>
      </c>
      <c r="J906" s="22">
        <v>61.48</v>
      </c>
      <c r="K906" s="22">
        <v>61.66</v>
      </c>
      <c r="L906" s="47">
        <v>1000</v>
      </c>
      <c r="M906" s="22">
        <v>799.18</v>
      </c>
      <c r="N906" s="22">
        <v>0</v>
      </c>
    </row>
    <row r="907" spans="1:14" hidden="1" x14ac:dyDescent="0.25">
      <c r="A907" s="5" t="s">
        <v>4376</v>
      </c>
      <c r="B907" s="5" t="s">
        <v>3586</v>
      </c>
      <c r="C907" s="5" t="s">
        <v>849</v>
      </c>
      <c r="D907" s="5" t="s">
        <v>3583</v>
      </c>
      <c r="E907" s="5" t="s">
        <v>3584</v>
      </c>
      <c r="F907" s="5" t="s">
        <v>853</v>
      </c>
      <c r="G907" s="5" t="s">
        <v>3603</v>
      </c>
      <c r="H907" s="51">
        <v>0</v>
      </c>
      <c r="I907" s="22">
        <v>0</v>
      </c>
      <c r="J907" s="22">
        <v>0</v>
      </c>
      <c r="K907" s="22">
        <v>1316.79</v>
      </c>
      <c r="L907" s="47">
        <v>1000</v>
      </c>
      <c r="M907" s="22">
        <v>0</v>
      </c>
      <c r="N907" s="22">
        <v>0</v>
      </c>
    </row>
    <row r="908" spans="1:14" hidden="1" x14ac:dyDescent="0.25">
      <c r="A908" s="5" t="s">
        <v>4377</v>
      </c>
      <c r="B908" s="5" t="s">
        <v>3586</v>
      </c>
      <c r="C908" s="5" t="s">
        <v>849</v>
      </c>
      <c r="D908" s="5" t="s">
        <v>3583</v>
      </c>
      <c r="E908" s="5" t="s">
        <v>3584</v>
      </c>
      <c r="F908" s="5" t="s">
        <v>853</v>
      </c>
      <c r="G908" s="5" t="s">
        <v>3603</v>
      </c>
      <c r="H908" s="51">
        <v>0</v>
      </c>
      <c r="I908" s="22">
        <v>0</v>
      </c>
      <c r="J908" s="22">
        <v>0</v>
      </c>
      <c r="K908" s="22">
        <v>1401.62</v>
      </c>
      <c r="L908" s="47">
        <v>1000</v>
      </c>
      <c r="M908" s="22">
        <v>0</v>
      </c>
      <c r="N908" s="22">
        <v>0</v>
      </c>
    </row>
    <row r="909" spans="1:14" hidden="1" x14ac:dyDescent="0.25">
      <c r="A909" s="5" t="s">
        <v>4378</v>
      </c>
      <c r="B909" s="5" t="s">
        <v>3586</v>
      </c>
      <c r="C909" s="5" t="s">
        <v>849</v>
      </c>
      <c r="D909" s="5" t="s">
        <v>3583</v>
      </c>
      <c r="E909" s="5" t="s">
        <v>3584</v>
      </c>
      <c r="F909" s="5" t="s">
        <v>853</v>
      </c>
      <c r="G909" s="5" t="s">
        <v>3603</v>
      </c>
      <c r="H909" s="51">
        <v>0</v>
      </c>
      <c r="I909" s="22">
        <v>0</v>
      </c>
      <c r="J909" s="22">
        <v>0</v>
      </c>
      <c r="K909" s="22">
        <v>1279.8699999999999</v>
      </c>
      <c r="L909" s="47">
        <v>1000</v>
      </c>
      <c r="M909" s="22">
        <v>0</v>
      </c>
      <c r="N909" s="22">
        <v>0</v>
      </c>
    </row>
    <row r="910" spans="1:14" hidden="1" x14ac:dyDescent="0.25">
      <c r="A910" s="5" t="s">
        <v>4379</v>
      </c>
      <c r="B910" s="5" t="s">
        <v>3586</v>
      </c>
      <c r="C910" s="5" t="s">
        <v>849</v>
      </c>
      <c r="D910" s="5" t="s">
        <v>3583</v>
      </c>
      <c r="E910" s="5" t="s">
        <v>3584</v>
      </c>
      <c r="F910" s="5" t="s">
        <v>853</v>
      </c>
      <c r="G910" s="5" t="s">
        <v>3603</v>
      </c>
      <c r="H910" s="51">
        <v>0</v>
      </c>
      <c r="I910" s="22">
        <v>0</v>
      </c>
      <c r="J910" s="22">
        <v>0</v>
      </c>
      <c r="K910" s="22">
        <v>1363.56</v>
      </c>
      <c r="L910" s="47">
        <v>1000</v>
      </c>
      <c r="M910" s="22">
        <v>0</v>
      </c>
      <c r="N910" s="22">
        <v>0</v>
      </c>
    </row>
    <row r="911" spans="1:14" hidden="1" x14ac:dyDescent="0.25">
      <c r="A911" s="5" t="s">
        <v>4380</v>
      </c>
      <c r="B911" s="5" t="s">
        <v>3592</v>
      </c>
      <c r="C911" s="5" t="s">
        <v>849</v>
      </c>
      <c r="D911" s="5" t="s">
        <v>3583</v>
      </c>
      <c r="E911" s="5" t="s">
        <v>3584</v>
      </c>
      <c r="F911" s="5" t="s">
        <v>853</v>
      </c>
      <c r="G911" s="5" t="s">
        <v>3603</v>
      </c>
      <c r="H911" s="51">
        <v>0</v>
      </c>
      <c r="I911" s="22">
        <v>0</v>
      </c>
      <c r="J911" s="22">
        <v>0</v>
      </c>
      <c r="K911" s="22">
        <v>1219.22</v>
      </c>
      <c r="L911" s="47">
        <v>1000</v>
      </c>
      <c r="M911" s="22">
        <v>0</v>
      </c>
      <c r="N911" s="22">
        <v>0</v>
      </c>
    </row>
    <row r="912" spans="1:14" hidden="1" x14ac:dyDescent="0.25">
      <c r="A912" s="5" t="s">
        <v>4381</v>
      </c>
      <c r="B912" s="5" t="s">
        <v>3586</v>
      </c>
      <c r="C912" s="5" t="s">
        <v>849</v>
      </c>
      <c r="D912" s="5" t="s">
        <v>3583</v>
      </c>
      <c r="E912" s="5" t="s">
        <v>3584</v>
      </c>
      <c r="F912" s="5" t="s">
        <v>853</v>
      </c>
      <c r="G912" s="5" t="s">
        <v>3603</v>
      </c>
      <c r="H912" s="51">
        <v>0</v>
      </c>
      <c r="I912" s="22">
        <v>0</v>
      </c>
      <c r="J912" s="22">
        <v>6760.13</v>
      </c>
      <c r="K912" s="22">
        <v>7432.95</v>
      </c>
      <c r="L912" s="47">
        <v>1000</v>
      </c>
      <c r="M912" s="22">
        <v>0</v>
      </c>
      <c r="N912" s="22">
        <v>0</v>
      </c>
    </row>
    <row r="913" spans="1:14" hidden="1" x14ac:dyDescent="0.25">
      <c r="A913" s="5" t="s">
        <v>4382</v>
      </c>
      <c r="B913" s="5" t="s">
        <v>3586</v>
      </c>
      <c r="C913" s="5" t="s">
        <v>849</v>
      </c>
      <c r="D913" s="5" t="s">
        <v>3583</v>
      </c>
      <c r="E913" s="5" t="s">
        <v>3584</v>
      </c>
      <c r="F913" s="5" t="s">
        <v>851</v>
      </c>
      <c r="G913" s="5" t="s">
        <v>3585</v>
      </c>
      <c r="H913" s="51">
        <v>27965</v>
      </c>
      <c r="I913" s="22">
        <v>141009.41</v>
      </c>
      <c r="J913" s="22">
        <v>5042.3500000000004</v>
      </c>
      <c r="K913" s="22">
        <v>5066.82</v>
      </c>
      <c r="L913" s="47">
        <v>1000</v>
      </c>
      <c r="M913" s="22">
        <v>141009.41</v>
      </c>
      <c r="N913" s="22">
        <v>0</v>
      </c>
    </row>
    <row r="914" spans="1:14" hidden="1" x14ac:dyDescent="0.25">
      <c r="A914" s="5" t="s">
        <v>4382</v>
      </c>
      <c r="B914" s="5" t="s">
        <v>3592</v>
      </c>
      <c r="C914" s="5" t="s">
        <v>849</v>
      </c>
      <c r="D914" s="5" t="s">
        <v>3583</v>
      </c>
      <c r="E914" s="5" t="s">
        <v>3584</v>
      </c>
      <c r="F914" s="5" t="s">
        <v>853</v>
      </c>
      <c r="G914" s="5" t="s">
        <v>3585</v>
      </c>
      <c r="H914" s="51">
        <v>0</v>
      </c>
      <c r="I914" s="22">
        <v>0</v>
      </c>
      <c r="J914" s="22">
        <v>5089.3999999999996</v>
      </c>
      <c r="K914" s="22">
        <v>5211.55</v>
      </c>
      <c r="L914" s="47">
        <v>1000</v>
      </c>
      <c r="M914" s="22">
        <v>0</v>
      </c>
      <c r="N914" s="22">
        <v>0</v>
      </c>
    </row>
    <row r="915" spans="1:14" hidden="1" x14ac:dyDescent="0.25">
      <c r="A915" s="5" t="s">
        <v>4383</v>
      </c>
      <c r="B915" s="5" t="s">
        <v>3586</v>
      </c>
      <c r="C915" s="5" t="s">
        <v>849</v>
      </c>
      <c r="D915" s="5" t="s">
        <v>3583</v>
      </c>
      <c r="E915" s="5" t="s">
        <v>3584</v>
      </c>
      <c r="F915" s="5" t="s">
        <v>853</v>
      </c>
      <c r="G915" s="5" t="s">
        <v>3588</v>
      </c>
      <c r="H915" s="51">
        <v>0</v>
      </c>
      <c r="I915" s="22">
        <v>0</v>
      </c>
      <c r="J915" s="22">
        <v>87.75</v>
      </c>
      <c r="K915" s="22">
        <v>89.86</v>
      </c>
      <c r="L915" s="47">
        <v>1000</v>
      </c>
      <c r="M915" s="22">
        <v>0</v>
      </c>
      <c r="N915" s="22">
        <v>0</v>
      </c>
    </row>
    <row r="916" spans="1:14" hidden="1" x14ac:dyDescent="0.25">
      <c r="A916" s="5" t="s">
        <v>4384</v>
      </c>
      <c r="B916" s="5" t="s">
        <v>3586</v>
      </c>
      <c r="C916" s="5" t="s">
        <v>849</v>
      </c>
      <c r="D916" s="5" t="s">
        <v>3583</v>
      </c>
      <c r="E916" s="5" t="s">
        <v>3584</v>
      </c>
      <c r="F916" s="5" t="s">
        <v>853</v>
      </c>
      <c r="G916" s="5" t="s">
        <v>3588</v>
      </c>
      <c r="H916" s="51">
        <v>0</v>
      </c>
      <c r="I916" s="22">
        <v>0</v>
      </c>
      <c r="J916" s="22">
        <v>232.33</v>
      </c>
      <c r="K916" s="22">
        <v>237.91</v>
      </c>
      <c r="L916" s="47">
        <v>1000</v>
      </c>
      <c r="M916" s="22">
        <v>0</v>
      </c>
      <c r="N916" s="22">
        <v>0</v>
      </c>
    </row>
    <row r="917" spans="1:14" hidden="1" x14ac:dyDescent="0.25">
      <c r="A917" s="5" t="s">
        <v>4385</v>
      </c>
      <c r="B917" s="5" t="s">
        <v>3586</v>
      </c>
      <c r="C917" s="5" t="s">
        <v>849</v>
      </c>
      <c r="D917" s="5" t="s">
        <v>3583</v>
      </c>
      <c r="E917" s="5" t="s">
        <v>3584</v>
      </c>
      <c r="F917" s="5" t="s">
        <v>853</v>
      </c>
      <c r="G917" s="5" t="s">
        <v>3603</v>
      </c>
      <c r="H917" s="51">
        <v>0</v>
      </c>
      <c r="I917" s="22">
        <v>0</v>
      </c>
      <c r="J917" s="22">
        <v>0</v>
      </c>
      <c r="K917" s="22">
        <v>1225.96</v>
      </c>
      <c r="L917" s="47">
        <v>1000</v>
      </c>
      <c r="M917" s="22">
        <v>0</v>
      </c>
      <c r="N917" s="22">
        <v>0</v>
      </c>
    </row>
    <row r="918" spans="1:14" hidden="1" x14ac:dyDescent="0.25">
      <c r="A918" s="5" t="s">
        <v>4386</v>
      </c>
      <c r="B918" s="5" t="s">
        <v>3586</v>
      </c>
      <c r="C918" s="5" t="s">
        <v>849</v>
      </c>
      <c r="D918" s="5" t="s">
        <v>3583</v>
      </c>
      <c r="E918" s="5" t="s">
        <v>3584</v>
      </c>
      <c r="F918" s="5" t="s">
        <v>851</v>
      </c>
      <c r="G918" s="5" t="s">
        <v>3588</v>
      </c>
      <c r="H918" s="51">
        <v>106200</v>
      </c>
      <c r="I918" s="22">
        <v>8883.2999999999993</v>
      </c>
      <c r="J918" s="22">
        <v>83.65</v>
      </c>
      <c r="K918" s="22">
        <v>79.25</v>
      </c>
      <c r="L918" s="47">
        <v>1000</v>
      </c>
      <c r="M918" s="22">
        <v>8883.2999999999993</v>
      </c>
      <c r="N918" s="22">
        <v>0</v>
      </c>
    </row>
    <row r="919" spans="1:14" hidden="1" x14ac:dyDescent="0.25">
      <c r="A919" s="5" t="s">
        <v>4387</v>
      </c>
      <c r="B919" s="5" t="s">
        <v>3586</v>
      </c>
      <c r="C919" s="5" t="s">
        <v>849</v>
      </c>
      <c r="D919" s="5" t="s">
        <v>3583</v>
      </c>
      <c r="E919" s="5" t="s">
        <v>3584</v>
      </c>
      <c r="F919" s="5" t="s">
        <v>851</v>
      </c>
      <c r="G919" s="5" t="s">
        <v>3588</v>
      </c>
      <c r="H919" s="51">
        <v>43000</v>
      </c>
      <c r="I919" s="22">
        <v>4146.5</v>
      </c>
      <c r="J919" s="22">
        <v>96.43</v>
      </c>
      <c r="K919" s="22">
        <v>92.63</v>
      </c>
      <c r="L919" s="47">
        <v>1000</v>
      </c>
      <c r="M919" s="22">
        <v>4146.5</v>
      </c>
      <c r="N919" s="22">
        <v>0</v>
      </c>
    </row>
    <row r="920" spans="1:14" hidden="1" x14ac:dyDescent="0.25">
      <c r="A920" s="5" t="s">
        <v>4388</v>
      </c>
      <c r="B920" s="5" t="s">
        <v>3586</v>
      </c>
      <c r="C920" s="5" t="s">
        <v>849</v>
      </c>
      <c r="D920" s="5" t="s">
        <v>3583</v>
      </c>
      <c r="E920" s="5" t="s">
        <v>3584</v>
      </c>
      <c r="F920" s="5" t="s">
        <v>851</v>
      </c>
      <c r="G920" s="5" t="s">
        <v>3588</v>
      </c>
      <c r="H920" s="51">
        <v>45000</v>
      </c>
      <c r="I920" s="22">
        <v>3170.4</v>
      </c>
      <c r="J920" s="22">
        <v>70.45</v>
      </c>
      <c r="K920" s="22">
        <v>64.61</v>
      </c>
      <c r="L920" s="47">
        <v>1000</v>
      </c>
      <c r="M920" s="22">
        <v>3170.4</v>
      </c>
      <c r="N920" s="22">
        <v>0</v>
      </c>
    </row>
    <row r="921" spans="1:14" hidden="1" x14ac:dyDescent="0.25">
      <c r="A921" s="5" t="s">
        <v>4389</v>
      </c>
      <c r="B921" s="5" t="s">
        <v>3586</v>
      </c>
      <c r="C921" s="5" t="s">
        <v>849</v>
      </c>
      <c r="D921" s="5" t="s">
        <v>3583</v>
      </c>
      <c r="E921" s="5" t="s">
        <v>3584</v>
      </c>
      <c r="F921" s="5" t="s">
        <v>851</v>
      </c>
      <c r="G921" s="5" t="s">
        <v>3588</v>
      </c>
      <c r="H921" s="51">
        <v>48000</v>
      </c>
      <c r="I921" s="22">
        <v>3412.32</v>
      </c>
      <c r="J921" s="22">
        <v>71.09</v>
      </c>
      <c r="K921" s="22">
        <v>65</v>
      </c>
      <c r="L921" s="47">
        <v>1000</v>
      </c>
      <c r="M921" s="22">
        <v>3412.32</v>
      </c>
      <c r="N921" s="22">
        <v>0</v>
      </c>
    </row>
    <row r="922" spans="1:14" x14ac:dyDescent="0.25">
      <c r="A922" s="5" t="s">
        <v>4390</v>
      </c>
      <c r="B922" s="5" t="s">
        <v>3590</v>
      </c>
      <c r="C922" s="5" t="s">
        <v>849</v>
      </c>
      <c r="D922" s="5" t="s">
        <v>3583</v>
      </c>
      <c r="E922" s="5" t="s">
        <v>3584</v>
      </c>
      <c r="F922" s="5" t="s">
        <v>853</v>
      </c>
      <c r="G922" s="5" t="s">
        <v>3603</v>
      </c>
      <c r="H922" s="51">
        <v>0</v>
      </c>
      <c r="I922" s="22">
        <v>0</v>
      </c>
      <c r="J922" s="22">
        <v>0</v>
      </c>
      <c r="K922" s="22">
        <v>1353.01</v>
      </c>
      <c r="L922" s="47">
        <v>1000</v>
      </c>
      <c r="M922" s="22">
        <v>0</v>
      </c>
      <c r="N922" s="22">
        <v>0</v>
      </c>
    </row>
    <row r="923" spans="1:14" x14ac:dyDescent="0.25">
      <c r="A923" s="5" t="s">
        <v>4391</v>
      </c>
      <c r="B923" s="5" t="s">
        <v>3590</v>
      </c>
      <c r="C923" s="5" t="s">
        <v>849</v>
      </c>
      <c r="D923" s="5" t="s">
        <v>3583</v>
      </c>
      <c r="E923" s="5" t="s">
        <v>3584</v>
      </c>
      <c r="F923" s="5" t="s">
        <v>851</v>
      </c>
      <c r="G923" s="5" t="s">
        <v>3588</v>
      </c>
      <c r="H923" s="51">
        <v>40800</v>
      </c>
      <c r="I923" s="22">
        <v>3851.32</v>
      </c>
      <c r="J923" s="22">
        <v>94.4</v>
      </c>
      <c r="K923" s="22">
        <v>97.59</v>
      </c>
      <c r="L923" s="47">
        <v>1000</v>
      </c>
      <c r="M923" s="22">
        <v>3851.32</v>
      </c>
      <c r="N923" s="22">
        <v>0</v>
      </c>
    </row>
    <row r="924" spans="1:14" x14ac:dyDescent="0.25">
      <c r="A924" s="5" t="s">
        <v>4392</v>
      </c>
      <c r="B924" s="5" t="s">
        <v>3590</v>
      </c>
      <c r="C924" s="5" t="s">
        <v>849</v>
      </c>
      <c r="D924" s="5" t="s">
        <v>3583</v>
      </c>
      <c r="E924" s="5" t="s">
        <v>3584</v>
      </c>
      <c r="F924" s="5" t="s">
        <v>851</v>
      </c>
      <c r="G924" s="5" t="s">
        <v>3588</v>
      </c>
      <c r="H924" s="51">
        <v>5300</v>
      </c>
      <c r="I924" s="22">
        <v>5107.47</v>
      </c>
      <c r="J924" s="22">
        <v>963.67</v>
      </c>
      <c r="K924" s="22">
        <v>971.96</v>
      </c>
      <c r="L924" s="47">
        <v>1000</v>
      </c>
      <c r="M924" s="22">
        <v>5107.47</v>
      </c>
      <c r="N924" s="22">
        <v>0</v>
      </c>
    </row>
    <row r="925" spans="1:14" hidden="1" x14ac:dyDescent="0.25">
      <c r="A925" s="5" t="s">
        <v>4393</v>
      </c>
      <c r="B925" s="5" t="s">
        <v>3606</v>
      </c>
      <c r="C925" s="5" t="s">
        <v>849</v>
      </c>
      <c r="D925" s="5" t="s">
        <v>3583</v>
      </c>
      <c r="E925" s="5" t="s">
        <v>3584</v>
      </c>
      <c r="F925" s="5" t="s">
        <v>853</v>
      </c>
      <c r="G925" s="5" t="s">
        <v>3588</v>
      </c>
      <c r="H925" s="51">
        <v>0</v>
      </c>
      <c r="I925" s="22">
        <v>0</v>
      </c>
      <c r="J925" s="22">
        <v>43.68</v>
      </c>
      <c r="K925" s="22">
        <v>44.16</v>
      </c>
      <c r="L925" s="47">
        <v>1000</v>
      </c>
      <c r="M925" s="22">
        <v>0</v>
      </c>
      <c r="N925" s="22">
        <v>0</v>
      </c>
    </row>
    <row r="926" spans="1:14" hidden="1" x14ac:dyDescent="0.25">
      <c r="A926" s="5" t="s">
        <v>4394</v>
      </c>
      <c r="B926" s="5" t="s">
        <v>3606</v>
      </c>
      <c r="C926" s="5" t="s">
        <v>849</v>
      </c>
      <c r="D926" s="5" t="s">
        <v>3583</v>
      </c>
      <c r="E926" s="5" t="s">
        <v>3584</v>
      </c>
      <c r="F926" s="5" t="s">
        <v>851</v>
      </c>
      <c r="G926" s="5" t="s">
        <v>3588</v>
      </c>
      <c r="H926" s="51">
        <v>0</v>
      </c>
      <c r="I926" s="22">
        <v>0</v>
      </c>
      <c r="J926" s="22">
        <v>43.68</v>
      </c>
      <c r="K926" s="22">
        <v>52.44</v>
      </c>
      <c r="L926" s="47">
        <v>1000</v>
      </c>
      <c r="M926" s="22">
        <v>0</v>
      </c>
      <c r="N926" s="22">
        <v>0</v>
      </c>
    </row>
    <row r="927" spans="1:14" hidden="1" x14ac:dyDescent="0.25">
      <c r="A927" s="5" t="s">
        <v>4395</v>
      </c>
      <c r="B927" s="5" t="s">
        <v>3606</v>
      </c>
      <c r="C927" s="5" t="s">
        <v>849</v>
      </c>
      <c r="D927" s="5" t="s">
        <v>3583</v>
      </c>
      <c r="E927" s="5" t="s">
        <v>3584</v>
      </c>
      <c r="F927" s="5" t="s">
        <v>853</v>
      </c>
      <c r="G927" s="5" t="s">
        <v>3588</v>
      </c>
      <c r="H927" s="51">
        <v>0</v>
      </c>
      <c r="I927" s="22">
        <v>0</v>
      </c>
      <c r="J927" s="22">
        <v>43.68</v>
      </c>
      <c r="K927" s="22">
        <v>46.83</v>
      </c>
      <c r="L927" s="47">
        <v>1000</v>
      </c>
      <c r="M927" s="22">
        <v>0</v>
      </c>
      <c r="N927" s="22">
        <v>0</v>
      </c>
    </row>
    <row r="928" spans="1:14" hidden="1" x14ac:dyDescent="0.25">
      <c r="A928" s="5" t="s">
        <v>4396</v>
      </c>
      <c r="B928" s="5" t="s">
        <v>3586</v>
      </c>
      <c r="C928" s="5" t="s">
        <v>849</v>
      </c>
      <c r="D928" s="5" t="s">
        <v>3583</v>
      </c>
      <c r="E928" s="5" t="s">
        <v>3584</v>
      </c>
      <c r="F928" s="5" t="s">
        <v>853</v>
      </c>
      <c r="G928" s="5" t="s">
        <v>3603</v>
      </c>
      <c r="H928" s="51">
        <v>0</v>
      </c>
      <c r="I928" s="22">
        <v>0</v>
      </c>
      <c r="J928" s="22">
        <v>0</v>
      </c>
      <c r="K928" s="22">
        <v>814.47</v>
      </c>
      <c r="L928" s="47">
        <v>1000</v>
      </c>
      <c r="M928" s="22">
        <v>0</v>
      </c>
      <c r="N928" s="22">
        <v>0</v>
      </c>
    </row>
    <row r="929" spans="1:14" x14ac:dyDescent="0.25">
      <c r="A929" s="5" t="s">
        <v>4397</v>
      </c>
      <c r="B929" s="5" t="s">
        <v>3590</v>
      </c>
      <c r="C929" s="5" t="s">
        <v>849</v>
      </c>
      <c r="D929" s="5" t="s">
        <v>3583</v>
      </c>
      <c r="E929" s="5" t="s">
        <v>3584</v>
      </c>
      <c r="F929" s="5" t="s">
        <v>853</v>
      </c>
      <c r="G929" s="5" t="s">
        <v>3603</v>
      </c>
      <c r="H929" s="51">
        <v>0</v>
      </c>
      <c r="I929" s="22">
        <v>0</v>
      </c>
      <c r="J929" s="22">
        <v>0</v>
      </c>
      <c r="K929" s="22">
        <v>1278.6099999999999</v>
      </c>
      <c r="L929" s="47">
        <v>1000</v>
      </c>
      <c r="M929" s="22">
        <v>0</v>
      </c>
      <c r="N929" s="22">
        <v>0</v>
      </c>
    </row>
    <row r="930" spans="1:14" x14ac:dyDescent="0.25">
      <c r="A930" s="5" t="s">
        <v>4398</v>
      </c>
      <c r="B930" s="5" t="s">
        <v>3590</v>
      </c>
      <c r="C930" s="5" t="s">
        <v>849</v>
      </c>
      <c r="D930" s="5" t="s">
        <v>3583</v>
      </c>
      <c r="E930" s="5" t="s">
        <v>3584</v>
      </c>
      <c r="F930" s="5" t="s">
        <v>853</v>
      </c>
      <c r="G930" s="5" t="s">
        <v>3603</v>
      </c>
      <c r="H930" s="51">
        <v>0</v>
      </c>
      <c r="I930" s="22">
        <v>0</v>
      </c>
      <c r="J930" s="22">
        <v>0</v>
      </c>
      <c r="K930" s="22">
        <v>411.2</v>
      </c>
      <c r="L930" s="47">
        <v>1000</v>
      </c>
      <c r="M930" s="22">
        <v>0</v>
      </c>
      <c r="N930" s="22">
        <v>0</v>
      </c>
    </row>
    <row r="931" spans="1:14" x14ac:dyDescent="0.25">
      <c r="A931" s="5" t="s">
        <v>4399</v>
      </c>
      <c r="B931" s="5" t="s">
        <v>3590</v>
      </c>
      <c r="C931" s="5" t="s">
        <v>849</v>
      </c>
      <c r="D931" s="5" t="s">
        <v>3583</v>
      </c>
      <c r="E931" s="5" t="s">
        <v>3584</v>
      </c>
      <c r="F931" s="5" t="s">
        <v>853</v>
      </c>
      <c r="G931" s="5" t="s">
        <v>3603</v>
      </c>
      <c r="H931" s="51">
        <v>0</v>
      </c>
      <c r="I931" s="22">
        <v>0</v>
      </c>
      <c r="J931" s="22">
        <v>0</v>
      </c>
      <c r="K931" s="22">
        <v>424.57</v>
      </c>
      <c r="L931" s="47">
        <v>1000</v>
      </c>
      <c r="M931" s="22">
        <v>0</v>
      </c>
      <c r="N931" s="22">
        <v>0</v>
      </c>
    </row>
    <row r="932" spans="1:14" x14ac:dyDescent="0.25">
      <c r="A932" s="5" t="s">
        <v>4400</v>
      </c>
      <c r="B932" s="5" t="s">
        <v>3590</v>
      </c>
      <c r="C932" s="5" t="s">
        <v>849</v>
      </c>
      <c r="D932" s="5" t="s">
        <v>3583</v>
      </c>
      <c r="E932" s="5" t="s">
        <v>3584</v>
      </c>
      <c r="F932" s="5" t="s">
        <v>853</v>
      </c>
      <c r="G932" s="5" t="s">
        <v>3603</v>
      </c>
      <c r="H932" s="51">
        <v>0</v>
      </c>
      <c r="I932" s="22">
        <v>0</v>
      </c>
      <c r="J932" s="22">
        <v>0</v>
      </c>
      <c r="K932" s="22">
        <v>1278.8800000000001</v>
      </c>
      <c r="L932" s="47">
        <v>1000</v>
      </c>
      <c r="M932" s="22">
        <v>0</v>
      </c>
      <c r="N932" s="22">
        <v>0</v>
      </c>
    </row>
    <row r="933" spans="1:14" x14ac:dyDescent="0.25">
      <c r="A933" s="5" t="s">
        <v>4401</v>
      </c>
      <c r="B933" s="5" t="s">
        <v>3590</v>
      </c>
      <c r="C933" s="5" t="s">
        <v>849</v>
      </c>
      <c r="D933" s="5" t="s">
        <v>3583</v>
      </c>
      <c r="E933" s="5" t="s">
        <v>3584</v>
      </c>
      <c r="F933" s="5" t="s">
        <v>853</v>
      </c>
      <c r="G933" s="5" t="s">
        <v>3603</v>
      </c>
      <c r="H933" s="51">
        <v>0</v>
      </c>
      <c r="I933" s="22">
        <v>0</v>
      </c>
      <c r="J933" s="22">
        <v>0</v>
      </c>
      <c r="K933" s="22">
        <v>897.93</v>
      </c>
      <c r="L933" s="47">
        <v>1000</v>
      </c>
      <c r="M933" s="22">
        <v>0</v>
      </c>
      <c r="N933" s="22">
        <v>0</v>
      </c>
    </row>
    <row r="934" spans="1:14" x14ac:dyDescent="0.25">
      <c r="A934" s="5" t="s">
        <v>4402</v>
      </c>
      <c r="B934" s="5" t="s">
        <v>3590</v>
      </c>
      <c r="C934" s="5" t="s">
        <v>849</v>
      </c>
      <c r="D934" s="5" t="s">
        <v>3583</v>
      </c>
      <c r="E934" s="5" t="s">
        <v>3584</v>
      </c>
      <c r="F934" s="5" t="s">
        <v>853</v>
      </c>
      <c r="G934" s="5" t="s">
        <v>3603</v>
      </c>
      <c r="H934" s="51">
        <v>0</v>
      </c>
      <c r="I934" s="22">
        <v>0</v>
      </c>
      <c r="J934" s="22">
        <v>0</v>
      </c>
      <c r="K934" s="22">
        <v>883.11</v>
      </c>
      <c r="L934" s="47">
        <v>1000</v>
      </c>
      <c r="M934" s="22">
        <v>0</v>
      </c>
      <c r="N934" s="22">
        <v>0</v>
      </c>
    </row>
    <row r="935" spans="1:14" x14ac:dyDescent="0.25">
      <c r="A935" s="5" t="s">
        <v>4403</v>
      </c>
      <c r="B935" s="5" t="s">
        <v>3590</v>
      </c>
      <c r="C935" s="5" t="s">
        <v>849</v>
      </c>
      <c r="D935" s="5" t="s">
        <v>3583</v>
      </c>
      <c r="E935" s="5" t="s">
        <v>3584</v>
      </c>
      <c r="F935" s="5" t="s">
        <v>851</v>
      </c>
      <c r="G935" s="5" t="s">
        <v>3588</v>
      </c>
      <c r="H935" s="51">
        <v>58140</v>
      </c>
      <c r="I935" s="22">
        <v>5487.44</v>
      </c>
      <c r="J935" s="22">
        <v>94.38</v>
      </c>
      <c r="K935" s="22">
        <v>95.83</v>
      </c>
      <c r="L935" s="47">
        <v>1000</v>
      </c>
      <c r="M935" s="22">
        <v>5487.44</v>
      </c>
      <c r="N935" s="22">
        <v>0</v>
      </c>
    </row>
    <row r="936" spans="1:14" x14ac:dyDescent="0.25">
      <c r="A936" s="5" t="s">
        <v>4404</v>
      </c>
      <c r="B936" s="5" t="s">
        <v>3590</v>
      </c>
      <c r="C936" s="5" t="s">
        <v>849</v>
      </c>
      <c r="D936" s="5" t="s">
        <v>3583</v>
      </c>
      <c r="E936" s="5" t="s">
        <v>3584</v>
      </c>
      <c r="F936" s="5" t="s">
        <v>853</v>
      </c>
      <c r="G936" s="5" t="s">
        <v>3588</v>
      </c>
      <c r="H936" s="51">
        <v>0</v>
      </c>
      <c r="I936" s="22">
        <v>0</v>
      </c>
      <c r="J936" s="22">
        <v>0</v>
      </c>
      <c r="K936" s="22">
        <v>125.61</v>
      </c>
      <c r="L936" s="47">
        <v>1000</v>
      </c>
      <c r="M936" s="22">
        <v>0</v>
      </c>
      <c r="N936" s="22">
        <v>0</v>
      </c>
    </row>
    <row r="937" spans="1:14" x14ac:dyDescent="0.25">
      <c r="A937" s="5" t="s">
        <v>4405</v>
      </c>
      <c r="B937" s="5" t="s">
        <v>3590</v>
      </c>
      <c r="C937" s="5" t="s">
        <v>849</v>
      </c>
      <c r="D937" s="5" t="s">
        <v>3583</v>
      </c>
      <c r="E937" s="5" t="s">
        <v>3584</v>
      </c>
      <c r="F937" s="5" t="s">
        <v>853</v>
      </c>
      <c r="G937" s="5" t="s">
        <v>3588</v>
      </c>
      <c r="H937" s="51">
        <v>0</v>
      </c>
      <c r="I937" s="22">
        <v>0</v>
      </c>
      <c r="J937" s="22">
        <v>0</v>
      </c>
      <c r="K937" s="22">
        <v>125.61</v>
      </c>
      <c r="L937" s="47">
        <v>1000</v>
      </c>
      <c r="M937" s="22">
        <v>0</v>
      </c>
      <c r="N937" s="22">
        <v>0</v>
      </c>
    </row>
    <row r="938" spans="1:14" x14ac:dyDescent="0.25">
      <c r="A938" s="5" t="s">
        <v>4406</v>
      </c>
      <c r="B938" s="5" t="s">
        <v>3590</v>
      </c>
      <c r="C938" s="5" t="s">
        <v>849</v>
      </c>
      <c r="D938" s="5" t="s">
        <v>3583</v>
      </c>
      <c r="E938" s="5" t="s">
        <v>3584</v>
      </c>
      <c r="F938" s="5" t="s">
        <v>851</v>
      </c>
      <c r="G938" s="5" t="s">
        <v>3588</v>
      </c>
      <c r="H938" s="51">
        <v>180000</v>
      </c>
      <c r="I938" s="22">
        <v>5040</v>
      </c>
      <c r="J938" s="22">
        <v>28</v>
      </c>
      <c r="K938" s="22">
        <v>28.24</v>
      </c>
      <c r="L938" s="47">
        <v>1000</v>
      </c>
      <c r="M938" s="22">
        <v>5040</v>
      </c>
      <c r="N938" s="22">
        <v>0</v>
      </c>
    </row>
    <row r="939" spans="1:14" x14ac:dyDescent="0.25">
      <c r="A939" s="5" t="s">
        <v>4407</v>
      </c>
      <c r="B939" s="5" t="s">
        <v>3590</v>
      </c>
      <c r="C939" s="5" t="s">
        <v>849</v>
      </c>
      <c r="D939" s="5" t="s">
        <v>3583</v>
      </c>
      <c r="E939" s="5" t="s">
        <v>3584</v>
      </c>
      <c r="F939" s="5" t="s">
        <v>853</v>
      </c>
      <c r="G939" s="5" t="s">
        <v>3588</v>
      </c>
      <c r="H939" s="51">
        <v>0</v>
      </c>
      <c r="I939" s="22">
        <v>0</v>
      </c>
      <c r="J939" s="22">
        <v>0</v>
      </c>
      <c r="K939" s="22">
        <v>125.61</v>
      </c>
      <c r="L939" s="47">
        <v>1000</v>
      </c>
      <c r="M939" s="22">
        <v>0</v>
      </c>
      <c r="N939" s="22">
        <v>0</v>
      </c>
    </row>
    <row r="940" spans="1:14" x14ac:dyDescent="0.25">
      <c r="A940" s="5" t="s">
        <v>4408</v>
      </c>
      <c r="B940" s="5" t="s">
        <v>3590</v>
      </c>
      <c r="C940" s="5" t="s">
        <v>849</v>
      </c>
      <c r="D940" s="5" t="s">
        <v>3583</v>
      </c>
      <c r="E940" s="5" t="s">
        <v>3584</v>
      </c>
      <c r="F940" s="5" t="s">
        <v>853</v>
      </c>
      <c r="G940" s="5" t="s">
        <v>3588</v>
      </c>
      <c r="H940" s="51">
        <v>0</v>
      </c>
      <c r="I940" s="22">
        <v>0</v>
      </c>
      <c r="J940" s="22">
        <v>0</v>
      </c>
      <c r="K940" s="22">
        <v>28</v>
      </c>
      <c r="L940" s="47">
        <v>1000</v>
      </c>
      <c r="M940" s="22">
        <v>0</v>
      </c>
      <c r="N940" s="22">
        <v>0</v>
      </c>
    </row>
    <row r="941" spans="1:14" x14ac:dyDescent="0.25">
      <c r="A941" s="5" t="s">
        <v>4409</v>
      </c>
      <c r="B941" s="5" t="s">
        <v>3590</v>
      </c>
      <c r="C941" s="5" t="s">
        <v>849</v>
      </c>
      <c r="D941" s="5" t="s">
        <v>3583</v>
      </c>
      <c r="E941" s="5" t="s">
        <v>3584</v>
      </c>
      <c r="F941" s="5" t="s">
        <v>851</v>
      </c>
      <c r="G941" s="5" t="s">
        <v>3588</v>
      </c>
      <c r="H941" s="51">
        <v>135150</v>
      </c>
      <c r="I941" s="22">
        <v>12974.56</v>
      </c>
      <c r="J941" s="22">
        <v>96</v>
      </c>
      <c r="K941" s="22">
        <v>96.12</v>
      </c>
      <c r="L941" s="47">
        <v>1000</v>
      </c>
      <c r="M941" s="22">
        <v>12974.56</v>
      </c>
      <c r="N941" s="22">
        <v>0</v>
      </c>
    </row>
    <row r="942" spans="1:14" x14ac:dyDescent="0.25">
      <c r="A942" s="5" t="s">
        <v>4410</v>
      </c>
      <c r="B942" s="5" t="s">
        <v>3590</v>
      </c>
      <c r="C942" s="5" t="s">
        <v>849</v>
      </c>
      <c r="D942" s="5" t="s">
        <v>3583</v>
      </c>
      <c r="E942" s="5" t="s">
        <v>3584</v>
      </c>
      <c r="F942" s="5" t="s">
        <v>853</v>
      </c>
      <c r="G942" s="5" t="s">
        <v>3603</v>
      </c>
      <c r="H942" s="51">
        <v>0</v>
      </c>
      <c r="I942" s="22">
        <v>0</v>
      </c>
      <c r="J942" s="22">
        <v>0</v>
      </c>
      <c r="K942" s="22">
        <v>1540.43</v>
      </c>
      <c r="L942" s="47">
        <v>1000</v>
      </c>
      <c r="M942" s="22">
        <v>0</v>
      </c>
      <c r="N942" s="22">
        <v>0</v>
      </c>
    </row>
    <row r="943" spans="1:14" x14ac:dyDescent="0.25">
      <c r="A943" s="5" t="s">
        <v>4411</v>
      </c>
      <c r="B943" s="5" t="s">
        <v>3590</v>
      </c>
      <c r="C943" s="5" t="s">
        <v>849</v>
      </c>
      <c r="D943" s="5" t="s">
        <v>3583</v>
      </c>
      <c r="E943" s="5" t="s">
        <v>3584</v>
      </c>
      <c r="F943" s="5" t="s">
        <v>851</v>
      </c>
      <c r="G943" s="5" t="s">
        <v>3588</v>
      </c>
      <c r="H943" s="51">
        <v>49045</v>
      </c>
      <c r="I943" s="22">
        <v>4625.25</v>
      </c>
      <c r="J943" s="22">
        <v>94.31</v>
      </c>
      <c r="K943" s="22">
        <v>95.12</v>
      </c>
      <c r="L943" s="47">
        <v>1000</v>
      </c>
      <c r="M943" s="22">
        <v>4625.25</v>
      </c>
      <c r="N943" s="22">
        <v>0</v>
      </c>
    </row>
    <row r="944" spans="1:14" hidden="1" x14ac:dyDescent="0.25">
      <c r="A944" s="5" t="s">
        <v>4412</v>
      </c>
      <c r="B944" s="5" t="s">
        <v>3586</v>
      </c>
      <c r="C944" s="5" t="s">
        <v>849</v>
      </c>
      <c r="D944" s="5" t="s">
        <v>3583</v>
      </c>
      <c r="E944" s="5" t="s">
        <v>3584</v>
      </c>
      <c r="F944" s="5" t="s">
        <v>851</v>
      </c>
      <c r="G944" s="5" t="s">
        <v>3588</v>
      </c>
      <c r="H944" s="51">
        <v>27000</v>
      </c>
      <c r="I944" s="22">
        <v>1842.65</v>
      </c>
      <c r="J944" s="22">
        <v>68.25</v>
      </c>
      <c r="K944" s="22">
        <v>63.73</v>
      </c>
      <c r="L944" s="47">
        <v>1000</v>
      </c>
      <c r="M944" s="22">
        <v>1842.65</v>
      </c>
      <c r="N944" s="22">
        <v>0</v>
      </c>
    </row>
    <row r="945" spans="1:14" hidden="1" x14ac:dyDescent="0.25">
      <c r="A945" s="5" t="s">
        <v>4412</v>
      </c>
      <c r="B945" s="5" t="s">
        <v>3592</v>
      </c>
      <c r="C945" s="5" t="s">
        <v>849</v>
      </c>
      <c r="D945" s="5" t="s">
        <v>3583</v>
      </c>
      <c r="E945" s="5" t="s">
        <v>3584</v>
      </c>
      <c r="F945" s="5" t="s">
        <v>851</v>
      </c>
      <c r="G945" s="5" t="s">
        <v>3588</v>
      </c>
      <c r="H945" s="51">
        <v>173300</v>
      </c>
      <c r="I945" s="22">
        <v>10729.25</v>
      </c>
      <c r="J945" s="22">
        <v>61.91</v>
      </c>
      <c r="K945" s="22">
        <v>61.82</v>
      </c>
      <c r="L945" s="47">
        <v>1000</v>
      </c>
      <c r="M945" s="22">
        <v>10729.25</v>
      </c>
      <c r="N945" s="22">
        <v>0</v>
      </c>
    </row>
    <row r="946" spans="1:14" hidden="1" x14ac:dyDescent="0.25">
      <c r="A946" s="5" t="s">
        <v>4413</v>
      </c>
      <c r="B946" s="5" t="s">
        <v>3592</v>
      </c>
      <c r="C946" s="5" t="s">
        <v>849</v>
      </c>
      <c r="D946" s="5" t="s">
        <v>3583</v>
      </c>
      <c r="E946" s="5" t="s">
        <v>3584</v>
      </c>
      <c r="F946" s="5" t="s">
        <v>853</v>
      </c>
      <c r="G946" s="5" t="s">
        <v>3588</v>
      </c>
      <c r="H946" s="51">
        <v>0</v>
      </c>
      <c r="I946" s="22">
        <v>0</v>
      </c>
      <c r="J946" s="22">
        <v>61.41</v>
      </c>
      <c r="K946" s="22">
        <v>64.53</v>
      </c>
      <c r="L946" s="47">
        <v>1000</v>
      </c>
      <c r="M946" s="22">
        <v>0</v>
      </c>
      <c r="N946" s="22">
        <v>0</v>
      </c>
    </row>
    <row r="947" spans="1:14" x14ac:dyDescent="0.25">
      <c r="A947" s="5" t="s">
        <v>4414</v>
      </c>
      <c r="B947" s="5" t="s">
        <v>3590</v>
      </c>
      <c r="C947" s="5" t="s">
        <v>849</v>
      </c>
      <c r="D947" s="5" t="s">
        <v>3583</v>
      </c>
      <c r="E947" s="5" t="s">
        <v>3584</v>
      </c>
      <c r="F947" s="5" t="s">
        <v>853</v>
      </c>
      <c r="G947" s="5" t="s">
        <v>3603</v>
      </c>
      <c r="H947" s="51">
        <v>0</v>
      </c>
      <c r="I947" s="22">
        <v>0</v>
      </c>
      <c r="J947" s="22">
        <v>0</v>
      </c>
      <c r="K947" s="22">
        <v>2173.77</v>
      </c>
      <c r="L947" s="47">
        <v>1000</v>
      </c>
      <c r="M947" s="22">
        <v>0</v>
      </c>
      <c r="N947" s="22">
        <v>0</v>
      </c>
    </row>
    <row r="948" spans="1:14" hidden="1" x14ac:dyDescent="0.25">
      <c r="A948" s="5" t="s">
        <v>4415</v>
      </c>
      <c r="B948" s="5" t="s">
        <v>3586</v>
      </c>
      <c r="C948" s="5" t="s">
        <v>849</v>
      </c>
      <c r="D948" s="5" t="s">
        <v>3583</v>
      </c>
      <c r="E948" s="5" t="s">
        <v>3584</v>
      </c>
      <c r="F948" s="5" t="s">
        <v>851</v>
      </c>
      <c r="G948" s="5" t="s">
        <v>3588</v>
      </c>
      <c r="H948" s="51">
        <v>2700</v>
      </c>
      <c r="I948" s="22">
        <v>667.26</v>
      </c>
      <c r="J948" s="22">
        <v>247.13</v>
      </c>
      <c r="K948" s="22">
        <v>249.26</v>
      </c>
      <c r="L948" s="47">
        <v>1000</v>
      </c>
      <c r="M948" s="22">
        <v>667.26</v>
      </c>
      <c r="N948" s="22">
        <v>0</v>
      </c>
    </row>
    <row r="949" spans="1:14" hidden="1" x14ac:dyDescent="0.25">
      <c r="A949" s="5" t="s">
        <v>4416</v>
      </c>
      <c r="B949" s="5" t="s">
        <v>3586</v>
      </c>
      <c r="C949" s="5" t="s">
        <v>849</v>
      </c>
      <c r="D949" s="5" t="s">
        <v>3583</v>
      </c>
      <c r="E949" s="5" t="s">
        <v>3584</v>
      </c>
      <c r="F949" s="5" t="s">
        <v>853</v>
      </c>
      <c r="G949" s="5" t="s">
        <v>3603</v>
      </c>
      <c r="H949" s="51">
        <v>0</v>
      </c>
      <c r="I949" s="22">
        <v>0</v>
      </c>
      <c r="J949" s="22">
        <v>0</v>
      </c>
      <c r="K949" s="22">
        <v>941.26</v>
      </c>
      <c r="L949" s="47">
        <v>1000</v>
      </c>
      <c r="M949" s="22">
        <v>0</v>
      </c>
      <c r="N949" s="22">
        <v>0</v>
      </c>
    </row>
    <row r="950" spans="1:14" hidden="1" x14ac:dyDescent="0.25">
      <c r="A950" s="5" t="s">
        <v>4417</v>
      </c>
      <c r="B950" s="5" t="s">
        <v>3582</v>
      </c>
      <c r="C950" s="5" t="s">
        <v>849</v>
      </c>
      <c r="D950" s="5" t="s">
        <v>3583</v>
      </c>
      <c r="E950" s="5" t="s">
        <v>3584</v>
      </c>
      <c r="F950" s="5" t="s">
        <v>853</v>
      </c>
      <c r="G950" s="5" t="s">
        <v>3603</v>
      </c>
      <c r="H950" s="51">
        <v>0</v>
      </c>
      <c r="I950" s="22">
        <v>0</v>
      </c>
      <c r="J950" s="22">
        <v>0</v>
      </c>
      <c r="K950" s="22">
        <v>788.28</v>
      </c>
      <c r="L950" s="47">
        <v>1000</v>
      </c>
      <c r="M950" s="22">
        <v>0</v>
      </c>
      <c r="N950" s="22">
        <v>0</v>
      </c>
    </row>
    <row r="951" spans="1:14" hidden="1" x14ac:dyDescent="0.25">
      <c r="A951" s="5" t="s">
        <v>4418</v>
      </c>
      <c r="B951" s="5" t="s">
        <v>3582</v>
      </c>
      <c r="C951" s="5" t="s">
        <v>849</v>
      </c>
      <c r="D951" s="5" t="s">
        <v>3583</v>
      </c>
      <c r="E951" s="5" t="s">
        <v>3584</v>
      </c>
      <c r="F951" s="5" t="s">
        <v>853</v>
      </c>
      <c r="G951" s="5" t="s">
        <v>3603</v>
      </c>
      <c r="H951" s="51">
        <v>0</v>
      </c>
      <c r="I951" s="22">
        <v>0</v>
      </c>
      <c r="J951" s="22">
        <v>0</v>
      </c>
      <c r="K951" s="22">
        <v>391.52</v>
      </c>
      <c r="L951" s="47">
        <v>1000</v>
      </c>
      <c r="M951" s="22">
        <v>0</v>
      </c>
      <c r="N951" s="22">
        <v>0</v>
      </c>
    </row>
    <row r="952" spans="1:14" hidden="1" x14ac:dyDescent="0.25">
      <c r="A952" s="5" t="s">
        <v>4419</v>
      </c>
      <c r="B952" s="5" t="s">
        <v>3582</v>
      </c>
      <c r="C952" s="5" t="s">
        <v>849</v>
      </c>
      <c r="D952" s="5" t="s">
        <v>3583</v>
      </c>
      <c r="E952" s="5" t="s">
        <v>3584</v>
      </c>
      <c r="F952" s="5" t="s">
        <v>851</v>
      </c>
      <c r="G952" s="5" t="s">
        <v>3585</v>
      </c>
      <c r="H952" s="51">
        <v>23225</v>
      </c>
      <c r="I952" s="22">
        <v>69119.44</v>
      </c>
      <c r="J952" s="22">
        <v>2976.08</v>
      </c>
      <c r="K952" s="22">
        <v>2938.4</v>
      </c>
      <c r="L952" s="47">
        <v>1000</v>
      </c>
      <c r="M952" s="22">
        <v>69119.44</v>
      </c>
      <c r="N952" s="22">
        <v>0</v>
      </c>
    </row>
    <row r="953" spans="1:14" hidden="1" x14ac:dyDescent="0.25">
      <c r="A953" s="5" t="s">
        <v>4420</v>
      </c>
      <c r="B953" s="5" t="s">
        <v>3586</v>
      </c>
      <c r="C953" s="5" t="s">
        <v>849</v>
      </c>
      <c r="D953" s="5" t="s">
        <v>3583</v>
      </c>
      <c r="E953" s="5" t="s">
        <v>3584</v>
      </c>
      <c r="F953" s="5" t="s">
        <v>853</v>
      </c>
      <c r="G953" s="5" t="s">
        <v>3603</v>
      </c>
      <c r="H953" s="51">
        <v>0</v>
      </c>
      <c r="I953" s="22">
        <v>0</v>
      </c>
      <c r="J953" s="22">
        <v>0</v>
      </c>
      <c r="K953" s="22">
        <v>1466.98</v>
      </c>
      <c r="L953" s="47">
        <v>1000</v>
      </c>
      <c r="M953" s="22">
        <v>0</v>
      </c>
      <c r="N953" s="22">
        <v>0</v>
      </c>
    </row>
    <row r="954" spans="1:14" hidden="1" x14ac:dyDescent="0.25">
      <c r="A954" s="5" t="s">
        <v>4421</v>
      </c>
      <c r="B954" s="5" t="s">
        <v>3586</v>
      </c>
      <c r="C954" s="5" t="s">
        <v>849</v>
      </c>
      <c r="D954" s="5" t="s">
        <v>3583</v>
      </c>
      <c r="E954" s="5" t="s">
        <v>3584</v>
      </c>
      <c r="F954" s="5" t="s">
        <v>853</v>
      </c>
      <c r="G954" s="5" t="s">
        <v>3603</v>
      </c>
      <c r="H954" s="51">
        <v>0</v>
      </c>
      <c r="I954" s="22">
        <v>0</v>
      </c>
      <c r="J954" s="22">
        <v>0</v>
      </c>
      <c r="K954" s="22">
        <v>601.83000000000004</v>
      </c>
      <c r="L954" s="47">
        <v>1000</v>
      </c>
      <c r="M954" s="22">
        <v>0</v>
      </c>
      <c r="N954" s="22">
        <v>0</v>
      </c>
    </row>
    <row r="955" spans="1:14" hidden="1" x14ac:dyDescent="0.25">
      <c r="A955" s="5" t="s">
        <v>4422</v>
      </c>
      <c r="B955" s="5" t="s">
        <v>3586</v>
      </c>
      <c r="C955" s="5" t="s">
        <v>849</v>
      </c>
      <c r="D955" s="5" t="s">
        <v>3583</v>
      </c>
      <c r="E955" s="5" t="s">
        <v>3584</v>
      </c>
      <c r="F955" s="5" t="s">
        <v>853</v>
      </c>
      <c r="G955" s="5" t="s">
        <v>3603</v>
      </c>
      <c r="H955" s="51">
        <v>0</v>
      </c>
      <c r="I955" s="22">
        <v>0</v>
      </c>
      <c r="J955" s="22">
        <v>0</v>
      </c>
      <c r="K955" s="22">
        <v>601.83000000000004</v>
      </c>
      <c r="L955" s="47">
        <v>1000</v>
      </c>
      <c r="M955" s="22">
        <v>0</v>
      </c>
      <c r="N955" s="22">
        <v>0</v>
      </c>
    </row>
    <row r="956" spans="1:14" hidden="1" x14ac:dyDescent="0.25">
      <c r="A956" s="5" t="s">
        <v>4423</v>
      </c>
      <c r="B956" s="5" t="s">
        <v>3586</v>
      </c>
      <c r="C956" s="5" t="s">
        <v>849</v>
      </c>
      <c r="D956" s="5" t="s">
        <v>3583</v>
      </c>
      <c r="E956" s="5" t="s">
        <v>3584</v>
      </c>
      <c r="F956" s="5" t="s">
        <v>853</v>
      </c>
      <c r="G956" s="5" t="s">
        <v>3603</v>
      </c>
      <c r="H956" s="51">
        <v>0</v>
      </c>
      <c r="I956" s="22">
        <v>0</v>
      </c>
      <c r="J956" s="22">
        <v>5269.96</v>
      </c>
      <c r="K956" s="22">
        <v>5335.55</v>
      </c>
      <c r="L956" s="47">
        <v>1000</v>
      </c>
      <c r="M956" s="22">
        <v>0</v>
      </c>
      <c r="N956" s="22">
        <v>0</v>
      </c>
    </row>
    <row r="957" spans="1:14" hidden="1" x14ac:dyDescent="0.25">
      <c r="A957" s="5" t="s">
        <v>4424</v>
      </c>
      <c r="B957" s="5" t="s">
        <v>3586</v>
      </c>
      <c r="C957" s="5" t="s">
        <v>849</v>
      </c>
      <c r="D957" s="5" t="s">
        <v>3583</v>
      </c>
      <c r="E957" s="5" t="s">
        <v>3584</v>
      </c>
      <c r="F957" s="5" t="s">
        <v>853</v>
      </c>
      <c r="G957" s="5" t="s">
        <v>3603</v>
      </c>
      <c r="H957" s="51">
        <v>0</v>
      </c>
      <c r="I957" s="22">
        <v>0</v>
      </c>
      <c r="J957" s="22">
        <v>0</v>
      </c>
      <c r="K957" s="22">
        <v>1069.26</v>
      </c>
      <c r="L957" s="47">
        <v>1000</v>
      </c>
      <c r="M957" s="22">
        <v>0</v>
      </c>
      <c r="N957" s="22">
        <v>0</v>
      </c>
    </row>
    <row r="958" spans="1:14" hidden="1" x14ac:dyDescent="0.25">
      <c r="A958" s="5" t="s">
        <v>4425</v>
      </c>
      <c r="B958" s="5" t="s">
        <v>3582</v>
      </c>
      <c r="C958" s="5" t="s">
        <v>849</v>
      </c>
      <c r="D958" s="5" t="s">
        <v>3583</v>
      </c>
      <c r="E958" s="5" t="s">
        <v>3584</v>
      </c>
      <c r="F958" s="5" t="s">
        <v>851</v>
      </c>
      <c r="G958" s="5" t="s">
        <v>3585</v>
      </c>
      <c r="H958" s="51">
        <v>73981</v>
      </c>
      <c r="I958" s="22">
        <v>136918.20000000001</v>
      </c>
      <c r="J958" s="22">
        <v>1850.72</v>
      </c>
      <c r="K958" s="22">
        <v>1733.73</v>
      </c>
      <c r="L958" s="47">
        <v>1000</v>
      </c>
      <c r="M958" s="22">
        <v>136918.20000000001</v>
      </c>
      <c r="N958" s="22">
        <v>0</v>
      </c>
    </row>
    <row r="959" spans="1:14" hidden="1" x14ac:dyDescent="0.25">
      <c r="A959" s="5" t="s">
        <v>4425</v>
      </c>
      <c r="B959" s="5" t="s">
        <v>3586</v>
      </c>
      <c r="C959" s="5" t="s">
        <v>849</v>
      </c>
      <c r="D959" s="5" t="s">
        <v>3583</v>
      </c>
      <c r="E959" s="5" t="s">
        <v>3584</v>
      </c>
      <c r="F959" s="5" t="s">
        <v>851</v>
      </c>
      <c r="G959" s="5" t="s">
        <v>3585</v>
      </c>
      <c r="H959" s="51">
        <v>75063</v>
      </c>
      <c r="I959" s="22">
        <v>135769.26999999999</v>
      </c>
      <c r="J959" s="22">
        <v>1808.74</v>
      </c>
      <c r="K959" s="22">
        <v>1679.69</v>
      </c>
      <c r="L959" s="47">
        <v>1000</v>
      </c>
      <c r="M959" s="22">
        <v>135769.26999999999</v>
      </c>
      <c r="N959" s="22">
        <v>0</v>
      </c>
    </row>
    <row r="960" spans="1:14" hidden="1" x14ac:dyDescent="0.25">
      <c r="A960" s="5" t="s">
        <v>4426</v>
      </c>
      <c r="B960" s="5" t="s">
        <v>3582</v>
      </c>
      <c r="C960" s="5" t="s">
        <v>849</v>
      </c>
      <c r="D960" s="5" t="s">
        <v>3583</v>
      </c>
      <c r="E960" s="5" t="s">
        <v>3584</v>
      </c>
      <c r="F960" s="5" t="s">
        <v>853</v>
      </c>
      <c r="G960" s="5" t="s">
        <v>3585</v>
      </c>
      <c r="H960" s="51">
        <v>0</v>
      </c>
      <c r="I960" s="22">
        <v>0</v>
      </c>
      <c r="J960" s="22">
        <v>2016.26</v>
      </c>
      <c r="K960" s="22">
        <v>2010.89</v>
      </c>
      <c r="L960" s="47">
        <v>1000</v>
      </c>
      <c r="M960" s="22">
        <v>0</v>
      </c>
      <c r="N960" s="22">
        <v>0</v>
      </c>
    </row>
    <row r="961" spans="1:14" hidden="1" x14ac:dyDescent="0.25">
      <c r="A961" s="5" t="s">
        <v>4426</v>
      </c>
      <c r="B961" s="5" t="s">
        <v>3586</v>
      </c>
      <c r="C961" s="5" t="s">
        <v>849</v>
      </c>
      <c r="D961" s="5" t="s">
        <v>3583</v>
      </c>
      <c r="E961" s="5" t="s">
        <v>3584</v>
      </c>
      <c r="F961" s="5" t="s">
        <v>851</v>
      </c>
      <c r="G961" s="5" t="s">
        <v>3585</v>
      </c>
      <c r="H961" s="51">
        <v>80980</v>
      </c>
      <c r="I961" s="22">
        <v>158408.48000000001</v>
      </c>
      <c r="J961" s="22">
        <v>1956.14</v>
      </c>
      <c r="K961" s="22">
        <v>1977.99</v>
      </c>
      <c r="L961" s="47">
        <v>1000</v>
      </c>
      <c r="M961" s="22">
        <v>158408.48000000001</v>
      </c>
      <c r="N961" s="22">
        <v>0</v>
      </c>
    </row>
    <row r="962" spans="1:14" hidden="1" x14ac:dyDescent="0.25">
      <c r="A962" s="5" t="s">
        <v>4427</v>
      </c>
      <c r="B962" s="5" t="s">
        <v>3586</v>
      </c>
      <c r="C962" s="5" t="s">
        <v>849</v>
      </c>
      <c r="D962" s="5" t="s">
        <v>3583</v>
      </c>
      <c r="E962" s="5" t="s">
        <v>3584</v>
      </c>
      <c r="F962" s="5" t="s">
        <v>853</v>
      </c>
      <c r="G962" s="5" t="s">
        <v>3585</v>
      </c>
      <c r="H962" s="51">
        <v>0</v>
      </c>
      <c r="I962" s="22">
        <v>0</v>
      </c>
      <c r="J962" s="22">
        <v>1465.4</v>
      </c>
      <c r="K962" s="22">
        <v>1500.57</v>
      </c>
      <c r="L962" s="47">
        <v>1000</v>
      </c>
      <c r="M962" s="22">
        <v>0</v>
      </c>
      <c r="N962" s="22">
        <v>0</v>
      </c>
    </row>
    <row r="963" spans="1:14" hidden="1" x14ac:dyDescent="0.25">
      <c r="A963" s="5" t="s">
        <v>4428</v>
      </c>
      <c r="B963" s="5" t="s">
        <v>3586</v>
      </c>
      <c r="C963" s="5" t="s">
        <v>849</v>
      </c>
      <c r="D963" s="5" t="s">
        <v>3583</v>
      </c>
      <c r="E963" s="5" t="s">
        <v>3584</v>
      </c>
      <c r="F963" s="5" t="s">
        <v>853</v>
      </c>
      <c r="G963" s="5" t="s">
        <v>3603</v>
      </c>
      <c r="H963" s="51">
        <v>0</v>
      </c>
      <c r="I963" s="22">
        <v>0</v>
      </c>
      <c r="J963" s="22">
        <v>0</v>
      </c>
      <c r="K963" s="22">
        <v>732.55</v>
      </c>
      <c r="L963" s="47">
        <v>1000</v>
      </c>
      <c r="M963" s="22">
        <v>0</v>
      </c>
      <c r="N963" s="22">
        <v>0</v>
      </c>
    </row>
    <row r="964" spans="1:14" hidden="1" x14ac:dyDescent="0.25">
      <c r="A964" s="5" t="s">
        <v>4429</v>
      </c>
      <c r="B964" s="5" t="s">
        <v>3582</v>
      </c>
      <c r="C964" s="5" t="s">
        <v>849</v>
      </c>
      <c r="D964" s="5" t="s">
        <v>3583</v>
      </c>
      <c r="E964" s="5" t="s">
        <v>3584</v>
      </c>
      <c r="F964" s="5" t="s">
        <v>853</v>
      </c>
      <c r="G964" s="5" t="s">
        <v>3603</v>
      </c>
      <c r="H964" s="51">
        <v>0</v>
      </c>
      <c r="I964" s="22">
        <v>0</v>
      </c>
      <c r="J964" s="22">
        <v>0</v>
      </c>
      <c r="K964" s="22">
        <v>414.37</v>
      </c>
      <c r="L964" s="47">
        <v>1000</v>
      </c>
      <c r="M964" s="22">
        <v>0</v>
      </c>
      <c r="N964" s="22">
        <v>0</v>
      </c>
    </row>
    <row r="965" spans="1:14" hidden="1" x14ac:dyDescent="0.25">
      <c r="A965" s="5" t="s">
        <v>4429</v>
      </c>
      <c r="B965" s="5" t="s">
        <v>3586</v>
      </c>
      <c r="C965" s="5" t="s">
        <v>849</v>
      </c>
      <c r="D965" s="5" t="s">
        <v>3583</v>
      </c>
      <c r="E965" s="5" t="s">
        <v>3584</v>
      </c>
      <c r="F965" s="5" t="s">
        <v>853</v>
      </c>
      <c r="G965" s="5" t="s">
        <v>3603</v>
      </c>
      <c r="H965" s="51">
        <v>0</v>
      </c>
      <c r="I965" s="22">
        <v>0</v>
      </c>
      <c r="J965" s="22">
        <v>0</v>
      </c>
      <c r="K965" s="22">
        <v>383.24</v>
      </c>
      <c r="L965" s="47">
        <v>1000</v>
      </c>
      <c r="M965" s="22">
        <v>0</v>
      </c>
      <c r="N965" s="22">
        <v>0</v>
      </c>
    </row>
    <row r="966" spans="1:14" hidden="1" x14ac:dyDescent="0.25">
      <c r="A966" s="5" t="s">
        <v>4430</v>
      </c>
      <c r="B966" s="5" t="s">
        <v>3582</v>
      </c>
      <c r="C966" s="5" t="s">
        <v>849</v>
      </c>
      <c r="D966" s="5" t="s">
        <v>3583</v>
      </c>
      <c r="E966" s="5" t="s">
        <v>3584</v>
      </c>
      <c r="F966" s="5" t="s">
        <v>851</v>
      </c>
      <c r="G966" s="5" t="s">
        <v>3585</v>
      </c>
      <c r="H966" s="51">
        <v>37830</v>
      </c>
      <c r="I966" s="22">
        <v>54421.66</v>
      </c>
      <c r="J966" s="22">
        <v>1438.58</v>
      </c>
      <c r="K966" s="22">
        <v>1448.13</v>
      </c>
      <c r="L966" s="47">
        <v>1000</v>
      </c>
      <c r="M966" s="22">
        <v>54421.66</v>
      </c>
      <c r="N966" s="22">
        <v>0</v>
      </c>
    </row>
    <row r="967" spans="1:14" hidden="1" x14ac:dyDescent="0.25">
      <c r="A967" s="5" t="s">
        <v>4430</v>
      </c>
      <c r="B967" s="5" t="s">
        <v>3586</v>
      </c>
      <c r="C967" s="5" t="s">
        <v>849</v>
      </c>
      <c r="D967" s="5" t="s">
        <v>3583</v>
      </c>
      <c r="E967" s="5" t="s">
        <v>3584</v>
      </c>
      <c r="F967" s="5" t="s">
        <v>851</v>
      </c>
      <c r="G967" s="5" t="s">
        <v>3585</v>
      </c>
      <c r="H967" s="51">
        <v>10320</v>
      </c>
      <c r="I967" s="22">
        <v>14688.44</v>
      </c>
      <c r="J967" s="22">
        <v>1423.3</v>
      </c>
      <c r="K967" s="22">
        <v>1446.2</v>
      </c>
      <c r="L967" s="47">
        <v>1000</v>
      </c>
      <c r="M967" s="22">
        <v>14688.44</v>
      </c>
      <c r="N967" s="22">
        <v>0</v>
      </c>
    </row>
    <row r="968" spans="1:14" hidden="1" x14ac:dyDescent="0.25">
      <c r="A968" s="5" t="s">
        <v>4431</v>
      </c>
      <c r="B968" s="5" t="s">
        <v>3582</v>
      </c>
      <c r="C968" s="5" t="s">
        <v>849</v>
      </c>
      <c r="D968" s="5" t="s">
        <v>3583</v>
      </c>
      <c r="E968" s="5" t="s">
        <v>3584</v>
      </c>
      <c r="F968" s="5" t="s">
        <v>851</v>
      </c>
      <c r="G968" s="5" t="s">
        <v>3603</v>
      </c>
      <c r="H968" s="51">
        <v>0</v>
      </c>
      <c r="I968" s="22">
        <v>0</v>
      </c>
      <c r="J968" s="22">
        <v>7047.78</v>
      </c>
      <c r="K968" s="22">
        <v>7111.36</v>
      </c>
      <c r="L968" s="47">
        <v>1000</v>
      </c>
      <c r="M968" s="22">
        <v>0</v>
      </c>
      <c r="N968" s="22">
        <v>0</v>
      </c>
    </row>
    <row r="969" spans="1:14" hidden="1" x14ac:dyDescent="0.25">
      <c r="A969" s="5" t="s">
        <v>4432</v>
      </c>
      <c r="B969" s="5" t="s">
        <v>3582</v>
      </c>
      <c r="C969" s="5" t="s">
        <v>849</v>
      </c>
      <c r="D969" s="5" t="s">
        <v>3583</v>
      </c>
      <c r="E969" s="5" t="s">
        <v>3584</v>
      </c>
      <c r="F969" s="5" t="s">
        <v>853</v>
      </c>
      <c r="G969" s="5" t="s">
        <v>3603</v>
      </c>
      <c r="H969" s="51">
        <v>0</v>
      </c>
      <c r="I969" s="22">
        <v>0</v>
      </c>
      <c r="J969" s="22">
        <v>0</v>
      </c>
      <c r="K969" s="22">
        <v>304.5</v>
      </c>
      <c r="L969" s="47">
        <v>1000</v>
      </c>
      <c r="M969" s="22">
        <v>0</v>
      </c>
      <c r="N969" s="22">
        <v>0</v>
      </c>
    </row>
    <row r="970" spans="1:14" hidden="1" x14ac:dyDescent="0.25">
      <c r="A970" s="5" t="s">
        <v>4433</v>
      </c>
      <c r="B970" s="5" t="s">
        <v>3582</v>
      </c>
      <c r="C970" s="5" t="s">
        <v>849</v>
      </c>
      <c r="D970" s="5" t="s">
        <v>3583</v>
      </c>
      <c r="E970" s="5" t="s">
        <v>3584</v>
      </c>
      <c r="F970" s="5" t="s">
        <v>853</v>
      </c>
      <c r="G970" s="5" t="s">
        <v>3603</v>
      </c>
      <c r="H970" s="51">
        <v>0</v>
      </c>
      <c r="I970" s="22">
        <v>0</v>
      </c>
      <c r="J970" s="22">
        <v>0</v>
      </c>
      <c r="K970" s="22">
        <v>2845.58</v>
      </c>
      <c r="L970" s="47">
        <v>1000</v>
      </c>
      <c r="M970" s="22">
        <v>0</v>
      </c>
      <c r="N970" s="22">
        <v>0</v>
      </c>
    </row>
    <row r="971" spans="1:14" hidden="1" x14ac:dyDescent="0.25">
      <c r="A971" s="5" t="s">
        <v>4433</v>
      </c>
      <c r="B971" s="5" t="s">
        <v>3586</v>
      </c>
      <c r="C971" s="5" t="s">
        <v>849</v>
      </c>
      <c r="D971" s="5" t="s">
        <v>3583</v>
      </c>
      <c r="E971" s="5" t="s">
        <v>3584</v>
      </c>
      <c r="F971" s="5" t="s">
        <v>851</v>
      </c>
      <c r="G971" s="5" t="s">
        <v>3603</v>
      </c>
      <c r="H971" s="51">
        <v>0</v>
      </c>
      <c r="I971" s="22">
        <v>0</v>
      </c>
      <c r="J971" s="22">
        <v>3017.69</v>
      </c>
      <c r="K971" s="22">
        <v>2737.45</v>
      </c>
      <c r="L971" s="47">
        <v>1000</v>
      </c>
      <c r="M971" s="22">
        <v>0</v>
      </c>
      <c r="N971" s="22">
        <v>0</v>
      </c>
    </row>
    <row r="972" spans="1:14" hidden="1" x14ac:dyDescent="0.25">
      <c r="A972" s="5" t="s">
        <v>4434</v>
      </c>
      <c r="B972" s="5" t="s">
        <v>3586</v>
      </c>
      <c r="C972" s="5" t="s">
        <v>849</v>
      </c>
      <c r="D972" s="5" t="s">
        <v>3583</v>
      </c>
      <c r="E972" s="5" t="s">
        <v>3584</v>
      </c>
      <c r="F972" s="5" t="s">
        <v>853</v>
      </c>
      <c r="G972" s="5" t="s">
        <v>3603</v>
      </c>
      <c r="H972" s="51">
        <v>0</v>
      </c>
      <c r="I972" s="22">
        <v>0</v>
      </c>
      <c r="J972" s="22">
        <v>0</v>
      </c>
      <c r="K972" s="22">
        <v>1072.29</v>
      </c>
      <c r="L972" s="47">
        <v>1000</v>
      </c>
      <c r="M972" s="22">
        <v>0</v>
      </c>
      <c r="N972" s="22">
        <v>0</v>
      </c>
    </row>
    <row r="973" spans="1:14" hidden="1" x14ac:dyDescent="0.25">
      <c r="A973" s="5" t="s">
        <v>4435</v>
      </c>
      <c r="B973" s="5" t="s">
        <v>3586</v>
      </c>
      <c r="C973" s="5" t="s">
        <v>849</v>
      </c>
      <c r="D973" s="5" t="s">
        <v>3583</v>
      </c>
      <c r="E973" s="5" t="s">
        <v>3584</v>
      </c>
      <c r="F973" s="5" t="s">
        <v>853</v>
      </c>
      <c r="G973" s="5" t="s">
        <v>3603</v>
      </c>
      <c r="H973" s="51">
        <v>0</v>
      </c>
      <c r="I973" s="22">
        <v>0</v>
      </c>
      <c r="J973" s="22">
        <v>0</v>
      </c>
      <c r="K973" s="22">
        <v>428.73</v>
      </c>
      <c r="L973" s="47">
        <v>1000</v>
      </c>
      <c r="M973" s="22">
        <v>0</v>
      </c>
      <c r="N973" s="22">
        <v>0</v>
      </c>
    </row>
    <row r="974" spans="1:14" hidden="1" x14ac:dyDescent="0.25">
      <c r="A974" s="5" t="s">
        <v>4436</v>
      </c>
      <c r="B974" s="5" t="s">
        <v>3582</v>
      </c>
      <c r="C974" s="5" t="s">
        <v>849</v>
      </c>
      <c r="D974" s="5" t="s">
        <v>3583</v>
      </c>
      <c r="E974" s="5" t="s">
        <v>3584</v>
      </c>
      <c r="F974" s="5" t="s">
        <v>853</v>
      </c>
      <c r="G974" s="5" t="s">
        <v>3603</v>
      </c>
      <c r="H974" s="51">
        <v>0</v>
      </c>
      <c r="I974" s="22">
        <v>0</v>
      </c>
      <c r="J974" s="22">
        <v>0</v>
      </c>
      <c r="K974" s="22">
        <v>808.32</v>
      </c>
      <c r="L974" s="47">
        <v>1000</v>
      </c>
      <c r="M974" s="22">
        <v>0</v>
      </c>
      <c r="N974" s="22">
        <v>0</v>
      </c>
    </row>
    <row r="975" spans="1:14" hidden="1" x14ac:dyDescent="0.25">
      <c r="A975" s="5" t="s">
        <v>4436</v>
      </c>
      <c r="B975" s="5" t="s">
        <v>3586</v>
      </c>
      <c r="C975" s="5" t="s">
        <v>849</v>
      </c>
      <c r="D975" s="5" t="s">
        <v>3583</v>
      </c>
      <c r="E975" s="5" t="s">
        <v>3584</v>
      </c>
      <c r="F975" s="5" t="s">
        <v>853</v>
      </c>
      <c r="G975" s="5" t="s">
        <v>3603</v>
      </c>
      <c r="H975" s="51">
        <v>0</v>
      </c>
      <c r="I975" s="22">
        <v>0</v>
      </c>
      <c r="J975" s="22">
        <v>0</v>
      </c>
      <c r="K975" s="22">
        <v>760.24</v>
      </c>
      <c r="L975" s="47">
        <v>1000</v>
      </c>
      <c r="M975" s="22">
        <v>0</v>
      </c>
      <c r="N975" s="22">
        <v>0</v>
      </c>
    </row>
    <row r="976" spans="1:14" hidden="1" x14ac:dyDescent="0.25">
      <c r="A976" s="5" t="s">
        <v>4437</v>
      </c>
      <c r="B976" s="5" t="s">
        <v>3582</v>
      </c>
      <c r="C976" s="5" t="s">
        <v>849</v>
      </c>
      <c r="D976" s="5" t="s">
        <v>3583</v>
      </c>
      <c r="E976" s="5" t="s">
        <v>3584</v>
      </c>
      <c r="F976" s="5" t="s">
        <v>853</v>
      </c>
      <c r="G976" s="5" t="s">
        <v>3603</v>
      </c>
      <c r="H976" s="51">
        <v>0</v>
      </c>
      <c r="I976" s="22">
        <v>0</v>
      </c>
      <c r="J976" s="22">
        <v>0</v>
      </c>
      <c r="K976" s="22">
        <v>440.73</v>
      </c>
      <c r="L976" s="47">
        <v>1000</v>
      </c>
      <c r="M976" s="22">
        <v>0</v>
      </c>
      <c r="N976" s="22">
        <v>0</v>
      </c>
    </row>
    <row r="977" spans="1:14" hidden="1" x14ac:dyDescent="0.25">
      <c r="A977" s="5" t="s">
        <v>4437</v>
      </c>
      <c r="B977" s="5" t="s">
        <v>3586</v>
      </c>
      <c r="C977" s="5" t="s">
        <v>849</v>
      </c>
      <c r="D977" s="5" t="s">
        <v>3583</v>
      </c>
      <c r="E977" s="5" t="s">
        <v>3584</v>
      </c>
      <c r="F977" s="5" t="s">
        <v>853</v>
      </c>
      <c r="G977" s="5" t="s">
        <v>3603</v>
      </c>
      <c r="H977" s="51">
        <v>0</v>
      </c>
      <c r="I977" s="22">
        <v>0</v>
      </c>
      <c r="J977" s="22">
        <v>0</v>
      </c>
      <c r="K977" s="22">
        <v>418.54</v>
      </c>
      <c r="L977" s="47">
        <v>1000</v>
      </c>
      <c r="M977" s="22">
        <v>0</v>
      </c>
      <c r="N977" s="22">
        <v>0</v>
      </c>
    </row>
    <row r="978" spans="1:14" hidden="1" x14ac:dyDescent="0.25">
      <c r="A978" s="5" t="s">
        <v>4438</v>
      </c>
      <c r="B978" s="5" t="s">
        <v>3582</v>
      </c>
      <c r="C978" s="5" t="s">
        <v>849</v>
      </c>
      <c r="D978" s="5" t="s">
        <v>3583</v>
      </c>
      <c r="E978" s="5" t="s">
        <v>3584</v>
      </c>
      <c r="F978" s="5" t="s">
        <v>853</v>
      </c>
      <c r="G978" s="5" t="s">
        <v>3603</v>
      </c>
      <c r="H978" s="51">
        <v>0</v>
      </c>
      <c r="I978" s="22">
        <v>0</v>
      </c>
      <c r="J978" s="22">
        <v>0</v>
      </c>
      <c r="K978" s="22">
        <v>337.46</v>
      </c>
      <c r="L978" s="47">
        <v>1000</v>
      </c>
      <c r="M978" s="22">
        <v>0</v>
      </c>
      <c r="N978" s="22">
        <v>0</v>
      </c>
    </row>
    <row r="979" spans="1:14" hidden="1" x14ac:dyDescent="0.25">
      <c r="A979" s="5" t="s">
        <v>4438</v>
      </c>
      <c r="B979" s="5" t="s">
        <v>3586</v>
      </c>
      <c r="C979" s="5" t="s">
        <v>849</v>
      </c>
      <c r="D979" s="5" t="s">
        <v>3583</v>
      </c>
      <c r="E979" s="5" t="s">
        <v>3584</v>
      </c>
      <c r="F979" s="5" t="s">
        <v>853</v>
      </c>
      <c r="G979" s="5" t="s">
        <v>3603</v>
      </c>
      <c r="H979" s="51">
        <v>0</v>
      </c>
      <c r="I979" s="22">
        <v>0</v>
      </c>
      <c r="J979" s="22">
        <v>0</v>
      </c>
      <c r="K979" s="22">
        <v>339.22</v>
      </c>
      <c r="L979" s="47">
        <v>1000</v>
      </c>
      <c r="M979" s="22">
        <v>0</v>
      </c>
      <c r="N979" s="22">
        <v>0</v>
      </c>
    </row>
    <row r="980" spans="1:14" hidden="1" x14ac:dyDescent="0.25">
      <c r="A980" s="5" t="s">
        <v>4439</v>
      </c>
      <c r="B980" s="5" t="s">
        <v>3582</v>
      </c>
      <c r="C980" s="5" t="s">
        <v>849</v>
      </c>
      <c r="D980" s="5" t="s">
        <v>3583</v>
      </c>
      <c r="E980" s="5" t="s">
        <v>3584</v>
      </c>
      <c r="F980" s="5" t="s">
        <v>853</v>
      </c>
      <c r="G980" s="5" t="s">
        <v>3603</v>
      </c>
      <c r="H980" s="51">
        <v>0</v>
      </c>
      <c r="I980" s="22">
        <v>0</v>
      </c>
      <c r="J980" s="22">
        <v>1957.6</v>
      </c>
      <c r="K980" s="22">
        <v>2360.6</v>
      </c>
      <c r="L980" s="47">
        <v>1000</v>
      </c>
      <c r="M980" s="22">
        <v>0</v>
      </c>
      <c r="N980" s="22">
        <v>0</v>
      </c>
    </row>
    <row r="981" spans="1:14" hidden="1" x14ac:dyDescent="0.25">
      <c r="A981" s="5" t="s">
        <v>4439</v>
      </c>
      <c r="B981" s="5" t="s">
        <v>3586</v>
      </c>
      <c r="C981" s="5" t="s">
        <v>849</v>
      </c>
      <c r="D981" s="5" t="s">
        <v>3583</v>
      </c>
      <c r="E981" s="5" t="s">
        <v>3584</v>
      </c>
      <c r="F981" s="5" t="s">
        <v>851</v>
      </c>
      <c r="G981" s="5" t="s">
        <v>3603</v>
      </c>
      <c r="H981" s="51">
        <v>2850</v>
      </c>
      <c r="I981" s="22">
        <v>5923.8</v>
      </c>
      <c r="J981" s="22">
        <v>2078.5300000000002</v>
      </c>
      <c r="K981" s="22">
        <v>2282.06</v>
      </c>
      <c r="L981" s="47">
        <v>1000</v>
      </c>
      <c r="M981" s="22">
        <v>5923.8</v>
      </c>
      <c r="N981" s="22">
        <v>0</v>
      </c>
    </row>
    <row r="982" spans="1:14" hidden="1" x14ac:dyDescent="0.25">
      <c r="A982" s="5" t="s">
        <v>4440</v>
      </c>
      <c r="B982" s="5" t="s">
        <v>3586</v>
      </c>
      <c r="C982" s="5" t="s">
        <v>849</v>
      </c>
      <c r="D982" s="5" t="s">
        <v>3583</v>
      </c>
      <c r="E982" s="5" t="s">
        <v>3584</v>
      </c>
      <c r="F982" s="5" t="s">
        <v>853</v>
      </c>
      <c r="G982" s="5" t="s">
        <v>3603</v>
      </c>
      <c r="H982" s="51">
        <v>0</v>
      </c>
      <c r="I982" s="22">
        <v>0</v>
      </c>
      <c r="J982" s="22">
        <v>0</v>
      </c>
      <c r="K982" s="22">
        <v>374.37</v>
      </c>
      <c r="L982" s="47">
        <v>1000</v>
      </c>
      <c r="M982" s="22">
        <v>0</v>
      </c>
      <c r="N982" s="22">
        <v>0</v>
      </c>
    </row>
    <row r="983" spans="1:14" hidden="1" x14ac:dyDescent="0.25">
      <c r="A983" s="5" t="s">
        <v>4441</v>
      </c>
      <c r="B983" s="5" t="s">
        <v>3586</v>
      </c>
      <c r="C983" s="5" t="s">
        <v>849</v>
      </c>
      <c r="D983" s="5" t="s">
        <v>3583</v>
      </c>
      <c r="E983" s="5" t="s">
        <v>3584</v>
      </c>
      <c r="F983" s="5" t="s">
        <v>853</v>
      </c>
      <c r="G983" s="5" t="s">
        <v>3603</v>
      </c>
      <c r="H983" s="51">
        <v>0</v>
      </c>
      <c r="I983" s="22">
        <v>0</v>
      </c>
      <c r="J983" s="22">
        <v>0</v>
      </c>
      <c r="K983" s="22">
        <v>200.85</v>
      </c>
      <c r="L983" s="47">
        <v>1000</v>
      </c>
      <c r="M983" s="22">
        <v>0</v>
      </c>
      <c r="N983" s="22">
        <v>0</v>
      </c>
    </row>
    <row r="984" spans="1:14" hidden="1" x14ac:dyDescent="0.25">
      <c r="A984" s="5" t="s">
        <v>4442</v>
      </c>
      <c r="B984" s="5" t="s">
        <v>3586</v>
      </c>
      <c r="C984" s="5" t="s">
        <v>849</v>
      </c>
      <c r="D984" s="5" t="s">
        <v>3583</v>
      </c>
      <c r="E984" s="5" t="s">
        <v>3584</v>
      </c>
      <c r="F984" s="5" t="s">
        <v>851</v>
      </c>
      <c r="G984" s="5" t="s">
        <v>3588</v>
      </c>
      <c r="H984" s="51">
        <v>51800</v>
      </c>
      <c r="I984" s="22">
        <v>14564.96</v>
      </c>
      <c r="J984" s="22">
        <v>281.18</v>
      </c>
      <c r="K984" s="22">
        <v>283.60000000000002</v>
      </c>
      <c r="L984" s="47">
        <v>1000</v>
      </c>
      <c r="M984" s="22">
        <v>14564.96</v>
      </c>
      <c r="N984" s="22">
        <v>0</v>
      </c>
    </row>
    <row r="985" spans="1:14" hidden="1" x14ac:dyDescent="0.25">
      <c r="A985" s="5" t="s">
        <v>4443</v>
      </c>
      <c r="B985" s="5" t="s">
        <v>3586</v>
      </c>
      <c r="C985" s="5" t="s">
        <v>849</v>
      </c>
      <c r="D985" s="5" t="s">
        <v>3583</v>
      </c>
      <c r="E985" s="5" t="s">
        <v>3584</v>
      </c>
      <c r="F985" s="5" t="s">
        <v>851</v>
      </c>
      <c r="G985" s="5" t="s">
        <v>3588</v>
      </c>
      <c r="H985" s="51">
        <v>2620506</v>
      </c>
      <c r="I985" s="22">
        <v>39473.65</v>
      </c>
      <c r="J985" s="22">
        <v>15.06</v>
      </c>
      <c r="K985" s="22">
        <v>15.19</v>
      </c>
      <c r="L985" s="47">
        <v>1000</v>
      </c>
      <c r="M985" s="22">
        <v>39473.65</v>
      </c>
      <c r="N985" s="22">
        <v>0</v>
      </c>
    </row>
    <row r="986" spans="1:14" hidden="1" x14ac:dyDescent="0.25">
      <c r="A986" s="5" t="s">
        <v>4444</v>
      </c>
      <c r="B986" s="5" t="s">
        <v>3586</v>
      </c>
      <c r="C986" s="5" t="s">
        <v>849</v>
      </c>
      <c r="D986" s="5" t="s">
        <v>3583</v>
      </c>
      <c r="E986" s="5" t="s">
        <v>3584</v>
      </c>
      <c r="F986" s="5" t="s">
        <v>853</v>
      </c>
      <c r="G986" s="5" t="s">
        <v>3603</v>
      </c>
      <c r="H986" s="51">
        <v>0</v>
      </c>
      <c r="I986" s="22">
        <v>0</v>
      </c>
      <c r="J986" s="22">
        <v>0</v>
      </c>
      <c r="K986" s="22">
        <v>1984.3</v>
      </c>
      <c r="L986" s="47">
        <v>1000</v>
      </c>
      <c r="M986" s="22">
        <v>0</v>
      </c>
      <c r="N986" s="22">
        <v>0</v>
      </c>
    </row>
    <row r="987" spans="1:14" hidden="1" x14ac:dyDescent="0.25">
      <c r="A987" s="5" t="s">
        <v>4445</v>
      </c>
      <c r="B987" s="5" t="s">
        <v>3582</v>
      </c>
      <c r="C987" s="5" t="s">
        <v>849</v>
      </c>
      <c r="D987" s="5" t="s">
        <v>3583</v>
      </c>
      <c r="E987" s="5" t="s">
        <v>3584</v>
      </c>
      <c r="F987" s="5" t="s">
        <v>853</v>
      </c>
      <c r="G987" s="5" t="s">
        <v>3603</v>
      </c>
      <c r="H987" s="51">
        <v>0</v>
      </c>
      <c r="I987" s="22">
        <v>0</v>
      </c>
      <c r="J987" s="22">
        <v>0</v>
      </c>
      <c r="K987" s="22">
        <v>395.88</v>
      </c>
      <c r="L987" s="47">
        <v>1000</v>
      </c>
      <c r="M987" s="22">
        <v>0</v>
      </c>
      <c r="N987" s="22">
        <v>0</v>
      </c>
    </row>
    <row r="988" spans="1:14" hidden="1" x14ac:dyDescent="0.25">
      <c r="A988" s="5" t="s">
        <v>4445</v>
      </c>
      <c r="B988" s="5" t="s">
        <v>3586</v>
      </c>
      <c r="C988" s="5" t="s">
        <v>849</v>
      </c>
      <c r="D988" s="5" t="s">
        <v>3583</v>
      </c>
      <c r="E988" s="5" t="s">
        <v>3584</v>
      </c>
      <c r="F988" s="5" t="s">
        <v>853</v>
      </c>
      <c r="G988" s="5" t="s">
        <v>3603</v>
      </c>
      <c r="H988" s="51">
        <v>0</v>
      </c>
      <c r="I988" s="22">
        <v>0</v>
      </c>
      <c r="J988" s="22">
        <v>0</v>
      </c>
      <c r="K988" s="22">
        <v>372.36</v>
      </c>
      <c r="L988" s="47">
        <v>1000</v>
      </c>
      <c r="M988" s="22">
        <v>0</v>
      </c>
      <c r="N988" s="22">
        <v>0</v>
      </c>
    </row>
    <row r="989" spans="1:14" hidden="1" x14ac:dyDescent="0.25">
      <c r="A989" s="5" t="s">
        <v>4446</v>
      </c>
      <c r="B989" s="5" t="s">
        <v>3592</v>
      </c>
      <c r="C989" s="5" t="s">
        <v>849</v>
      </c>
      <c r="D989" s="5" t="s">
        <v>3583</v>
      </c>
      <c r="E989" s="5" t="s">
        <v>3584</v>
      </c>
      <c r="F989" s="5" t="s">
        <v>853</v>
      </c>
      <c r="G989" s="5" t="s">
        <v>3603</v>
      </c>
      <c r="H989" s="51">
        <v>0</v>
      </c>
      <c r="I989" s="22">
        <v>0</v>
      </c>
      <c r="J989" s="22">
        <v>0</v>
      </c>
      <c r="K989" s="22">
        <v>1352.76</v>
      </c>
      <c r="L989" s="47">
        <v>1000</v>
      </c>
      <c r="M989" s="22">
        <v>0</v>
      </c>
      <c r="N989" s="22">
        <v>0</v>
      </c>
    </row>
    <row r="990" spans="1:14" hidden="1" x14ac:dyDescent="0.25">
      <c r="A990" s="5" t="s">
        <v>4447</v>
      </c>
      <c r="B990" s="5" t="s">
        <v>3592</v>
      </c>
      <c r="C990" s="5" t="s">
        <v>849</v>
      </c>
      <c r="D990" s="5" t="s">
        <v>3583</v>
      </c>
      <c r="E990" s="5" t="s">
        <v>3584</v>
      </c>
      <c r="F990" s="5" t="s">
        <v>853</v>
      </c>
      <c r="G990" s="5" t="s">
        <v>3603</v>
      </c>
      <c r="H990" s="51">
        <v>0</v>
      </c>
      <c r="I990" s="22">
        <v>0</v>
      </c>
      <c r="J990" s="22">
        <v>0</v>
      </c>
      <c r="K990" s="22">
        <v>1401.2</v>
      </c>
      <c r="L990" s="47">
        <v>1000</v>
      </c>
      <c r="M990" s="22">
        <v>0</v>
      </c>
      <c r="N990" s="22">
        <v>0</v>
      </c>
    </row>
    <row r="991" spans="1:14" hidden="1" x14ac:dyDescent="0.25">
      <c r="A991" s="5" t="s">
        <v>4448</v>
      </c>
      <c r="B991" s="5" t="s">
        <v>3582</v>
      </c>
      <c r="C991" s="5" t="s">
        <v>849</v>
      </c>
      <c r="D991" s="5" t="s">
        <v>3583</v>
      </c>
      <c r="E991" s="5" t="s">
        <v>3584</v>
      </c>
      <c r="F991" s="5" t="s">
        <v>853</v>
      </c>
      <c r="G991" s="5" t="s">
        <v>3588</v>
      </c>
      <c r="H991" s="51">
        <v>0</v>
      </c>
      <c r="I991" s="22">
        <v>0</v>
      </c>
      <c r="J991" s="22">
        <v>0</v>
      </c>
      <c r="K991" s="22">
        <v>18.27</v>
      </c>
      <c r="L991" s="47">
        <v>1000</v>
      </c>
      <c r="M991" s="22">
        <v>0</v>
      </c>
      <c r="N991" s="22">
        <v>0</v>
      </c>
    </row>
    <row r="992" spans="1:14" hidden="1" x14ac:dyDescent="0.25">
      <c r="A992" s="5" t="s">
        <v>4449</v>
      </c>
      <c r="B992" s="5" t="s">
        <v>3586</v>
      </c>
      <c r="C992" s="5" t="s">
        <v>849</v>
      </c>
      <c r="D992" s="5" t="s">
        <v>3583</v>
      </c>
      <c r="E992" s="5" t="s">
        <v>3584</v>
      </c>
      <c r="F992" s="5" t="s">
        <v>853</v>
      </c>
      <c r="G992" s="5" t="s">
        <v>3588</v>
      </c>
      <c r="H992" s="51">
        <v>0</v>
      </c>
      <c r="I992" s="22">
        <v>0</v>
      </c>
      <c r="J992" s="22">
        <v>0</v>
      </c>
      <c r="K992" s="22">
        <v>18.27</v>
      </c>
      <c r="L992" s="47">
        <v>1000</v>
      </c>
      <c r="M992" s="22">
        <v>0</v>
      </c>
      <c r="N992" s="22">
        <v>0</v>
      </c>
    </row>
    <row r="993" spans="1:14" hidden="1" x14ac:dyDescent="0.25">
      <c r="A993" s="5" t="s">
        <v>4450</v>
      </c>
      <c r="B993" s="5" t="s">
        <v>3582</v>
      </c>
      <c r="C993" s="5" t="s">
        <v>849</v>
      </c>
      <c r="D993" s="5" t="s">
        <v>3583</v>
      </c>
      <c r="E993" s="5" t="s">
        <v>3584</v>
      </c>
      <c r="F993" s="5" t="s">
        <v>853</v>
      </c>
      <c r="G993" s="5" t="s">
        <v>3588</v>
      </c>
      <c r="H993" s="51">
        <v>0</v>
      </c>
      <c r="I993" s="22">
        <v>0</v>
      </c>
      <c r="J993" s="22">
        <v>0</v>
      </c>
      <c r="K993" s="22">
        <v>18.899999999999999</v>
      </c>
      <c r="L993" s="47">
        <v>1000</v>
      </c>
      <c r="M993" s="22">
        <v>0</v>
      </c>
      <c r="N993" s="22">
        <v>0</v>
      </c>
    </row>
    <row r="994" spans="1:14" hidden="1" x14ac:dyDescent="0.25">
      <c r="A994" s="5" t="s">
        <v>4450</v>
      </c>
      <c r="B994" s="5" t="s">
        <v>3586</v>
      </c>
      <c r="C994" s="5" t="s">
        <v>849</v>
      </c>
      <c r="D994" s="5" t="s">
        <v>3583</v>
      </c>
      <c r="E994" s="5" t="s">
        <v>3584</v>
      </c>
      <c r="F994" s="5" t="s">
        <v>853</v>
      </c>
      <c r="G994" s="5" t="s">
        <v>3588</v>
      </c>
      <c r="H994" s="51">
        <v>0</v>
      </c>
      <c r="I994" s="22">
        <v>0</v>
      </c>
      <c r="J994" s="22">
        <v>0</v>
      </c>
      <c r="K994" s="22">
        <v>18.899999999999999</v>
      </c>
      <c r="L994" s="47">
        <v>1000</v>
      </c>
      <c r="M994" s="22">
        <v>0</v>
      </c>
      <c r="N994" s="22">
        <v>0</v>
      </c>
    </row>
    <row r="995" spans="1:14" hidden="1" x14ac:dyDescent="0.25">
      <c r="A995" s="5" t="s">
        <v>4451</v>
      </c>
      <c r="B995" s="5" t="s">
        <v>3586</v>
      </c>
      <c r="C995" s="5" t="s">
        <v>849</v>
      </c>
      <c r="D995" s="5" t="s">
        <v>3583</v>
      </c>
      <c r="E995" s="5" t="s">
        <v>3584</v>
      </c>
      <c r="F995" s="5" t="s">
        <v>853</v>
      </c>
      <c r="G995" s="5" t="s">
        <v>3588</v>
      </c>
      <c r="H995" s="51">
        <v>0</v>
      </c>
      <c r="I995" s="22">
        <v>0</v>
      </c>
      <c r="J995" s="22">
        <v>0</v>
      </c>
      <c r="K995" s="22">
        <v>18.27</v>
      </c>
      <c r="L995" s="47">
        <v>1000</v>
      </c>
      <c r="M995" s="22">
        <v>0</v>
      </c>
      <c r="N995" s="22">
        <v>0</v>
      </c>
    </row>
    <row r="996" spans="1:14" hidden="1" x14ac:dyDescent="0.25">
      <c r="A996" s="5" t="s">
        <v>4452</v>
      </c>
      <c r="B996" s="5" t="s">
        <v>3582</v>
      </c>
      <c r="C996" s="5" t="s">
        <v>849</v>
      </c>
      <c r="D996" s="5" t="s">
        <v>3583</v>
      </c>
      <c r="E996" s="5" t="s">
        <v>3584</v>
      </c>
      <c r="F996" s="5" t="s">
        <v>853</v>
      </c>
      <c r="G996" s="5" t="s">
        <v>3588</v>
      </c>
      <c r="H996" s="51">
        <v>0</v>
      </c>
      <c r="I996" s="22">
        <v>0</v>
      </c>
      <c r="J996" s="22">
        <v>0</v>
      </c>
      <c r="K996" s="22">
        <v>18.27</v>
      </c>
      <c r="L996" s="47">
        <v>1000</v>
      </c>
      <c r="M996" s="22">
        <v>0</v>
      </c>
      <c r="N996" s="22">
        <v>0</v>
      </c>
    </row>
    <row r="997" spans="1:14" hidden="1" x14ac:dyDescent="0.25">
      <c r="A997" s="5" t="s">
        <v>4453</v>
      </c>
      <c r="B997" s="5" t="s">
        <v>3582</v>
      </c>
      <c r="C997" s="5" t="s">
        <v>849</v>
      </c>
      <c r="D997" s="5" t="s">
        <v>3583</v>
      </c>
      <c r="E997" s="5" t="s">
        <v>3584</v>
      </c>
      <c r="F997" s="5" t="s">
        <v>853</v>
      </c>
      <c r="G997" s="5" t="s">
        <v>3588</v>
      </c>
      <c r="H997" s="51">
        <v>0</v>
      </c>
      <c r="I997" s="22">
        <v>0</v>
      </c>
      <c r="J997" s="22">
        <v>0</v>
      </c>
      <c r="K997" s="22">
        <v>18.27</v>
      </c>
      <c r="L997" s="47">
        <v>1000</v>
      </c>
      <c r="M997" s="22">
        <v>0</v>
      </c>
      <c r="N997" s="22">
        <v>0</v>
      </c>
    </row>
    <row r="998" spans="1:14" hidden="1" x14ac:dyDescent="0.25">
      <c r="A998" s="5" t="s">
        <v>4454</v>
      </c>
      <c r="B998" s="5" t="s">
        <v>3582</v>
      </c>
      <c r="C998" s="5" t="s">
        <v>849</v>
      </c>
      <c r="D998" s="5" t="s">
        <v>3583</v>
      </c>
      <c r="E998" s="5" t="s">
        <v>3584</v>
      </c>
      <c r="F998" s="5" t="s">
        <v>853</v>
      </c>
      <c r="G998" s="5" t="s">
        <v>3588</v>
      </c>
      <c r="H998" s="51">
        <v>0</v>
      </c>
      <c r="I998" s="22">
        <v>0</v>
      </c>
      <c r="J998" s="22">
        <v>0</v>
      </c>
      <c r="K998" s="22">
        <v>18.899999999999999</v>
      </c>
      <c r="L998" s="47">
        <v>1000</v>
      </c>
      <c r="M998" s="22">
        <v>0</v>
      </c>
      <c r="N998" s="22">
        <v>0</v>
      </c>
    </row>
    <row r="999" spans="1:14" hidden="1" x14ac:dyDescent="0.25">
      <c r="A999" s="5" t="s">
        <v>4454</v>
      </c>
      <c r="B999" s="5" t="s">
        <v>3586</v>
      </c>
      <c r="C999" s="5" t="s">
        <v>849</v>
      </c>
      <c r="D999" s="5" t="s">
        <v>3583</v>
      </c>
      <c r="E999" s="5" t="s">
        <v>3584</v>
      </c>
      <c r="F999" s="5" t="s">
        <v>853</v>
      </c>
      <c r="G999" s="5" t="s">
        <v>3588</v>
      </c>
      <c r="H999" s="51">
        <v>0</v>
      </c>
      <c r="I999" s="22">
        <v>0</v>
      </c>
      <c r="J999" s="22">
        <v>0</v>
      </c>
      <c r="K999" s="22">
        <v>18.899999999999999</v>
      </c>
      <c r="L999" s="47">
        <v>1000</v>
      </c>
      <c r="M999" s="22">
        <v>0</v>
      </c>
      <c r="N999" s="22">
        <v>0</v>
      </c>
    </row>
    <row r="1000" spans="1:14" hidden="1" x14ac:dyDescent="0.25">
      <c r="A1000" s="5" t="s">
        <v>4455</v>
      </c>
      <c r="B1000" s="5" t="s">
        <v>3582</v>
      </c>
      <c r="C1000" s="5" t="s">
        <v>849</v>
      </c>
      <c r="D1000" s="5" t="s">
        <v>3583</v>
      </c>
      <c r="E1000" s="5" t="s">
        <v>3584</v>
      </c>
      <c r="F1000" s="5" t="s">
        <v>853</v>
      </c>
      <c r="G1000" s="5" t="s">
        <v>3588</v>
      </c>
      <c r="H1000" s="51">
        <v>0</v>
      </c>
      <c r="I1000" s="22">
        <v>0</v>
      </c>
      <c r="J1000" s="22">
        <v>0</v>
      </c>
      <c r="K1000" s="22">
        <v>18.27</v>
      </c>
      <c r="L1000" s="47">
        <v>1000</v>
      </c>
      <c r="M1000" s="22">
        <v>0</v>
      </c>
      <c r="N1000" s="22">
        <v>0</v>
      </c>
    </row>
    <row r="1001" spans="1:14" hidden="1" x14ac:dyDescent="0.25">
      <c r="A1001" s="5" t="s">
        <v>4455</v>
      </c>
      <c r="B1001" s="5" t="s">
        <v>3586</v>
      </c>
      <c r="C1001" s="5" t="s">
        <v>849</v>
      </c>
      <c r="D1001" s="5" t="s">
        <v>3583</v>
      </c>
      <c r="E1001" s="5" t="s">
        <v>3584</v>
      </c>
      <c r="F1001" s="5" t="s">
        <v>853</v>
      </c>
      <c r="G1001" s="5" t="s">
        <v>3588</v>
      </c>
      <c r="H1001" s="51">
        <v>0</v>
      </c>
      <c r="I1001" s="22">
        <v>0</v>
      </c>
      <c r="J1001" s="22">
        <v>0</v>
      </c>
      <c r="K1001" s="22">
        <v>18.27</v>
      </c>
      <c r="L1001" s="47">
        <v>1000</v>
      </c>
      <c r="M1001" s="22">
        <v>0</v>
      </c>
      <c r="N1001" s="22">
        <v>0</v>
      </c>
    </row>
    <row r="1002" spans="1:14" hidden="1" x14ac:dyDescent="0.25">
      <c r="A1002" s="5" t="s">
        <v>4456</v>
      </c>
      <c r="B1002" s="5" t="s">
        <v>3582</v>
      </c>
      <c r="C1002" s="5" t="s">
        <v>849</v>
      </c>
      <c r="D1002" s="5" t="s">
        <v>3583</v>
      </c>
      <c r="E1002" s="5" t="s">
        <v>3584</v>
      </c>
      <c r="F1002" s="5" t="s">
        <v>853</v>
      </c>
      <c r="G1002" s="5" t="s">
        <v>3588</v>
      </c>
      <c r="H1002" s="51">
        <v>0</v>
      </c>
      <c r="I1002" s="22">
        <v>0</v>
      </c>
      <c r="J1002" s="22">
        <v>0</v>
      </c>
      <c r="K1002" s="22">
        <v>18.899999999999999</v>
      </c>
      <c r="L1002" s="47">
        <v>1000</v>
      </c>
      <c r="M1002" s="22">
        <v>0</v>
      </c>
      <c r="N1002" s="22">
        <v>0</v>
      </c>
    </row>
    <row r="1003" spans="1:14" hidden="1" x14ac:dyDescent="0.25">
      <c r="A1003" s="5" t="s">
        <v>4457</v>
      </c>
      <c r="B1003" s="5" t="s">
        <v>3586</v>
      </c>
      <c r="C1003" s="5" t="s">
        <v>849</v>
      </c>
      <c r="D1003" s="5" t="s">
        <v>3583</v>
      </c>
      <c r="E1003" s="5" t="s">
        <v>3584</v>
      </c>
      <c r="F1003" s="5" t="s">
        <v>851</v>
      </c>
      <c r="G1003" s="5" t="s">
        <v>3603</v>
      </c>
      <c r="H1003" s="51">
        <v>0</v>
      </c>
      <c r="I1003" s="22">
        <v>0</v>
      </c>
      <c r="J1003" s="22">
        <v>4859.3599999999997</v>
      </c>
      <c r="K1003" s="22">
        <v>7756.77</v>
      </c>
      <c r="L1003" s="47">
        <v>1000</v>
      </c>
      <c r="M1003" s="22">
        <v>0</v>
      </c>
      <c r="N1003" s="22">
        <v>0</v>
      </c>
    </row>
    <row r="1004" spans="1:14" hidden="1" x14ac:dyDescent="0.25">
      <c r="A1004" s="5" t="s">
        <v>4458</v>
      </c>
      <c r="B1004" s="5" t="s">
        <v>3592</v>
      </c>
      <c r="C1004" s="5" t="s">
        <v>849</v>
      </c>
      <c r="D1004" s="5" t="s">
        <v>3583</v>
      </c>
      <c r="E1004" s="5" t="s">
        <v>3584</v>
      </c>
      <c r="F1004" s="5" t="s">
        <v>853</v>
      </c>
      <c r="G1004" s="5" t="s">
        <v>3603</v>
      </c>
      <c r="H1004" s="51">
        <v>0</v>
      </c>
      <c r="I1004" s="22">
        <v>0</v>
      </c>
      <c r="J1004" s="22">
        <v>0</v>
      </c>
      <c r="K1004" s="22">
        <v>974.81</v>
      </c>
      <c r="L1004" s="47">
        <v>1000</v>
      </c>
      <c r="M1004" s="22">
        <v>0</v>
      </c>
      <c r="N1004" s="22">
        <v>0</v>
      </c>
    </row>
    <row r="1005" spans="1:14" hidden="1" x14ac:dyDescent="0.25">
      <c r="A1005" s="5" t="s">
        <v>4459</v>
      </c>
      <c r="B1005" s="5" t="s">
        <v>3592</v>
      </c>
      <c r="C1005" s="5" t="s">
        <v>849</v>
      </c>
      <c r="D1005" s="5" t="s">
        <v>3583</v>
      </c>
      <c r="E1005" s="5" t="s">
        <v>3584</v>
      </c>
      <c r="F1005" s="5" t="s">
        <v>851</v>
      </c>
      <c r="G1005" s="5" t="s">
        <v>3588</v>
      </c>
      <c r="H1005" s="51">
        <v>18999</v>
      </c>
      <c r="I1005" s="22">
        <v>1172.06</v>
      </c>
      <c r="J1005" s="22">
        <v>61.69</v>
      </c>
      <c r="K1005" s="22">
        <v>61.8</v>
      </c>
      <c r="L1005" s="47">
        <v>1000</v>
      </c>
      <c r="M1005" s="22">
        <v>1172.06</v>
      </c>
      <c r="N1005" s="22">
        <v>0</v>
      </c>
    </row>
    <row r="1006" spans="1:14" hidden="1" x14ac:dyDescent="0.25">
      <c r="A1006" s="5" t="s">
        <v>4460</v>
      </c>
      <c r="B1006" s="5" t="s">
        <v>3592</v>
      </c>
      <c r="C1006" s="5" t="s">
        <v>849</v>
      </c>
      <c r="D1006" s="5" t="s">
        <v>3583</v>
      </c>
      <c r="E1006" s="5" t="s">
        <v>3584</v>
      </c>
      <c r="F1006" s="5" t="s">
        <v>851</v>
      </c>
      <c r="G1006" s="5" t="s">
        <v>3588</v>
      </c>
      <c r="H1006" s="51">
        <v>6100</v>
      </c>
      <c r="I1006" s="22">
        <v>371.57</v>
      </c>
      <c r="J1006" s="22">
        <v>60.91</v>
      </c>
      <c r="K1006" s="22">
        <v>62.45</v>
      </c>
      <c r="L1006" s="47">
        <v>1000</v>
      </c>
      <c r="M1006" s="22">
        <v>371.57</v>
      </c>
      <c r="N1006" s="22">
        <v>0</v>
      </c>
    </row>
    <row r="1007" spans="1:14" hidden="1" x14ac:dyDescent="0.25">
      <c r="A1007" s="5" t="s">
        <v>4461</v>
      </c>
      <c r="B1007" s="5" t="s">
        <v>3592</v>
      </c>
      <c r="C1007" s="5" t="s">
        <v>849</v>
      </c>
      <c r="D1007" s="5" t="s">
        <v>3583</v>
      </c>
      <c r="E1007" s="5" t="s">
        <v>3584</v>
      </c>
      <c r="F1007" s="5" t="s">
        <v>853</v>
      </c>
      <c r="G1007" s="5" t="s">
        <v>3603</v>
      </c>
      <c r="H1007" s="51">
        <v>0</v>
      </c>
      <c r="I1007" s="22">
        <v>0</v>
      </c>
      <c r="J1007" s="22">
        <v>0</v>
      </c>
      <c r="K1007" s="22">
        <v>22190.77</v>
      </c>
      <c r="L1007" s="47">
        <v>1000</v>
      </c>
      <c r="M1007" s="22">
        <v>0</v>
      </c>
      <c r="N1007" s="22">
        <v>0</v>
      </c>
    </row>
    <row r="1008" spans="1:14" hidden="1" x14ac:dyDescent="0.25">
      <c r="A1008" s="5" t="s">
        <v>4462</v>
      </c>
      <c r="B1008" s="5" t="s">
        <v>3592</v>
      </c>
      <c r="C1008" s="5" t="s">
        <v>849</v>
      </c>
      <c r="D1008" s="5" t="s">
        <v>3583</v>
      </c>
      <c r="E1008" s="5" t="s">
        <v>3584</v>
      </c>
      <c r="F1008" s="5" t="s">
        <v>853</v>
      </c>
      <c r="G1008" s="5" t="s">
        <v>3603</v>
      </c>
      <c r="H1008" s="51">
        <v>0</v>
      </c>
      <c r="I1008" s="22">
        <v>0</v>
      </c>
      <c r="J1008" s="22">
        <v>0</v>
      </c>
      <c r="K1008" s="22">
        <v>23559.38</v>
      </c>
      <c r="L1008" s="47">
        <v>1000</v>
      </c>
      <c r="M1008" s="22">
        <v>0</v>
      </c>
      <c r="N1008" s="22">
        <v>0</v>
      </c>
    </row>
    <row r="1009" spans="1:14" hidden="1" x14ac:dyDescent="0.25">
      <c r="A1009" s="5" t="s">
        <v>4463</v>
      </c>
      <c r="B1009" s="5" t="s">
        <v>3582</v>
      </c>
      <c r="C1009" s="5" t="s">
        <v>849</v>
      </c>
      <c r="D1009" s="5" t="s">
        <v>3583</v>
      </c>
      <c r="E1009" s="5" t="s">
        <v>3584</v>
      </c>
      <c r="F1009" s="5" t="s">
        <v>853</v>
      </c>
      <c r="G1009" s="5" t="s">
        <v>3603</v>
      </c>
      <c r="H1009" s="51">
        <v>0</v>
      </c>
      <c r="I1009" s="22">
        <v>0</v>
      </c>
      <c r="J1009" s="22">
        <v>0</v>
      </c>
      <c r="K1009" s="22">
        <v>846.54</v>
      </c>
      <c r="L1009" s="47">
        <v>1000</v>
      </c>
      <c r="M1009" s="22">
        <v>0</v>
      </c>
      <c r="N1009" s="22">
        <v>0</v>
      </c>
    </row>
    <row r="1010" spans="1:14" hidden="1" x14ac:dyDescent="0.25">
      <c r="A1010" s="5" t="s">
        <v>4464</v>
      </c>
      <c r="B1010" s="5" t="s">
        <v>3582</v>
      </c>
      <c r="C1010" s="5" t="s">
        <v>849</v>
      </c>
      <c r="D1010" s="5" t="s">
        <v>3583</v>
      </c>
      <c r="E1010" s="5" t="s">
        <v>3584</v>
      </c>
      <c r="F1010" s="5" t="s">
        <v>853</v>
      </c>
      <c r="G1010" s="5" t="s">
        <v>3603</v>
      </c>
      <c r="H1010" s="51">
        <v>0</v>
      </c>
      <c r="I1010" s="22">
        <v>0</v>
      </c>
      <c r="J1010" s="22">
        <v>0</v>
      </c>
      <c r="K1010" s="22">
        <v>823.95</v>
      </c>
      <c r="L1010" s="47">
        <v>1000</v>
      </c>
      <c r="M1010" s="22">
        <v>0</v>
      </c>
      <c r="N1010" s="22">
        <v>0</v>
      </c>
    </row>
    <row r="1011" spans="1:14" hidden="1" x14ac:dyDescent="0.25">
      <c r="A1011" s="5" t="s">
        <v>4465</v>
      </c>
      <c r="B1011" s="5" t="s">
        <v>3582</v>
      </c>
      <c r="C1011" s="5" t="s">
        <v>849</v>
      </c>
      <c r="D1011" s="5" t="s">
        <v>3583</v>
      </c>
      <c r="E1011" s="5" t="s">
        <v>3584</v>
      </c>
      <c r="F1011" s="5" t="s">
        <v>851</v>
      </c>
      <c r="G1011" s="5" t="s">
        <v>3585</v>
      </c>
      <c r="H1011" s="51">
        <v>556</v>
      </c>
      <c r="I1011" s="22">
        <v>956.82</v>
      </c>
      <c r="J1011" s="22">
        <v>1720.9</v>
      </c>
      <c r="K1011" s="22">
        <v>2123.63</v>
      </c>
      <c r="L1011" s="47">
        <v>1000</v>
      </c>
      <c r="M1011" s="22">
        <v>956.82</v>
      </c>
      <c r="N1011" s="22">
        <v>0</v>
      </c>
    </row>
    <row r="1012" spans="1:14" hidden="1" x14ac:dyDescent="0.25">
      <c r="A1012" s="5" t="s">
        <v>4465</v>
      </c>
      <c r="B1012" s="5" t="s">
        <v>3586</v>
      </c>
      <c r="C1012" s="5" t="s">
        <v>849</v>
      </c>
      <c r="D1012" s="5" t="s">
        <v>3583</v>
      </c>
      <c r="E1012" s="5" t="s">
        <v>3584</v>
      </c>
      <c r="F1012" s="5" t="s">
        <v>851</v>
      </c>
      <c r="G1012" s="5" t="s">
        <v>3585</v>
      </c>
      <c r="H1012" s="51">
        <v>5120</v>
      </c>
      <c r="I1012" s="22">
        <v>8598.7900000000009</v>
      </c>
      <c r="J1012" s="22">
        <v>1679.45</v>
      </c>
      <c r="K1012" s="22">
        <v>1668.34</v>
      </c>
      <c r="L1012" s="47">
        <v>1000</v>
      </c>
      <c r="M1012" s="22">
        <v>8598.7900000000009</v>
      </c>
      <c r="N1012" s="22">
        <v>0</v>
      </c>
    </row>
    <row r="1013" spans="1:14" hidden="1" x14ac:dyDescent="0.25">
      <c r="A1013" s="5" t="s">
        <v>4466</v>
      </c>
      <c r="B1013" s="5" t="s">
        <v>3582</v>
      </c>
      <c r="C1013" s="5" t="s">
        <v>849</v>
      </c>
      <c r="D1013" s="5" t="s">
        <v>3583</v>
      </c>
      <c r="E1013" s="5" t="s">
        <v>3584</v>
      </c>
      <c r="F1013" s="5" t="s">
        <v>851</v>
      </c>
      <c r="G1013" s="5" t="s">
        <v>3585</v>
      </c>
      <c r="H1013" s="51">
        <v>39537.398000000001</v>
      </c>
      <c r="I1013" s="22">
        <v>63806.41</v>
      </c>
      <c r="J1013" s="22">
        <v>1613.82</v>
      </c>
      <c r="K1013" s="22">
        <v>1516.26</v>
      </c>
      <c r="L1013" s="47">
        <v>1000</v>
      </c>
      <c r="M1013" s="22">
        <v>63806.41</v>
      </c>
      <c r="N1013" s="22">
        <v>0</v>
      </c>
    </row>
    <row r="1014" spans="1:14" hidden="1" x14ac:dyDescent="0.25">
      <c r="A1014" s="5" t="s">
        <v>4466</v>
      </c>
      <c r="B1014" s="5" t="s">
        <v>3586</v>
      </c>
      <c r="C1014" s="5" t="s">
        <v>849</v>
      </c>
      <c r="D1014" s="5" t="s">
        <v>3583</v>
      </c>
      <c r="E1014" s="5" t="s">
        <v>3584</v>
      </c>
      <c r="F1014" s="5" t="s">
        <v>853</v>
      </c>
      <c r="G1014" s="5" t="s">
        <v>3585</v>
      </c>
      <c r="H1014" s="51">
        <v>0</v>
      </c>
      <c r="I1014" s="22">
        <v>0</v>
      </c>
      <c r="J1014" s="22">
        <v>1433.93</v>
      </c>
      <c r="K1014" s="22">
        <v>1400.74</v>
      </c>
      <c r="L1014" s="47">
        <v>1000</v>
      </c>
      <c r="M1014" s="22">
        <v>0</v>
      </c>
      <c r="N1014" s="22">
        <v>0</v>
      </c>
    </row>
    <row r="1015" spans="1:14" hidden="1" x14ac:dyDescent="0.25">
      <c r="A1015" s="5" t="s">
        <v>4467</v>
      </c>
      <c r="B1015" s="5" t="s">
        <v>3582</v>
      </c>
      <c r="C1015" s="5" t="s">
        <v>849</v>
      </c>
      <c r="D1015" s="5" t="s">
        <v>3583</v>
      </c>
      <c r="E1015" s="5" t="s">
        <v>3584</v>
      </c>
      <c r="F1015" s="5" t="s">
        <v>853</v>
      </c>
      <c r="G1015" s="5" t="s">
        <v>3603</v>
      </c>
      <c r="H1015" s="51">
        <v>0</v>
      </c>
      <c r="I1015" s="22">
        <v>0</v>
      </c>
      <c r="J1015" s="22">
        <v>0</v>
      </c>
      <c r="K1015" s="22">
        <v>821.77</v>
      </c>
      <c r="L1015" s="47">
        <v>1000</v>
      </c>
      <c r="M1015" s="22">
        <v>0</v>
      </c>
      <c r="N1015" s="22">
        <v>0</v>
      </c>
    </row>
    <row r="1016" spans="1:14" hidden="1" x14ac:dyDescent="0.25">
      <c r="A1016" s="5" t="s">
        <v>4468</v>
      </c>
      <c r="B1016" s="5" t="s">
        <v>3582</v>
      </c>
      <c r="C1016" s="5" t="s">
        <v>849</v>
      </c>
      <c r="D1016" s="5" t="s">
        <v>3583</v>
      </c>
      <c r="E1016" s="5" t="s">
        <v>3584</v>
      </c>
      <c r="F1016" s="5" t="s">
        <v>853</v>
      </c>
      <c r="G1016" s="5" t="s">
        <v>3603</v>
      </c>
      <c r="H1016" s="51">
        <v>0</v>
      </c>
      <c r="I1016" s="22">
        <v>0</v>
      </c>
      <c r="J1016" s="22">
        <v>0</v>
      </c>
      <c r="K1016" s="22">
        <v>141.28</v>
      </c>
      <c r="L1016" s="47">
        <v>1000</v>
      </c>
      <c r="M1016" s="22">
        <v>0</v>
      </c>
      <c r="N1016" s="22">
        <v>0</v>
      </c>
    </row>
    <row r="1017" spans="1:14" hidden="1" x14ac:dyDescent="0.25">
      <c r="A1017" s="5" t="s">
        <v>4469</v>
      </c>
      <c r="B1017" s="5" t="s">
        <v>3582</v>
      </c>
      <c r="C1017" s="5" t="s">
        <v>849</v>
      </c>
      <c r="D1017" s="5" t="s">
        <v>3583</v>
      </c>
      <c r="E1017" s="5" t="s">
        <v>3584</v>
      </c>
      <c r="F1017" s="5" t="s">
        <v>851</v>
      </c>
      <c r="G1017" s="5" t="s">
        <v>3588</v>
      </c>
      <c r="H1017" s="51">
        <v>690000</v>
      </c>
      <c r="I1017" s="22">
        <v>7812.93</v>
      </c>
      <c r="J1017" s="22">
        <v>11.32</v>
      </c>
      <c r="K1017" s="22">
        <v>11.2</v>
      </c>
      <c r="L1017" s="47">
        <v>1000</v>
      </c>
      <c r="M1017" s="22">
        <v>7812.93</v>
      </c>
      <c r="N1017" s="22">
        <v>0</v>
      </c>
    </row>
    <row r="1018" spans="1:14" hidden="1" x14ac:dyDescent="0.25">
      <c r="A1018" s="5" t="s">
        <v>4470</v>
      </c>
      <c r="B1018" s="5" t="s">
        <v>3582</v>
      </c>
      <c r="C1018" s="5" t="s">
        <v>849</v>
      </c>
      <c r="D1018" s="5" t="s">
        <v>3583</v>
      </c>
      <c r="E1018" s="5" t="s">
        <v>3584</v>
      </c>
      <c r="F1018" s="5" t="s">
        <v>851</v>
      </c>
      <c r="G1018" s="5" t="s">
        <v>3588</v>
      </c>
      <c r="H1018" s="51">
        <v>24744</v>
      </c>
      <c r="I1018" s="22">
        <v>6907.33</v>
      </c>
      <c r="J1018" s="22">
        <v>279.14999999999998</v>
      </c>
      <c r="K1018" s="22">
        <v>281.74</v>
      </c>
      <c r="L1018" s="47">
        <v>1000</v>
      </c>
      <c r="M1018" s="22">
        <v>6907.33</v>
      </c>
      <c r="N1018" s="22">
        <v>0</v>
      </c>
    </row>
    <row r="1019" spans="1:14" hidden="1" x14ac:dyDescent="0.25">
      <c r="A1019" s="5" t="s">
        <v>4471</v>
      </c>
      <c r="B1019" s="5" t="s">
        <v>3592</v>
      </c>
      <c r="C1019" s="5" t="s">
        <v>849</v>
      </c>
      <c r="D1019" s="5" t="s">
        <v>3583</v>
      </c>
      <c r="E1019" s="5" t="s">
        <v>3584</v>
      </c>
      <c r="F1019" s="5" t="s">
        <v>853</v>
      </c>
      <c r="G1019" s="5" t="s">
        <v>3603</v>
      </c>
      <c r="H1019" s="51">
        <v>0</v>
      </c>
      <c r="I1019" s="22">
        <v>0</v>
      </c>
      <c r="J1019" s="22">
        <v>0</v>
      </c>
      <c r="K1019" s="22">
        <v>1004.78</v>
      </c>
      <c r="L1019" s="47">
        <v>1000</v>
      </c>
      <c r="M1019" s="22">
        <v>0</v>
      </c>
      <c r="N1019" s="22">
        <v>0</v>
      </c>
    </row>
    <row r="1020" spans="1:14" hidden="1" x14ac:dyDescent="0.25">
      <c r="A1020" s="5" t="s">
        <v>4472</v>
      </c>
      <c r="B1020" s="5" t="s">
        <v>3592</v>
      </c>
      <c r="C1020" s="5" t="s">
        <v>849</v>
      </c>
      <c r="D1020" s="5" t="s">
        <v>3583</v>
      </c>
      <c r="E1020" s="5" t="s">
        <v>3584</v>
      </c>
      <c r="F1020" s="5" t="s">
        <v>853</v>
      </c>
      <c r="G1020" s="5" t="s">
        <v>3603</v>
      </c>
      <c r="H1020" s="51">
        <v>0</v>
      </c>
      <c r="I1020" s="22">
        <v>0</v>
      </c>
      <c r="J1020" s="22">
        <v>0</v>
      </c>
      <c r="K1020" s="22">
        <v>1084.6199999999999</v>
      </c>
      <c r="L1020" s="47">
        <v>1000</v>
      </c>
      <c r="M1020" s="22">
        <v>0</v>
      </c>
      <c r="N1020" s="22">
        <v>0</v>
      </c>
    </row>
    <row r="1021" spans="1:14" hidden="1" x14ac:dyDescent="0.25">
      <c r="A1021" s="5" t="s">
        <v>4473</v>
      </c>
      <c r="B1021" s="5" t="s">
        <v>3586</v>
      </c>
      <c r="C1021" s="5" t="s">
        <v>849</v>
      </c>
      <c r="D1021" s="5" t="s">
        <v>3583</v>
      </c>
      <c r="E1021" s="5" t="s">
        <v>3584</v>
      </c>
      <c r="F1021" s="5" t="s">
        <v>853</v>
      </c>
      <c r="G1021" s="5" t="s">
        <v>3603</v>
      </c>
      <c r="H1021" s="51">
        <v>0</v>
      </c>
      <c r="I1021" s="22">
        <v>0</v>
      </c>
      <c r="J1021" s="22">
        <v>0</v>
      </c>
      <c r="K1021" s="22">
        <v>1465.94</v>
      </c>
      <c r="L1021" s="47">
        <v>1000</v>
      </c>
      <c r="M1021" s="22">
        <v>0</v>
      </c>
      <c r="N1021" s="22">
        <v>0</v>
      </c>
    </row>
    <row r="1022" spans="1:14" hidden="1" x14ac:dyDescent="0.25">
      <c r="A1022" s="5" t="s">
        <v>4474</v>
      </c>
      <c r="B1022" s="5" t="s">
        <v>3586</v>
      </c>
      <c r="C1022" s="5" t="s">
        <v>849</v>
      </c>
      <c r="D1022" s="5" t="s">
        <v>3583</v>
      </c>
      <c r="E1022" s="5" t="s">
        <v>3584</v>
      </c>
      <c r="F1022" s="5" t="s">
        <v>853</v>
      </c>
      <c r="G1022" s="5" t="s">
        <v>3603</v>
      </c>
      <c r="H1022" s="51">
        <v>0</v>
      </c>
      <c r="I1022" s="22">
        <v>0</v>
      </c>
      <c r="J1022" s="22">
        <v>0</v>
      </c>
      <c r="K1022" s="22">
        <v>1463.38</v>
      </c>
      <c r="L1022" s="47">
        <v>1000</v>
      </c>
      <c r="M1022" s="22">
        <v>0</v>
      </c>
      <c r="N1022" s="22">
        <v>0</v>
      </c>
    </row>
    <row r="1023" spans="1:14" hidden="1" x14ac:dyDescent="0.25">
      <c r="A1023" s="5" t="s">
        <v>4475</v>
      </c>
      <c r="B1023" s="5" t="s">
        <v>3586</v>
      </c>
      <c r="C1023" s="5" t="s">
        <v>849</v>
      </c>
      <c r="D1023" s="5" t="s">
        <v>3583</v>
      </c>
      <c r="E1023" s="5" t="s">
        <v>3584</v>
      </c>
      <c r="F1023" s="5" t="s">
        <v>851</v>
      </c>
      <c r="G1023" s="5" t="s">
        <v>3603</v>
      </c>
      <c r="H1023" s="51">
        <v>0</v>
      </c>
      <c r="I1023" s="22">
        <v>0</v>
      </c>
      <c r="J1023" s="22">
        <v>5656.04</v>
      </c>
      <c r="K1023" s="22">
        <v>6167.75</v>
      </c>
      <c r="L1023" s="47">
        <v>1000</v>
      </c>
      <c r="M1023" s="22">
        <v>0</v>
      </c>
      <c r="N1023" s="22">
        <v>0</v>
      </c>
    </row>
    <row r="1024" spans="1:14" hidden="1" x14ac:dyDescent="0.25">
      <c r="A1024" s="5" t="s">
        <v>4476</v>
      </c>
      <c r="B1024" s="5" t="s">
        <v>3586</v>
      </c>
      <c r="C1024" s="5" t="s">
        <v>849</v>
      </c>
      <c r="D1024" s="5" t="s">
        <v>3583</v>
      </c>
      <c r="E1024" s="5" t="s">
        <v>3584</v>
      </c>
      <c r="F1024" s="5" t="s">
        <v>853</v>
      </c>
      <c r="G1024" s="5" t="s">
        <v>3603</v>
      </c>
      <c r="H1024" s="51">
        <v>0</v>
      </c>
      <c r="I1024" s="22">
        <v>0</v>
      </c>
      <c r="J1024" s="22">
        <v>0</v>
      </c>
      <c r="K1024" s="22">
        <v>1636.41</v>
      </c>
      <c r="L1024" s="47">
        <v>1000</v>
      </c>
      <c r="M1024" s="22">
        <v>0</v>
      </c>
      <c r="N1024" s="22">
        <v>0</v>
      </c>
    </row>
    <row r="1025" spans="1:14" hidden="1" x14ac:dyDescent="0.25">
      <c r="A1025" s="5" t="s">
        <v>4477</v>
      </c>
      <c r="B1025" s="5" t="s">
        <v>3586</v>
      </c>
      <c r="C1025" s="5" t="s">
        <v>849</v>
      </c>
      <c r="D1025" s="5" t="s">
        <v>3583</v>
      </c>
      <c r="E1025" s="5" t="s">
        <v>3584</v>
      </c>
      <c r="F1025" s="5" t="s">
        <v>853</v>
      </c>
      <c r="G1025" s="5" t="s">
        <v>3603</v>
      </c>
      <c r="H1025" s="51">
        <v>0</v>
      </c>
      <c r="I1025" s="22">
        <v>0</v>
      </c>
      <c r="J1025" s="22">
        <v>0</v>
      </c>
      <c r="K1025" s="22">
        <v>1530.83</v>
      </c>
      <c r="L1025" s="47">
        <v>1000</v>
      </c>
      <c r="M1025" s="22">
        <v>0</v>
      </c>
      <c r="N1025" s="22">
        <v>0</v>
      </c>
    </row>
    <row r="1026" spans="1:14" hidden="1" x14ac:dyDescent="0.25">
      <c r="A1026" s="5" t="s">
        <v>4478</v>
      </c>
      <c r="B1026" s="5" t="s">
        <v>3586</v>
      </c>
      <c r="C1026" s="5" t="s">
        <v>849</v>
      </c>
      <c r="D1026" s="5" t="s">
        <v>3583</v>
      </c>
      <c r="E1026" s="5" t="s">
        <v>3584</v>
      </c>
      <c r="F1026" s="5" t="s">
        <v>853</v>
      </c>
      <c r="G1026" s="5" t="s">
        <v>3588</v>
      </c>
      <c r="H1026" s="51">
        <v>0</v>
      </c>
      <c r="I1026" s="22">
        <v>0</v>
      </c>
      <c r="J1026" s="22">
        <v>232.66</v>
      </c>
      <c r="K1026" s="22">
        <v>238.24</v>
      </c>
      <c r="L1026" s="47">
        <v>1000</v>
      </c>
      <c r="M1026" s="22">
        <v>0</v>
      </c>
      <c r="N1026" s="22">
        <v>0</v>
      </c>
    </row>
    <row r="1027" spans="1:14" x14ac:dyDescent="0.25">
      <c r="A1027" s="5" t="s">
        <v>4479</v>
      </c>
      <c r="B1027" s="5" t="s">
        <v>3590</v>
      </c>
      <c r="C1027" s="5" t="s">
        <v>849</v>
      </c>
      <c r="D1027" s="5" t="s">
        <v>3583</v>
      </c>
      <c r="E1027" s="5" t="s">
        <v>3584</v>
      </c>
      <c r="F1027" s="5" t="s">
        <v>851</v>
      </c>
      <c r="G1027" s="5" t="s">
        <v>3585</v>
      </c>
      <c r="H1027" s="51">
        <v>1.5</v>
      </c>
      <c r="I1027" s="22">
        <v>35.369999999999997</v>
      </c>
      <c r="J1027" s="22">
        <v>23580</v>
      </c>
      <c r="K1027" s="22">
        <v>23786.46</v>
      </c>
      <c r="L1027" s="47">
        <v>1000</v>
      </c>
      <c r="M1027" s="22">
        <v>35.369999999999997</v>
      </c>
      <c r="N1027" s="22">
        <v>0</v>
      </c>
    </row>
    <row r="1028" spans="1:14" hidden="1" x14ac:dyDescent="0.25">
      <c r="A1028" s="5" t="s">
        <v>4480</v>
      </c>
      <c r="B1028" s="5" t="s">
        <v>3586</v>
      </c>
      <c r="C1028" s="5" t="s">
        <v>849</v>
      </c>
      <c r="D1028" s="5" t="s">
        <v>3583</v>
      </c>
      <c r="E1028" s="5" t="s">
        <v>3584</v>
      </c>
      <c r="F1028" s="5" t="s">
        <v>851</v>
      </c>
      <c r="G1028" s="5" t="s">
        <v>3588</v>
      </c>
      <c r="H1028" s="51">
        <v>11376</v>
      </c>
      <c r="I1028" s="22">
        <v>2061.64</v>
      </c>
      <c r="J1028" s="22">
        <v>181.23</v>
      </c>
      <c r="K1028" s="22">
        <v>182.37</v>
      </c>
      <c r="L1028" s="47">
        <v>1000</v>
      </c>
      <c r="M1028" s="22">
        <v>2061.64</v>
      </c>
      <c r="N1028" s="22">
        <v>0</v>
      </c>
    </row>
    <row r="1029" spans="1:14" hidden="1" x14ac:dyDescent="0.25">
      <c r="A1029" s="5" t="s">
        <v>4481</v>
      </c>
      <c r="B1029" s="5" t="s">
        <v>3586</v>
      </c>
      <c r="C1029" s="5" t="s">
        <v>849</v>
      </c>
      <c r="D1029" s="5" t="s">
        <v>3583</v>
      </c>
      <c r="E1029" s="5" t="s">
        <v>3584</v>
      </c>
      <c r="F1029" s="5" t="s">
        <v>853</v>
      </c>
      <c r="G1029" s="5" t="s">
        <v>3588</v>
      </c>
      <c r="H1029" s="51">
        <v>0</v>
      </c>
      <c r="I1029" s="22">
        <v>0</v>
      </c>
      <c r="J1029" s="22">
        <v>181.21</v>
      </c>
      <c r="K1029" s="22">
        <v>182.02</v>
      </c>
      <c r="L1029" s="47">
        <v>1000</v>
      </c>
      <c r="M1029" s="22">
        <v>0</v>
      </c>
      <c r="N1029" s="22">
        <v>0</v>
      </c>
    </row>
    <row r="1030" spans="1:14" hidden="1" x14ac:dyDescent="0.25">
      <c r="A1030" s="5" t="s">
        <v>4482</v>
      </c>
      <c r="B1030" s="5" t="s">
        <v>3586</v>
      </c>
      <c r="C1030" s="5" t="s">
        <v>849</v>
      </c>
      <c r="D1030" s="5" t="s">
        <v>3583</v>
      </c>
      <c r="E1030" s="5" t="s">
        <v>3584</v>
      </c>
      <c r="F1030" s="5" t="s">
        <v>851</v>
      </c>
      <c r="G1030" s="5" t="s">
        <v>3588</v>
      </c>
      <c r="H1030" s="51">
        <v>67624</v>
      </c>
      <c r="I1030" s="22">
        <v>12338.94</v>
      </c>
      <c r="J1030" s="22">
        <v>182.46</v>
      </c>
      <c r="K1030" s="22">
        <v>182.43</v>
      </c>
      <c r="L1030" s="47">
        <v>1000</v>
      </c>
      <c r="M1030" s="22">
        <v>12338.94</v>
      </c>
      <c r="N1030" s="22">
        <v>0</v>
      </c>
    </row>
    <row r="1031" spans="1:14" hidden="1" x14ac:dyDescent="0.25">
      <c r="A1031" s="5" t="s">
        <v>4483</v>
      </c>
      <c r="B1031" s="5" t="s">
        <v>3586</v>
      </c>
      <c r="C1031" s="5" t="s">
        <v>849</v>
      </c>
      <c r="D1031" s="5" t="s">
        <v>3583</v>
      </c>
      <c r="E1031" s="5" t="s">
        <v>3584</v>
      </c>
      <c r="F1031" s="5" t="s">
        <v>851</v>
      </c>
      <c r="G1031" s="5" t="s">
        <v>3588</v>
      </c>
      <c r="H1031" s="51">
        <v>19592</v>
      </c>
      <c r="I1031" s="22">
        <v>3858.41</v>
      </c>
      <c r="J1031" s="22">
        <v>196.94</v>
      </c>
      <c r="K1031" s="22">
        <v>182.26</v>
      </c>
      <c r="L1031" s="47">
        <v>1000</v>
      </c>
      <c r="M1031" s="22">
        <v>3858.41</v>
      </c>
      <c r="N1031" s="22">
        <v>0</v>
      </c>
    </row>
    <row r="1032" spans="1:14" x14ac:dyDescent="0.25">
      <c r="A1032" s="5" t="s">
        <v>4484</v>
      </c>
      <c r="B1032" s="5" t="s">
        <v>3590</v>
      </c>
      <c r="C1032" s="5" t="s">
        <v>849</v>
      </c>
      <c r="D1032" s="5" t="s">
        <v>3583</v>
      </c>
      <c r="E1032" s="5" t="s">
        <v>3584</v>
      </c>
      <c r="F1032" s="5" t="s">
        <v>851</v>
      </c>
      <c r="G1032" s="5" t="s">
        <v>3585</v>
      </c>
      <c r="H1032" s="51">
        <v>45.36</v>
      </c>
      <c r="I1032" s="22">
        <v>1053.49</v>
      </c>
      <c r="J1032" s="22">
        <v>23225.09</v>
      </c>
      <c r="K1032" s="22">
        <v>18931.98</v>
      </c>
      <c r="L1032" s="47">
        <v>1000</v>
      </c>
      <c r="M1032" s="22">
        <v>1053.49</v>
      </c>
      <c r="N1032" s="22">
        <v>0</v>
      </c>
    </row>
    <row r="1033" spans="1:14" x14ac:dyDescent="0.25">
      <c r="A1033" s="5" t="s">
        <v>4485</v>
      </c>
      <c r="B1033" s="5" t="s">
        <v>3590</v>
      </c>
      <c r="C1033" s="5" t="s">
        <v>849</v>
      </c>
      <c r="D1033" s="5" t="s">
        <v>3583</v>
      </c>
      <c r="E1033" s="5" t="s">
        <v>3584</v>
      </c>
      <c r="F1033" s="5" t="s">
        <v>851</v>
      </c>
      <c r="G1033" s="5" t="s">
        <v>3588</v>
      </c>
      <c r="H1033" s="51">
        <v>140663</v>
      </c>
      <c r="I1033" s="22">
        <v>27645.360000000001</v>
      </c>
      <c r="J1033" s="22">
        <v>196.54</v>
      </c>
      <c r="K1033" s="22">
        <v>197.67</v>
      </c>
      <c r="L1033" s="47">
        <v>1000</v>
      </c>
      <c r="M1033" s="22">
        <v>27645.360000000001</v>
      </c>
      <c r="N1033" s="22">
        <v>0</v>
      </c>
    </row>
    <row r="1034" spans="1:14" x14ac:dyDescent="0.25">
      <c r="A1034" s="5" t="s">
        <v>4486</v>
      </c>
      <c r="B1034" s="5" t="s">
        <v>3590</v>
      </c>
      <c r="C1034" s="5" t="s">
        <v>849</v>
      </c>
      <c r="D1034" s="5" t="s">
        <v>3583</v>
      </c>
      <c r="E1034" s="5" t="s">
        <v>3584</v>
      </c>
      <c r="F1034" s="5" t="s">
        <v>851</v>
      </c>
      <c r="G1034" s="5" t="s">
        <v>3588</v>
      </c>
      <c r="H1034" s="51">
        <v>0</v>
      </c>
      <c r="I1034" s="22">
        <v>0</v>
      </c>
      <c r="J1034" s="22">
        <v>199</v>
      </c>
      <c r="K1034" s="22">
        <v>197.83</v>
      </c>
      <c r="L1034" s="47">
        <v>1000</v>
      </c>
      <c r="M1034" s="22">
        <v>0</v>
      </c>
      <c r="N1034" s="22">
        <v>0</v>
      </c>
    </row>
    <row r="1035" spans="1:14" x14ac:dyDescent="0.25">
      <c r="A1035" s="5" t="s">
        <v>4487</v>
      </c>
      <c r="B1035" s="5" t="s">
        <v>3590</v>
      </c>
      <c r="C1035" s="5" t="s">
        <v>849</v>
      </c>
      <c r="D1035" s="5" t="s">
        <v>3583</v>
      </c>
      <c r="E1035" s="5" t="s">
        <v>3584</v>
      </c>
      <c r="F1035" s="5" t="s">
        <v>851</v>
      </c>
      <c r="G1035" s="5" t="s">
        <v>3588</v>
      </c>
      <c r="H1035" s="51">
        <v>48174</v>
      </c>
      <c r="I1035" s="22">
        <v>9454.16</v>
      </c>
      <c r="J1035" s="22">
        <v>196.25</v>
      </c>
      <c r="K1035" s="22">
        <v>199.15</v>
      </c>
      <c r="L1035" s="47">
        <v>1000</v>
      </c>
      <c r="M1035" s="22">
        <v>9454.16</v>
      </c>
      <c r="N1035" s="22">
        <v>0</v>
      </c>
    </row>
    <row r="1036" spans="1:14" x14ac:dyDescent="0.25">
      <c r="A1036" s="5" t="s">
        <v>4488</v>
      </c>
      <c r="B1036" s="5" t="s">
        <v>3590</v>
      </c>
      <c r="C1036" s="5" t="s">
        <v>849</v>
      </c>
      <c r="D1036" s="5" t="s">
        <v>3583</v>
      </c>
      <c r="E1036" s="5" t="s">
        <v>3584</v>
      </c>
      <c r="F1036" s="5" t="s">
        <v>853</v>
      </c>
      <c r="G1036" s="5" t="s">
        <v>3603</v>
      </c>
      <c r="H1036" s="51">
        <v>0</v>
      </c>
      <c r="I1036" s="22">
        <v>0</v>
      </c>
      <c r="J1036" s="22">
        <v>0</v>
      </c>
      <c r="K1036" s="22">
        <v>573.02</v>
      </c>
      <c r="L1036" s="47">
        <v>1000</v>
      </c>
      <c r="M1036" s="22">
        <v>0</v>
      </c>
      <c r="N1036" s="22">
        <v>0</v>
      </c>
    </row>
    <row r="1037" spans="1:14" x14ac:dyDescent="0.25">
      <c r="A1037" s="5" t="s">
        <v>4489</v>
      </c>
      <c r="B1037" s="5" t="s">
        <v>3590</v>
      </c>
      <c r="C1037" s="5" t="s">
        <v>849</v>
      </c>
      <c r="D1037" s="5" t="s">
        <v>3583</v>
      </c>
      <c r="E1037" s="5" t="s">
        <v>3584</v>
      </c>
      <c r="F1037" s="5" t="s">
        <v>853</v>
      </c>
      <c r="G1037" s="5" t="s">
        <v>3603</v>
      </c>
      <c r="H1037" s="51">
        <v>0</v>
      </c>
      <c r="I1037" s="22">
        <v>0</v>
      </c>
      <c r="J1037" s="22">
        <v>0</v>
      </c>
      <c r="K1037" s="22">
        <v>531.29</v>
      </c>
      <c r="L1037" s="47">
        <v>1000</v>
      </c>
      <c r="M1037" s="22">
        <v>0</v>
      </c>
      <c r="N1037" s="22">
        <v>0</v>
      </c>
    </row>
    <row r="1038" spans="1:14" x14ac:dyDescent="0.25">
      <c r="A1038" s="5" t="s">
        <v>4490</v>
      </c>
      <c r="B1038" s="5" t="s">
        <v>3590</v>
      </c>
      <c r="C1038" s="5" t="s">
        <v>849</v>
      </c>
      <c r="D1038" s="5" t="s">
        <v>3583</v>
      </c>
      <c r="E1038" s="5" t="s">
        <v>3584</v>
      </c>
      <c r="F1038" s="5" t="s">
        <v>853</v>
      </c>
      <c r="G1038" s="5" t="s">
        <v>3603</v>
      </c>
      <c r="H1038" s="51">
        <v>0</v>
      </c>
      <c r="I1038" s="22">
        <v>0</v>
      </c>
      <c r="J1038" s="22">
        <v>0</v>
      </c>
      <c r="K1038" s="22">
        <v>616.08000000000004</v>
      </c>
      <c r="L1038" s="47">
        <v>1000</v>
      </c>
      <c r="M1038" s="22">
        <v>0</v>
      </c>
      <c r="N1038" s="22">
        <v>0</v>
      </c>
    </row>
    <row r="1039" spans="1:14" hidden="1" x14ac:dyDescent="0.25">
      <c r="A1039" s="5" t="s">
        <v>4491</v>
      </c>
      <c r="B1039" s="5" t="s">
        <v>3586</v>
      </c>
      <c r="C1039" s="5" t="s">
        <v>849</v>
      </c>
      <c r="D1039" s="5" t="s">
        <v>3583</v>
      </c>
      <c r="E1039" s="5" t="s">
        <v>3584</v>
      </c>
      <c r="F1039" s="5" t="s">
        <v>851</v>
      </c>
      <c r="G1039" s="5" t="s">
        <v>3588</v>
      </c>
      <c r="H1039" s="51">
        <v>0</v>
      </c>
      <c r="I1039" s="22">
        <v>0</v>
      </c>
      <c r="J1039" s="22">
        <v>182.68</v>
      </c>
      <c r="K1039" s="22">
        <v>182</v>
      </c>
      <c r="L1039" s="47">
        <v>1000</v>
      </c>
      <c r="M1039" s="22">
        <v>0</v>
      </c>
      <c r="N1039" s="22">
        <v>0</v>
      </c>
    </row>
    <row r="1040" spans="1:14" hidden="1" x14ac:dyDescent="0.25">
      <c r="A1040" s="5" t="s">
        <v>4492</v>
      </c>
      <c r="B1040" s="5" t="s">
        <v>3586</v>
      </c>
      <c r="C1040" s="5" t="s">
        <v>849</v>
      </c>
      <c r="D1040" s="5" t="s">
        <v>3583</v>
      </c>
      <c r="E1040" s="5" t="s">
        <v>3584</v>
      </c>
      <c r="F1040" s="5" t="s">
        <v>853</v>
      </c>
      <c r="G1040" s="5" t="s">
        <v>3588</v>
      </c>
      <c r="H1040" s="51">
        <v>0</v>
      </c>
      <c r="I1040" s="22">
        <v>0</v>
      </c>
      <c r="J1040" s="22">
        <v>0</v>
      </c>
      <c r="K1040" s="22">
        <v>193.27</v>
      </c>
      <c r="L1040" s="47">
        <v>1000</v>
      </c>
      <c r="M1040" s="22">
        <v>0</v>
      </c>
      <c r="N1040" s="22">
        <v>0</v>
      </c>
    </row>
    <row r="1041" spans="1:14" hidden="1" x14ac:dyDescent="0.25">
      <c r="A1041" s="5" t="s">
        <v>4493</v>
      </c>
      <c r="B1041" s="5" t="s">
        <v>3586</v>
      </c>
      <c r="C1041" s="5" t="s">
        <v>849</v>
      </c>
      <c r="D1041" s="5" t="s">
        <v>3583</v>
      </c>
      <c r="E1041" s="5" t="s">
        <v>3584</v>
      </c>
      <c r="F1041" s="5" t="s">
        <v>851</v>
      </c>
      <c r="G1041" s="5" t="s">
        <v>3588</v>
      </c>
      <c r="H1041" s="51">
        <v>27650</v>
      </c>
      <c r="I1041" s="22">
        <v>5107.8999999999996</v>
      </c>
      <c r="J1041" s="22">
        <v>184.73</v>
      </c>
      <c r="K1041" s="22">
        <v>182.49</v>
      </c>
      <c r="L1041" s="47">
        <v>1000</v>
      </c>
      <c r="M1041" s="22">
        <v>5107.8999999999996</v>
      </c>
      <c r="N1041" s="22">
        <v>0</v>
      </c>
    </row>
    <row r="1042" spans="1:14" hidden="1" x14ac:dyDescent="0.25">
      <c r="A1042" s="5" t="s">
        <v>4494</v>
      </c>
      <c r="B1042" s="5" t="s">
        <v>3586</v>
      </c>
      <c r="C1042" s="5" t="s">
        <v>849</v>
      </c>
      <c r="D1042" s="5" t="s">
        <v>3583</v>
      </c>
      <c r="E1042" s="5" t="s">
        <v>3584</v>
      </c>
      <c r="F1042" s="5" t="s">
        <v>851</v>
      </c>
      <c r="G1042" s="5" t="s">
        <v>3588</v>
      </c>
      <c r="H1042" s="51">
        <v>9954</v>
      </c>
      <c r="I1042" s="22">
        <v>1806.59</v>
      </c>
      <c r="J1042" s="22">
        <v>181.49</v>
      </c>
      <c r="K1042" s="22">
        <v>193.27</v>
      </c>
      <c r="L1042" s="47">
        <v>1000</v>
      </c>
      <c r="M1042" s="22">
        <v>1806.59</v>
      </c>
      <c r="N1042" s="22">
        <v>0</v>
      </c>
    </row>
    <row r="1043" spans="1:14" hidden="1" x14ac:dyDescent="0.25">
      <c r="A1043" s="5" t="s">
        <v>4495</v>
      </c>
      <c r="B1043" s="5" t="s">
        <v>3586</v>
      </c>
      <c r="C1043" s="5" t="s">
        <v>849</v>
      </c>
      <c r="D1043" s="5" t="s">
        <v>3583</v>
      </c>
      <c r="E1043" s="5" t="s">
        <v>3584</v>
      </c>
      <c r="F1043" s="5" t="s">
        <v>851</v>
      </c>
      <c r="G1043" s="5" t="s">
        <v>3588</v>
      </c>
      <c r="H1043" s="51">
        <v>37288</v>
      </c>
      <c r="I1043" s="22">
        <v>6738.81</v>
      </c>
      <c r="J1043" s="22">
        <v>180.72</v>
      </c>
      <c r="K1043" s="22">
        <v>182.04</v>
      </c>
      <c r="L1043" s="47">
        <v>1000</v>
      </c>
      <c r="M1043" s="22">
        <v>6738.81</v>
      </c>
      <c r="N1043" s="22">
        <v>0</v>
      </c>
    </row>
    <row r="1044" spans="1:14" hidden="1" x14ac:dyDescent="0.25">
      <c r="A1044" s="5" t="s">
        <v>4496</v>
      </c>
      <c r="B1044" s="5" t="s">
        <v>3586</v>
      </c>
      <c r="C1044" s="5" t="s">
        <v>849</v>
      </c>
      <c r="D1044" s="5" t="s">
        <v>3583</v>
      </c>
      <c r="E1044" s="5" t="s">
        <v>3584</v>
      </c>
      <c r="F1044" s="5" t="s">
        <v>851</v>
      </c>
      <c r="G1044" s="5" t="s">
        <v>3588</v>
      </c>
      <c r="H1044" s="51">
        <v>49770</v>
      </c>
      <c r="I1044" s="22">
        <v>9069.4599999999991</v>
      </c>
      <c r="J1044" s="22">
        <v>182.23</v>
      </c>
      <c r="K1044" s="22">
        <v>183.8</v>
      </c>
      <c r="L1044" s="47">
        <v>1000</v>
      </c>
      <c r="M1044" s="22">
        <v>9069.4599999999991</v>
      </c>
      <c r="N1044" s="22">
        <v>0</v>
      </c>
    </row>
    <row r="1045" spans="1:14" x14ac:dyDescent="0.25">
      <c r="A1045" s="5" t="s">
        <v>4497</v>
      </c>
      <c r="B1045" s="5" t="s">
        <v>3590</v>
      </c>
      <c r="C1045" s="5" t="s">
        <v>849</v>
      </c>
      <c r="D1045" s="5" t="s">
        <v>3583</v>
      </c>
      <c r="E1045" s="5" t="s">
        <v>3584</v>
      </c>
      <c r="F1045" s="5" t="s">
        <v>853</v>
      </c>
      <c r="G1045" s="5" t="s">
        <v>3603</v>
      </c>
      <c r="H1045" s="51">
        <v>0</v>
      </c>
      <c r="I1045" s="22">
        <v>0</v>
      </c>
      <c r="J1045" s="22">
        <v>0</v>
      </c>
      <c r="K1045" s="22">
        <v>1491.46</v>
      </c>
      <c r="L1045" s="47">
        <v>1000</v>
      </c>
      <c r="M1045" s="22">
        <v>0</v>
      </c>
      <c r="N1045" s="22">
        <v>0</v>
      </c>
    </row>
    <row r="1046" spans="1:14" x14ac:dyDescent="0.25">
      <c r="A1046" s="5" t="s">
        <v>4498</v>
      </c>
      <c r="B1046" s="5" t="s">
        <v>3590</v>
      </c>
      <c r="C1046" s="5" t="s">
        <v>849</v>
      </c>
      <c r="D1046" s="5" t="s">
        <v>3583</v>
      </c>
      <c r="E1046" s="5" t="s">
        <v>3584</v>
      </c>
      <c r="F1046" s="5" t="s">
        <v>853</v>
      </c>
      <c r="G1046" s="5" t="s">
        <v>3603</v>
      </c>
      <c r="H1046" s="51">
        <v>0</v>
      </c>
      <c r="I1046" s="22">
        <v>0</v>
      </c>
      <c r="J1046" s="22">
        <v>0</v>
      </c>
      <c r="K1046" s="22">
        <v>1329.76</v>
      </c>
      <c r="L1046" s="47">
        <v>1000</v>
      </c>
      <c r="M1046" s="22">
        <v>0</v>
      </c>
      <c r="N1046" s="22">
        <v>0</v>
      </c>
    </row>
    <row r="1047" spans="1:14" x14ac:dyDescent="0.25">
      <c r="A1047" s="5" t="s">
        <v>4499</v>
      </c>
      <c r="B1047" s="5" t="s">
        <v>3590</v>
      </c>
      <c r="C1047" s="5" t="s">
        <v>849</v>
      </c>
      <c r="D1047" s="5" t="s">
        <v>3583</v>
      </c>
      <c r="E1047" s="5" t="s">
        <v>3584</v>
      </c>
      <c r="F1047" s="5" t="s">
        <v>853</v>
      </c>
      <c r="G1047" s="5" t="s">
        <v>3603</v>
      </c>
      <c r="H1047" s="51">
        <v>0</v>
      </c>
      <c r="I1047" s="22">
        <v>0</v>
      </c>
      <c r="J1047" s="22">
        <v>0</v>
      </c>
      <c r="K1047" s="22">
        <v>1355.64</v>
      </c>
      <c r="L1047" s="47">
        <v>1000</v>
      </c>
      <c r="M1047" s="22">
        <v>0</v>
      </c>
      <c r="N1047" s="22">
        <v>0</v>
      </c>
    </row>
    <row r="1048" spans="1:14" x14ac:dyDescent="0.25">
      <c r="A1048" s="5" t="s">
        <v>4500</v>
      </c>
      <c r="B1048" s="5" t="s">
        <v>3590</v>
      </c>
      <c r="C1048" s="5" t="s">
        <v>849</v>
      </c>
      <c r="D1048" s="5" t="s">
        <v>3583</v>
      </c>
      <c r="E1048" s="5" t="s">
        <v>3584</v>
      </c>
      <c r="F1048" s="5" t="s">
        <v>853</v>
      </c>
      <c r="G1048" s="5" t="s">
        <v>3603</v>
      </c>
      <c r="H1048" s="51">
        <v>0</v>
      </c>
      <c r="I1048" s="22">
        <v>0</v>
      </c>
      <c r="J1048" s="22">
        <v>0</v>
      </c>
      <c r="K1048" s="22">
        <v>1594.88</v>
      </c>
      <c r="L1048" s="47">
        <v>1000</v>
      </c>
      <c r="M1048" s="22">
        <v>0</v>
      </c>
      <c r="N1048" s="22">
        <v>0</v>
      </c>
    </row>
    <row r="1049" spans="1:14" x14ac:dyDescent="0.25">
      <c r="A1049" s="5" t="s">
        <v>4501</v>
      </c>
      <c r="B1049" s="5" t="s">
        <v>3590</v>
      </c>
      <c r="C1049" s="5" t="s">
        <v>849</v>
      </c>
      <c r="D1049" s="5" t="s">
        <v>3583</v>
      </c>
      <c r="E1049" s="5" t="s">
        <v>3584</v>
      </c>
      <c r="F1049" s="5" t="s">
        <v>853</v>
      </c>
      <c r="G1049" s="5" t="s">
        <v>3603</v>
      </c>
      <c r="H1049" s="51">
        <v>0</v>
      </c>
      <c r="I1049" s="22">
        <v>0</v>
      </c>
      <c r="J1049" s="22">
        <v>0</v>
      </c>
      <c r="K1049" s="22">
        <v>1136.68</v>
      </c>
      <c r="L1049" s="47">
        <v>1000</v>
      </c>
      <c r="M1049" s="22">
        <v>0</v>
      </c>
      <c r="N1049" s="22">
        <v>0</v>
      </c>
    </row>
    <row r="1050" spans="1:14" x14ac:dyDescent="0.25">
      <c r="A1050" s="5" t="s">
        <v>4502</v>
      </c>
      <c r="B1050" s="5" t="s">
        <v>3590</v>
      </c>
      <c r="C1050" s="5" t="s">
        <v>849</v>
      </c>
      <c r="D1050" s="5" t="s">
        <v>3583</v>
      </c>
      <c r="E1050" s="5" t="s">
        <v>3584</v>
      </c>
      <c r="F1050" s="5" t="s">
        <v>853</v>
      </c>
      <c r="G1050" s="5" t="s">
        <v>3603</v>
      </c>
      <c r="H1050" s="51">
        <v>0</v>
      </c>
      <c r="I1050" s="22">
        <v>0</v>
      </c>
      <c r="J1050" s="22">
        <v>0</v>
      </c>
      <c r="K1050" s="22">
        <v>1266.1500000000001</v>
      </c>
      <c r="L1050" s="47">
        <v>1000</v>
      </c>
      <c r="M1050" s="22">
        <v>0</v>
      </c>
      <c r="N1050" s="22">
        <v>0</v>
      </c>
    </row>
    <row r="1051" spans="1:14" x14ac:dyDescent="0.25">
      <c r="A1051" s="5" t="s">
        <v>4503</v>
      </c>
      <c r="B1051" s="5" t="s">
        <v>3590</v>
      </c>
      <c r="C1051" s="5" t="s">
        <v>849</v>
      </c>
      <c r="D1051" s="5" t="s">
        <v>3583</v>
      </c>
      <c r="E1051" s="5" t="s">
        <v>3584</v>
      </c>
      <c r="F1051" s="5" t="s">
        <v>853</v>
      </c>
      <c r="G1051" s="5" t="s">
        <v>3603</v>
      </c>
      <c r="H1051" s="51">
        <v>0</v>
      </c>
      <c r="I1051" s="22">
        <v>0</v>
      </c>
      <c r="J1051" s="22">
        <v>0</v>
      </c>
      <c r="K1051" s="22">
        <v>1214.7</v>
      </c>
      <c r="L1051" s="47">
        <v>1000</v>
      </c>
      <c r="M1051" s="22">
        <v>0</v>
      </c>
      <c r="N1051" s="22">
        <v>0</v>
      </c>
    </row>
    <row r="1052" spans="1:14" x14ac:dyDescent="0.25">
      <c r="A1052" s="5" t="s">
        <v>4504</v>
      </c>
      <c r="B1052" s="5" t="s">
        <v>3590</v>
      </c>
      <c r="C1052" s="5" t="s">
        <v>849</v>
      </c>
      <c r="D1052" s="5" t="s">
        <v>3583</v>
      </c>
      <c r="E1052" s="5" t="s">
        <v>3584</v>
      </c>
      <c r="F1052" s="5" t="s">
        <v>851</v>
      </c>
      <c r="G1052" s="5" t="s">
        <v>3588</v>
      </c>
      <c r="H1052" s="51">
        <v>125400</v>
      </c>
      <c r="I1052" s="22">
        <v>10353.959999999999</v>
      </c>
      <c r="J1052" s="22">
        <v>82.57</v>
      </c>
      <c r="K1052" s="22">
        <v>80.25</v>
      </c>
      <c r="L1052" s="47">
        <v>1000</v>
      </c>
      <c r="M1052" s="22">
        <v>10353.959999999999</v>
      </c>
      <c r="N1052" s="22">
        <v>0</v>
      </c>
    </row>
    <row r="1053" spans="1:14" x14ac:dyDescent="0.25">
      <c r="A1053" s="5" t="s">
        <v>4505</v>
      </c>
      <c r="B1053" s="5" t="s">
        <v>3590</v>
      </c>
      <c r="C1053" s="5" t="s">
        <v>849</v>
      </c>
      <c r="D1053" s="5" t="s">
        <v>3583</v>
      </c>
      <c r="E1053" s="5" t="s">
        <v>3584</v>
      </c>
      <c r="F1053" s="5" t="s">
        <v>851</v>
      </c>
      <c r="G1053" s="5" t="s">
        <v>3588</v>
      </c>
      <c r="H1053" s="51">
        <v>0</v>
      </c>
      <c r="I1053" s="22">
        <v>0</v>
      </c>
      <c r="J1053" s="22">
        <v>95.17</v>
      </c>
      <c r="K1053" s="22">
        <v>94.83</v>
      </c>
      <c r="L1053" s="47">
        <v>1000</v>
      </c>
      <c r="M1053" s="22">
        <v>0</v>
      </c>
      <c r="N1053" s="22">
        <v>0</v>
      </c>
    </row>
    <row r="1054" spans="1:14" x14ac:dyDescent="0.25">
      <c r="A1054" s="5" t="s">
        <v>4506</v>
      </c>
      <c r="B1054" s="5" t="s">
        <v>3590</v>
      </c>
      <c r="C1054" s="5" t="s">
        <v>849</v>
      </c>
      <c r="D1054" s="5" t="s">
        <v>3583</v>
      </c>
      <c r="E1054" s="5" t="s">
        <v>3584</v>
      </c>
      <c r="F1054" s="5" t="s">
        <v>851</v>
      </c>
      <c r="G1054" s="5" t="s">
        <v>3588</v>
      </c>
      <c r="H1054" s="51">
        <v>88450</v>
      </c>
      <c r="I1054" s="22">
        <v>7401.29</v>
      </c>
      <c r="J1054" s="22">
        <v>83.68</v>
      </c>
      <c r="K1054" s="22">
        <v>81.12</v>
      </c>
      <c r="L1054" s="47">
        <v>1000</v>
      </c>
      <c r="M1054" s="22">
        <v>7401.29</v>
      </c>
      <c r="N1054" s="22">
        <v>0</v>
      </c>
    </row>
    <row r="1055" spans="1:14" x14ac:dyDescent="0.25">
      <c r="A1055" s="5" t="s">
        <v>4507</v>
      </c>
      <c r="B1055" s="5" t="s">
        <v>3590</v>
      </c>
      <c r="C1055" s="5" t="s">
        <v>849</v>
      </c>
      <c r="D1055" s="5" t="s">
        <v>3583</v>
      </c>
      <c r="E1055" s="5" t="s">
        <v>3584</v>
      </c>
      <c r="F1055" s="5" t="s">
        <v>851</v>
      </c>
      <c r="G1055" s="5" t="s">
        <v>3588</v>
      </c>
      <c r="H1055" s="51">
        <v>61060</v>
      </c>
      <c r="I1055" s="22">
        <v>5752.03</v>
      </c>
      <c r="J1055" s="22">
        <v>94.2</v>
      </c>
      <c r="K1055" s="22">
        <v>94.15</v>
      </c>
      <c r="L1055" s="47">
        <v>1000</v>
      </c>
      <c r="M1055" s="22">
        <v>5752.03</v>
      </c>
      <c r="N1055" s="22">
        <v>0</v>
      </c>
    </row>
    <row r="1056" spans="1:14" x14ac:dyDescent="0.25">
      <c r="A1056" s="5" t="s">
        <v>4508</v>
      </c>
      <c r="B1056" s="5" t="s">
        <v>3590</v>
      </c>
      <c r="C1056" s="5" t="s">
        <v>849</v>
      </c>
      <c r="D1056" s="5" t="s">
        <v>3583</v>
      </c>
      <c r="E1056" s="5" t="s">
        <v>3584</v>
      </c>
      <c r="F1056" s="5" t="s">
        <v>851</v>
      </c>
      <c r="G1056" s="5" t="s">
        <v>3588</v>
      </c>
      <c r="H1056" s="51">
        <v>31800</v>
      </c>
      <c r="I1056" s="22">
        <v>2657.87</v>
      </c>
      <c r="J1056" s="22">
        <v>83.58</v>
      </c>
      <c r="K1056" s="22">
        <v>81.34</v>
      </c>
      <c r="L1056" s="47">
        <v>1000</v>
      </c>
      <c r="M1056" s="22">
        <v>2657.87</v>
      </c>
      <c r="N1056" s="22">
        <v>0</v>
      </c>
    </row>
    <row r="1057" spans="1:14" x14ac:dyDescent="0.25">
      <c r="A1057" s="5" t="s">
        <v>4509</v>
      </c>
      <c r="B1057" s="5" t="s">
        <v>3590</v>
      </c>
      <c r="C1057" s="5" t="s">
        <v>849</v>
      </c>
      <c r="D1057" s="5" t="s">
        <v>3583</v>
      </c>
      <c r="E1057" s="5" t="s">
        <v>3584</v>
      </c>
      <c r="F1057" s="5" t="s">
        <v>851</v>
      </c>
      <c r="G1057" s="5" t="s">
        <v>3588</v>
      </c>
      <c r="H1057" s="51">
        <v>22800</v>
      </c>
      <c r="I1057" s="22">
        <v>1857.08</v>
      </c>
      <c r="J1057" s="22">
        <v>81.45</v>
      </c>
      <c r="K1057" s="22">
        <v>81.489999999999995</v>
      </c>
      <c r="L1057" s="47">
        <v>1000</v>
      </c>
      <c r="M1057" s="22">
        <v>1857.08</v>
      </c>
      <c r="N1057" s="22">
        <v>0</v>
      </c>
    </row>
    <row r="1058" spans="1:14" x14ac:dyDescent="0.25">
      <c r="A1058" s="5" t="s">
        <v>4510</v>
      </c>
      <c r="B1058" s="5" t="s">
        <v>3590</v>
      </c>
      <c r="C1058" s="5" t="s">
        <v>849</v>
      </c>
      <c r="D1058" s="5" t="s">
        <v>3583</v>
      </c>
      <c r="E1058" s="5" t="s">
        <v>3584</v>
      </c>
      <c r="F1058" s="5" t="s">
        <v>851</v>
      </c>
      <c r="G1058" s="5" t="s">
        <v>3588</v>
      </c>
      <c r="H1058" s="51">
        <v>11180</v>
      </c>
      <c r="I1058" s="22">
        <v>1036.03</v>
      </c>
      <c r="J1058" s="22">
        <v>92.67</v>
      </c>
      <c r="K1058" s="22">
        <v>94.71</v>
      </c>
      <c r="L1058" s="47">
        <v>1000</v>
      </c>
      <c r="M1058" s="22">
        <v>1036.03</v>
      </c>
      <c r="N1058" s="22">
        <v>0</v>
      </c>
    </row>
    <row r="1059" spans="1:14" x14ac:dyDescent="0.25">
      <c r="A1059" s="5" t="s">
        <v>4511</v>
      </c>
      <c r="B1059" s="5" t="s">
        <v>3590</v>
      </c>
      <c r="C1059" s="5" t="s">
        <v>849</v>
      </c>
      <c r="D1059" s="5" t="s">
        <v>3583</v>
      </c>
      <c r="E1059" s="5" t="s">
        <v>3584</v>
      </c>
      <c r="F1059" s="5" t="s">
        <v>851</v>
      </c>
      <c r="G1059" s="5" t="s">
        <v>3588</v>
      </c>
      <c r="H1059" s="51">
        <v>217580</v>
      </c>
      <c r="I1059" s="22">
        <v>20282.599999999999</v>
      </c>
      <c r="J1059" s="22">
        <v>93.22</v>
      </c>
      <c r="K1059" s="22">
        <v>94.62</v>
      </c>
      <c r="L1059" s="47">
        <v>1000</v>
      </c>
      <c r="M1059" s="22">
        <v>20282.599999999999</v>
      </c>
      <c r="N1059" s="22">
        <v>0</v>
      </c>
    </row>
    <row r="1060" spans="1:14" x14ac:dyDescent="0.25">
      <c r="A1060" s="5" t="s">
        <v>4512</v>
      </c>
      <c r="B1060" s="5" t="s">
        <v>3590</v>
      </c>
      <c r="C1060" s="5" t="s">
        <v>849</v>
      </c>
      <c r="D1060" s="5" t="s">
        <v>3583</v>
      </c>
      <c r="E1060" s="5" t="s">
        <v>3584</v>
      </c>
      <c r="F1060" s="5" t="s">
        <v>851</v>
      </c>
      <c r="G1060" s="5" t="s">
        <v>3588</v>
      </c>
      <c r="H1060" s="51">
        <v>25800</v>
      </c>
      <c r="I1060" s="22">
        <v>2147.3200000000002</v>
      </c>
      <c r="J1060" s="22">
        <v>83.23</v>
      </c>
      <c r="K1060" s="22">
        <v>81.739999999999995</v>
      </c>
      <c r="L1060" s="47">
        <v>1000</v>
      </c>
      <c r="M1060" s="22">
        <v>2147.3200000000002</v>
      </c>
      <c r="N1060" s="22">
        <v>0</v>
      </c>
    </row>
    <row r="1061" spans="1:14" x14ac:dyDescent="0.25">
      <c r="A1061" s="5" t="s">
        <v>4513</v>
      </c>
      <c r="B1061" s="5" t="s">
        <v>3590</v>
      </c>
      <c r="C1061" s="5" t="s">
        <v>849</v>
      </c>
      <c r="D1061" s="5" t="s">
        <v>3583</v>
      </c>
      <c r="E1061" s="5" t="s">
        <v>3584</v>
      </c>
      <c r="F1061" s="5" t="s">
        <v>851</v>
      </c>
      <c r="G1061" s="5" t="s">
        <v>3588</v>
      </c>
      <c r="H1061" s="51">
        <v>93310</v>
      </c>
      <c r="I1061" s="22">
        <v>8775.92</v>
      </c>
      <c r="J1061" s="22">
        <v>94.05</v>
      </c>
      <c r="K1061" s="22">
        <v>94.18</v>
      </c>
      <c r="L1061" s="47">
        <v>1000</v>
      </c>
      <c r="M1061" s="22">
        <v>8775.92</v>
      </c>
      <c r="N1061" s="22">
        <v>0</v>
      </c>
    </row>
    <row r="1062" spans="1:14" x14ac:dyDescent="0.25">
      <c r="A1062" s="5" t="s">
        <v>4514</v>
      </c>
      <c r="B1062" s="5" t="s">
        <v>3590</v>
      </c>
      <c r="C1062" s="5" t="s">
        <v>849</v>
      </c>
      <c r="D1062" s="5" t="s">
        <v>3583</v>
      </c>
      <c r="E1062" s="5" t="s">
        <v>3584</v>
      </c>
      <c r="F1062" s="5" t="s">
        <v>851</v>
      </c>
      <c r="G1062" s="5" t="s">
        <v>3588</v>
      </c>
      <c r="H1062" s="51">
        <v>307200</v>
      </c>
      <c r="I1062" s="22">
        <v>25506.62</v>
      </c>
      <c r="J1062" s="22">
        <v>83.03</v>
      </c>
      <c r="K1062" s="22">
        <v>81.17</v>
      </c>
      <c r="L1062" s="47">
        <v>1000</v>
      </c>
      <c r="M1062" s="22">
        <v>25506.62</v>
      </c>
      <c r="N1062" s="22">
        <v>0</v>
      </c>
    </row>
    <row r="1063" spans="1:14" x14ac:dyDescent="0.25">
      <c r="A1063" s="5" t="s">
        <v>4515</v>
      </c>
      <c r="B1063" s="5" t="s">
        <v>3590</v>
      </c>
      <c r="C1063" s="5" t="s">
        <v>849</v>
      </c>
      <c r="D1063" s="5" t="s">
        <v>3583</v>
      </c>
      <c r="E1063" s="5" t="s">
        <v>3584</v>
      </c>
      <c r="F1063" s="5" t="s">
        <v>851</v>
      </c>
      <c r="G1063" s="5" t="s">
        <v>3588</v>
      </c>
      <c r="H1063" s="51">
        <v>14190</v>
      </c>
      <c r="I1063" s="22">
        <v>1336.82</v>
      </c>
      <c r="J1063" s="22">
        <v>94.21</v>
      </c>
      <c r="K1063" s="22">
        <v>94.53</v>
      </c>
      <c r="L1063" s="47">
        <v>1000</v>
      </c>
      <c r="M1063" s="22">
        <v>1336.82</v>
      </c>
      <c r="N1063" s="22">
        <v>0</v>
      </c>
    </row>
    <row r="1064" spans="1:14" x14ac:dyDescent="0.25">
      <c r="A1064" s="5" t="s">
        <v>4516</v>
      </c>
      <c r="B1064" s="5" t="s">
        <v>3590</v>
      </c>
      <c r="C1064" s="5" t="s">
        <v>849</v>
      </c>
      <c r="D1064" s="5" t="s">
        <v>3583</v>
      </c>
      <c r="E1064" s="5" t="s">
        <v>3584</v>
      </c>
      <c r="F1064" s="5" t="s">
        <v>851</v>
      </c>
      <c r="G1064" s="5" t="s">
        <v>3588</v>
      </c>
      <c r="H1064" s="51">
        <v>71400</v>
      </c>
      <c r="I1064" s="22">
        <v>7453.2</v>
      </c>
      <c r="J1064" s="22">
        <v>104.39</v>
      </c>
      <c r="K1064" s="22">
        <v>80.69</v>
      </c>
      <c r="L1064" s="47">
        <v>1000</v>
      </c>
      <c r="M1064" s="22">
        <v>7453.2</v>
      </c>
      <c r="N1064" s="22">
        <v>0</v>
      </c>
    </row>
    <row r="1065" spans="1:14" x14ac:dyDescent="0.25">
      <c r="A1065" s="5" t="s">
        <v>4517</v>
      </c>
      <c r="B1065" s="5" t="s">
        <v>3590</v>
      </c>
      <c r="C1065" s="5" t="s">
        <v>849</v>
      </c>
      <c r="D1065" s="5" t="s">
        <v>3583</v>
      </c>
      <c r="E1065" s="5" t="s">
        <v>3584</v>
      </c>
      <c r="F1065" s="5" t="s">
        <v>851</v>
      </c>
      <c r="G1065" s="5" t="s">
        <v>3588</v>
      </c>
      <c r="H1065" s="51">
        <v>1770</v>
      </c>
      <c r="I1065" s="22">
        <v>162.47999999999999</v>
      </c>
      <c r="J1065" s="22">
        <v>91.8</v>
      </c>
      <c r="K1065" s="22">
        <v>92.59</v>
      </c>
      <c r="L1065" s="47">
        <v>1000</v>
      </c>
      <c r="M1065" s="22">
        <v>162.47999999999999</v>
      </c>
      <c r="N1065" s="22">
        <v>0</v>
      </c>
    </row>
    <row r="1066" spans="1:14" x14ac:dyDescent="0.25">
      <c r="A1066" s="5" t="s">
        <v>4518</v>
      </c>
      <c r="B1066" s="5" t="s">
        <v>3590</v>
      </c>
      <c r="C1066" s="5" t="s">
        <v>849</v>
      </c>
      <c r="D1066" s="5" t="s">
        <v>3583</v>
      </c>
      <c r="E1066" s="5" t="s">
        <v>3584</v>
      </c>
      <c r="F1066" s="5" t="s">
        <v>851</v>
      </c>
      <c r="G1066" s="5" t="s">
        <v>3588</v>
      </c>
      <c r="H1066" s="51">
        <v>35797</v>
      </c>
      <c r="I1066" s="22">
        <v>3434.8</v>
      </c>
      <c r="J1066" s="22">
        <v>95.95</v>
      </c>
      <c r="K1066" s="22">
        <v>97.29</v>
      </c>
      <c r="L1066" s="47">
        <v>1000</v>
      </c>
      <c r="M1066" s="22">
        <v>3434.8</v>
      </c>
      <c r="N1066" s="22">
        <v>0</v>
      </c>
    </row>
    <row r="1067" spans="1:14" x14ac:dyDescent="0.25">
      <c r="A1067" s="5" t="s">
        <v>4519</v>
      </c>
      <c r="B1067" s="5" t="s">
        <v>3590</v>
      </c>
      <c r="C1067" s="5" t="s">
        <v>849</v>
      </c>
      <c r="D1067" s="5" t="s">
        <v>3583</v>
      </c>
      <c r="E1067" s="5" t="s">
        <v>3584</v>
      </c>
      <c r="F1067" s="5" t="s">
        <v>851</v>
      </c>
      <c r="G1067" s="5" t="s">
        <v>3588</v>
      </c>
      <c r="H1067" s="51">
        <v>4000</v>
      </c>
      <c r="I1067" s="22">
        <v>366.04</v>
      </c>
      <c r="J1067" s="22">
        <v>91.51</v>
      </c>
      <c r="K1067" s="22">
        <v>92.01</v>
      </c>
      <c r="L1067" s="47">
        <v>1000</v>
      </c>
      <c r="M1067" s="22">
        <v>366.04</v>
      </c>
      <c r="N1067" s="22">
        <v>0</v>
      </c>
    </row>
    <row r="1068" spans="1:14" x14ac:dyDescent="0.25">
      <c r="A1068" s="5" t="s">
        <v>4520</v>
      </c>
      <c r="B1068" s="5" t="s">
        <v>3590</v>
      </c>
      <c r="C1068" s="5" t="s">
        <v>849</v>
      </c>
      <c r="D1068" s="5" t="s">
        <v>3583</v>
      </c>
      <c r="E1068" s="5" t="s">
        <v>3584</v>
      </c>
      <c r="F1068" s="5" t="s">
        <v>851</v>
      </c>
      <c r="G1068" s="5" t="s">
        <v>3588</v>
      </c>
      <c r="H1068" s="51">
        <v>9000</v>
      </c>
      <c r="I1068" s="22">
        <v>733.76</v>
      </c>
      <c r="J1068" s="22">
        <v>81.53</v>
      </c>
      <c r="K1068" s="22">
        <v>81.92</v>
      </c>
      <c r="L1068" s="47">
        <v>1000</v>
      </c>
      <c r="M1068" s="22">
        <v>733.76</v>
      </c>
      <c r="N1068" s="22">
        <v>0</v>
      </c>
    </row>
    <row r="1069" spans="1:14" x14ac:dyDescent="0.25">
      <c r="A1069" s="5" t="s">
        <v>4521</v>
      </c>
      <c r="B1069" s="5" t="s">
        <v>3590</v>
      </c>
      <c r="C1069" s="5" t="s">
        <v>849</v>
      </c>
      <c r="D1069" s="5" t="s">
        <v>3583</v>
      </c>
      <c r="E1069" s="5" t="s">
        <v>3584</v>
      </c>
      <c r="F1069" s="5" t="s">
        <v>851</v>
      </c>
      <c r="G1069" s="5" t="s">
        <v>3588</v>
      </c>
      <c r="H1069" s="51">
        <v>1500</v>
      </c>
      <c r="I1069" s="22">
        <v>120.99</v>
      </c>
      <c r="J1069" s="22">
        <v>80.66</v>
      </c>
      <c r="K1069" s="22">
        <v>81.349999999999994</v>
      </c>
      <c r="L1069" s="47">
        <v>1000</v>
      </c>
      <c r="M1069" s="22">
        <v>120.99</v>
      </c>
      <c r="N1069" s="22">
        <v>0</v>
      </c>
    </row>
    <row r="1070" spans="1:14" x14ac:dyDescent="0.25">
      <c r="A1070" s="5" t="s">
        <v>4522</v>
      </c>
      <c r="B1070" s="5" t="s">
        <v>3590</v>
      </c>
      <c r="C1070" s="5" t="s">
        <v>849</v>
      </c>
      <c r="D1070" s="5" t="s">
        <v>3583</v>
      </c>
      <c r="E1070" s="5" t="s">
        <v>3584</v>
      </c>
      <c r="F1070" s="5" t="s">
        <v>853</v>
      </c>
      <c r="G1070" s="5" t="s">
        <v>3603</v>
      </c>
      <c r="H1070" s="51">
        <v>0</v>
      </c>
      <c r="I1070" s="22">
        <v>0</v>
      </c>
      <c r="J1070" s="22">
        <v>0</v>
      </c>
      <c r="K1070" s="22">
        <v>673.38</v>
      </c>
      <c r="L1070" s="47">
        <v>1000</v>
      </c>
      <c r="M1070" s="22">
        <v>0</v>
      </c>
      <c r="N1070" s="22">
        <v>0</v>
      </c>
    </row>
    <row r="1071" spans="1:14" x14ac:dyDescent="0.25">
      <c r="A1071" s="5" t="s">
        <v>4523</v>
      </c>
      <c r="B1071" s="5" t="s">
        <v>3590</v>
      </c>
      <c r="C1071" s="5" t="s">
        <v>849</v>
      </c>
      <c r="D1071" s="5" t="s">
        <v>3583</v>
      </c>
      <c r="E1071" s="5" t="s">
        <v>3584</v>
      </c>
      <c r="F1071" s="5" t="s">
        <v>853</v>
      </c>
      <c r="G1071" s="5" t="s">
        <v>3603</v>
      </c>
      <c r="H1071" s="51">
        <v>0</v>
      </c>
      <c r="I1071" s="22">
        <v>0</v>
      </c>
      <c r="J1071" s="22">
        <v>0</v>
      </c>
      <c r="K1071" s="22">
        <v>711.09</v>
      </c>
      <c r="L1071" s="47">
        <v>1000</v>
      </c>
      <c r="M1071" s="22">
        <v>0</v>
      </c>
      <c r="N1071" s="22">
        <v>0</v>
      </c>
    </row>
    <row r="1072" spans="1:14" x14ac:dyDescent="0.25">
      <c r="A1072" s="5" t="s">
        <v>4524</v>
      </c>
      <c r="B1072" s="5" t="s">
        <v>3590</v>
      </c>
      <c r="C1072" s="5" t="s">
        <v>849</v>
      </c>
      <c r="D1072" s="5" t="s">
        <v>3583</v>
      </c>
      <c r="E1072" s="5" t="s">
        <v>3584</v>
      </c>
      <c r="F1072" s="5" t="s">
        <v>853</v>
      </c>
      <c r="G1072" s="5" t="s">
        <v>3603</v>
      </c>
      <c r="H1072" s="51">
        <v>0</v>
      </c>
      <c r="I1072" s="22">
        <v>0</v>
      </c>
      <c r="J1072" s="22">
        <v>0</v>
      </c>
      <c r="K1072" s="22">
        <v>886.09</v>
      </c>
      <c r="L1072" s="47">
        <v>1000</v>
      </c>
      <c r="M1072" s="22">
        <v>0</v>
      </c>
      <c r="N1072" s="22">
        <v>0</v>
      </c>
    </row>
    <row r="1073" spans="1:14" x14ac:dyDescent="0.25">
      <c r="A1073" s="5" t="s">
        <v>4525</v>
      </c>
      <c r="B1073" s="5" t="s">
        <v>3590</v>
      </c>
      <c r="C1073" s="5" t="s">
        <v>849</v>
      </c>
      <c r="D1073" s="5" t="s">
        <v>3583</v>
      </c>
      <c r="E1073" s="5" t="s">
        <v>3584</v>
      </c>
      <c r="F1073" s="5" t="s">
        <v>853</v>
      </c>
      <c r="G1073" s="5" t="s">
        <v>3603</v>
      </c>
      <c r="H1073" s="51">
        <v>0</v>
      </c>
      <c r="I1073" s="22">
        <v>0</v>
      </c>
      <c r="J1073" s="22">
        <v>0</v>
      </c>
      <c r="K1073" s="22">
        <v>769.52</v>
      </c>
      <c r="L1073" s="47">
        <v>1000</v>
      </c>
      <c r="M1073" s="22">
        <v>0</v>
      </c>
      <c r="N1073" s="22">
        <v>0</v>
      </c>
    </row>
    <row r="1074" spans="1:14" x14ac:dyDescent="0.25">
      <c r="A1074" s="5" t="s">
        <v>4526</v>
      </c>
      <c r="B1074" s="5" t="s">
        <v>3590</v>
      </c>
      <c r="C1074" s="5" t="s">
        <v>849</v>
      </c>
      <c r="D1074" s="5" t="s">
        <v>3583</v>
      </c>
      <c r="E1074" s="5" t="s">
        <v>3584</v>
      </c>
      <c r="F1074" s="5" t="s">
        <v>853</v>
      </c>
      <c r="G1074" s="5" t="s">
        <v>3603</v>
      </c>
      <c r="H1074" s="51">
        <v>0</v>
      </c>
      <c r="I1074" s="22">
        <v>0</v>
      </c>
      <c r="J1074" s="22">
        <v>0</v>
      </c>
      <c r="K1074" s="22">
        <v>966.35</v>
      </c>
      <c r="L1074" s="47">
        <v>1000</v>
      </c>
      <c r="M1074" s="22">
        <v>0</v>
      </c>
      <c r="N1074" s="22">
        <v>0</v>
      </c>
    </row>
    <row r="1075" spans="1:14" x14ac:dyDescent="0.25">
      <c r="A1075" s="5" t="s">
        <v>4527</v>
      </c>
      <c r="B1075" s="5" t="s">
        <v>3590</v>
      </c>
      <c r="C1075" s="5" t="s">
        <v>849</v>
      </c>
      <c r="D1075" s="5" t="s">
        <v>3583</v>
      </c>
      <c r="E1075" s="5" t="s">
        <v>3584</v>
      </c>
      <c r="F1075" s="5" t="s">
        <v>853</v>
      </c>
      <c r="G1075" s="5" t="s">
        <v>3603</v>
      </c>
      <c r="H1075" s="51">
        <v>0</v>
      </c>
      <c r="I1075" s="22">
        <v>0</v>
      </c>
      <c r="J1075" s="22">
        <v>0</v>
      </c>
      <c r="K1075" s="22">
        <v>744.99</v>
      </c>
      <c r="L1075" s="47">
        <v>1000</v>
      </c>
      <c r="M1075" s="22">
        <v>0</v>
      </c>
      <c r="N1075" s="22">
        <v>0</v>
      </c>
    </row>
    <row r="1076" spans="1:14" hidden="1" x14ac:dyDescent="0.25">
      <c r="A1076" s="5" t="s">
        <v>4528</v>
      </c>
      <c r="B1076" s="5" t="s">
        <v>3582</v>
      </c>
      <c r="C1076" s="5" t="s">
        <v>849</v>
      </c>
      <c r="D1076" s="5" t="s">
        <v>3583</v>
      </c>
      <c r="E1076" s="5" t="s">
        <v>3584</v>
      </c>
      <c r="F1076" s="5" t="s">
        <v>851</v>
      </c>
      <c r="G1076" s="5" t="s">
        <v>3588</v>
      </c>
      <c r="H1076" s="51">
        <v>4656</v>
      </c>
      <c r="I1076" s="22">
        <v>1249.72</v>
      </c>
      <c r="J1076" s="22">
        <v>268.41000000000003</v>
      </c>
      <c r="K1076" s="22">
        <v>269.08999999999997</v>
      </c>
      <c r="L1076" s="47">
        <v>1000</v>
      </c>
      <c r="M1076" s="22">
        <v>1249.72</v>
      </c>
      <c r="N1076" s="22">
        <v>0</v>
      </c>
    </row>
    <row r="1077" spans="1:14" x14ac:dyDescent="0.25">
      <c r="A1077" s="5" t="s">
        <v>4529</v>
      </c>
      <c r="B1077" s="5" t="s">
        <v>3590</v>
      </c>
      <c r="C1077" s="5" t="s">
        <v>849</v>
      </c>
      <c r="D1077" s="5" t="s">
        <v>3583</v>
      </c>
      <c r="E1077" s="5" t="s">
        <v>3584</v>
      </c>
      <c r="F1077" s="5" t="s">
        <v>851</v>
      </c>
      <c r="G1077" s="5" t="s">
        <v>3588</v>
      </c>
      <c r="H1077" s="51">
        <v>2700</v>
      </c>
      <c r="I1077" s="22">
        <v>239.98</v>
      </c>
      <c r="J1077" s="22">
        <v>88.88</v>
      </c>
      <c r="K1077" s="22">
        <v>80.7</v>
      </c>
      <c r="L1077" s="47">
        <v>1000</v>
      </c>
      <c r="M1077" s="22">
        <v>239.98</v>
      </c>
      <c r="N1077" s="22">
        <v>0</v>
      </c>
    </row>
    <row r="1078" spans="1:14" x14ac:dyDescent="0.25">
      <c r="A1078" s="5" t="s">
        <v>4530</v>
      </c>
      <c r="B1078" s="5" t="s">
        <v>3590</v>
      </c>
      <c r="C1078" s="5" t="s">
        <v>849</v>
      </c>
      <c r="D1078" s="5" t="s">
        <v>3583</v>
      </c>
      <c r="E1078" s="5" t="s">
        <v>3584</v>
      </c>
      <c r="F1078" s="5" t="s">
        <v>851</v>
      </c>
      <c r="G1078" s="5" t="s">
        <v>3588</v>
      </c>
      <c r="H1078" s="51">
        <v>81000</v>
      </c>
      <c r="I1078" s="22">
        <v>6706.07</v>
      </c>
      <c r="J1078" s="22">
        <v>82.79</v>
      </c>
      <c r="K1078" s="22">
        <v>83.09</v>
      </c>
      <c r="L1078" s="47">
        <v>1000</v>
      </c>
      <c r="M1078" s="22">
        <v>6706.07</v>
      </c>
      <c r="N1078" s="22">
        <v>0</v>
      </c>
    </row>
    <row r="1079" spans="1:14" x14ac:dyDescent="0.25">
      <c r="A1079" s="5" t="s">
        <v>4531</v>
      </c>
      <c r="B1079" s="5" t="s">
        <v>3590</v>
      </c>
      <c r="C1079" s="5" t="s">
        <v>849</v>
      </c>
      <c r="D1079" s="5" t="s">
        <v>3583</v>
      </c>
      <c r="E1079" s="5" t="s">
        <v>3584</v>
      </c>
      <c r="F1079" s="5" t="s">
        <v>851</v>
      </c>
      <c r="G1079" s="5" t="s">
        <v>3588</v>
      </c>
      <c r="H1079" s="51">
        <v>49880</v>
      </c>
      <c r="I1079" s="22">
        <v>4642.37</v>
      </c>
      <c r="J1079" s="22">
        <v>93.07</v>
      </c>
      <c r="K1079" s="22">
        <v>90.76</v>
      </c>
      <c r="L1079" s="47">
        <v>1000</v>
      </c>
      <c r="M1079" s="22">
        <v>4642.37</v>
      </c>
      <c r="N1079" s="22">
        <v>0</v>
      </c>
    </row>
    <row r="1080" spans="1:14" x14ac:dyDescent="0.25">
      <c r="A1080" s="5" t="s">
        <v>4532</v>
      </c>
      <c r="B1080" s="5" t="s">
        <v>3590</v>
      </c>
      <c r="C1080" s="5" t="s">
        <v>849</v>
      </c>
      <c r="D1080" s="5" t="s">
        <v>3583</v>
      </c>
      <c r="E1080" s="5" t="s">
        <v>3584</v>
      </c>
      <c r="F1080" s="5" t="s">
        <v>851</v>
      </c>
      <c r="G1080" s="5" t="s">
        <v>3588</v>
      </c>
      <c r="H1080" s="51">
        <v>5117</v>
      </c>
      <c r="I1080" s="22">
        <v>470.59</v>
      </c>
      <c r="J1080" s="22">
        <v>91.97</v>
      </c>
      <c r="K1080" s="22">
        <v>91.2</v>
      </c>
      <c r="L1080" s="47">
        <v>1000</v>
      </c>
      <c r="M1080" s="22">
        <v>470.59</v>
      </c>
      <c r="N1080" s="22">
        <v>0</v>
      </c>
    </row>
    <row r="1081" spans="1:14" x14ac:dyDescent="0.25">
      <c r="A1081" s="5" t="s">
        <v>4533</v>
      </c>
      <c r="B1081" s="5" t="s">
        <v>3590</v>
      </c>
      <c r="C1081" s="5" t="s">
        <v>849</v>
      </c>
      <c r="D1081" s="5" t="s">
        <v>3583</v>
      </c>
      <c r="E1081" s="5" t="s">
        <v>3584</v>
      </c>
      <c r="F1081" s="5" t="s">
        <v>851</v>
      </c>
      <c r="G1081" s="5" t="s">
        <v>3588</v>
      </c>
      <c r="H1081" s="51">
        <v>135450</v>
      </c>
      <c r="I1081" s="22">
        <v>12244.59</v>
      </c>
      <c r="J1081" s="22">
        <v>90.4</v>
      </c>
      <c r="K1081" s="22">
        <v>92.36</v>
      </c>
      <c r="L1081" s="47">
        <v>1000</v>
      </c>
      <c r="M1081" s="22">
        <v>12244.59</v>
      </c>
      <c r="N1081" s="22">
        <v>0</v>
      </c>
    </row>
    <row r="1082" spans="1:14" x14ac:dyDescent="0.25">
      <c r="A1082" s="5" t="s">
        <v>4534</v>
      </c>
      <c r="B1082" s="5" t="s">
        <v>3590</v>
      </c>
      <c r="C1082" s="5" t="s">
        <v>849</v>
      </c>
      <c r="D1082" s="5" t="s">
        <v>3583</v>
      </c>
      <c r="E1082" s="5" t="s">
        <v>3584</v>
      </c>
      <c r="F1082" s="5" t="s">
        <v>851</v>
      </c>
      <c r="G1082" s="5" t="s">
        <v>3588</v>
      </c>
      <c r="H1082" s="51">
        <v>55200</v>
      </c>
      <c r="I1082" s="22">
        <v>4765.53</v>
      </c>
      <c r="J1082" s="22">
        <v>86.33</v>
      </c>
      <c r="K1082" s="22">
        <v>82.56</v>
      </c>
      <c r="L1082" s="47">
        <v>1000</v>
      </c>
      <c r="M1082" s="22">
        <v>4765.53</v>
      </c>
      <c r="N1082" s="22">
        <v>0</v>
      </c>
    </row>
    <row r="1083" spans="1:14" x14ac:dyDescent="0.25">
      <c r="A1083" s="5" t="s">
        <v>4535</v>
      </c>
      <c r="B1083" s="5" t="s">
        <v>3590</v>
      </c>
      <c r="C1083" s="5" t="s">
        <v>849</v>
      </c>
      <c r="D1083" s="5" t="s">
        <v>3583</v>
      </c>
      <c r="E1083" s="5" t="s">
        <v>3584</v>
      </c>
      <c r="F1083" s="5" t="s">
        <v>851</v>
      </c>
      <c r="G1083" s="5" t="s">
        <v>3588</v>
      </c>
      <c r="H1083" s="51">
        <v>39990</v>
      </c>
      <c r="I1083" s="22">
        <v>3648.6</v>
      </c>
      <c r="J1083" s="22">
        <v>91.24</v>
      </c>
      <c r="K1083" s="22">
        <v>91.89</v>
      </c>
      <c r="L1083" s="47">
        <v>1000</v>
      </c>
      <c r="M1083" s="22">
        <v>3648.6</v>
      </c>
      <c r="N1083" s="22">
        <v>0</v>
      </c>
    </row>
    <row r="1084" spans="1:14" x14ac:dyDescent="0.25">
      <c r="A1084" s="5" t="s">
        <v>4536</v>
      </c>
      <c r="B1084" s="5" t="s">
        <v>3590</v>
      </c>
      <c r="C1084" s="5" t="s">
        <v>849</v>
      </c>
      <c r="D1084" s="5" t="s">
        <v>3583</v>
      </c>
      <c r="E1084" s="5" t="s">
        <v>3584</v>
      </c>
      <c r="F1084" s="5" t="s">
        <v>851</v>
      </c>
      <c r="G1084" s="5" t="s">
        <v>3588</v>
      </c>
      <c r="H1084" s="51">
        <v>131950</v>
      </c>
      <c r="I1084" s="22">
        <v>10567.11</v>
      </c>
      <c r="J1084" s="22">
        <v>80.08</v>
      </c>
      <c r="K1084" s="22">
        <v>79.989999999999995</v>
      </c>
      <c r="L1084" s="47">
        <v>1000</v>
      </c>
      <c r="M1084" s="22">
        <v>10567.11</v>
      </c>
      <c r="N1084" s="22">
        <v>0</v>
      </c>
    </row>
    <row r="1085" spans="1:14" x14ac:dyDescent="0.25">
      <c r="A1085" s="5" t="s">
        <v>4537</v>
      </c>
      <c r="B1085" s="5" t="s">
        <v>3590</v>
      </c>
      <c r="C1085" s="5" t="s">
        <v>849</v>
      </c>
      <c r="D1085" s="5" t="s">
        <v>3583</v>
      </c>
      <c r="E1085" s="5" t="s">
        <v>3584</v>
      </c>
      <c r="F1085" s="5" t="s">
        <v>853</v>
      </c>
      <c r="G1085" s="5" t="s">
        <v>3603</v>
      </c>
      <c r="H1085" s="51">
        <v>0</v>
      </c>
      <c r="I1085" s="22">
        <v>0</v>
      </c>
      <c r="J1085" s="22">
        <v>0</v>
      </c>
      <c r="K1085" s="22">
        <v>1331.61</v>
      </c>
      <c r="L1085" s="47">
        <v>1000</v>
      </c>
      <c r="M1085" s="22">
        <v>0</v>
      </c>
      <c r="N1085" s="22">
        <v>0</v>
      </c>
    </row>
    <row r="1086" spans="1:14" x14ac:dyDescent="0.25">
      <c r="A1086" s="5" t="s">
        <v>4538</v>
      </c>
      <c r="B1086" s="5" t="s">
        <v>3590</v>
      </c>
      <c r="C1086" s="5" t="s">
        <v>849</v>
      </c>
      <c r="D1086" s="5" t="s">
        <v>3583</v>
      </c>
      <c r="E1086" s="5" t="s">
        <v>3584</v>
      </c>
      <c r="F1086" s="5" t="s">
        <v>851</v>
      </c>
      <c r="G1086" s="5" t="s">
        <v>3588</v>
      </c>
      <c r="H1086" s="51">
        <v>0</v>
      </c>
      <c r="I1086" s="22">
        <v>0</v>
      </c>
      <c r="J1086" s="22">
        <v>89.1</v>
      </c>
      <c r="K1086" s="22">
        <v>89.87</v>
      </c>
      <c r="L1086" s="47">
        <v>1000</v>
      </c>
      <c r="M1086" s="22">
        <v>0</v>
      </c>
      <c r="N1086" s="22">
        <v>0</v>
      </c>
    </row>
    <row r="1087" spans="1:14" x14ac:dyDescent="0.25">
      <c r="A1087" s="5" t="s">
        <v>4539</v>
      </c>
      <c r="B1087" s="5" t="s">
        <v>3590</v>
      </c>
      <c r="C1087" s="5" t="s">
        <v>849</v>
      </c>
      <c r="D1087" s="5" t="s">
        <v>3583</v>
      </c>
      <c r="E1087" s="5" t="s">
        <v>3584</v>
      </c>
      <c r="F1087" s="5" t="s">
        <v>851</v>
      </c>
      <c r="G1087" s="5" t="s">
        <v>3588</v>
      </c>
      <c r="H1087" s="51">
        <v>0</v>
      </c>
      <c r="I1087" s="22">
        <v>0</v>
      </c>
      <c r="J1087" s="22">
        <v>83.19</v>
      </c>
      <c r="K1087" s="22">
        <v>83.91</v>
      </c>
      <c r="L1087" s="47">
        <v>1000</v>
      </c>
      <c r="M1087" s="22">
        <v>0</v>
      </c>
      <c r="N1087" s="22">
        <v>0</v>
      </c>
    </row>
    <row r="1088" spans="1:14" x14ac:dyDescent="0.25">
      <c r="A1088" s="5" t="s">
        <v>4540</v>
      </c>
      <c r="B1088" s="5" t="s">
        <v>3590</v>
      </c>
      <c r="C1088" s="5" t="s">
        <v>849</v>
      </c>
      <c r="D1088" s="5" t="s">
        <v>3583</v>
      </c>
      <c r="E1088" s="5" t="s">
        <v>3584</v>
      </c>
      <c r="F1088" s="5" t="s">
        <v>853</v>
      </c>
      <c r="G1088" s="5" t="s">
        <v>3603</v>
      </c>
      <c r="H1088" s="51">
        <v>0</v>
      </c>
      <c r="I1088" s="22">
        <v>0</v>
      </c>
      <c r="J1088" s="22">
        <v>0</v>
      </c>
      <c r="K1088" s="22">
        <v>1505.91</v>
      </c>
      <c r="L1088" s="47">
        <v>1000</v>
      </c>
      <c r="M1088" s="22">
        <v>0</v>
      </c>
      <c r="N1088" s="22">
        <v>0</v>
      </c>
    </row>
    <row r="1089" spans="1:14" x14ac:dyDescent="0.25">
      <c r="A1089" s="5" t="s">
        <v>4541</v>
      </c>
      <c r="B1089" s="5" t="s">
        <v>3590</v>
      </c>
      <c r="C1089" s="5" t="s">
        <v>849</v>
      </c>
      <c r="D1089" s="5" t="s">
        <v>3583</v>
      </c>
      <c r="E1089" s="5" t="s">
        <v>3584</v>
      </c>
      <c r="F1089" s="5" t="s">
        <v>853</v>
      </c>
      <c r="G1089" s="5" t="s">
        <v>3603</v>
      </c>
      <c r="H1089" s="51">
        <v>0</v>
      </c>
      <c r="I1089" s="22">
        <v>0</v>
      </c>
      <c r="J1089" s="22">
        <v>0</v>
      </c>
      <c r="K1089" s="22">
        <v>1574.63</v>
      </c>
      <c r="L1089" s="47">
        <v>1000</v>
      </c>
      <c r="M1089" s="22">
        <v>0</v>
      </c>
      <c r="N1089" s="22">
        <v>0</v>
      </c>
    </row>
    <row r="1090" spans="1:14" x14ac:dyDescent="0.25">
      <c r="A1090" s="5" t="s">
        <v>4542</v>
      </c>
      <c r="B1090" s="5" t="s">
        <v>3590</v>
      </c>
      <c r="C1090" s="5" t="s">
        <v>849</v>
      </c>
      <c r="D1090" s="5" t="s">
        <v>3583</v>
      </c>
      <c r="E1090" s="5" t="s">
        <v>3584</v>
      </c>
      <c r="F1090" s="5" t="s">
        <v>853</v>
      </c>
      <c r="G1090" s="5" t="s">
        <v>3603</v>
      </c>
      <c r="H1090" s="51">
        <v>0</v>
      </c>
      <c r="I1090" s="22">
        <v>0</v>
      </c>
      <c r="J1090" s="22">
        <v>0</v>
      </c>
      <c r="K1090" s="22">
        <v>1131.98</v>
      </c>
      <c r="L1090" s="47">
        <v>1000</v>
      </c>
      <c r="M1090" s="22">
        <v>0</v>
      </c>
      <c r="N1090" s="22">
        <v>0</v>
      </c>
    </row>
    <row r="1091" spans="1:14" x14ac:dyDescent="0.25">
      <c r="A1091" s="5" t="s">
        <v>4543</v>
      </c>
      <c r="B1091" s="5" t="s">
        <v>3590</v>
      </c>
      <c r="C1091" s="5" t="s">
        <v>849</v>
      </c>
      <c r="D1091" s="5" t="s">
        <v>3583</v>
      </c>
      <c r="E1091" s="5" t="s">
        <v>3584</v>
      </c>
      <c r="F1091" s="5" t="s">
        <v>853</v>
      </c>
      <c r="G1091" s="5" t="s">
        <v>3603</v>
      </c>
      <c r="H1091" s="51">
        <v>0</v>
      </c>
      <c r="I1091" s="22">
        <v>0</v>
      </c>
      <c r="J1091" s="22">
        <v>0</v>
      </c>
      <c r="K1091" s="22">
        <v>1216.05</v>
      </c>
      <c r="L1091" s="47">
        <v>1000</v>
      </c>
      <c r="M1091" s="22">
        <v>0</v>
      </c>
      <c r="N1091" s="22">
        <v>0</v>
      </c>
    </row>
    <row r="1092" spans="1:14" x14ac:dyDescent="0.25">
      <c r="A1092" s="5" t="s">
        <v>4544</v>
      </c>
      <c r="B1092" s="5" t="s">
        <v>3590</v>
      </c>
      <c r="C1092" s="5" t="s">
        <v>849</v>
      </c>
      <c r="D1092" s="5" t="s">
        <v>3583</v>
      </c>
      <c r="E1092" s="5" t="s">
        <v>3584</v>
      </c>
      <c r="F1092" s="5" t="s">
        <v>851</v>
      </c>
      <c r="G1092" s="5" t="s">
        <v>3588</v>
      </c>
      <c r="H1092" s="51">
        <v>14080</v>
      </c>
      <c r="I1092" s="22">
        <v>1330.87</v>
      </c>
      <c r="J1092" s="22">
        <v>94.52</v>
      </c>
      <c r="K1092" s="22">
        <v>93.08</v>
      </c>
      <c r="L1092" s="47">
        <v>1000</v>
      </c>
      <c r="M1092" s="22">
        <v>1330.87</v>
      </c>
      <c r="N1092" s="22">
        <v>0</v>
      </c>
    </row>
    <row r="1093" spans="1:14" x14ac:dyDescent="0.25">
      <c r="A1093" s="5" t="s">
        <v>4545</v>
      </c>
      <c r="B1093" s="5" t="s">
        <v>3590</v>
      </c>
      <c r="C1093" s="5" t="s">
        <v>849</v>
      </c>
      <c r="D1093" s="5" t="s">
        <v>3583</v>
      </c>
      <c r="E1093" s="5" t="s">
        <v>3584</v>
      </c>
      <c r="F1093" s="5" t="s">
        <v>851</v>
      </c>
      <c r="G1093" s="5" t="s">
        <v>3588</v>
      </c>
      <c r="H1093" s="51">
        <v>0</v>
      </c>
      <c r="I1093" s="22">
        <v>0</v>
      </c>
      <c r="J1093" s="22">
        <v>91.61</v>
      </c>
      <c r="K1093" s="22">
        <v>90.89</v>
      </c>
      <c r="L1093" s="47">
        <v>1000</v>
      </c>
      <c r="M1093" s="22">
        <v>0</v>
      </c>
      <c r="N1093" s="22">
        <v>0</v>
      </c>
    </row>
    <row r="1094" spans="1:14" x14ac:dyDescent="0.25">
      <c r="A1094" s="5" t="s">
        <v>4546</v>
      </c>
      <c r="B1094" s="5" t="s">
        <v>3590</v>
      </c>
      <c r="C1094" s="5" t="s">
        <v>849</v>
      </c>
      <c r="D1094" s="5" t="s">
        <v>3583</v>
      </c>
      <c r="E1094" s="5" t="s">
        <v>3584</v>
      </c>
      <c r="F1094" s="5" t="s">
        <v>851</v>
      </c>
      <c r="G1094" s="5" t="s">
        <v>3588</v>
      </c>
      <c r="H1094" s="51">
        <v>31200</v>
      </c>
      <c r="I1094" s="22">
        <v>2645.28</v>
      </c>
      <c r="J1094" s="22">
        <v>84.78</v>
      </c>
      <c r="K1094" s="22">
        <v>81.25</v>
      </c>
      <c r="L1094" s="47">
        <v>1000</v>
      </c>
      <c r="M1094" s="22">
        <v>2645.28</v>
      </c>
      <c r="N1094" s="22">
        <v>0</v>
      </c>
    </row>
    <row r="1095" spans="1:14" x14ac:dyDescent="0.25">
      <c r="A1095" s="5" t="s">
        <v>4547</v>
      </c>
      <c r="B1095" s="5" t="s">
        <v>3590</v>
      </c>
      <c r="C1095" s="5" t="s">
        <v>849</v>
      </c>
      <c r="D1095" s="5" t="s">
        <v>3583</v>
      </c>
      <c r="E1095" s="5" t="s">
        <v>3584</v>
      </c>
      <c r="F1095" s="5" t="s">
        <v>851</v>
      </c>
      <c r="G1095" s="5" t="s">
        <v>3588</v>
      </c>
      <c r="H1095" s="51">
        <v>0</v>
      </c>
      <c r="I1095" s="22">
        <v>0</v>
      </c>
      <c r="J1095" s="22">
        <v>82.46</v>
      </c>
      <c r="K1095" s="22">
        <v>80.5</v>
      </c>
      <c r="L1095" s="47">
        <v>1000</v>
      </c>
      <c r="M1095" s="22">
        <v>0</v>
      </c>
      <c r="N1095" s="22">
        <v>0</v>
      </c>
    </row>
    <row r="1096" spans="1:14" x14ac:dyDescent="0.25">
      <c r="A1096" s="5" t="s">
        <v>4548</v>
      </c>
      <c r="B1096" s="5" t="s">
        <v>3590</v>
      </c>
      <c r="C1096" s="5" t="s">
        <v>849</v>
      </c>
      <c r="D1096" s="5" t="s">
        <v>3583</v>
      </c>
      <c r="E1096" s="5" t="s">
        <v>3584</v>
      </c>
      <c r="F1096" s="5" t="s">
        <v>853</v>
      </c>
      <c r="G1096" s="5" t="s">
        <v>3588</v>
      </c>
      <c r="H1096" s="51">
        <v>0</v>
      </c>
      <c r="I1096" s="22">
        <v>0</v>
      </c>
      <c r="J1096" s="22">
        <v>81.77</v>
      </c>
      <c r="K1096" s="22">
        <v>80.88</v>
      </c>
      <c r="L1096" s="47">
        <v>1000</v>
      </c>
      <c r="M1096" s="22">
        <v>0</v>
      </c>
      <c r="N1096" s="22">
        <v>0</v>
      </c>
    </row>
    <row r="1097" spans="1:14" x14ac:dyDescent="0.25">
      <c r="A1097" s="5" t="s">
        <v>4549</v>
      </c>
      <c r="B1097" s="5" t="s">
        <v>3590</v>
      </c>
      <c r="C1097" s="5" t="s">
        <v>849</v>
      </c>
      <c r="D1097" s="5" t="s">
        <v>3583</v>
      </c>
      <c r="E1097" s="5" t="s">
        <v>3584</v>
      </c>
      <c r="F1097" s="5" t="s">
        <v>851</v>
      </c>
      <c r="G1097" s="5" t="s">
        <v>3588</v>
      </c>
      <c r="H1097" s="51">
        <v>38700</v>
      </c>
      <c r="I1097" s="22">
        <v>3785.27</v>
      </c>
      <c r="J1097" s="22">
        <v>97.81</v>
      </c>
      <c r="K1097" s="22">
        <v>93.49</v>
      </c>
      <c r="L1097" s="47">
        <v>1000</v>
      </c>
      <c r="M1097" s="22">
        <v>3785.27</v>
      </c>
      <c r="N1097" s="22">
        <v>0</v>
      </c>
    </row>
    <row r="1098" spans="1:14" x14ac:dyDescent="0.25">
      <c r="A1098" s="5" t="s">
        <v>4550</v>
      </c>
      <c r="B1098" s="5" t="s">
        <v>3590</v>
      </c>
      <c r="C1098" s="5" t="s">
        <v>849</v>
      </c>
      <c r="D1098" s="5" t="s">
        <v>3583</v>
      </c>
      <c r="E1098" s="5" t="s">
        <v>3584</v>
      </c>
      <c r="F1098" s="5" t="s">
        <v>851</v>
      </c>
      <c r="G1098" s="5" t="s">
        <v>3588</v>
      </c>
      <c r="H1098" s="51">
        <v>73000</v>
      </c>
      <c r="I1098" s="22">
        <v>6101.3</v>
      </c>
      <c r="J1098" s="22">
        <v>83.58</v>
      </c>
      <c r="K1098" s="22">
        <v>80.63</v>
      </c>
      <c r="L1098" s="47">
        <v>1000</v>
      </c>
      <c r="M1098" s="22">
        <v>6101.3</v>
      </c>
      <c r="N1098" s="22">
        <v>0</v>
      </c>
    </row>
    <row r="1099" spans="1:14" x14ac:dyDescent="0.25">
      <c r="A1099" s="5" t="s">
        <v>4551</v>
      </c>
      <c r="B1099" s="5" t="s">
        <v>3590</v>
      </c>
      <c r="C1099" s="5" t="s">
        <v>849</v>
      </c>
      <c r="D1099" s="5" t="s">
        <v>3583</v>
      </c>
      <c r="E1099" s="5" t="s">
        <v>3584</v>
      </c>
      <c r="F1099" s="5" t="s">
        <v>851</v>
      </c>
      <c r="G1099" s="5" t="s">
        <v>3588</v>
      </c>
      <c r="H1099" s="51">
        <v>7740</v>
      </c>
      <c r="I1099" s="22">
        <v>731.07</v>
      </c>
      <c r="J1099" s="22">
        <v>94.45</v>
      </c>
      <c r="K1099" s="22">
        <v>92.97</v>
      </c>
      <c r="L1099" s="47">
        <v>1000</v>
      </c>
      <c r="M1099" s="22">
        <v>731.07</v>
      </c>
      <c r="N1099" s="22">
        <v>0</v>
      </c>
    </row>
    <row r="1100" spans="1:14" x14ac:dyDescent="0.25">
      <c r="A1100" s="5" t="s">
        <v>4552</v>
      </c>
      <c r="B1100" s="5" t="s">
        <v>3590</v>
      </c>
      <c r="C1100" s="5" t="s">
        <v>849</v>
      </c>
      <c r="D1100" s="5" t="s">
        <v>3583</v>
      </c>
      <c r="E1100" s="5" t="s">
        <v>3584</v>
      </c>
      <c r="F1100" s="5" t="s">
        <v>853</v>
      </c>
      <c r="G1100" s="5" t="s">
        <v>3603</v>
      </c>
      <c r="H1100" s="51">
        <v>0</v>
      </c>
      <c r="I1100" s="22">
        <v>0</v>
      </c>
      <c r="J1100" s="22">
        <v>0</v>
      </c>
      <c r="K1100" s="22">
        <v>1264.8499999999999</v>
      </c>
      <c r="L1100" s="47">
        <v>1000</v>
      </c>
      <c r="M1100" s="22">
        <v>0</v>
      </c>
      <c r="N1100" s="22">
        <v>0</v>
      </c>
    </row>
    <row r="1101" spans="1:14" x14ac:dyDescent="0.25">
      <c r="A1101" s="5" t="s">
        <v>4553</v>
      </c>
      <c r="B1101" s="5" t="s">
        <v>3590</v>
      </c>
      <c r="C1101" s="5" t="s">
        <v>849</v>
      </c>
      <c r="D1101" s="5" t="s">
        <v>3583</v>
      </c>
      <c r="E1101" s="5" t="s">
        <v>3584</v>
      </c>
      <c r="F1101" s="5" t="s">
        <v>853</v>
      </c>
      <c r="G1101" s="5" t="s">
        <v>3603</v>
      </c>
      <c r="H1101" s="51">
        <v>0</v>
      </c>
      <c r="I1101" s="22">
        <v>0</v>
      </c>
      <c r="J1101" s="22">
        <v>0</v>
      </c>
      <c r="K1101" s="22">
        <v>1212.6199999999999</v>
      </c>
      <c r="L1101" s="47">
        <v>1000</v>
      </c>
      <c r="M1101" s="22">
        <v>0</v>
      </c>
      <c r="N1101" s="22">
        <v>0</v>
      </c>
    </row>
    <row r="1102" spans="1:14" x14ac:dyDescent="0.25">
      <c r="A1102" s="5" t="s">
        <v>4554</v>
      </c>
      <c r="B1102" s="5" t="s">
        <v>3590</v>
      </c>
      <c r="C1102" s="5" t="s">
        <v>849</v>
      </c>
      <c r="D1102" s="5" t="s">
        <v>3583</v>
      </c>
      <c r="E1102" s="5" t="s">
        <v>3584</v>
      </c>
      <c r="F1102" s="5" t="s">
        <v>853</v>
      </c>
      <c r="G1102" s="5" t="s">
        <v>3603</v>
      </c>
      <c r="H1102" s="51">
        <v>0</v>
      </c>
      <c r="I1102" s="22">
        <v>0</v>
      </c>
      <c r="J1102" s="22">
        <v>0</v>
      </c>
      <c r="K1102" s="22">
        <v>962.51</v>
      </c>
      <c r="L1102" s="47">
        <v>1000</v>
      </c>
      <c r="M1102" s="22">
        <v>0</v>
      </c>
      <c r="N1102" s="22">
        <v>0</v>
      </c>
    </row>
    <row r="1103" spans="1:14" x14ac:dyDescent="0.25">
      <c r="A1103" s="5" t="s">
        <v>4555</v>
      </c>
      <c r="B1103" s="5" t="s">
        <v>3590</v>
      </c>
      <c r="C1103" s="5" t="s">
        <v>849</v>
      </c>
      <c r="D1103" s="5" t="s">
        <v>3583</v>
      </c>
      <c r="E1103" s="5" t="s">
        <v>3584</v>
      </c>
      <c r="F1103" s="5" t="s">
        <v>853</v>
      </c>
      <c r="G1103" s="5" t="s">
        <v>3603</v>
      </c>
      <c r="H1103" s="51">
        <v>0</v>
      </c>
      <c r="I1103" s="22">
        <v>0</v>
      </c>
      <c r="J1103" s="22">
        <v>0</v>
      </c>
      <c r="K1103" s="22">
        <v>1203.6500000000001</v>
      </c>
      <c r="L1103" s="47">
        <v>1000</v>
      </c>
      <c r="M1103" s="22">
        <v>0</v>
      </c>
      <c r="N1103" s="22">
        <v>0</v>
      </c>
    </row>
    <row r="1104" spans="1:14" x14ac:dyDescent="0.25">
      <c r="A1104" s="5" t="s">
        <v>4556</v>
      </c>
      <c r="B1104" s="5" t="s">
        <v>3590</v>
      </c>
      <c r="C1104" s="5" t="s">
        <v>849</v>
      </c>
      <c r="D1104" s="5" t="s">
        <v>3583</v>
      </c>
      <c r="E1104" s="5" t="s">
        <v>3584</v>
      </c>
      <c r="F1104" s="5" t="s">
        <v>853</v>
      </c>
      <c r="G1104" s="5" t="s">
        <v>3588</v>
      </c>
      <c r="H1104" s="51">
        <v>0</v>
      </c>
      <c r="I1104" s="22">
        <v>0</v>
      </c>
      <c r="J1104" s="22">
        <v>0</v>
      </c>
      <c r="K1104" s="22">
        <v>62</v>
      </c>
      <c r="L1104" s="47">
        <v>1000</v>
      </c>
      <c r="M1104" s="22">
        <v>0</v>
      </c>
      <c r="N1104" s="22">
        <v>0</v>
      </c>
    </row>
    <row r="1105" spans="1:14" x14ac:dyDescent="0.25">
      <c r="A1105" s="5" t="s">
        <v>4557</v>
      </c>
      <c r="B1105" s="5" t="s">
        <v>3590</v>
      </c>
      <c r="C1105" s="5" t="s">
        <v>849</v>
      </c>
      <c r="D1105" s="5" t="s">
        <v>3583</v>
      </c>
      <c r="E1105" s="5" t="s">
        <v>3584</v>
      </c>
      <c r="F1105" s="5" t="s">
        <v>853</v>
      </c>
      <c r="G1105" s="5" t="s">
        <v>3588</v>
      </c>
      <c r="H1105" s="51">
        <v>0</v>
      </c>
      <c r="I1105" s="22">
        <v>0</v>
      </c>
      <c r="J1105" s="22">
        <v>0</v>
      </c>
      <c r="K1105" s="22">
        <v>60.28</v>
      </c>
      <c r="L1105" s="47">
        <v>1000</v>
      </c>
      <c r="M1105" s="22">
        <v>0</v>
      </c>
      <c r="N1105" s="22">
        <v>0</v>
      </c>
    </row>
    <row r="1106" spans="1:14" x14ac:dyDescent="0.25">
      <c r="A1106" s="5" t="s">
        <v>4558</v>
      </c>
      <c r="B1106" s="5" t="s">
        <v>3590</v>
      </c>
      <c r="C1106" s="5" t="s">
        <v>849</v>
      </c>
      <c r="D1106" s="5" t="s">
        <v>3583</v>
      </c>
      <c r="E1106" s="5" t="s">
        <v>3584</v>
      </c>
      <c r="F1106" s="5" t="s">
        <v>853</v>
      </c>
      <c r="G1106" s="5" t="s">
        <v>3588</v>
      </c>
      <c r="H1106" s="51">
        <v>0</v>
      </c>
      <c r="I1106" s="22">
        <v>0</v>
      </c>
      <c r="J1106" s="22">
        <v>0</v>
      </c>
      <c r="K1106" s="22">
        <v>62</v>
      </c>
      <c r="L1106" s="47">
        <v>1000</v>
      </c>
      <c r="M1106" s="22">
        <v>0</v>
      </c>
      <c r="N1106" s="22">
        <v>0</v>
      </c>
    </row>
    <row r="1107" spans="1:14" x14ac:dyDescent="0.25">
      <c r="A1107" s="5" t="s">
        <v>4559</v>
      </c>
      <c r="B1107" s="5" t="s">
        <v>3590</v>
      </c>
      <c r="C1107" s="5" t="s">
        <v>849</v>
      </c>
      <c r="D1107" s="5" t="s">
        <v>3583</v>
      </c>
      <c r="E1107" s="5" t="s">
        <v>3584</v>
      </c>
      <c r="F1107" s="5" t="s">
        <v>853</v>
      </c>
      <c r="G1107" s="5" t="s">
        <v>3588</v>
      </c>
      <c r="H1107" s="51">
        <v>0</v>
      </c>
      <c r="I1107" s="22">
        <v>0</v>
      </c>
      <c r="J1107" s="22">
        <v>0</v>
      </c>
      <c r="K1107" s="22">
        <v>60.28</v>
      </c>
      <c r="L1107" s="47">
        <v>1000</v>
      </c>
      <c r="M1107" s="22">
        <v>0</v>
      </c>
      <c r="N1107" s="22">
        <v>0</v>
      </c>
    </row>
    <row r="1108" spans="1:14" x14ac:dyDescent="0.25">
      <c r="A1108" s="5" t="s">
        <v>4560</v>
      </c>
      <c r="B1108" s="5" t="s">
        <v>3590</v>
      </c>
      <c r="C1108" s="5" t="s">
        <v>849</v>
      </c>
      <c r="D1108" s="5" t="s">
        <v>3583</v>
      </c>
      <c r="E1108" s="5" t="s">
        <v>3584</v>
      </c>
      <c r="F1108" s="5" t="s">
        <v>851</v>
      </c>
      <c r="G1108" s="5" t="s">
        <v>3588</v>
      </c>
      <c r="H1108" s="51">
        <v>94000</v>
      </c>
      <c r="I1108" s="22">
        <v>5876.93</v>
      </c>
      <c r="J1108" s="22">
        <v>62.52</v>
      </c>
      <c r="K1108" s="22">
        <v>62</v>
      </c>
      <c r="L1108" s="47">
        <v>1000</v>
      </c>
      <c r="M1108" s="22">
        <v>5876.93</v>
      </c>
      <c r="N1108" s="22">
        <v>0</v>
      </c>
    </row>
    <row r="1109" spans="1:14" x14ac:dyDescent="0.25">
      <c r="A1109" s="5" t="s">
        <v>4561</v>
      </c>
      <c r="B1109" s="5" t="s">
        <v>3590</v>
      </c>
      <c r="C1109" s="5" t="s">
        <v>849</v>
      </c>
      <c r="D1109" s="5" t="s">
        <v>3583</v>
      </c>
      <c r="E1109" s="5" t="s">
        <v>3584</v>
      </c>
      <c r="F1109" s="5" t="s">
        <v>851</v>
      </c>
      <c r="G1109" s="5" t="s">
        <v>3588</v>
      </c>
      <c r="H1109" s="51">
        <v>170500</v>
      </c>
      <c r="I1109" s="22">
        <v>20650.2</v>
      </c>
      <c r="J1109" s="22">
        <v>121.12</v>
      </c>
      <c r="K1109" s="22">
        <v>62</v>
      </c>
      <c r="L1109" s="47">
        <v>1000</v>
      </c>
      <c r="M1109" s="22">
        <v>20650.2</v>
      </c>
      <c r="N1109" s="22">
        <v>0</v>
      </c>
    </row>
    <row r="1110" spans="1:14" hidden="1" x14ac:dyDescent="0.25">
      <c r="A1110" s="5" t="s">
        <v>4562</v>
      </c>
      <c r="B1110" s="5" t="s">
        <v>3592</v>
      </c>
      <c r="C1110" s="5" t="s">
        <v>849</v>
      </c>
      <c r="D1110" s="5" t="s">
        <v>3583</v>
      </c>
      <c r="E1110" s="5" t="s">
        <v>3584</v>
      </c>
      <c r="F1110" s="5" t="s">
        <v>853</v>
      </c>
      <c r="G1110" s="5" t="s">
        <v>3603</v>
      </c>
      <c r="H1110" s="51">
        <v>0</v>
      </c>
      <c r="I1110" s="22">
        <v>0</v>
      </c>
      <c r="J1110" s="22">
        <v>0</v>
      </c>
      <c r="K1110" s="22">
        <v>985.46</v>
      </c>
      <c r="L1110" s="47">
        <v>1000</v>
      </c>
      <c r="M1110" s="22">
        <v>0</v>
      </c>
      <c r="N1110" s="22">
        <v>0</v>
      </c>
    </row>
    <row r="1111" spans="1:14" hidden="1" x14ac:dyDescent="0.25">
      <c r="A1111" s="5" t="s">
        <v>4563</v>
      </c>
      <c r="B1111" s="5" t="s">
        <v>3592</v>
      </c>
      <c r="C1111" s="5" t="s">
        <v>849</v>
      </c>
      <c r="D1111" s="5" t="s">
        <v>3583</v>
      </c>
      <c r="E1111" s="5" t="s">
        <v>3584</v>
      </c>
      <c r="F1111" s="5" t="s">
        <v>853</v>
      </c>
      <c r="G1111" s="5" t="s">
        <v>3603</v>
      </c>
      <c r="H1111" s="51">
        <v>0</v>
      </c>
      <c r="I1111" s="22">
        <v>0</v>
      </c>
      <c r="J1111" s="22">
        <v>0</v>
      </c>
      <c r="K1111" s="22">
        <v>984.51</v>
      </c>
      <c r="L1111" s="47">
        <v>1000</v>
      </c>
      <c r="M1111" s="22">
        <v>0</v>
      </c>
      <c r="N1111" s="22">
        <v>0</v>
      </c>
    </row>
    <row r="1112" spans="1:14" hidden="1" x14ac:dyDescent="0.25">
      <c r="A1112" s="5" t="s">
        <v>4564</v>
      </c>
      <c r="B1112" s="5" t="s">
        <v>3592</v>
      </c>
      <c r="C1112" s="5" t="s">
        <v>849</v>
      </c>
      <c r="D1112" s="5" t="s">
        <v>3583</v>
      </c>
      <c r="E1112" s="5" t="s">
        <v>3584</v>
      </c>
      <c r="F1112" s="5" t="s">
        <v>851</v>
      </c>
      <c r="G1112" s="5" t="s">
        <v>3588</v>
      </c>
      <c r="H1112" s="51">
        <v>13400</v>
      </c>
      <c r="I1112" s="22">
        <v>818.33</v>
      </c>
      <c r="J1112" s="22">
        <v>61.07</v>
      </c>
      <c r="K1112" s="22">
        <v>61.37</v>
      </c>
      <c r="L1112" s="47">
        <v>1000</v>
      </c>
      <c r="M1112" s="22">
        <v>818.33</v>
      </c>
      <c r="N1112" s="22">
        <v>0</v>
      </c>
    </row>
    <row r="1113" spans="1:14" hidden="1" x14ac:dyDescent="0.25">
      <c r="A1113" s="5" t="s">
        <v>4565</v>
      </c>
      <c r="B1113" s="5" t="s">
        <v>3592</v>
      </c>
      <c r="C1113" s="5" t="s">
        <v>849</v>
      </c>
      <c r="D1113" s="5" t="s">
        <v>3583</v>
      </c>
      <c r="E1113" s="5" t="s">
        <v>3584</v>
      </c>
      <c r="F1113" s="5" t="s">
        <v>851</v>
      </c>
      <c r="G1113" s="5" t="s">
        <v>3588</v>
      </c>
      <c r="H1113" s="51">
        <v>4000</v>
      </c>
      <c r="I1113" s="22">
        <v>246.3</v>
      </c>
      <c r="J1113" s="22">
        <v>61.58</v>
      </c>
      <c r="K1113" s="22">
        <v>61.9</v>
      </c>
      <c r="L1113" s="47">
        <v>1000</v>
      </c>
      <c r="M1113" s="22">
        <v>246.3</v>
      </c>
      <c r="N1113" s="22">
        <v>0</v>
      </c>
    </row>
    <row r="1114" spans="1:14" x14ac:dyDescent="0.25">
      <c r="A1114" s="5" t="s">
        <v>4566</v>
      </c>
      <c r="B1114" s="5" t="s">
        <v>3590</v>
      </c>
      <c r="C1114" s="5" t="s">
        <v>849</v>
      </c>
      <c r="D1114" s="5" t="s">
        <v>3583</v>
      </c>
      <c r="E1114" s="5" t="s">
        <v>3584</v>
      </c>
      <c r="F1114" s="5" t="s">
        <v>853</v>
      </c>
      <c r="G1114" s="5" t="s">
        <v>3588</v>
      </c>
      <c r="H1114" s="51">
        <v>0</v>
      </c>
      <c r="I1114" s="22">
        <v>0</v>
      </c>
      <c r="J1114" s="22">
        <v>60.49</v>
      </c>
      <c r="K1114" s="22">
        <v>60.95</v>
      </c>
      <c r="L1114" s="47">
        <v>1000</v>
      </c>
      <c r="M1114" s="22">
        <v>0</v>
      </c>
      <c r="N1114" s="22">
        <v>0</v>
      </c>
    </row>
    <row r="1115" spans="1:14" x14ac:dyDescent="0.25">
      <c r="A1115" s="5" t="s">
        <v>4567</v>
      </c>
      <c r="B1115" s="5" t="s">
        <v>3590</v>
      </c>
      <c r="C1115" s="5" t="s">
        <v>849</v>
      </c>
      <c r="D1115" s="5" t="s">
        <v>3583</v>
      </c>
      <c r="E1115" s="5" t="s">
        <v>3584</v>
      </c>
      <c r="F1115" s="5" t="s">
        <v>851</v>
      </c>
      <c r="G1115" s="5" t="s">
        <v>3588</v>
      </c>
      <c r="H1115" s="51">
        <v>8000</v>
      </c>
      <c r="I1115" s="22">
        <v>476.5</v>
      </c>
      <c r="J1115" s="22">
        <v>59.56</v>
      </c>
      <c r="K1115" s="22">
        <v>60</v>
      </c>
      <c r="L1115" s="47">
        <v>1000</v>
      </c>
      <c r="M1115" s="22">
        <v>476.5</v>
      </c>
      <c r="N1115" s="22">
        <v>0</v>
      </c>
    </row>
    <row r="1116" spans="1:14" x14ac:dyDescent="0.25">
      <c r="A1116" s="5" t="s">
        <v>4568</v>
      </c>
      <c r="B1116" s="5" t="s">
        <v>3590</v>
      </c>
      <c r="C1116" s="5" t="s">
        <v>849</v>
      </c>
      <c r="D1116" s="5" t="s">
        <v>3583</v>
      </c>
      <c r="E1116" s="5" t="s">
        <v>3584</v>
      </c>
      <c r="F1116" s="5" t="s">
        <v>853</v>
      </c>
      <c r="G1116" s="5" t="s">
        <v>3603</v>
      </c>
      <c r="H1116" s="51">
        <v>0</v>
      </c>
      <c r="I1116" s="22">
        <v>0</v>
      </c>
      <c r="J1116" s="22">
        <v>0</v>
      </c>
      <c r="K1116" s="22">
        <v>989.65</v>
      </c>
      <c r="L1116" s="47">
        <v>1000</v>
      </c>
      <c r="M1116" s="22">
        <v>0</v>
      </c>
      <c r="N1116" s="22">
        <v>0</v>
      </c>
    </row>
    <row r="1117" spans="1:14" x14ac:dyDescent="0.25">
      <c r="A1117" s="5" t="s">
        <v>4569</v>
      </c>
      <c r="B1117" s="5" t="s">
        <v>3590</v>
      </c>
      <c r="C1117" s="5" t="s">
        <v>849</v>
      </c>
      <c r="D1117" s="5" t="s">
        <v>3583</v>
      </c>
      <c r="E1117" s="5" t="s">
        <v>3584</v>
      </c>
      <c r="F1117" s="5" t="s">
        <v>851</v>
      </c>
      <c r="G1117" s="5" t="s">
        <v>3588</v>
      </c>
      <c r="H1117" s="51">
        <v>21049</v>
      </c>
      <c r="I1117" s="22">
        <v>6545.66</v>
      </c>
      <c r="J1117" s="22">
        <v>310.97000000000003</v>
      </c>
      <c r="K1117" s="22">
        <v>306.64</v>
      </c>
      <c r="L1117" s="47">
        <v>1000</v>
      </c>
      <c r="M1117" s="22">
        <v>6545.66</v>
      </c>
      <c r="N1117" s="22">
        <v>0</v>
      </c>
    </row>
    <row r="1118" spans="1:14" x14ac:dyDescent="0.25">
      <c r="A1118" s="5" t="s">
        <v>4570</v>
      </c>
      <c r="B1118" s="5" t="s">
        <v>3590</v>
      </c>
      <c r="C1118" s="5" t="s">
        <v>849</v>
      </c>
      <c r="D1118" s="5" t="s">
        <v>3583</v>
      </c>
      <c r="E1118" s="5" t="s">
        <v>3584</v>
      </c>
      <c r="F1118" s="5" t="s">
        <v>851</v>
      </c>
      <c r="G1118" s="5" t="s">
        <v>3588</v>
      </c>
      <c r="H1118" s="51">
        <v>11245</v>
      </c>
      <c r="I1118" s="22">
        <v>3502.03</v>
      </c>
      <c r="J1118" s="22">
        <v>311.43</v>
      </c>
      <c r="K1118" s="22">
        <v>306.99</v>
      </c>
      <c r="L1118" s="47">
        <v>1000</v>
      </c>
      <c r="M1118" s="22">
        <v>3502.03</v>
      </c>
      <c r="N1118" s="22">
        <v>0</v>
      </c>
    </row>
    <row r="1119" spans="1:14" x14ac:dyDescent="0.25">
      <c r="A1119" s="5" t="s">
        <v>4571</v>
      </c>
      <c r="B1119" s="5" t="s">
        <v>3590</v>
      </c>
      <c r="C1119" s="5" t="s">
        <v>849</v>
      </c>
      <c r="D1119" s="5" t="s">
        <v>3583</v>
      </c>
      <c r="E1119" s="5" t="s">
        <v>3584</v>
      </c>
      <c r="F1119" s="5" t="s">
        <v>851</v>
      </c>
      <c r="G1119" s="5" t="s">
        <v>3588</v>
      </c>
      <c r="H1119" s="51">
        <v>0</v>
      </c>
      <c r="I1119" s="22">
        <v>0</v>
      </c>
      <c r="J1119" s="22">
        <v>296.29000000000002</v>
      </c>
      <c r="K1119" s="22">
        <v>296.10000000000002</v>
      </c>
      <c r="L1119" s="47">
        <v>1000</v>
      </c>
      <c r="M1119" s="22">
        <v>0</v>
      </c>
      <c r="N1119" s="22">
        <v>0</v>
      </c>
    </row>
    <row r="1120" spans="1:14" x14ac:dyDescent="0.25">
      <c r="A1120" s="5" t="s">
        <v>4572</v>
      </c>
      <c r="B1120" s="5" t="s">
        <v>3590</v>
      </c>
      <c r="C1120" s="5" t="s">
        <v>849</v>
      </c>
      <c r="D1120" s="5" t="s">
        <v>3583</v>
      </c>
      <c r="E1120" s="5" t="s">
        <v>3584</v>
      </c>
      <c r="F1120" s="5" t="s">
        <v>853</v>
      </c>
      <c r="G1120" s="5" t="s">
        <v>3588</v>
      </c>
      <c r="H1120" s="51">
        <v>0</v>
      </c>
      <c r="I1120" s="22">
        <v>0</v>
      </c>
      <c r="J1120" s="22">
        <v>0</v>
      </c>
      <c r="K1120" s="22">
        <v>137.29</v>
      </c>
      <c r="L1120" s="47">
        <v>1000</v>
      </c>
      <c r="M1120" s="22">
        <v>0</v>
      </c>
      <c r="N1120" s="22">
        <v>0</v>
      </c>
    </row>
    <row r="1121" spans="1:14" x14ac:dyDescent="0.25">
      <c r="A1121" s="5" t="s">
        <v>4573</v>
      </c>
      <c r="B1121" s="5" t="s">
        <v>3590</v>
      </c>
      <c r="C1121" s="5" t="s">
        <v>849</v>
      </c>
      <c r="D1121" s="5" t="s">
        <v>3583</v>
      </c>
      <c r="E1121" s="5" t="s">
        <v>3584</v>
      </c>
      <c r="F1121" s="5" t="s">
        <v>853</v>
      </c>
      <c r="G1121" s="5" t="s">
        <v>3603</v>
      </c>
      <c r="H1121" s="51">
        <v>0</v>
      </c>
      <c r="I1121" s="22">
        <v>0</v>
      </c>
      <c r="J1121" s="22">
        <v>0</v>
      </c>
      <c r="K1121" s="22">
        <v>2267.59</v>
      </c>
      <c r="L1121" s="47">
        <v>1000</v>
      </c>
      <c r="M1121" s="22">
        <v>0</v>
      </c>
      <c r="N1121" s="22">
        <v>0</v>
      </c>
    </row>
    <row r="1122" spans="1:14" hidden="1" x14ac:dyDescent="0.25">
      <c r="A1122" s="5" t="s">
        <v>4574</v>
      </c>
      <c r="B1122" s="5" t="s">
        <v>3586</v>
      </c>
      <c r="C1122" s="5" t="s">
        <v>849</v>
      </c>
      <c r="D1122" s="5" t="s">
        <v>3583</v>
      </c>
      <c r="E1122" s="5" t="s">
        <v>3584</v>
      </c>
      <c r="F1122" s="5" t="s">
        <v>853</v>
      </c>
      <c r="G1122" s="5" t="s">
        <v>3585</v>
      </c>
      <c r="H1122" s="51">
        <v>0</v>
      </c>
      <c r="I1122" s="22">
        <v>0</v>
      </c>
      <c r="J1122" s="22">
        <v>2170.5500000000002</v>
      </c>
      <c r="K1122" s="22">
        <v>2170.5500000000002</v>
      </c>
      <c r="L1122" s="47">
        <v>1000</v>
      </c>
      <c r="M1122" s="22">
        <v>0</v>
      </c>
      <c r="N1122" s="22">
        <v>0</v>
      </c>
    </row>
    <row r="1123" spans="1:14" hidden="1" x14ac:dyDescent="0.25">
      <c r="A1123" s="5" t="s">
        <v>4575</v>
      </c>
      <c r="B1123" s="5" t="s">
        <v>3586</v>
      </c>
      <c r="C1123" s="5" t="s">
        <v>849</v>
      </c>
      <c r="D1123" s="5" t="s">
        <v>3583</v>
      </c>
      <c r="E1123" s="5" t="s">
        <v>3584</v>
      </c>
      <c r="F1123" s="5" t="s">
        <v>853</v>
      </c>
      <c r="G1123" s="5" t="s">
        <v>3585</v>
      </c>
      <c r="H1123" s="51">
        <v>0</v>
      </c>
      <c r="I1123" s="22">
        <v>0</v>
      </c>
      <c r="J1123" s="22">
        <v>3574.8</v>
      </c>
      <c r="K1123" s="22">
        <v>3574.8</v>
      </c>
      <c r="L1123" s="47">
        <v>1000</v>
      </c>
      <c r="M1123" s="22">
        <v>0</v>
      </c>
      <c r="N1123" s="22">
        <v>0</v>
      </c>
    </row>
    <row r="1124" spans="1:14" hidden="1" x14ac:dyDescent="0.25">
      <c r="A1124" s="5" t="s">
        <v>4576</v>
      </c>
      <c r="B1124" s="5" t="s">
        <v>3592</v>
      </c>
      <c r="C1124" s="5" t="s">
        <v>849</v>
      </c>
      <c r="D1124" s="5" t="s">
        <v>3583</v>
      </c>
      <c r="E1124" s="5" t="s">
        <v>3584</v>
      </c>
      <c r="F1124" s="5" t="s">
        <v>853</v>
      </c>
      <c r="G1124" s="5" t="s">
        <v>3603</v>
      </c>
      <c r="H1124" s="51">
        <v>0</v>
      </c>
      <c r="I1124" s="22">
        <v>0</v>
      </c>
      <c r="J1124" s="22">
        <v>0</v>
      </c>
      <c r="K1124" s="22">
        <v>1001.1</v>
      </c>
      <c r="L1124" s="47">
        <v>1000</v>
      </c>
      <c r="M1124" s="22">
        <v>0</v>
      </c>
      <c r="N1124" s="22">
        <v>0</v>
      </c>
    </row>
    <row r="1125" spans="1:14" hidden="1" x14ac:dyDescent="0.25">
      <c r="A1125" s="5" t="s">
        <v>4577</v>
      </c>
      <c r="B1125" s="5" t="s">
        <v>3586</v>
      </c>
      <c r="C1125" s="5" t="s">
        <v>849</v>
      </c>
      <c r="D1125" s="5" t="s">
        <v>3583</v>
      </c>
      <c r="E1125" s="5" t="s">
        <v>3584</v>
      </c>
      <c r="F1125" s="5" t="s">
        <v>853</v>
      </c>
      <c r="G1125" s="5" t="s">
        <v>3588</v>
      </c>
      <c r="H1125" s="51">
        <v>0</v>
      </c>
      <c r="I1125" s="22">
        <v>0</v>
      </c>
      <c r="J1125" s="22">
        <v>186.44</v>
      </c>
      <c r="K1125" s="22">
        <v>183.24</v>
      </c>
      <c r="L1125" s="47">
        <v>1000</v>
      </c>
      <c r="M1125" s="22">
        <v>0</v>
      </c>
      <c r="N1125" s="22">
        <v>0</v>
      </c>
    </row>
    <row r="1126" spans="1:14" hidden="1" x14ac:dyDescent="0.25">
      <c r="A1126" s="5" t="s">
        <v>4578</v>
      </c>
      <c r="B1126" s="5" t="s">
        <v>3586</v>
      </c>
      <c r="C1126" s="5" t="s">
        <v>849</v>
      </c>
      <c r="D1126" s="5" t="s">
        <v>3583</v>
      </c>
      <c r="E1126" s="5" t="s">
        <v>3584</v>
      </c>
      <c r="F1126" s="5" t="s">
        <v>853</v>
      </c>
      <c r="G1126" s="5" t="s">
        <v>3588</v>
      </c>
      <c r="H1126" s="51">
        <v>0</v>
      </c>
      <c r="I1126" s="22">
        <v>0</v>
      </c>
      <c r="J1126" s="22">
        <v>181.69</v>
      </c>
      <c r="K1126" s="22">
        <v>187.01</v>
      </c>
      <c r="L1126" s="47">
        <v>1000</v>
      </c>
      <c r="M1126" s="22">
        <v>0</v>
      </c>
      <c r="N1126" s="22">
        <v>0</v>
      </c>
    </row>
    <row r="1127" spans="1:14" hidden="1" x14ac:dyDescent="0.25">
      <c r="A1127" s="5" t="s">
        <v>4579</v>
      </c>
      <c r="B1127" s="5" t="s">
        <v>3586</v>
      </c>
      <c r="C1127" s="5" t="s">
        <v>849</v>
      </c>
      <c r="D1127" s="5" t="s">
        <v>3583</v>
      </c>
      <c r="E1127" s="5" t="s">
        <v>3584</v>
      </c>
      <c r="F1127" s="5" t="s">
        <v>851</v>
      </c>
      <c r="G1127" s="5" t="s">
        <v>3588</v>
      </c>
      <c r="H1127" s="51">
        <v>54036</v>
      </c>
      <c r="I1127" s="22">
        <v>9853.89</v>
      </c>
      <c r="J1127" s="22">
        <v>182.36</v>
      </c>
      <c r="K1127" s="22">
        <v>183.93</v>
      </c>
      <c r="L1127" s="47">
        <v>1000</v>
      </c>
      <c r="M1127" s="22">
        <v>9853.89</v>
      </c>
      <c r="N1127" s="22">
        <v>0</v>
      </c>
    </row>
    <row r="1128" spans="1:14" hidden="1" x14ac:dyDescent="0.25">
      <c r="A1128" s="5" t="s">
        <v>4580</v>
      </c>
      <c r="B1128" s="5" t="s">
        <v>3586</v>
      </c>
      <c r="C1128" s="5" t="s">
        <v>849</v>
      </c>
      <c r="D1128" s="5" t="s">
        <v>3583</v>
      </c>
      <c r="E1128" s="5" t="s">
        <v>3584</v>
      </c>
      <c r="F1128" s="5" t="s">
        <v>851</v>
      </c>
      <c r="G1128" s="5" t="s">
        <v>3588</v>
      </c>
      <c r="H1128" s="51">
        <v>21172</v>
      </c>
      <c r="I1128" s="22">
        <v>3855.22</v>
      </c>
      <c r="J1128" s="22">
        <v>182.09</v>
      </c>
      <c r="K1128" s="22">
        <v>183.42</v>
      </c>
      <c r="L1128" s="47">
        <v>1000</v>
      </c>
      <c r="M1128" s="22">
        <v>3855.22</v>
      </c>
      <c r="N1128" s="22">
        <v>0</v>
      </c>
    </row>
    <row r="1129" spans="1:14" hidden="1" x14ac:dyDescent="0.25">
      <c r="A1129" s="5" t="s">
        <v>4581</v>
      </c>
      <c r="B1129" s="5" t="s">
        <v>3586</v>
      </c>
      <c r="C1129" s="5" t="s">
        <v>849</v>
      </c>
      <c r="D1129" s="5" t="s">
        <v>3583</v>
      </c>
      <c r="E1129" s="5" t="s">
        <v>3584</v>
      </c>
      <c r="F1129" s="5" t="s">
        <v>853</v>
      </c>
      <c r="G1129" s="5" t="s">
        <v>3603</v>
      </c>
      <c r="H1129" s="51">
        <v>0</v>
      </c>
      <c r="I1129" s="22">
        <v>0</v>
      </c>
      <c r="J1129" s="22">
        <v>0</v>
      </c>
      <c r="K1129" s="22">
        <v>1592.81</v>
      </c>
      <c r="L1129" s="47">
        <v>1000</v>
      </c>
      <c r="M1129" s="22">
        <v>0</v>
      </c>
      <c r="N1129" s="22">
        <v>0</v>
      </c>
    </row>
    <row r="1130" spans="1:14" hidden="1" x14ac:dyDescent="0.25">
      <c r="A1130" s="5" t="s">
        <v>4582</v>
      </c>
      <c r="B1130" s="5" t="s">
        <v>3586</v>
      </c>
      <c r="C1130" s="5" t="s">
        <v>849</v>
      </c>
      <c r="D1130" s="5" t="s">
        <v>3583</v>
      </c>
      <c r="E1130" s="5" t="s">
        <v>3584</v>
      </c>
      <c r="F1130" s="5" t="s">
        <v>853</v>
      </c>
      <c r="G1130" s="5" t="s">
        <v>3603</v>
      </c>
      <c r="H1130" s="51">
        <v>0</v>
      </c>
      <c r="I1130" s="22">
        <v>0</v>
      </c>
      <c r="J1130" s="22">
        <v>0</v>
      </c>
      <c r="K1130" s="22">
        <v>1368.94</v>
      </c>
      <c r="L1130" s="47">
        <v>1000</v>
      </c>
      <c r="M1130" s="22">
        <v>0</v>
      </c>
      <c r="N1130" s="22">
        <v>0</v>
      </c>
    </row>
    <row r="1131" spans="1:14" hidden="1" x14ac:dyDescent="0.25">
      <c r="A1131" s="5" t="s">
        <v>4583</v>
      </c>
      <c r="B1131" s="5" t="s">
        <v>3586</v>
      </c>
      <c r="C1131" s="5" t="s">
        <v>849</v>
      </c>
      <c r="D1131" s="5" t="s">
        <v>3583</v>
      </c>
      <c r="E1131" s="5" t="s">
        <v>3584</v>
      </c>
      <c r="F1131" s="5" t="s">
        <v>853</v>
      </c>
      <c r="G1131" s="5" t="s">
        <v>3603</v>
      </c>
      <c r="H1131" s="51">
        <v>0</v>
      </c>
      <c r="I1131" s="22">
        <v>0</v>
      </c>
      <c r="J1131" s="22">
        <v>0</v>
      </c>
      <c r="K1131" s="22">
        <v>1471.96</v>
      </c>
      <c r="L1131" s="47">
        <v>1000</v>
      </c>
      <c r="M1131" s="22">
        <v>0</v>
      </c>
      <c r="N1131" s="22">
        <v>0</v>
      </c>
    </row>
    <row r="1132" spans="1:14" hidden="1" x14ac:dyDescent="0.25">
      <c r="A1132" s="5" t="s">
        <v>4584</v>
      </c>
      <c r="B1132" s="5" t="s">
        <v>3586</v>
      </c>
      <c r="C1132" s="5" t="s">
        <v>849</v>
      </c>
      <c r="D1132" s="5" t="s">
        <v>3583</v>
      </c>
      <c r="E1132" s="5" t="s">
        <v>3584</v>
      </c>
      <c r="F1132" s="5" t="s">
        <v>853</v>
      </c>
      <c r="G1132" s="5" t="s">
        <v>3603</v>
      </c>
      <c r="H1132" s="51">
        <v>0</v>
      </c>
      <c r="I1132" s="22">
        <v>0</v>
      </c>
      <c r="J1132" s="22">
        <v>0</v>
      </c>
      <c r="K1132" s="22">
        <v>1798.05</v>
      </c>
      <c r="L1132" s="47">
        <v>1000</v>
      </c>
      <c r="M1132" s="22">
        <v>0</v>
      </c>
      <c r="N1132" s="22">
        <v>0</v>
      </c>
    </row>
    <row r="1133" spans="1:14" x14ac:dyDescent="0.25">
      <c r="A1133" s="5" t="s">
        <v>4585</v>
      </c>
      <c r="B1133" s="5" t="s">
        <v>3590</v>
      </c>
      <c r="C1133" s="5" t="s">
        <v>849</v>
      </c>
      <c r="D1133" s="5" t="s">
        <v>3583</v>
      </c>
      <c r="E1133" s="5" t="s">
        <v>3584</v>
      </c>
      <c r="F1133" s="5" t="s">
        <v>853</v>
      </c>
      <c r="G1133" s="5" t="s">
        <v>3603</v>
      </c>
      <c r="H1133" s="51">
        <v>0</v>
      </c>
      <c r="I1133" s="22">
        <v>0</v>
      </c>
      <c r="J1133" s="22">
        <v>0</v>
      </c>
      <c r="K1133" s="22">
        <v>672.38</v>
      </c>
      <c r="L1133" s="47">
        <v>1000</v>
      </c>
      <c r="M1133" s="22">
        <v>0</v>
      </c>
      <c r="N1133" s="22">
        <v>0</v>
      </c>
    </row>
    <row r="1134" spans="1:14" x14ac:dyDescent="0.25">
      <c r="A1134" s="5" t="s">
        <v>4586</v>
      </c>
      <c r="B1134" s="5" t="s">
        <v>3590</v>
      </c>
      <c r="C1134" s="5" t="s">
        <v>849</v>
      </c>
      <c r="D1134" s="5" t="s">
        <v>3583</v>
      </c>
      <c r="E1134" s="5" t="s">
        <v>3584</v>
      </c>
      <c r="F1134" s="5" t="s">
        <v>853</v>
      </c>
      <c r="G1134" s="5" t="s">
        <v>3603</v>
      </c>
      <c r="H1134" s="51">
        <v>0</v>
      </c>
      <c r="I1134" s="22">
        <v>0</v>
      </c>
      <c r="J1134" s="22">
        <v>0</v>
      </c>
      <c r="K1134" s="22">
        <v>828.52</v>
      </c>
      <c r="L1134" s="47">
        <v>1000</v>
      </c>
      <c r="M1134" s="22">
        <v>0</v>
      </c>
      <c r="N1134" s="22">
        <v>0</v>
      </c>
    </row>
    <row r="1135" spans="1:14" x14ac:dyDescent="0.25">
      <c r="A1135" s="5" t="s">
        <v>4587</v>
      </c>
      <c r="B1135" s="5" t="s">
        <v>3590</v>
      </c>
      <c r="C1135" s="5" t="s">
        <v>849</v>
      </c>
      <c r="D1135" s="5" t="s">
        <v>3583</v>
      </c>
      <c r="E1135" s="5" t="s">
        <v>3584</v>
      </c>
      <c r="F1135" s="5" t="s">
        <v>853</v>
      </c>
      <c r="G1135" s="5" t="s">
        <v>3603</v>
      </c>
      <c r="H1135" s="51">
        <v>0</v>
      </c>
      <c r="I1135" s="22">
        <v>0</v>
      </c>
      <c r="J1135" s="22">
        <v>0</v>
      </c>
      <c r="K1135" s="22">
        <v>1118.9100000000001</v>
      </c>
      <c r="L1135" s="47">
        <v>1000</v>
      </c>
      <c r="M1135" s="22">
        <v>0</v>
      </c>
      <c r="N1135" s="22">
        <v>0</v>
      </c>
    </row>
    <row r="1136" spans="1:14" x14ac:dyDescent="0.25">
      <c r="A1136" s="5" t="s">
        <v>4588</v>
      </c>
      <c r="B1136" s="5" t="s">
        <v>3590</v>
      </c>
      <c r="C1136" s="5" t="s">
        <v>849</v>
      </c>
      <c r="D1136" s="5" t="s">
        <v>3583</v>
      </c>
      <c r="E1136" s="5" t="s">
        <v>3584</v>
      </c>
      <c r="F1136" s="5" t="s">
        <v>853</v>
      </c>
      <c r="G1136" s="5" t="s">
        <v>3603</v>
      </c>
      <c r="H1136" s="51">
        <v>0</v>
      </c>
      <c r="I1136" s="22">
        <v>0</v>
      </c>
      <c r="J1136" s="22">
        <v>0</v>
      </c>
      <c r="K1136" s="22">
        <v>692.53</v>
      </c>
      <c r="L1136" s="47">
        <v>1000</v>
      </c>
      <c r="M1136" s="22">
        <v>0</v>
      </c>
      <c r="N1136" s="22">
        <v>0</v>
      </c>
    </row>
    <row r="1137" spans="1:14" x14ac:dyDescent="0.25">
      <c r="A1137" s="5" t="s">
        <v>4589</v>
      </c>
      <c r="B1137" s="5" t="s">
        <v>3590</v>
      </c>
      <c r="C1137" s="5" t="s">
        <v>849</v>
      </c>
      <c r="D1137" s="5" t="s">
        <v>3583</v>
      </c>
      <c r="E1137" s="5" t="s">
        <v>3584</v>
      </c>
      <c r="F1137" s="5" t="s">
        <v>853</v>
      </c>
      <c r="G1137" s="5" t="s">
        <v>3603</v>
      </c>
      <c r="H1137" s="51">
        <v>0</v>
      </c>
      <c r="I1137" s="22">
        <v>0</v>
      </c>
      <c r="J1137" s="22">
        <v>0</v>
      </c>
      <c r="K1137" s="22">
        <v>742.75</v>
      </c>
      <c r="L1137" s="47">
        <v>1000</v>
      </c>
      <c r="M1137" s="22">
        <v>0</v>
      </c>
      <c r="N1137" s="22">
        <v>0</v>
      </c>
    </row>
    <row r="1138" spans="1:14" x14ac:dyDescent="0.25">
      <c r="A1138" s="5" t="s">
        <v>4590</v>
      </c>
      <c r="B1138" s="5" t="s">
        <v>3590</v>
      </c>
      <c r="C1138" s="5" t="s">
        <v>849</v>
      </c>
      <c r="D1138" s="5" t="s">
        <v>3583</v>
      </c>
      <c r="E1138" s="5" t="s">
        <v>3584</v>
      </c>
      <c r="F1138" s="5" t="s">
        <v>853</v>
      </c>
      <c r="G1138" s="5" t="s">
        <v>3603</v>
      </c>
      <c r="H1138" s="51">
        <v>0</v>
      </c>
      <c r="I1138" s="22">
        <v>0</v>
      </c>
      <c r="J1138" s="22">
        <v>0</v>
      </c>
      <c r="K1138" s="22">
        <v>1002.33</v>
      </c>
      <c r="L1138" s="47">
        <v>1000</v>
      </c>
      <c r="M1138" s="22">
        <v>0</v>
      </c>
      <c r="N1138" s="22">
        <v>0</v>
      </c>
    </row>
    <row r="1139" spans="1:14" x14ac:dyDescent="0.25">
      <c r="A1139" s="5" t="s">
        <v>4591</v>
      </c>
      <c r="B1139" s="5" t="s">
        <v>3590</v>
      </c>
      <c r="C1139" s="5" t="s">
        <v>849</v>
      </c>
      <c r="D1139" s="5" t="s">
        <v>3583</v>
      </c>
      <c r="E1139" s="5" t="s">
        <v>3584</v>
      </c>
      <c r="F1139" s="5" t="s">
        <v>853</v>
      </c>
      <c r="G1139" s="5" t="s">
        <v>3603</v>
      </c>
      <c r="H1139" s="51">
        <v>0</v>
      </c>
      <c r="I1139" s="22">
        <v>0</v>
      </c>
      <c r="J1139" s="22">
        <v>0</v>
      </c>
      <c r="K1139" s="22">
        <v>790.59</v>
      </c>
      <c r="L1139" s="47">
        <v>1000</v>
      </c>
      <c r="M1139" s="22">
        <v>0</v>
      </c>
      <c r="N1139" s="22">
        <v>0</v>
      </c>
    </row>
    <row r="1140" spans="1:14" hidden="1" x14ac:dyDescent="0.25">
      <c r="A1140" s="5" t="s">
        <v>4592</v>
      </c>
      <c r="B1140" s="5" t="s">
        <v>3592</v>
      </c>
      <c r="C1140" s="5" t="s">
        <v>849</v>
      </c>
      <c r="D1140" s="5" t="s">
        <v>3583</v>
      </c>
      <c r="E1140" s="5" t="s">
        <v>3584</v>
      </c>
      <c r="F1140" s="5" t="s">
        <v>853</v>
      </c>
      <c r="G1140" s="5" t="s">
        <v>3603</v>
      </c>
      <c r="H1140" s="51">
        <v>0</v>
      </c>
      <c r="I1140" s="22">
        <v>0</v>
      </c>
      <c r="J1140" s="22">
        <v>0</v>
      </c>
      <c r="K1140" s="22">
        <v>1005.3</v>
      </c>
      <c r="L1140" s="47">
        <v>1000</v>
      </c>
      <c r="M1140" s="22">
        <v>0</v>
      </c>
      <c r="N1140" s="22">
        <v>0</v>
      </c>
    </row>
    <row r="1141" spans="1:14" hidden="1" x14ac:dyDescent="0.25">
      <c r="A1141" s="5" t="s">
        <v>4593</v>
      </c>
      <c r="B1141" s="5" t="s">
        <v>3592</v>
      </c>
      <c r="C1141" s="5" t="s">
        <v>849</v>
      </c>
      <c r="D1141" s="5" t="s">
        <v>3583</v>
      </c>
      <c r="E1141" s="5" t="s">
        <v>3584</v>
      </c>
      <c r="F1141" s="5" t="s">
        <v>853</v>
      </c>
      <c r="G1141" s="5" t="s">
        <v>3603</v>
      </c>
      <c r="H1141" s="51">
        <v>0</v>
      </c>
      <c r="I1141" s="22">
        <v>0</v>
      </c>
      <c r="J1141" s="22">
        <v>0</v>
      </c>
      <c r="K1141" s="22">
        <v>964.43</v>
      </c>
      <c r="L1141" s="47">
        <v>1000</v>
      </c>
      <c r="M1141" s="22">
        <v>0</v>
      </c>
      <c r="N1141" s="22">
        <v>0</v>
      </c>
    </row>
    <row r="1142" spans="1:14" hidden="1" x14ac:dyDescent="0.25">
      <c r="A1142" s="5" t="s">
        <v>4594</v>
      </c>
      <c r="B1142" s="5" t="s">
        <v>3592</v>
      </c>
      <c r="C1142" s="5" t="s">
        <v>849</v>
      </c>
      <c r="D1142" s="5" t="s">
        <v>3583</v>
      </c>
      <c r="E1142" s="5" t="s">
        <v>3584</v>
      </c>
      <c r="F1142" s="5" t="s">
        <v>853</v>
      </c>
      <c r="G1142" s="5" t="s">
        <v>3603</v>
      </c>
      <c r="H1142" s="51">
        <v>0</v>
      </c>
      <c r="I1142" s="22">
        <v>0</v>
      </c>
      <c r="J1142" s="22">
        <v>0</v>
      </c>
      <c r="K1142" s="22">
        <v>1071.02</v>
      </c>
      <c r="L1142" s="47">
        <v>1000</v>
      </c>
      <c r="M1142" s="22">
        <v>0</v>
      </c>
      <c r="N1142" s="22">
        <v>0</v>
      </c>
    </row>
    <row r="1143" spans="1:14" hidden="1" x14ac:dyDescent="0.25">
      <c r="A1143" s="5" t="s">
        <v>4595</v>
      </c>
      <c r="B1143" s="5" t="s">
        <v>3586</v>
      </c>
      <c r="C1143" s="5" t="s">
        <v>849</v>
      </c>
      <c r="D1143" s="5" t="s">
        <v>3583</v>
      </c>
      <c r="E1143" s="5" t="s">
        <v>3584</v>
      </c>
      <c r="F1143" s="5" t="s">
        <v>853</v>
      </c>
      <c r="G1143" s="5" t="s">
        <v>3603</v>
      </c>
      <c r="H1143" s="51">
        <v>0</v>
      </c>
      <c r="I1143" s="22">
        <v>0</v>
      </c>
      <c r="J1143" s="22">
        <v>7485.45</v>
      </c>
      <c r="K1143" s="22">
        <v>7897.82</v>
      </c>
      <c r="L1143" s="47">
        <v>1000</v>
      </c>
      <c r="M1143" s="22">
        <v>0</v>
      </c>
      <c r="N1143" s="22">
        <v>0</v>
      </c>
    </row>
    <row r="1144" spans="1:14" hidden="1" x14ac:dyDescent="0.25">
      <c r="A1144" s="5" t="s">
        <v>4596</v>
      </c>
      <c r="B1144" s="5" t="s">
        <v>3586</v>
      </c>
      <c r="C1144" s="5" t="s">
        <v>849</v>
      </c>
      <c r="D1144" s="5" t="s">
        <v>3583</v>
      </c>
      <c r="E1144" s="5" t="s">
        <v>3584</v>
      </c>
      <c r="F1144" s="5" t="s">
        <v>853</v>
      </c>
      <c r="G1144" s="5" t="s">
        <v>3603</v>
      </c>
      <c r="H1144" s="51">
        <v>0</v>
      </c>
      <c r="I1144" s="22">
        <v>0</v>
      </c>
      <c r="J1144" s="22">
        <v>5205.29</v>
      </c>
      <c r="K1144" s="22">
        <v>6008.88</v>
      </c>
      <c r="L1144" s="47">
        <v>1000</v>
      </c>
      <c r="M1144" s="22">
        <v>0</v>
      </c>
      <c r="N1144" s="22">
        <v>0</v>
      </c>
    </row>
    <row r="1145" spans="1:14" hidden="1" x14ac:dyDescent="0.25">
      <c r="A1145" s="5" t="s">
        <v>4597</v>
      </c>
      <c r="B1145" s="5" t="s">
        <v>3586</v>
      </c>
      <c r="C1145" s="5" t="s">
        <v>849</v>
      </c>
      <c r="D1145" s="5" t="s">
        <v>3583</v>
      </c>
      <c r="E1145" s="5" t="s">
        <v>3584</v>
      </c>
      <c r="F1145" s="5" t="s">
        <v>851</v>
      </c>
      <c r="G1145" s="5" t="s">
        <v>3588</v>
      </c>
      <c r="H1145" s="51">
        <v>94448</v>
      </c>
      <c r="I1145" s="22">
        <v>17867.689999999999</v>
      </c>
      <c r="J1145" s="22">
        <v>189.18</v>
      </c>
      <c r="K1145" s="22">
        <v>182.28</v>
      </c>
      <c r="L1145" s="47">
        <v>1000</v>
      </c>
      <c r="M1145" s="22">
        <v>17867.689999999999</v>
      </c>
      <c r="N1145" s="22">
        <v>0</v>
      </c>
    </row>
    <row r="1146" spans="1:14" hidden="1" x14ac:dyDescent="0.25">
      <c r="A1146" s="5" t="s">
        <v>4598</v>
      </c>
      <c r="B1146" s="5" t="s">
        <v>3586</v>
      </c>
      <c r="C1146" s="5" t="s">
        <v>849</v>
      </c>
      <c r="D1146" s="5" t="s">
        <v>3583</v>
      </c>
      <c r="E1146" s="5" t="s">
        <v>3584</v>
      </c>
      <c r="F1146" s="5" t="s">
        <v>851</v>
      </c>
      <c r="G1146" s="5" t="s">
        <v>3588</v>
      </c>
      <c r="H1146" s="51">
        <v>16274</v>
      </c>
      <c r="I1146" s="22">
        <v>2959.18</v>
      </c>
      <c r="J1146" s="22">
        <v>181.83</v>
      </c>
      <c r="K1146" s="22">
        <v>182.16</v>
      </c>
      <c r="L1146" s="47">
        <v>1000</v>
      </c>
      <c r="M1146" s="22">
        <v>2959.18</v>
      </c>
      <c r="N1146" s="22">
        <v>0</v>
      </c>
    </row>
    <row r="1147" spans="1:14" hidden="1" x14ac:dyDescent="0.25">
      <c r="A1147" s="5" t="s">
        <v>4599</v>
      </c>
      <c r="B1147" s="5" t="s">
        <v>3586</v>
      </c>
      <c r="C1147" s="5" t="s">
        <v>849</v>
      </c>
      <c r="D1147" s="5" t="s">
        <v>3583</v>
      </c>
      <c r="E1147" s="5" t="s">
        <v>3584</v>
      </c>
      <c r="F1147" s="5" t="s">
        <v>851</v>
      </c>
      <c r="G1147" s="5" t="s">
        <v>3588</v>
      </c>
      <c r="H1147" s="51">
        <v>39816</v>
      </c>
      <c r="I1147" s="22">
        <v>7192.31</v>
      </c>
      <c r="J1147" s="22">
        <v>180.64</v>
      </c>
      <c r="K1147" s="22">
        <v>183.24</v>
      </c>
      <c r="L1147" s="47">
        <v>1000</v>
      </c>
      <c r="M1147" s="22">
        <v>7192.31</v>
      </c>
      <c r="N1147" s="22">
        <v>0</v>
      </c>
    </row>
    <row r="1148" spans="1:14" hidden="1" x14ac:dyDescent="0.25">
      <c r="A1148" s="5" t="s">
        <v>4600</v>
      </c>
      <c r="B1148" s="5" t="s">
        <v>3586</v>
      </c>
      <c r="C1148" s="5" t="s">
        <v>849</v>
      </c>
      <c r="D1148" s="5" t="s">
        <v>3583</v>
      </c>
      <c r="E1148" s="5" t="s">
        <v>3584</v>
      </c>
      <c r="F1148" s="5" t="s">
        <v>853</v>
      </c>
      <c r="G1148" s="5" t="s">
        <v>3603</v>
      </c>
      <c r="H1148" s="51">
        <v>0</v>
      </c>
      <c r="I1148" s="22">
        <v>0</v>
      </c>
      <c r="J1148" s="22">
        <v>0</v>
      </c>
      <c r="K1148" s="22">
        <v>830.75</v>
      </c>
      <c r="L1148" s="47">
        <v>1000</v>
      </c>
      <c r="M1148" s="22">
        <v>0</v>
      </c>
      <c r="N1148" s="22">
        <v>0</v>
      </c>
    </row>
    <row r="1149" spans="1:14" hidden="1" x14ac:dyDescent="0.25">
      <c r="A1149" s="5" t="s">
        <v>4601</v>
      </c>
      <c r="B1149" s="5" t="s">
        <v>3586</v>
      </c>
      <c r="C1149" s="5" t="s">
        <v>849</v>
      </c>
      <c r="D1149" s="5" t="s">
        <v>3583</v>
      </c>
      <c r="E1149" s="5" t="s">
        <v>3584</v>
      </c>
      <c r="F1149" s="5" t="s">
        <v>851</v>
      </c>
      <c r="G1149" s="5" t="s">
        <v>3588</v>
      </c>
      <c r="H1149" s="51">
        <v>472242</v>
      </c>
      <c r="I1149" s="22">
        <v>88953.44</v>
      </c>
      <c r="J1149" s="22">
        <v>188.36</v>
      </c>
      <c r="K1149" s="22">
        <v>181.89</v>
      </c>
      <c r="L1149" s="47">
        <v>1000</v>
      </c>
      <c r="M1149" s="22">
        <v>88953.44</v>
      </c>
      <c r="N1149" s="22">
        <v>0</v>
      </c>
    </row>
    <row r="1150" spans="1:14" hidden="1" x14ac:dyDescent="0.25">
      <c r="A1150" s="5" t="s">
        <v>4602</v>
      </c>
      <c r="B1150" s="5" t="s">
        <v>3586</v>
      </c>
      <c r="C1150" s="5" t="s">
        <v>849</v>
      </c>
      <c r="D1150" s="5" t="s">
        <v>3583</v>
      </c>
      <c r="E1150" s="5" t="s">
        <v>3584</v>
      </c>
      <c r="F1150" s="5" t="s">
        <v>853</v>
      </c>
      <c r="G1150" s="5" t="s">
        <v>3588</v>
      </c>
      <c r="H1150" s="51">
        <v>0</v>
      </c>
      <c r="I1150" s="22">
        <v>0</v>
      </c>
      <c r="J1150" s="22">
        <v>0</v>
      </c>
      <c r="K1150" s="22">
        <v>193.27</v>
      </c>
      <c r="L1150" s="47">
        <v>1000</v>
      </c>
      <c r="M1150" s="22">
        <v>0</v>
      </c>
      <c r="N1150" s="22">
        <v>0</v>
      </c>
    </row>
    <row r="1151" spans="1:14" hidden="1" x14ac:dyDescent="0.25">
      <c r="A1151" s="5" t="s">
        <v>4603</v>
      </c>
      <c r="B1151" s="5" t="s">
        <v>3586</v>
      </c>
      <c r="C1151" s="5" t="s">
        <v>849</v>
      </c>
      <c r="D1151" s="5" t="s">
        <v>3583</v>
      </c>
      <c r="E1151" s="5" t="s">
        <v>3584</v>
      </c>
      <c r="F1151" s="5" t="s">
        <v>851</v>
      </c>
      <c r="G1151" s="5" t="s">
        <v>3588</v>
      </c>
      <c r="H1151" s="51">
        <v>32232</v>
      </c>
      <c r="I1151" s="22">
        <v>6213.31</v>
      </c>
      <c r="J1151" s="22">
        <v>192.77</v>
      </c>
      <c r="K1151" s="22">
        <v>182.35</v>
      </c>
      <c r="L1151" s="47">
        <v>1000</v>
      </c>
      <c r="M1151" s="22">
        <v>6213.31</v>
      </c>
      <c r="N1151" s="22">
        <v>0</v>
      </c>
    </row>
    <row r="1152" spans="1:14" hidden="1" x14ac:dyDescent="0.25">
      <c r="A1152" s="5" t="s">
        <v>4604</v>
      </c>
      <c r="B1152" s="5" t="s">
        <v>3586</v>
      </c>
      <c r="C1152" s="5" t="s">
        <v>849</v>
      </c>
      <c r="D1152" s="5" t="s">
        <v>3583</v>
      </c>
      <c r="E1152" s="5" t="s">
        <v>3584</v>
      </c>
      <c r="F1152" s="5" t="s">
        <v>851</v>
      </c>
      <c r="G1152" s="5" t="s">
        <v>3588</v>
      </c>
      <c r="H1152" s="51">
        <v>216790</v>
      </c>
      <c r="I1152" s="22">
        <v>41313.440000000002</v>
      </c>
      <c r="J1152" s="22">
        <v>190.57</v>
      </c>
      <c r="K1152" s="22">
        <v>182.2</v>
      </c>
      <c r="L1152" s="47">
        <v>1000</v>
      </c>
      <c r="M1152" s="22">
        <v>41313.440000000002</v>
      </c>
      <c r="N1152" s="22">
        <v>0</v>
      </c>
    </row>
    <row r="1153" spans="1:14" hidden="1" x14ac:dyDescent="0.25">
      <c r="A1153" s="5" t="s">
        <v>4605</v>
      </c>
      <c r="B1153" s="5" t="s">
        <v>3586</v>
      </c>
      <c r="C1153" s="5" t="s">
        <v>849</v>
      </c>
      <c r="D1153" s="5" t="s">
        <v>3583</v>
      </c>
      <c r="E1153" s="5" t="s">
        <v>3584</v>
      </c>
      <c r="F1153" s="5" t="s">
        <v>853</v>
      </c>
      <c r="G1153" s="5" t="s">
        <v>3588</v>
      </c>
      <c r="H1153" s="51">
        <v>0</v>
      </c>
      <c r="I1153" s="22">
        <v>0</v>
      </c>
      <c r="J1153" s="22">
        <v>0</v>
      </c>
      <c r="K1153" s="22">
        <v>328.25</v>
      </c>
      <c r="L1153" s="47">
        <v>1000</v>
      </c>
      <c r="M1153" s="22">
        <v>0</v>
      </c>
      <c r="N1153" s="22">
        <v>0</v>
      </c>
    </row>
    <row r="1154" spans="1:14" hidden="1" x14ac:dyDescent="0.25">
      <c r="A1154" s="5" t="s">
        <v>4606</v>
      </c>
      <c r="B1154" s="5" t="s">
        <v>3586</v>
      </c>
      <c r="C1154" s="5" t="s">
        <v>849</v>
      </c>
      <c r="D1154" s="5" t="s">
        <v>3583</v>
      </c>
      <c r="E1154" s="5" t="s">
        <v>3584</v>
      </c>
      <c r="F1154" s="5" t="s">
        <v>853</v>
      </c>
      <c r="G1154" s="5" t="s">
        <v>3588</v>
      </c>
      <c r="H1154" s="51">
        <v>0</v>
      </c>
      <c r="I1154" s="22">
        <v>0</v>
      </c>
      <c r="J1154" s="22">
        <v>0</v>
      </c>
      <c r="K1154" s="22">
        <v>193.27</v>
      </c>
      <c r="L1154" s="47">
        <v>1000</v>
      </c>
      <c r="M1154" s="22">
        <v>0</v>
      </c>
      <c r="N1154" s="22">
        <v>0</v>
      </c>
    </row>
    <row r="1155" spans="1:14" x14ac:dyDescent="0.25">
      <c r="A1155" s="5" t="s">
        <v>4607</v>
      </c>
      <c r="B1155" s="5" t="s">
        <v>3590</v>
      </c>
      <c r="C1155" s="5" t="s">
        <v>849</v>
      </c>
      <c r="D1155" s="5" t="s">
        <v>3583</v>
      </c>
      <c r="E1155" s="5" t="s">
        <v>3584</v>
      </c>
      <c r="F1155" s="5" t="s">
        <v>853</v>
      </c>
      <c r="G1155" s="5" t="s">
        <v>3603</v>
      </c>
      <c r="H1155" s="51">
        <v>0</v>
      </c>
      <c r="I1155" s="22">
        <v>0</v>
      </c>
      <c r="J1155" s="22">
        <v>0</v>
      </c>
      <c r="K1155" s="22">
        <v>1343.64</v>
      </c>
      <c r="L1155" s="47">
        <v>1000</v>
      </c>
      <c r="M1155" s="22">
        <v>0</v>
      </c>
      <c r="N1155" s="22">
        <v>0</v>
      </c>
    </row>
    <row r="1156" spans="1:14" x14ac:dyDescent="0.25">
      <c r="A1156" s="5" t="s">
        <v>4608</v>
      </c>
      <c r="B1156" s="5" t="s">
        <v>3590</v>
      </c>
      <c r="C1156" s="5" t="s">
        <v>849</v>
      </c>
      <c r="D1156" s="5" t="s">
        <v>3583</v>
      </c>
      <c r="E1156" s="5" t="s">
        <v>3584</v>
      </c>
      <c r="F1156" s="5" t="s">
        <v>853</v>
      </c>
      <c r="G1156" s="5" t="s">
        <v>3603</v>
      </c>
      <c r="H1156" s="51">
        <v>0</v>
      </c>
      <c r="I1156" s="22">
        <v>0</v>
      </c>
      <c r="J1156" s="22">
        <v>0</v>
      </c>
      <c r="K1156" s="22">
        <v>1227.67</v>
      </c>
      <c r="L1156" s="47">
        <v>1000</v>
      </c>
      <c r="M1156" s="22">
        <v>0</v>
      </c>
      <c r="N1156" s="22">
        <v>0</v>
      </c>
    </row>
    <row r="1157" spans="1:14" x14ac:dyDescent="0.25">
      <c r="A1157" s="5" t="s">
        <v>4609</v>
      </c>
      <c r="B1157" s="5" t="s">
        <v>3590</v>
      </c>
      <c r="C1157" s="5" t="s">
        <v>849</v>
      </c>
      <c r="D1157" s="5" t="s">
        <v>3583</v>
      </c>
      <c r="E1157" s="5" t="s">
        <v>3584</v>
      </c>
      <c r="F1157" s="5" t="s">
        <v>853</v>
      </c>
      <c r="G1157" s="5" t="s">
        <v>3603</v>
      </c>
      <c r="H1157" s="51">
        <v>0</v>
      </c>
      <c r="I1157" s="22">
        <v>0</v>
      </c>
      <c r="J1157" s="22">
        <v>0</v>
      </c>
      <c r="K1157" s="22">
        <v>1550.68</v>
      </c>
      <c r="L1157" s="47">
        <v>1000</v>
      </c>
      <c r="M1157" s="22">
        <v>0</v>
      </c>
      <c r="N1157" s="22">
        <v>0</v>
      </c>
    </row>
    <row r="1158" spans="1:14" x14ac:dyDescent="0.25">
      <c r="A1158" s="5" t="s">
        <v>4610</v>
      </c>
      <c r="B1158" s="5" t="s">
        <v>3590</v>
      </c>
      <c r="C1158" s="5" t="s">
        <v>849</v>
      </c>
      <c r="D1158" s="5" t="s">
        <v>3583</v>
      </c>
      <c r="E1158" s="5" t="s">
        <v>3584</v>
      </c>
      <c r="F1158" s="5" t="s">
        <v>853</v>
      </c>
      <c r="G1158" s="5" t="s">
        <v>3603</v>
      </c>
      <c r="H1158" s="51">
        <v>0</v>
      </c>
      <c r="I1158" s="22">
        <v>0</v>
      </c>
      <c r="J1158" s="22">
        <v>0</v>
      </c>
      <c r="K1158" s="22">
        <v>1264.23</v>
      </c>
      <c r="L1158" s="47">
        <v>1000</v>
      </c>
      <c r="M1158" s="22">
        <v>0</v>
      </c>
      <c r="N1158" s="22">
        <v>0</v>
      </c>
    </row>
    <row r="1159" spans="1:14" x14ac:dyDescent="0.25">
      <c r="A1159" s="5" t="s">
        <v>4611</v>
      </c>
      <c r="B1159" s="5" t="s">
        <v>3590</v>
      </c>
      <c r="C1159" s="5" t="s">
        <v>849</v>
      </c>
      <c r="D1159" s="5" t="s">
        <v>3583</v>
      </c>
      <c r="E1159" s="5" t="s">
        <v>3584</v>
      </c>
      <c r="F1159" s="5" t="s">
        <v>853</v>
      </c>
      <c r="G1159" s="5" t="s">
        <v>3603</v>
      </c>
      <c r="H1159" s="51">
        <v>0</v>
      </c>
      <c r="I1159" s="22">
        <v>0</v>
      </c>
      <c r="J1159" s="22">
        <v>0</v>
      </c>
      <c r="K1159" s="22">
        <v>219.55</v>
      </c>
      <c r="L1159" s="47">
        <v>1000</v>
      </c>
      <c r="M1159" s="22">
        <v>0</v>
      </c>
      <c r="N1159" s="22">
        <v>0</v>
      </c>
    </row>
    <row r="1160" spans="1:14" x14ac:dyDescent="0.25">
      <c r="A1160" s="5" t="s">
        <v>4612</v>
      </c>
      <c r="B1160" s="5" t="s">
        <v>3590</v>
      </c>
      <c r="C1160" s="5" t="s">
        <v>849</v>
      </c>
      <c r="D1160" s="5" t="s">
        <v>3583</v>
      </c>
      <c r="E1160" s="5" t="s">
        <v>3584</v>
      </c>
      <c r="F1160" s="5" t="s">
        <v>853</v>
      </c>
      <c r="G1160" s="5" t="s">
        <v>3603</v>
      </c>
      <c r="H1160" s="51">
        <v>0</v>
      </c>
      <c r="I1160" s="22">
        <v>0</v>
      </c>
      <c r="J1160" s="22">
        <v>0</v>
      </c>
      <c r="K1160" s="22">
        <v>246.23</v>
      </c>
      <c r="L1160" s="47">
        <v>1000</v>
      </c>
      <c r="M1160" s="22">
        <v>0</v>
      </c>
      <c r="N1160" s="22">
        <v>0</v>
      </c>
    </row>
    <row r="1161" spans="1:14" x14ac:dyDescent="0.25">
      <c r="A1161" s="5" t="s">
        <v>4613</v>
      </c>
      <c r="B1161" s="5" t="s">
        <v>3590</v>
      </c>
      <c r="C1161" s="5" t="s">
        <v>849</v>
      </c>
      <c r="D1161" s="5" t="s">
        <v>3583</v>
      </c>
      <c r="E1161" s="5" t="s">
        <v>3584</v>
      </c>
      <c r="F1161" s="5" t="s">
        <v>853</v>
      </c>
      <c r="G1161" s="5" t="s">
        <v>3603</v>
      </c>
      <c r="H1161" s="51">
        <v>0</v>
      </c>
      <c r="I1161" s="22">
        <v>0</v>
      </c>
      <c r="J1161" s="22">
        <v>143.81</v>
      </c>
      <c r="K1161" s="22">
        <v>141.24</v>
      </c>
      <c r="L1161" s="47">
        <v>1000</v>
      </c>
      <c r="M1161" s="22">
        <v>0</v>
      </c>
      <c r="N1161" s="22">
        <v>0</v>
      </c>
    </row>
    <row r="1162" spans="1:14" x14ac:dyDescent="0.25">
      <c r="A1162" s="5" t="s">
        <v>4614</v>
      </c>
      <c r="B1162" s="5" t="s">
        <v>3590</v>
      </c>
      <c r="C1162" s="5" t="s">
        <v>849</v>
      </c>
      <c r="D1162" s="5" t="s">
        <v>3583</v>
      </c>
      <c r="E1162" s="5" t="s">
        <v>3584</v>
      </c>
      <c r="F1162" s="5" t="s">
        <v>853</v>
      </c>
      <c r="G1162" s="5" t="s">
        <v>3603</v>
      </c>
      <c r="H1162" s="51">
        <v>0</v>
      </c>
      <c r="I1162" s="22">
        <v>0</v>
      </c>
      <c r="J1162" s="22">
        <v>0</v>
      </c>
      <c r="K1162" s="22">
        <v>269.55</v>
      </c>
      <c r="L1162" s="47">
        <v>1000</v>
      </c>
      <c r="M1162" s="22">
        <v>0</v>
      </c>
      <c r="N1162" s="22">
        <v>0</v>
      </c>
    </row>
    <row r="1163" spans="1:14" x14ac:dyDescent="0.25">
      <c r="A1163" s="5" t="s">
        <v>4615</v>
      </c>
      <c r="B1163" s="5" t="s">
        <v>3590</v>
      </c>
      <c r="C1163" s="5" t="s">
        <v>849</v>
      </c>
      <c r="D1163" s="5" t="s">
        <v>3583</v>
      </c>
      <c r="E1163" s="5" t="s">
        <v>3584</v>
      </c>
      <c r="F1163" s="5" t="s">
        <v>853</v>
      </c>
      <c r="G1163" s="5" t="s">
        <v>3603</v>
      </c>
      <c r="H1163" s="51">
        <v>0</v>
      </c>
      <c r="I1163" s="22">
        <v>0</v>
      </c>
      <c r="J1163" s="22">
        <v>0</v>
      </c>
      <c r="K1163" s="22">
        <v>277.55</v>
      </c>
      <c r="L1163" s="47">
        <v>1000</v>
      </c>
      <c r="M1163" s="22">
        <v>0</v>
      </c>
      <c r="N1163" s="22">
        <v>0</v>
      </c>
    </row>
    <row r="1164" spans="1:14" x14ac:dyDescent="0.25">
      <c r="A1164" s="5" t="s">
        <v>4616</v>
      </c>
      <c r="B1164" s="5" t="s">
        <v>3590</v>
      </c>
      <c r="C1164" s="5" t="s">
        <v>849</v>
      </c>
      <c r="D1164" s="5" t="s">
        <v>3583</v>
      </c>
      <c r="E1164" s="5" t="s">
        <v>3584</v>
      </c>
      <c r="F1164" s="5" t="s">
        <v>853</v>
      </c>
      <c r="G1164" s="5" t="s">
        <v>3603</v>
      </c>
      <c r="H1164" s="51">
        <v>0</v>
      </c>
      <c r="I1164" s="22">
        <v>0</v>
      </c>
      <c r="J1164" s="22">
        <v>0</v>
      </c>
      <c r="K1164" s="22">
        <v>253.61</v>
      </c>
      <c r="L1164" s="47">
        <v>1000</v>
      </c>
      <c r="M1164" s="22">
        <v>0</v>
      </c>
      <c r="N1164" s="22">
        <v>0</v>
      </c>
    </row>
    <row r="1165" spans="1:14" x14ac:dyDescent="0.25">
      <c r="A1165" s="5" t="s">
        <v>4617</v>
      </c>
      <c r="B1165" s="5" t="s">
        <v>3590</v>
      </c>
      <c r="C1165" s="5" t="s">
        <v>849</v>
      </c>
      <c r="D1165" s="5" t="s">
        <v>3583</v>
      </c>
      <c r="E1165" s="5" t="s">
        <v>3584</v>
      </c>
      <c r="F1165" s="5" t="s">
        <v>851</v>
      </c>
      <c r="G1165" s="5" t="s">
        <v>3588</v>
      </c>
      <c r="H1165" s="51">
        <v>13100</v>
      </c>
      <c r="I1165" s="22">
        <v>1037.8699999999999</v>
      </c>
      <c r="J1165" s="22">
        <v>79.23</v>
      </c>
      <c r="K1165" s="22">
        <v>80.66</v>
      </c>
      <c r="L1165" s="47">
        <v>1000</v>
      </c>
      <c r="M1165" s="22">
        <v>1037.8699999999999</v>
      </c>
      <c r="N1165" s="22">
        <v>0</v>
      </c>
    </row>
    <row r="1166" spans="1:14" x14ac:dyDescent="0.25">
      <c r="A1166" s="5" t="s">
        <v>4618</v>
      </c>
      <c r="B1166" s="5" t="s">
        <v>3590</v>
      </c>
      <c r="C1166" s="5" t="s">
        <v>849</v>
      </c>
      <c r="D1166" s="5" t="s">
        <v>3583</v>
      </c>
      <c r="E1166" s="5" t="s">
        <v>3584</v>
      </c>
      <c r="F1166" s="5" t="s">
        <v>851</v>
      </c>
      <c r="G1166" s="5" t="s">
        <v>3588</v>
      </c>
      <c r="H1166" s="51">
        <v>108600</v>
      </c>
      <c r="I1166" s="22">
        <v>9041.85</v>
      </c>
      <c r="J1166" s="22">
        <v>83.26</v>
      </c>
      <c r="K1166" s="22">
        <v>81.260000000000005</v>
      </c>
      <c r="L1166" s="47">
        <v>1000</v>
      </c>
      <c r="M1166" s="22">
        <v>9041.85</v>
      </c>
      <c r="N1166" s="22">
        <v>0</v>
      </c>
    </row>
    <row r="1167" spans="1:14" x14ac:dyDescent="0.25">
      <c r="A1167" s="5" t="s">
        <v>4619</v>
      </c>
      <c r="B1167" s="5" t="s">
        <v>3590</v>
      </c>
      <c r="C1167" s="5" t="s">
        <v>849</v>
      </c>
      <c r="D1167" s="5" t="s">
        <v>3583</v>
      </c>
      <c r="E1167" s="5" t="s">
        <v>3584</v>
      </c>
      <c r="F1167" s="5" t="s">
        <v>851</v>
      </c>
      <c r="G1167" s="5" t="s">
        <v>3588</v>
      </c>
      <c r="H1167" s="51">
        <v>6320</v>
      </c>
      <c r="I1167" s="22">
        <v>578.66999999999996</v>
      </c>
      <c r="J1167" s="22">
        <v>91.56</v>
      </c>
      <c r="K1167" s="22">
        <v>91.89</v>
      </c>
      <c r="L1167" s="47">
        <v>1000</v>
      </c>
      <c r="M1167" s="22">
        <v>578.66999999999996</v>
      </c>
      <c r="N1167" s="22">
        <v>0</v>
      </c>
    </row>
    <row r="1168" spans="1:14" x14ac:dyDescent="0.25">
      <c r="A1168" s="5" t="s">
        <v>4620</v>
      </c>
      <c r="B1168" s="5" t="s">
        <v>3590</v>
      </c>
      <c r="C1168" s="5" t="s">
        <v>849</v>
      </c>
      <c r="D1168" s="5" t="s">
        <v>3583</v>
      </c>
      <c r="E1168" s="5" t="s">
        <v>3584</v>
      </c>
      <c r="F1168" s="5" t="s">
        <v>851</v>
      </c>
      <c r="G1168" s="5" t="s">
        <v>3588</v>
      </c>
      <c r="H1168" s="51">
        <v>105600</v>
      </c>
      <c r="I1168" s="22">
        <v>8533.1200000000008</v>
      </c>
      <c r="J1168" s="22">
        <v>80.81</v>
      </c>
      <c r="K1168" s="22">
        <v>81.260000000000005</v>
      </c>
      <c r="L1168" s="47">
        <v>1000</v>
      </c>
      <c r="M1168" s="22">
        <v>8533.1200000000008</v>
      </c>
      <c r="N1168" s="22">
        <v>0</v>
      </c>
    </row>
    <row r="1169" spans="1:14" x14ac:dyDescent="0.25">
      <c r="A1169" s="5" t="s">
        <v>4621</v>
      </c>
      <c r="B1169" s="5" t="s">
        <v>3590</v>
      </c>
      <c r="C1169" s="5" t="s">
        <v>849</v>
      </c>
      <c r="D1169" s="5" t="s">
        <v>3583</v>
      </c>
      <c r="E1169" s="5" t="s">
        <v>3584</v>
      </c>
      <c r="F1169" s="5" t="s">
        <v>851</v>
      </c>
      <c r="G1169" s="5" t="s">
        <v>3588</v>
      </c>
      <c r="H1169" s="51">
        <v>78260</v>
      </c>
      <c r="I1169" s="22">
        <v>7656.97</v>
      </c>
      <c r="J1169" s="22">
        <v>97.84</v>
      </c>
      <c r="K1169" s="22">
        <v>94.04</v>
      </c>
      <c r="L1169" s="47">
        <v>1000</v>
      </c>
      <c r="M1169" s="22">
        <v>7656.97</v>
      </c>
      <c r="N1169" s="22">
        <v>0</v>
      </c>
    </row>
    <row r="1170" spans="1:14" x14ac:dyDescent="0.25">
      <c r="A1170" s="5" t="s">
        <v>4622</v>
      </c>
      <c r="B1170" s="5" t="s">
        <v>3590</v>
      </c>
      <c r="C1170" s="5" t="s">
        <v>849</v>
      </c>
      <c r="D1170" s="5" t="s">
        <v>3583</v>
      </c>
      <c r="E1170" s="5" t="s">
        <v>3584</v>
      </c>
      <c r="F1170" s="5" t="s">
        <v>851</v>
      </c>
      <c r="G1170" s="5" t="s">
        <v>3588</v>
      </c>
      <c r="H1170" s="51">
        <v>90300</v>
      </c>
      <c r="I1170" s="22">
        <v>8312.2800000000007</v>
      </c>
      <c r="J1170" s="22">
        <v>92.05</v>
      </c>
      <c r="K1170" s="22">
        <v>95.39</v>
      </c>
      <c r="L1170" s="47">
        <v>1000</v>
      </c>
      <c r="M1170" s="22">
        <v>8312.2800000000007</v>
      </c>
      <c r="N1170" s="22">
        <v>0</v>
      </c>
    </row>
    <row r="1171" spans="1:14" x14ac:dyDescent="0.25">
      <c r="A1171" s="5" t="s">
        <v>4623</v>
      </c>
      <c r="B1171" s="5" t="s">
        <v>3590</v>
      </c>
      <c r="C1171" s="5" t="s">
        <v>849</v>
      </c>
      <c r="D1171" s="5" t="s">
        <v>3583</v>
      </c>
      <c r="E1171" s="5" t="s">
        <v>3584</v>
      </c>
      <c r="F1171" s="5" t="s">
        <v>851</v>
      </c>
      <c r="G1171" s="5" t="s">
        <v>3588</v>
      </c>
      <c r="H1171" s="51">
        <v>116400</v>
      </c>
      <c r="I1171" s="22">
        <v>9653.6200000000008</v>
      </c>
      <c r="J1171" s="22">
        <v>82.93</v>
      </c>
      <c r="K1171" s="22">
        <v>81.05</v>
      </c>
      <c r="L1171" s="47">
        <v>1000</v>
      </c>
      <c r="M1171" s="22">
        <v>9653.6200000000008</v>
      </c>
      <c r="N1171" s="22">
        <v>0</v>
      </c>
    </row>
    <row r="1172" spans="1:14" x14ac:dyDescent="0.25">
      <c r="A1172" s="5" t="s">
        <v>4624</v>
      </c>
      <c r="B1172" s="5" t="s">
        <v>3590</v>
      </c>
      <c r="C1172" s="5" t="s">
        <v>849</v>
      </c>
      <c r="D1172" s="5" t="s">
        <v>3583</v>
      </c>
      <c r="E1172" s="5" t="s">
        <v>3584</v>
      </c>
      <c r="F1172" s="5" t="s">
        <v>851</v>
      </c>
      <c r="G1172" s="5" t="s">
        <v>3588</v>
      </c>
      <c r="H1172" s="51">
        <v>91590</v>
      </c>
      <c r="I1172" s="22">
        <v>8594.89</v>
      </c>
      <c r="J1172" s="22">
        <v>93.84</v>
      </c>
      <c r="K1172" s="22">
        <v>92.31</v>
      </c>
      <c r="L1172" s="47">
        <v>1000</v>
      </c>
      <c r="M1172" s="22">
        <v>8594.89</v>
      </c>
      <c r="N1172" s="22">
        <v>0</v>
      </c>
    </row>
    <row r="1173" spans="1:14" hidden="1" x14ac:dyDescent="0.25">
      <c r="A1173" s="5" t="s">
        <v>4625</v>
      </c>
      <c r="B1173" s="5" t="s">
        <v>3586</v>
      </c>
      <c r="C1173" s="5" t="s">
        <v>849</v>
      </c>
      <c r="D1173" s="5" t="s">
        <v>3583</v>
      </c>
      <c r="E1173" s="5" t="s">
        <v>3584</v>
      </c>
      <c r="F1173" s="5" t="s">
        <v>851</v>
      </c>
      <c r="G1173" s="5" t="s">
        <v>3588</v>
      </c>
      <c r="H1173" s="51">
        <v>3150</v>
      </c>
      <c r="I1173" s="22">
        <v>704.32</v>
      </c>
      <c r="J1173" s="22">
        <v>223.59</v>
      </c>
      <c r="K1173" s="22">
        <v>205.82</v>
      </c>
      <c r="L1173" s="47">
        <v>1000</v>
      </c>
      <c r="M1173" s="22">
        <v>704.32</v>
      </c>
      <c r="N1173" s="22">
        <v>0</v>
      </c>
    </row>
    <row r="1174" spans="1:14" hidden="1" x14ac:dyDescent="0.25">
      <c r="A1174" s="5" t="s">
        <v>4626</v>
      </c>
      <c r="B1174" s="5" t="s">
        <v>3606</v>
      </c>
      <c r="C1174" s="5" t="s">
        <v>849</v>
      </c>
      <c r="D1174" s="5" t="s">
        <v>3583</v>
      </c>
      <c r="E1174" s="5" t="s">
        <v>3584</v>
      </c>
      <c r="F1174" s="5" t="s">
        <v>851</v>
      </c>
      <c r="G1174" s="5" t="s">
        <v>3588</v>
      </c>
      <c r="H1174" s="51">
        <v>925</v>
      </c>
      <c r="I1174" s="22">
        <v>369.22</v>
      </c>
      <c r="J1174" s="22">
        <v>399.16</v>
      </c>
      <c r="K1174" s="22">
        <v>402.59</v>
      </c>
      <c r="L1174" s="47">
        <v>1000</v>
      </c>
      <c r="M1174" s="22">
        <v>369.22</v>
      </c>
      <c r="N1174" s="22">
        <v>0</v>
      </c>
    </row>
    <row r="1175" spans="1:14" hidden="1" x14ac:dyDescent="0.25">
      <c r="A1175" s="5" t="s">
        <v>4627</v>
      </c>
      <c r="B1175" s="5" t="s">
        <v>3586</v>
      </c>
      <c r="C1175" s="5" t="s">
        <v>849</v>
      </c>
      <c r="D1175" s="5" t="s">
        <v>3583</v>
      </c>
      <c r="E1175" s="5" t="s">
        <v>3584</v>
      </c>
      <c r="F1175" s="5" t="s">
        <v>853</v>
      </c>
      <c r="G1175" s="5" t="s">
        <v>3603</v>
      </c>
      <c r="H1175" s="51">
        <v>0</v>
      </c>
      <c r="I1175" s="22">
        <v>0</v>
      </c>
      <c r="J1175" s="22">
        <v>0</v>
      </c>
      <c r="K1175" s="22">
        <v>728.43</v>
      </c>
      <c r="L1175" s="47">
        <v>1000</v>
      </c>
      <c r="M1175" s="22">
        <v>0</v>
      </c>
      <c r="N1175" s="22">
        <v>0</v>
      </c>
    </row>
    <row r="1176" spans="1:14" hidden="1" x14ac:dyDescent="0.25">
      <c r="A1176" s="5" t="s">
        <v>4628</v>
      </c>
      <c r="B1176" s="5" t="s">
        <v>3586</v>
      </c>
      <c r="C1176" s="5" t="s">
        <v>849</v>
      </c>
      <c r="D1176" s="5" t="s">
        <v>3583</v>
      </c>
      <c r="E1176" s="5" t="s">
        <v>3584</v>
      </c>
      <c r="F1176" s="5" t="s">
        <v>853</v>
      </c>
      <c r="G1176" s="5" t="s">
        <v>3603</v>
      </c>
      <c r="H1176" s="51">
        <v>0</v>
      </c>
      <c r="I1176" s="22">
        <v>0</v>
      </c>
      <c r="J1176" s="22">
        <v>6162.32</v>
      </c>
      <c r="K1176" s="22">
        <v>6333.71</v>
      </c>
      <c r="L1176" s="47">
        <v>1000</v>
      </c>
      <c r="M1176" s="22">
        <v>0</v>
      </c>
      <c r="N1176" s="22">
        <v>0</v>
      </c>
    </row>
    <row r="1177" spans="1:14" hidden="1" x14ac:dyDescent="0.25">
      <c r="A1177" s="5" t="s">
        <v>4629</v>
      </c>
      <c r="B1177" s="5" t="s">
        <v>3592</v>
      </c>
      <c r="C1177" s="5" t="s">
        <v>849</v>
      </c>
      <c r="D1177" s="5" t="s">
        <v>3583</v>
      </c>
      <c r="E1177" s="5" t="s">
        <v>3584</v>
      </c>
      <c r="F1177" s="5" t="s">
        <v>853</v>
      </c>
      <c r="G1177" s="5" t="s">
        <v>3603</v>
      </c>
      <c r="H1177" s="51">
        <v>0</v>
      </c>
      <c r="I1177" s="22">
        <v>0</v>
      </c>
      <c r="J1177" s="22">
        <v>0</v>
      </c>
      <c r="K1177" s="22">
        <v>1101.69</v>
      </c>
      <c r="L1177" s="47">
        <v>1000</v>
      </c>
      <c r="M1177" s="22">
        <v>0</v>
      </c>
      <c r="N1177" s="22">
        <v>0</v>
      </c>
    </row>
    <row r="1178" spans="1:14" x14ac:dyDescent="0.25">
      <c r="A1178" s="5" t="s">
        <v>4630</v>
      </c>
      <c r="B1178" s="5" t="s">
        <v>3590</v>
      </c>
      <c r="C1178" s="5" t="s">
        <v>849</v>
      </c>
      <c r="D1178" s="5" t="s">
        <v>3583</v>
      </c>
      <c r="E1178" s="5" t="s">
        <v>3584</v>
      </c>
      <c r="F1178" s="5" t="s">
        <v>851</v>
      </c>
      <c r="G1178" s="5" t="s">
        <v>3585</v>
      </c>
      <c r="H1178" s="51">
        <v>182.31800000000001</v>
      </c>
      <c r="I1178" s="22">
        <v>2248.0100000000002</v>
      </c>
      <c r="J1178" s="22">
        <v>12330.16</v>
      </c>
      <c r="K1178" s="22">
        <v>13086</v>
      </c>
      <c r="L1178" s="47">
        <v>1000</v>
      </c>
      <c r="M1178" s="22">
        <v>2248.0100000000002</v>
      </c>
      <c r="N1178" s="22">
        <v>0</v>
      </c>
    </row>
    <row r="1179" spans="1:14" hidden="1" x14ac:dyDescent="0.25">
      <c r="A1179" s="5" t="s">
        <v>4631</v>
      </c>
      <c r="B1179" s="5" t="s">
        <v>3592</v>
      </c>
      <c r="C1179" s="5" t="s">
        <v>849</v>
      </c>
      <c r="D1179" s="5" t="s">
        <v>3583</v>
      </c>
      <c r="E1179" s="5" t="s">
        <v>3584</v>
      </c>
      <c r="F1179" s="5" t="s">
        <v>851</v>
      </c>
      <c r="G1179" s="5" t="s">
        <v>3588</v>
      </c>
      <c r="H1179" s="51">
        <v>18000</v>
      </c>
      <c r="I1179" s="22">
        <v>1106.55</v>
      </c>
      <c r="J1179" s="22">
        <v>61.48</v>
      </c>
      <c r="K1179" s="22">
        <v>61.49</v>
      </c>
      <c r="L1179" s="47">
        <v>1000</v>
      </c>
      <c r="M1179" s="22">
        <v>1106.55</v>
      </c>
      <c r="N1179" s="22">
        <v>0</v>
      </c>
    </row>
    <row r="1180" spans="1:14" hidden="1" x14ac:dyDescent="0.25">
      <c r="A1180" s="5" t="s">
        <v>4632</v>
      </c>
      <c r="B1180" s="5" t="s">
        <v>3592</v>
      </c>
      <c r="C1180" s="5" t="s">
        <v>849</v>
      </c>
      <c r="D1180" s="5" t="s">
        <v>3583</v>
      </c>
      <c r="E1180" s="5" t="s">
        <v>3584</v>
      </c>
      <c r="F1180" s="5" t="s">
        <v>851</v>
      </c>
      <c r="G1180" s="5" t="s">
        <v>3588</v>
      </c>
      <c r="H1180" s="51">
        <v>11375</v>
      </c>
      <c r="I1180" s="22">
        <v>691.78</v>
      </c>
      <c r="J1180" s="22">
        <v>60.82</v>
      </c>
      <c r="K1180" s="22">
        <v>60.74</v>
      </c>
      <c r="L1180" s="47">
        <v>1000</v>
      </c>
      <c r="M1180" s="22">
        <v>691.78</v>
      </c>
      <c r="N1180" s="22">
        <v>0</v>
      </c>
    </row>
    <row r="1181" spans="1:14" x14ac:dyDescent="0.25">
      <c r="A1181" s="5" t="s">
        <v>4633</v>
      </c>
      <c r="B1181" s="5" t="s">
        <v>3590</v>
      </c>
      <c r="C1181" s="5" t="s">
        <v>849</v>
      </c>
      <c r="D1181" s="5" t="s">
        <v>3583</v>
      </c>
      <c r="E1181" s="5" t="s">
        <v>3584</v>
      </c>
      <c r="F1181" s="5" t="s">
        <v>851</v>
      </c>
      <c r="G1181" s="5" t="s">
        <v>3588</v>
      </c>
      <c r="H1181" s="51">
        <v>11825</v>
      </c>
      <c r="I1181" s="22">
        <v>3040.62</v>
      </c>
      <c r="J1181" s="22">
        <v>257.13</v>
      </c>
      <c r="K1181" s="22">
        <v>259.33999999999997</v>
      </c>
      <c r="L1181" s="47">
        <v>1000</v>
      </c>
      <c r="M1181" s="22">
        <v>3040.62</v>
      </c>
      <c r="N1181" s="22">
        <v>0</v>
      </c>
    </row>
    <row r="1182" spans="1:14" x14ac:dyDescent="0.25">
      <c r="A1182" s="5" t="s">
        <v>4634</v>
      </c>
      <c r="B1182" s="5" t="s">
        <v>3590</v>
      </c>
      <c r="C1182" s="5" t="s">
        <v>849</v>
      </c>
      <c r="D1182" s="5" t="s">
        <v>3583</v>
      </c>
      <c r="E1182" s="5" t="s">
        <v>3584</v>
      </c>
      <c r="F1182" s="5" t="s">
        <v>853</v>
      </c>
      <c r="G1182" s="5" t="s">
        <v>3603</v>
      </c>
      <c r="H1182" s="51">
        <v>0</v>
      </c>
      <c r="I1182" s="22">
        <v>0</v>
      </c>
      <c r="J1182" s="22">
        <v>0</v>
      </c>
      <c r="K1182" s="22">
        <v>1349.99</v>
      </c>
      <c r="L1182" s="47">
        <v>1000</v>
      </c>
      <c r="M1182" s="22">
        <v>0</v>
      </c>
      <c r="N1182" s="22">
        <v>0</v>
      </c>
    </row>
    <row r="1183" spans="1:14" x14ac:dyDescent="0.25">
      <c r="A1183" s="5" t="s">
        <v>4635</v>
      </c>
      <c r="B1183" s="5" t="s">
        <v>3590</v>
      </c>
      <c r="C1183" s="5" t="s">
        <v>849</v>
      </c>
      <c r="D1183" s="5" t="s">
        <v>3583</v>
      </c>
      <c r="E1183" s="5" t="s">
        <v>3584</v>
      </c>
      <c r="F1183" s="5" t="s">
        <v>853</v>
      </c>
      <c r="G1183" s="5" t="s">
        <v>3588</v>
      </c>
      <c r="H1183" s="51">
        <v>0</v>
      </c>
      <c r="I1183" s="22">
        <v>0</v>
      </c>
      <c r="J1183" s="22">
        <v>0</v>
      </c>
      <c r="K1183" s="22">
        <v>62</v>
      </c>
      <c r="L1183" s="47">
        <v>1000</v>
      </c>
      <c r="M1183" s="22">
        <v>0</v>
      </c>
      <c r="N1183" s="22">
        <v>0</v>
      </c>
    </row>
    <row r="1184" spans="1:14" x14ac:dyDescent="0.25">
      <c r="A1184" s="5" t="s">
        <v>4636</v>
      </c>
      <c r="B1184" s="5" t="s">
        <v>3590</v>
      </c>
      <c r="C1184" s="5" t="s">
        <v>849</v>
      </c>
      <c r="D1184" s="5" t="s">
        <v>3583</v>
      </c>
      <c r="E1184" s="5" t="s">
        <v>3584</v>
      </c>
      <c r="F1184" s="5" t="s">
        <v>853</v>
      </c>
      <c r="G1184" s="5" t="s">
        <v>3588</v>
      </c>
      <c r="H1184" s="51">
        <v>0</v>
      </c>
      <c r="I1184" s="22">
        <v>0</v>
      </c>
      <c r="J1184" s="22">
        <v>0</v>
      </c>
      <c r="K1184" s="22">
        <v>60.28</v>
      </c>
      <c r="L1184" s="47">
        <v>1000</v>
      </c>
      <c r="M1184" s="22">
        <v>0</v>
      </c>
      <c r="N1184" s="22">
        <v>0</v>
      </c>
    </row>
    <row r="1185" spans="1:14" hidden="1" x14ac:dyDescent="0.25">
      <c r="A1185" s="5" t="s">
        <v>4637</v>
      </c>
      <c r="B1185" s="5" t="s">
        <v>3586</v>
      </c>
      <c r="C1185" s="5" t="s">
        <v>849</v>
      </c>
      <c r="D1185" s="5" t="s">
        <v>3583</v>
      </c>
      <c r="E1185" s="5" t="s">
        <v>3584</v>
      </c>
      <c r="F1185" s="5" t="s">
        <v>853</v>
      </c>
      <c r="G1185" s="5" t="s">
        <v>3588</v>
      </c>
      <c r="H1185" s="51">
        <v>0</v>
      </c>
      <c r="I1185" s="22">
        <v>0</v>
      </c>
      <c r="J1185" s="22">
        <v>0</v>
      </c>
      <c r="K1185" s="22">
        <v>18.399999999999999</v>
      </c>
      <c r="L1185" s="47">
        <v>1000</v>
      </c>
      <c r="M1185" s="22">
        <v>0</v>
      </c>
      <c r="N1185" s="22">
        <v>0</v>
      </c>
    </row>
    <row r="1186" spans="1:14" hidden="1" x14ac:dyDescent="0.25">
      <c r="A1186" s="5" t="s">
        <v>4638</v>
      </c>
      <c r="B1186" s="5" t="s">
        <v>3586</v>
      </c>
      <c r="C1186" s="5" t="s">
        <v>849</v>
      </c>
      <c r="D1186" s="5" t="s">
        <v>3583</v>
      </c>
      <c r="E1186" s="5" t="s">
        <v>3584</v>
      </c>
      <c r="F1186" s="5" t="s">
        <v>851</v>
      </c>
      <c r="G1186" s="5" t="s">
        <v>3603</v>
      </c>
      <c r="H1186" s="51">
        <v>0</v>
      </c>
      <c r="I1186" s="22">
        <v>0</v>
      </c>
      <c r="J1186" s="22">
        <v>3963.86</v>
      </c>
      <c r="K1186" s="22">
        <v>4720.3100000000004</v>
      </c>
      <c r="L1186" s="47">
        <v>1000</v>
      </c>
      <c r="M1186" s="22">
        <v>0</v>
      </c>
      <c r="N1186" s="22">
        <v>0</v>
      </c>
    </row>
    <row r="1187" spans="1:14" hidden="1" x14ac:dyDescent="0.25">
      <c r="A1187" s="5" t="s">
        <v>4639</v>
      </c>
      <c r="B1187" s="5" t="s">
        <v>3586</v>
      </c>
      <c r="C1187" s="5" t="s">
        <v>849</v>
      </c>
      <c r="D1187" s="5" t="s">
        <v>3583</v>
      </c>
      <c r="E1187" s="5" t="s">
        <v>3584</v>
      </c>
      <c r="F1187" s="5" t="s">
        <v>853</v>
      </c>
      <c r="G1187" s="5" t="s">
        <v>3603</v>
      </c>
      <c r="H1187" s="51">
        <v>0</v>
      </c>
      <c r="I1187" s="22">
        <v>0</v>
      </c>
      <c r="J1187" s="22">
        <v>0</v>
      </c>
      <c r="K1187" s="22">
        <v>1448.9</v>
      </c>
      <c r="L1187" s="47">
        <v>1000</v>
      </c>
      <c r="M1187" s="22">
        <v>0</v>
      </c>
      <c r="N1187" s="22">
        <v>0</v>
      </c>
    </row>
    <row r="1188" spans="1:14" x14ac:dyDescent="0.25">
      <c r="A1188" s="5" t="s">
        <v>4640</v>
      </c>
      <c r="B1188" s="5" t="s">
        <v>3590</v>
      </c>
      <c r="C1188" s="5" t="s">
        <v>849</v>
      </c>
      <c r="D1188" s="5" t="s">
        <v>3583</v>
      </c>
      <c r="E1188" s="5" t="s">
        <v>3584</v>
      </c>
      <c r="F1188" s="5" t="s">
        <v>853</v>
      </c>
      <c r="G1188" s="5" t="s">
        <v>3603</v>
      </c>
      <c r="H1188" s="51">
        <v>0</v>
      </c>
      <c r="I1188" s="22">
        <v>0</v>
      </c>
      <c r="J1188" s="22">
        <v>0</v>
      </c>
      <c r="K1188" s="22">
        <v>213.14</v>
      </c>
      <c r="L1188" s="47">
        <v>1000</v>
      </c>
      <c r="M1188" s="22">
        <v>0</v>
      </c>
      <c r="N1188" s="22">
        <v>0</v>
      </c>
    </row>
    <row r="1189" spans="1:14" hidden="1" x14ac:dyDescent="0.25">
      <c r="A1189" s="5" t="s">
        <v>4641</v>
      </c>
      <c r="B1189" s="5" t="s">
        <v>3586</v>
      </c>
      <c r="C1189" s="5" t="s">
        <v>849</v>
      </c>
      <c r="D1189" s="5" t="s">
        <v>3583</v>
      </c>
      <c r="E1189" s="5" t="s">
        <v>3584</v>
      </c>
      <c r="F1189" s="5" t="s">
        <v>853</v>
      </c>
      <c r="G1189" s="5" t="s">
        <v>3603</v>
      </c>
      <c r="H1189" s="51">
        <v>0</v>
      </c>
      <c r="I1189" s="22">
        <v>0</v>
      </c>
      <c r="J1189" s="22">
        <v>0</v>
      </c>
      <c r="K1189" s="22">
        <v>1085.8599999999999</v>
      </c>
      <c r="L1189" s="47">
        <v>1000</v>
      </c>
      <c r="M1189" s="22">
        <v>0</v>
      </c>
      <c r="N1189" s="22">
        <v>0</v>
      </c>
    </row>
    <row r="1190" spans="1:14" hidden="1" x14ac:dyDescent="0.25">
      <c r="A1190" s="5" t="s">
        <v>4642</v>
      </c>
      <c r="B1190" s="5" t="s">
        <v>3586</v>
      </c>
      <c r="C1190" s="5" t="s">
        <v>849</v>
      </c>
      <c r="D1190" s="5" t="s">
        <v>3583</v>
      </c>
      <c r="E1190" s="5" t="s">
        <v>3584</v>
      </c>
      <c r="F1190" s="5" t="s">
        <v>853</v>
      </c>
      <c r="G1190" s="5" t="s">
        <v>3603</v>
      </c>
      <c r="H1190" s="51">
        <v>0</v>
      </c>
      <c r="I1190" s="22">
        <v>0</v>
      </c>
      <c r="J1190" s="22">
        <v>0</v>
      </c>
      <c r="K1190" s="22">
        <v>1032.47</v>
      </c>
      <c r="L1190" s="47">
        <v>1000</v>
      </c>
      <c r="M1190" s="22">
        <v>0</v>
      </c>
      <c r="N1190" s="22">
        <v>0</v>
      </c>
    </row>
    <row r="1191" spans="1:14" hidden="1" x14ac:dyDescent="0.25">
      <c r="A1191" s="5" t="s">
        <v>4643</v>
      </c>
      <c r="B1191" s="5" t="s">
        <v>3586</v>
      </c>
      <c r="C1191" s="5" t="s">
        <v>849</v>
      </c>
      <c r="D1191" s="5" t="s">
        <v>3583</v>
      </c>
      <c r="E1191" s="5" t="s">
        <v>3584</v>
      </c>
      <c r="F1191" s="5" t="s">
        <v>853</v>
      </c>
      <c r="G1191" s="5" t="s">
        <v>3588</v>
      </c>
      <c r="H1191" s="51">
        <v>0</v>
      </c>
      <c r="I1191" s="22">
        <v>0</v>
      </c>
      <c r="J1191" s="22">
        <v>0</v>
      </c>
      <c r="K1191" s="22">
        <v>99.47</v>
      </c>
      <c r="L1191" s="47">
        <v>1000</v>
      </c>
      <c r="M1191" s="22">
        <v>0</v>
      </c>
      <c r="N1191" s="22">
        <v>0</v>
      </c>
    </row>
    <row r="1192" spans="1:14" hidden="1" x14ac:dyDescent="0.25">
      <c r="A1192" s="5" t="s">
        <v>4644</v>
      </c>
      <c r="B1192" s="5" t="s">
        <v>3586</v>
      </c>
      <c r="C1192" s="5" t="s">
        <v>849</v>
      </c>
      <c r="D1192" s="5" t="s">
        <v>3583</v>
      </c>
      <c r="E1192" s="5" t="s">
        <v>3584</v>
      </c>
      <c r="F1192" s="5" t="s">
        <v>853</v>
      </c>
      <c r="G1192" s="5" t="s">
        <v>3588</v>
      </c>
      <c r="H1192" s="51">
        <v>0</v>
      </c>
      <c r="I1192" s="22">
        <v>0</v>
      </c>
      <c r="J1192" s="22">
        <v>219.97</v>
      </c>
      <c r="K1192" s="22">
        <v>221.86</v>
      </c>
      <c r="L1192" s="47">
        <v>1000</v>
      </c>
      <c r="M1192" s="22">
        <v>0</v>
      </c>
      <c r="N1192" s="22">
        <v>0</v>
      </c>
    </row>
    <row r="1193" spans="1:14" hidden="1" x14ac:dyDescent="0.25">
      <c r="A1193" s="5" t="s">
        <v>4645</v>
      </c>
      <c r="B1193" s="5" t="s">
        <v>3586</v>
      </c>
      <c r="C1193" s="5" t="s">
        <v>849</v>
      </c>
      <c r="D1193" s="5" t="s">
        <v>3583</v>
      </c>
      <c r="E1193" s="5" t="s">
        <v>3584</v>
      </c>
      <c r="F1193" s="5" t="s">
        <v>851</v>
      </c>
      <c r="G1193" s="5" t="s">
        <v>3588</v>
      </c>
      <c r="H1193" s="51">
        <v>42570</v>
      </c>
      <c r="I1193" s="22">
        <v>4436.3500000000004</v>
      </c>
      <c r="J1193" s="22">
        <v>104.21</v>
      </c>
      <c r="K1193" s="22">
        <v>105.11</v>
      </c>
      <c r="L1193" s="47">
        <v>1000</v>
      </c>
      <c r="M1193" s="22">
        <v>4436.3500000000004</v>
      </c>
      <c r="N1193" s="22">
        <v>0</v>
      </c>
    </row>
    <row r="1194" spans="1:14" hidden="1" x14ac:dyDescent="0.25">
      <c r="A1194" s="5" t="s">
        <v>4646</v>
      </c>
      <c r="B1194" s="5" t="s">
        <v>3586</v>
      </c>
      <c r="C1194" s="5" t="s">
        <v>849</v>
      </c>
      <c r="D1194" s="5" t="s">
        <v>3583</v>
      </c>
      <c r="E1194" s="5" t="s">
        <v>3584</v>
      </c>
      <c r="F1194" s="5" t="s">
        <v>853</v>
      </c>
      <c r="G1194" s="5" t="s">
        <v>3588</v>
      </c>
      <c r="H1194" s="51">
        <v>0</v>
      </c>
      <c r="I1194" s="22">
        <v>0</v>
      </c>
      <c r="J1194" s="22">
        <v>0</v>
      </c>
      <c r="K1194" s="22">
        <v>214.64</v>
      </c>
      <c r="L1194" s="47">
        <v>1000</v>
      </c>
      <c r="M1194" s="22">
        <v>0</v>
      </c>
      <c r="N1194" s="22">
        <v>0</v>
      </c>
    </row>
    <row r="1195" spans="1:14" hidden="1" x14ac:dyDescent="0.25">
      <c r="A1195" s="5" t="s">
        <v>4647</v>
      </c>
      <c r="B1195" s="5" t="s">
        <v>3586</v>
      </c>
      <c r="C1195" s="5" t="s">
        <v>849</v>
      </c>
      <c r="D1195" s="5" t="s">
        <v>3583</v>
      </c>
      <c r="E1195" s="5" t="s">
        <v>3584</v>
      </c>
      <c r="F1195" s="5" t="s">
        <v>853</v>
      </c>
      <c r="G1195" s="5" t="s">
        <v>3603</v>
      </c>
      <c r="H1195" s="51">
        <v>0</v>
      </c>
      <c r="I1195" s="22">
        <v>0</v>
      </c>
      <c r="J1195" s="22">
        <v>0</v>
      </c>
      <c r="K1195" s="22">
        <v>651.82000000000005</v>
      </c>
      <c r="L1195" s="47">
        <v>1000</v>
      </c>
      <c r="M1195" s="22">
        <v>0</v>
      </c>
      <c r="N1195" s="22">
        <v>0</v>
      </c>
    </row>
    <row r="1196" spans="1:14" hidden="1" x14ac:dyDescent="0.25">
      <c r="A1196" s="5" t="s">
        <v>4648</v>
      </c>
      <c r="B1196" s="5" t="s">
        <v>3586</v>
      </c>
      <c r="C1196" s="5" t="s">
        <v>849</v>
      </c>
      <c r="D1196" s="5" t="s">
        <v>3583</v>
      </c>
      <c r="E1196" s="5" t="s">
        <v>3584</v>
      </c>
      <c r="F1196" s="5" t="s">
        <v>853</v>
      </c>
      <c r="G1196" s="5" t="s">
        <v>3603</v>
      </c>
      <c r="H1196" s="51">
        <v>0</v>
      </c>
      <c r="I1196" s="22">
        <v>0</v>
      </c>
      <c r="J1196" s="22">
        <v>0</v>
      </c>
      <c r="K1196" s="22">
        <v>2202.86</v>
      </c>
      <c r="L1196" s="47">
        <v>1000</v>
      </c>
      <c r="M1196" s="22">
        <v>0</v>
      </c>
      <c r="N1196" s="22">
        <v>0</v>
      </c>
    </row>
    <row r="1197" spans="1:14" hidden="1" x14ac:dyDescent="0.25">
      <c r="A1197" s="5" t="s">
        <v>4649</v>
      </c>
      <c r="B1197" s="5" t="s">
        <v>3586</v>
      </c>
      <c r="C1197" s="5" t="s">
        <v>849</v>
      </c>
      <c r="D1197" s="5" t="s">
        <v>3583</v>
      </c>
      <c r="E1197" s="5" t="s">
        <v>3584</v>
      </c>
      <c r="F1197" s="5" t="s">
        <v>853</v>
      </c>
      <c r="G1197" s="5" t="s">
        <v>3603</v>
      </c>
      <c r="H1197" s="51">
        <v>0</v>
      </c>
      <c r="I1197" s="22">
        <v>0</v>
      </c>
      <c r="J1197" s="22">
        <v>0</v>
      </c>
      <c r="K1197" s="22">
        <v>2119.1799999999998</v>
      </c>
      <c r="L1197" s="47">
        <v>1000</v>
      </c>
      <c r="M1197" s="22">
        <v>0</v>
      </c>
      <c r="N1197" s="22">
        <v>0</v>
      </c>
    </row>
    <row r="1198" spans="1:14" hidden="1" x14ac:dyDescent="0.25">
      <c r="A1198" s="5" t="s">
        <v>4650</v>
      </c>
      <c r="B1198" s="5" t="s">
        <v>3586</v>
      </c>
      <c r="C1198" s="5" t="s">
        <v>849</v>
      </c>
      <c r="D1198" s="5" t="s">
        <v>3583</v>
      </c>
      <c r="E1198" s="5" t="s">
        <v>3584</v>
      </c>
      <c r="F1198" s="5" t="s">
        <v>853</v>
      </c>
      <c r="G1198" s="5" t="s">
        <v>3603</v>
      </c>
      <c r="H1198" s="51">
        <v>0</v>
      </c>
      <c r="I1198" s="22">
        <v>0</v>
      </c>
      <c r="J1198" s="22">
        <v>0</v>
      </c>
      <c r="K1198" s="22">
        <v>496.26</v>
      </c>
      <c r="L1198" s="47">
        <v>1000</v>
      </c>
      <c r="M1198" s="22">
        <v>0</v>
      </c>
      <c r="N1198" s="22">
        <v>0</v>
      </c>
    </row>
    <row r="1199" spans="1:14" hidden="1" x14ac:dyDescent="0.25">
      <c r="A1199" s="5" t="s">
        <v>4651</v>
      </c>
      <c r="B1199" s="5" t="s">
        <v>3586</v>
      </c>
      <c r="C1199" s="5" t="s">
        <v>849</v>
      </c>
      <c r="D1199" s="5" t="s">
        <v>3583</v>
      </c>
      <c r="E1199" s="5" t="s">
        <v>3584</v>
      </c>
      <c r="F1199" s="5" t="s">
        <v>853</v>
      </c>
      <c r="G1199" s="5" t="s">
        <v>3603</v>
      </c>
      <c r="H1199" s="51">
        <v>0</v>
      </c>
      <c r="I1199" s="22">
        <v>0</v>
      </c>
      <c r="J1199" s="22">
        <v>0</v>
      </c>
      <c r="K1199" s="22">
        <v>877.29</v>
      </c>
      <c r="L1199" s="47">
        <v>1000</v>
      </c>
      <c r="M1199" s="22">
        <v>0</v>
      </c>
      <c r="N1199" s="22">
        <v>0</v>
      </c>
    </row>
    <row r="1200" spans="1:14" hidden="1" x14ac:dyDescent="0.25">
      <c r="A1200" s="5" t="s">
        <v>4652</v>
      </c>
      <c r="B1200" s="5" t="s">
        <v>3586</v>
      </c>
      <c r="C1200" s="5" t="s">
        <v>849</v>
      </c>
      <c r="D1200" s="5" t="s">
        <v>3583</v>
      </c>
      <c r="E1200" s="5" t="s">
        <v>3584</v>
      </c>
      <c r="F1200" s="5" t="s">
        <v>853</v>
      </c>
      <c r="G1200" s="5" t="s">
        <v>3603</v>
      </c>
      <c r="H1200" s="51">
        <v>0</v>
      </c>
      <c r="I1200" s="22">
        <v>0</v>
      </c>
      <c r="J1200" s="22">
        <v>0</v>
      </c>
      <c r="K1200" s="22">
        <v>1634.37</v>
      </c>
      <c r="L1200" s="47">
        <v>1000</v>
      </c>
      <c r="M1200" s="22">
        <v>0</v>
      </c>
      <c r="N1200" s="22">
        <v>0</v>
      </c>
    </row>
    <row r="1201" spans="1:14" hidden="1" x14ac:dyDescent="0.25">
      <c r="A1201" s="5" t="s">
        <v>4653</v>
      </c>
      <c r="B1201" s="5" t="s">
        <v>3586</v>
      </c>
      <c r="C1201" s="5" t="s">
        <v>849</v>
      </c>
      <c r="D1201" s="5" t="s">
        <v>3583</v>
      </c>
      <c r="E1201" s="5" t="s">
        <v>3584</v>
      </c>
      <c r="F1201" s="5" t="s">
        <v>853</v>
      </c>
      <c r="G1201" s="5" t="s">
        <v>3603</v>
      </c>
      <c r="H1201" s="51">
        <v>0</v>
      </c>
      <c r="I1201" s="22">
        <v>0</v>
      </c>
      <c r="J1201" s="22">
        <v>0</v>
      </c>
      <c r="K1201" s="22">
        <v>431.56</v>
      </c>
      <c r="L1201" s="47">
        <v>1000</v>
      </c>
      <c r="M1201" s="22">
        <v>0</v>
      </c>
      <c r="N1201" s="22">
        <v>0</v>
      </c>
    </row>
    <row r="1202" spans="1:14" hidden="1" x14ac:dyDescent="0.25">
      <c r="A1202" s="5" t="s">
        <v>4654</v>
      </c>
      <c r="B1202" s="5" t="s">
        <v>3586</v>
      </c>
      <c r="C1202" s="5" t="s">
        <v>849</v>
      </c>
      <c r="D1202" s="5" t="s">
        <v>3583</v>
      </c>
      <c r="E1202" s="5" t="s">
        <v>3584</v>
      </c>
      <c r="F1202" s="5" t="s">
        <v>853</v>
      </c>
      <c r="G1202" s="5" t="s">
        <v>3603</v>
      </c>
      <c r="H1202" s="51">
        <v>0</v>
      </c>
      <c r="I1202" s="22">
        <v>0</v>
      </c>
      <c r="J1202" s="22">
        <v>0</v>
      </c>
      <c r="K1202" s="22">
        <v>1510.9</v>
      </c>
      <c r="L1202" s="47">
        <v>1000</v>
      </c>
      <c r="M1202" s="22">
        <v>0</v>
      </c>
      <c r="N1202" s="22">
        <v>0</v>
      </c>
    </row>
    <row r="1203" spans="1:14" hidden="1" x14ac:dyDescent="0.25">
      <c r="A1203" s="5" t="s">
        <v>4655</v>
      </c>
      <c r="B1203" s="5" t="s">
        <v>3586</v>
      </c>
      <c r="C1203" s="5" t="s">
        <v>849</v>
      </c>
      <c r="D1203" s="5" t="s">
        <v>3583</v>
      </c>
      <c r="E1203" s="5" t="s">
        <v>3584</v>
      </c>
      <c r="F1203" s="5" t="s">
        <v>853</v>
      </c>
      <c r="G1203" s="5" t="s">
        <v>3603</v>
      </c>
      <c r="H1203" s="51">
        <v>0</v>
      </c>
      <c r="I1203" s="22">
        <v>0</v>
      </c>
      <c r="J1203" s="22">
        <v>0</v>
      </c>
      <c r="K1203" s="22">
        <v>1059.3900000000001</v>
      </c>
      <c r="L1203" s="47">
        <v>1000</v>
      </c>
      <c r="M1203" s="22">
        <v>0</v>
      </c>
      <c r="N1203" s="22">
        <v>0</v>
      </c>
    </row>
    <row r="1204" spans="1:14" hidden="1" x14ac:dyDescent="0.25">
      <c r="A1204" s="5" t="s">
        <v>4656</v>
      </c>
      <c r="B1204" s="5" t="s">
        <v>3586</v>
      </c>
      <c r="C1204" s="5" t="s">
        <v>849</v>
      </c>
      <c r="D1204" s="5" t="s">
        <v>3583</v>
      </c>
      <c r="E1204" s="5" t="s">
        <v>3584</v>
      </c>
      <c r="F1204" s="5" t="s">
        <v>853</v>
      </c>
      <c r="G1204" s="5" t="s">
        <v>3585</v>
      </c>
      <c r="H1204" s="51">
        <v>0</v>
      </c>
      <c r="I1204" s="22">
        <v>0</v>
      </c>
      <c r="J1204" s="22">
        <v>0</v>
      </c>
      <c r="K1204" s="22">
        <v>10.24</v>
      </c>
      <c r="L1204" s="47">
        <v>1000</v>
      </c>
      <c r="M1204" s="22">
        <v>0</v>
      </c>
      <c r="N1204" s="22">
        <v>0</v>
      </c>
    </row>
    <row r="1205" spans="1:14" hidden="1" x14ac:dyDescent="0.25">
      <c r="A1205" s="5" t="s">
        <v>4657</v>
      </c>
      <c r="B1205" s="5" t="s">
        <v>3582</v>
      </c>
      <c r="C1205" s="5" t="s">
        <v>849</v>
      </c>
      <c r="D1205" s="5" t="s">
        <v>3583</v>
      </c>
      <c r="E1205" s="5" t="s">
        <v>3584</v>
      </c>
      <c r="F1205" s="5" t="s">
        <v>851</v>
      </c>
      <c r="G1205" s="5" t="s">
        <v>3588</v>
      </c>
      <c r="H1205" s="51">
        <v>2460443</v>
      </c>
      <c r="I1205" s="22">
        <v>24801.26</v>
      </c>
      <c r="J1205" s="22">
        <v>10.08</v>
      </c>
      <c r="K1205" s="22">
        <v>10.17</v>
      </c>
      <c r="L1205" s="47">
        <v>1000</v>
      </c>
      <c r="M1205" s="22">
        <v>24801.26</v>
      </c>
      <c r="N1205" s="22">
        <v>0</v>
      </c>
    </row>
    <row r="1206" spans="1:14" hidden="1" x14ac:dyDescent="0.25">
      <c r="A1206" s="5" t="s">
        <v>4658</v>
      </c>
      <c r="B1206" s="5" t="s">
        <v>3582</v>
      </c>
      <c r="C1206" s="5" t="s">
        <v>849</v>
      </c>
      <c r="D1206" s="5" t="s">
        <v>3583</v>
      </c>
      <c r="E1206" s="5" t="s">
        <v>3584</v>
      </c>
      <c r="F1206" s="5" t="s">
        <v>851</v>
      </c>
      <c r="G1206" s="5" t="s">
        <v>3588</v>
      </c>
      <c r="H1206" s="51">
        <v>47836</v>
      </c>
      <c r="I1206" s="22">
        <v>13505.57</v>
      </c>
      <c r="J1206" s="22">
        <v>282.33</v>
      </c>
      <c r="K1206" s="22">
        <v>273.37</v>
      </c>
      <c r="L1206" s="47">
        <v>1000</v>
      </c>
      <c r="M1206" s="22">
        <v>13505.57</v>
      </c>
      <c r="N1206" s="22">
        <v>0</v>
      </c>
    </row>
    <row r="1207" spans="1:14" hidden="1" x14ac:dyDescent="0.25">
      <c r="A1207" s="5" t="s">
        <v>4659</v>
      </c>
      <c r="B1207" s="5" t="s">
        <v>3582</v>
      </c>
      <c r="C1207" s="5" t="s">
        <v>849</v>
      </c>
      <c r="D1207" s="5" t="s">
        <v>3583</v>
      </c>
      <c r="E1207" s="5" t="s">
        <v>3584</v>
      </c>
      <c r="F1207" s="5" t="s">
        <v>851</v>
      </c>
      <c r="G1207" s="5" t="s">
        <v>3588</v>
      </c>
      <c r="H1207" s="51">
        <v>352625</v>
      </c>
      <c r="I1207" s="22">
        <v>31007.71</v>
      </c>
      <c r="J1207" s="22">
        <v>87.93</v>
      </c>
      <c r="K1207" s="22">
        <v>88.41</v>
      </c>
      <c r="L1207" s="47">
        <v>1000</v>
      </c>
      <c r="M1207" s="22">
        <v>31007.71</v>
      </c>
      <c r="N1207" s="22">
        <v>0</v>
      </c>
    </row>
    <row r="1208" spans="1:14" hidden="1" x14ac:dyDescent="0.25">
      <c r="A1208" s="5" t="s">
        <v>4659</v>
      </c>
      <c r="B1208" s="5" t="s">
        <v>3586</v>
      </c>
      <c r="C1208" s="5" t="s">
        <v>849</v>
      </c>
      <c r="D1208" s="5" t="s">
        <v>3583</v>
      </c>
      <c r="E1208" s="5" t="s">
        <v>3584</v>
      </c>
      <c r="F1208" s="5" t="s">
        <v>851</v>
      </c>
      <c r="G1208" s="5" t="s">
        <v>3588</v>
      </c>
      <c r="H1208" s="51">
        <v>156000</v>
      </c>
      <c r="I1208" s="22">
        <v>14972.9</v>
      </c>
      <c r="J1208" s="22">
        <v>95.98</v>
      </c>
      <c r="K1208" s="22">
        <v>89.22</v>
      </c>
      <c r="L1208" s="47">
        <v>1000</v>
      </c>
      <c r="M1208" s="22">
        <v>14972.9</v>
      </c>
      <c r="N1208" s="22">
        <v>0</v>
      </c>
    </row>
    <row r="1209" spans="1:14" hidden="1" x14ac:dyDescent="0.25">
      <c r="A1209" s="5" t="s">
        <v>4660</v>
      </c>
      <c r="B1209" s="5" t="s">
        <v>3582</v>
      </c>
      <c r="C1209" s="5" t="s">
        <v>849</v>
      </c>
      <c r="D1209" s="5" t="s">
        <v>3583</v>
      </c>
      <c r="E1209" s="5" t="s">
        <v>3584</v>
      </c>
      <c r="F1209" s="5" t="s">
        <v>851</v>
      </c>
      <c r="G1209" s="5" t="s">
        <v>3588</v>
      </c>
      <c r="H1209" s="51">
        <v>45300</v>
      </c>
      <c r="I1209" s="22">
        <v>15327.44</v>
      </c>
      <c r="J1209" s="22">
        <v>338.35</v>
      </c>
      <c r="K1209" s="22">
        <v>338.99</v>
      </c>
      <c r="L1209" s="47">
        <v>1000</v>
      </c>
      <c r="M1209" s="22">
        <v>15327.44</v>
      </c>
      <c r="N1209" s="22">
        <v>0</v>
      </c>
    </row>
    <row r="1210" spans="1:14" hidden="1" x14ac:dyDescent="0.25">
      <c r="A1210" s="5" t="s">
        <v>4660</v>
      </c>
      <c r="B1210" s="5" t="s">
        <v>3586</v>
      </c>
      <c r="C1210" s="5" t="s">
        <v>849</v>
      </c>
      <c r="D1210" s="5" t="s">
        <v>3583</v>
      </c>
      <c r="E1210" s="5" t="s">
        <v>3584</v>
      </c>
      <c r="F1210" s="5" t="s">
        <v>851</v>
      </c>
      <c r="G1210" s="5" t="s">
        <v>3588</v>
      </c>
      <c r="H1210" s="51">
        <v>18808</v>
      </c>
      <c r="I1210" s="22">
        <v>5660.01</v>
      </c>
      <c r="J1210" s="22">
        <v>300.94</v>
      </c>
      <c r="K1210" s="22">
        <v>274.87</v>
      </c>
      <c r="L1210" s="47">
        <v>1000</v>
      </c>
      <c r="M1210" s="22">
        <v>5660.01</v>
      </c>
      <c r="N1210" s="22">
        <v>0</v>
      </c>
    </row>
    <row r="1211" spans="1:14" x14ac:dyDescent="0.25">
      <c r="A1211" s="5" t="s">
        <v>4661</v>
      </c>
      <c r="B1211" s="5" t="s">
        <v>3590</v>
      </c>
      <c r="C1211" s="5" t="s">
        <v>849</v>
      </c>
      <c r="D1211" s="5" t="s">
        <v>3583</v>
      </c>
      <c r="E1211" s="5" t="s">
        <v>3584</v>
      </c>
      <c r="F1211" s="5" t="s">
        <v>853</v>
      </c>
      <c r="G1211" s="5" t="s">
        <v>3603</v>
      </c>
      <c r="H1211" s="51">
        <v>0</v>
      </c>
      <c r="I1211" s="22">
        <v>0</v>
      </c>
      <c r="J1211" s="22">
        <v>1514.58</v>
      </c>
      <c r="K1211" s="22">
        <v>1653.7</v>
      </c>
      <c r="L1211" s="47">
        <v>1000</v>
      </c>
      <c r="M1211" s="22">
        <v>0</v>
      </c>
      <c r="N1211" s="22">
        <v>0</v>
      </c>
    </row>
    <row r="1212" spans="1:14" x14ac:dyDescent="0.25">
      <c r="A1212" s="5" t="s">
        <v>4662</v>
      </c>
      <c r="B1212" s="5" t="s">
        <v>3590</v>
      </c>
      <c r="C1212" s="5" t="s">
        <v>849</v>
      </c>
      <c r="D1212" s="5" t="s">
        <v>3583</v>
      </c>
      <c r="E1212" s="5" t="s">
        <v>3584</v>
      </c>
      <c r="F1212" s="5" t="s">
        <v>853</v>
      </c>
      <c r="G1212" s="5" t="s">
        <v>3603</v>
      </c>
      <c r="H1212" s="51">
        <v>0</v>
      </c>
      <c r="I1212" s="22">
        <v>0</v>
      </c>
      <c r="J1212" s="22">
        <v>0</v>
      </c>
      <c r="K1212" s="22">
        <v>967.08</v>
      </c>
      <c r="L1212" s="47">
        <v>1000</v>
      </c>
      <c r="M1212" s="22">
        <v>0</v>
      </c>
      <c r="N1212" s="22">
        <v>0</v>
      </c>
    </row>
    <row r="1213" spans="1:14" x14ac:dyDescent="0.25">
      <c r="A1213" s="5" t="s">
        <v>4663</v>
      </c>
      <c r="B1213" s="5" t="s">
        <v>3590</v>
      </c>
      <c r="C1213" s="5" t="s">
        <v>849</v>
      </c>
      <c r="D1213" s="5" t="s">
        <v>3583</v>
      </c>
      <c r="E1213" s="5" t="s">
        <v>3584</v>
      </c>
      <c r="F1213" s="5" t="s">
        <v>853</v>
      </c>
      <c r="G1213" s="5" t="s">
        <v>3603</v>
      </c>
      <c r="H1213" s="51">
        <v>0</v>
      </c>
      <c r="I1213" s="22">
        <v>0</v>
      </c>
      <c r="J1213" s="22">
        <v>0</v>
      </c>
      <c r="K1213" s="22">
        <v>1353.41</v>
      </c>
      <c r="L1213" s="47">
        <v>1000</v>
      </c>
      <c r="M1213" s="22">
        <v>0</v>
      </c>
      <c r="N1213" s="22">
        <v>0</v>
      </c>
    </row>
    <row r="1214" spans="1:14" x14ac:dyDescent="0.25">
      <c r="A1214" s="5" t="s">
        <v>4664</v>
      </c>
      <c r="B1214" s="5" t="s">
        <v>3590</v>
      </c>
      <c r="C1214" s="5" t="s">
        <v>849</v>
      </c>
      <c r="D1214" s="5" t="s">
        <v>3583</v>
      </c>
      <c r="E1214" s="5" t="s">
        <v>3584</v>
      </c>
      <c r="F1214" s="5" t="s">
        <v>853</v>
      </c>
      <c r="G1214" s="5" t="s">
        <v>3603</v>
      </c>
      <c r="H1214" s="51">
        <v>0</v>
      </c>
      <c r="I1214" s="22">
        <v>0</v>
      </c>
      <c r="J1214" s="22">
        <v>0</v>
      </c>
      <c r="K1214" s="22">
        <v>1796.12</v>
      </c>
      <c r="L1214" s="47">
        <v>1000</v>
      </c>
      <c r="M1214" s="22">
        <v>0</v>
      </c>
      <c r="N1214" s="22">
        <v>0</v>
      </c>
    </row>
    <row r="1215" spans="1:14" x14ac:dyDescent="0.25">
      <c r="A1215" s="5" t="s">
        <v>4665</v>
      </c>
      <c r="B1215" s="5" t="s">
        <v>3590</v>
      </c>
      <c r="C1215" s="5" t="s">
        <v>849</v>
      </c>
      <c r="D1215" s="5" t="s">
        <v>3583</v>
      </c>
      <c r="E1215" s="5" t="s">
        <v>3584</v>
      </c>
      <c r="F1215" s="5" t="s">
        <v>853</v>
      </c>
      <c r="G1215" s="5" t="s">
        <v>3603</v>
      </c>
      <c r="H1215" s="51">
        <v>0</v>
      </c>
      <c r="I1215" s="22">
        <v>0</v>
      </c>
      <c r="J1215" s="22">
        <v>0</v>
      </c>
      <c r="K1215" s="22">
        <v>1296.06</v>
      </c>
      <c r="L1215" s="47">
        <v>1000</v>
      </c>
      <c r="M1215" s="22">
        <v>0</v>
      </c>
      <c r="N1215" s="22">
        <v>0</v>
      </c>
    </row>
    <row r="1216" spans="1:14" x14ac:dyDescent="0.25">
      <c r="A1216" s="5" t="s">
        <v>4666</v>
      </c>
      <c r="B1216" s="5" t="s">
        <v>3590</v>
      </c>
      <c r="C1216" s="5" t="s">
        <v>849</v>
      </c>
      <c r="D1216" s="5" t="s">
        <v>3583</v>
      </c>
      <c r="E1216" s="5" t="s">
        <v>3584</v>
      </c>
      <c r="F1216" s="5" t="s">
        <v>853</v>
      </c>
      <c r="G1216" s="5" t="s">
        <v>3603</v>
      </c>
      <c r="H1216" s="51">
        <v>0</v>
      </c>
      <c r="I1216" s="22">
        <v>0</v>
      </c>
      <c r="J1216" s="22">
        <v>0</v>
      </c>
      <c r="K1216" s="22">
        <v>961.6</v>
      </c>
      <c r="L1216" s="47">
        <v>1000</v>
      </c>
      <c r="M1216" s="22">
        <v>0</v>
      </c>
      <c r="N1216" s="22">
        <v>0</v>
      </c>
    </row>
    <row r="1217" spans="1:14" x14ac:dyDescent="0.25">
      <c r="A1217" s="5" t="s">
        <v>4667</v>
      </c>
      <c r="B1217" s="5" t="s">
        <v>3590</v>
      </c>
      <c r="C1217" s="5" t="s">
        <v>849</v>
      </c>
      <c r="D1217" s="5" t="s">
        <v>3583</v>
      </c>
      <c r="E1217" s="5" t="s">
        <v>3584</v>
      </c>
      <c r="F1217" s="5" t="s">
        <v>853</v>
      </c>
      <c r="G1217" s="5" t="s">
        <v>3603</v>
      </c>
      <c r="H1217" s="51">
        <v>0</v>
      </c>
      <c r="I1217" s="22">
        <v>0</v>
      </c>
      <c r="J1217" s="22">
        <v>0</v>
      </c>
      <c r="K1217" s="22">
        <v>1409.45</v>
      </c>
      <c r="L1217" s="47">
        <v>1000</v>
      </c>
      <c r="M1217" s="22">
        <v>0</v>
      </c>
      <c r="N1217" s="22">
        <v>0</v>
      </c>
    </row>
    <row r="1218" spans="1:14" x14ac:dyDescent="0.25">
      <c r="A1218" s="5" t="s">
        <v>4668</v>
      </c>
      <c r="B1218" s="5" t="s">
        <v>3590</v>
      </c>
      <c r="C1218" s="5" t="s">
        <v>849</v>
      </c>
      <c r="D1218" s="5" t="s">
        <v>3583</v>
      </c>
      <c r="E1218" s="5" t="s">
        <v>3584</v>
      </c>
      <c r="F1218" s="5" t="s">
        <v>853</v>
      </c>
      <c r="G1218" s="5" t="s">
        <v>3603</v>
      </c>
      <c r="H1218" s="51">
        <v>0</v>
      </c>
      <c r="I1218" s="22">
        <v>0</v>
      </c>
      <c r="J1218" s="22">
        <v>0</v>
      </c>
      <c r="K1218" s="22">
        <v>1335.98</v>
      </c>
      <c r="L1218" s="47">
        <v>1000</v>
      </c>
      <c r="M1218" s="22">
        <v>0</v>
      </c>
      <c r="N1218" s="22">
        <v>0</v>
      </c>
    </row>
    <row r="1219" spans="1:14" x14ac:dyDescent="0.25">
      <c r="A1219" s="5" t="s">
        <v>4669</v>
      </c>
      <c r="B1219" s="5" t="s">
        <v>3590</v>
      </c>
      <c r="C1219" s="5" t="s">
        <v>849</v>
      </c>
      <c r="D1219" s="5" t="s">
        <v>3583</v>
      </c>
      <c r="E1219" s="5" t="s">
        <v>3584</v>
      </c>
      <c r="F1219" s="5" t="s">
        <v>851</v>
      </c>
      <c r="G1219" s="5" t="s">
        <v>3585</v>
      </c>
      <c r="H1219" s="51">
        <v>255.42</v>
      </c>
      <c r="I1219" s="22">
        <v>7160.95</v>
      </c>
      <c r="J1219" s="22">
        <v>28035.98</v>
      </c>
      <c r="K1219" s="22">
        <v>26756.73</v>
      </c>
      <c r="L1219" s="47">
        <v>1000</v>
      </c>
      <c r="M1219" s="22">
        <v>7160.95</v>
      </c>
      <c r="N1219" s="22">
        <v>0</v>
      </c>
    </row>
    <row r="1220" spans="1:14" hidden="1" x14ac:dyDescent="0.25">
      <c r="A1220" s="5" t="s">
        <v>4670</v>
      </c>
      <c r="B1220" s="5" t="s">
        <v>3586</v>
      </c>
      <c r="C1220" s="5" t="s">
        <v>849</v>
      </c>
      <c r="D1220" s="5" t="s">
        <v>3583</v>
      </c>
      <c r="E1220" s="5" t="s">
        <v>3584</v>
      </c>
      <c r="F1220" s="5" t="s">
        <v>853</v>
      </c>
      <c r="G1220" s="5" t="s">
        <v>3585</v>
      </c>
      <c r="H1220" s="51">
        <v>0</v>
      </c>
      <c r="I1220" s="22">
        <v>0</v>
      </c>
      <c r="J1220" s="22">
        <v>0</v>
      </c>
      <c r="K1220" s="22">
        <v>2562</v>
      </c>
      <c r="L1220" s="47">
        <v>1000</v>
      </c>
      <c r="M1220" s="22">
        <v>0</v>
      </c>
      <c r="N1220" s="22">
        <v>0</v>
      </c>
    </row>
    <row r="1221" spans="1:14" x14ac:dyDescent="0.25">
      <c r="A1221" s="5" t="s">
        <v>4671</v>
      </c>
      <c r="B1221" s="5" t="s">
        <v>3590</v>
      </c>
      <c r="C1221" s="5" t="s">
        <v>849</v>
      </c>
      <c r="D1221" s="5" t="s">
        <v>3583</v>
      </c>
      <c r="E1221" s="5" t="s">
        <v>3584</v>
      </c>
      <c r="F1221" s="5" t="s">
        <v>851</v>
      </c>
      <c r="G1221" s="5" t="s">
        <v>3588</v>
      </c>
      <c r="H1221" s="51">
        <v>79000</v>
      </c>
      <c r="I1221" s="22">
        <v>14691.02</v>
      </c>
      <c r="J1221" s="22">
        <v>185.96</v>
      </c>
      <c r="K1221" s="22">
        <v>163.58000000000001</v>
      </c>
      <c r="L1221" s="47">
        <v>1000</v>
      </c>
      <c r="M1221" s="22">
        <v>14691.02</v>
      </c>
      <c r="N1221" s="22">
        <v>0</v>
      </c>
    </row>
    <row r="1222" spans="1:14" x14ac:dyDescent="0.25">
      <c r="A1222" s="5" t="s">
        <v>4672</v>
      </c>
      <c r="B1222" s="5" t="s">
        <v>3590</v>
      </c>
      <c r="C1222" s="5" t="s">
        <v>849</v>
      </c>
      <c r="D1222" s="5" t="s">
        <v>3583</v>
      </c>
      <c r="E1222" s="5" t="s">
        <v>3584</v>
      </c>
      <c r="F1222" s="5" t="s">
        <v>851</v>
      </c>
      <c r="G1222" s="5" t="s">
        <v>3588</v>
      </c>
      <c r="H1222" s="51">
        <v>0</v>
      </c>
      <c r="I1222" s="22">
        <v>0</v>
      </c>
      <c r="J1222" s="22">
        <v>110.52</v>
      </c>
      <c r="K1222" s="22">
        <v>113.17</v>
      </c>
      <c r="L1222" s="47">
        <v>1000</v>
      </c>
      <c r="M1222" s="22">
        <v>0</v>
      </c>
      <c r="N1222" s="22">
        <v>0</v>
      </c>
    </row>
    <row r="1223" spans="1:14" x14ac:dyDescent="0.25">
      <c r="A1223" s="5" t="s">
        <v>4673</v>
      </c>
      <c r="B1223" s="5" t="s">
        <v>3590</v>
      </c>
      <c r="C1223" s="5" t="s">
        <v>849</v>
      </c>
      <c r="D1223" s="5" t="s">
        <v>3583</v>
      </c>
      <c r="E1223" s="5" t="s">
        <v>3584</v>
      </c>
      <c r="F1223" s="5" t="s">
        <v>851</v>
      </c>
      <c r="G1223" s="5" t="s">
        <v>3588</v>
      </c>
      <c r="H1223" s="51">
        <v>0</v>
      </c>
      <c r="I1223" s="22">
        <v>0</v>
      </c>
      <c r="J1223" s="22">
        <v>246.89</v>
      </c>
      <c r="K1223" s="22">
        <v>252.82</v>
      </c>
      <c r="L1223" s="47">
        <v>1000</v>
      </c>
      <c r="M1223" s="22">
        <v>0</v>
      </c>
      <c r="N1223" s="22">
        <v>0</v>
      </c>
    </row>
    <row r="1224" spans="1:14" hidden="1" x14ac:dyDescent="0.25">
      <c r="A1224" s="5" t="s">
        <v>4674</v>
      </c>
      <c r="B1224" s="5" t="s">
        <v>3582</v>
      </c>
      <c r="C1224" s="5" t="s">
        <v>849</v>
      </c>
      <c r="D1224" s="5" t="s">
        <v>3583</v>
      </c>
      <c r="E1224" s="5" t="s">
        <v>3584</v>
      </c>
      <c r="F1224" s="5" t="s">
        <v>853</v>
      </c>
      <c r="G1224" s="5" t="s">
        <v>3603</v>
      </c>
      <c r="H1224" s="51">
        <v>0</v>
      </c>
      <c r="I1224" s="22">
        <v>0</v>
      </c>
      <c r="J1224" s="22">
        <v>0</v>
      </c>
      <c r="K1224" s="22">
        <v>302.92</v>
      </c>
      <c r="L1224" s="47">
        <v>1000</v>
      </c>
      <c r="M1224" s="22">
        <v>0</v>
      </c>
      <c r="N1224" s="22">
        <v>0</v>
      </c>
    </row>
    <row r="1225" spans="1:14" hidden="1" x14ac:dyDescent="0.25">
      <c r="A1225" s="5" t="s">
        <v>4675</v>
      </c>
      <c r="B1225" s="5" t="s">
        <v>3582</v>
      </c>
      <c r="C1225" s="5" t="s">
        <v>849</v>
      </c>
      <c r="D1225" s="5" t="s">
        <v>3583</v>
      </c>
      <c r="E1225" s="5" t="s">
        <v>3584</v>
      </c>
      <c r="F1225" s="5" t="s">
        <v>853</v>
      </c>
      <c r="G1225" s="5" t="s">
        <v>3603</v>
      </c>
      <c r="H1225" s="51">
        <v>0</v>
      </c>
      <c r="I1225" s="22">
        <v>0</v>
      </c>
      <c r="J1225" s="22">
        <v>0</v>
      </c>
      <c r="K1225" s="22">
        <v>140.05000000000001</v>
      </c>
      <c r="L1225" s="47">
        <v>1000</v>
      </c>
      <c r="M1225" s="22">
        <v>0</v>
      </c>
      <c r="N1225" s="22">
        <v>0</v>
      </c>
    </row>
    <row r="1226" spans="1:14" hidden="1" x14ac:dyDescent="0.25">
      <c r="A1226" s="5" t="s">
        <v>4676</v>
      </c>
      <c r="B1226" s="5" t="s">
        <v>3582</v>
      </c>
      <c r="C1226" s="5" t="s">
        <v>849</v>
      </c>
      <c r="D1226" s="5" t="s">
        <v>3583</v>
      </c>
      <c r="E1226" s="5" t="s">
        <v>3584</v>
      </c>
      <c r="F1226" s="5" t="s">
        <v>853</v>
      </c>
      <c r="G1226" s="5" t="s">
        <v>3603</v>
      </c>
      <c r="H1226" s="51">
        <v>0</v>
      </c>
      <c r="I1226" s="22">
        <v>0</v>
      </c>
      <c r="J1226" s="22">
        <v>0</v>
      </c>
      <c r="K1226" s="22">
        <v>178.2</v>
      </c>
      <c r="L1226" s="47">
        <v>1000</v>
      </c>
      <c r="M1226" s="22">
        <v>0</v>
      </c>
      <c r="N1226" s="22">
        <v>0</v>
      </c>
    </row>
    <row r="1227" spans="1:14" hidden="1" x14ac:dyDescent="0.25">
      <c r="A1227" s="5" t="s">
        <v>4677</v>
      </c>
      <c r="B1227" s="5" t="s">
        <v>3582</v>
      </c>
      <c r="C1227" s="5" t="s">
        <v>849</v>
      </c>
      <c r="D1227" s="5" t="s">
        <v>3583</v>
      </c>
      <c r="E1227" s="5" t="s">
        <v>3584</v>
      </c>
      <c r="F1227" s="5" t="s">
        <v>851</v>
      </c>
      <c r="G1227" s="5" t="s">
        <v>3588</v>
      </c>
      <c r="H1227" s="51">
        <v>12726</v>
      </c>
      <c r="I1227" s="22">
        <v>3594.63</v>
      </c>
      <c r="J1227" s="22">
        <v>282.45999999999998</v>
      </c>
      <c r="K1227" s="22">
        <v>273.89999999999998</v>
      </c>
      <c r="L1227" s="47">
        <v>1000</v>
      </c>
      <c r="M1227" s="22">
        <v>3594.63</v>
      </c>
      <c r="N1227" s="22">
        <v>0</v>
      </c>
    </row>
    <row r="1228" spans="1:14" hidden="1" x14ac:dyDescent="0.25">
      <c r="A1228" s="5" t="s">
        <v>4678</v>
      </c>
      <c r="B1228" s="5" t="s">
        <v>3582</v>
      </c>
      <c r="C1228" s="5" t="s">
        <v>849</v>
      </c>
      <c r="D1228" s="5" t="s">
        <v>3583</v>
      </c>
      <c r="E1228" s="5" t="s">
        <v>3584</v>
      </c>
      <c r="F1228" s="5" t="s">
        <v>851</v>
      </c>
      <c r="G1228" s="5" t="s">
        <v>3588</v>
      </c>
      <c r="H1228" s="51">
        <v>700000</v>
      </c>
      <c r="I1228" s="22">
        <v>6258</v>
      </c>
      <c r="J1228" s="22">
        <v>8.94</v>
      </c>
      <c r="K1228" s="22">
        <v>9.02</v>
      </c>
      <c r="L1228" s="47">
        <v>1000</v>
      </c>
      <c r="M1228" s="22">
        <v>6258</v>
      </c>
      <c r="N1228" s="22">
        <v>0</v>
      </c>
    </row>
    <row r="1229" spans="1:14" hidden="1" x14ac:dyDescent="0.25">
      <c r="A1229" s="5" t="s">
        <v>4679</v>
      </c>
      <c r="B1229" s="5" t="s">
        <v>3582</v>
      </c>
      <c r="C1229" s="5" t="s">
        <v>849</v>
      </c>
      <c r="D1229" s="5" t="s">
        <v>3583</v>
      </c>
      <c r="E1229" s="5" t="s">
        <v>3584</v>
      </c>
      <c r="F1229" s="5" t="s">
        <v>853</v>
      </c>
      <c r="G1229" s="5" t="s">
        <v>3588</v>
      </c>
      <c r="H1229" s="51">
        <v>0</v>
      </c>
      <c r="I1229" s="22">
        <v>0</v>
      </c>
      <c r="J1229" s="22">
        <v>0</v>
      </c>
      <c r="K1229" s="22">
        <v>12.35</v>
      </c>
      <c r="L1229" s="47">
        <v>1000</v>
      </c>
      <c r="M1229" s="22">
        <v>0</v>
      </c>
      <c r="N1229" s="22">
        <v>0</v>
      </c>
    </row>
    <row r="1230" spans="1:14" hidden="1" x14ac:dyDescent="0.25">
      <c r="A1230" s="5" t="s">
        <v>4680</v>
      </c>
      <c r="B1230" s="5" t="s">
        <v>3582</v>
      </c>
      <c r="C1230" s="5" t="s">
        <v>849</v>
      </c>
      <c r="D1230" s="5" t="s">
        <v>3583</v>
      </c>
      <c r="E1230" s="5" t="s">
        <v>3584</v>
      </c>
      <c r="F1230" s="5" t="s">
        <v>851</v>
      </c>
      <c r="G1230" s="5" t="s">
        <v>3588</v>
      </c>
      <c r="H1230" s="51">
        <v>639022</v>
      </c>
      <c r="I1230" s="22">
        <v>7546.84</v>
      </c>
      <c r="J1230" s="22">
        <v>11.81</v>
      </c>
      <c r="K1230" s="22">
        <v>11.93</v>
      </c>
      <c r="L1230" s="47">
        <v>1000</v>
      </c>
      <c r="M1230" s="22">
        <v>7546.84</v>
      </c>
      <c r="N1230" s="22">
        <v>0</v>
      </c>
    </row>
    <row r="1231" spans="1:14" hidden="1" x14ac:dyDescent="0.25">
      <c r="A1231" s="5" t="s">
        <v>4681</v>
      </c>
      <c r="B1231" s="5" t="s">
        <v>3582</v>
      </c>
      <c r="C1231" s="5" t="s">
        <v>849</v>
      </c>
      <c r="D1231" s="5" t="s">
        <v>3583</v>
      </c>
      <c r="E1231" s="5" t="s">
        <v>3584</v>
      </c>
      <c r="F1231" s="5" t="s">
        <v>853</v>
      </c>
      <c r="G1231" s="5" t="s">
        <v>3588</v>
      </c>
      <c r="H1231" s="51">
        <v>0</v>
      </c>
      <c r="I1231" s="22">
        <v>0</v>
      </c>
      <c r="J1231" s="22">
        <v>0</v>
      </c>
      <c r="K1231" s="22">
        <v>260.26</v>
      </c>
      <c r="L1231" s="47">
        <v>1000</v>
      </c>
      <c r="M1231" s="22">
        <v>0</v>
      </c>
      <c r="N1231" s="22">
        <v>0</v>
      </c>
    </row>
    <row r="1232" spans="1:14" hidden="1" x14ac:dyDescent="0.25">
      <c r="A1232" s="5" t="s">
        <v>4682</v>
      </c>
      <c r="B1232" s="5" t="s">
        <v>3582</v>
      </c>
      <c r="C1232" s="5" t="s">
        <v>849</v>
      </c>
      <c r="D1232" s="5" t="s">
        <v>3583</v>
      </c>
      <c r="E1232" s="5" t="s">
        <v>3584</v>
      </c>
      <c r="F1232" s="5" t="s">
        <v>851</v>
      </c>
      <c r="G1232" s="5" t="s">
        <v>3588</v>
      </c>
      <c r="H1232" s="51">
        <v>16352</v>
      </c>
      <c r="I1232" s="22">
        <v>4569.83</v>
      </c>
      <c r="J1232" s="22">
        <v>279.47000000000003</v>
      </c>
      <c r="K1232" s="22">
        <v>262.77999999999997</v>
      </c>
      <c r="L1232" s="47">
        <v>1000</v>
      </c>
      <c r="M1232" s="22">
        <v>4569.83</v>
      </c>
      <c r="N1232" s="22">
        <v>0</v>
      </c>
    </row>
    <row r="1233" spans="1:14" hidden="1" x14ac:dyDescent="0.25">
      <c r="A1233" s="5" t="s">
        <v>4683</v>
      </c>
      <c r="B1233" s="5" t="s">
        <v>3582</v>
      </c>
      <c r="C1233" s="5" t="s">
        <v>849</v>
      </c>
      <c r="D1233" s="5" t="s">
        <v>3583</v>
      </c>
      <c r="E1233" s="5" t="s">
        <v>3584</v>
      </c>
      <c r="F1233" s="5" t="s">
        <v>851</v>
      </c>
      <c r="G1233" s="5" t="s">
        <v>3588</v>
      </c>
      <c r="H1233" s="51">
        <v>14450</v>
      </c>
      <c r="I1233" s="22">
        <v>4513.1099999999997</v>
      </c>
      <c r="J1233" s="22">
        <v>312.33</v>
      </c>
      <c r="K1233" s="22">
        <v>306.61</v>
      </c>
      <c r="L1233" s="47">
        <v>1000</v>
      </c>
      <c r="M1233" s="22">
        <v>4513.1099999999997</v>
      </c>
      <c r="N1233" s="22">
        <v>0</v>
      </c>
    </row>
    <row r="1234" spans="1:14" hidden="1" x14ac:dyDescent="0.25">
      <c r="A1234" s="5" t="s">
        <v>4684</v>
      </c>
      <c r="B1234" s="5" t="s">
        <v>3582</v>
      </c>
      <c r="C1234" s="5" t="s">
        <v>849</v>
      </c>
      <c r="D1234" s="5" t="s">
        <v>3583</v>
      </c>
      <c r="E1234" s="5" t="s">
        <v>3584</v>
      </c>
      <c r="F1234" s="5" t="s">
        <v>851</v>
      </c>
      <c r="G1234" s="5" t="s">
        <v>3588</v>
      </c>
      <c r="H1234" s="51">
        <v>130000</v>
      </c>
      <c r="I1234" s="22">
        <v>11246.13</v>
      </c>
      <c r="J1234" s="22">
        <v>86.51</v>
      </c>
      <c r="K1234" s="22">
        <v>82.05</v>
      </c>
      <c r="L1234" s="47">
        <v>1000</v>
      </c>
      <c r="M1234" s="22">
        <v>11246.13</v>
      </c>
      <c r="N1234" s="22">
        <v>0</v>
      </c>
    </row>
    <row r="1235" spans="1:14" hidden="1" x14ac:dyDescent="0.25">
      <c r="A1235" s="5" t="s">
        <v>4685</v>
      </c>
      <c r="B1235" s="5" t="s">
        <v>3582</v>
      </c>
      <c r="C1235" s="5" t="s">
        <v>849</v>
      </c>
      <c r="D1235" s="5" t="s">
        <v>3583</v>
      </c>
      <c r="E1235" s="5" t="s">
        <v>3584</v>
      </c>
      <c r="F1235" s="5" t="s">
        <v>853</v>
      </c>
      <c r="G1235" s="5" t="s">
        <v>3588</v>
      </c>
      <c r="H1235" s="51">
        <v>0</v>
      </c>
      <c r="I1235" s="22">
        <v>0</v>
      </c>
      <c r="J1235" s="22">
        <v>337.19</v>
      </c>
      <c r="K1235" s="22">
        <v>324.07</v>
      </c>
      <c r="L1235" s="47">
        <v>1000</v>
      </c>
      <c r="M1235" s="22">
        <v>0</v>
      </c>
      <c r="N1235" s="22">
        <v>0</v>
      </c>
    </row>
    <row r="1236" spans="1:14" hidden="1" x14ac:dyDescent="0.25">
      <c r="A1236" s="5" t="s">
        <v>4686</v>
      </c>
      <c r="B1236" s="5" t="s">
        <v>3582</v>
      </c>
      <c r="C1236" s="5" t="s">
        <v>849</v>
      </c>
      <c r="D1236" s="5" t="s">
        <v>3583</v>
      </c>
      <c r="E1236" s="5" t="s">
        <v>3584</v>
      </c>
      <c r="F1236" s="5" t="s">
        <v>851</v>
      </c>
      <c r="G1236" s="5" t="s">
        <v>3588</v>
      </c>
      <c r="H1236" s="51">
        <v>36450</v>
      </c>
      <c r="I1236" s="22">
        <v>3199.14</v>
      </c>
      <c r="J1236" s="22">
        <v>87.77</v>
      </c>
      <c r="K1236" s="22">
        <v>86.37</v>
      </c>
      <c r="L1236" s="47">
        <v>1000</v>
      </c>
      <c r="M1236" s="22">
        <v>3199.14</v>
      </c>
      <c r="N1236" s="22">
        <v>0</v>
      </c>
    </row>
    <row r="1237" spans="1:14" hidden="1" x14ac:dyDescent="0.25">
      <c r="A1237" s="5" t="s">
        <v>4687</v>
      </c>
      <c r="B1237" s="5" t="s">
        <v>3582</v>
      </c>
      <c r="C1237" s="5" t="s">
        <v>849</v>
      </c>
      <c r="D1237" s="5" t="s">
        <v>3583</v>
      </c>
      <c r="E1237" s="5" t="s">
        <v>3584</v>
      </c>
      <c r="F1237" s="5" t="s">
        <v>853</v>
      </c>
      <c r="G1237" s="5" t="s">
        <v>3603</v>
      </c>
      <c r="H1237" s="51">
        <v>0</v>
      </c>
      <c r="I1237" s="22">
        <v>0</v>
      </c>
      <c r="J1237" s="22">
        <v>0</v>
      </c>
      <c r="K1237" s="22">
        <v>647.84</v>
      </c>
      <c r="L1237" s="47">
        <v>1000</v>
      </c>
      <c r="M1237" s="22">
        <v>0</v>
      </c>
      <c r="N1237" s="22">
        <v>0</v>
      </c>
    </row>
    <row r="1238" spans="1:14" hidden="1" x14ac:dyDescent="0.25">
      <c r="A1238" s="5" t="s">
        <v>4688</v>
      </c>
      <c r="B1238" s="5" t="s">
        <v>3582</v>
      </c>
      <c r="C1238" s="5" t="s">
        <v>849</v>
      </c>
      <c r="D1238" s="5" t="s">
        <v>3583</v>
      </c>
      <c r="E1238" s="5" t="s">
        <v>3584</v>
      </c>
      <c r="F1238" s="5" t="s">
        <v>853</v>
      </c>
      <c r="G1238" s="5" t="s">
        <v>3603</v>
      </c>
      <c r="H1238" s="51">
        <v>0</v>
      </c>
      <c r="I1238" s="22">
        <v>0</v>
      </c>
      <c r="J1238" s="22">
        <v>0</v>
      </c>
      <c r="K1238" s="22">
        <v>823.74</v>
      </c>
      <c r="L1238" s="47">
        <v>1000</v>
      </c>
      <c r="M1238" s="22">
        <v>0</v>
      </c>
      <c r="N1238" s="22">
        <v>0</v>
      </c>
    </row>
    <row r="1239" spans="1:14" hidden="1" x14ac:dyDescent="0.25">
      <c r="A1239" s="5" t="s">
        <v>4689</v>
      </c>
      <c r="B1239" s="5" t="s">
        <v>3592</v>
      </c>
      <c r="C1239" s="5" t="s">
        <v>849</v>
      </c>
      <c r="D1239" s="5" t="s">
        <v>3583</v>
      </c>
      <c r="E1239" s="5" t="s">
        <v>3584</v>
      </c>
      <c r="F1239" s="5" t="s">
        <v>851</v>
      </c>
      <c r="G1239" s="5" t="s">
        <v>3588</v>
      </c>
      <c r="H1239" s="51">
        <v>1217.8420000000001</v>
      </c>
      <c r="I1239" s="22">
        <v>23571.89</v>
      </c>
      <c r="J1239" s="22">
        <v>19355.46</v>
      </c>
      <c r="K1239" s="22">
        <v>19555.98</v>
      </c>
      <c r="L1239" s="47">
        <v>1000</v>
      </c>
      <c r="M1239" s="22">
        <v>23571.89</v>
      </c>
      <c r="N1239" s="22">
        <v>0</v>
      </c>
    </row>
    <row r="1240" spans="1:14" hidden="1" x14ac:dyDescent="0.25">
      <c r="A1240" s="5" t="s">
        <v>4690</v>
      </c>
      <c r="B1240" s="5" t="s">
        <v>3586</v>
      </c>
      <c r="C1240" s="5" t="s">
        <v>849</v>
      </c>
      <c r="D1240" s="5" t="s">
        <v>3583</v>
      </c>
      <c r="E1240" s="5" t="s">
        <v>3584</v>
      </c>
      <c r="F1240" s="5" t="s">
        <v>853</v>
      </c>
      <c r="G1240" s="5" t="s">
        <v>3588</v>
      </c>
      <c r="H1240" s="51">
        <v>0</v>
      </c>
      <c r="I1240" s="22">
        <v>0</v>
      </c>
      <c r="J1240" s="22">
        <v>0</v>
      </c>
      <c r="K1240" s="22">
        <v>342.79</v>
      </c>
      <c r="L1240" s="47">
        <v>1000</v>
      </c>
      <c r="M1240" s="22">
        <v>0</v>
      </c>
      <c r="N1240" s="22">
        <v>0</v>
      </c>
    </row>
    <row r="1241" spans="1:14" x14ac:dyDescent="0.25">
      <c r="A1241" s="5" t="s">
        <v>4691</v>
      </c>
      <c r="B1241" s="5" t="s">
        <v>3590</v>
      </c>
      <c r="C1241" s="5" t="s">
        <v>849</v>
      </c>
      <c r="D1241" s="5" t="s">
        <v>3583</v>
      </c>
      <c r="E1241" s="5" t="s">
        <v>3584</v>
      </c>
      <c r="F1241" s="5" t="s">
        <v>853</v>
      </c>
      <c r="G1241" s="5" t="s">
        <v>3603</v>
      </c>
      <c r="H1241" s="51">
        <v>0</v>
      </c>
      <c r="I1241" s="22">
        <v>0</v>
      </c>
      <c r="J1241" s="22">
        <v>0</v>
      </c>
      <c r="K1241" s="22">
        <v>1042.21</v>
      </c>
      <c r="L1241" s="47">
        <v>1000</v>
      </c>
      <c r="M1241" s="22">
        <v>0</v>
      </c>
      <c r="N1241" s="22">
        <v>0</v>
      </c>
    </row>
    <row r="1242" spans="1:14" x14ac:dyDescent="0.25">
      <c r="A1242" s="5" t="s">
        <v>4692</v>
      </c>
      <c r="B1242" s="5" t="s">
        <v>3590</v>
      </c>
      <c r="C1242" s="5" t="s">
        <v>849</v>
      </c>
      <c r="D1242" s="5" t="s">
        <v>3583</v>
      </c>
      <c r="E1242" s="5" t="s">
        <v>3584</v>
      </c>
      <c r="F1242" s="5" t="s">
        <v>851</v>
      </c>
      <c r="G1242" s="5" t="s">
        <v>3585</v>
      </c>
      <c r="H1242" s="51">
        <v>11016.13</v>
      </c>
      <c r="I1242" s="22">
        <v>51066.35</v>
      </c>
      <c r="J1242" s="22">
        <v>4635.6000000000004</v>
      </c>
      <c r="K1242" s="22">
        <v>4691.76</v>
      </c>
      <c r="L1242" s="47">
        <v>1000</v>
      </c>
      <c r="M1242" s="22">
        <v>51066.35</v>
      </c>
      <c r="N1242" s="22">
        <v>0</v>
      </c>
    </row>
    <row r="1243" spans="1:14" x14ac:dyDescent="0.25">
      <c r="A1243" s="5" t="s">
        <v>4693</v>
      </c>
      <c r="B1243" s="5" t="s">
        <v>3590</v>
      </c>
      <c r="C1243" s="5" t="s">
        <v>849</v>
      </c>
      <c r="D1243" s="5" t="s">
        <v>3583</v>
      </c>
      <c r="E1243" s="5" t="s">
        <v>3584</v>
      </c>
      <c r="F1243" s="5" t="s">
        <v>853</v>
      </c>
      <c r="G1243" s="5" t="s">
        <v>3603</v>
      </c>
      <c r="H1243" s="51">
        <v>0</v>
      </c>
      <c r="I1243" s="22">
        <v>0</v>
      </c>
      <c r="J1243" s="22">
        <v>0</v>
      </c>
      <c r="K1243" s="22">
        <v>1470.96</v>
      </c>
      <c r="L1243" s="47">
        <v>1000</v>
      </c>
      <c r="M1243" s="22">
        <v>0</v>
      </c>
      <c r="N1243" s="22">
        <v>0</v>
      </c>
    </row>
    <row r="1244" spans="1:14" x14ac:dyDescent="0.25">
      <c r="A1244" s="5" t="s">
        <v>4694</v>
      </c>
      <c r="B1244" s="5" t="s">
        <v>3590</v>
      </c>
      <c r="C1244" s="5" t="s">
        <v>849</v>
      </c>
      <c r="D1244" s="5" t="s">
        <v>3583</v>
      </c>
      <c r="E1244" s="5" t="s">
        <v>3584</v>
      </c>
      <c r="F1244" s="5" t="s">
        <v>853</v>
      </c>
      <c r="G1244" s="5" t="s">
        <v>3603</v>
      </c>
      <c r="H1244" s="51">
        <v>0</v>
      </c>
      <c r="I1244" s="22">
        <v>0</v>
      </c>
      <c r="J1244" s="22">
        <v>0</v>
      </c>
      <c r="K1244" s="22">
        <v>1799.61</v>
      </c>
      <c r="L1244" s="47">
        <v>1000</v>
      </c>
      <c r="M1244" s="22">
        <v>0</v>
      </c>
      <c r="N1244" s="22">
        <v>0</v>
      </c>
    </row>
    <row r="1245" spans="1:14" x14ac:dyDescent="0.25">
      <c r="A1245" s="5" t="s">
        <v>4695</v>
      </c>
      <c r="B1245" s="5" t="s">
        <v>3590</v>
      </c>
      <c r="C1245" s="5" t="s">
        <v>849</v>
      </c>
      <c r="D1245" s="5" t="s">
        <v>3583</v>
      </c>
      <c r="E1245" s="5" t="s">
        <v>3584</v>
      </c>
      <c r="F1245" s="5" t="s">
        <v>853</v>
      </c>
      <c r="G1245" s="5" t="s">
        <v>3603</v>
      </c>
      <c r="H1245" s="51">
        <v>0</v>
      </c>
      <c r="I1245" s="22">
        <v>0</v>
      </c>
      <c r="J1245" s="22">
        <v>0</v>
      </c>
      <c r="K1245" s="22">
        <v>1635.19</v>
      </c>
      <c r="L1245" s="47">
        <v>1000</v>
      </c>
      <c r="M1245" s="22">
        <v>0</v>
      </c>
      <c r="N1245" s="22">
        <v>0</v>
      </c>
    </row>
    <row r="1246" spans="1:14" x14ac:dyDescent="0.25">
      <c r="A1246" s="5" t="s">
        <v>4696</v>
      </c>
      <c r="B1246" s="5" t="s">
        <v>3590</v>
      </c>
      <c r="C1246" s="5" t="s">
        <v>849</v>
      </c>
      <c r="D1246" s="5" t="s">
        <v>3583</v>
      </c>
      <c r="E1246" s="5" t="s">
        <v>3584</v>
      </c>
      <c r="F1246" s="5" t="s">
        <v>853</v>
      </c>
      <c r="G1246" s="5" t="s">
        <v>3603</v>
      </c>
      <c r="H1246" s="51">
        <v>0</v>
      </c>
      <c r="I1246" s="22">
        <v>0</v>
      </c>
      <c r="J1246" s="22">
        <v>0</v>
      </c>
      <c r="K1246" s="22">
        <v>1582.77</v>
      </c>
      <c r="L1246" s="47">
        <v>1000</v>
      </c>
      <c r="M1246" s="22">
        <v>0</v>
      </c>
      <c r="N1246" s="22">
        <v>0</v>
      </c>
    </row>
    <row r="1247" spans="1:14" x14ac:dyDescent="0.25">
      <c r="A1247" s="5" t="s">
        <v>4697</v>
      </c>
      <c r="B1247" s="5" t="s">
        <v>3590</v>
      </c>
      <c r="C1247" s="5" t="s">
        <v>849</v>
      </c>
      <c r="D1247" s="5" t="s">
        <v>3583</v>
      </c>
      <c r="E1247" s="5" t="s">
        <v>3584</v>
      </c>
      <c r="F1247" s="5" t="s">
        <v>853</v>
      </c>
      <c r="G1247" s="5" t="s">
        <v>3603</v>
      </c>
      <c r="H1247" s="51">
        <v>0</v>
      </c>
      <c r="I1247" s="22">
        <v>0</v>
      </c>
      <c r="J1247" s="22">
        <v>0</v>
      </c>
      <c r="K1247" s="22">
        <v>1919.68</v>
      </c>
      <c r="L1247" s="47">
        <v>1000</v>
      </c>
      <c r="M1247" s="22">
        <v>0</v>
      </c>
      <c r="N1247" s="22">
        <v>0</v>
      </c>
    </row>
    <row r="1248" spans="1:14" hidden="1" x14ac:dyDescent="0.25">
      <c r="A1248" s="5" t="s">
        <v>4698</v>
      </c>
      <c r="B1248" s="5" t="s">
        <v>3582</v>
      </c>
      <c r="C1248" s="5" t="s">
        <v>849</v>
      </c>
      <c r="D1248" s="5" t="s">
        <v>3583</v>
      </c>
      <c r="E1248" s="5" t="s">
        <v>3584</v>
      </c>
      <c r="F1248" s="5" t="s">
        <v>853</v>
      </c>
      <c r="G1248" s="5" t="s">
        <v>3603</v>
      </c>
      <c r="H1248" s="51">
        <v>0</v>
      </c>
      <c r="I1248" s="22">
        <v>0</v>
      </c>
      <c r="J1248" s="22">
        <v>0</v>
      </c>
      <c r="K1248" s="22">
        <v>378.22</v>
      </c>
      <c r="L1248" s="47">
        <v>1000</v>
      </c>
      <c r="M1248" s="22">
        <v>0</v>
      </c>
      <c r="N1248" s="22">
        <v>0</v>
      </c>
    </row>
    <row r="1249" spans="1:14" hidden="1" x14ac:dyDescent="0.25">
      <c r="A1249" s="5" t="s">
        <v>4699</v>
      </c>
      <c r="B1249" s="5" t="s">
        <v>3606</v>
      </c>
      <c r="C1249" s="5" t="s">
        <v>849</v>
      </c>
      <c r="D1249" s="5" t="s">
        <v>3583</v>
      </c>
      <c r="E1249" s="5" t="s">
        <v>3584</v>
      </c>
      <c r="F1249" s="5" t="s">
        <v>851</v>
      </c>
      <c r="G1249" s="5" t="s">
        <v>3588</v>
      </c>
      <c r="H1249" s="51">
        <v>850</v>
      </c>
      <c r="I1249" s="22">
        <v>339.27</v>
      </c>
      <c r="J1249" s="22">
        <v>399.14</v>
      </c>
      <c r="K1249" s="22">
        <v>402.57</v>
      </c>
      <c r="L1249" s="47">
        <v>1000</v>
      </c>
      <c r="M1249" s="22">
        <v>339.27</v>
      </c>
      <c r="N1249" s="22">
        <v>0</v>
      </c>
    </row>
    <row r="1250" spans="1:14" hidden="1" x14ac:dyDescent="0.25">
      <c r="A1250" s="5" t="s">
        <v>4700</v>
      </c>
      <c r="B1250" s="5" t="s">
        <v>3606</v>
      </c>
      <c r="C1250" s="5" t="s">
        <v>849</v>
      </c>
      <c r="D1250" s="5" t="s">
        <v>3583</v>
      </c>
      <c r="E1250" s="5" t="s">
        <v>3584</v>
      </c>
      <c r="F1250" s="5" t="s">
        <v>851</v>
      </c>
      <c r="G1250" s="5" t="s">
        <v>3588</v>
      </c>
      <c r="H1250" s="51">
        <v>0</v>
      </c>
      <c r="I1250" s="22">
        <v>0</v>
      </c>
      <c r="J1250" s="22">
        <v>73.760000000000005</v>
      </c>
      <c r="K1250" s="22">
        <v>77.13</v>
      </c>
      <c r="L1250" s="47">
        <v>1000</v>
      </c>
      <c r="M1250" s="22">
        <v>0</v>
      </c>
      <c r="N1250" s="22">
        <v>0</v>
      </c>
    </row>
    <row r="1251" spans="1:14" hidden="1" x14ac:dyDescent="0.25">
      <c r="A1251" s="5" t="s">
        <v>4701</v>
      </c>
      <c r="B1251" s="5" t="s">
        <v>3606</v>
      </c>
      <c r="C1251" s="5" t="s">
        <v>849</v>
      </c>
      <c r="D1251" s="5" t="s">
        <v>3583</v>
      </c>
      <c r="E1251" s="5" t="s">
        <v>3584</v>
      </c>
      <c r="F1251" s="5" t="s">
        <v>851</v>
      </c>
      <c r="G1251" s="5" t="s">
        <v>3588</v>
      </c>
      <c r="H1251" s="51">
        <v>75</v>
      </c>
      <c r="I1251" s="22">
        <v>29.93</v>
      </c>
      <c r="J1251" s="22">
        <v>399.07</v>
      </c>
      <c r="K1251" s="22">
        <v>402.59</v>
      </c>
      <c r="L1251" s="47">
        <v>1000</v>
      </c>
      <c r="M1251" s="22">
        <v>29.93</v>
      </c>
      <c r="N1251" s="22">
        <v>0</v>
      </c>
    </row>
    <row r="1252" spans="1:14" hidden="1" x14ac:dyDescent="0.25">
      <c r="A1252" s="5" t="s">
        <v>4702</v>
      </c>
      <c r="B1252" s="5" t="s">
        <v>3606</v>
      </c>
      <c r="C1252" s="5" t="s">
        <v>849</v>
      </c>
      <c r="D1252" s="5" t="s">
        <v>3583</v>
      </c>
      <c r="E1252" s="5" t="s">
        <v>3584</v>
      </c>
      <c r="F1252" s="5" t="s">
        <v>851</v>
      </c>
      <c r="G1252" s="5" t="s">
        <v>3588</v>
      </c>
      <c r="H1252" s="51">
        <v>0</v>
      </c>
      <c r="I1252" s="22">
        <v>0</v>
      </c>
      <c r="J1252" s="22">
        <v>73.760000000000005</v>
      </c>
      <c r="K1252" s="22">
        <v>74.349999999999994</v>
      </c>
      <c r="L1252" s="47">
        <v>1000</v>
      </c>
      <c r="M1252" s="22">
        <v>0</v>
      </c>
      <c r="N1252" s="22">
        <v>0</v>
      </c>
    </row>
    <row r="1253" spans="1:14" hidden="1" x14ac:dyDescent="0.25">
      <c r="A1253" s="5" t="s">
        <v>4703</v>
      </c>
      <c r="B1253" s="5" t="s">
        <v>3592</v>
      </c>
      <c r="C1253" s="5" t="s">
        <v>849</v>
      </c>
      <c r="D1253" s="5" t="s">
        <v>3583</v>
      </c>
      <c r="E1253" s="5" t="s">
        <v>3584</v>
      </c>
      <c r="F1253" s="5" t="s">
        <v>853</v>
      </c>
      <c r="G1253" s="5" t="s">
        <v>3603</v>
      </c>
      <c r="H1253" s="51">
        <v>0</v>
      </c>
      <c r="I1253" s="22">
        <v>0</v>
      </c>
      <c r="J1253" s="22">
        <v>0</v>
      </c>
      <c r="K1253" s="22">
        <v>22201.13</v>
      </c>
      <c r="L1253" s="47">
        <v>1000</v>
      </c>
      <c r="M1253" s="22">
        <v>0</v>
      </c>
      <c r="N1253" s="22">
        <v>0</v>
      </c>
    </row>
    <row r="1254" spans="1:14" hidden="1" x14ac:dyDescent="0.25">
      <c r="A1254" s="5" t="s">
        <v>4704</v>
      </c>
      <c r="B1254" s="5" t="s">
        <v>3592</v>
      </c>
      <c r="C1254" s="5" t="s">
        <v>849</v>
      </c>
      <c r="D1254" s="5" t="s">
        <v>3583</v>
      </c>
      <c r="E1254" s="5" t="s">
        <v>3584</v>
      </c>
      <c r="F1254" s="5" t="s">
        <v>853</v>
      </c>
      <c r="G1254" s="5" t="s">
        <v>3603</v>
      </c>
      <c r="H1254" s="51">
        <v>0</v>
      </c>
      <c r="I1254" s="22">
        <v>0</v>
      </c>
      <c r="J1254" s="22">
        <v>0</v>
      </c>
      <c r="K1254" s="22">
        <v>17326.54</v>
      </c>
      <c r="L1254" s="47">
        <v>1000</v>
      </c>
      <c r="M1254" s="22">
        <v>0</v>
      </c>
      <c r="N1254" s="22">
        <v>0</v>
      </c>
    </row>
    <row r="1255" spans="1:14" hidden="1" x14ac:dyDescent="0.25">
      <c r="A1255" s="5" t="s">
        <v>4705</v>
      </c>
      <c r="B1255" s="5" t="s">
        <v>3592</v>
      </c>
      <c r="C1255" s="5" t="s">
        <v>849</v>
      </c>
      <c r="D1255" s="5" t="s">
        <v>3583</v>
      </c>
      <c r="E1255" s="5" t="s">
        <v>3584</v>
      </c>
      <c r="F1255" s="5" t="s">
        <v>853</v>
      </c>
      <c r="G1255" s="5" t="s">
        <v>3603</v>
      </c>
      <c r="H1255" s="51">
        <v>0</v>
      </c>
      <c r="I1255" s="22">
        <v>0</v>
      </c>
      <c r="J1255" s="22">
        <v>0</v>
      </c>
      <c r="K1255" s="22">
        <v>18594.84</v>
      </c>
      <c r="L1255" s="47">
        <v>1000</v>
      </c>
      <c r="M1255" s="22">
        <v>0</v>
      </c>
      <c r="N1255" s="22">
        <v>0</v>
      </c>
    </row>
    <row r="1256" spans="1:14" hidden="1" x14ac:dyDescent="0.25">
      <c r="A1256" s="5" t="s">
        <v>4706</v>
      </c>
      <c r="B1256" s="5" t="s">
        <v>3582</v>
      </c>
      <c r="C1256" s="5" t="s">
        <v>849</v>
      </c>
      <c r="D1256" s="5" t="s">
        <v>3583</v>
      </c>
      <c r="E1256" s="5" t="s">
        <v>3584</v>
      </c>
      <c r="F1256" s="5" t="s">
        <v>851</v>
      </c>
      <c r="G1256" s="5" t="s">
        <v>3588</v>
      </c>
      <c r="H1256" s="51">
        <v>8200</v>
      </c>
      <c r="I1256" s="22">
        <v>1407.92</v>
      </c>
      <c r="J1256" s="22">
        <v>171.7</v>
      </c>
      <c r="K1256" s="22">
        <v>173.18</v>
      </c>
      <c r="L1256" s="47">
        <v>1000</v>
      </c>
      <c r="M1256" s="22">
        <v>1407.92</v>
      </c>
      <c r="N1256" s="22">
        <v>0</v>
      </c>
    </row>
    <row r="1257" spans="1:14" hidden="1" x14ac:dyDescent="0.25">
      <c r="A1257" s="5" t="s">
        <v>4707</v>
      </c>
      <c r="B1257" s="5" t="s">
        <v>3582</v>
      </c>
      <c r="C1257" s="5" t="s">
        <v>849</v>
      </c>
      <c r="D1257" s="5" t="s">
        <v>3583</v>
      </c>
      <c r="E1257" s="5" t="s">
        <v>3584</v>
      </c>
      <c r="F1257" s="5" t="s">
        <v>851</v>
      </c>
      <c r="G1257" s="5" t="s">
        <v>3588</v>
      </c>
      <c r="H1257" s="51">
        <v>144907</v>
      </c>
      <c r="I1257" s="22">
        <v>16503.169999999998</v>
      </c>
      <c r="J1257" s="22">
        <v>113.89</v>
      </c>
      <c r="K1257" s="22">
        <v>113.89</v>
      </c>
      <c r="L1257" s="47">
        <v>1000</v>
      </c>
      <c r="M1257" s="22">
        <v>16503.169999999998</v>
      </c>
      <c r="N1257" s="22">
        <v>0</v>
      </c>
    </row>
    <row r="1258" spans="1:14" hidden="1" x14ac:dyDescent="0.25">
      <c r="A1258" s="5" t="s">
        <v>4708</v>
      </c>
      <c r="B1258" s="5" t="s">
        <v>3586</v>
      </c>
      <c r="C1258" s="5" t="s">
        <v>849</v>
      </c>
      <c r="D1258" s="5" t="s">
        <v>3583</v>
      </c>
      <c r="E1258" s="5" t="s">
        <v>3584</v>
      </c>
      <c r="F1258" s="5" t="s">
        <v>853</v>
      </c>
      <c r="G1258" s="5" t="s">
        <v>3588</v>
      </c>
      <c r="H1258" s="51">
        <v>0</v>
      </c>
      <c r="I1258" s="22">
        <v>0</v>
      </c>
      <c r="J1258" s="22">
        <v>0</v>
      </c>
      <c r="K1258" s="22">
        <v>419.16</v>
      </c>
      <c r="L1258" s="47">
        <v>1000</v>
      </c>
      <c r="M1258" s="22">
        <v>0</v>
      </c>
      <c r="N1258" s="22">
        <v>0</v>
      </c>
    </row>
    <row r="1259" spans="1:14" hidden="1" x14ac:dyDescent="0.25">
      <c r="A1259" s="5" t="s">
        <v>4709</v>
      </c>
      <c r="B1259" s="5" t="s">
        <v>3582</v>
      </c>
      <c r="C1259" s="5" t="s">
        <v>849</v>
      </c>
      <c r="D1259" s="5" t="s">
        <v>3583</v>
      </c>
      <c r="E1259" s="5" t="s">
        <v>3584</v>
      </c>
      <c r="F1259" s="5" t="s">
        <v>851</v>
      </c>
      <c r="G1259" s="5" t="s">
        <v>3588</v>
      </c>
      <c r="H1259" s="51">
        <v>38735</v>
      </c>
      <c r="I1259" s="22">
        <v>6816.05</v>
      </c>
      <c r="J1259" s="22">
        <v>175.97</v>
      </c>
      <c r="K1259" s="22">
        <v>171.64</v>
      </c>
      <c r="L1259" s="47">
        <v>1000</v>
      </c>
      <c r="M1259" s="22">
        <v>6816.05</v>
      </c>
      <c r="N1259" s="22">
        <v>0</v>
      </c>
    </row>
    <row r="1260" spans="1:14" hidden="1" x14ac:dyDescent="0.25">
      <c r="A1260" s="5" t="s">
        <v>4710</v>
      </c>
      <c r="B1260" s="5" t="s">
        <v>3582</v>
      </c>
      <c r="C1260" s="5" t="s">
        <v>849</v>
      </c>
      <c r="D1260" s="5" t="s">
        <v>3583</v>
      </c>
      <c r="E1260" s="5" t="s">
        <v>3584</v>
      </c>
      <c r="F1260" s="5" t="s">
        <v>851</v>
      </c>
      <c r="G1260" s="5" t="s">
        <v>3588</v>
      </c>
      <c r="H1260" s="51">
        <v>189875</v>
      </c>
      <c r="I1260" s="22">
        <v>21755.75</v>
      </c>
      <c r="J1260" s="22">
        <v>114.58</v>
      </c>
      <c r="K1260" s="22">
        <v>115.71</v>
      </c>
      <c r="L1260" s="47">
        <v>1000</v>
      </c>
      <c r="M1260" s="22">
        <v>21755.75</v>
      </c>
      <c r="N1260" s="22">
        <v>0</v>
      </c>
    </row>
    <row r="1261" spans="1:14" hidden="1" x14ac:dyDescent="0.25">
      <c r="A1261" s="5" t="s">
        <v>4711</v>
      </c>
      <c r="B1261" s="5" t="s">
        <v>3582</v>
      </c>
      <c r="C1261" s="5" t="s">
        <v>849</v>
      </c>
      <c r="D1261" s="5" t="s">
        <v>3583</v>
      </c>
      <c r="E1261" s="5" t="s">
        <v>3584</v>
      </c>
      <c r="F1261" s="5" t="s">
        <v>853</v>
      </c>
      <c r="G1261" s="5" t="s">
        <v>3603</v>
      </c>
      <c r="H1261" s="51">
        <v>0</v>
      </c>
      <c r="I1261" s="22">
        <v>0</v>
      </c>
      <c r="J1261" s="22">
        <v>0</v>
      </c>
      <c r="K1261" s="22">
        <v>685.03</v>
      </c>
      <c r="L1261" s="47">
        <v>1000</v>
      </c>
      <c r="M1261" s="22">
        <v>0</v>
      </c>
      <c r="N1261" s="22">
        <v>0</v>
      </c>
    </row>
    <row r="1262" spans="1:14" hidden="1" x14ac:dyDescent="0.25">
      <c r="A1262" s="5" t="s">
        <v>4712</v>
      </c>
      <c r="B1262" s="5" t="s">
        <v>3582</v>
      </c>
      <c r="C1262" s="5" t="s">
        <v>849</v>
      </c>
      <c r="D1262" s="5" t="s">
        <v>3583</v>
      </c>
      <c r="E1262" s="5" t="s">
        <v>3584</v>
      </c>
      <c r="F1262" s="5" t="s">
        <v>853</v>
      </c>
      <c r="G1262" s="5" t="s">
        <v>3603</v>
      </c>
      <c r="H1262" s="51">
        <v>0</v>
      </c>
      <c r="I1262" s="22">
        <v>0</v>
      </c>
      <c r="J1262" s="22">
        <v>0</v>
      </c>
      <c r="K1262" s="22">
        <v>493.58</v>
      </c>
      <c r="L1262" s="47">
        <v>1000</v>
      </c>
      <c r="M1262" s="22">
        <v>0</v>
      </c>
      <c r="N1262" s="22">
        <v>0</v>
      </c>
    </row>
    <row r="1263" spans="1:14" hidden="1" x14ac:dyDescent="0.25">
      <c r="A1263" s="5" t="s">
        <v>4713</v>
      </c>
      <c r="B1263" s="5" t="s">
        <v>3586</v>
      </c>
      <c r="C1263" s="5" t="s">
        <v>849</v>
      </c>
      <c r="D1263" s="5" t="s">
        <v>3583</v>
      </c>
      <c r="E1263" s="5" t="s">
        <v>3584</v>
      </c>
      <c r="F1263" s="5" t="s">
        <v>853</v>
      </c>
      <c r="G1263" s="5" t="s">
        <v>3603</v>
      </c>
      <c r="H1263" s="51">
        <v>0</v>
      </c>
      <c r="I1263" s="22">
        <v>0</v>
      </c>
      <c r="J1263" s="22">
        <v>0</v>
      </c>
      <c r="K1263" s="22">
        <v>481.18</v>
      </c>
      <c r="L1263" s="47">
        <v>1000</v>
      </c>
      <c r="M1263" s="22">
        <v>0</v>
      </c>
      <c r="N1263" s="22">
        <v>0</v>
      </c>
    </row>
    <row r="1264" spans="1:14" hidden="1" x14ac:dyDescent="0.25">
      <c r="A1264" s="5" t="s">
        <v>4714</v>
      </c>
      <c r="B1264" s="5" t="s">
        <v>3586</v>
      </c>
      <c r="C1264" s="5" t="s">
        <v>849</v>
      </c>
      <c r="D1264" s="5" t="s">
        <v>3583</v>
      </c>
      <c r="E1264" s="5" t="s">
        <v>3584</v>
      </c>
      <c r="F1264" s="5" t="s">
        <v>853</v>
      </c>
      <c r="G1264" s="5" t="s">
        <v>3588</v>
      </c>
      <c r="H1264" s="51">
        <v>0</v>
      </c>
      <c r="I1264" s="22">
        <v>0</v>
      </c>
      <c r="J1264" s="22">
        <v>0</v>
      </c>
      <c r="K1264" s="22">
        <v>121.03</v>
      </c>
      <c r="L1264" s="47">
        <v>1000</v>
      </c>
      <c r="M1264" s="22">
        <v>0</v>
      </c>
      <c r="N1264" s="22">
        <v>0</v>
      </c>
    </row>
    <row r="1265" spans="1:14" hidden="1" x14ac:dyDescent="0.25">
      <c r="A1265" s="5" t="s">
        <v>4715</v>
      </c>
      <c r="B1265" s="5" t="s">
        <v>3586</v>
      </c>
      <c r="C1265" s="5" t="s">
        <v>849</v>
      </c>
      <c r="D1265" s="5" t="s">
        <v>3583</v>
      </c>
      <c r="E1265" s="5" t="s">
        <v>3584</v>
      </c>
      <c r="F1265" s="5" t="s">
        <v>853</v>
      </c>
      <c r="G1265" s="5" t="s">
        <v>3603</v>
      </c>
      <c r="H1265" s="51">
        <v>0</v>
      </c>
      <c r="I1265" s="22">
        <v>0</v>
      </c>
      <c r="J1265" s="22">
        <v>0</v>
      </c>
      <c r="K1265" s="22">
        <v>1532.95</v>
      </c>
      <c r="L1265" s="47">
        <v>1000</v>
      </c>
      <c r="M1265" s="22">
        <v>0</v>
      </c>
      <c r="N1265" s="22">
        <v>0</v>
      </c>
    </row>
    <row r="1266" spans="1:14" hidden="1" x14ac:dyDescent="0.25">
      <c r="A1266" s="5" t="s">
        <v>4716</v>
      </c>
      <c r="B1266" s="5" t="s">
        <v>3586</v>
      </c>
      <c r="C1266" s="5" t="s">
        <v>849</v>
      </c>
      <c r="D1266" s="5" t="s">
        <v>3583</v>
      </c>
      <c r="E1266" s="5" t="s">
        <v>3584</v>
      </c>
      <c r="F1266" s="5" t="s">
        <v>853</v>
      </c>
      <c r="G1266" s="5" t="s">
        <v>3603</v>
      </c>
      <c r="H1266" s="51">
        <v>0</v>
      </c>
      <c r="I1266" s="22">
        <v>0</v>
      </c>
      <c r="J1266" s="22">
        <v>0</v>
      </c>
      <c r="K1266" s="22">
        <v>1255.3</v>
      </c>
      <c r="L1266" s="47">
        <v>1000</v>
      </c>
      <c r="M1266" s="22">
        <v>0</v>
      </c>
      <c r="N1266" s="22">
        <v>0</v>
      </c>
    </row>
    <row r="1267" spans="1:14" hidden="1" x14ac:dyDescent="0.25">
      <c r="A1267" s="5" t="s">
        <v>4717</v>
      </c>
      <c r="B1267" s="5" t="s">
        <v>3586</v>
      </c>
      <c r="C1267" s="5" t="s">
        <v>849</v>
      </c>
      <c r="D1267" s="5" t="s">
        <v>3583</v>
      </c>
      <c r="E1267" s="5" t="s">
        <v>3584</v>
      </c>
      <c r="F1267" s="5" t="s">
        <v>853</v>
      </c>
      <c r="G1267" s="5" t="s">
        <v>3603</v>
      </c>
      <c r="H1267" s="51">
        <v>0</v>
      </c>
      <c r="I1267" s="22">
        <v>0</v>
      </c>
      <c r="J1267" s="22">
        <v>0</v>
      </c>
      <c r="K1267" s="22">
        <v>1217</v>
      </c>
      <c r="L1267" s="47">
        <v>1000</v>
      </c>
      <c r="M1267" s="22">
        <v>0</v>
      </c>
      <c r="N1267" s="22">
        <v>0</v>
      </c>
    </row>
    <row r="1268" spans="1:14" hidden="1" x14ac:dyDescent="0.25">
      <c r="A1268" s="5" t="s">
        <v>4718</v>
      </c>
      <c r="B1268" s="5" t="s">
        <v>3586</v>
      </c>
      <c r="C1268" s="5" t="s">
        <v>849</v>
      </c>
      <c r="D1268" s="5" t="s">
        <v>3583</v>
      </c>
      <c r="E1268" s="5" t="s">
        <v>3584</v>
      </c>
      <c r="F1268" s="5" t="s">
        <v>853</v>
      </c>
      <c r="G1268" s="5" t="s">
        <v>3603</v>
      </c>
      <c r="H1268" s="51">
        <v>0</v>
      </c>
      <c r="I1268" s="22">
        <v>0</v>
      </c>
      <c r="J1268" s="22">
        <v>0</v>
      </c>
      <c r="K1268" s="22">
        <v>1438.59</v>
      </c>
      <c r="L1268" s="47">
        <v>1000</v>
      </c>
      <c r="M1268" s="22">
        <v>0</v>
      </c>
      <c r="N1268" s="22">
        <v>0</v>
      </c>
    </row>
    <row r="1269" spans="1:14" hidden="1" x14ac:dyDescent="0.25">
      <c r="A1269" s="5" t="s">
        <v>4719</v>
      </c>
      <c r="B1269" s="5" t="s">
        <v>3582</v>
      </c>
      <c r="C1269" s="5" t="s">
        <v>849</v>
      </c>
      <c r="D1269" s="5" t="s">
        <v>3583</v>
      </c>
      <c r="E1269" s="5" t="s">
        <v>3584</v>
      </c>
      <c r="F1269" s="5" t="s">
        <v>851</v>
      </c>
      <c r="G1269" s="5" t="s">
        <v>3588</v>
      </c>
      <c r="H1269" s="51">
        <v>55500</v>
      </c>
      <c r="I1269" s="22">
        <v>4324.1400000000003</v>
      </c>
      <c r="J1269" s="22">
        <v>77.91</v>
      </c>
      <c r="K1269" s="22">
        <v>79.7</v>
      </c>
      <c r="L1269" s="47">
        <v>1000</v>
      </c>
      <c r="M1269" s="22">
        <v>4324.1400000000003</v>
      </c>
      <c r="N1269" s="22">
        <v>0</v>
      </c>
    </row>
    <row r="1270" spans="1:14" hidden="1" x14ac:dyDescent="0.25">
      <c r="A1270" s="5" t="s">
        <v>4719</v>
      </c>
      <c r="B1270" s="5" t="s">
        <v>3586</v>
      </c>
      <c r="C1270" s="5" t="s">
        <v>849</v>
      </c>
      <c r="D1270" s="5" t="s">
        <v>3583</v>
      </c>
      <c r="E1270" s="5" t="s">
        <v>3584</v>
      </c>
      <c r="F1270" s="5" t="s">
        <v>851</v>
      </c>
      <c r="G1270" s="5" t="s">
        <v>3588</v>
      </c>
      <c r="H1270" s="51">
        <v>20400</v>
      </c>
      <c r="I1270" s="22">
        <v>1620.85</v>
      </c>
      <c r="J1270" s="22">
        <v>79.45</v>
      </c>
      <c r="K1270" s="22">
        <v>82.6</v>
      </c>
      <c r="L1270" s="47">
        <v>1000</v>
      </c>
      <c r="M1270" s="22">
        <v>1620.85</v>
      </c>
      <c r="N1270" s="22">
        <v>0</v>
      </c>
    </row>
    <row r="1271" spans="1:14" hidden="1" x14ac:dyDescent="0.25">
      <c r="A1271" s="5" t="s">
        <v>4720</v>
      </c>
      <c r="B1271" s="5" t="s">
        <v>3582</v>
      </c>
      <c r="C1271" s="5" t="s">
        <v>849</v>
      </c>
      <c r="D1271" s="5" t="s">
        <v>3583</v>
      </c>
      <c r="E1271" s="5" t="s">
        <v>3584</v>
      </c>
      <c r="F1271" s="5" t="s">
        <v>853</v>
      </c>
      <c r="G1271" s="5" t="s">
        <v>3588</v>
      </c>
      <c r="H1271" s="51">
        <v>0</v>
      </c>
      <c r="I1271" s="22">
        <v>0</v>
      </c>
      <c r="J1271" s="22">
        <v>0</v>
      </c>
      <c r="K1271" s="22">
        <v>79.69</v>
      </c>
      <c r="L1271" s="47">
        <v>1000</v>
      </c>
      <c r="M1271" s="22">
        <v>0</v>
      </c>
      <c r="N1271" s="22">
        <v>0</v>
      </c>
    </row>
    <row r="1272" spans="1:14" hidden="1" x14ac:dyDescent="0.25">
      <c r="A1272" s="5" t="s">
        <v>4720</v>
      </c>
      <c r="B1272" s="5" t="s">
        <v>3586</v>
      </c>
      <c r="C1272" s="5" t="s">
        <v>849</v>
      </c>
      <c r="D1272" s="5" t="s">
        <v>3583</v>
      </c>
      <c r="E1272" s="5" t="s">
        <v>3584</v>
      </c>
      <c r="F1272" s="5" t="s">
        <v>851</v>
      </c>
      <c r="G1272" s="5" t="s">
        <v>3588</v>
      </c>
      <c r="H1272" s="51">
        <v>6600</v>
      </c>
      <c r="I1272" s="22">
        <v>530.41</v>
      </c>
      <c r="J1272" s="22">
        <v>80.37</v>
      </c>
      <c r="K1272" s="22">
        <v>79.75</v>
      </c>
      <c r="L1272" s="47">
        <v>1000</v>
      </c>
      <c r="M1272" s="22">
        <v>530.41</v>
      </c>
      <c r="N1272" s="22">
        <v>0</v>
      </c>
    </row>
    <row r="1273" spans="1:14" hidden="1" x14ac:dyDescent="0.25">
      <c r="A1273" s="5" t="s">
        <v>4721</v>
      </c>
      <c r="B1273" s="5" t="s">
        <v>3582</v>
      </c>
      <c r="C1273" s="5" t="s">
        <v>849</v>
      </c>
      <c r="D1273" s="5" t="s">
        <v>3583</v>
      </c>
      <c r="E1273" s="5" t="s">
        <v>3584</v>
      </c>
      <c r="F1273" s="5" t="s">
        <v>851</v>
      </c>
      <c r="G1273" s="5" t="s">
        <v>3588</v>
      </c>
      <c r="H1273" s="51">
        <v>291700</v>
      </c>
      <c r="I1273" s="22">
        <v>22618.25</v>
      </c>
      <c r="J1273" s="22">
        <v>77.540000000000006</v>
      </c>
      <c r="K1273" s="22">
        <v>79.7</v>
      </c>
      <c r="L1273" s="47">
        <v>1000</v>
      </c>
      <c r="M1273" s="22">
        <v>22618.25</v>
      </c>
      <c r="N1273" s="22">
        <v>0</v>
      </c>
    </row>
    <row r="1274" spans="1:14" hidden="1" x14ac:dyDescent="0.25">
      <c r="A1274" s="5" t="s">
        <v>4721</v>
      </c>
      <c r="B1274" s="5" t="s">
        <v>3586</v>
      </c>
      <c r="C1274" s="5" t="s">
        <v>849</v>
      </c>
      <c r="D1274" s="5" t="s">
        <v>3583</v>
      </c>
      <c r="E1274" s="5" t="s">
        <v>3584</v>
      </c>
      <c r="F1274" s="5" t="s">
        <v>851</v>
      </c>
      <c r="G1274" s="5" t="s">
        <v>3588</v>
      </c>
      <c r="H1274" s="51">
        <v>661200</v>
      </c>
      <c r="I1274" s="22">
        <v>55664.15</v>
      </c>
      <c r="J1274" s="22">
        <v>84.19</v>
      </c>
      <c r="K1274" s="22">
        <v>82.14</v>
      </c>
      <c r="L1274" s="47">
        <v>1000</v>
      </c>
      <c r="M1274" s="22">
        <v>55664.15</v>
      </c>
      <c r="N1274" s="22">
        <v>0</v>
      </c>
    </row>
    <row r="1275" spans="1:14" hidden="1" x14ac:dyDescent="0.25">
      <c r="A1275" s="5" t="s">
        <v>4722</v>
      </c>
      <c r="B1275" s="5" t="s">
        <v>3582</v>
      </c>
      <c r="C1275" s="5" t="s">
        <v>849</v>
      </c>
      <c r="D1275" s="5" t="s">
        <v>3583</v>
      </c>
      <c r="E1275" s="5" t="s">
        <v>3584</v>
      </c>
      <c r="F1275" s="5" t="s">
        <v>851</v>
      </c>
      <c r="G1275" s="5" t="s">
        <v>3588</v>
      </c>
      <c r="H1275" s="51">
        <v>276060</v>
      </c>
      <c r="I1275" s="22">
        <v>25048.65</v>
      </c>
      <c r="J1275" s="22">
        <v>90.74</v>
      </c>
      <c r="K1275" s="22">
        <v>88.98</v>
      </c>
      <c r="L1275" s="47">
        <v>1000</v>
      </c>
      <c r="M1275" s="22">
        <v>25048.65</v>
      </c>
      <c r="N1275" s="22">
        <v>0</v>
      </c>
    </row>
    <row r="1276" spans="1:14" hidden="1" x14ac:dyDescent="0.25">
      <c r="A1276" s="5" t="s">
        <v>4722</v>
      </c>
      <c r="B1276" s="5" t="s">
        <v>3586</v>
      </c>
      <c r="C1276" s="5" t="s">
        <v>849</v>
      </c>
      <c r="D1276" s="5" t="s">
        <v>3583</v>
      </c>
      <c r="E1276" s="5" t="s">
        <v>3584</v>
      </c>
      <c r="F1276" s="5" t="s">
        <v>851</v>
      </c>
      <c r="G1276" s="5" t="s">
        <v>3588</v>
      </c>
      <c r="H1276" s="51">
        <v>301430</v>
      </c>
      <c r="I1276" s="22">
        <v>28599.17</v>
      </c>
      <c r="J1276" s="22">
        <v>94.88</v>
      </c>
      <c r="K1276" s="22">
        <v>92.55</v>
      </c>
      <c r="L1276" s="47">
        <v>1000</v>
      </c>
      <c r="M1276" s="22">
        <v>28599.17</v>
      </c>
      <c r="N1276" s="22">
        <v>0</v>
      </c>
    </row>
    <row r="1277" spans="1:14" hidden="1" x14ac:dyDescent="0.25">
      <c r="A1277" s="5" t="s">
        <v>4723</v>
      </c>
      <c r="B1277" s="5" t="s">
        <v>3582</v>
      </c>
      <c r="C1277" s="5" t="s">
        <v>849</v>
      </c>
      <c r="D1277" s="5" t="s">
        <v>3583</v>
      </c>
      <c r="E1277" s="5" t="s">
        <v>3584</v>
      </c>
      <c r="F1277" s="5" t="s">
        <v>851</v>
      </c>
      <c r="G1277" s="5" t="s">
        <v>3588</v>
      </c>
      <c r="H1277" s="51">
        <v>50400</v>
      </c>
      <c r="I1277" s="22">
        <v>3909.21</v>
      </c>
      <c r="J1277" s="22">
        <v>77.56</v>
      </c>
      <c r="K1277" s="22">
        <v>79.7</v>
      </c>
      <c r="L1277" s="47">
        <v>1000</v>
      </c>
      <c r="M1277" s="22">
        <v>3909.21</v>
      </c>
      <c r="N1277" s="22">
        <v>0</v>
      </c>
    </row>
    <row r="1278" spans="1:14" hidden="1" x14ac:dyDescent="0.25">
      <c r="A1278" s="5" t="s">
        <v>4723</v>
      </c>
      <c r="B1278" s="5" t="s">
        <v>3586</v>
      </c>
      <c r="C1278" s="5" t="s">
        <v>849</v>
      </c>
      <c r="D1278" s="5" t="s">
        <v>3583</v>
      </c>
      <c r="E1278" s="5" t="s">
        <v>3584</v>
      </c>
      <c r="F1278" s="5" t="s">
        <v>853</v>
      </c>
      <c r="G1278" s="5" t="s">
        <v>3588</v>
      </c>
      <c r="H1278" s="51">
        <v>0</v>
      </c>
      <c r="I1278" s="22">
        <v>0</v>
      </c>
      <c r="J1278" s="22">
        <v>78.62</v>
      </c>
      <c r="K1278" s="22">
        <v>79.3</v>
      </c>
      <c r="L1278" s="47">
        <v>1000</v>
      </c>
      <c r="M1278" s="22">
        <v>0</v>
      </c>
      <c r="N1278" s="22">
        <v>0</v>
      </c>
    </row>
    <row r="1279" spans="1:14" hidden="1" x14ac:dyDescent="0.25">
      <c r="A1279" s="5" t="s">
        <v>4724</v>
      </c>
      <c r="B1279" s="5" t="s">
        <v>3582</v>
      </c>
      <c r="C1279" s="5" t="s">
        <v>849</v>
      </c>
      <c r="D1279" s="5" t="s">
        <v>3583</v>
      </c>
      <c r="E1279" s="5" t="s">
        <v>3584</v>
      </c>
      <c r="F1279" s="5" t="s">
        <v>853</v>
      </c>
      <c r="G1279" s="5" t="s">
        <v>3588</v>
      </c>
      <c r="H1279" s="51">
        <v>0</v>
      </c>
      <c r="I1279" s="22">
        <v>0</v>
      </c>
      <c r="J1279" s="22">
        <v>0</v>
      </c>
      <c r="K1279" s="22">
        <v>79.69</v>
      </c>
      <c r="L1279" s="47">
        <v>1000</v>
      </c>
      <c r="M1279" s="22">
        <v>0</v>
      </c>
      <c r="N1279" s="22">
        <v>0</v>
      </c>
    </row>
    <row r="1280" spans="1:14" hidden="1" x14ac:dyDescent="0.25">
      <c r="A1280" s="5" t="s">
        <v>4724</v>
      </c>
      <c r="B1280" s="5" t="s">
        <v>3586</v>
      </c>
      <c r="C1280" s="5" t="s">
        <v>849</v>
      </c>
      <c r="D1280" s="5" t="s">
        <v>3583</v>
      </c>
      <c r="E1280" s="5" t="s">
        <v>3584</v>
      </c>
      <c r="F1280" s="5" t="s">
        <v>851</v>
      </c>
      <c r="G1280" s="5" t="s">
        <v>3588</v>
      </c>
      <c r="H1280" s="51">
        <v>381000</v>
      </c>
      <c r="I1280" s="22">
        <v>31112.28</v>
      </c>
      <c r="J1280" s="22">
        <v>81.66</v>
      </c>
      <c r="K1280" s="22">
        <v>79.69</v>
      </c>
      <c r="L1280" s="47">
        <v>1000</v>
      </c>
      <c r="M1280" s="22">
        <v>31112.28</v>
      </c>
      <c r="N1280" s="22">
        <v>0</v>
      </c>
    </row>
    <row r="1281" spans="1:14" hidden="1" x14ac:dyDescent="0.25">
      <c r="A1281" s="5" t="s">
        <v>4725</v>
      </c>
      <c r="B1281" s="5" t="s">
        <v>3582</v>
      </c>
      <c r="C1281" s="5" t="s">
        <v>849</v>
      </c>
      <c r="D1281" s="5" t="s">
        <v>3583</v>
      </c>
      <c r="E1281" s="5" t="s">
        <v>3584</v>
      </c>
      <c r="F1281" s="5" t="s">
        <v>853</v>
      </c>
      <c r="G1281" s="5" t="s">
        <v>3588</v>
      </c>
      <c r="H1281" s="51">
        <v>0</v>
      </c>
      <c r="I1281" s="22">
        <v>0</v>
      </c>
      <c r="J1281" s="22">
        <v>0</v>
      </c>
      <c r="K1281" s="22">
        <v>88.98</v>
      </c>
      <c r="L1281" s="47">
        <v>1000</v>
      </c>
      <c r="M1281" s="22">
        <v>0</v>
      </c>
      <c r="N1281" s="22">
        <v>0</v>
      </c>
    </row>
    <row r="1282" spans="1:14" hidden="1" x14ac:dyDescent="0.25">
      <c r="A1282" s="5" t="s">
        <v>4725</v>
      </c>
      <c r="B1282" s="5" t="s">
        <v>3586</v>
      </c>
      <c r="C1282" s="5" t="s">
        <v>849</v>
      </c>
      <c r="D1282" s="5" t="s">
        <v>3583</v>
      </c>
      <c r="E1282" s="5" t="s">
        <v>3584</v>
      </c>
      <c r="F1282" s="5" t="s">
        <v>851</v>
      </c>
      <c r="G1282" s="5" t="s">
        <v>3588</v>
      </c>
      <c r="H1282" s="51">
        <v>366790</v>
      </c>
      <c r="I1282" s="22">
        <v>34490.239999999998</v>
      </c>
      <c r="J1282" s="22">
        <v>94.03</v>
      </c>
      <c r="K1282" s="22">
        <v>92.78</v>
      </c>
      <c r="L1282" s="47">
        <v>1000</v>
      </c>
      <c r="M1282" s="22">
        <v>34490.239999999998</v>
      </c>
      <c r="N1282" s="22">
        <v>0</v>
      </c>
    </row>
    <row r="1283" spans="1:14" hidden="1" x14ac:dyDescent="0.25">
      <c r="A1283" s="5" t="s">
        <v>4726</v>
      </c>
      <c r="B1283" s="5" t="s">
        <v>3582</v>
      </c>
      <c r="C1283" s="5" t="s">
        <v>849</v>
      </c>
      <c r="D1283" s="5" t="s">
        <v>3583</v>
      </c>
      <c r="E1283" s="5" t="s">
        <v>3584</v>
      </c>
      <c r="F1283" s="5" t="s">
        <v>851</v>
      </c>
      <c r="G1283" s="5" t="s">
        <v>3588</v>
      </c>
      <c r="H1283" s="51">
        <v>676200</v>
      </c>
      <c r="I1283" s="22">
        <v>52477.62</v>
      </c>
      <c r="J1283" s="22">
        <v>77.61</v>
      </c>
      <c r="K1283" s="22">
        <v>79.7</v>
      </c>
      <c r="L1283" s="47">
        <v>1000</v>
      </c>
      <c r="M1283" s="22">
        <v>52477.62</v>
      </c>
      <c r="N1283" s="22">
        <v>0</v>
      </c>
    </row>
    <row r="1284" spans="1:14" hidden="1" x14ac:dyDescent="0.25">
      <c r="A1284" s="5" t="s">
        <v>4726</v>
      </c>
      <c r="B1284" s="5" t="s">
        <v>3586</v>
      </c>
      <c r="C1284" s="5" t="s">
        <v>849</v>
      </c>
      <c r="D1284" s="5" t="s">
        <v>3583</v>
      </c>
      <c r="E1284" s="5" t="s">
        <v>3584</v>
      </c>
      <c r="F1284" s="5" t="s">
        <v>851</v>
      </c>
      <c r="G1284" s="5" t="s">
        <v>3588</v>
      </c>
      <c r="H1284" s="51">
        <v>402600</v>
      </c>
      <c r="I1284" s="22">
        <v>32846.51</v>
      </c>
      <c r="J1284" s="22">
        <v>81.59</v>
      </c>
      <c r="K1284" s="22">
        <v>79.77</v>
      </c>
      <c r="L1284" s="47">
        <v>1000</v>
      </c>
      <c r="M1284" s="22">
        <v>32846.51</v>
      </c>
      <c r="N1284" s="22">
        <v>0</v>
      </c>
    </row>
    <row r="1285" spans="1:14" hidden="1" x14ac:dyDescent="0.25">
      <c r="A1285" s="5" t="s">
        <v>4727</v>
      </c>
      <c r="B1285" s="5" t="s">
        <v>3582</v>
      </c>
      <c r="C1285" s="5" t="s">
        <v>849</v>
      </c>
      <c r="D1285" s="5" t="s">
        <v>3583</v>
      </c>
      <c r="E1285" s="5" t="s">
        <v>3584</v>
      </c>
      <c r="F1285" s="5" t="s">
        <v>851</v>
      </c>
      <c r="G1285" s="5" t="s">
        <v>3588</v>
      </c>
      <c r="H1285" s="51">
        <v>345720</v>
      </c>
      <c r="I1285" s="22">
        <v>31261.33</v>
      </c>
      <c r="J1285" s="22">
        <v>90.42</v>
      </c>
      <c r="K1285" s="22">
        <v>88.98</v>
      </c>
      <c r="L1285" s="47">
        <v>1000</v>
      </c>
      <c r="M1285" s="22">
        <v>31261.33</v>
      </c>
      <c r="N1285" s="22">
        <v>0</v>
      </c>
    </row>
    <row r="1286" spans="1:14" hidden="1" x14ac:dyDescent="0.25">
      <c r="A1286" s="5" t="s">
        <v>4727</v>
      </c>
      <c r="B1286" s="5" t="s">
        <v>3586</v>
      </c>
      <c r="C1286" s="5" t="s">
        <v>849</v>
      </c>
      <c r="D1286" s="5" t="s">
        <v>3583</v>
      </c>
      <c r="E1286" s="5" t="s">
        <v>3584</v>
      </c>
      <c r="F1286" s="5" t="s">
        <v>851</v>
      </c>
      <c r="G1286" s="5" t="s">
        <v>3588</v>
      </c>
      <c r="H1286" s="51">
        <v>384420</v>
      </c>
      <c r="I1286" s="22">
        <v>37108.980000000003</v>
      </c>
      <c r="J1286" s="22">
        <v>96.53</v>
      </c>
      <c r="K1286" s="22">
        <v>92.85</v>
      </c>
      <c r="L1286" s="47">
        <v>1000</v>
      </c>
      <c r="M1286" s="22">
        <v>37108.980000000003</v>
      </c>
      <c r="N1286" s="22">
        <v>0</v>
      </c>
    </row>
    <row r="1287" spans="1:14" hidden="1" x14ac:dyDescent="0.25">
      <c r="A1287" s="5" t="s">
        <v>4728</v>
      </c>
      <c r="B1287" s="5" t="s">
        <v>3582</v>
      </c>
      <c r="C1287" s="5" t="s">
        <v>849</v>
      </c>
      <c r="D1287" s="5" t="s">
        <v>3583</v>
      </c>
      <c r="E1287" s="5" t="s">
        <v>3584</v>
      </c>
      <c r="F1287" s="5" t="s">
        <v>853</v>
      </c>
      <c r="G1287" s="5" t="s">
        <v>3588</v>
      </c>
      <c r="H1287" s="51">
        <v>0</v>
      </c>
      <c r="I1287" s="22">
        <v>0</v>
      </c>
      <c r="J1287" s="22">
        <v>90.89</v>
      </c>
      <c r="K1287" s="22">
        <v>92</v>
      </c>
      <c r="L1287" s="47">
        <v>1000</v>
      </c>
      <c r="M1287" s="22">
        <v>0</v>
      </c>
      <c r="N1287" s="22">
        <v>0</v>
      </c>
    </row>
    <row r="1288" spans="1:14" hidden="1" x14ac:dyDescent="0.25">
      <c r="A1288" s="5" t="s">
        <v>4728</v>
      </c>
      <c r="B1288" s="5" t="s">
        <v>3586</v>
      </c>
      <c r="C1288" s="5" t="s">
        <v>849</v>
      </c>
      <c r="D1288" s="5" t="s">
        <v>3583</v>
      </c>
      <c r="E1288" s="5" t="s">
        <v>3584</v>
      </c>
      <c r="F1288" s="5" t="s">
        <v>851</v>
      </c>
      <c r="G1288" s="5" t="s">
        <v>3588</v>
      </c>
      <c r="H1288" s="51">
        <v>12900</v>
      </c>
      <c r="I1288" s="22">
        <v>1172.47</v>
      </c>
      <c r="J1288" s="22">
        <v>90.89</v>
      </c>
      <c r="K1288" s="22">
        <v>89.34</v>
      </c>
      <c r="L1288" s="47">
        <v>1000</v>
      </c>
      <c r="M1288" s="22">
        <v>1172.47</v>
      </c>
      <c r="N1288" s="22">
        <v>0</v>
      </c>
    </row>
    <row r="1289" spans="1:14" hidden="1" x14ac:dyDescent="0.25">
      <c r="A1289" s="5" t="s">
        <v>4729</v>
      </c>
      <c r="B1289" s="5" t="s">
        <v>3582</v>
      </c>
      <c r="C1289" s="5" t="s">
        <v>849</v>
      </c>
      <c r="D1289" s="5" t="s">
        <v>3583</v>
      </c>
      <c r="E1289" s="5" t="s">
        <v>3584</v>
      </c>
      <c r="F1289" s="5" t="s">
        <v>851</v>
      </c>
      <c r="G1289" s="5" t="s">
        <v>3588</v>
      </c>
      <c r="H1289" s="51">
        <v>344530</v>
      </c>
      <c r="I1289" s="22">
        <v>30999.72</v>
      </c>
      <c r="J1289" s="22">
        <v>89.98</v>
      </c>
      <c r="K1289" s="22">
        <v>88.98</v>
      </c>
      <c r="L1289" s="47">
        <v>1000</v>
      </c>
      <c r="M1289" s="22">
        <v>30999.72</v>
      </c>
      <c r="N1289" s="22">
        <v>0</v>
      </c>
    </row>
    <row r="1290" spans="1:14" hidden="1" x14ac:dyDescent="0.25">
      <c r="A1290" s="5" t="s">
        <v>4729</v>
      </c>
      <c r="B1290" s="5" t="s">
        <v>3586</v>
      </c>
      <c r="C1290" s="5" t="s">
        <v>849</v>
      </c>
      <c r="D1290" s="5" t="s">
        <v>3583</v>
      </c>
      <c r="E1290" s="5" t="s">
        <v>3584</v>
      </c>
      <c r="F1290" s="5" t="s">
        <v>853</v>
      </c>
      <c r="G1290" s="5" t="s">
        <v>3588</v>
      </c>
      <c r="H1290" s="51">
        <v>0</v>
      </c>
      <c r="I1290" s="22">
        <v>0</v>
      </c>
      <c r="J1290" s="22">
        <v>0</v>
      </c>
      <c r="K1290" s="22">
        <v>89.34</v>
      </c>
      <c r="L1290" s="47">
        <v>1000</v>
      </c>
      <c r="M1290" s="22">
        <v>0</v>
      </c>
      <c r="N1290" s="22">
        <v>0</v>
      </c>
    </row>
    <row r="1291" spans="1:14" hidden="1" x14ac:dyDescent="0.25">
      <c r="A1291" s="5" t="s">
        <v>4730</v>
      </c>
      <c r="B1291" s="5" t="s">
        <v>3582</v>
      </c>
      <c r="C1291" s="5" t="s">
        <v>849</v>
      </c>
      <c r="D1291" s="5" t="s">
        <v>3583</v>
      </c>
      <c r="E1291" s="5" t="s">
        <v>3584</v>
      </c>
      <c r="F1291" s="5" t="s">
        <v>851</v>
      </c>
      <c r="G1291" s="5" t="s">
        <v>3588</v>
      </c>
      <c r="H1291" s="51">
        <v>135600</v>
      </c>
      <c r="I1291" s="22">
        <v>10510.84</v>
      </c>
      <c r="J1291" s="22">
        <v>77.510000000000005</v>
      </c>
      <c r="K1291" s="22">
        <v>79.14</v>
      </c>
      <c r="L1291" s="47">
        <v>1000</v>
      </c>
      <c r="M1291" s="22">
        <v>10510.84</v>
      </c>
      <c r="N1291" s="22">
        <v>0</v>
      </c>
    </row>
    <row r="1292" spans="1:14" hidden="1" x14ac:dyDescent="0.25">
      <c r="A1292" s="5" t="s">
        <v>4730</v>
      </c>
      <c r="B1292" s="5" t="s">
        <v>3586</v>
      </c>
      <c r="C1292" s="5" t="s">
        <v>849</v>
      </c>
      <c r="D1292" s="5" t="s">
        <v>3583</v>
      </c>
      <c r="E1292" s="5" t="s">
        <v>3584</v>
      </c>
      <c r="F1292" s="5" t="s">
        <v>851</v>
      </c>
      <c r="G1292" s="5" t="s">
        <v>3588</v>
      </c>
      <c r="H1292" s="51">
        <v>6600</v>
      </c>
      <c r="I1292" s="22">
        <v>511.59</v>
      </c>
      <c r="J1292" s="22">
        <v>77.510000000000005</v>
      </c>
      <c r="K1292" s="22">
        <v>79.69</v>
      </c>
      <c r="L1292" s="47">
        <v>1000</v>
      </c>
      <c r="M1292" s="22">
        <v>511.59</v>
      </c>
      <c r="N1292" s="22">
        <v>0</v>
      </c>
    </row>
    <row r="1293" spans="1:14" hidden="1" x14ac:dyDescent="0.25">
      <c r="A1293" s="5" t="s">
        <v>4731</v>
      </c>
      <c r="B1293" s="5" t="s">
        <v>3582</v>
      </c>
      <c r="C1293" s="5" t="s">
        <v>849</v>
      </c>
      <c r="D1293" s="5" t="s">
        <v>3583</v>
      </c>
      <c r="E1293" s="5" t="s">
        <v>3584</v>
      </c>
      <c r="F1293" s="5" t="s">
        <v>851</v>
      </c>
      <c r="G1293" s="5" t="s">
        <v>3588</v>
      </c>
      <c r="H1293" s="51">
        <v>8400</v>
      </c>
      <c r="I1293" s="22">
        <v>651.86</v>
      </c>
      <c r="J1293" s="22">
        <v>77.599999999999994</v>
      </c>
      <c r="K1293" s="22">
        <v>78.040000000000006</v>
      </c>
      <c r="L1293" s="47">
        <v>1000</v>
      </c>
      <c r="M1293" s="22">
        <v>651.86</v>
      </c>
      <c r="N1293" s="22">
        <v>0</v>
      </c>
    </row>
    <row r="1294" spans="1:14" hidden="1" x14ac:dyDescent="0.25">
      <c r="A1294" s="5" t="s">
        <v>4731</v>
      </c>
      <c r="B1294" s="5" t="s">
        <v>3586</v>
      </c>
      <c r="C1294" s="5" t="s">
        <v>849</v>
      </c>
      <c r="D1294" s="5" t="s">
        <v>3583</v>
      </c>
      <c r="E1294" s="5" t="s">
        <v>3584</v>
      </c>
      <c r="F1294" s="5" t="s">
        <v>853</v>
      </c>
      <c r="G1294" s="5" t="s">
        <v>3588</v>
      </c>
      <c r="H1294" s="51">
        <v>0</v>
      </c>
      <c r="I1294" s="22">
        <v>0</v>
      </c>
      <c r="J1294" s="22">
        <v>0</v>
      </c>
      <c r="K1294" s="22">
        <v>79.7</v>
      </c>
      <c r="L1294" s="47">
        <v>1000</v>
      </c>
      <c r="M1294" s="22">
        <v>0</v>
      </c>
      <c r="N1294" s="22">
        <v>0</v>
      </c>
    </row>
    <row r="1295" spans="1:14" hidden="1" x14ac:dyDescent="0.25">
      <c r="A1295" s="5" t="s">
        <v>4732</v>
      </c>
      <c r="B1295" s="5" t="s">
        <v>3582</v>
      </c>
      <c r="C1295" s="5" t="s">
        <v>849</v>
      </c>
      <c r="D1295" s="5" t="s">
        <v>3583</v>
      </c>
      <c r="E1295" s="5" t="s">
        <v>3584</v>
      </c>
      <c r="F1295" s="5" t="s">
        <v>851</v>
      </c>
      <c r="G1295" s="5" t="s">
        <v>3588</v>
      </c>
      <c r="H1295" s="51">
        <v>300900</v>
      </c>
      <c r="I1295" s="22">
        <v>23438.11</v>
      </c>
      <c r="J1295" s="22">
        <v>77.89</v>
      </c>
      <c r="K1295" s="22">
        <v>79.7</v>
      </c>
      <c r="L1295" s="47">
        <v>1000</v>
      </c>
      <c r="M1295" s="22">
        <v>23438.11</v>
      </c>
      <c r="N1295" s="22">
        <v>0</v>
      </c>
    </row>
    <row r="1296" spans="1:14" hidden="1" x14ac:dyDescent="0.25">
      <c r="A1296" s="5" t="s">
        <v>4732</v>
      </c>
      <c r="B1296" s="5" t="s">
        <v>3586</v>
      </c>
      <c r="C1296" s="5" t="s">
        <v>849</v>
      </c>
      <c r="D1296" s="5" t="s">
        <v>3583</v>
      </c>
      <c r="E1296" s="5" t="s">
        <v>3584</v>
      </c>
      <c r="F1296" s="5" t="s">
        <v>853</v>
      </c>
      <c r="G1296" s="5" t="s">
        <v>3588</v>
      </c>
      <c r="H1296" s="51">
        <v>0</v>
      </c>
      <c r="I1296" s="22">
        <v>0</v>
      </c>
      <c r="J1296" s="22">
        <v>0</v>
      </c>
      <c r="K1296" s="22">
        <v>79.7</v>
      </c>
      <c r="L1296" s="47">
        <v>1000</v>
      </c>
      <c r="M1296" s="22">
        <v>0</v>
      </c>
      <c r="N1296" s="22">
        <v>0</v>
      </c>
    </row>
    <row r="1297" spans="1:14" hidden="1" x14ac:dyDescent="0.25">
      <c r="A1297" s="5" t="s">
        <v>4733</v>
      </c>
      <c r="B1297" s="5" t="s">
        <v>3586</v>
      </c>
      <c r="C1297" s="5" t="s">
        <v>849</v>
      </c>
      <c r="D1297" s="5" t="s">
        <v>3583</v>
      </c>
      <c r="E1297" s="5" t="s">
        <v>3584</v>
      </c>
      <c r="F1297" s="5" t="s">
        <v>851</v>
      </c>
      <c r="G1297" s="5" t="s">
        <v>3585</v>
      </c>
      <c r="H1297" s="51">
        <v>16460</v>
      </c>
      <c r="I1297" s="22">
        <v>41767.370000000003</v>
      </c>
      <c r="J1297" s="22">
        <v>2537.5100000000002</v>
      </c>
      <c r="K1297" s="22">
        <v>2565.15</v>
      </c>
      <c r="L1297" s="47">
        <v>1000</v>
      </c>
      <c r="M1297" s="22">
        <v>41767.370000000003</v>
      </c>
      <c r="N1297" s="22">
        <v>0</v>
      </c>
    </row>
    <row r="1298" spans="1:14" hidden="1" x14ac:dyDescent="0.25">
      <c r="A1298" s="5" t="s">
        <v>4734</v>
      </c>
      <c r="B1298" s="5" t="s">
        <v>3592</v>
      </c>
      <c r="C1298" s="5" t="s">
        <v>849</v>
      </c>
      <c r="D1298" s="5" t="s">
        <v>3583</v>
      </c>
      <c r="E1298" s="5" t="s">
        <v>3584</v>
      </c>
      <c r="F1298" s="5" t="s">
        <v>853</v>
      </c>
      <c r="G1298" s="5" t="s">
        <v>3603</v>
      </c>
      <c r="H1298" s="51">
        <v>0</v>
      </c>
      <c r="I1298" s="22">
        <v>0</v>
      </c>
      <c r="J1298" s="22">
        <v>0</v>
      </c>
      <c r="K1298" s="22">
        <v>1351.02</v>
      </c>
      <c r="L1298" s="47">
        <v>1000</v>
      </c>
      <c r="M1298" s="22">
        <v>0</v>
      </c>
      <c r="N1298" s="22">
        <v>0</v>
      </c>
    </row>
    <row r="1299" spans="1:14" hidden="1" x14ac:dyDescent="0.25">
      <c r="A1299" s="5" t="s">
        <v>4735</v>
      </c>
      <c r="B1299" s="5" t="s">
        <v>3596</v>
      </c>
      <c r="C1299" s="5" t="s">
        <v>849</v>
      </c>
      <c r="D1299" s="5" t="s">
        <v>3583</v>
      </c>
      <c r="E1299" s="5" t="s">
        <v>3584</v>
      </c>
      <c r="F1299" s="5" t="s">
        <v>853</v>
      </c>
      <c r="G1299" s="5" t="s">
        <v>3603</v>
      </c>
      <c r="H1299" s="51">
        <v>0</v>
      </c>
      <c r="I1299" s="22">
        <v>0</v>
      </c>
      <c r="J1299" s="22">
        <v>0</v>
      </c>
      <c r="K1299" s="22">
        <v>7545.29</v>
      </c>
      <c r="L1299" s="47">
        <v>1000</v>
      </c>
      <c r="M1299" s="22">
        <v>0</v>
      </c>
      <c r="N1299" s="22">
        <v>0</v>
      </c>
    </row>
    <row r="1300" spans="1:14" hidden="1" x14ac:dyDescent="0.25">
      <c r="A1300" s="5" t="s">
        <v>4736</v>
      </c>
      <c r="B1300" s="5" t="s">
        <v>3596</v>
      </c>
      <c r="C1300" s="5" t="s">
        <v>849</v>
      </c>
      <c r="D1300" s="5" t="s">
        <v>3583</v>
      </c>
      <c r="E1300" s="5" t="s">
        <v>3584</v>
      </c>
      <c r="F1300" s="5" t="s">
        <v>851</v>
      </c>
      <c r="G1300" s="5" t="s">
        <v>3588</v>
      </c>
      <c r="H1300" s="51">
        <v>12823</v>
      </c>
      <c r="I1300" s="22">
        <v>7810.96</v>
      </c>
      <c r="J1300" s="22">
        <v>609.14</v>
      </c>
      <c r="K1300" s="22">
        <v>603.79999999999995</v>
      </c>
      <c r="L1300" s="47">
        <v>1000</v>
      </c>
      <c r="M1300" s="22">
        <v>7810.96</v>
      </c>
      <c r="N1300" s="22">
        <v>0</v>
      </c>
    </row>
    <row r="1301" spans="1:14" hidden="1" x14ac:dyDescent="0.25">
      <c r="A1301" s="5" t="s">
        <v>4737</v>
      </c>
      <c r="B1301" s="5" t="s">
        <v>3586</v>
      </c>
      <c r="C1301" s="5" t="s">
        <v>849</v>
      </c>
      <c r="D1301" s="5" t="s">
        <v>3583</v>
      </c>
      <c r="E1301" s="5" t="s">
        <v>3584</v>
      </c>
      <c r="F1301" s="5" t="s">
        <v>851</v>
      </c>
      <c r="G1301" s="5" t="s">
        <v>3588</v>
      </c>
      <c r="H1301" s="51">
        <v>82500</v>
      </c>
      <c r="I1301" s="22">
        <v>8739.5499999999993</v>
      </c>
      <c r="J1301" s="22">
        <v>105.93</v>
      </c>
      <c r="K1301" s="22">
        <v>101.49</v>
      </c>
      <c r="L1301" s="47">
        <v>1000</v>
      </c>
      <c r="M1301" s="22">
        <v>8739.5499999999993</v>
      </c>
      <c r="N1301" s="22">
        <v>0</v>
      </c>
    </row>
    <row r="1302" spans="1:14" hidden="1" x14ac:dyDescent="0.25">
      <c r="A1302" s="5" t="s">
        <v>4738</v>
      </c>
      <c r="B1302" s="5" t="s">
        <v>3586</v>
      </c>
      <c r="C1302" s="5" t="s">
        <v>849</v>
      </c>
      <c r="D1302" s="5" t="s">
        <v>3583</v>
      </c>
      <c r="E1302" s="5" t="s">
        <v>3584</v>
      </c>
      <c r="F1302" s="5" t="s">
        <v>851</v>
      </c>
      <c r="G1302" s="5" t="s">
        <v>3588</v>
      </c>
      <c r="H1302" s="51">
        <v>0</v>
      </c>
      <c r="I1302" s="22">
        <v>0</v>
      </c>
      <c r="J1302" s="22">
        <v>30.46</v>
      </c>
      <c r="K1302" s="22">
        <v>28.67</v>
      </c>
      <c r="L1302" s="47">
        <v>1000</v>
      </c>
      <c r="M1302" s="22">
        <v>0</v>
      </c>
      <c r="N1302" s="22">
        <v>0</v>
      </c>
    </row>
    <row r="1303" spans="1:14" x14ac:dyDescent="0.25">
      <c r="A1303" s="5" t="s">
        <v>4739</v>
      </c>
      <c r="B1303" s="5" t="s">
        <v>3590</v>
      </c>
      <c r="C1303" s="5" t="s">
        <v>849</v>
      </c>
      <c r="D1303" s="5" t="s">
        <v>3583</v>
      </c>
      <c r="E1303" s="5" t="s">
        <v>3584</v>
      </c>
      <c r="F1303" s="5" t="s">
        <v>851</v>
      </c>
      <c r="G1303" s="5" t="s">
        <v>3588</v>
      </c>
      <c r="H1303" s="51">
        <v>823096</v>
      </c>
      <c r="I1303" s="22">
        <v>23046.69</v>
      </c>
      <c r="J1303" s="22">
        <v>28</v>
      </c>
      <c r="K1303" s="22">
        <v>28.24</v>
      </c>
      <c r="L1303" s="47">
        <v>1000</v>
      </c>
      <c r="M1303" s="22">
        <v>23046.69</v>
      </c>
      <c r="N1303" s="22">
        <v>0</v>
      </c>
    </row>
    <row r="1304" spans="1:14" hidden="1" x14ac:dyDescent="0.25">
      <c r="A1304" s="5" t="s">
        <v>4740</v>
      </c>
      <c r="B1304" s="5" t="s">
        <v>3586</v>
      </c>
      <c r="C1304" s="5" t="s">
        <v>849</v>
      </c>
      <c r="D1304" s="5" t="s">
        <v>3583</v>
      </c>
      <c r="E1304" s="5" t="s">
        <v>3584</v>
      </c>
      <c r="F1304" s="5" t="s">
        <v>853</v>
      </c>
      <c r="G1304" s="5" t="s">
        <v>3603</v>
      </c>
      <c r="H1304" s="51">
        <v>0</v>
      </c>
      <c r="I1304" s="22">
        <v>0</v>
      </c>
      <c r="J1304" s="22">
        <v>0</v>
      </c>
      <c r="K1304" s="22">
        <v>1075.77</v>
      </c>
      <c r="L1304" s="47">
        <v>1000</v>
      </c>
      <c r="M1304" s="22">
        <v>0</v>
      </c>
      <c r="N1304" s="22">
        <v>0</v>
      </c>
    </row>
    <row r="1305" spans="1:14" hidden="1" x14ac:dyDescent="0.25">
      <c r="A1305" s="5" t="s">
        <v>4741</v>
      </c>
      <c r="B1305" s="5" t="s">
        <v>3586</v>
      </c>
      <c r="C1305" s="5" t="s">
        <v>849</v>
      </c>
      <c r="D1305" s="5" t="s">
        <v>3583</v>
      </c>
      <c r="E1305" s="5" t="s">
        <v>3584</v>
      </c>
      <c r="F1305" s="5" t="s">
        <v>853</v>
      </c>
      <c r="G1305" s="5" t="s">
        <v>3588</v>
      </c>
      <c r="H1305" s="51">
        <v>0</v>
      </c>
      <c r="I1305" s="22">
        <v>0</v>
      </c>
      <c r="J1305" s="22">
        <v>0</v>
      </c>
      <c r="K1305" s="22">
        <v>38.86</v>
      </c>
      <c r="L1305" s="47">
        <v>1000</v>
      </c>
      <c r="M1305" s="22">
        <v>0</v>
      </c>
      <c r="N1305" s="22">
        <v>0</v>
      </c>
    </row>
    <row r="1306" spans="1:14" hidden="1" x14ac:dyDescent="0.25">
      <c r="A1306" s="5" t="s">
        <v>4742</v>
      </c>
      <c r="B1306" s="5" t="s">
        <v>3586</v>
      </c>
      <c r="C1306" s="5" t="s">
        <v>849</v>
      </c>
      <c r="D1306" s="5" t="s">
        <v>3583</v>
      </c>
      <c r="E1306" s="5" t="s">
        <v>3584</v>
      </c>
      <c r="F1306" s="5" t="s">
        <v>853</v>
      </c>
      <c r="G1306" s="5" t="s">
        <v>3588</v>
      </c>
      <c r="H1306" s="51">
        <v>0</v>
      </c>
      <c r="I1306" s="22">
        <v>0</v>
      </c>
      <c r="J1306" s="22">
        <v>0</v>
      </c>
      <c r="K1306" s="22">
        <v>350.83</v>
      </c>
      <c r="L1306" s="47">
        <v>1000</v>
      </c>
      <c r="M1306" s="22">
        <v>0</v>
      </c>
      <c r="N1306" s="22">
        <v>0</v>
      </c>
    </row>
    <row r="1307" spans="1:14" hidden="1" x14ac:dyDescent="0.25">
      <c r="A1307" s="5" t="s">
        <v>4743</v>
      </c>
      <c r="B1307" s="5" t="s">
        <v>3592</v>
      </c>
      <c r="C1307" s="5" t="s">
        <v>849</v>
      </c>
      <c r="D1307" s="5" t="s">
        <v>3583</v>
      </c>
      <c r="E1307" s="5" t="s">
        <v>3584</v>
      </c>
      <c r="F1307" s="5" t="s">
        <v>853</v>
      </c>
      <c r="G1307" s="5" t="s">
        <v>3603</v>
      </c>
      <c r="H1307" s="51">
        <v>0</v>
      </c>
      <c r="I1307" s="22">
        <v>0</v>
      </c>
      <c r="J1307" s="22">
        <v>0</v>
      </c>
      <c r="K1307" s="22">
        <v>1118.83</v>
      </c>
      <c r="L1307" s="47">
        <v>1000</v>
      </c>
      <c r="M1307" s="22">
        <v>0</v>
      </c>
      <c r="N1307" s="22">
        <v>0</v>
      </c>
    </row>
    <row r="1308" spans="1:14" hidden="1" x14ac:dyDescent="0.25">
      <c r="A1308" s="5" t="s">
        <v>4744</v>
      </c>
      <c r="B1308" s="5" t="s">
        <v>3592</v>
      </c>
      <c r="C1308" s="5" t="s">
        <v>849</v>
      </c>
      <c r="D1308" s="5" t="s">
        <v>3583</v>
      </c>
      <c r="E1308" s="5" t="s">
        <v>3584</v>
      </c>
      <c r="F1308" s="5" t="s">
        <v>853</v>
      </c>
      <c r="G1308" s="5" t="s">
        <v>3588</v>
      </c>
      <c r="H1308" s="51">
        <v>0</v>
      </c>
      <c r="I1308" s="22">
        <v>0</v>
      </c>
      <c r="J1308" s="22">
        <v>61.36</v>
      </c>
      <c r="K1308" s="22">
        <v>61.89</v>
      </c>
      <c r="L1308" s="47">
        <v>1000</v>
      </c>
      <c r="M1308" s="22">
        <v>0</v>
      </c>
      <c r="N1308" s="22">
        <v>0</v>
      </c>
    </row>
    <row r="1309" spans="1:14" hidden="1" x14ac:dyDescent="0.25">
      <c r="A1309" s="5" t="s">
        <v>4745</v>
      </c>
      <c r="B1309" s="5" t="s">
        <v>3592</v>
      </c>
      <c r="C1309" s="5" t="s">
        <v>849</v>
      </c>
      <c r="D1309" s="5" t="s">
        <v>3583</v>
      </c>
      <c r="E1309" s="5" t="s">
        <v>3584</v>
      </c>
      <c r="F1309" s="5" t="s">
        <v>853</v>
      </c>
      <c r="G1309" s="5" t="s">
        <v>3588</v>
      </c>
      <c r="H1309" s="51">
        <v>0</v>
      </c>
      <c r="I1309" s="22">
        <v>0</v>
      </c>
      <c r="J1309" s="22">
        <v>60.93</v>
      </c>
      <c r="K1309" s="22">
        <v>61.45</v>
      </c>
      <c r="L1309" s="47">
        <v>1000</v>
      </c>
      <c r="M1309" s="22">
        <v>0</v>
      </c>
      <c r="N1309" s="22">
        <v>0</v>
      </c>
    </row>
    <row r="1310" spans="1:14" x14ac:dyDescent="0.25">
      <c r="A1310" s="5" t="s">
        <v>4746</v>
      </c>
      <c r="B1310" s="5" t="s">
        <v>3590</v>
      </c>
      <c r="C1310" s="5" t="s">
        <v>849</v>
      </c>
      <c r="D1310" s="5" t="s">
        <v>3583</v>
      </c>
      <c r="E1310" s="5" t="s">
        <v>3584</v>
      </c>
      <c r="F1310" s="5" t="s">
        <v>853</v>
      </c>
      <c r="G1310" s="5" t="s">
        <v>3603</v>
      </c>
      <c r="H1310" s="51">
        <v>0</v>
      </c>
      <c r="I1310" s="22">
        <v>0</v>
      </c>
      <c r="J1310" s="22">
        <v>0</v>
      </c>
      <c r="K1310" s="22">
        <v>1528.45</v>
      </c>
      <c r="L1310" s="47">
        <v>1000</v>
      </c>
      <c r="M1310" s="22">
        <v>0</v>
      </c>
      <c r="N1310" s="22">
        <v>0</v>
      </c>
    </row>
    <row r="1311" spans="1:14" x14ac:dyDescent="0.25">
      <c r="A1311" s="5" t="s">
        <v>4747</v>
      </c>
      <c r="B1311" s="5" t="s">
        <v>3590</v>
      </c>
      <c r="C1311" s="5" t="s">
        <v>849</v>
      </c>
      <c r="D1311" s="5" t="s">
        <v>3583</v>
      </c>
      <c r="E1311" s="5" t="s">
        <v>3584</v>
      </c>
      <c r="F1311" s="5" t="s">
        <v>853</v>
      </c>
      <c r="G1311" s="5" t="s">
        <v>3603</v>
      </c>
      <c r="H1311" s="51">
        <v>0</v>
      </c>
      <c r="I1311" s="22">
        <v>0</v>
      </c>
      <c r="J1311" s="22">
        <v>0</v>
      </c>
      <c r="K1311" s="22">
        <v>1192.9100000000001</v>
      </c>
      <c r="L1311" s="47">
        <v>1000</v>
      </c>
      <c r="M1311" s="22">
        <v>0</v>
      </c>
      <c r="N1311" s="22">
        <v>0</v>
      </c>
    </row>
    <row r="1312" spans="1:14" x14ac:dyDescent="0.25">
      <c r="A1312" s="5" t="s">
        <v>4748</v>
      </c>
      <c r="B1312" s="5" t="s">
        <v>3590</v>
      </c>
      <c r="C1312" s="5" t="s">
        <v>849</v>
      </c>
      <c r="D1312" s="5" t="s">
        <v>3583</v>
      </c>
      <c r="E1312" s="5" t="s">
        <v>3584</v>
      </c>
      <c r="F1312" s="5" t="s">
        <v>853</v>
      </c>
      <c r="G1312" s="5" t="s">
        <v>3603</v>
      </c>
      <c r="H1312" s="51">
        <v>0</v>
      </c>
      <c r="I1312" s="22">
        <v>0</v>
      </c>
      <c r="J1312" s="22">
        <v>0</v>
      </c>
      <c r="K1312" s="22">
        <v>1686.25</v>
      </c>
      <c r="L1312" s="47">
        <v>1000</v>
      </c>
      <c r="M1312" s="22">
        <v>0</v>
      </c>
      <c r="N1312" s="22">
        <v>0</v>
      </c>
    </row>
    <row r="1313" spans="1:14" x14ac:dyDescent="0.25">
      <c r="A1313" s="5" t="s">
        <v>4749</v>
      </c>
      <c r="B1313" s="5" t="s">
        <v>3590</v>
      </c>
      <c r="C1313" s="5" t="s">
        <v>849</v>
      </c>
      <c r="D1313" s="5" t="s">
        <v>3583</v>
      </c>
      <c r="E1313" s="5" t="s">
        <v>3584</v>
      </c>
      <c r="F1313" s="5" t="s">
        <v>853</v>
      </c>
      <c r="G1313" s="5" t="s">
        <v>3603</v>
      </c>
      <c r="H1313" s="51">
        <v>0</v>
      </c>
      <c r="I1313" s="22">
        <v>0</v>
      </c>
      <c r="J1313" s="22">
        <v>0</v>
      </c>
      <c r="K1313" s="22">
        <v>1353.02</v>
      </c>
      <c r="L1313" s="47">
        <v>1000</v>
      </c>
      <c r="M1313" s="22">
        <v>0</v>
      </c>
      <c r="N1313" s="22">
        <v>0</v>
      </c>
    </row>
    <row r="1314" spans="1:14" x14ac:dyDescent="0.25">
      <c r="A1314" s="5" t="s">
        <v>4750</v>
      </c>
      <c r="B1314" s="5" t="s">
        <v>3590</v>
      </c>
      <c r="C1314" s="5" t="s">
        <v>849</v>
      </c>
      <c r="D1314" s="5" t="s">
        <v>3583</v>
      </c>
      <c r="E1314" s="5" t="s">
        <v>3584</v>
      </c>
      <c r="F1314" s="5" t="s">
        <v>853</v>
      </c>
      <c r="G1314" s="5" t="s">
        <v>3603</v>
      </c>
      <c r="H1314" s="51">
        <v>0</v>
      </c>
      <c r="I1314" s="22">
        <v>0</v>
      </c>
      <c r="J1314" s="22">
        <v>0</v>
      </c>
      <c r="K1314" s="22">
        <v>1830.82</v>
      </c>
      <c r="L1314" s="47">
        <v>1000</v>
      </c>
      <c r="M1314" s="22">
        <v>0</v>
      </c>
      <c r="N1314" s="22">
        <v>0</v>
      </c>
    </row>
    <row r="1315" spans="1:14" x14ac:dyDescent="0.25">
      <c r="A1315" s="5" t="s">
        <v>4751</v>
      </c>
      <c r="B1315" s="5" t="s">
        <v>3590</v>
      </c>
      <c r="C1315" s="5" t="s">
        <v>849</v>
      </c>
      <c r="D1315" s="5" t="s">
        <v>3583</v>
      </c>
      <c r="E1315" s="5" t="s">
        <v>3584</v>
      </c>
      <c r="F1315" s="5" t="s">
        <v>853</v>
      </c>
      <c r="G1315" s="5" t="s">
        <v>3603</v>
      </c>
      <c r="H1315" s="51">
        <v>0</v>
      </c>
      <c r="I1315" s="22">
        <v>0</v>
      </c>
      <c r="J1315" s="22">
        <v>0</v>
      </c>
      <c r="K1315" s="22">
        <v>1325.8</v>
      </c>
      <c r="L1315" s="47">
        <v>1000</v>
      </c>
      <c r="M1315" s="22">
        <v>0</v>
      </c>
      <c r="N1315" s="22">
        <v>0</v>
      </c>
    </row>
    <row r="1316" spans="1:14" hidden="1" x14ac:dyDescent="0.25">
      <c r="A1316" s="5" t="s">
        <v>4752</v>
      </c>
      <c r="B1316" s="5" t="s">
        <v>3586</v>
      </c>
      <c r="C1316" s="5" t="s">
        <v>849</v>
      </c>
      <c r="D1316" s="5" t="s">
        <v>3583</v>
      </c>
      <c r="E1316" s="5" t="s">
        <v>3584</v>
      </c>
      <c r="F1316" s="5" t="s">
        <v>853</v>
      </c>
      <c r="G1316" s="5" t="s">
        <v>3603</v>
      </c>
      <c r="H1316" s="51">
        <v>0</v>
      </c>
      <c r="I1316" s="22">
        <v>0</v>
      </c>
      <c r="J1316" s="22">
        <v>0</v>
      </c>
      <c r="K1316" s="22">
        <v>769.74</v>
      </c>
      <c r="L1316" s="47">
        <v>1000</v>
      </c>
      <c r="M1316" s="22">
        <v>0</v>
      </c>
      <c r="N1316" s="22">
        <v>0</v>
      </c>
    </row>
    <row r="1317" spans="1:14" hidden="1" x14ac:dyDescent="0.25">
      <c r="A1317" s="5" t="s">
        <v>4753</v>
      </c>
      <c r="B1317" s="5" t="s">
        <v>3586</v>
      </c>
      <c r="C1317" s="5" t="s">
        <v>849</v>
      </c>
      <c r="D1317" s="5" t="s">
        <v>3583</v>
      </c>
      <c r="E1317" s="5" t="s">
        <v>3584</v>
      </c>
      <c r="F1317" s="5" t="s">
        <v>853</v>
      </c>
      <c r="G1317" s="5" t="s">
        <v>3603</v>
      </c>
      <c r="H1317" s="51">
        <v>0</v>
      </c>
      <c r="I1317" s="22">
        <v>0</v>
      </c>
      <c r="J1317" s="22">
        <v>0</v>
      </c>
      <c r="K1317" s="22">
        <v>789.2</v>
      </c>
      <c r="L1317" s="47">
        <v>1000</v>
      </c>
      <c r="M1317" s="22">
        <v>0</v>
      </c>
      <c r="N1317" s="22">
        <v>0</v>
      </c>
    </row>
    <row r="1318" spans="1:14" hidden="1" x14ac:dyDescent="0.25">
      <c r="A1318" s="5" t="s">
        <v>4754</v>
      </c>
      <c r="B1318" s="5" t="s">
        <v>3586</v>
      </c>
      <c r="C1318" s="5" t="s">
        <v>849</v>
      </c>
      <c r="D1318" s="5" t="s">
        <v>3583</v>
      </c>
      <c r="E1318" s="5" t="s">
        <v>3584</v>
      </c>
      <c r="F1318" s="5" t="s">
        <v>853</v>
      </c>
      <c r="G1318" s="5" t="s">
        <v>3603</v>
      </c>
      <c r="H1318" s="51">
        <v>0</v>
      </c>
      <c r="I1318" s="22">
        <v>0</v>
      </c>
      <c r="J1318" s="22">
        <v>0</v>
      </c>
      <c r="K1318" s="22">
        <v>961.27</v>
      </c>
      <c r="L1318" s="47">
        <v>1000</v>
      </c>
      <c r="M1318" s="22">
        <v>0</v>
      </c>
      <c r="N1318" s="22">
        <v>0</v>
      </c>
    </row>
    <row r="1319" spans="1:14" hidden="1" x14ac:dyDescent="0.25">
      <c r="A1319" s="5" t="s">
        <v>4755</v>
      </c>
      <c r="B1319" s="5" t="s">
        <v>3586</v>
      </c>
      <c r="C1319" s="5" t="s">
        <v>849</v>
      </c>
      <c r="D1319" s="5" t="s">
        <v>3583</v>
      </c>
      <c r="E1319" s="5" t="s">
        <v>3584</v>
      </c>
      <c r="F1319" s="5" t="s">
        <v>853</v>
      </c>
      <c r="G1319" s="5" t="s">
        <v>3588</v>
      </c>
      <c r="H1319" s="51">
        <v>0</v>
      </c>
      <c r="I1319" s="22">
        <v>0</v>
      </c>
      <c r="J1319" s="22">
        <v>0</v>
      </c>
      <c r="K1319" s="22">
        <v>38.86</v>
      </c>
      <c r="L1319" s="47">
        <v>1000</v>
      </c>
      <c r="M1319" s="22">
        <v>0</v>
      </c>
      <c r="N1319" s="22">
        <v>0</v>
      </c>
    </row>
    <row r="1320" spans="1:14" hidden="1" x14ac:dyDescent="0.25">
      <c r="A1320" s="5" t="s">
        <v>4756</v>
      </c>
      <c r="B1320" s="5" t="s">
        <v>3586</v>
      </c>
      <c r="C1320" s="5" t="s">
        <v>849</v>
      </c>
      <c r="D1320" s="5" t="s">
        <v>3583</v>
      </c>
      <c r="E1320" s="5" t="s">
        <v>3584</v>
      </c>
      <c r="F1320" s="5" t="s">
        <v>853</v>
      </c>
      <c r="G1320" s="5" t="s">
        <v>3588</v>
      </c>
      <c r="H1320" s="51">
        <v>0</v>
      </c>
      <c r="I1320" s="22">
        <v>0</v>
      </c>
      <c r="J1320" s="22">
        <v>0</v>
      </c>
      <c r="K1320" s="22">
        <v>350.83</v>
      </c>
      <c r="L1320" s="47">
        <v>1000</v>
      </c>
      <c r="M1320" s="22">
        <v>0</v>
      </c>
      <c r="N1320" s="22">
        <v>0</v>
      </c>
    </row>
    <row r="1321" spans="1:14" x14ac:dyDescent="0.25">
      <c r="A1321" s="5" t="s">
        <v>4757</v>
      </c>
      <c r="B1321" s="5" t="s">
        <v>3590</v>
      </c>
      <c r="C1321" s="5" t="s">
        <v>849</v>
      </c>
      <c r="D1321" s="5" t="s">
        <v>3583</v>
      </c>
      <c r="E1321" s="5" t="s">
        <v>3584</v>
      </c>
      <c r="F1321" s="5" t="s">
        <v>853</v>
      </c>
      <c r="G1321" s="5" t="s">
        <v>3603</v>
      </c>
      <c r="H1321" s="51">
        <v>0</v>
      </c>
      <c r="I1321" s="22">
        <v>0</v>
      </c>
      <c r="J1321" s="22">
        <v>0</v>
      </c>
      <c r="K1321" s="22">
        <v>1338.98</v>
      </c>
      <c r="L1321" s="47">
        <v>1000</v>
      </c>
      <c r="M1321" s="22">
        <v>0</v>
      </c>
      <c r="N1321" s="22">
        <v>0</v>
      </c>
    </row>
    <row r="1322" spans="1:14" x14ac:dyDescent="0.25">
      <c r="A1322" s="5" t="s">
        <v>4758</v>
      </c>
      <c r="B1322" s="5" t="s">
        <v>3590</v>
      </c>
      <c r="C1322" s="5" t="s">
        <v>849</v>
      </c>
      <c r="D1322" s="5" t="s">
        <v>3583</v>
      </c>
      <c r="E1322" s="5" t="s">
        <v>3584</v>
      </c>
      <c r="F1322" s="5" t="s">
        <v>853</v>
      </c>
      <c r="G1322" s="5" t="s">
        <v>3588</v>
      </c>
      <c r="H1322" s="51">
        <v>0</v>
      </c>
      <c r="I1322" s="22">
        <v>0</v>
      </c>
      <c r="J1322" s="22">
        <v>0</v>
      </c>
      <c r="K1322" s="22">
        <v>62</v>
      </c>
      <c r="L1322" s="47">
        <v>1000</v>
      </c>
      <c r="M1322" s="22">
        <v>0</v>
      </c>
      <c r="N1322" s="22">
        <v>0</v>
      </c>
    </row>
    <row r="1323" spans="1:14" x14ac:dyDescent="0.25">
      <c r="A1323" s="5" t="s">
        <v>4759</v>
      </c>
      <c r="B1323" s="5" t="s">
        <v>3590</v>
      </c>
      <c r="C1323" s="5" t="s">
        <v>849</v>
      </c>
      <c r="D1323" s="5" t="s">
        <v>3583</v>
      </c>
      <c r="E1323" s="5" t="s">
        <v>3584</v>
      </c>
      <c r="F1323" s="5" t="s">
        <v>853</v>
      </c>
      <c r="G1323" s="5" t="s">
        <v>3588</v>
      </c>
      <c r="H1323" s="51">
        <v>0</v>
      </c>
      <c r="I1323" s="22">
        <v>0</v>
      </c>
      <c r="J1323" s="22">
        <v>0</v>
      </c>
      <c r="K1323" s="22">
        <v>60.28</v>
      </c>
      <c r="L1323" s="47">
        <v>1000</v>
      </c>
      <c r="M1323" s="22">
        <v>0</v>
      </c>
      <c r="N1323" s="22">
        <v>0</v>
      </c>
    </row>
    <row r="1324" spans="1:14" hidden="1" x14ac:dyDescent="0.25">
      <c r="A1324" s="5" t="s">
        <v>4760</v>
      </c>
      <c r="B1324" s="5" t="s">
        <v>3586</v>
      </c>
      <c r="C1324" s="5" t="s">
        <v>849</v>
      </c>
      <c r="D1324" s="5" t="s">
        <v>3583</v>
      </c>
      <c r="E1324" s="5" t="s">
        <v>3584</v>
      </c>
      <c r="F1324" s="5" t="s">
        <v>853</v>
      </c>
      <c r="G1324" s="5" t="s">
        <v>3603</v>
      </c>
      <c r="H1324" s="51">
        <v>0</v>
      </c>
      <c r="I1324" s="22">
        <v>0</v>
      </c>
      <c r="J1324" s="22">
        <v>0</v>
      </c>
      <c r="K1324" s="22">
        <v>472.78</v>
      </c>
      <c r="L1324" s="47">
        <v>1000</v>
      </c>
      <c r="M1324" s="22">
        <v>0</v>
      </c>
      <c r="N1324" s="22">
        <v>0</v>
      </c>
    </row>
    <row r="1325" spans="1:14" hidden="1" x14ac:dyDescent="0.25">
      <c r="A1325" s="5" t="s">
        <v>4761</v>
      </c>
      <c r="B1325" s="5" t="s">
        <v>3582</v>
      </c>
      <c r="C1325" s="5" t="s">
        <v>849</v>
      </c>
      <c r="D1325" s="5" t="s">
        <v>3583</v>
      </c>
      <c r="E1325" s="5" t="s">
        <v>3584</v>
      </c>
      <c r="F1325" s="5" t="s">
        <v>853</v>
      </c>
      <c r="G1325" s="5" t="s">
        <v>3603</v>
      </c>
      <c r="H1325" s="51">
        <v>0</v>
      </c>
      <c r="I1325" s="22">
        <v>0</v>
      </c>
      <c r="J1325" s="22">
        <v>0</v>
      </c>
      <c r="K1325" s="22">
        <v>101.31</v>
      </c>
      <c r="L1325" s="47">
        <v>1000</v>
      </c>
      <c r="M1325" s="22">
        <v>0</v>
      </c>
      <c r="N1325" s="22">
        <v>0</v>
      </c>
    </row>
    <row r="1326" spans="1:14" hidden="1" x14ac:dyDescent="0.25">
      <c r="A1326" s="5" t="s">
        <v>4762</v>
      </c>
      <c r="B1326" s="5" t="s">
        <v>3596</v>
      </c>
      <c r="C1326" s="5" t="s">
        <v>849</v>
      </c>
      <c r="D1326" s="5" t="s">
        <v>3583</v>
      </c>
      <c r="E1326" s="5" t="s">
        <v>3584</v>
      </c>
      <c r="F1326" s="5" t="s">
        <v>851</v>
      </c>
      <c r="G1326" s="5" t="s">
        <v>3588</v>
      </c>
      <c r="H1326" s="51">
        <v>63163</v>
      </c>
      <c r="I1326" s="22">
        <v>27467.43</v>
      </c>
      <c r="J1326" s="22">
        <v>434.87</v>
      </c>
      <c r="K1326" s="22">
        <v>427.1</v>
      </c>
      <c r="L1326" s="47">
        <v>1000</v>
      </c>
      <c r="M1326" s="22">
        <v>27467.43</v>
      </c>
      <c r="N1326" s="22">
        <v>0</v>
      </c>
    </row>
    <row r="1327" spans="1:14" hidden="1" x14ac:dyDescent="0.25">
      <c r="A1327" s="5" t="s">
        <v>4763</v>
      </c>
      <c r="B1327" s="5" t="s">
        <v>3596</v>
      </c>
      <c r="C1327" s="5" t="s">
        <v>849</v>
      </c>
      <c r="D1327" s="5" t="s">
        <v>3583</v>
      </c>
      <c r="E1327" s="5" t="s">
        <v>3584</v>
      </c>
      <c r="F1327" s="5" t="s">
        <v>853</v>
      </c>
      <c r="G1327" s="5" t="s">
        <v>3603</v>
      </c>
      <c r="H1327" s="51">
        <v>0</v>
      </c>
      <c r="I1327" s="22">
        <v>0</v>
      </c>
      <c r="J1327" s="22">
        <v>0</v>
      </c>
      <c r="K1327" s="22">
        <v>5356.71</v>
      </c>
      <c r="L1327" s="47">
        <v>1000</v>
      </c>
      <c r="M1327" s="22">
        <v>0</v>
      </c>
      <c r="N1327" s="22">
        <v>0</v>
      </c>
    </row>
    <row r="1328" spans="1:14" hidden="1" x14ac:dyDescent="0.25">
      <c r="A1328" s="5" t="s">
        <v>4764</v>
      </c>
      <c r="B1328" s="5" t="s">
        <v>3582</v>
      </c>
      <c r="C1328" s="5" t="s">
        <v>849</v>
      </c>
      <c r="D1328" s="5" t="s">
        <v>3583</v>
      </c>
      <c r="E1328" s="5" t="s">
        <v>3584</v>
      </c>
      <c r="F1328" s="5" t="s">
        <v>851</v>
      </c>
      <c r="G1328" s="5" t="s">
        <v>3588</v>
      </c>
      <c r="H1328" s="51">
        <v>280000</v>
      </c>
      <c r="I1328" s="22">
        <v>2822.39</v>
      </c>
      <c r="J1328" s="22">
        <v>10.08</v>
      </c>
      <c r="K1328" s="22">
        <v>11.57</v>
      </c>
      <c r="L1328" s="47">
        <v>1000</v>
      </c>
      <c r="M1328" s="22">
        <v>2822.39</v>
      </c>
      <c r="N1328" s="22">
        <v>0</v>
      </c>
    </row>
    <row r="1329" spans="1:14" hidden="1" x14ac:dyDescent="0.25">
      <c r="A1329" s="5" t="s">
        <v>4765</v>
      </c>
      <c r="B1329" s="5" t="s">
        <v>3582</v>
      </c>
      <c r="C1329" s="5" t="s">
        <v>849</v>
      </c>
      <c r="D1329" s="5" t="s">
        <v>3583</v>
      </c>
      <c r="E1329" s="5" t="s">
        <v>3584</v>
      </c>
      <c r="F1329" s="5" t="s">
        <v>851</v>
      </c>
      <c r="G1329" s="5" t="s">
        <v>3588</v>
      </c>
      <c r="H1329" s="51">
        <v>5534</v>
      </c>
      <c r="I1329" s="22">
        <v>1546.57</v>
      </c>
      <c r="J1329" s="22">
        <v>279.47000000000003</v>
      </c>
      <c r="K1329" s="22">
        <v>267.79000000000002</v>
      </c>
      <c r="L1329" s="47">
        <v>1000</v>
      </c>
      <c r="M1329" s="22">
        <v>1546.57</v>
      </c>
      <c r="N1329" s="22">
        <v>0</v>
      </c>
    </row>
    <row r="1330" spans="1:14" hidden="1" x14ac:dyDescent="0.25">
      <c r="A1330" s="5" t="s">
        <v>4766</v>
      </c>
      <c r="B1330" s="5" t="s">
        <v>3586</v>
      </c>
      <c r="C1330" s="5" t="s">
        <v>849</v>
      </c>
      <c r="D1330" s="5" t="s">
        <v>3583</v>
      </c>
      <c r="E1330" s="5" t="s">
        <v>3584</v>
      </c>
      <c r="F1330" s="5" t="s">
        <v>851</v>
      </c>
      <c r="G1330" s="5" t="s">
        <v>3588</v>
      </c>
      <c r="H1330" s="51">
        <v>13330</v>
      </c>
      <c r="I1330" s="22">
        <v>1235.6500000000001</v>
      </c>
      <c r="J1330" s="22">
        <v>92.7</v>
      </c>
      <c r="K1330" s="22">
        <v>89.4</v>
      </c>
      <c r="L1330" s="47">
        <v>1000</v>
      </c>
      <c r="M1330" s="22">
        <v>1235.6500000000001</v>
      </c>
      <c r="N1330" s="22">
        <v>0</v>
      </c>
    </row>
    <row r="1331" spans="1:14" hidden="1" x14ac:dyDescent="0.25">
      <c r="A1331" s="5" t="s">
        <v>4767</v>
      </c>
      <c r="B1331" s="5" t="s">
        <v>3582</v>
      </c>
      <c r="C1331" s="5" t="s">
        <v>849</v>
      </c>
      <c r="D1331" s="5" t="s">
        <v>3583</v>
      </c>
      <c r="E1331" s="5" t="s">
        <v>3584</v>
      </c>
      <c r="F1331" s="5" t="s">
        <v>851</v>
      </c>
      <c r="G1331" s="5" t="s">
        <v>3588</v>
      </c>
      <c r="H1331" s="51">
        <v>74400</v>
      </c>
      <c r="I1331" s="22">
        <v>5786.93</v>
      </c>
      <c r="J1331" s="22">
        <v>77.78</v>
      </c>
      <c r="K1331" s="22">
        <v>79.69</v>
      </c>
      <c r="L1331" s="47">
        <v>1000</v>
      </c>
      <c r="M1331" s="22">
        <v>5786.93</v>
      </c>
      <c r="N1331" s="22">
        <v>0</v>
      </c>
    </row>
    <row r="1332" spans="1:14" hidden="1" x14ac:dyDescent="0.25">
      <c r="A1332" s="5" t="s">
        <v>4768</v>
      </c>
      <c r="B1332" s="5" t="s">
        <v>3586</v>
      </c>
      <c r="C1332" s="5" t="s">
        <v>849</v>
      </c>
      <c r="D1332" s="5" t="s">
        <v>3583</v>
      </c>
      <c r="E1332" s="5" t="s">
        <v>3584</v>
      </c>
      <c r="F1332" s="5" t="s">
        <v>851</v>
      </c>
      <c r="G1332" s="5" t="s">
        <v>3588</v>
      </c>
      <c r="H1332" s="51">
        <v>25800</v>
      </c>
      <c r="I1332" s="22">
        <v>2036.37</v>
      </c>
      <c r="J1332" s="22">
        <v>78.930000000000007</v>
      </c>
      <c r="K1332" s="22">
        <v>79.69</v>
      </c>
      <c r="L1332" s="47">
        <v>1000</v>
      </c>
      <c r="M1332" s="22">
        <v>2036.37</v>
      </c>
      <c r="N1332" s="22">
        <v>0</v>
      </c>
    </row>
    <row r="1333" spans="1:14" hidden="1" x14ac:dyDescent="0.25">
      <c r="A1333" s="5" t="s">
        <v>4769</v>
      </c>
      <c r="B1333" s="5" t="s">
        <v>3582</v>
      </c>
      <c r="C1333" s="5" t="s">
        <v>849</v>
      </c>
      <c r="D1333" s="5" t="s">
        <v>3583</v>
      </c>
      <c r="E1333" s="5" t="s">
        <v>3584</v>
      </c>
      <c r="F1333" s="5" t="s">
        <v>851</v>
      </c>
      <c r="G1333" s="5" t="s">
        <v>3588</v>
      </c>
      <c r="H1333" s="51">
        <v>44589</v>
      </c>
      <c r="I1333" s="22">
        <v>4090.97</v>
      </c>
      <c r="J1333" s="22">
        <v>91.75</v>
      </c>
      <c r="K1333" s="22">
        <v>89.4</v>
      </c>
      <c r="L1333" s="47">
        <v>1000</v>
      </c>
      <c r="M1333" s="22">
        <v>4090.97</v>
      </c>
      <c r="N1333" s="22">
        <v>0</v>
      </c>
    </row>
    <row r="1334" spans="1:14" hidden="1" x14ac:dyDescent="0.25">
      <c r="A1334" s="5" t="s">
        <v>4770</v>
      </c>
      <c r="B1334" s="5" t="s">
        <v>3582</v>
      </c>
      <c r="C1334" s="5" t="s">
        <v>849</v>
      </c>
      <c r="D1334" s="5" t="s">
        <v>3583</v>
      </c>
      <c r="E1334" s="5" t="s">
        <v>3584</v>
      </c>
      <c r="F1334" s="5" t="s">
        <v>851</v>
      </c>
      <c r="G1334" s="5" t="s">
        <v>3588</v>
      </c>
      <c r="H1334" s="51">
        <v>12000</v>
      </c>
      <c r="I1334" s="22">
        <v>938.39</v>
      </c>
      <c r="J1334" s="22">
        <v>78.2</v>
      </c>
      <c r="K1334" s="22">
        <v>79.69</v>
      </c>
      <c r="L1334" s="47">
        <v>1000</v>
      </c>
      <c r="M1334" s="22">
        <v>938.39</v>
      </c>
      <c r="N1334" s="22">
        <v>0</v>
      </c>
    </row>
    <row r="1335" spans="1:14" hidden="1" x14ac:dyDescent="0.25">
      <c r="A1335" s="5" t="s">
        <v>4771</v>
      </c>
      <c r="B1335" s="5" t="s">
        <v>3582</v>
      </c>
      <c r="C1335" s="5" t="s">
        <v>849</v>
      </c>
      <c r="D1335" s="5" t="s">
        <v>3583</v>
      </c>
      <c r="E1335" s="5" t="s">
        <v>3584</v>
      </c>
      <c r="F1335" s="5" t="s">
        <v>851</v>
      </c>
      <c r="G1335" s="5" t="s">
        <v>3588</v>
      </c>
      <c r="H1335" s="51">
        <v>100200</v>
      </c>
      <c r="I1335" s="22">
        <v>7766.8</v>
      </c>
      <c r="J1335" s="22">
        <v>77.510000000000005</v>
      </c>
      <c r="K1335" s="22">
        <v>79.69</v>
      </c>
      <c r="L1335" s="47">
        <v>1000</v>
      </c>
      <c r="M1335" s="22">
        <v>7766.8</v>
      </c>
      <c r="N1335" s="22">
        <v>0</v>
      </c>
    </row>
    <row r="1336" spans="1:14" hidden="1" x14ac:dyDescent="0.25">
      <c r="A1336" s="5" t="s">
        <v>4771</v>
      </c>
      <c r="B1336" s="5" t="s">
        <v>3586</v>
      </c>
      <c r="C1336" s="5" t="s">
        <v>849</v>
      </c>
      <c r="D1336" s="5" t="s">
        <v>3583</v>
      </c>
      <c r="E1336" s="5" t="s">
        <v>3584</v>
      </c>
      <c r="F1336" s="5" t="s">
        <v>853</v>
      </c>
      <c r="G1336" s="5" t="s">
        <v>3588</v>
      </c>
      <c r="H1336" s="51">
        <v>0</v>
      </c>
      <c r="I1336" s="22">
        <v>0</v>
      </c>
      <c r="J1336" s="22">
        <v>0</v>
      </c>
      <c r="K1336" s="22">
        <v>79.7</v>
      </c>
      <c r="L1336" s="47">
        <v>1000</v>
      </c>
      <c r="M1336" s="22">
        <v>0</v>
      </c>
      <c r="N1336" s="22">
        <v>0</v>
      </c>
    </row>
    <row r="1337" spans="1:14" hidden="1" x14ac:dyDescent="0.25">
      <c r="A1337" s="5" t="s">
        <v>4772</v>
      </c>
      <c r="B1337" s="5" t="s">
        <v>3582</v>
      </c>
      <c r="C1337" s="5" t="s">
        <v>849</v>
      </c>
      <c r="D1337" s="5" t="s">
        <v>3583</v>
      </c>
      <c r="E1337" s="5" t="s">
        <v>3584</v>
      </c>
      <c r="F1337" s="5" t="s">
        <v>851</v>
      </c>
      <c r="G1337" s="5" t="s">
        <v>3588</v>
      </c>
      <c r="H1337" s="51">
        <v>13800</v>
      </c>
      <c r="I1337" s="22">
        <v>1068.8900000000001</v>
      </c>
      <c r="J1337" s="22">
        <v>77.459999999999994</v>
      </c>
      <c r="K1337" s="22">
        <v>79.69</v>
      </c>
      <c r="L1337" s="47">
        <v>1000</v>
      </c>
      <c r="M1337" s="22">
        <v>1068.8900000000001</v>
      </c>
      <c r="N1337" s="22">
        <v>0</v>
      </c>
    </row>
    <row r="1338" spans="1:14" hidden="1" x14ac:dyDescent="0.25">
      <c r="A1338" s="5" t="s">
        <v>4772</v>
      </c>
      <c r="B1338" s="5" t="s">
        <v>3586</v>
      </c>
      <c r="C1338" s="5" t="s">
        <v>849</v>
      </c>
      <c r="D1338" s="5" t="s">
        <v>3583</v>
      </c>
      <c r="E1338" s="5" t="s">
        <v>3584</v>
      </c>
      <c r="F1338" s="5" t="s">
        <v>853</v>
      </c>
      <c r="G1338" s="5" t="s">
        <v>3588</v>
      </c>
      <c r="H1338" s="51">
        <v>0</v>
      </c>
      <c r="I1338" s="22">
        <v>0</v>
      </c>
      <c r="J1338" s="22">
        <v>0</v>
      </c>
      <c r="K1338" s="22">
        <v>79.7</v>
      </c>
      <c r="L1338" s="47">
        <v>1000</v>
      </c>
      <c r="M1338" s="22">
        <v>0</v>
      </c>
      <c r="N1338" s="22">
        <v>0</v>
      </c>
    </row>
    <row r="1339" spans="1:14" hidden="1" x14ac:dyDescent="0.25">
      <c r="A1339" s="5" t="s">
        <v>4773</v>
      </c>
      <c r="B1339" s="5" t="s">
        <v>3582</v>
      </c>
      <c r="C1339" s="5" t="s">
        <v>849</v>
      </c>
      <c r="D1339" s="5" t="s">
        <v>3583</v>
      </c>
      <c r="E1339" s="5" t="s">
        <v>3584</v>
      </c>
      <c r="F1339" s="5" t="s">
        <v>851</v>
      </c>
      <c r="G1339" s="5" t="s">
        <v>3588</v>
      </c>
      <c r="H1339" s="51">
        <v>258000</v>
      </c>
      <c r="I1339" s="22">
        <v>23646.73</v>
      </c>
      <c r="J1339" s="22">
        <v>91.65</v>
      </c>
      <c r="K1339" s="22">
        <v>89.4</v>
      </c>
      <c r="L1339" s="47">
        <v>1000</v>
      </c>
      <c r="M1339" s="22">
        <v>23646.73</v>
      </c>
      <c r="N1339" s="22">
        <v>0</v>
      </c>
    </row>
    <row r="1340" spans="1:14" hidden="1" x14ac:dyDescent="0.25">
      <c r="A1340" s="5" t="s">
        <v>4773</v>
      </c>
      <c r="B1340" s="5" t="s">
        <v>3586</v>
      </c>
      <c r="C1340" s="5" t="s">
        <v>849</v>
      </c>
      <c r="D1340" s="5" t="s">
        <v>3583</v>
      </c>
      <c r="E1340" s="5" t="s">
        <v>3584</v>
      </c>
      <c r="F1340" s="5" t="s">
        <v>853</v>
      </c>
      <c r="G1340" s="5" t="s">
        <v>3588</v>
      </c>
      <c r="H1340" s="51">
        <v>0</v>
      </c>
      <c r="I1340" s="22">
        <v>0</v>
      </c>
      <c r="J1340" s="22">
        <v>0</v>
      </c>
      <c r="K1340" s="22">
        <v>89.34</v>
      </c>
      <c r="L1340" s="47">
        <v>1000</v>
      </c>
      <c r="M1340" s="22">
        <v>0</v>
      </c>
      <c r="N1340" s="22">
        <v>0</v>
      </c>
    </row>
    <row r="1341" spans="1:14" hidden="1" x14ac:dyDescent="0.25">
      <c r="A1341" s="5" t="s">
        <v>4774</v>
      </c>
      <c r="B1341" s="5" t="s">
        <v>3606</v>
      </c>
      <c r="C1341" s="5" t="s">
        <v>849</v>
      </c>
      <c r="D1341" s="5" t="s">
        <v>3583</v>
      </c>
      <c r="E1341" s="5" t="s">
        <v>3584</v>
      </c>
      <c r="F1341" s="5" t="s">
        <v>853</v>
      </c>
      <c r="G1341" s="5" t="s">
        <v>3588</v>
      </c>
      <c r="H1341" s="51">
        <v>0</v>
      </c>
      <c r="I1341" s="22">
        <v>0</v>
      </c>
      <c r="J1341" s="22">
        <v>73.73</v>
      </c>
      <c r="K1341" s="22">
        <v>74.41</v>
      </c>
      <c r="L1341" s="47">
        <v>1000</v>
      </c>
      <c r="M1341" s="22">
        <v>0</v>
      </c>
      <c r="N1341" s="22">
        <v>0</v>
      </c>
    </row>
    <row r="1342" spans="1:14" hidden="1" x14ac:dyDescent="0.25">
      <c r="A1342" s="5" t="s">
        <v>4775</v>
      </c>
      <c r="B1342" s="5" t="s">
        <v>3606</v>
      </c>
      <c r="C1342" s="5" t="s">
        <v>849</v>
      </c>
      <c r="D1342" s="5" t="s">
        <v>3583</v>
      </c>
      <c r="E1342" s="5" t="s">
        <v>3584</v>
      </c>
      <c r="F1342" s="5" t="s">
        <v>853</v>
      </c>
      <c r="G1342" s="5" t="s">
        <v>3588</v>
      </c>
      <c r="H1342" s="51">
        <v>0</v>
      </c>
      <c r="I1342" s="22">
        <v>0</v>
      </c>
      <c r="J1342" s="22">
        <v>73.73</v>
      </c>
      <c r="K1342" s="22">
        <v>74.36</v>
      </c>
      <c r="L1342" s="47">
        <v>1000</v>
      </c>
      <c r="M1342" s="22">
        <v>0</v>
      </c>
      <c r="N1342" s="22">
        <v>0</v>
      </c>
    </row>
    <row r="1343" spans="1:14" hidden="1" x14ac:dyDescent="0.25">
      <c r="A1343" s="5" t="s">
        <v>4776</v>
      </c>
      <c r="B1343" s="5" t="s">
        <v>3586</v>
      </c>
      <c r="C1343" s="5" t="s">
        <v>849</v>
      </c>
      <c r="D1343" s="5" t="s">
        <v>3583</v>
      </c>
      <c r="E1343" s="5" t="s">
        <v>3584</v>
      </c>
      <c r="F1343" s="5" t="s">
        <v>853</v>
      </c>
      <c r="G1343" s="5" t="s">
        <v>3603</v>
      </c>
      <c r="H1343" s="51">
        <v>0</v>
      </c>
      <c r="I1343" s="22">
        <v>0</v>
      </c>
      <c r="J1343" s="22">
        <v>0</v>
      </c>
      <c r="K1343" s="22">
        <v>1520.15</v>
      </c>
      <c r="L1343" s="47">
        <v>1000</v>
      </c>
      <c r="M1343" s="22">
        <v>0</v>
      </c>
      <c r="N1343" s="22">
        <v>0</v>
      </c>
    </row>
    <row r="1344" spans="1:14" hidden="1" x14ac:dyDescent="0.25">
      <c r="A1344" s="5" t="s">
        <v>4777</v>
      </c>
      <c r="B1344" s="5" t="s">
        <v>3582</v>
      </c>
      <c r="C1344" s="5" t="s">
        <v>849</v>
      </c>
      <c r="D1344" s="5" t="s">
        <v>3583</v>
      </c>
      <c r="E1344" s="5" t="s">
        <v>3584</v>
      </c>
      <c r="F1344" s="5" t="s">
        <v>853</v>
      </c>
      <c r="G1344" s="5" t="s">
        <v>3588</v>
      </c>
      <c r="H1344" s="51">
        <v>0</v>
      </c>
      <c r="I1344" s="22">
        <v>0</v>
      </c>
      <c r="J1344" s="22">
        <v>0</v>
      </c>
      <c r="K1344" s="22">
        <v>85.93</v>
      </c>
      <c r="L1344" s="47">
        <v>1000</v>
      </c>
      <c r="M1344" s="22">
        <v>0</v>
      </c>
      <c r="N1344" s="22">
        <v>0</v>
      </c>
    </row>
    <row r="1345" spans="1:14" hidden="1" x14ac:dyDescent="0.25">
      <c r="A1345" s="5" t="s">
        <v>4778</v>
      </c>
      <c r="B1345" s="5" t="s">
        <v>3586</v>
      </c>
      <c r="C1345" s="5" t="s">
        <v>849</v>
      </c>
      <c r="D1345" s="5" t="s">
        <v>3583</v>
      </c>
      <c r="E1345" s="5" t="s">
        <v>3584</v>
      </c>
      <c r="F1345" s="5" t="s">
        <v>853</v>
      </c>
      <c r="G1345" s="5" t="s">
        <v>3588</v>
      </c>
      <c r="H1345" s="51">
        <v>0</v>
      </c>
      <c r="I1345" s="22">
        <v>0</v>
      </c>
      <c r="J1345" s="22">
        <v>0</v>
      </c>
      <c r="K1345" s="22">
        <v>79.69</v>
      </c>
      <c r="L1345" s="47">
        <v>1000</v>
      </c>
      <c r="M1345" s="22">
        <v>0</v>
      </c>
      <c r="N1345" s="22">
        <v>0</v>
      </c>
    </row>
    <row r="1346" spans="1:14" hidden="1" x14ac:dyDescent="0.25">
      <c r="A1346" s="5" t="s">
        <v>4779</v>
      </c>
      <c r="B1346" s="5" t="s">
        <v>3582</v>
      </c>
      <c r="C1346" s="5" t="s">
        <v>849</v>
      </c>
      <c r="D1346" s="5" t="s">
        <v>3583</v>
      </c>
      <c r="E1346" s="5" t="s">
        <v>3584</v>
      </c>
      <c r="F1346" s="5" t="s">
        <v>853</v>
      </c>
      <c r="G1346" s="5" t="s">
        <v>3603</v>
      </c>
      <c r="H1346" s="51">
        <v>0</v>
      </c>
      <c r="I1346" s="22">
        <v>0</v>
      </c>
      <c r="J1346" s="22">
        <v>0</v>
      </c>
      <c r="K1346" s="22">
        <v>1035.1500000000001</v>
      </c>
      <c r="L1346" s="47">
        <v>1000</v>
      </c>
      <c r="M1346" s="22">
        <v>0</v>
      </c>
      <c r="N1346" s="22">
        <v>0</v>
      </c>
    </row>
    <row r="1347" spans="1:14" hidden="1" x14ac:dyDescent="0.25">
      <c r="A1347" s="5" t="s">
        <v>4780</v>
      </c>
      <c r="B1347" s="5" t="s">
        <v>3582</v>
      </c>
      <c r="C1347" s="5" t="s">
        <v>849</v>
      </c>
      <c r="D1347" s="5" t="s">
        <v>3583</v>
      </c>
      <c r="E1347" s="5" t="s">
        <v>3584</v>
      </c>
      <c r="F1347" s="5" t="s">
        <v>853</v>
      </c>
      <c r="G1347" s="5" t="s">
        <v>3603</v>
      </c>
      <c r="H1347" s="51">
        <v>0</v>
      </c>
      <c r="I1347" s="22">
        <v>0</v>
      </c>
      <c r="J1347" s="22">
        <v>0</v>
      </c>
      <c r="K1347" s="22">
        <v>1234.44</v>
      </c>
      <c r="L1347" s="47">
        <v>1000</v>
      </c>
      <c r="M1347" s="22">
        <v>0</v>
      </c>
      <c r="N1347" s="22">
        <v>0</v>
      </c>
    </row>
    <row r="1348" spans="1:14" hidden="1" x14ac:dyDescent="0.25">
      <c r="A1348" s="5" t="s">
        <v>4781</v>
      </c>
      <c r="B1348" s="5" t="s">
        <v>3582</v>
      </c>
      <c r="C1348" s="5" t="s">
        <v>849</v>
      </c>
      <c r="D1348" s="5" t="s">
        <v>3583</v>
      </c>
      <c r="E1348" s="5" t="s">
        <v>3584</v>
      </c>
      <c r="F1348" s="5" t="s">
        <v>853</v>
      </c>
      <c r="G1348" s="5" t="s">
        <v>3603</v>
      </c>
      <c r="H1348" s="51">
        <v>0</v>
      </c>
      <c r="I1348" s="22">
        <v>0</v>
      </c>
      <c r="J1348" s="22">
        <v>0</v>
      </c>
      <c r="K1348" s="22">
        <v>1328.72</v>
      </c>
      <c r="L1348" s="47">
        <v>1000</v>
      </c>
      <c r="M1348" s="22">
        <v>0</v>
      </c>
      <c r="N1348" s="22">
        <v>0</v>
      </c>
    </row>
    <row r="1349" spans="1:14" hidden="1" x14ac:dyDescent="0.25">
      <c r="A1349" s="5" t="s">
        <v>4782</v>
      </c>
      <c r="B1349" s="5" t="s">
        <v>3586</v>
      </c>
      <c r="C1349" s="5" t="s">
        <v>849</v>
      </c>
      <c r="D1349" s="5" t="s">
        <v>3583</v>
      </c>
      <c r="E1349" s="5" t="s">
        <v>3584</v>
      </c>
      <c r="F1349" s="5" t="s">
        <v>853</v>
      </c>
      <c r="G1349" s="5" t="s">
        <v>3603</v>
      </c>
      <c r="H1349" s="51">
        <v>0</v>
      </c>
      <c r="I1349" s="22">
        <v>0</v>
      </c>
      <c r="J1349" s="22">
        <v>0</v>
      </c>
      <c r="K1349" s="22">
        <v>1162.45</v>
      </c>
      <c r="L1349" s="47">
        <v>1000</v>
      </c>
      <c r="M1349" s="22">
        <v>0</v>
      </c>
      <c r="N1349" s="22">
        <v>0</v>
      </c>
    </row>
    <row r="1350" spans="1:14" hidden="1" x14ac:dyDescent="0.25">
      <c r="A1350" s="5" t="s">
        <v>4783</v>
      </c>
      <c r="B1350" s="5" t="s">
        <v>3586</v>
      </c>
      <c r="C1350" s="5" t="s">
        <v>849</v>
      </c>
      <c r="D1350" s="5" t="s">
        <v>3583</v>
      </c>
      <c r="E1350" s="5" t="s">
        <v>3584</v>
      </c>
      <c r="F1350" s="5" t="s">
        <v>853</v>
      </c>
      <c r="G1350" s="5" t="s">
        <v>3603</v>
      </c>
      <c r="H1350" s="51">
        <v>0</v>
      </c>
      <c r="I1350" s="22">
        <v>0</v>
      </c>
      <c r="J1350" s="22">
        <v>0</v>
      </c>
      <c r="K1350" s="22">
        <v>1134.9100000000001</v>
      </c>
      <c r="L1350" s="47">
        <v>1000</v>
      </c>
      <c r="M1350" s="22">
        <v>0</v>
      </c>
      <c r="N1350" s="22">
        <v>0</v>
      </c>
    </row>
    <row r="1351" spans="1:14" hidden="1" x14ac:dyDescent="0.25">
      <c r="A1351" s="5" t="s">
        <v>4784</v>
      </c>
      <c r="B1351" s="5" t="s">
        <v>3586</v>
      </c>
      <c r="C1351" s="5" t="s">
        <v>849</v>
      </c>
      <c r="D1351" s="5" t="s">
        <v>3583</v>
      </c>
      <c r="E1351" s="5" t="s">
        <v>3584</v>
      </c>
      <c r="F1351" s="5" t="s">
        <v>853</v>
      </c>
      <c r="G1351" s="5" t="s">
        <v>3603</v>
      </c>
      <c r="H1351" s="51">
        <v>0</v>
      </c>
      <c r="I1351" s="22">
        <v>0</v>
      </c>
      <c r="J1351" s="22">
        <v>0</v>
      </c>
      <c r="K1351" s="22">
        <v>1385.96</v>
      </c>
      <c r="L1351" s="47">
        <v>1000</v>
      </c>
      <c r="M1351" s="22">
        <v>0</v>
      </c>
      <c r="N1351" s="22">
        <v>0</v>
      </c>
    </row>
    <row r="1352" spans="1:14" hidden="1" x14ac:dyDescent="0.25">
      <c r="A1352" s="5" t="s">
        <v>4785</v>
      </c>
      <c r="B1352" s="5" t="s">
        <v>3582</v>
      </c>
      <c r="C1352" s="5" t="s">
        <v>849</v>
      </c>
      <c r="D1352" s="5" t="s">
        <v>3583</v>
      </c>
      <c r="E1352" s="5" t="s">
        <v>3584</v>
      </c>
      <c r="F1352" s="5" t="s">
        <v>851</v>
      </c>
      <c r="G1352" s="5" t="s">
        <v>3588</v>
      </c>
      <c r="H1352" s="51">
        <v>4696.2960000000003</v>
      </c>
      <c r="I1352" s="22">
        <v>41725.15</v>
      </c>
      <c r="J1352" s="22">
        <v>8884.69</v>
      </c>
      <c r="K1352" s="22">
        <v>8946.2199999999993</v>
      </c>
      <c r="L1352" s="47">
        <v>1000</v>
      </c>
      <c r="M1352" s="22">
        <v>41725.15</v>
      </c>
      <c r="N1352" s="22">
        <v>0</v>
      </c>
    </row>
    <row r="1353" spans="1:14" hidden="1" x14ac:dyDescent="0.25">
      <c r="A1353" s="5" t="s">
        <v>4785</v>
      </c>
      <c r="B1353" s="5" t="s">
        <v>3586</v>
      </c>
      <c r="C1353" s="5" t="s">
        <v>849</v>
      </c>
      <c r="D1353" s="5" t="s">
        <v>3583</v>
      </c>
      <c r="E1353" s="5" t="s">
        <v>3584</v>
      </c>
      <c r="F1353" s="5" t="s">
        <v>851</v>
      </c>
      <c r="G1353" s="5" t="s">
        <v>3588</v>
      </c>
      <c r="H1353" s="51">
        <v>3594.18</v>
      </c>
      <c r="I1353" s="22">
        <v>33151.699999999997</v>
      </c>
      <c r="J1353" s="22">
        <v>9223.7199999999993</v>
      </c>
      <c r="K1353" s="22">
        <v>9025.6299999999992</v>
      </c>
      <c r="L1353" s="47">
        <v>1000</v>
      </c>
      <c r="M1353" s="22">
        <v>33151.699999999997</v>
      </c>
      <c r="N1353" s="22">
        <v>0</v>
      </c>
    </row>
    <row r="1354" spans="1:14" hidden="1" x14ac:dyDescent="0.25">
      <c r="A1354" s="5" t="s">
        <v>4786</v>
      </c>
      <c r="B1354" s="5" t="s">
        <v>3582</v>
      </c>
      <c r="C1354" s="5" t="s">
        <v>849</v>
      </c>
      <c r="D1354" s="5" t="s">
        <v>3583</v>
      </c>
      <c r="E1354" s="5" t="s">
        <v>3584</v>
      </c>
      <c r="F1354" s="5" t="s">
        <v>853</v>
      </c>
      <c r="G1354" s="5" t="s">
        <v>3603</v>
      </c>
      <c r="H1354" s="51">
        <v>0</v>
      </c>
      <c r="I1354" s="22">
        <v>0</v>
      </c>
      <c r="J1354" s="22">
        <v>0</v>
      </c>
      <c r="K1354" s="22">
        <v>1418.25</v>
      </c>
      <c r="L1354" s="47">
        <v>1000</v>
      </c>
      <c r="M1354" s="22">
        <v>0</v>
      </c>
      <c r="N1354" s="22">
        <v>0</v>
      </c>
    </row>
    <row r="1355" spans="1:14" hidden="1" x14ac:dyDescent="0.25">
      <c r="A1355" s="5" t="s">
        <v>4787</v>
      </c>
      <c r="B1355" s="5" t="s">
        <v>3582</v>
      </c>
      <c r="C1355" s="5" t="s">
        <v>849</v>
      </c>
      <c r="D1355" s="5" t="s">
        <v>3583</v>
      </c>
      <c r="E1355" s="5" t="s">
        <v>3584</v>
      </c>
      <c r="F1355" s="5" t="s">
        <v>853</v>
      </c>
      <c r="G1355" s="5" t="s">
        <v>3603</v>
      </c>
      <c r="H1355" s="51">
        <v>0</v>
      </c>
      <c r="I1355" s="22">
        <v>0</v>
      </c>
      <c r="J1355" s="22">
        <v>0</v>
      </c>
      <c r="K1355" s="22">
        <v>1136.77</v>
      </c>
      <c r="L1355" s="47">
        <v>1000</v>
      </c>
      <c r="M1355" s="22">
        <v>0</v>
      </c>
      <c r="N1355" s="22">
        <v>0</v>
      </c>
    </row>
    <row r="1356" spans="1:14" hidden="1" x14ac:dyDescent="0.25">
      <c r="A1356" s="5" t="s">
        <v>4788</v>
      </c>
      <c r="B1356" s="5" t="s">
        <v>3582</v>
      </c>
      <c r="C1356" s="5" t="s">
        <v>849</v>
      </c>
      <c r="D1356" s="5" t="s">
        <v>3583</v>
      </c>
      <c r="E1356" s="5" t="s">
        <v>3584</v>
      </c>
      <c r="F1356" s="5" t="s">
        <v>853</v>
      </c>
      <c r="G1356" s="5" t="s">
        <v>3603</v>
      </c>
      <c r="H1356" s="51">
        <v>0</v>
      </c>
      <c r="I1356" s="22">
        <v>0</v>
      </c>
      <c r="J1356" s="22">
        <v>0</v>
      </c>
      <c r="K1356" s="22">
        <v>1067.6300000000001</v>
      </c>
      <c r="L1356" s="47">
        <v>1000</v>
      </c>
      <c r="M1356" s="22">
        <v>0</v>
      </c>
      <c r="N1356" s="22">
        <v>0</v>
      </c>
    </row>
    <row r="1357" spans="1:14" hidden="1" x14ac:dyDescent="0.25">
      <c r="A1357" s="5" t="s">
        <v>4789</v>
      </c>
      <c r="B1357" s="5" t="s">
        <v>3582</v>
      </c>
      <c r="C1357" s="5" t="s">
        <v>849</v>
      </c>
      <c r="D1357" s="5" t="s">
        <v>3583</v>
      </c>
      <c r="E1357" s="5" t="s">
        <v>3584</v>
      </c>
      <c r="F1357" s="5" t="s">
        <v>853</v>
      </c>
      <c r="G1357" s="5" t="s">
        <v>3603</v>
      </c>
      <c r="H1357" s="51">
        <v>0</v>
      </c>
      <c r="I1357" s="22">
        <v>0</v>
      </c>
      <c r="J1357" s="22">
        <v>0</v>
      </c>
      <c r="K1357" s="22">
        <v>1997.1</v>
      </c>
      <c r="L1357" s="47">
        <v>1000</v>
      </c>
      <c r="M1357" s="22">
        <v>0</v>
      </c>
      <c r="N1357" s="22">
        <v>0</v>
      </c>
    </row>
    <row r="1358" spans="1:14" hidden="1" x14ac:dyDescent="0.25">
      <c r="A1358" s="5" t="s">
        <v>4790</v>
      </c>
      <c r="B1358" s="5" t="s">
        <v>3582</v>
      </c>
      <c r="C1358" s="5" t="s">
        <v>849</v>
      </c>
      <c r="D1358" s="5" t="s">
        <v>3583</v>
      </c>
      <c r="E1358" s="5" t="s">
        <v>3584</v>
      </c>
      <c r="F1358" s="5" t="s">
        <v>853</v>
      </c>
      <c r="G1358" s="5" t="s">
        <v>3603</v>
      </c>
      <c r="H1358" s="51">
        <v>0</v>
      </c>
      <c r="I1358" s="22">
        <v>0</v>
      </c>
      <c r="J1358" s="22">
        <v>0</v>
      </c>
      <c r="K1358" s="22">
        <v>1694.33</v>
      </c>
      <c r="L1358" s="47">
        <v>1000</v>
      </c>
      <c r="M1358" s="22">
        <v>0</v>
      </c>
      <c r="N1358" s="22">
        <v>0</v>
      </c>
    </row>
    <row r="1359" spans="1:14" hidden="1" x14ac:dyDescent="0.25">
      <c r="A1359" s="5" t="s">
        <v>4791</v>
      </c>
      <c r="B1359" s="5" t="s">
        <v>3582</v>
      </c>
      <c r="C1359" s="5" t="s">
        <v>849</v>
      </c>
      <c r="D1359" s="5" t="s">
        <v>3583</v>
      </c>
      <c r="E1359" s="5" t="s">
        <v>3584</v>
      </c>
      <c r="F1359" s="5" t="s">
        <v>853</v>
      </c>
      <c r="G1359" s="5" t="s">
        <v>3603</v>
      </c>
      <c r="H1359" s="51">
        <v>0</v>
      </c>
      <c r="I1359" s="22">
        <v>0</v>
      </c>
      <c r="J1359" s="22">
        <v>0</v>
      </c>
      <c r="K1359" s="22">
        <v>1941.13</v>
      </c>
      <c r="L1359" s="47">
        <v>1000</v>
      </c>
      <c r="M1359" s="22">
        <v>0</v>
      </c>
      <c r="N1359" s="22">
        <v>0</v>
      </c>
    </row>
    <row r="1360" spans="1:14" hidden="1" x14ac:dyDescent="0.25">
      <c r="A1360" s="5" t="s">
        <v>4792</v>
      </c>
      <c r="B1360" s="5" t="s">
        <v>3582</v>
      </c>
      <c r="C1360" s="5" t="s">
        <v>849</v>
      </c>
      <c r="D1360" s="5" t="s">
        <v>3583</v>
      </c>
      <c r="E1360" s="5" t="s">
        <v>3584</v>
      </c>
      <c r="F1360" s="5" t="s">
        <v>853</v>
      </c>
      <c r="G1360" s="5" t="s">
        <v>3603</v>
      </c>
      <c r="H1360" s="51">
        <v>0</v>
      </c>
      <c r="I1360" s="22">
        <v>0</v>
      </c>
      <c r="J1360" s="22">
        <v>0</v>
      </c>
      <c r="K1360" s="22">
        <v>1593.86</v>
      </c>
      <c r="L1360" s="47">
        <v>1000</v>
      </c>
      <c r="M1360" s="22">
        <v>0</v>
      </c>
      <c r="N1360" s="22">
        <v>0</v>
      </c>
    </row>
    <row r="1361" spans="1:14" x14ac:dyDescent="0.25">
      <c r="A1361" s="5" t="s">
        <v>4793</v>
      </c>
      <c r="B1361" s="5" t="s">
        <v>3590</v>
      </c>
      <c r="C1361" s="5" t="s">
        <v>849</v>
      </c>
      <c r="D1361" s="5" t="s">
        <v>3583</v>
      </c>
      <c r="E1361" s="5" t="s">
        <v>3584</v>
      </c>
      <c r="F1361" s="5" t="s">
        <v>851</v>
      </c>
      <c r="G1361" s="5" t="s">
        <v>3588</v>
      </c>
      <c r="H1361" s="51">
        <v>117600</v>
      </c>
      <c r="I1361" s="22">
        <v>21590.28</v>
      </c>
      <c r="J1361" s="22">
        <v>183.59</v>
      </c>
      <c r="K1361" s="22">
        <v>207.21</v>
      </c>
      <c r="L1361" s="47">
        <v>1000</v>
      </c>
      <c r="M1361" s="22">
        <v>21590.28</v>
      </c>
      <c r="N1361" s="22">
        <v>0</v>
      </c>
    </row>
    <row r="1362" spans="1:14" x14ac:dyDescent="0.25">
      <c r="A1362" s="5" t="s">
        <v>4794</v>
      </c>
      <c r="B1362" s="5" t="s">
        <v>3590</v>
      </c>
      <c r="C1362" s="5" t="s">
        <v>849</v>
      </c>
      <c r="D1362" s="5" t="s">
        <v>3583</v>
      </c>
      <c r="E1362" s="5" t="s">
        <v>3584</v>
      </c>
      <c r="F1362" s="5" t="s">
        <v>853</v>
      </c>
      <c r="G1362" s="5" t="s">
        <v>3603</v>
      </c>
      <c r="H1362" s="51">
        <v>0</v>
      </c>
      <c r="I1362" s="22">
        <v>0</v>
      </c>
      <c r="J1362" s="22">
        <v>0</v>
      </c>
      <c r="K1362" s="22">
        <v>1063.9100000000001</v>
      </c>
      <c r="L1362" s="47">
        <v>1000</v>
      </c>
      <c r="M1362" s="22">
        <v>0</v>
      </c>
      <c r="N1362" s="22">
        <v>0</v>
      </c>
    </row>
    <row r="1363" spans="1:14" x14ac:dyDescent="0.25">
      <c r="A1363" s="5" t="s">
        <v>4795</v>
      </c>
      <c r="B1363" s="5" t="s">
        <v>3590</v>
      </c>
      <c r="C1363" s="5" t="s">
        <v>849</v>
      </c>
      <c r="D1363" s="5" t="s">
        <v>3583</v>
      </c>
      <c r="E1363" s="5" t="s">
        <v>3584</v>
      </c>
      <c r="F1363" s="5" t="s">
        <v>851</v>
      </c>
      <c r="G1363" s="5" t="s">
        <v>3585</v>
      </c>
      <c r="H1363" s="51">
        <v>3746.37</v>
      </c>
      <c r="I1363" s="22">
        <v>12114.37</v>
      </c>
      <c r="J1363" s="22">
        <v>3233.63</v>
      </c>
      <c r="K1363" s="22">
        <v>3144.99</v>
      </c>
      <c r="L1363" s="47">
        <v>1000</v>
      </c>
      <c r="M1363" s="22">
        <v>12114.37</v>
      </c>
      <c r="N1363" s="22">
        <v>0</v>
      </c>
    </row>
    <row r="1364" spans="1:14" hidden="1" x14ac:dyDescent="0.25">
      <c r="A1364" s="5" t="s">
        <v>4796</v>
      </c>
      <c r="B1364" s="5" t="s">
        <v>3592</v>
      </c>
      <c r="C1364" s="5" t="s">
        <v>849</v>
      </c>
      <c r="D1364" s="5" t="s">
        <v>3583</v>
      </c>
      <c r="E1364" s="5" t="s">
        <v>3584</v>
      </c>
      <c r="F1364" s="5" t="s">
        <v>851</v>
      </c>
      <c r="G1364" s="5" t="s">
        <v>3585</v>
      </c>
      <c r="H1364" s="51">
        <v>3400</v>
      </c>
      <c r="I1364" s="22">
        <v>5773.66</v>
      </c>
      <c r="J1364" s="22">
        <v>1698.14</v>
      </c>
      <c r="K1364" s="22">
        <v>1737.28</v>
      </c>
      <c r="L1364" s="47">
        <v>1000</v>
      </c>
      <c r="M1364" s="22">
        <v>5773.66</v>
      </c>
      <c r="N1364" s="22">
        <v>0</v>
      </c>
    </row>
    <row r="1365" spans="1:14" x14ac:dyDescent="0.25">
      <c r="A1365" s="5" t="s">
        <v>4797</v>
      </c>
      <c r="B1365" s="5" t="s">
        <v>3590</v>
      </c>
      <c r="C1365" s="5" t="s">
        <v>849</v>
      </c>
      <c r="D1365" s="5" t="s">
        <v>3583</v>
      </c>
      <c r="E1365" s="5" t="s">
        <v>3584</v>
      </c>
      <c r="F1365" s="5" t="s">
        <v>851</v>
      </c>
      <c r="G1365" s="5" t="s">
        <v>3588</v>
      </c>
      <c r="H1365" s="51">
        <v>27000</v>
      </c>
      <c r="I1365" s="22">
        <v>1651.76</v>
      </c>
      <c r="J1365" s="22">
        <v>61.18</v>
      </c>
      <c r="K1365" s="22">
        <v>60.28</v>
      </c>
      <c r="L1365" s="47">
        <v>1000</v>
      </c>
      <c r="M1365" s="22">
        <v>1651.76</v>
      </c>
      <c r="N1365" s="22">
        <v>0</v>
      </c>
    </row>
    <row r="1366" spans="1:14" x14ac:dyDescent="0.25">
      <c r="A1366" s="5" t="s">
        <v>4798</v>
      </c>
      <c r="B1366" s="5" t="s">
        <v>3590</v>
      </c>
      <c r="C1366" s="5" t="s">
        <v>849</v>
      </c>
      <c r="D1366" s="5" t="s">
        <v>3583</v>
      </c>
      <c r="E1366" s="5" t="s">
        <v>3584</v>
      </c>
      <c r="F1366" s="5" t="s">
        <v>851</v>
      </c>
      <c r="G1366" s="5" t="s">
        <v>3588</v>
      </c>
      <c r="H1366" s="51">
        <v>30000</v>
      </c>
      <c r="I1366" s="22">
        <v>1879.37</v>
      </c>
      <c r="J1366" s="22">
        <v>62.65</v>
      </c>
      <c r="K1366" s="22">
        <v>62</v>
      </c>
      <c r="L1366" s="47">
        <v>1000</v>
      </c>
      <c r="M1366" s="22">
        <v>1879.37</v>
      </c>
      <c r="N1366" s="22">
        <v>0</v>
      </c>
    </row>
    <row r="1367" spans="1:14" x14ac:dyDescent="0.25">
      <c r="A1367" s="5" t="s">
        <v>4799</v>
      </c>
      <c r="B1367" s="5" t="s">
        <v>3590</v>
      </c>
      <c r="C1367" s="5" t="s">
        <v>849</v>
      </c>
      <c r="D1367" s="5" t="s">
        <v>3583</v>
      </c>
      <c r="E1367" s="5" t="s">
        <v>3584</v>
      </c>
      <c r="F1367" s="5" t="s">
        <v>853</v>
      </c>
      <c r="G1367" s="5" t="s">
        <v>3603</v>
      </c>
      <c r="H1367" s="51">
        <v>0</v>
      </c>
      <c r="I1367" s="22">
        <v>0</v>
      </c>
      <c r="J1367" s="22">
        <v>0</v>
      </c>
      <c r="K1367" s="22">
        <v>1198.6199999999999</v>
      </c>
      <c r="L1367" s="47">
        <v>1000</v>
      </c>
      <c r="M1367" s="22">
        <v>0</v>
      </c>
      <c r="N1367" s="22">
        <v>0</v>
      </c>
    </row>
    <row r="1368" spans="1:14" hidden="1" x14ac:dyDescent="0.25">
      <c r="A1368" s="5" t="s">
        <v>4800</v>
      </c>
      <c r="B1368" s="5" t="s">
        <v>3592</v>
      </c>
      <c r="C1368" s="5" t="s">
        <v>849</v>
      </c>
      <c r="D1368" s="5" t="s">
        <v>3583</v>
      </c>
      <c r="E1368" s="5" t="s">
        <v>3584</v>
      </c>
      <c r="F1368" s="5" t="s">
        <v>853</v>
      </c>
      <c r="G1368" s="5" t="s">
        <v>3603</v>
      </c>
      <c r="H1368" s="51">
        <v>0</v>
      </c>
      <c r="I1368" s="22">
        <v>0</v>
      </c>
      <c r="J1368" s="22">
        <v>0</v>
      </c>
      <c r="K1368" s="22">
        <v>1197.5</v>
      </c>
      <c r="L1368" s="47">
        <v>1000</v>
      </c>
      <c r="M1368" s="22">
        <v>0</v>
      </c>
      <c r="N1368" s="22">
        <v>0</v>
      </c>
    </row>
    <row r="1369" spans="1:14" hidden="1" x14ac:dyDescent="0.25">
      <c r="A1369" s="5" t="s">
        <v>4801</v>
      </c>
      <c r="B1369" s="5" t="s">
        <v>3586</v>
      </c>
      <c r="C1369" s="5" t="s">
        <v>849</v>
      </c>
      <c r="D1369" s="5" t="s">
        <v>3583</v>
      </c>
      <c r="E1369" s="5" t="s">
        <v>3584</v>
      </c>
      <c r="F1369" s="5" t="s">
        <v>853</v>
      </c>
      <c r="G1369" s="5" t="s">
        <v>3588</v>
      </c>
      <c r="H1369" s="51">
        <v>0</v>
      </c>
      <c r="I1369" s="22">
        <v>0</v>
      </c>
      <c r="J1369" s="22">
        <v>0</v>
      </c>
      <c r="K1369" s="22">
        <v>188.74</v>
      </c>
      <c r="L1369" s="47">
        <v>1000</v>
      </c>
      <c r="M1369" s="22">
        <v>0</v>
      </c>
      <c r="N1369" s="22">
        <v>0</v>
      </c>
    </row>
    <row r="1370" spans="1:14" hidden="1" x14ac:dyDescent="0.25">
      <c r="A1370" s="5" t="s">
        <v>4802</v>
      </c>
      <c r="B1370" s="5" t="s">
        <v>3586</v>
      </c>
      <c r="C1370" s="5" t="s">
        <v>849</v>
      </c>
      <c r="D1370" s="5" t="s">
        <v>3583</v>
      </c>
      <c r="E1370" s="5" t="s">
        <v>3584</v>
      </c>
      <c r="F1370" s="5" t="s">
        <v>853</v>
      </c>
      <c r="G1370" s="5" t="s">
        <v>3588</v>
      </c>
      <c r="H1370" s="51">
        <v>0</v>
      </c>
      <c r="I1370" s="22">
        <v>0</v>
      </c>
      <c r="J1370" s="22">
        <v>0</v>
      </c>
      <c r="K1370" s="22">
        <v>188.74</v>
      </c>
      <c r="L1370" s="47">
        <v>1000</v>
      </c>
      <c r="M1370" s="22">
        <v>0</v>
      </c>
      <c r="N1370" s="22">
        <v>0</v>
      </c>
    </row>
    <row r="1371" spans="1:14" hidden="1" x14ac:dyDescent="0.25">
      <c r="A1371" s="5" t="s">
        <v>4803</v>
      </c>
      <c r="B1371" s="5" t="s">
        <v>3586</v>
      </c>
      <c r="C1371" s="5" t="s">
        <v>849</v>
      </c>
      <c r="D1371" s="5" t="s">
        <v>3583</v>
      </c>
      <c r="E1371" s="5" t="s">
        <v>3584</v>
      </c>
      <c r="F1371" s="5" t="s">
        <v>853</v>
      </c>
      <c r="G1371" s="5" t="s">
        <v>3588</v>
      </c>
      <c r="H1371" s="51">
        <v>0</v>
      </c>
      <c r="I1371" s="22">
        <v>0</v>
      </c>
      <c r="J1371" s="22">
        <v>0</v>
      </c>
      <c r="K1371" s="22">
        <v>188.74</v>
      </c>
      <c r="L1371" s="47">
        <v>1000</v>
      </c>
      <c r="M1371" s="22">
        <v>0</v>
      </c>
      <c r="N1371" s="22">
        <v>0</v>
      </c>
    </row>
    <row r="1372" spans="1:14" hidden="1" x14ac:dyDescent="0.25">
      <c r="A1372" s="5" t="s">
        <v>4804</v>
      </c>
      <c r="B1372" s="5" t="s">
        <v>3586</v>
      </c>
      <c r="C1372" s="5" t="s">
        <v>849</v>
      </c>
      <c r="D1372" s="5" t="s">
        <v>3583</v>
      </c>
      <c r="E1372" s="5" t="s">
        <v>3584</v>
      </c>
      <c r="F1372" s="5" t="s">
        <v>853</v>
      </c>
      <c r="G1372" s="5" t="s">
        <v>3588</v>
      </c>
      <c r="H1372" s="51">
        <v>0</v>
      </c>
      <c r="I1372" s="22">
        <v>0</v>
      </c>
      <c r="J1372" s="22">
        <v>0</v>
      </c>
      <c r="K1372" s="22">
        <v>188.74</v>
      </c>
      <c r="L1372" s="47">
        <v>1000</v>
      </c>
      <c r="M1372" s="22">
        <v>0</v>
      </c>
      <c r="N1372" s="22">
        <v>0</v>
      </c>
    </row>
    <row r="1373" spans="1:14" hidden="1" x14ac:dyDescent="0.25">
      <c r="A1373" s="5" t="s">
        <v>4805</v>
      </c>
      <c r="B1373" s="5" t="s">
        <v>3586</v>
      </c>
      <c r="C1373" s="5" t="s">
        <v>849</v>
      </c>
      <c r="D1373" s="5" t="s">
        <v>3583</v>
      </c>
      <c r="E1373" s="5" t="s">
        <v>3584</v>
      </c>
      <c r="F1373" s="5" t="s">
        <v>853</v>
      </c>
      <c r="G1373" s="5" t="s">
        <v>3588</v>
      </c>
      <c r="H1373" s="51">
        <v>0</v>
      </c>
      <c r="I1373" s="22">
        <v>0</v>
      </c>
      <c r="J1373" s="22">
        <v>0</v>
      </c>
      <c r="K1373" s="22">
        <v>188.74</v>
      </c>
      <c r="L1373" s="47">
        <v>1000</v>
      </c>
      <c r="M1373" s="22">
        <v>0</v>
      </c>
      <c r="N1373" s="22">
        <v>0</v>
      </c>
    </row>
    <row r="1374" spans="1:14" hidden="1" x14ac:dyDescent="0.25">
      <c r="A1374" s="5" t="s">
        <v>4806</v>
      </c>
      <c r="B1374" s="5" t="s">
        <v>3586</v>
      </c>
      <c r="C1374" s="5" t="s">
        <v>849</v>
      </c>
      <c r="D1374" s="5" t="s">
        <v>3583</v>
      </c>
      <c r="E1374" s="5" t="s">
        <v>3584</v>
      </c>
      <c r="F1374" s="5" t="s">
        <v>853</v>
      </c>
      <c r="G1374" s="5" t="s">
        <v>3588</v>
      </c>
      <c r="H1374" s="51">
        <v>0</v>
      </c>
      <c r="I1374" s="22">
        <v>0</v>
      </c>
      <c r="J1374" s="22">
        <v>0</v>
      </c>
      <c r="K1374" s="22">
        <v>188.74</v>
      </c>
      <c r="L1374" s="47">
        <v>1000</v>
      </c>
      <c r="M1374" s="22">
        <v>0</v>
      </c>
      <c r="N1374" s="22">
        <v>0</v>
      </c>
    </row>
    <row r="1375" spans="1:14" hidden="1" x14ac:dyDescent="0.25">
      <c r="A1375" s="5" t="s">
        <v>4807</v>
      </c>
      <c r="B1375" s="5" t="s">
        <v>3586</v>
      </c>
      <c r="C1375" s="5" t="s">
        <v>849</v>
      </c>
      <c r="D1375" s="5" t="s">
        <v>3583</v>
      </c>
      <c r="E1375" s="5" t="s">
        <v>3584</v>
      </c>
      <c r="F1375" s="5" t="s">
        <v>853</v>
      </c>
      <c r="G1375" s="5" t="s">
        <v>3588</v>
      </c>
      <c r="H1375" s="51">
        <v>0</v>
      </c>
      <c r="I1375" s="22">
        <v>0</v>
      </c>
      <c r="J1375" s="22">
        <v>0</v>
      </c>
      <c r="K1375" s="22">
        <v>188.74</v>
      </c>
      <c r="L1375" s="47">
        <v>1000</v>
      </c>
      <c r="M1375" s="22">
        <v>0</v>
      </c>
      <c r="N1375" s="22">
        <v>0</v>
      </c>
    </row>
    <row r="1376" spans="1:14" hidden="1" x14ac:dyDescent="0.25">
      <c r="A1376" s="5" t="s">
        <v>4808</v>
      </c>
      <c r="B1376" s="5" t="s">
        <v>3586</v>
      </c>
      <c r="C1376" s="5" t="s">
        <v>849</v>
      </c>
      <c r="D1376" s="5" t="s">
        <v>3583</v>
      </c>
      <c r="E1376" s="5" t="s">
        <v>3584</v>
      </c>
      <c r="F1376" s="5" t="s">
        <v>853</v>
      </c>
      <c r="G1376" s="5" t="s">
        <v>3588</v>
      </c>
      <c r="H1376" s="51">
        <v>0</v>
      </c>
      <c r="I1376" s="22">
        <v>0</v>
      </c>
      <c r="J1376" s="22">
        <v>0</v>
      </c>
      <c r="K1376" s="22">
        <v>188.74</v>
      </c>
      <c r="L1376" s="47">
        <v>1000</v>
      </c>
      <c r="M1376" s="22">
        <v>0</v>
      </c>
      <c r="N1376" s="22">
        <v>0</v>
      </c>
    </row>
    <row r="1377" spans="1:14" hidden="1" x14ac:dyDescent="0.25">
      <c r="A1377" s="5" t="s">
        <v>4809</v>
      </c>
      <c r="B1377" s="5" t="s">
        <v>3586</v>
      </c>
      <c r="C1377" s="5" t="s">
        <v>849</v>
      </c>
      <c r="D1377" s="5" t="s">
        <v>3583</v>
      </c>
      <c r="E1377" s="5" t="s">
        <v>3584</v>
      </c>
      <c r="F1377" s="5" t="s">
        <v>853</v>
      </c>
      <c r="G1377" s="5" t="s">
        <v>3588</v>
      </c>
      <c r="H1377" s="51">
        <v>0</v>
      </c>
      <c r="I1377" s="22">
        <v>0</v>
      </c>
      <c r="J1377" s="22">
        <v>0</v>
      </c>
      <c r="K1377" s="22">
        <v>188.74</v>
      </c>
      <c r="L1377" s="47">
        <v>1000</v>
      </c>
      <c r="M1377" s="22">
        <v>0</v>
      </c>
      <c r="N1377" s="22">
        <v>0</v>
      </c>
    </row>
    <row r="1378" spans="1:14" hidden="1" x14ac:dyDescent="0.25">
      <c r="A1378" s="5" t="s">
        <v>4810</v>
      </c>
      <c r="B1378" s="5" t="s">
        <v>3586</v>
      </c>
      <c r="C1378" s="5" t="s">
        <v>849</v>
      </c>
      <c r="D1378" s="5" t="s">
        <v>3583</v>
      </c>
      <c r="E1378" s="5" t="s">
        <v>3584</v>
      </c>
      <c r="F1378" s="5" t="s">
        <v>853</v>
      </c>
      <c r="G1378" s="5" t="s">
        <v>3588</v>
      </c>
      <c r="H1378" s="51">
        <v>0</v>
      </c>
      <c r="I1378" s="22">
        <v>0</v>
      </c>
      <c r="J1378" s="22">
        <v>0</v>
      </c>
      <c r="K1378" s="22">
        <v>188.74</v>
      </c>
      <c r="L1378" s="47">
        <v>1000</v>
      </c>
      <c r="M1378" s="22">
        <v>0</v>
      </c>
      <c r="N1378" s="22">
        <v>0</v>
      </c>
    </row>
    <row r="1379" spans="1:14" hidden="1" x14ac:dyDescent="0.25">
      <c r="A1379" s="5" t="s">
        <v>4811</v>
      </c>
      <c r="B1379" s="5" t="s">
        <v>3586</v>
      </c>
      <c r="C1379" s="5" t="s">
        <v>849</v>
      </c>
      <c r="D1379" s="5" t="s">
        <v>3583</v>
      </c>
      <c r="E1379" s="5" t="s">
        <v>3584</v>
      </c>
      <c r="F1379" s="5" t="s">
        <v>853</v>
      </c>
      <c r="G1379" s="5" t="s">
        <v>3588</v>
      </c>
      <c r="H1379" s="51">
        <v>0</v>
      </c>
      <c r="I1379" s="22">
        <v>0</v>
      </c>
      <c r="J1379" s="22">
        <v>0</v>
      </c>
      <c r="K1379" s="22">
        <v>188.74</v>
      </c>
      <c r="L1379" s="47">
        <v>1000</v>
      </c>
      <c r="M1379" s="22">
        <v>0</v>
      </c>
      <c r="N1379" s="22">
        <v>0</v>
      </c>
    </row>
    <row r="1380" spans="1:14" hidden="1" x14ac:dyDescent="0.25">
      <c r="A1380" s="5" t="s">
        <v>4812</v>
      </c>
      <c r="B1380" s="5" t="s">
        <v>3586</v>
      </c>
      <c r="C1380" s="5" t="s">
        <v>849</v>
      </c>
      <c r="D1380" s="5" t="s">
        <v>3583</v>
      </c>
      <c r="E1380" s="5" t="s">
        <v>3584</v>
      </c>
      <c r="F1380" s="5" t="s">
        <v>853</v>
      </c>
      <c r="G1380" s="5" t="s">
        <v>3588</v>
      </c>
      <c r="H1380" s="51">
        <v>0</v>
      </c>
      <c r="I1380" s="22">
        <v>0</v>
      </c>
      <c r="J1380" s="22">
        <v>0</v>
      </c>
      <c r="K1380" s="22">
        <v>188.74</v>
      </c>
      <c r="L1380" s="47">
        <v>1000</v>
      </c>
      <c r="M1380" s="22">
        <v>0</v>
      </c>
      <c r="N1380" s="22">
        <v>0</v>
      </c>
    </row>
    <row r="1381" spans="1:14" hidden="1" x14ac:dyDescent="0.25">
      <c r="A1381" s="5" t="s">
        <v>4813</v>
      </c>
      <c r="B1381" s="5" t="s">
        <v>3586</v>
      </c>
      <c r="C1381" s="5" t="s">
        <v>849</v>
      </c>
      <c r="D1381" s="5" t="s">
        <v>3583</v>
      </c>
      <c r="E1381" s="5" t="s">
        <v>3584</v>
      </c>
      <c r="F1381" s="5" t="s">
        <v>853</v>
      </c>
      <c r="G1381" s="5" t="s">
        <v>3588</v>
      </c>
      <c r="H1381" s="51">
        <v>0</v>
      </c>
      <c r="I1381" s="22">
        <v>0</v>
      </c>
      <c r="J1381" s="22">
        <v>0</v>
      </c>
      <c r="K1381" s="22">
        <v>94.05</v>
      </c>
      <c r="L1381" s="47">
        <v>1000</v>
      </c>
      <c r="M1381" s="22">
        <v>0</v>
      </c>
      <c r="N1381" s="22">
        <v>0</v>
      </c>
    </row>
    <row r="1382" spans="1:14" hidden="1" x14ac:dyDescent="0.25">
      <c r="A1382" s="5" t="s">
        <v>4814</v>
      </c>
      <c r="B1382" s="5" t="s">
        <v>3586</v>
      </c>
      <c r="C1382" s="5" t="s">
        <v>849</v>
      </c>
      <c r="D1382" s="5" t="s">
        <v>3583</v>
      </c>
      <c r="E1382" s="5" t="s">
        <v>3584</v>
      </c>
      <c r="F1382" s="5" t="s">
        <v>853</v>
      </c>
      <c r="G1382" s="5" t="s">
        <v>3588</v>
      </c>
      <c r="H1382" s="51">
        <v>0</v>
      </c>
      <c r="I1382" s="22">
        <v>0</v>
      </c>
      <c r="J1382" s="22">
        <v>0</v>
      </c>
      <c r="K1382" s="22">
        <v>94.05</v>
      </c>
      <c r="L1382" s="47">
        <v>1000</v>
      </c>
      <c r="M1382" s="22">
        <v>0</v>
      </c>
      <c r="N1382" s="22">
        <v>0</v>
      </c>
    </row>
    <row r="1383" spans="1:14" hidden="1" x14ac:dyDescent="0.25">
      <c r="A1383" s="5" t="s">
        <v>4815</v>
      </c>
      <c r="B1383" s="5" t="s">
        <v>3586</v>
      </c>
      <c r="C1383" s="5" t="s">
        <v>849</v>
      </c>
      <c r="D1383" s="5" t="s">
        <v>3583</v>
      </c>
      <c r="E1383" s="5" t="s">
        <v>3584</v>
      </c>
      <c r="F1383" s="5" t="s">
        <v>853</v>
      </c>
      <c r="G1383" s="5" t="s">
        <v>3588</v>
      </c>
      <c r="H1383" s="51">
        <v>0</v>
      </c>
      <c r="I1383" s="22">
        <v>0</v>
      </c>
      <c r="J1383" s="22">
        <v>0</v>
      </c>
      <c r="K1383" s="22">
        <v>94.05</v>
      </c>
      <c r="L1383" s="47">
        <v>1000</v>
      </c>
      <c r="M1383" s="22">
        <v>0</v>
      </c>
      <c r="N1383" s="22">
        <v>0</v>
      </c>
    </row>
    <row r="1384" spans="1:14" hidden="1" x14ac:dyDescent="0.25">
      <c r="A1384" s="5" t="s">
        <v>4816</v>
      </c>
      <c r="B1384" s="5" t="s">
        <v>3586</v>
      </c>
      <c r="C1384" s="5" t="s">
        <v>849</v>
      </c>
      <c r="D1384" s="5" t="s">
        <v>3583</v>
      </c>
      <c r="E1384" s="5" t="s">
        <v>3584</v>
      </c>
      <c r="F1384" s="5" t="s">
        <v>853</v>
      </c>
      <c r="G1384" s="5" t="s">
        <v>3588</v>
      </c>
      <c r="H1384" s="51">
        <v>0</v>
      </c>
      <c r="I1384" s="22">
        <v>0</v>
      </c>
      <c r="J1384" s="22">
        <v>0</v>
      </c>
      <c r="K1384" s="22">
        <v>94.05</v>
      </c>
      <c r="L1384" s="47">
        <v>1000</v>
      </c>
      <c r="M1384" s="22">
        <v>0</v>
      </c>
      <c r="N1384" s="22">
        <v>0</v>
      </c>
    </row>
    <row r="1385" spans="1:14" x14ac:dyDescent="0.25">
      <c r="A1385" s="5" t="s">
        <v>4817</v>
      </c>
      <c r="B1385" s="5" t="s">
        <v>3590</v>
      </c>
      <c r="C1385" s="5" t="s">
        <v>849</v>
      </c>
      <c r="D1385" s="5" t="s">
        <v>3583</v>
      </c>
      <c r="E1385" s="5" t="s">
        <v>3584</v>
      </c>
      <c r="F1385" s="5" t="s">
        <v>851</v>
      </c>
      <c r="G1385" s="5" t="s">
        <v>3585</v>
      </c>
      <c r="H1385" s="51">
        <v>0</v>
      </c>
      <c r="I1385" s="22">
        <v>0</v>
      </c>
      <c r="J1385" s="22">
        <v>4564.1499999999996</v>
      </c>
      <c r="K1385" s="22">
        <v>4564.1499999999996</v>
      </c>
      <c r="L1385" s="47">
        <v>1000</v>
      </c>
      <c r="M1385" s="22">
        <v>0</v>
      </c>
      <c r="N1385" s="22">
        <v>0</v>
      </c>
    </row>
    <row r="1386" spans="1:14" hidden="1" x14ac:dyDescent="0.25">
      <c r="A1386" s="5" t="s">
        <v>4818</v>
      </c>
      <c r="B1386" s="5" t="s">
        <v>3582</v>
      </c>
      <c r="C1386" s="5" t="s">
        <v>849</v>
      </c>
      <c r="D1386" s="5" t="s">
        <v>3583</v>
      </c>
      <c r="E1386" s="5" t="s">
        <v>3584</v>
      </c>
      <c r="F1386" s="5" t="s">
        <v>853</v>
      </c>
      <c r="G1386" s="5" t="s">
        <v>3585</v>
      </c>
      <c r="H1386" s="51">
        <v>0</v>
      </c>
      <c r="I1386" s="22">
        <v>0</v>
      </c>
      <c r="J1386" s="22">
        <v>0</v>
      </c>
      <c r="K1386" s="22">
        <v>10741.5</v>
      </c>
      <c r="L1386" s="47">
        <v>1000</v>
      </c>
      <c r="M1386" s="22">
        <v>0</v>
      </c>
      <c r="N1386" s="22">
        <v>0</v>
      </c>
    </row>
    <row r="1387" spans="1:14" x14ac:dyDescent="0.25">
      <c r="A1387" s="5" t="s">
        <v>4819</v>
      </c>
      <c r="B1387" s="5" t="s">
        <v>3590</v>
      </c>
      <c r="C1387" s="5" t="s">
        <v>849</v>
      </c>
      <c r="D1387" s="5" t="s">
        <v>3583</v>
      </c>
      <c r="E1387" s="5" t="s">
        <v>3584</v>
      </c>
      <c r="F1387" s="5" t="s">
        <v>851</v>
      </c>
      <c r="G1387" s="5" t="s">
        <v>3588</v>
      </c>
      <c r="H1387" s="51">
        <v>195500</v>
      </c>
      <c r="I1387" s="22">
        <v>2103.59</v>
      </c>
      <c r="J1387" s="22">
        <v>10.76</v>
      </c>
      <c r="K1387" s="22">
        <v>10.85</v>
      </c>
      <c r="L1387" s="47">
        <v>1000</v>
      </c>
      <c r="M1387" s="22">
        <v>2103.59</v>
      </c>
      <c r="N1387" s="22">
        <v>0</v>
      </c>
    </row>
    <row r="1388" spans="1:14" x14ac:dyDescent="0.25">
      <c r="A1388" s="5" t="s">
        <v>4820</v>
      </c>
      <c r="B1388" s="5" t="s">
        <v>3590</v>
      </c>
      <c r="C1388" s="5" t="s">
        <v>849</v>
      </c>
      <c r="D1388" s="5" t="s">
        <v>3583</v>
      </c>
      <c r="E1388" s="5" t="s">
        <v>3584</v>
      </c>
      <c r="F1388" s="5" t="s">
        <v>851</v>
      </c>
      <c r="G1388" s="5" t="s">
        <v>3588</v>
      </c>
      <c r="H1388" s="51">
        <v>36450</v>
      </c>
      <c r="I1388" s="22">
        <v>3770.1</v>
      </c>
      <c r="J1388" s="22">
        <v>103.43</v>
      </c>
      <c r="K1388" s="22">
        <v>102.21</v>
      </c>
      <c r="L1388" s="47">
        <v>1000</v>
      </c>
      <c r="M1388" s="22">
        <v>3770.1</v>
      </c>
      <c r="N1388" s="22">
        <v>0</v>
      </c>
    </row>
    <row r="1389" spans="1:14" x14ac:dyDescent="0.25">
      <c r="A1389" s="5" t="s">
        <v>4821</v>
      </c>
      <c r="B1389" s="5" t="s">
        <v>3590</v>
      </c>
      <c r="C1389" s="5" t="s">
        <v>849</v>
      </c>
      <c r="D1389" s="5" t="s">
        <v>3583</v>
      </c>
      <c r="E1389" s="5" t="s">
        <v>3584</v>
      </c>
      <c r="F1389" s="5" t="s">
        <v>853</v>
      </c>
      <c r="G1389" s="5" t="s">
        <v>3588</v>
      </c>
      <c r="H1389" s="51">
        <v>0</v>
      </c>
      <c r="I1389" s="22">
        <v>0</v>
      </c>
      <c r="J1389" s="22">
        <v>201.54</v>
      </c>
      <c r="K1389" s="22">
        <v>203.27</v>
      </c>
      <c r="L1389" s="47">
        <v>1000</v>
      </c>
      <c r="M1389" s="22">
        <v>0</v>
      </c>
      <c r="N1389" s="22">
        <v>0</v>
      </c>
    </row>
    <row r="1390" spans="1:14" x14ac:dyDescent="0.25">
      <c r="A1390" s="5" t="s">
        <v>4822</v>
      </c>
      <c r="B1390" s="5" t="s">
        <v>3590</v>
      </c>
      <c r="C1390" s="5" t="s">
        <v>849</v>
      </c>
      <c r="D1390" s="5" t="s">
        <v>3583</v>
      </c>
      <c r="E1390" s="5" t="s">
        <v>3584</v>
      </c>
      <c r="F1390" s="5" t="s">
        <v>851</v>
      </c>
      <c r="G1390" s="5" t="s">
        <v>3588</v>
      </c>
      <c r="H1390" s="51">
        <v>2650</v>
      </c>
      <c r="I1390" s="22">
        <v>696.91</v>
      </c>
      <c r="J1390" s="22">
        <v>262.98</v>
      </c>
      <c r="K1390" s="22">
        <v>253.52</v>
      </c>
      <c r="L1390" s="47">
        <v>1000</v>
      </c>
      <c r="M1390" s="22">
        <v>696.91</v>
      </c>
      <c r="N1390" s="22">
        <v>0</v>
      </c>
    </row>
    <row r="1391" spans="1:14" x14ac:dyDescent="0.25">
      <c r="A1391" s="5" t="s">
        <v>4823</v>
      </c>
      <c r="B1391" s="5" t="s">
        <v>3590</v>
      </c>
      <c r="C1391" s="5" t="s">
        <v>849</v>
      </c>
      <c r="D1391" s="5" t="s">
        <v>3583</v>
      </c>
      <c r="E1391" s="5" t="s">
        <v>3584</v>
      </c>
      <c r="F1391" s="5" t="s">
        <v>853</v>
      </c>
      <c r="G1391" s="5" t="s">
        <v>3603</v>
      </c>
      <c r="H1391" s="51">
        <v>0</v>
      </c>
      <c r="I1391" s="22">
        <v>0</v>
      </c>
      <c r="J1391" s="22">
        <v>0</v>
      </c>
      <c r="K1391" s="22">
        <v>728.16</v>
      </c>
      <c r="L1391" s="47">
        <v>1000</v>
      </c>
      <c r="M1391" s="22">
        <v>0</v>
      </c>
      <c r="N1391" s="22">
        <v>0</v>
      </c>
    </row>
    <row r="1392" spans="1:14" x14ac:dyDescent="0.25">
      <c r="A1392" s="5" t="s">
        <v>4824</v>
      </c>
      <c r="B1392" s="5" t="s">
        <v>3590</v>
      </c>
      <c r="C1392" s="5" t="s">
        <v>849</v>
      </c>
      <c r="D1392" s="5" t="s">
        <v>3583</v>
      </c>
      <c r="E1392" s="5" t="s">
        <v>3584</v>
      </c>
      <c r="F1392" s="5" t="s">
        <v>853</v>
      </c>
      <c r="G1392" s="5" t="s">
        <v>3603</v>
      </c>
      <c r="H1392" s="51">
        <v>0</v>
      </c>
      <c r="I1392" s="22">
        <v>0</v>
      </c>
      <c r="J1392" s="22">
        <v>0</v>
      </c>
      <c r="K1392" s="22">
        <v>172.1</v>
      </c>
      <c r="L1392" s="47">
        <v>1000</v>
      </c>
      <c r="M1392" s="22">
        <v>0</v>
      </c>
      <c r="N1392" s="22">
        <v>0</v>
      </c>
    </row>
    <row r="1393" spans="1:14" hidden="1" x14ac:dyDescent="0.25">
      <c r="A1393" s="5" t="s">
        <v>4825</v>
      </c>
      <c r="B1393" s="5" t="s">
        <v>3592</v>
      </c>
      <c r="C1393" s="5" t="s">
        <v>849</v>
      </c>
      <c r="D1393" s="5" t="s">
        <v>3583</v>
      </c>
      <c r="E1393" s="5" t="s">
        <v>3584</v>
      </c>
      <c r="F1393" s="5" t="s">
        <v>851</v>
      </c>
      <c r="G1393" s="5" t="s">
        <v>3588</v>
      </c>
      <c r="H1393" s="51">
        <v>140125</v>
      </c>
      <c r="I1393" s="22">
        <v>8526.7999999999993</v>
      </c>
      <c r="J1393" s="22">
        <v>60.85</v>
      </c>
      <c r="K1393" s="22">
        <v>60.9</v>
      </c>
      <c r="L1393" s="47">
        <v>1000</v>
      </c>
      <c r="M1393" s="22">
        <v>8526.7999999999993</v>
      </c>
      <c r="N1393" s="22">
        <v>0</v>
      </c>
    </row>
    <row r="1394" spans="1:14" hidden="1" x14ac:dyDescent="0.25">
      <c r="A1394" s="5" t="s">
        <v>4826</v>
      </c>
      <c r="B1394" s="5" t="s">
        <v>3592</v>
      </c>
      <c r="C1394" s="5" t="s">
        <v>849</v>
      </c>
      <c r="D1394" s="5" t="s">
        <v>3583</v>
      </c>
      <c r="E1394" s="5" t="s">
        <v>3584</v>
      </c>
      <c r="F1394" s="5" t="s">
        <v>851</v>
      </c>
      <c r="G1394" s="5" t="s">
        <v>3588</v>
      </c>
      <c r="H1394" s="51">
        <v>144000</v>
      </c>
      <c r="I1394" s="22">
        <v>8857.67</v>
      </c>
      <c r="J1394" s="22">
        <v>61.51</v>
      </c>
      <c r="K1394" s="22">
        <v>61.56</v>
      </c>
      <c r="L1394" s="47">
        <v>1000</v>
      </c>
      <c r="M1394" s="22">
        <v>8857.67</v>
      </c>
      <c r="N1394" s="22">
        <v>0</v>
      </c>
    </row>
    <row r="1395" spans="1:14" hidden="1" x14ac:dyDescent="0.25">
      <c r="A1395" s="5" t="s">
        <v>4827</v>
      </c>
      <c r="B1395" s="5" t="s">
        <v>3592</v>
      </c>
      <c r="C1395" s="5" t="s">
        <v>849</v>
      </c>
      <c r="D1395" s="5" t="s">
        <v>3583</v>
      </c>
      <c r="E1395" s="5" t="s">
        <v>3584</v>
      </c>
      <c r="F1395" s="5" t="s">
        <v>853</v>
      </c>
      <c r="G1395" s="5" t="s">
        <v>3603</v>
      </c>
      <c r="H1395" s="51">
        <v>0</v>
      </c>
      <c r="I1395" s="22">
        <v>0</v>
      </c>
      <c r="J1395" s="22">
        <v>0</v>
      </c>
      <c r="K1395" s="22">
        <v>1233.55</v>
      </c>
      <c r="L1395" s="47">
        <v>1000</v>
      </c>
      <c r="M1395" s="22">
        <v>0</v>
      </c>
      <c r="N1395" s="22">
        <v>0</v>
      </c>
    </row>
    <row r="1396" spans="1:14" hidden="1" x14ac:dyDescent="0.25">
      <c r="A1396" s="5" t="s">
        <v>4828</v>
      </c>
      <c r="B1396" s="5" t="s">
        <v>3586</v>
      </c>
      <c r="C1396" s="5" t="s">
        <v>849</v>
      </c>
      <c r="D1396" s="5" t="s">
        <v>3583</v>
      </c>
      <c r="E1396" s="5" t="s">
        <v>3584</v>
      </c>
      <c r="F1396" s="5" t="s">
        <v>851</v>
      </c>
      <c r="G1396" s="5" t="s">
        <v>3585</v>
      </c>
      <c r="H1396" s="51">
        <v>24000</v>
      </c>
      <c r="I1396" s="22">
        <v>13606.04</v>
      </c>
      <c r="J1396" s="22">
        <v>566.91999999999996</v>
      </c>
      <c r="K1396" s="22">
        <v>600.04999999999995</v>
      </c>
      <c r="L1396" s="47">
        <v>1000</v>
      </c>
      <c r="M1396" s="22">
        <v>13606.04</v>
      </c>
      <c r="N1396" s="22">
        <v>0</v>
      </c>
    </row>
    <row r="1397" spans="1:14" hidden="1" x14ac:dyDescent="0.25">
      <c r="A1397" s="5" t="s">
        <v>4829</v>
      </c>
      <c r="B1397" s="5" t="s">
        <v>3586</v>
      </c>
      <c r="C1397" s="5" t="s">
        <v>849</v>
      </c>
      <c r="D1397" s="5" t="s">
        <v>3583</v>
      </c>
      <c r="E1397" s="5" t="s">
        <v>3584</v>
      </c>
      <c r="F1397" s="5" t="s">
        <v>851</v>
      </c>
      <c r="G1397" s="5" t="s">
        <v>3585</v>
      </c>
      <c r="H1397" s="51">
        <v>25132.237000000001</v>
      </c>
      <c r="I1397" s="22">
        <v>16234.58</v>
      </c>
      <c r="J1397" s="22">
        <v>645.97</v>
      </c>
      <c r="K1397" s="22">
        <v>530</v>
      </c>
      <c r="L1397" s="47">
        <v>1000</v>
      </c>
      <c r="M1397" s="22">
        <v>16234.58</v>
      </c>
      <c r="N1397" s="22">
        <v>0</v>
      </c>
    </row>
    <row r="1398" spans="1:14" x14ac:dyDescent="0.25">
      <c r="A1398" s="5" t="s">
        <v>4830</v>
      </c>
      <c r="B1398" s="5" t="s">
        <v>3590</v>
      </c>
      <c r="C1398" s="5" t="s">
        <v>849</v>
      </c>
      <c r="D1398" s="5" t="s">
        <v>3583</v>
      </c>
      <c r="E1398" s="5" t="s">
        <v>3584</v>
      </c>
      <c r="F1398" s="5" t="s">
        <v>853</v>
      </c>
      <c r="G1398" s="5" t="s">
        <v>3603</v>
      </c>
      <c r="H1398" s="51">
        <v>0</v>
      </c>
      <c r="I1398" s="22">
        <v>0</v>
      </c>
      <c r="J1398" s="22">
        <v>0</v>
      </c>
      <c r="K1398" s="22">
        <v>1252.67</v>
      </c>
      <c r="L1398" s="47">
        <v>1000</v>
      </c>
      <c r="M1398" s="22">
        <v>0</v>
      </c>
      <c r="N1398" s="22">
        <v>0</v>
      </c>
    </row>
    <row r="1399" spans="1:14" x14ac:dyDescent="0.25">
      <c r="A1399" s="5" t="s">
        <v>4831</v>
      </c>
      <c r="B1399" s="5" t="s">
        <v>3590</v>
      </c>
      <c r="C1399" s="5" t="s">
        <v>849</v>
      </c>
      <c r="D1399" s="5" t="s">
        <v>3583</v>
      </c>
      <c r="E1399" s="5" t="s">
        <v>3584</v>
      </c>
      <c r="F1399" s="5" t="s">
        <v>853</v>
      </c>
      <c r="G1399" s="5" t="s">
        <v>3603</v>
      </c>
      <c r="H1399" s="51">
        <v>0</v>
      </c>
      <c r="I1399" s="22">
        <v>0</v>
      </c>
      <c r="J1399" s="22">
        <v>0</v>
      </c>
      <c r="K1399" s="22">
        <v>1808.53</v>
      </c>
      <c r="L1399" s="47">
        <v>1000</v>
      </c>
      <c r="M1399" s="22">
        <v>0</v>
      </c>
      <c r="N1399" s="22">
        <v>0</v>
      </c>
    </row>
    <row r="1400" spans="1:14" hidden="1" x14ac:dyDescent="0.25">
      <c r="A1400" s="5" t="s">
        <v>4832</v>
      </c>
      <c r="B1400" s="5" t="s">
        <v>3586</v>
      </c>
      <c r="C1400" s="5" t="s">
        <v>849</v>
      </c>
      <c r="D1400" s="5" t="s">
        <v>3583</v>
      </c>
      <c r="E1400" s="5" t="s">
        <v>3584</v>
      </c>
      <c r="F1400" s="5" t="s">
        <v>851</v>
      </c>
      <c r="G1400" s="5" t="s">
        <v>3585</v>
      </c>
      <c r="H1400" s="51">
        <v>26880</v>
      </c>
      <c r="I1400" s="22">
        <v>15617.41</v>
      </c>
      <c r="J1400" s="22">
        <v>581</v>
      </c>
      <c r="K1400" s="22">
        <v>563.91</v>
      </c>
      <c r="L1400" s="47">
        <v>1000</v>
      </c>
      <c r="M1400" s="22">
        <v>15617.41</v>
      </c>
      <c r="N1400" s="22">
        <v>0</v>
      </c>
    </row>
    <row r="1401" spans="1:14" x14ac:dyDescent="0.25">
      <c r="A1401" s="5" t="s">
        <v>4833</v>
      </c>
      <c r="B1401" s="5" t="s">
        <v>3590</v>
      </c>
      <c r="C1401" s="5" t="s">
        <v>849</v>
      </c>
      <c r="D1401" s="5" t="s">
        <v>3583</v>
      </c>
      <c r="E1401" s="5" t="s">
        <v>3584</v>
      </c>
      <c r="F1401" s="5" t="s">
        <v>851</v>
      </c>
      <c r="G1401" s="5" t="s">
        <v>3588</v>
      </c>
      <c r="H1401" s="51">
        <v>48000</v>
      </c>
      <c r="I1401" s="22">
        <v>3208.6</v>
      </c>
      <c r="J1401" s="22">
        <v>66.849999999999994</v>
      </c>
      <c r="K1401" s="22">
        <v>60.28</v>
      </c>
      <c r="L1401" s="47">
        <v>1000</v>
      </c>
      <c r="M1401" s="22">
        <v>3208.6</v>
      </c>
      <c r="N1401" s="22">
        <v>0</v>
      </c>
    </row>
    <row r="1402" spans="1:14" x14ac:dyDescent="0.25">
      <c r="A1402" s="5" t="s">
        <v>4834</v>
      </c>
      <c r="B1402" s="5" t="s">
        <v>3590</v>
      </c>
      <c r="C1402" s="5" t="s">
        <v>849</v>
      </c>
      <c r="D1402" s="5" t="s">
        <v>3583</v>
      </c>
      <c r="E1402" s="5" t="s">
        <v>3584</v>
      </c>
      <c r="F1402" s="5" t="s">
        <v>853</v>
      </c>
      <c r="G1402" s="5" t="s">
        <v>3588</v>
      </c>
      <c r="H1402" s="51">
        <v>0</v>
      </c>
      <c r="I1402" s="22">
        <v>0</v>
      </c>
      <c r="J1402" s="22">
        <v>0</v>
      </c>
      <c r="K1402" s="22">
        <v>60.28</v>
      </c>
      <c r="L1402" s="47">
        <v>1000</v>
      </c>
      <c r="M1402" s="22">
        <v>0</v>
      </c>
      <c r="N1402" s="22">
        <v>0</v>
      </c>
    </row>
    <row r="1403" spans="1:14" x14ac:dyDescent="0.25">
      <c r="A1403" s="5" t="s">
        <v>4835</v>
      </c>
      <c r="B1403" s="5" t="s">
        <v>3590</v>
      </c>
      <c r="C1403" s="5" t="s">
        <v>849</v>
      </c>
      <c r="D1403" s="5" t="s">
        <v>3583</v>
      </c>
      <c r="E1403" s="5" t="s">
        <v>3584</v>
      </c>
      <c r="F1403" s="5" t="s">
        <v>851</v>
      </c>
      <c r="G1403" s="5" t="s">
        <v>3588</v>
      </c>
      <c r="H1403" s="51">
        <v>78000</v>
      </c>
      <c r="I1403" s="22">
        <v>4937.55</v>
      </c>
      <c r="J1403" s="22">
        <v>63.3</v>
      </c>
      <c r="K1403" s="22">
        <v>62</v>
      </c>
      <c r="L1403" s="47">
        <v>1000</v>
      </c>
      <c r="M1403" s="22">
        <v>4937.55</v>
      </c>
      <c r="N1403" s="22">
        <v>0</v>
      </c>
    </row>
    <row r="1404" spans="1:14" x14ac:dyDescent="0.25">
      <c r="A1404" s="5" t="s">
        <v>4836</v>
      </c>
      <c r="B1404" s="5" t="s">
        <v>3590</v>
      </c>
      <c r="C1404" s="5" t="s">
        <v>849</v>
      </c>
      <c r="D1404" s="5" t="s">
        <v>3583</v>
      </c>
      <c r="E1404" s="5" t="s">
        <v>3584</v>
      </c>
      <c r="F1404" s="5" t="s">
        <v>853</v>
      </c>
      <c r="G1404" s="5" t="s">
        <v>3588</v>
      </c>
      <c r="H1404" s="51">
        <v>0</v>
      </c>
      <c r="I1404" s="22">
        <v>0</v>
      </c>
      <c r="J1404" s="22">
        <v>0</v>
      </c>
      <c r="K1404" s="22">
        <v>62</v>
      </c>
      <c r="L1404" s="47">
        <v>1000</v>
      </c>
      <c r="M1404" s="22">
        <v>0</v>
      </c>
      <c r="N1404" s="22">
        <v>0</v>
      </c>
    </row>
    <row r="1405" spans="1:14" x14ac:dyDescent="0.25">
      <c r="A1405" s="5" t="s">
        <v>4837</v>
      </c>
      <c r="B1405" s="5" t="s">
        <v>3590</v>
      </c>
      <c r="C1405" s="5" t="s">
        <v>849</v>
      </c>
      <c r="D1405" s="5" t="s">
        <v>3583</v>
      </c>
      <c r="E1405" s="5" t="s">
        <v>3584</v>
      </c>
      <c r="F1405" s="5" t="s">
        <v>851</v>
      </c>
      <c r="G1405" s="5" t="s">
        <v>3588</v>
      </c>
      <c r="H1405" s="51">
        <v>77000</v>
      </c>
      <c r="I1405" s="22">
        <v>4783.5</v>
      </c>
      <c r="J1405" s="22">
        <v>62.12</v>
      </c>
      <c r="K1405" s="22">
        <v>60.28</v>
      </c>
      <c r="L1405" s="47">
        <v>1000</v>
      </c>
      <c r="M1405" s="22">
        <v>4783.5</v>
      </c>
      <c r="N1405" s="22">
        <v>0</v>
      </c>
    </row>
    <row r="1406" spans="1:14" x14ac:dyDescent="0.25">
      <c r="A1406" s="5" t="s">
        <v>4838</v>
      </c>
      <c r="B1406" s="5" t="s">
        <v>3590</v>
      </c>
      <c r="C1406" s="5" t="s">
        <v>849</v>
      </c>
      <c r="D1406" s="5" t="s">
        <v>3583</v>
      </c>
      <c r="E1406" s="5" t="s">
        <v>3584</v>
      </c>
      <c r="F1406" s="5" t="s">
        <v>851</v>
      </c>
      <c r="G1406" s="5" t="s">
        <v>3588</v>
      </c>
      <c r="H1406" s="51">
        <v>54000</v>
      </c>
      <c r="I1406" s="22">
        <v>3644.98</v>
      </c>
      <c r="J1406" s="22">
        <v>67.5</v>
      </c>
      <c r="K1406" s="22">
        <v>62</v>
      </c>
      <c r="L1406" s="47">
        <v>1000</v>
      </c>
      <c r="M1406" s="22">
        <v>3644.98</v>
      </c>
      <c r="N1406" s="22">
        <v>0</v>
      </c>
    </row>
    <row r="1407" spans="1:14" x14ac:dyDescent="0.25">
      <c r="A1407" s="5" t="s">
        <v>4839</v>
      </c>
      <c r="B1407" s="5" t="s">
        <v>3590</v>
      </c>
      <c r="C1407" s="5" t="s">
        <v>849</v>
      </c>
      <c r="D1407" s="5" t="s">
        <v>3583</v>
      </c>
      <c r="E1407" s="5" t="s">
        <v>3584</v>
      </c>
      <c r="F1407" s="5" t="s">
        <v>853</v>
      </c>
      <c r="G1407" s="5" t="s">
        <v>3603</v>
      </c>
      <c r="H1407" s="51">
        <v>0</v>
      </c>
      <c r="I1407" s="22">
        <v>0</v>
      </c>
      <c r="J1407" s="22">
        <v>0</v>
      </c>
      <c r="K1407" s="22">
        <v>1272.77</v>
      </c>
      <c r="L1407" s="47">
        <v>1000</v>
      </c>
      <c r="M1407" s="22">
        <v>0</v>
      </c>
      <c r="N1407" s="22">
        <v>0</v>
      </c>
    </row>
    <row r="1408" spans="1:14" x14ac:dyDescent="0.25">
      <c r="A1408" s="5" t="s">
        <v>4840</v>
      </c>
      <c r="B1408" s="5" t="s">
        <v>3590</v>
      </c>
      <c r="C1408" s="5" t="s">
        <v>849</v>
      </c>
      <c r="D1408" s="5" t="s">
        <v>3583</v>
      </c>
      <c r="E1408" s="5" t="s">
        <v>3584</v>
      </c>
      <c r="F1408" s="5" t="s">
        <v>853</v>
      </c>
      <c r="G1408" s="5" t="s">
        <v>3603</v>
      </c>
      <c r="H1408" s="51">
        <v>0</v>
      </c>
      <c r="I1408" s="22">
        <v>0</v>
      </c>
      <c r="J1408" s="22">
        <v>0</v>
      </c>
      <c r="K1408" s="22">
        <v>1309.0899999999999</v>
      </c>
      <c r="L1408" s="47">
        <v>1000</v>
      </c>
      <c r="M1408" s="22">
        <v>0</v>
      </c>
      <c r="N1408" s="22">
        <v>0</v>
      </c>
    </row>
    <row r="1409" spans="1:14" x14ac:dyDescent="0.25">
      <c r="A1409" s="5" t="s">
        <v>4841</v>
      </c>
      <c r="B1409" s="5" t="s">
        <v>3590</v>
      </c>
      <c r="C1409" s="5" t="s">
        <v>849</v>
      </c>
      <c r="D1409" s="5" t="s">
        <v>3583</v>
      </c>
      <c r="E1409" s="5" t="s">
        <v>3584</v>
      </c>
      <c r="F1409" s="5" t="s">
        <v>853</v>
      </c>
      <c r="G1409" s="5" t="s">
        <v>3603</v>
      </c>
      <c r="H1409" s="51">
        <v>0</v>
      </c>
      <c r="I1409" s="22">
        <v>0</v>
      </c>
      <c r="J1409" s="22">
        <v>0</v>
      </c>
      <c r="K1409" s="22">
        <v>206.31</v>
      </c>
      <c r="L1409" s="47">
        <v>1000</v>
      </c>
      <c r="M1409" s="22">
        <v>0</v>
      </c>
      <c r="N1409" s="22">
        <v>0</v>
      </c>
    </row>
    <row r="1410" spans="1:14" x14ac:dyDescent="0.25">
      <c r="A1410" s="5" t="s">
        <v>4842</v>
      </c>
      <c r="B1410" s="5" t="s">
        <v>3590</v>
      </c>
      <c r="C1410" s="5" t="s">
        <v>849</v>
      </c>
      <c r="D1410" s="5" t="s">
        <v>3583</v>
      </c>
      <c r="E1410" s="5" t="s">
        <v>3584</v>
      </c>
      <c r="F1410" s="5" t="s">
        <v>853</v>
      </c>
      <c r="G1410" s="5" t="s">
        <v>3603</v>
      </c>
      <c r="H1410" s="51">
        <v>0</v>
      </c>
      <c r="I1410" s="22">
        <v>0</v>
      </c>
      <c r="J1410" s="22">
        <v>0</v>
      </c>
      <c r="K1410" s="22">
        <v>130.49</v>
      </c>
      <c r="L1410" s="47">
        <v>1000</v>
      </c>
      <c r="M1410" s="22">
        <v>0</v>
      </c>
      <c r="N1410" s="22">
        <v>0</v>
      </c>
    </row>
    <row r="1411" spans="1:14" x14ac:dyDescent="0.25">
      <c r="A1411" s="5" t="s">
        <v>4843</v>
      </c>
      <c r="B1411" s="5" t="s">
        <v>3590</v>
      </c>
      <c r="C1411" s="5" t="s">
        <v>849</v>
      </c>
      <c r="D1411" s="5" t="s">
        <v>3583</v>
      </c>
      <c r="E1411" s="5" t="s">
        <v>3584</v>
      </c>
      <c r="F1411" s="5" t="s">
        <v>851</v>
      </c>
      <c r="G1411" s="5" t="s">
        <v>3588</v>
      </c>
      <c r="H1411" s="51">
        <v>60500</v>
      </c>
      <c r="I1411" s="22">
        <v>998.25</v>
      </c>
      <c r="J1411" s="22">
        <v>16.5</v>
      </c>
      <c r="K1411" s="22">
        <v>16.64</v>
      </c>
      <c r="L1411" s="47">
        <v>1000</v>
      </c>
      <c r="M1411" s="22">
        <v>998.25</v>
      </c>
      <c r="N1411" s="22">
        <v>0</v>
      </c>
    </row>
    <row r="1412" spans="1:14" x14ac:dyDescent="0.25">
      <c r="A1412" s="5" t="s">
        <v>4844</v>
      </c>
      <c r="B1412" s="5" t="s">
        <v>3590</v>
      </c>
      <c r="C1412" s="5" t="s">
        <v>849</v>
      </c>
      <c r="D1412" s="5" t="s">
        <v>3583</v>
      </c>
      <c r="E1412" s="5" t="s">
        <v>3584</v>
      </c>
      <c r="F1412" s="5" t="s">
        <v>851</v>
      </c>
      <c r="G1412" s="5" t="s">
        <v>3588</v>
      </c>
      <c r="H1412" s="51">
        <v>225500</v>
      </c>
      <c r="I1412" s="22">
        <v>3709.48</v>
      </c>
      <c r="J1412" s="22">
        <v>16.45</v>
      </c>
      <c r="K1412" s="22">
        <v>16.45</v>
      </c>
      <c r="L1412" s="47">
        <v>1000</v>
      </c>
      <c r="M1412" s="22">
        <v>3709.48</v>
      </c>
      <c r="N1412" s="22">
        <v>0</v>
      </c>
    </row>
    <row r="1413" spans="1:14" hidden="1" x14ac:dyDescent="0.25">
      <c r="A1413" s="5" t="s">
        <v>4845</v>
      </c>
      <c r="B1413" s="5" t="s">
        <v>3582</v>
      </c>
      <c r="C1413" s="5" t="s">
        <v>849</v>
      </c>
      <c r="D1413" s="5" t="s">
        <v>3583</v>
      </c>
      <c r="E1413" s="5" t="s">
        <v>3584</v>
      </c>
      <c r="F1413" s="5" t="s">
        <v>851</v>
      </c>
      <c r="G1413" s="5" t="s">
        <v>3585</v>
      </c>
      <c r="H1413" s="51">
        <v>23504</v>
      </c>
      <c r="I1413" s="22">
        <v>46366.38</v>
      </c>
      <c r="J1413" s="22">
        <v>1972.7</v>
      </c>
      <c r="K1413" s="22">
        <v>2510.8200000000002</v>
      </c>
      <c r="L1413" s="47">
        <v>1000</v>
      </c>
      <c r="M1413" s="22">
        <v>46366.38</v>
      </c>
      <c r="N1413" s="22">
        <v>0</v>
      </c>
    </row>
    <row r="1414" spans="1:14" hidden="1" x14ac:dyDescent="0.25">
      <c r="A1414" s="5" t="s">
        <v>4846</v>
      </c>
      <c r="B1414" s="5" t="s">
        <v>3582</v>
      </c>
      <c r="C1414" s="5" t="s">
        <v>849</v>
      </c>
      <c r="D1414" s="5" t="s">
        <v>3583</v>
      </c>
      <c r="E1414" s="5" t="s">
        <v>3584</v>
      </c>
      <c r="F1414" s="5" t="s">
        <v>851</v>
      </c>
      <c r="G1414" s="5" t="s">
        <v>3585</v>
      </c>
      <c r="H1414" s="51">
        <v>99119.472999999998</v>
      </c>
      <c r="I1414" s="22">
        <v>167400.84</v>
      </c>
      <c r="J1414" s="22">
        <v>1688.88</v>
      </c>
      <c r="K1414" s="22">
        <v>1532.8</v>
      </c>
      <c r="L1414" s="47">
        <v>1000</v>
      </c>
      <c r="M1414" s="22">
        <v>167400.84</v>
      </c>
      <c r="N1414" s="22">
        <v>0</v>
      </c>
    </row>
    <row r="1415" spans="1:14" hidden="1" x14ac:dyDescent="0.25">
      <c r="A1415" s="5" t="s">
        <v>4846</v>
      </c>
      <c r="B1415" s="5" t="s">
        <v>3586</v>
      </c>
      <c r="C1415" s="5" t="s">
        <v>849</v>
      </c>
      <c r="D1415" s="5" t="s">
        <v>3583</v>
      </c>
      <c r="E1415" s="5" t="s">
        <v>3584</v>
      </c>
      <c r="F1415" s="5" t="s">
        <v>851</v>
      </c>
      <c r="G1415" s="5" t="s">
        <v>3585</v>
      </c>
      <c r="H1415" s="51">
        <v>12159</v>
      </c>
      <c r="I1415" s="22">
        <v>19123.93</v>
      </c>
      <c r="J1415" s="22">
        <v>1572.82</v>
      </c>
      <c r="K1415" s="22">
        <v>1524.83</v>
      </c>
      <c r="L1415" s="47">
        <v>1000</v>
      </c>
      <c r="M1415" s="22">
        <v>19123.93</v>
      </c>
      <c r="N1415" s="22">
        <v>0</v>
      </c>
    </row>
    <row r="1416" spans="1:14" x14ac:dyDescent="0.25">
      <c r="A1416" s="5" t="s">
        <v>4847</v>
      </c>
      <c r="B1416" s="5" t="s">
        <v>3590</v>
      </c>
      <c r="C1416" s="5" t="s">
        <v>849</v>
      </c>
      <c r="D1416" s="5" t="s">
        <v>3583</v>
      </c>
      <c r="E1416" s="5" t="s">
        <v>3584</v>
      </c>
      <c r="F1416" s="5" t="s">
        <v>851</v>
      </c>
      <c r="G1416" s="5" t="s">
        <v>3588</v>
      </c>
      <c r="H1416" s="51">
        <v>6485</v>
      </c>
      <c r="I1416" s="22">
        <v>2301.2199999999998</v>
      </c>
      <c r="J1416" s="22">
        <v>354.85</v>
      </c>
      <c r="K1416" s="22">
        <v>353.24</v>
      </c>
      <c r="L1416" s="47">
        <v>1000</v>
      </c>
      <c r="M1416" s="22">
        <v>2301.2199999999998</v>
      </c>
      <c r="N1416" s="22">
        <v>0</v>
      </c>
    </row>
    <row r="1417" spans="1:14" x14ac:dyDescent="0.25">
      <c r="A1417" s="5" t="s">
        <v>4848</v>
      </c>
      <c r="B1417" s="5" t="s">
        <v>3590</v>
      </c>
      <c r="C1417" s="5" t="s">
        <v>849</v>
      </c>
      <c r="D1417" s="5" t="s">
        <v>3583</v>
      </c>
      <c r="E1417" s="5" t="s">
        <v>3584</v>
      </c>
      <c r="F1417" s="5" t="s">
        <v>851</v>
      </c>
      <c r="G1417" s="5" t="s">
        <v>3585</v>
      </c>
      <c r="H1417" s="51">
        <v>10.3</v>
      </c>
      <c r="I1417" s="22">
        <v>234.03</v>
      </c>
      <c r="J1417" s="22">
        <v>22721.360000000001</v>
      </c>
      <c r="K1417" s="22">
        <v>20626.439999999999</v>
      </c>
      <c r="L1417" s="47">
        <v>1000</v>
      </c>
      <c r="M1417" s="22">
        <v>234.03</v>
      </c>
      <c r="N1417" s="22">
        <v>0</v>
      </c>
    </row>
    <row r="1418" spans="1:14" hidden="1" x14ac:dyDescent="0.25">
      <c r="A1418" s="5" t="s">
        <v>4849</v>
      </c>
      <c r="B1418" s="5" t="s">
        <v>3586</v>
      </c>
      <c r="C1418" s="5" t="s">
        <v>849</v>
      </c>
      <c r="D1418" s="5" t="s">
        <v>3583</v>
      </c>
      <c r="E1418" s="5" t="s">
        <v>3584</v>
      </c>
      <c r="F1418" s="5" t="s">
        <v>853</v>
      </c>
      <c r="G1418" s="5" t="s">
        <v>3585</v>
      </c>
      <c r="H1418" s="51">
        <v>0</v>
      </c>
      <c r="I1418" s="22">
        <v>0</v>
      </c>
      <c r="J1418" s="22">
        <v>0</v>
      </c>
      <c r="K1418" s="22">
        <v>1659.01</v>
      </c>
      <c r="L1418" s="47">
        <v>1000</v>
      </c>
      <c r="M1418" s="22">
        <v>0</v>
      </c>
      <c r="N1418" s="22">
        <v>0</v>
      </c>
    </row>
    <row r="1419" spans="1:14" hidden="1" x14ac:dyDescent="0.25">
      <c r="A1419" s="5" t="s">
        <v>4850</v>
      </c>
      <c r="B1419" s="5" t="s">
        <v>3592</v>
      </c>
      <c r="C1419" s="5" t="s">
        <v>849</v>
      </c>
      <c r="D1419" s="5" t="s">
        <v>3583</v>
      </c>
      <c r="E1419" s="5" t="s">
        <v>3584</v>
      </c>
      <c r="F1419" s="5" t="s">
        <v>853</v>
      </c>
      <c r="G1419" s="5" t="s">
        <v>3603</v>
      </c>
      <c r="H1419" s="51">
        <v>0</v>
      </c>
      <c r="I1419" s="22">
        <v>0</v>
      </c>
      <c r="J1419" s="22">
        <v>0</v>
      </c>
      <c r="K1419" s="22">
        <v>1071.99</v>
      </c>
      <c r="L1419" s="47">
        <v>1000</v>
      </c>
      <c r="M1419" s="22">
        <v>0</v>
      </c>
      <c r="N1419" s="22">
        <v>0</v>
      </c>
    </row>
    <row r="1420" spans="1:14" hidden="1" x14ac:dyDescent="0.25">
      <c r="A1420" s="5" t="s">
        <v>4851</v>
      </c>
      <c r="B1420" s="5" t="s">
        <v>3586</v>
      </c>
      <c r="C1420" s="5" t="s">
        <v>849</v>
      </c>
      <c r="D1420" s="5" t="s">
        <v>3583</v>
      </c>
      <c r="E1420" s="5" t="s">
        <v>3584</v>
      </c>
      <c r="F1420" s="5" t="s">
        <v>853</v>
      </c>
      <c r="G1420" s="5" t="s">
        <v>3588</v>
      </c>
      <c r="H1420" s="51">
        <v>0</v>
      </c>
      <c r="I1420" s="22">
        <v>0</v>
      </c>
      <c r="J1420" s="22">
        <v>0</v>
      </c>
      <c r="K1420" s="22">
        <v>274.60000000000002</v>
      </c>
      <c r="L1420" s="47">
        <v>1000</v>
      </c>
      <c r="M1420" s="22">
        <v>0</v>
      </c>
      <c r="N1420" s="22">
        <v>0</v>
      </c>
    </row>
    <row r="1421" spans="1:14" hidden="1" x14ac:dyDescent="0.25">
      <c r="A1421" s="5" t="s">
        <v>4852</v>
      </c>
      <c r="B1421" s="5" t="s">
        <v>3586</v>
      </c>
      <c r="C1421" s="5" t="s">
        <v>849</v>
      </c>
      <c r="D1421" s="5" t="s">
        <v>3583</v>
      </c>
      <c r="E1421" s="5" t="s">
        <v>3584</v>
      </c>
      <c r="F1421" s="5" t="s">
        <v>853</v>
      </c>
      <c r="G1421" s="5" t="s">
        <v>3588</v>
      </c>
      <c r="H1421" s="51">
        <v>0</v>
      </c>
      <c r="I1421" s="22">
        <v>0</v>
      </c>
      <c r="J1421" s="22">
        <v>0</v>
      </c>
      <c r="K1421" s="22">
        <v>274.60000000000002</v>
      </c>
      <c r="L1421" s="47">
        <v>1000</v>
      </c>
      <c r="M1421" s="22">
        <v>0</v>
      </c>
      <c r="N1421" s="22">
        <v>0</v>
      </c>
    </row>
    <row r="1422" spans="1:14" hidden="1" x14ac:dyDescent="0.25">
      <c r="A1422" s="5" t="s">
        <v>4853</v>
      </c>
      <c r="B1422" s="5" t="s">
        <v>3586</v>
      </c>
      <c r="C1422" s="5" t="s">
        <v>849</v>
      </c>
      <c r="D1422" s="5" t="s">
        <v>3583</v>
      </c>
      <c r="E1422" s="5" t="s">
        <v>3584</v>
      </c>
      <c r="F1422" s="5" t="s">
        <v>853</v>
      </c>
      <c r="G1422" s="5" t="s">
        <v>3588</v>
      </c>
      <c r="H1422" s="51">
        <v>0</v>
      </c>
      <c r="I1422" s="22">
        <v>0</v>
      </c>
      <c r="J1422" s="22">
        <v>0</v>
      </c>
      <c r="K1422" s="22">
        <v>274.60000000000002</v>
      </c>
      <c r="L1422" s="47">
        <v>1000</v>
      </c>
      <c r="M1422" s="22">
        <v>0</v>
      </c>
      <c r="N1422" s="22">
        <v>0</v>
      </c>
    </row>
    <row r="1423" spans="1:14" hidden="1" x14ac:dyDescent="0.25">
      <c r="A1423" s="5" t="s">
        <v>4854</v>
      </c>
      <c r="B1423" s="5" t="s">
        <v>3586</v>
      </c>
      <c r="C1423" s="5" t="s">
        <v>849</v>
      </c>
      <c r="D1423" s="5" t="s">
        <v>3583</v>
      </c>
      <c r="E1423" s="5" t="s">
        <v>3584</v>
      </c>
      <c r="F1423" s="5" t="s">
        <v>853</v>
      </c>
      <c r="G1423" s="5" t="s">
        <v>3588</v>
      </c>
      <c r="H1423" s="51">
        <v>0</v>
      </c>
      <c r="I1423" s="22">
        <v>0</v>
      </c>
      <c r="J1423" s="22">
        <v>0</v>
      </c>
      <c r="K1423" s="22">
        <v>274.60000000000002</v>
      </c>
      <c r="L1423" s="47">
        <v>1000</v>
      </c>
      <c r="M1423" s="22">
        <v>0</v>
      </c>
      <c r="N1423" s="22">
        <v>0</v>
      </c>
    </row>
    <row r="1424" spans="1:14" x14ac:dyDescent="0.25">
      <c r="A1424" s="5" t="s">
        <v>4855</v>
      </c>
      <c r="B1424" s="5" t="s">
        <v>3590</v>
      </c>
      <c r="C1424" s="5" t="s">
        <v>849</v>
      </c>
      <c r="D1424" s="5" t="s">
        <v>3583</v>
      </c>
      <c r="E1424" s="5" t="s">
        <v>3584</v>
      </c>
      <c r="F1424" s="5" t="s">
        <v>853</v>
      </c>
      <c r="G1424" s="5" t="s">
        <v>3603</v>
      </c>
      <c r="H1424" s="51">
        <v>0</v>
      </c>
      <c r="I1424" s="22">
        <v>0</v>
      </c>
      <c r="J1424" s="22">
        <v>1229.3399999999999</v>
      </c>
      <c r="K1424" s="22">
        <v>1367.9</v>
      </c>
      <c r="L1424" s="47">
        <v>1000</v>
      </c>
      <c r="M1424" s="22">
        <v>0</v>
      </c>
      <c r="N1424" s="22">
        <v>0</v>
      </c>
    </row>
    <row r="1425" spans="1:14" x14ac:dyDescent="0.25">
      <c r="A1425" s="5" t="s">
        <v>4856</v>
      </c>
      <c r="B1425" s="5" t="s">
        <v>3590</v>
      </c>
      <c r="C1425" s="5" t="s">
        <v>849</v>
      </c>
      <c r="D1425" s="5" t="s">
        <v>3583</v>
      </c>
      <c r="E1425" s="5" t="s">
        <v>3584</v>
      </c>
      <c r="F1425" s="5" t="s">
        <v>853</v>
      </c>
      <c r="G1425" s="5" t="s">
        <v>3603</v>
      </c>
      <c r="H1425" s="51">
        <v>0</v>
      </c>
      <c r="I1425" s="22">
        <v>0</v>
      </c>
      <c r="J1425" s="22">
        <v>0</v>
      </c>
      <c r="K1425" s="22">
        <v>2065.5</v>
      </c>
      <c r="L1425" s="47">
        <v>1000</v>
      </c>
      <c r="M1425" s="22">
        <v>0</v>
      </c>
      <c r="N1425" s="22">
        <v>0</v>
      </c>
    </row>
    <row r="1426" spans="1:14" x14ac:dyDescent="0.25">
      <c r="A1426" s="5" t="s">
        <v>4857</v>
      </c>
      <c r="B1426" s="5" t="s">
        <v>3590</v>
      </c>
      <c r="C1426" s="5" t="s">
        <v>849</v>
      </c>
      <c r="D1426" s="5" t="s">
        <v>3583</v>
      </c>
      <c r="E1426" s="5" t="s">
        <v>3584</v>
      </c>
      <c r="F1426" s="5" t="s">
        <v>853</v>
      </c>
      <c r="G1426" s="5" t="s">
        <v>3603</v>
      </c>
      <c r="H1426" s="51">
        <v>0</v>
      </c>
      <c r="I1426" s="22">
        <v>0</v>
      </c>
      <c r="J1426" s="22">
        <v>0</v>
      </c>
      <c r="K1426" s="22">
        <v>2194.81</v>
      </c>
      <c r="L1426" s="47">
        <v>1000</v>
      </c>
      <c r="M1426" s="22">
        <v>0</v>
      </c>
      <c r="N1426" s="22">
        <v>0</v>
      </c>
    </row>
    <row r="1427" spans="1:14" x14ac:dyDescent="0.25">
      <c r="A1427" s="5" t="s">
        <v>4858</v>
      </c>
      <c r="B1427" s="5" t="s">
        <v>3590</v>
      </c>
      <c r="C1427" s="5" t="s">
        <v>849</v>
      </c>
      <c r="D1427" s="5" t="s">
        <v>3583</v>
      </c>
      <c r="E1427" s="5" t="s">
        <v>3584</v>
      </c>
      <c r="F1427" s="5" t="s">
        <v>853</v>
      </c>
      <c r="G1427" s="5" t="s">
        <v>3603</v>
      </c>
      <c r="H1427" s="51">
        <v>0</v>
      </c>
      <c r="I1427" s="22">
        <v>0</v>
      </c>
      <c r="J1427" s="22">
        <v>0</v>
      </c>
      <c r="K1427" s="22">
        <v>695.96</v>
      </c>
      <c r="L1427" s="47">
        <v>1000</v>
      </c>
      <c r="M1427" s="22">
        <v>0</v>
      </c>
      <c r="N1427" s="22">
        <v>0</v>
      </c>
    </row>
    <row r="1428" spans="1:14" x14ac:dyDescent="0.25">
      <c r="A1428" s="5" t="s">
        <v>4859</v>
      </c>
      <c r="B1428" s="5" t="s">
        <v>3590</v>
      </c>
      <c r="C1428" s="5" t="s">
        <v>849</v>
      </c>
      <c r="D1428" s="5" t="s">
        <v>3583</v>
      </c>
      <c r="E1428" s="5" t="s">
        <v>3584</v>
      </c>
      <c r="F1428" s="5" t="s">
        <v>853</v>
      </c>
      <c r="G1428" s="5" t="s">
        <v>3603</v>
      </c>
      <c r="H1428" s="51">
        <v>0</v>
      </c>
      <c r="I1428" s="22">
        <v>0</v>
      </c>
      <c r="J1428" s="22">
        <v>801.88</v>
      </c>
      <c r="K1428" s="22">
        <v>711.95</v>
      </c>
      <c r="L1428" s="47">
        <v>1000</v>
      </c>
      <c r="M1428" s="22">
        <v>0</v>
      </c>
      <c r="N1428" s="22">
        <v>0</v>
      </c>
    </row>
    <row r="1429" spans="1:14" hidden="1" x14ac:dyDescent="0.25">
      <c r="A1429" s="5" t="s">
        <v>4860</v>
      </c>
      <c r="B1429" s="5" t="s">
        <v>3586</v>
      </c>
      <c r="C1429" s="5" t="s">
        <v>849</v>
      </c>
      <c r="D1429" s="5" t="s">
        <v>3583</v>
      </c>
      <c r="E1429" s="5" t="s">
        <v>3584</v>
      </c>
      <c r="F1429" s="5" t="s">
        <v>853</v>
      </c>
      <c r="G1429" s="5" t="s">
        <v>3588</v>
      </c>
      <c r="H1429" s="51">
        <v>0</v>
      </c>
      <c r="I1429" s="22">
        <v>0</v>
      </c>
      <c r="J1429" s="22">
        <v>0</v>
      </c>
      <c r="K1429" s="22">
        <v>62.51</v>
      </c>
      <c r="L1429" s="47">
        <v>1000</v>
      </c>
      <c r="M1429" s="22">
        <v>0</v>
      </c>
      <c r="N1429" s="22">
        <v>0</v>
      </c>
    </row>
    <row r="1430" spans="1:14" hidden="1" x14ac:dyDescent="0.25">
      <c r="A1430" s="5" t="s">
        <v>4860</v>
      </c>
      <c r="B1430" s="5" t="s">
        <v>3592</v>
      </c>
      <c r="C1430" s="5" t="s">
        <v>849</v>
      </c>
      <c r="D1430" s="5" t="s">
        <v>3583</v>
      </c>
      <c r="E1430" s="5" t="s">
        <v>3584</v>
      </c>
      <c r="F1430" s="5" t="s">
        <v>851</v>
      </c>
      <c r="G1430" s="5" t="s">
        <v>3588</v>
      </c>
      <c r="H1430" s="51">
        <v>157000</v>
      </c>
      <c r="I1430" s="22">
        <v>9727.83</v>
      </c>
      <c r="J1430" s="22">
        <v>61.96</v>
      </c>
      <c r="K1430" s="22">
        <v>61.73</v>
      </c>
      <c r="L1430" s="47">
        <v>1000</v>
      </c>
      <c r="M1430" s="22">
        <v>9727.83</v>
      </c>
      <c r="N1430" s="22">
        <v>0</v>
      </c>
    </row>
    <row r="1431" spans="1:14" hidden="1" x14ac:dyDescent="0.25">
      <c r="A1431" s="5" t="s">
        <v>4861</v>
      </c>
      <c r="B1431" s="5" t="s">
        <v>3586</v>
      </c>
      <c r="C1431" s="5" t="s">
        <v>849</v>
      </c>
      <c r="D1431" s="5" t="s">
        <v>3583</v>
      </c>
      <c r="E1431" s="5" t="s">
        <v>3584</v>
      </c>
      <c r="F1431" s="5" t="s">
        <v>853</v>
      </c>
      <c r="G1431" s="5" t="s">
        <v>3588</v>
      </c>
      <c r="H1431" s="51">
        <v>0</v>
      </c>
      <c r="I1431" s="22">
        <v>0</v>
      </c>
      <c r="J1431" s="22">
        <v>0</v>
      </c>
      <c r="K1431" s="22">
        <v>62</v>
      </c>
      <c r="L1431" s="47">
        <v>1000</v>
      </c>
      <c r="M1431" s="22">
        <v>0</v>
      </c>
      <c r="N1431" s="22">
        <v>0</v>
      </c>
    </row>
    <row r="1432" spans="1:14" hidden="1" x14ac:dyDescent="0.25">
      <c r="A1432" s="5" t="s">
        <v>4861</v>
      </c>
      <c r="B1432" s="5" t="s">
        <v>3592</v>
      </c>
      <c r="C1432" s="5" t="s">
        <v>849</v>
      </c>
      <c r="D1432" s="5" t="s">
        <v>3583</v>
      </c>
      <c r="E1432" s="5" t="s">
        <v>3584</v>
      </c>
      <c r="F1432" s="5" t="s">
        <v>853</v>
      </c>
      <c r="G1432" s="5" t="s">
        <v>3588</v>
      </c>
      <c r="H1432" s="51">
        <v>0</v>
      </c>
      <c r="I1432" s="22">
        <v>0</v>
      </c>
      <c r="J1432" s="22">
        <v>0</v>
      </c>
      <c r="K1432" s="22">
        <v>62</v>
      </c>
      <c r="L1432" s="47">
        <v>1000</v>
      </c>
      <c r="M1432" s="22">
        <v>0</v>
      </c>
      <c r="N1432" s="22">
        <v>0</v>
      </c>
    </row>
    <row r="1433" spans="1:14" hidden="1" x14ac:dyDescent="0.25">
      <c r="A1433" s="5" t="s">
        <v>4862</v>
      </c>
      <c r="B1433" s="5" t="s">
        <v>3586</v>
      </c>
      <c r="C1433" s="5" t="s">
        <v>849</v>
      </c>
      <c r="D1433" s="5" t="s">
        <v>3583</v>
      </c>
      <c r="E1433" s="5" t="s">
        <v>3584</v>
      </c>
      <c r="F1433" s="5" t="s">
        <v>853</v>
      </c>
      <c r="G1433" s="5" t="s">
        <v>3588</v>
      </c>
      <c r="H1433" s="51">
        <v>0</v>
      </c>
      <c r="I1433" s="22">
        <v>0</v>
      </c>
      <c r="J1433" s="22">
        <v>0</v>
      </c>
      <c r="K1433" s="22">
        <v>60.77</v>
      </c>
      <c r="L1433" s="47">
        <v>1000</v>
      </c>
      <c r="M1433" s="22">
        <v>0</v>
      </c>
      <c r="N1433" s="22">
        <v>0</v>
      </c>
    </row>
    <row r="1434" spans="1:14" hidden="1" x14ac:dyDescent="0.25">
      <c r="A1434" s="5" t="s">
        <v>4862</v>
      </c>
      <c r="B1434" s="5" t="s">
        <v>3592</v>
      </c>
      <c r="C1434" s="5" t="s">
        <v>849</v>
      </c>
      <c r="D1434" s="5" t="s">
        <v>3583</v>
      </c>
      <c r="E1434" s="5" t="s">
        <v>3584</v>
      </c>
      <c r="F1434" s="5" t="s">
        <v>851</v>
      </c>
      <c r="G1434" s="5" t="s">
        <v>3588</v>
      </c>
      <c r="H1434" s="51">
        <v>171875</v>
      </c>
      <c r="I1434" s="22">
        <v>10359.17</v>
      </c>
      <c r="J1434" s="22">
        <v>60.27</v>
      </c>
      <c r="K1434" s="22">
        <v>60.79</v>
      </c>
      <c r="L1434" s="47">
        <v>1000</v>
      </c>
      <c r="M1434" s="22">
        <v>10359.17</v>
      </c>
      <c r="N1434" s="22">
        <v>0</v>
      </c>
    </row>
    <row r="1435" spans="1:14" hidden="1" x14ac:dyDescent="0.25">
      <c r="A1435" s="5" t="s">
        <v>4863</v>
      </c>
      <c r="B1435" s="5" t="s">
        <v>3592</v>
      </c>
      <c r="C1435" s="5" t="s">
        <v>849</v>
      </c>
      <c r="D1435" s="5" t="s">
        <v>3583</v>
      </c>
      <c r="E1435" s="5" t="s">
        <v>3584</v>
      </c>
      <c r="F1435" s="5" t="s">
        <v>853</v>
      </c>
      <c r="G1435" s="5" t="s">
        <v>3603</v>
      </c>
      <c r="H1435" s="51">
        <v>0</v>
      </c>
      <c r="I1435" s="22">
        <v>0</v>
      </c>
      <c r="J1435" s="22">
        <v>0</v>
      </c>
      <c r="K1435" s="22">
        <v>1231.44</v>
      </c>
      <c r="L1435" s="47">
        <v>1000</v>
      </c>
      <c r="M1435" s="22">
        <v>0</v>
      </c>
      <c r="N1435" s="22">
        <v>0</v>
      </c>
    </row>
    <row r="1436" spans="1:14" x14ac:dyDescent="0.25">
      <c r="A1436" s="5" t="s">
        <v>4864</v>
      </c>
      <c r="B1436" s="5" t="s">
        <v>3590</v>
      </c>
      <c r="C1436" s="5" t="s">
        <v>849</v>
      </c>
      <c r="D1436" s="5" t="s">
        <v>3583</v>
      </c>
      <c r="E1436" s="5" t="s">
        <v>3584</v>
      </c>
      <c r="F1436" s="5" t="s">
        <v>853</v>
      </c>
      <c r="G1436" s="5" t="s">
        <v>3603</v>
      </c>
      <c r="H1436" s="51">
        <v>0</v>
      </c>
      <c r="I1436" s="22">
        <v>0</v>
      </c>
      <c r="J1436" s="22">
        <v>0</v>
      </c>
      <c r="K1436" s="22">
        <v>1285.22</v>
      </c>
      <c r="L1436" s="47">
        <v>1000</v>
      </c>
      <c r="M1436" s="22">
        <v>0</v>
      </c>
      <c r="N1436" s="22">
        <v>0</v>
      </c>
    </row>
    <row r="1437" spans="1:14" x14ac:dyDescent="0.25">
      <c r="A1437" s="5" t="s">
        <v>4865</v>
      </c>
      <c r="B1437" s="5" t="s">
        <v>3590</v>
      </c>
      <c r="C1437" s="5" t="s">
        <v>849</v>
      </c>
      <c r="D1437" s="5" t="s">
        <v>3583</v>
      </c>
      <c r="E1437" s="5" t="s">
        <v>3584</v>
      </c>
      <c r="F1437" s="5" t="s">
        <v>851</v>
      </c>
      <c r="G1437" s="5" t="s">
        <v>3588</v>
      </c>
      <c r="H1437" s="51">
        <v>25000</v>
      </c>
      <c r="I1437" s="22">
        <v>1563.01</v>
      </c>
      <c r="J1437" s="22">
        <v>62.52</v>
      </c>
      <c r="K1437" s="22">
        <v>62.01</v>
      </c>
      <c r="L1437" s="47">
        <v>1000</v>
      </c>
      <c r="M1437" s="22">
        <v>1563.01</v>
      </c>
      <c r="N1437" s="22">
        <v>0</v>
      </c>
    </row>
    <row r="1438" spans="1:14" hidden="1" x14ac:dyDescent="0.25">
      <c r="A1438" s="5" t="s">
        <v>4866</v>
      </c>
      <c r="B1438" s="5" t="s">
        <v>3586</v>
      </c>
      <c r="C1438" s="5" t="s">
        <v>849</v>
      </c>
      <c r="D1438" s="5" t="s">
        <v>3583</v>
      </c>
      <c r="E1438" s="5" t="s">
        <v>3584</v>
      </c>
      <c r="F1438" s="5" t="s">
        <v>851</v>
      </c>
      <c r="G1438" s="5" t="s">
        <v>3585</v>
      </c>
      <c r="H1438" s="51">
        <v>4400</v>
      </c>
      <c r="I1438" s="22">
        <v>36709.29</v>
      </c>
      <c r="J1438" s="22">
        <v>8343.02</v>
      </c>
      <c r="K1438" s="22">
        <v>8326.5</v>
      </c>
      <c r="L1438" s="47">
        <v>1000</v>
      </c>
      <c r="M1438" s="22">
        <v>36709.29</v>
      </c>
      <c r="N1438" s="22">
        <v>0</v>
      </c>
    </row>
    <row r="1439" spans="1:14" hidden="1" x14ac:dyDescent="0.25">
      <c r="A1439" s="5" t="s">
        <v>4867</v>
      </c>
      <c r="B1439" s="5" t="s">
        <v>3586</v>
      </c>
      <c r="C1439" s="5" t="s">
        <v>849</v>
      </c>
      <c r="D1439" s="5" t="s">
        <v>3583</v>
      </c>
      <c r="E1439" s="5" t="s">
        <v>3584</v>
      </c>
      <c r="F1439" s="5" t="s">
        <v>853</v>
      </c>
      <c r="G1439" s="5" t="s">
        <v>3603</v>
      </c>
      <c r="H1439" s="51">
        <v>0</v>
      </c>
      <c r="I1439" s="22">
        <v>0</v>
      </c>
      <c r="J1439" s="22">
        <v>0</v>
      </c>
      <c r="K1439" s="22">
        <v>593.21</v>
      </c>
      <c r="L1439" s="47">
        <v>1000</v>
      </c>
      <c r="M1439" s="22">
        <v>0</v>
      </c>
      <c r="N1439" s="22">
        <v>0</v>
      </c>
    </row>
    <row r="1440" spans="1:14" hidden="1" x14ac:dyDescent="0.25">
      <c r="A1440" s="5" t="s">
        <v>4868</v>
      </c>
      <c r="B1440" s="5" t="s">
        <v>3586</v>
      </c>
      <c r="C1440" s="5" t="s">
        <v>849</v>
      </c>
      <c r="D1440" s="5" t="s">
        <v>3583</v>
      </c>
      <c r="E1440" s="5" t="s">
        <v>3584</v>
      </c>
      <c r="F1440" s="5" t="s">
        <v>851</v>
      </c>
      <c r="G1440" s="5" t="s">
        <v>3588</v>
      </c>
      <c r="H1440" s="51">
        <v>0</v>
      </c>
      <c r="I1440" s="22">
        <v>0</v>
      </c>
      <c r="J1440" s="22">
        <v>104.52</v>
      </c>
      <c r="K1440" s="22">
        <v>104.52</v>
      </c>
      <c r="L1440" s="47">
        <v>1000</v>
      </c>
      <c r="M1440" s="22">
        <v>0</v>
      </c>
      <c r="N1440" s="22">
        <v>0</v>
      </c>
    </row>
    <row r="1441" spans="1:14" hidden="1" x14ac:dyDescent="0.25">
      <c r="A1441" s="5" t="s">
        <v>4869</v>
      </c>
      <c r="B1441" s="5" t="s">
        <v>3586</v>
      </c>
      <c r="C1441" s="5" t="s">
        <v>849</v>
      </c>
      <c r="D1441" s="5" t="s">
        <v>3583</v>
      </c>
      <c r="E1441" s="5" t="s">
        <v>3584</v>
      </c>
      <c r="F1441" s="5" t="s">
        <v>853</v>
      </c>
      <c r="G1441" s="5" t="s">
        <v>3588</v>
      </c>
      <c r="H1441" s="51">
        <v>0</v>
      </c>
      <c r="I1441" s="22">
        <v>0</v>
      </c>
      <c r="J1441" s="22">
        <v>338.98</v>
      </c>
      <c r="K1441" s="22">
        <v>293.08</v>
      </c>
      <c r="L1441" s="47">
        <v>1000</v>
      </c>
      <c r="M1441" s="22">
        <v>0</v>
      </c>
      <c r="N1441" s="22">
        <v>0</v>
      </c>
    </row>
    <row r="1442" spans="1:14" hidden="1" x14ac:dyDescent="0.25">
      <c r="A1442" s="5" t="s">
        <v>4870</v>
      </c>
      <c r="B1442" s="5" t="s">
        <v>3586</v>
      </c>
      <c r="C1442" s="5" t="s">
        <v>849</v>
      </c>
      <c r="D1442" s="5" t="s">
        <v>3583</v>
      </c>
      <c r="E1442" s="5" t="s">
        <v>3584</v>
      </c>
      <c r="F1442" s="5" t="s">
        <v>851</v>
      </c>
      <c r="G1442" s="5" t="s">
        <v>3588</v>
      </c>
      <c r="H1442" s="51">
        <v>124000</v>
      </c>
      <c r="I1442" s="22">
        <v>25225.09</v>
      </c>
      <c r="J1442" s="22">
        <v>203.43</v>
      </c>
      <c r="K1442" s="22">
        <v>104.52</v>
      </c>
      <c r="L1442" s="47">
        <v>1000</v>
      </c>
      <c r="M1442" s="22">
        <v>25225.09</v>
      </c>
      <c r="N1442" s="22">
        <v>0</v>
      </c>
    </row>
    <row r="1443" spans="1:14" hidden="1" x14ac:dyDescent="0.25">
      <c r="A1443" s="5" t="s">
        <v>4871</v>
      </c>
      <c r="B1443" s="5" t="s">
        <v>3586</v>
      </c>
      <c r="C1443" s="5" t="s">
        <v>849</v>
      </c>
      <c r="D1443" s="5" t="s">
        <v>3583</v>
      </c>
      <c r="E1443" s="5" t="s">
        <v>3584</v>
      </c>
      <c r="F1443" s="5" t="s">
        <v>851</v>
      </c>
      <c r="G1443" s="5" t="s">
        <v>3588</v>
      </c>
      <c r="H1443" s="51">
        <v>26600</v>
      </c>
      <c r="I1443" s="22">
        <v>8777.5400000000009</v>
      </c>
      <c r="J1443" s="22">
        <v>329.98</v>
      </c>
      <c r="K1443" s="22">
        <v>293.08</v>
      </c>
      <c r="L1443" s="47">
        <v>1000</v>
      </c>
      <c r="M1443" s="22">
        <v>8777.5400000000009</v>
      </c>
      <c r="N1443" s="22">
        <v>0</v>
      </c>
    </row>
    <row r="1444" spans="1:14" hidden="1" x14ac:dyDescent="0.25">
      <c r="A1444" s="5" t="s">
        <v>4872</v>
      </c>
      <c r="B1444" s="5" t="s">
        <v>3586</v>
      </c>
      <c r="C1444" s="5" t="s">
        <v>849</v>
      </c>
      <c r="D1444" s="5" t="s">
        <v>3583</v>
      </c>
      <c r="E1444" s="5" t="s">
        <v>3584</v>
      </c>
      <c r="F1444" s="5" t="s">
        <v>853</v>
      </c>
      <c r="G1444" s="5" t="s">
        <v>3588</v>
      </c>
      <c r="H1444" s="51">
        <v>0</v>
      </c>
      <c r="I1444" s="22">
        <v>0</v>
      </c>
      <c r="J1444" s="22">
        <v>0</v>
      </c>
      <c r="K1444" s="22">
        <v>320.79000000000002</v>
      </c>
      <c r="L1444" s="47">
        <v>1000</v>
      </c>
      <c r="M1444" s="22">
        <v>0</v>
      </c>
      <c r="N1444" s="22">
        <v>0</v>
      </c>
    </row>
    <row r="1445" spans="1:14" hidden="1" x14ac:dyDescent="0.25">
      <c r="A1445" s="5" t="s">
        <v>4873</v>
      </c>
      <c r="B1445" s="5" t="s">
        <v>3586</v>
      </c>
      <c r="C1445" s="5" t="s">
        <v>849</v>
      </c>
      <c r="D1445" s="5" t="s">
        <v>3583</v>
      </c>
      <c r="E1445" s="5" t="s">
        <v>3584</v>
      </c>
      <c r="F1445" s="5" t="s">
        <v>851</v>
      </c>
      <c r="G1445" s="5" t="s">
        <v>3588</v>
      </c>
      <c r="H1445" s="51">
        <v>525</v>
      </c>
      <c r="I1445" s="22">
        <v>191.18</v>
      </c>
      <c r="J1445" s="22">
        <v>364.15</v>
      </c>
      <c r="K1445" s="22">
        <v>320.79000000000002</v>
      </c>
      <c r="L1445" s="47">
        <v>1000</v>
      </c>
      <c r="M1445" s="22">
        <v>191.18</v>
      </c>
      <c r="N1445" s="22">
        <v>0</v>
      </c>
    </row>
    <row r="1446" spans="1:14" hidden="1" x14ac:dyDescent="0.25">
      <c r="A1446" s="5" t="s">
        <v>4874</v>
      </c>
      <c r="B1446" s="5" t="s">
        <v>3586</v>
      </c>
      <c r="C1446" s="5" t="s">
        <v>849</v>
      </c>
      <c r="D1446" s="5" t="s">
        <v>3583</v>
      </c>
      <c r="E1446" s="5" t="s">
        <v>3584</v>
      </c>
      <c r="F1446" s="5" t="s">
        <v>851</v>
      </c>
      <c r="G1446" s="5" t="s">
        <v>3588</v>
      </c>
      <c r="H1446" s="51">
        <v>450</v>
      </c>
      <c r="I1446" s="22">
        <v>154.82</v>
      </c>
      <c r="J1446" s="22">
        <v>344.04</v>
      </c>
      <c r="K1446" s="22">
        <v>320.79000000000002</v>
      </c>
      <c r="L1446" s="47">
        <v>1000</v>
      </c>
      <c r="M1446" s="22">
        <v>154.82</v>
      </c>
      <c r="N1446" s="22">
        <v>0</v>
      </c>
    </row>
    <row r="1447" spans="1:14" hidden="1" x14ac:dyDescent="0.25">
      <c r="A1447" s="5" t="s">
        <v>4875</v>
      </c>
      <c r="B1447" s="5" t="s">
        <v>3586</v>
      </c>
      <c r="C1447" s="5" t="s">
        <v>849</v>
      </c>
      <c r="D1447" s="5" t="s">
        <v>3583</v>
      </c>
      <c r="E1447" s="5" t="s">
        <v>3584</v>
      </c>
      <c r="F1447" s="5" t="s">
        <v>851</v>
      </c>
      <c r="G1447" s="5" t="s">
        <v>3588</v>
      </c>
      <c r="H1447" s="51">
        <v>18200</v>
      </c>
      <c r="I1447" s="22">
        <v>6006.53</v>
      </c>
      <c r="J1447" s="22">
        <v>330.03</v>
      </c>
      <c r="K1447" s="22">
        <v>293.08</v>
      </c>
      <c r="L1447" s="47">
        <v>1000</v>
      </c>
      <c r="M1447" s="22">
        <v>6006.53</v>
      </c>
      <c r="N1447" s="22">
        <v>0</v>
      </c>
    </row>
    <row r="1448" spans="1:14" hidden="1" x14ac:dyDescent="0.25">
      <c r="A1448" s="5" t="s">
        <v>4876</v>
      </c>
      <c r="B1448" s="5" t="s">
        <v>3586</v>
      </c>
      <c r="C1448" s="5" t="s">
        <v>849</v>
      </c>
      <c r="D1448" s="5" t="s">
        <v>3583</v>
      </c>
      <c r="E1448" s="5" t="s">
        <v>3584</v>
      </c>
      <c r="F1448" s="5" t="s">
        <v>853</v>
      </c>
      <c r="G1448" s="5" t="s">
        <v>3588</v>
      </c>
      <c r="H1448" s="51">
        <v>0</v>
      </c>
      <c r="I1448" s="22">
        <v>0</v>
      </c>
      <c r="J1448" s="22">
        <v>0</v>
      </c>
      <c r="K1448" s="22">
        <v>320.79000000000002</v>
      </c>
      <c r="L1448" s="47">
        <v>1000</v>
      </c>
      <c r="M1448" s="22">
        <v>0</v>
      </c>
      <c r="N1448" s="22">
        <v>0</v>
      </c>
    </row>
    <row r="1449" spans="1:14" hidden="1" x14ac:dyDescent="0.25">
      <c r="A1449" s="5" t="s">
        <v>4877</v>
      </c>
      <c r="B1449" s="5" t="s">
        <v>3586</v>
      </c>
      <c r="C1449" s="5" t="s">
        <v>849</v>
      </c>
      <c r="D1449" s="5" t="s">
        <v>3583</v>
      </c>
      <c r="E1449" s="5" t="s">
        <v>3584</v>
      </c>
      <c r="F1449" s="5" t="s">
        <v>851</v>
      </c>
      <c r="G1449" s="5" t="s">
        <v>3588</v>
      </c>
      <c r="H1449" s="51">
        <v>8900</v>
      </c>
      <c r="I1449" s="22">
        <v>2755.31</v>
      </c>
      <c r="J1449" s="22">
        <v>309.58999999999997</v>
      </c>
      <c r="K1449" s="22">
        <v>293.08</v>
      </c>
      <c r="L1449" s="47">
        <v>1000</v>
      </c>
      <c r="M1449" s="22">
        <v>2755.31</v>
      </c>
      <c r="N1449" s="22">
        <v>0</v>
      </c>
    </row>
    <row r="1450" spans="1:14" hidden="1" x14ac:dyDescent="0.25">
      <c r="A1450" s="5" t="s">
        <v>4878</v>
      </c>
      <c r="B1450" s="5" t="s">
        <v>3586</v>
      </c>
      <c r="C1450" s="5" t="s">
        <v>849</v>
      </c>
      <c r="D1450" s="5" t="s">
        <v>3583</v>
      </c>
      <c r="E1450" s="5" t="s">
        <v>3584</v>
      </c>
      <c r="F1450" s="5" t="s">
        <v>851</v>
      </c>
      <c r="G1450" s="5" t="s">
        <v>3588</v>
      </c>
      <c r="H1450" s="51">
        <v>211600</v>
      </c>
      <c r="I1450" s="22">
        <v>42839.87</v>
      </c>
      <c r="J1450" s="22">
        <v>202.46</v>
      </c>
      <c r="K1450" s="22">
        <v>104.52</v>
      </c>
      <c r="L1450" s="47">
        <v>1000</v>
      </c>
      <c r="M1450" s="22">
        <v>42839.87</v>
      </c>
      <c r="N1450" s="22">
        <v>0</v>
      </c>
    </row>
    <row r="1451" spans="1:14" hidden="1" x14ac:dyDescent="0.25">
      <c r="A1451" s="5" t="s">
        <v>4879</v>
      </c>
      <c r="B1451" s="5" t="s">
        <v>3586</v>
      </c>
      <c r="C1451" s="5" t="s">
        <v>849</v>
      </c>
      <c r="D1451" s="5" t="s">
        <v>3583</v>
      </c>
      <c r="E1451" s="5" t="s">
        <v>3584</v>
      </c>
      <c r="F1451" s="5" t="s">
        <v>851</v>
      </c>
      <c r="G1451" s="5" t="s">
        <v>3588</v>
      </c>
      <c r="H1451" s="51">
        <v>134000</v>
      </c>
      <c r="I1451" s="22">
        <v>24289.47</v>
      </c>
      <c r="J1451" s="22">
        <v>181.26</v>
      </c>
      <c r="K1451" s="22">
        <v>104.52</v>
      </c>
      <c r="L1451" s="47">
        <v>1000</v>
      </c>
      <c r="M1451" s="22">
        <v>24289.47</v>
      </c>
      <c r="N1451" s="22">
        <v>0</v>
      </c>
    </row>
    <row r="1452" spans="1:14" hidden="1" x14ac:dyDescent="0.25">
      <c r="A1452" s="5" t="s">
        <v>4880</v>
      </c>
      <c r="B1452" s="5" t="s">
        <v>3586</v>
      </c>
      <c r="C1452" s="5" t="s">
        <v>849</v>
      </c>
      <c r="D1452" s="5" t="s">
        <v>3583</v>
      </c>
      <c r="E1452" s="5" t="s">
        <v>3584</v>
      </c>
      <c r="F1452" s="5" t="s">
        <v>851</v>
      </c>
      <c r="G1452" s="5" t="s">
        <v>3585</v>
      </c>
      <c r="H1452" s="51">
        <v>11700</v>
      </c>
      <c r="I1452" s="22">
        <v>18467.59</v>
      </c>
      <c r="J1452" s="22">
        <v>1578.43</v>
      </c>
      <c r="K1452" s="22">
        <v>1401.14</v>
      </c>
      <c r="L1452" s="47">
        <v>1000</v>
      </c>
      <c r="M1452" s="22">
        <v>18467.59</v>
      </c>
      <c r="N1452" s="22">
        <v>0</v>
      </c>
    </row>
    <row r="1453" spans="1:14" hidden="1" x14ac:dyDescent="0.25">
      <c r="A1453" s="5" t="s">
        <v>4881</v>
      </c>
      <c r="B1453" s="5" t="s">
        <v>3586</v>
      </c>
      <c r="C1453" s="5" t="s">
        <v>849</v>
      </c>
      <c r="D1453" s="5" t="s">
        <v>3583</v>
      </c>
      <c r="E1453" s="5" t="s">
        <v>3584</v>
      </c>
      <c r="F1453" s="5" t="s">
        <v>851</v>
      </c>
      <c r="G1453" s="5" t="s">
        <v>3588</v>
      </c>
      <c r="H1453" s="51">
        <v>4000</v>
      </c>
      <c r="I1453" s="22">
        <v>1287.78</v>
      </c>
      <c r="J1453" s="22">
        <v>321.95</v>
      </c>
      <c r="K1453" s="22">
        <v>293.08</v>
      </c>
      <c r="L1453" s="47">
        <v>1000</v>
      </c>
      <c r="M1453" s="22">
        <v>1287.78</v>
      </c>
      <c r="N1453" s="22">
        <v>0</v>
      </c>
    </row>
    <row r="1454" spans="1:14" hidden="1" x14ac:dyDescent="0.25">
      <c r="A1454" s="5" t="s">
        <v>4882</v>
      </c>
      <c r="B1454" s="5" t="s">
        <v>3586</v>
      </c>
      <c r="C1454" s="5" t="s">
        <v>849</v>
      </c>
      <c r="D1454" s="5" t="s">
        <v>3583</v>
      </c>
      <c r="E1454" s="5" t="s">
        <v>3584</v>
      </c>
      <c r="F1454" s="5" t="s">
        <v>851</v>
      </c>
      <c r="G1454" s="5" t="s">
        <v>3588</v>
      </c>
      <c r="H1454" s="51">
        <v>42400</v>
      </c>
      <c r="I1454" s="22">
        <v>7786.65</v>
      </c>
      <c r="J1454" s="22">
        <v>183.65</v>
      </c>
      <c r="K1454" s="22">
        <v>104.52</v>
      </c>
      <c r="L1454" s="47">
        <v>1000</v>
      </c>
      <c r="M1454" s="22">
        <v>7786.65</v>
      </c>
      <c r="N1454" s="22">
        <v>0</v>
      </c>
    </row>
    <row r="1455" spans="1:14" hidden="1" x14ac:dyDescent="0.25">
      <c r="A1455" s="5" t="s">
        <v>4883</v>
      </c>
      <c r="B1455" s="5" t="s">
        <v>3592</v>
      </c>
      <c r="C1455" s="5" t="s">
        <v>849</v>
      </c>
      <c r="D1455" s="5" t="s">
        <v>3583</v>
      </c>
      <c r="E1455" s="5" t="s">
        <v>3584</v>
      </c>
      <c r="F1455" s="5" t="s">
        <v>853</v>
      </c>
      <c r="G1455" s="5" t="s">
        <v>3603</v>
      </c>
      <c r="H1455" s="51">
        <v>0</v>
      </c>
      <c r="I1455" s="22">
        <v>0</v>
      </c>
      <c r="J1455" s="22">
        <v>0</v>
      </c>
      <c r="K1455" s="22">
        <v>1175.55</v>
      </c>
      <c r="L1455" s="47">
        <v>1000</v>
      </c>
      <c r="M1455" s="22">
        <v>0</v>
      </c>
      <c r="N1455" s="22">
        <v>0</v>
      </c>
    </row>
    <row r="1456" spans="1:14" hidden="1" x14ac:dyDescent="0.25">
      <c r="A1456" s="5" t="s">
        <v>4884</v>
      </c>
      <c r="B1456" s="5" t="s">
        <v>3592</v>
      </c>
      <c r="C1456" s="5" t="s">
        <v>849</v>
      </c>
      <c r="D1456" s="5" t="s">
        <v>3583</v>
      </c>
      <c r="E1456" s="5" t="s">
        <v>3584</v>
      </c>
      <c r="F1456" s="5" t="s">
        <v>853</v>
      </c>
      <c r="G1456" s="5" t="s">
        <v>3603</v>
      </c>
      <c r="H1456" s="51">
        <v>0</v>
      </c>
      <c r="I1456" s="22">
        <v>0</v>
      </c>
      <c r="J1456" s="22">
        <v>0</v>
      </c>
      <c r="K1456" s="22">
        <v>1232.71</v>
      </c>
      <c r="L1456" s="47">
        <v>1000</v>
      </c>
      <c r="M1456" s="22">
        <v>0</v>
      </c>
      <c r="N1456" s="22">
        <v>0</v>
      </c>
    </row>
    <row r="1457" spans="1:14" hidden="1" x14ac:dyDescent="0.25">
      <c r="A1457" s="5" t="s">
        <v>4885</v>
      </c>
      <c r="B1457" s="5" t="s">
        <v>3582</v>
      </c>
      <c r="C1457" s="5" t="s">
        <v>849</v>
      </c>
      <c r="D1457" s="5" t="s">
        <v>3583</v>
      </c>
      <c r="E1457" s="5" t="s">
        <v>3584</v>
      </c>
      <c r="F1457" s="5" t="s">
        <v>851</v>
      </c>
      <c r="G1457" s="5" t="s">
        <v>3588</v>
      </c>
      <c r="H1457" s="51">
        <v>537600</v>
      </c>
      <c r="I1457" s="22">
        <v>41740.86</v>
      </c>
      <c r="J1457" s="22">
        <v>77.64</v>
      </c>
      <c r="K1457" s="22">
        <v>79.69</v>
      </c>
      <c r="L1457" s="47">
        <v>1000</v>
      </c>
      <c r="M1457" s="22">
        <v>41740.86</v>
      </c>
      <c r="N1457" s="22">
        <v>0</v>
      </c>
    </row>
    <row r="1458" spans="1:14" hidden="1" x14ac:dyDescent="0.25">
      <c r="A1458" s="5" t="s">
        <v>4885</v>
      </c>
      <c r="B1458" s="5" t="s">
        <v>3586</v>
      </c>
      <c r="C1458" s="5" t="s">
        <v>849</v>
      </c>
      <c r="D1458" s="5" t="s">
        <v>3583</v>
      </c>
      <c r="E1458" s="5" t="s">
        <v>3584</v>
      </c>
      <c r="F1458" s="5" t="s">
        <v>851</v>
      </c>
      <c r="G1458" s="5" t="s">
        <v>3588</v>
      </c>
      <c r="H1458" s="51">
        <v>21600</v>
      </c>
      <c r="I1458" s="22">
        <v>1711.73</v>
      </c>
      <c r="J1458" s="22">
        <v>79.25</v>
      </c>
      <c r="K1458" s="22">
        <v>79.69</v>
      </c>
      <c r="L1458" s="47">
        <v>1000</v>
      </c>
      <c r="M1458" s="22">
        <v>1711.73</v>
      </c>
      <c r="N1458" s="22">
        <v>0</v>
      </c>
    </row>
    <row r="1459" spans="1:14" hidden="1" x14ac:dyDescent="0.25">
      <c r="A1459" s="5" t="s">
        <v>4886</v>
      </c>
      <c r="B1459" s="5" t="s">
        <v>3582</v>
      </c>
      <c r="C1459" s="5" t="s">
        <v>849</v>
      </c>
      <c r="D1459" s="5" t="s">
        <v>3583</v>
      </c>
      <c r="E1459" s="5" t="s">
        <v>3584</v>
      </c>
      <c r="F1459" s="5" t="s">
        <v>853</v>
      </c>
      <c r="G1459" s="5" t="s">
        <v>3588</v>
      </c>
      <c r="H1459" s="51">
        <v>0</v>
      </c>
      <c r="I1459" s="22">
        <v>0</v>
      </c>
      <c r="J1459" s="22">
        <v>0</v>
      </c>
      <c r="K1459" s="22">
        <v>79.69</v>
      </c>
      <c r="L1459" s="47">
        <v>1000</v>
      </c>
      <c r="M1459" s="22">
        <v>0</v>
      </c>
      <c r="N1459" s="22">
        <v>0</v>
      </c>
    </row>
    <row r="1460" spans="1:14" hidden="1" x14ac:dyDescent="0.25">
      <c r="A1460" s="5" t="s">
        <v>4886</v>
      </c>
      <c r="B1460" s="5" t="s">
        <v>3586</v>
      </c>
      <c r="C1460" s="5" t="s">
        <v>849</v>
      </c>
      <c r="D1460" s="5" t="s">
        <v>3583</v>
      </c>
      <c r="E1460" s="5" t="s">
        <v>3584</v>
      </c>
      <c r="F1460" s="5" t="s">
        <v>851</v>
      </c>
      <c r="G1460" s="5" t="s">
        <v>3588</v>
      </c>
      <c r="H1460" s="51">
        <v>34200</v>
      </c>
      <c r="I1460" s="22">
        <v>2724.15</v>
      </c>
      <c r="J1460" s="22">
        <v>79.650000000000006</v>
      </c>
      <c r="K1460" s="22">
        <v>79.69</v>
      </c>
      <c r="L1460" s="47">
        <v>1000</v>
      </c>
      <c r="M1460" s="22">
        <v>2724.15</v>
      </c>
      <c r="N1460" s="22">
        <v>0</v>
      </c>
    </row>
    <row r="1461" spans="1:14" hidden="1" x14ac:dyDescent="0.25">
      <c r="A1461" s="5" t="s">
        <v>4887</v>
      </c>
      <c r="B1461" s="5" t="s">
        <v>3586</v>
      </c>
      <c r="C1461" s="5" t="s">
        <v>849</v>
      </c>
      <c r="D1461" s="5" t="s">
        <v>3583</v>
      </c>
      <c r="E1461" s="5" t="s">
        <v>3584</v>
      </c>
      <c r="F1461" s="5" t="s">
        <v>851</v>
      </c>
      <c r="G1461" s="5" t="s">
        <v>3588</v>
      </c>
      <c r="H1461" s="51">
        <v>0</v>
      </c>
      <c r="I1461" s="22">
        <v>0</v>
      </c>
      <c r="J1461" s="22">
        <v>83.8</v>
      </c>
      <c r="K1461" s="22">
        <v>79.69</v>
      </c>
      <c r="L1461" s="47">
        <v>1000</v>
      </c>
      <c r="M1461" s="22">
        <v>0</v>
      </c>
      <c r="N1461" s="22">
        <v>0</v>
      </c>
    </row>
    <row r="1462" spans="1:14" hidden="1" x14ac:dyDescent="0.25">
      <c r="A1462" s="5" t="s">
        <v>4888</v>
      </c>
      <c r="B1462" s="5" t="s">
        <v>3582</v>
      </c>
      <c r="C1462" s="5" t="s">
        <v>849</v>
      </c>
      <c r="D1462" s="5" t="s">
        <v>3583</v>
      </c>
      <c r="E1462" s="5" t="s">
        <v>3584</v>
      </c>
      <c r="F1462" s="5" t="s">
        <v>851</v>
      </c>
      <c r="G1462" s="5" t="s">
        <v>3588</v>
      </c>
      <c r="H1462" s="51">
        <v>314100</v>
      </c>
      <c r="I1462" s="22">
        <v>28810.11</v>
      </c>
      <c r="J1462" s="22">
        <v>91.72</v>
      </c>
      <c r="K1462" s="22">
        <v>89.34</v>
      </c>
      <c r="L1462" s="47">
        <v>1000</v>
      </c>
      <c r="M1462" s="22">
        <v>28810.11</v>
      </c>
      <c r="N1462" s="22">
        <v>0</v>
      </c>
    </row>
    <row r="1463" spans="1:14" hidden="1" x14ac:dyDescent="0.25">
      <c r="A1463" s="5" t="s">
        <v>4888</v>
      </c>
      <c r="B1463" s="5" t="s">
        <v>3586</v>
      </c>
      <c r="C1463" s="5" t="s">
        <v>849</v>
      </c>
      <c r="D1463" s="5" t="s">
        <v>3583</v>
      </c>
      <c r="E1463" s="5" t="s">
        <v>3584</v>
      </c>
      <c r="F1463" s="5" t="s">
        <v>851</v>
      </c>
      <c r="G1463" s="5" t="s">
        <v>3588</v>
      </c>
      <c r="H1463" s="51">
        <v>23650</v>
      </c>
      <c r="I1463" s="22">
        <v>2175.0500000000002</v>
      </c>
      <c r="J1463" s="22">
        <v>91.97</v>
      </c>
      <c r="K1463" s="22">
        <v>89.4</v>
      </c>
      <c r="L1463" s="47">
        <v>1000</v>
      </c>
      <c r="M1463" s="22">
        <v>2175.0500000000002</v>
      </c>
      <c r="N1463" s="22">
        <v>0</v>
      </c>
    </row>
    <row r="1464" spans="1:14" hidden="1" x14ac:dyDescent="0.25">
      <c r="A1464" s="5" t="s">
        <v>4889</v>
      </c>
      <c r="B1464" s="5" t="s">
        <v>3586</v>
      </c>
      <c r="C1464" s="5" t="s">
        <v>849</v>
      </c>
      <c r="D1464" s="5" t="s">
        <v>3583</v>
      </c>
      <c r="E1464" s="5" t="s">
        <v>3584</v>
      </c>
      <c r="F1464" s="5" t="s">
        <v>851</v>
      </c>
      <c r="G1464" s="5" t="s">
        <v>3588</v>
      </c>
      <c r="H1464" s="51">
        <v>22360</v>
      </c>
      <c r="I1464" s="22">
        <v>2162.5700000000002</v>
      </c>
      <c r="J1464" s="22">
        <v>96.72</v>
      </c>
      <c r="K1464" s="22">
        <v>89.4</v>
      </c>
      <c r="L1464" s="47">
        <v>1000</v>
      </c>
      <c r="M1464" s="22">
        <v>2162.5700000000002</v>
      </c>
      <c r="N1464" s="22">
        <v>0</v>
      </c>
    </row>
    <row r="1465" spans="1:14" hidden="1" x14ac:dyDescent="0.25">
      <c r="A1465" s="5" t="s">
        <v>4890</v>
      </c>
      <c r="B1465" s="5" t="s">
        <v>3582</v>
      </c>
      <c r="C1465" s="5" t="s">
        <v>849</v>
      </c>
      <c r="D1465" s="5" t="s">
        <v>3583</v>
      </c>
      <c r="E1465" s="5" t="s">
        <v>3584</v>
      </c>
      <c r="F1465" s="5" t="s">
        <v>853</v>
      </c>
      <c r="G1465" s="5" t="s">
        <v>3588</v>
      </c>
      <c r="H1465" s="51">
        <v>0</v>
      </c>
      <c r="I1465" s="22">
        <v>0</v>
      </c>
      <c r="J1465" s="22">
        <v>0</v>
      </c>
      <c r="K1465" s="22">
        <v>89.34</v>
      </c>
      <c r="L1465" s="47">
        <v>1000</v>
      </c>
      <c r="M1465" s="22">
        <v>0</v>
      </c>
      <c r="N1465" s="22">
        <v>0</v>
      </c>
    </row>
    <row r="1466" spans="1:14" hidden="1" x14ac:dyDescent="0.25">
      <c r="A1466" s="5" t="s">
        <v>4890</v>
      </c>
      <c r="B1466" s="5" t="s">
        <v>3586</v>
      </c>
      <c r="C1466" s="5" t="s">
        <v>849</v>
      </c>
      <c r="D1466" s="5" t="s">
        <v>3583</v>
      </c>
      <c r="E1466" s="5" t="s">
        <v>3584</v>
      </c>
      <c r="F1466" s="5" t="s">
        <v>851</v>
      </c>
      <c r="G1466" s="5" t="s">
        <v>3588</v>
      </c>
      <c r="H1466" s="51">
        <v>12900</v>
      </c>
      <c r="I1466" s="22">
        <v>1198.74</v>
      </c>
      <c r="J1466" s="22">
        <v>92.93</v>
      </c>
      <c r="K1466" s="22">
        <v>89.4</v>
      </c>
      <c r="L1466" s="47">
        <v>1000</v>
      </c>
      <c r="M1466" s="22">
        <v>1198.74</v>
      </c>
      <c r="N1466" s="22">
        <v>0</v>
      </c>
    </row>
    <row r="1467" spans="1:14" x14ac:dyDescent="0.25">
      <c r="A1467" s="5" t="s">
        <v>4891</v>
      </c>
      <c r="B1467" s="5" t="s">
        <v>3590</v>
      </c>
      <c r="C1467" s="5" t="s">
        <v>849</v>
      </c>
      <c r="D1467" s="5" t="s">
        <v>3583</v>
      </c>
      <c r="E1467" s="5" t="s">
        <v>3584</v>
      </c>
      <c r="F1467" s="5" t="s">
        <v>853</v>
      </c>
      <c r="G1467" s="5" t="s">
        <v>3603</v>
      </c>
      <c r="H1467" s="51">
        <v>0</v>
      </c>
      <c r="I1467" s="22">
        <v>0</v>
      </c>
      <c r="J1467" s="22">
        <v>0</v>
      </c>
      <c r="K1467" s="22">
        <v>1268.74</v>
      </c>
      <c r="L1467" s="47">
        <v>1000</v>
      </c>
      <c r="M1467" s="22">
        <v>0</v>
      </c>
      <c r="N1467" s="22">
        <v>0</v>
      </c>
    </row>
    <row r="1468" spans="1:14" x14ac:dyDescent="0.25">
      <c r="A1468" s="5" t="s">
        <v>4892</v>
      </c>
      <c r="B1468" s="5" t="s">
        <v>3590</v>
      </c>
      <c r="C1468" s="5" t="s">
        <v>849</v>
      </c>
      <c r="D1468" s="5" t="s">
        <v>3583</v>
      </c>
      <c r="E1468" s="5" t="s">
        <v>3584</v>
      </c>
      <c r="F1468" s="5" t="s">
        <v>851</v>
      </c>
      <c r="G1468" s="5" t="s">
        <v>3588</v>
      </c>
      <c r="H1468" s="51">
        <v>8700</v>
      </c>
      <c r="I1468" s="22">
        <v>550.73</v>
      </c>
      <c r="J1468" s="22">
        <v>63.3</v>
      </c>
      <c r="K1468" s="22">
        <v>62</v>
      </c>
      <c r="L1468" s="47">
        <v>1000</v>
      </c>
      <c r="M1468" s="22">
        <v>550.73</v>
      </c>
      <c r="N1468" s="22">
        <v>0</v>
      </c>
    </row>
    <row r="1469" spans="1:14" x14ac:dyDescent="0.25">
      <c r="A1469" s="5" t="s">
        <v>4893</v>
      </c>
      <c r="B1469" s="5" t="s">
        <v>3590</v>
      </c>
      <c r="C1469" s="5" t="s">
        <v>849</v>
      </c>
      <c r="D1469" s="5" t="s">
        <v>3583</v>
      </c>
      <c r="E1469" s="5" t="s">
        <v>3584</v>
      </c>
      <c r="F1469" s="5" t="s">
        <v>851</v>
      </c>
      <c r="G1469" s="5" t="s">
        <v>3588</v>
      </c>
      <c r="H1469" s="51">
        <v>192000</v>
      </c>
      <c r="I1469" s="22">
        <v>11887.91</v>
      </c>
      <c r="J1469" s="22">
        <v>61.92</v>
      </c>
      <c r="K1469" s="22">
        <v>60.28</v>
      </c>
      <c r="L1469" s="47">
        <v>1000</v>
      </c>
      <c r="M1469" s="22">
        <v>11887.91</v>
      </c>
      <c r="N1469" s="22">
        <v>0</v>
      </c>
    </row>
    <row r="1470" spans="1:14" x14ac:dyDescent="0.25">
      <c r="A1470" s="5" t="s">
        <v>4894</v>
      </c>
      <c r="B1470" s="5" t="s">
        <v>3590</v>
      </c>
      <c r="C1470" s="5" t="s">
        <v>849</v>
      </c>
      <c r="D1470" s="5" t="s">
        <v>3583</v>
      </c>
      <c r="E1470" s="5" t="s">
        <v>3584</v>
      </c>
      <c r="F1470" s="5" t="s">
        <v>853</v>
      </c>
      <c r="G1470" s="5" t="s">
        <v>3588</v>
      </c>
      <c r="H1470" s="51">
        <v>0</v>
      </c>
      <c r="I1470" s="22">
        <v>0</v>
      </c>
      <c r="J1470" s="22">
        <v>0</v>
      </c>
      <c r="K1470" s="22">
        <v>62</v>
      </c>
      <c r="L1470" s="47">
        <v>1000</v>
      </c>
      <c r="M1470" s="22">
        <v>0</v>
      </c>
      <c r="N1470" s="22">
        <v>0</v>
      </c>
    </row>
    <row r="1471" spans="1:14" x14ac:dyDescent="0.25">
      <c r="A1471" s="5" t="s">
        <v>4895</v>
      </c>
      <c r="B1471" s="5" t="s">
        <v>3590</v>
      </c>
      <c r="C1471" s="5" t="s">
        <v>849</v>
      </c>
      <c r="D1471" s="5" t="s">
        <v>3583</v>
      </c>
      <c r="E1471" s="5" t="s">
        <v>3584</v>
      </c>
      <c r="F1471" s="5" t="s">
        <v>851</v>
      </c>
      <c r="G1471" s="5" t="s">
        <v>3588</v>
      </c>
      <c r="H1471" s="51">
        <v>10000</v>
      </c>
      <c r="I1471" s="22">
        <v>621.24</v>
      </c>
      <c r="J1471" s="22">
        <v>62.12</v>
      </c>
      <c r="K1471" s="22">
        <v>60.28</v>
      </c>
      <c r="L1471" s="47">
        <v>1000</v>
      </c>
      <c r="M1471" s="22">
        <v>621.24</v>
      </c>
      <c r="N1471" s="22">
        <v>0</v>
      </c>
    </row>
    <row r="1472" spans="1:14" x14ac:dyDescent="0.25">
      <c r="A1472" s="5" t="s">
        <v>4896</v>
      </c>
      <c r="B1472" s="5" t="s">
        <v>3590</v>
      </c>
      <c r="C1472" s="5" t="s">
        <v>849</v>
      </c>
      <c r="D1472" s="5" t="s">
        <v>3583</v>
      </c>
      <c r="E1472" s="5" t="s">
        <v>3584</v>
      </c>
      <c r="F1472" s="5" t="s">
        <v>851</v>
      </c>
      <c r="G1472" s="5" t="s">
        <v>3588</v>
      </c>
      <c r="H1472" s="51">
        <v>73750</v>
      </c>
      <c r="I1472" s="22">
        <v>4627.6400000000003</v>
      </c>
      <c r="J1472" s="22">
        <v>62.75</v>
      </c>
      <c r="K1472" s="22">
        <v>62</v>
      </c>
      <c r="L1472" s="47">
        <v>1000</v>
      </c>
      <c r="M1472" s="22">
        <v>4627.6400000000003</v>
      </c>
      <c r="N1472" s="22">
        <v>0</v>
      </c>
    </row>
    <row r="1473" spans="1:14" x14ac:dyDescent="0.25">
      <c r="A1473" s="5" t="s">
        <v>4897</v>
      </c>
      <c r="B1473" s="5" t="s">
        <v>3590</v>
      </c>
      <c r="C1473" s="5" t="s">
        <v>849</v>
      </c>
      <c r="D1473" s="5" t="s">
        <v>3583</v>
      </c>
      <c r="E1473" s="5" t="s">
        <v>3584</v>
      </c>
      <c r="F1473" s="5" t="s">
        <v>853</v>
      </c>
      <c r="G1473" s="5" t="s">
        <v>3588</v>
      </c>
      <c r="H1473" s="51">
        <v>0</v>
      </c>
      <c r="I1473" s="22">
        <v>0</v>
      </c>
      <c r="J1473" s="22">
        <v>0</v>
      </c>
      <c r="K1473" s="22">
        <v>60.28</v>
      </c>
      <c r="L1473" s="47">
        <v>1000</v>
      </c>
      <c r="M1473" s="22">
        <v>0</v>
      </c>
      <c r="N1473" s="22">
        <v>0</v>
      </c>
    </row>
    <row r="1474" spans="1:14" hidden="1" x14ac:dyDescent="0.25">
      <c r="A1474" s="5" t="s">
        <v>4898</v>
      </c>
      <c r="B1474" s="5" t="s">
        <v>3582</v>
      </c>
      <c r="C1474" s="5" t="s">
        <v>849</v>
      </c>
      <c r="D1474" s="5" t="s">
        <v>3583</v>
      </c>
      <c r="E1474" s="5" t="s">
        <v>3584</v>
      </c>
      <c r="F1474" s="5" t="s">
        <v>851</v>
      </c>
      <c r="G1474" s="5" t="s">
        <v>3588</v>
      </c>
      <c r="H1474" s="51">
        <v>190200</v>
      </c>
      <c r="I1474" s="22">
        <v>14768.38</v>
      </c>
      <c r="J1474" s="22">
        <v>77.650000000000006</v>
      </c>
      <c r="K1474" s="22">
        <v>79.69</v>
      </c>
      <c r="L1474" s="47">
        <v>1000</v>
      </c>
      <c r="M1474" s="22">
        <v>14768.38</v>
      </c>
      <c r="N1474" s="22">
        <v>0</v>
      </c>
    </row>
    <row r="1475" spans="1:14" hidden="1" x14ac:dyDescent="0.25">
      <c r="A1475" s="5" t="s">
        <v>4898</v>
      </c>
      <c r="B1475" s="5" t="s">
        <v>3586</v>
      </c>
      <c r="C1475" s="5" t="s">
        <v>849</v>
      </c>
      <c r="D1475" s="5" t="s">
        <v>3583</v>
      </c>
      <c r="E1475" s="5" t="s">
        <v>3584</v>
      </c>
      <c r="F1475" s="5" t="s">
        <v>853</v>
      </c>
      <c r="G1475" s="5" t="s">
        <v>3588</v>
      </c>
      <c r="H1475" s="51">
        <v>0</v>
      </c>
      <c r="I1475" s="22">
        <v>0</v>
      </c>
      <c r="J1475" s="22">
        <v>0</v>
      </c>
      <c r="K1475" s="22">
        <v>79.69</v>
      </c>
      <c r="L1475" s="47">
        <v>1000</v>
      </c>
      <c r="M1475" s="22">
        <v>0</v>
      </c>
      <c r="N1475" s="22">
        <v>0</v>
      </c>
    </row>
    <row r="1476" spans="1:14" hidden="1" x14ac:dyDescent="0.25">
      <c r="A1476" s="5" t="s">
        <v>4899</v>
      </c>
      <c r="B1476" s="5" t="s">
        <v>3582</v>
      </c>
      <c r="C1476" s="5" t="s">
        <v>849</v>
      </c>
      <c r="D1476" s="5" t="s">
        <v>3583</v>
      </c>
      <c r="E1476" s="5" t="s">
        <v>3584</v>
      </c>
      <c r="F1476" s="5" t="s">
        <v>851</v>
      </c>
      <c r="G1476" s="5" t="s">
        <v>3588</v>
      </c>
      <c r="H1476" s="51">
        <v>140610</v>
      </c>
      <c r="I1476" s="22">
        <v>12775.19</v>
      </c>
      <c r="J1476" s="22">
        <v>90.86</v>
      </c>
      <c r="K1476" s="22">
        <v>89.4</v>
      </c>
      <c r="L1476" s="47">
        <v>1000</v>
      </c>
      <c r="M1476" s="22">
        <v>12775.19</v>
      </c>
      <c r="N1476" s="22">
        <v>0</v>
      </c>
    </row>
    <row r="1477" spans="1:14" hidden="1" x14ac:dyDescent="0.25">
      <c r="A1477" s="5" t="s">
        <v>4899</v>
      </c>
      <c r="B1477" s="5" t="s">
        <v>3586</v>
      </c>
      <c r="C1477" s="5" t="s">
        <v>849</v>
      </c>
      <c r="D1477" s="5" t="s">
        <v>3583</v>
      </c>
      <c r="E1477" s="5" t="s">
        <v>3584</v>
      </c>
      <c r="F1477" s="5" t="s">
        <v>853</v>
      </c>
      <c r="G1477" s="5" t="s">
        <v>3588</v>
      </c>
      <c r="H1477" s="51">
        <v>0</v>
      </c>
      <c r="I1477" s="22">
        <v>0</v>
      </c>
      <c r="J1477" s="22">
        <v>0</v>
      </c>
      <c r="K1477" s="22">
        <v>89.4</v>
      </c>
      <c r="L1477" s="47">
        <v>1000</v>
      </c>
      <c r="M1477" s="22">
        <v>0</v>
      </c>
      <c r="N1477" s="22">
        <v>0</v>
      </c>
    </row>
    <row r="1478" spans="1:14" hidden="1" x14ac:dyDescent="0.25">
      <c r="A1478" s="5" t="s">
        <v>4900</v>
      </c>
      <c r="B1478" s="5" t="s">
        <v>3582</v>
      </c>
      <c r="C1478" s="5" t="s">
        <v>849</v>
      </c>
      <c r="D1478" s="5" t="s">
        <v>3583</v>
      </c>
      <c r="E1478" s="5" t="s">
        <v>3584</v>
      </c>
      <c r="F1478" s="5" t="s">
        <v>853</v>
      </c>
      <c r="G1478" s="5" t="s">
        <v>3588</v>
      </c>
      <c r="H1478" s="51">
        <v>0</v>
      </c>
      <c r="I1478" s="22">
        <v>0</v>
      </c>
      <c r="J1478" s="22">
        <v>0</v>
      </c>
      <c r="K1478" s="22">
        <v>79.69</v>
      </c>
      <c r="L1478" s="47">
        <v>1000</v>
      </c>
      <c r="M1478" s="22">
        <v>0</v>
      </c>
      <c r="N1478" s="22">
        <v>0</v>
      </c>
    </row>
    <row r="1479" spans="1:14" hidden="1" x14ac:dyDescent="0.25">
      <c r="A1479" s="5" t="s">
        <v>4901</v>
      </c>
      <c r="B1479" s="5" t="s">
        <v>3586</v>
      </c>
      <c r="C1479" s="5" t="s">
        <v>849</v>
      </c>
      <c r="D1479" s="5" t="s">
        <v>3583</v>
      </c>
      <c r="E1479" s="5" t="s">
        <v>3584</v>
      </c>
      <c r="F1479" s="5" t="s">
        <v>851</v>
      </c>
      <c r="G1479" s="5" t="s">
        <v>3588</v>
      </c>
      <c r="H1479" s="51">
        <v>8400</v>
      </c>
      <c r="I1479" s="22">
        <v>2506.44</v>
      </c>
      <c r="J1479" s="22">
        <v>298.39</v>
      </c>
      <c r="K1479" s="22">
        <v>257.49</v>
      </c>
      <c r="L1479" s="47">
        <v>1000</v>
      </c>
      <c r="M1479" s="22">
        <v>2506.44</v>
      </c>
      <c r="N1479" s="22">
        <v>0</v>
      </c>
    </row>
    <row r="1480" spans="1:14" hidden="1" x14ac:dyDescent="0.25">
      <c r="A1480" s="5" t="s">
        <v>4902</v>
      </c>
      <c r="B1480" s="5" t="s">
        <v>3586</v>
      </c>
      <c r="C1480" s="5" t="s">
        <v>849</v>
      </c>
      <c r="D1480" s="5" t="s">
        <v>3583</v>
      </c>
      <c r="E1480" s="5" t="s">
        <v>3584</v>
      </c>
      <c r="F1480" s="5" t="s">
        <v>851</v>
      </c>
      <c r="G1480" s="5" t="s">
        <v>3588</v>
      </c>
      <c r="H1480" s="51">
        <v>0</v>
      </c>
      <c r="I1480" s="22">
        <v>0</v>
      </c>
      <c r="J1480" s="22">
        <v>94.05</v>
      </c>
      <c r="K1480" s="22">
        <v>94.05</v>
      </c>
      <c r="L1480" s="47">
        <v>1000</v>
      </c>
      <c r="M1480" s="22">
        <v>0</v>
      </c>
      <c r="N1480" s="22">
        <v>0</v>
      </c>
    </row>
    <row r="1481" spans="1:14" hidden="1" x14ac:dyDescent="0.25">
      <c r="A1481" s="5" t="s">
        <v>4903</v>
      </c>
      <c r="B1481" s="5" t="s">
        <v>3586</v>
      </c>
      <c r="C1481" s="5" t="s">
        <v>849</v>
      </c>
      <c r="D1481" s="5" t="s">
        <v>3583</v>
      </c>
      <c r="E1481" s="5" t="s">
        <v>3584</v>
      </c>
      <c r="F1481" s="5" t="s">
        <v>853</v>
      </c>
      <c r="G1481" s="5" t="s">
        <v>3588</v>
      </c>
      <c r="H1481" s="51">
        <v>0</v>
      </c>
      <c r="I1481" s="22">
        <v>0</v>
      </c>
      <c r="J1481" s="22">
        <v>0</v>
      </c>
      <c r="K1481" s="22">
        <v>16.059999999999999</v>
      </c>
      <c r="L1481" s="47">
        <v>1000</v>
      </c>
      <c r="M1481" s="22">
        <v>0</v>
      </c>
      <c r="N1481" s="22">
        <v>0</v>
      </c>
    </row>
    <row r="1482" spans="1:14" hidden="1" x14ac:dyDescent="0.25">
      <c r="A1482" s="5" t="s">
        <v>4904</v>
      </c>
      <c r="B1482" s="5" t="s">
        <v>3586</v>
      </c>
      <c r="C1482" s="5" t="s">
        <v>849</v>
      </c>
      <c r="D1482" s="5" t="s">
        <v>3583</v>
      </c>
      <c r="E1482" s="5" t="s">
        <v>3584</v>
      </c>
      <c r="F1482" s="5" t="s">
        <v>851</v>
      </c>
      <c r="G1482" s="5" t="s">
        <v>3588</v>
      </c>
      <c r="H1482" s="51">
        <v>1503746</v>
      </c>
      <c r="I1482" s="22">
        <v>25760.59</v>
      </c>
      <c r="J1482" s="22">
        <v>17.13</v>
      </c>
      <c r="K1482" s="22">
        <v>16.440000000000001</v>
      </c>
      <c r="L1482" s="47">
        <v>1000</v>
      </c>
      <c r="M1482" s="22">
        <v>25760.59</v>
      </c>
      <c r="N1482" s="22">
        <v>0</v>
      </c>
    </row>
    <row r="1483" spans="1:14" hidden="1" x14ac:dyDescent="0.25">
      <c r="A1483" s="5" t="s">
        <v>4905</v>
      </c>
      <c r="B1483" s="5" t="s">
        <v>3586</v>
      </c>
      <c r="C1483" s="5" t="s">
        <v>849</v>
      </c>
      <c r="D1483" s="5" t="s">
        <v>3583</v>
      </c>
      <c r="E1483" s="5" t="s">
        <v>3584</v>
      </c>
      <c r="F1483" s="5" t="s">
        <v>851</v>
      </c>
      <c r="G1483" s="5" t="s">
        <v>3588</v>
      </c>
      <c r="H1483" s="51">
        <v>26550</v>
      </c>
      <c r="I1483" s="22">
        <v>7731.98</v>
      </c>
      <c r="J1483" s="22">
        <v>291.22000000000003</v>
      </c>
      <c r="K1483" s="22">
        <v>266.04000000000002</v>
      </c>
      <c r="L1483" s="47">
        <v>1000</v>
      </c>
      <c r="M1483" s="22">
        <v>7731.98</v>
      </c>
      <c r="N1483" s="22">
        <v>0</v>
      </c>
    </row>
    <row r="1484" spans="1:14" hidden="1" x14ac:dyDescent="0.25">
      <c r="A1484" s="5" t="s">
        <v>4906</v>
      </c>
      <c r="B1484" s="5" t="s">
        <v>3586</v>
      </c>
      <c r="C1484" s="5" t="s">
        <v>849</v>
      </c>
      <c r="D1484" s="5" t="s">
        <v>3583</v>
      </c>
      <c r="E1484" s="5" t="s">
        <v>3584</v>
      </c>
      <c r="F1484" s="5" t="s">
        <v>851</v>
      </c>
      <c r="G1484" s="5" t="s">
        <v>3588</v>
      </c>
      <c r="H1484" s="51">
        <v>163600</v>
      </c>
      <c r="I1484" s="22">
        <v>15872.01</v>
      </c>
      <c r="J1484" s="22">
        <v>97.02</v>
      </c>
      <c r="K1484" s="22">
        <v>93.43</v>
      </c>
      <c r="L1484" s="47">
        <v>1000</v>
      </c>
      <c r="M1484" s="22">
        <v>15872.01</v>
      </c>
      <c r="N1484" s="22">
        <v>0</v>
      </c>
    </row>
    <row r="1485" spans="1:14" hidden="1" x14ac:dyDescent="0.25">
      <c r="A1485" s="5" t="s">
        <v>4907</v>
      </c>
      <c r="B1485" s="5" t="s">
        <v>3586</v>
      </c>
      <c r="C1485" s="5" t="s">
        <v>849</v>
      </c>
      <c r="D1485" s="5" t="s">
        <v>3583</v>
      </c>
      <c r="E1485" s="5" t="s">
        <v>3584</v>
      </c>
      <c r="F1485" s="5" t="s">
        <v>853</v>
      </c>
      <c r="G1485" s="5" t="s">
        <v>3603</v>
      </c>
      <c r="H1485" s="51">
        <v>0</v>
      </c>
      <c r="I1485" s="22">
        <v>0</v>
      </c>
      <c r="J1485" s="22">
        <v>0</v>
      </c>
      <c r="K1485" s="22">
        <v>821.3</v>
      </c>
      <c r="L1485" s="47">
        <v>1000</v>
      </c>
      <c r="M1485" s="22">
        <v>0</v>
      </c>
      <c r="N1485" s="22">
        <v>0</v>
      </c>
    </row>
    <row r="1486" spans="1:14" hidden="1" x14ac:dyDescent="0.25">
      <c r="A1486" s="5" t="s">
        <v>4908</v>
      </c>
      <c r="B1486" s="5" t="s">
        <v>3586</v>
      </c>
      <c r="C1486" s="5" t="s">
        <v>849</v>
      </c>
      <c r="D1486" s="5" t="s">
        <v>3583</v>
      </c>
      <c r="E1486" s="5" t="s">
        <v>3584</v>
      </c>
      <c r="F1486" s="5" t="s">
        <v>853</v>
      </c>
      <c r="G1486" s="5" t="s">
        <v>3603</v>
      </c>
      <c r="H1486" s="51">
        <v>0</v>
      </c>
      <c r="I1486" s="22">
        <v>0</v>
      </c>
      <c r="J1486" s="22">
        <v>0</v>
      </c>
      <c r="K1486" s="22">
        <v>836.88</v>
      </c>
      <c r="L1486" s="47">
        <v>1000</v>
      </c>
      <c r="M1486" s="22">
        <v>0</v>
      </c>
      <c r="N1486" s="22">
        <v>0</v>
      </c>
    </row>
    <row r="1487" spans="1:14" hidden="1" x14ac:dyDescent="0.25">
      <c r="A1487" s="5" t="s">
        <v>4909</v>
      </c>
      <c r="B1487" s="5" t="s">
        <v>3586</v>
      </c>
      <c r="C1487" s="5" t="s">
        <v>849</v>
      </c>
      <c r="D1487" s="5" t="s">
        <v>3583</v>
      </c>
      <c r="E1487" s="5" t="s">
        <v>3584</v>
      </c>
      <c r="F1487" s="5" t="s">
        <v>853</v>
      </c>
      <c r="G1487" s="5" t="s">
        <v>3603</v>
      </c>
      <c r="H1487" s="51">
        <v>0</v>
      </c>
      <c r="I1487" s="22">
        <v>0</v>
      </c>
      <c r="J1487" s="22">
        <v>0</v>
      </c>
      <c r="K1487" s="22">
        <v>845.86</v>
      </c>
      <c r="L1487" s="47">
        <v>1000</v>
      </c>
      <c r="M1487" s="22">
        <v>0</v>
      </c>
      <c r="N1487" s="22">
        <v>0</v>
      </c>
    </row>
    <row r="1488" spans="1:14" hidden="1" x14ac:dyDescent="0.25">
      <c r="A1488" s="5" t="s">
        <v>4910</v>
      </c>
      <c r="B1488" s="5" t="s">
        <v>3586</v>
      </c>
      <c r="C1488" s="5" t="s">
        <v>849</v>
      </c>
      <c r="D1488" s="5" t="s">
        <v>3583</v>
      </c>
      <c r="E1488" s="5" t="s">
        <v>3584</v>
      </c>
      <c r="F1488" s="5" t="s">
        <v>851</v>
      </c>
      <c r="G1488" s="5" t="s">
        <v>3588</v>
      </c>
      <c r="H1488" s="51">
        <v>1365226</v>
      </c>
      <c r="I1488" s="22">
        <v>25855.74</v>
      </c>
      <c r="J1488" s="22">
        <v>18.940000000000001</v>
      </c>
      <c r="K1488" s="22">
        <v>16.440000000000001</v>
      </c>
      <c r="L1488" s="47">
        <v>1000</v>
      </c>
      <c r="M1488" s="22">
        <v>25855.74</v>
      </c>
      <c r="N1488" s="22">
        <v>0</v>
      </c>
    </row>
    <row r="1489" spans="1:14" hidden="1" x14ac:dyDescent="0.25">
      <c r="A1489" s="5" t="s">
        <v>4911</v>
      </c>
      <c r="B1489" s="5" t="s">
        <v>3586</v>
      </c>
      <c r="C1489" s="5" t="s">
        <v>849</v>
      </c>
      <c r="D1489" s="5" t="s">
        <v>3583</v>
      </c>
      <c r="E1489" s="5" t="s">
        <v>3584</v>
      </c>
      <c r="F1489" s="5" t="s">
        <v>851</v>
      </c>
      <c r="G1489" s="5" t="s">
        <v>3588</v>
      </c>
      <c r="H1489" s="51">
        <v>132400</v>
      </c>
      <c r="I1489" s="22">
        <v>12793.95</v>
      </c>
      <c r="J1489" s="22">
        <v>96.63</v>
      </c>
      <c r="K1489" s="22">
        <v>93.36</v>
      </c>
      <c r="L1489" s="47">
        <v>1000</v>
      </c>
      <c r="M1489" s="22">
        <v>12793.95</v>
      </c>
      <c r="N1489" s="22">
        <v>0</v>
      </c>
    </row>
    <row r="1490" spans="1:14" hidden="1" x14ac:dyDescent="0.25">
      <c r="A1490" s="5" t="s">
        <v>4912</v>
      </c>
      <c r="B1490" s="5" t="s">
        <v>3586</v>
      </c>
      <c r="C1490" s="5" t="s">
        <v>849</v>
      </c>
      <c r="D1490" s="5" t="s">
        <v>3583</v>
      </c>
      <c r="E1490" s="5" t="s">
        <v>3584</v>
      </c>
      <c r="F1490" s="5" t="s">
        <v>851</v>
      </c>
      <c r="G1490" s="5" t="s">
        <v>3588</v>
      </c>
      <c r="H1490" s="51">
        <v>15600</v>
      </c>
      <c r="I1490" s="22">
        <v>4414.09</v>
      </c>
      <c r="J1490" s="22">
        <v>282.95</v>
      </c>
      <c r="K1490" s="22">
        <v>274.41000000000003</v>
      </c>
      <c r="L1490" s="47">
        <v>1000</v>
      </c>
      <c r="M1490" s="22">
        <v>4414.09</v>
      </c>
      <c r="N1490" s="22">
        <v>0</v>
      </c>
    </row>
    <row r="1491" spans="1:14" hidden="1" x14ac:dyDescent="0.25">
      <c r="A1491" s="5" t="s">
        <v>4913</v>
      </c>
      <c r="B1491" s="5" t="s">
        <v>3586</v>
      </c>
      <c r="C1491" s="5" t="s">
        <v>849</v>
      </c>
      <c r="D1491" s="5" t="s">
        <v>3583</v>
      </c>
      <c r="E1491" s="5" t="s">
        <v>3584</v>
      </c>
      <c r="F1491" s="5" t="s">
        <v>853</v>
      </c>
      <c r="G1491" s="5" t="s">
        <v>3603</v>
      </c>
      <c r="H1491" s="51">
        <v>0</v>
      </c>
      <c r="I1491" s="22">
        <v>0</v>
      </c>
      <c r="J1491" s="22">
        <v>0</v>
      </c>
      <c r="K1491" s="22">
        <v>925.64</v>
      </c>
      <c r="L1491" s="47">
        <v>1000</v>
      </c>
      <c r="M1491" s="22">
        <v>0</v>
      </c>
      <c r="N1491" s="22">
        <v>0</v>
      </c>
    </row>
    <row r="1492" spans="1:14" hidden="1" x14ac:dyDescent="0.25">
      <c r="A1492" s="5" t="s">
        <v>4914</v>
      </c>
      <c r="B1492" s="5" t="s">
        <v>3586</v>
      </c>
      <c r="C1492" s="5" t="s">
        <v>849</v>
      </c>
      <c r="D1492" s="5" t="s">
        <v>3583</v>
      </c>
      <c r="E1492" s="5" t="s">
        <v>3584</v>
      </c>
      <c r="F1492" s="5" t="s">
        <v>853</v>
      </c>
      <c r="G1492" s="5" t="s">
        <v>3603</v>
      </c>
      <c r="H1492" s="51">
        <v>0</v>
      </c>
      <c r="I1492" s="22">
        <v>0</v>
      </c>
      <c r="J1492" s="22">
        <v>0</v>
      </c>
      <c r="K1492" s="22">
        <v>818.3</v>
      </c>
      <c r="L1492" s="47">
        <v>1000</v>
      </c>
      <c r="M1492" s="22">
        <v>0</v>
      </c>
      <c r="N1492" s="22">
        <v>0</v>
      </c>
    </row>
    <row r="1493" spans="1:14" hidden="1" x14ac:dyDescent="0.25">
      <c r="A1493" s="5" t="s">
        <v>4915</v>
      </c>
      <c r="B1493" s="5" t="s">
        <v>3586</v>
      </c>
      <c r="C1493" s="5" t="s">
        <v>849</v>
      </c>
      <c r="D1493" s="5" t="s">
        <v>3583</v>
      </c>
      <c r="E1493" s="5" t="s">
        <v>3584</v>
      </c>
      <c r="F1493" s="5" t="s">
        <v>851</v>
      </c>
      <c r="G1493" s="5" t="s">
        <v>3588</v>
      </c>
      <c r="H1493" s="51">
        <v>1090000</v>
      </c>
      <c r="I1493" s="22">
        <v>18177.22</v>
      </c>
      <c r="J1493" s="22">
        <v>16.68</v>
      </c>
      <c r="K1493" s="22">
        <v>16.440000000000001</v>
      </c>
      <c r="L1493" s="47">
        <v>1000</v>
      </c>
      <c r="M1493" s="22">
        <v>18177.22</v>
      </c>
      <c r="N1493" s="22">
        <v>0</v>
      </c>
    </row>
    <row r="1494" spans="1:14" hidden="1" x14ac:dyDescent="0.25">
      <c r="A1494" s="5" t="s">
        <v>4916</v>
      </c>
      <c r="B1494" s="5" t="s">
        <v>3586</v>
      </c>
      <c r="C1494" s="5" t="s">
        <v>849</v>
      </c>
      <c r="D1494" s="5" t="s">
        <v>3583</v>
      </c>
      <c r="E1494" s="5" t="s">
        <v>3584</v>
      </c>
      <c r="F1494" s="5" t="s">
        <v>851</v>
      </c>
      <c r="G1494" s="5" t="s">
        <v>3588</v>
      </c>
      <c r="H1494" s="51">
        <v>22600</v>
      </c>
      <c r="I1494" s="22">
        <v>6319.85</v>
      </c>
      <c r="J1494" s="22">
        <v>279.64</v>
      </c>
      <c r="K1494" s="22">
        <v>272.17</v>
      </c>
      <c r="L1494" s="47">
        <v>1000</v>
      </c>
      <c r="M1494" s="22">
        <v>6319.85</v>
      </c>
      <c r="N1494" s="22">
        <v>0</v>
      </c>
    </row>
    <row r="1495" spans="1:14" hidden="1" x14ac:dyDescent="0.25">
      <c r="A1495" s="5" t="s">
        <v>4917</v>
      </c>
      <c r="B1495" s="5" t="s">
        <v>3586</v>
      </c>
      <c r="C1495" s="5" t="s">
        <v>849</v>
      </c>
      <c r="D1495" s="5" t="s">
        <v>3583</v>
      </c>
      <c r="E1495" s="5" t="s">
        <v>3584</v>
      </c>
      <c r="F1495" s="5" t="s">
        <v>851</v>
      </c>
      <c r="G1495" s="5" t="s">
        <v>3588</v>
      </c>
      <c r="H1495" s="51">
        <v>178800</v>
      </c>
      <c r="I1495" s="22">
        <v>16797.3</v>
      </c>
      <c r="J1495" s="22">
        <v>93.94</v>
      </c>
      <c r="K1495" s="22">
        <v>93.4</v>
      </c>
      <c r="L1495" s="47">
        <v>1000</v>
      </c>
      <c r="M1495" s="22">
        <v>16797.3</v>
      </c>
      <c r="N1495" s="22">
        <v>0</v>
      </c>
    </row>
    <row r="1496" spans="1:14" hidden="1" x14ac:dyDescent="0.25">
      <c r="A1496" s="5" t="s">
        <v>4918</v>
      </c>
      <c r="B1496" s="5" t="s">
        <v>3586</v>
      </c>
      <c r="C1496" s="5" t="s">
        <v>849</v>
      </c>
      <c r="D1496" s="5" t="s">
        <v>3583</v>
      </c>
      <c r="E1496" s="5" t="s">
        <v>3584</v>
      </c>
      <c r="F1496" s="5" t="s">
        <v>853</v>
      </c>
      <c r="G1496" s="5" t="s">
        <v>3588</v>
      </c>
      <c r="H1496" s="51">
        <v>0</v>
      </c>
      <c r="I1496" s="22">
        <v>0</v>
      </c>
      <c r="J1496" s="22">
        <v>0</v>
      </c>
      <c r="K1496" s="22">
        <v>17.43</v>
      </c>
      <c r="L1496" s="47">
        <v>1000</v>
      </c>
      <c r="M1496" s="22">
        <v>0</v>
      </c>
      <c r="N1496" s="22">
        <v>0</v>
      </c>
    </row>
    <row r="1497" spans="1:14" hidden="1" x14ac:dyDescent="0.25">
      <c r="A1497" s="5" t="s">
        <v>4919</v>
      </c>
      <c r="B1497" s="5" t="s">
        <v>3586</v>
      </c>
      <c r="C1497" s="5" t="s">
        <v>849</v>
      </c>
      <c r="D1497" s="5" t="s">
        <v>3583</v>
      </c>
      <c r="E1497" s="5" t="s">
        <v>3584</v>
      </c>
      <c r="F1497" s="5" t="s">
        <v>853</v>
      </c>
      <c r="G1497" s="5" t="s">
        <v>3588</v>
      </c>
      <c r="H1497" s="51">
        <v>0</v>
      </c>
      <c r="I1497" s="22">
        <v>0</v>
      </c>
      <c r="J1497" s="22">
        <v>0</v>
      </c>
      <c r="K1497" s="22">
        <v>269.85000000000002</v>
      </c>
      <c r="L1497" s="47">
        <v>1000</v>
      </c>
      <c r="M1497" s="22">
        <v>0</v>
      </c>
      <c r="N1497" s="22">
        <v>0</v>
      </c>
    </row>
    <row r="1498" spans="1:14" hidden="1" x14ac:dyDescent="0.25">
      <c r="A1498" s="5" t="s">
        <v>4920</v>
      </c>
      <c r="B1498" s="5" t="s">
        <v>3586</v>
      </c>
      <c r="C1498" s="5" t="s">
        <v>849</v>
      </c>
      <c r="D1498" s="5" t="s">
        <v>3583</v>
      </c>
      <c r="E1498" s="5" t="s">
        <v>3584</v>
      </c>
      <c r="F1498" s="5" t="s">
        <v>853</v>
      </c>
      <c r="G1498" s="5" t="s">
        <v>3588</v>
      </c>
      <c r="H1498" s="51">
        <v>0</v>
      </c>
      <c r="I1498" s="22">
        <v>0</v>
      </c>
      <c r="J1498" s="22">
        <v>0</v>
      </c>
      <c r="K1498" s="22">
        <v>94.05</v>
      </c>
      <c r="L1498" s="47">
        <v>1000</v>
      </c>
      <c r="M1498" s="22">
        <v>0</v>
      </c>
      <c r="N1498" s="22">
        <v>0</v>
      </c>
    </row>
    <row r="1499" spans="1:14" hidden="1" x14ac:dyDescent="0.25">
      <c r="A1499" s="5" t="s">
        <v>4921</v>
      </c>
      <c r="B1499" s="5" t="s">
        <v>3586</v>
      </c>
      <c r="C1499" s="5" t="s">
        <v>849</v>
      </c>
      <c r="D1499" s="5" t="s">
        <v>3583</v>
      </c>
      <c r="E1499" s="5" t="s">
        <v>3584</v>
      </c>
      <c r="F1499" s="5" t="s">
        <v>853</v>
      </c>
      <c r="G1499" s="5" t="s">
        <v>3588</v>
      </c>
      <c r="H1499" s="51">
        <v>0</v>
      </c>
      <c r="I1499" s="22">
        <v>0</v>
      </c>
      <c r="J1499" s="22">
        <v>0</v>
      </c>
      <c r="K1499" s="22">
        <v>94.05</v>
      </c>
      <c r="L1499" s="47">
        <v>1000</v>
      </c>
      <c r="M1499" s="22">
        <v>0</v>
      </c>
      <c r="N1499" s="22">
        <v>0</v>
      </c>
    </row>
    <row r="1500" spans="1:14" hidden="1" x14ac:dyDescent="0.25">
      <c r="A1500" s="5" t="s">
        <v>4922</v>
      </c>
      <c r="B1500" s="5" t="s">
        <v>3586</v>
      </c>
      <c r="C1500" s="5" t="s">
        <v>849</v>
      </c>
      <c r="D1500" s="5" t="s">
        <v>3583</v>
      </c>
      <c r="E1500" s="5" t="s">
        <v>3584</v>
      </c>
      <c r="F1500" s="5" t="s">
        <v>853</v>
      </c>
      <c r="G1500" s="5" t="s">
        <v>3588</v>
      </c>
      <c r="H1500" s="51">
        <v>0</v>
      </c>
      <c r="I1500" s="22">
        <v>0</v>
      </c>
      <c r="J1500" s="22">
        <v>0</v>
      </c>
      <c r="K1500" s="22">
        <v>269.85000000000002</v>
      </c>
      <c r="L1500" s="47">
        <v>1000</v>
      </c>
      <c r="M1500" s="22">
        <v>0</v>
      </c>
      <c r="N1500" s="22">
        <v>0</v>
      </c>
    </row>
    <row r="1501" spans="1:14" hidden="1" x14ac:dyDescent="0.25">
      <c r="A1501" s="5" t="s">
        <v>4923</v>
      </c>
      <c r="B1501" s="5" t="s">
        <v>3586</v>
      </c>
      <c r="C1501" s="5" t="s">
        <v>849</v>
      </c>
      <c r="D1501" s="5" t="s">
        <v>3583</v>
      </c>
      <c r="E1501" s="5" t="s">
        <v>3584</v>
      </c>
      <c r="F1501" s="5" t="s">
        <v>853</v>
      </c>
      <c r="G1501" s="5" t="s">
        <v>3588</v>
      </c>
      <c r="H1501" s="51">
        <v>0</v>
      </c>
      <c r="I1501" s="22">
        <v>0</v>
      </c>
      <c r="J1501" s="22">
        <v>0</v>
      </c>
      <c r="K1501" s="22">
        <v>16.600000000000001</v>
      </c>
      <c r="L1501" s="47">
        <v>1000</v>
      </c>
      <c r="M1501" s="22">
        <v>0</v>
      </c>
      <c r="N1501" s="22">
        <v>0</v>
      </c>
    </row>
    <row r="1502" spans="1:14" hidden="1" x14ac:dyDescent="0.25">
      <c r="A1502" s="5" t="s">
        <v>4924</v>
      </c>
      <c r="B1502" s="5" t="s">
        <v>3586</v>
      </c>
      <c r="C1502" s="5" t="s">
        <v>849</v>
      </c>
      <c r="D1502" s="5" t="s">
        <v>3583</v>
      </c>
      <c r="E1502" s="5" t="s">
        <v>3584</v>
      </c>
      <c r="F1502" s="5" t="s">
        <v>853</v>
      </c>
      <c r="G1502" s="5" t="s">
        <v>3588</v>
      </c>
      <c r="H1502" s="51">
        <v>0</v>
      </c>
      <c r="I1502" s="22">
        <v>0</v>
      </c>
      <c r="J1502" s="22">
        <v>0</v>
      </c>
      <c r="K1502" s="22">
        <v>94.05</v>
      </c>
      <c r="L1502" s="47">
        <v>1000</v>
      </c>
      <c r="M1502" s="22">
        <v>0</v>
      </c>
      <c r="N1502" s="22">
        <v>0</v>
      </c>
    </row>
    <row r="1503" spans="1:14" hidden="1" x14ac:dyDescent="0.25">
      <c r="A1503" s="5" t="s">
        <v>4925</v>
      </c>
      <c r="B1503" s="5" t="s">
        <v>3586</v>
      </c>
      <c r="C1503" s="5" t="s">
        <v>849</v>
      </c>
      <c r="D1503" s="5" t="s">
        <v>3583</v>
      </c>
      <c r="E1503" s="5" t="s">
        <v>3584</v>
      </c>
      <c r="F1503" s="5" t="s">
        <v>853</v>
      </c>
      <c r="G1503" s="5" t="s">
        <v>3588</v>
      </c>
      <c r="H1503" s="51">
        <v>0</v>
      </c>
      <c r="I1503" s="22">
        <v>0</v>
      </c>
      <c r="J1503" s="22">
        <v>0</v>
      </c>
      <c r="K1503" s="22">
        <v>17.43</v>
      </c>
      <c r="L1503" s="47">
        <v>1000</v>
      </c>
      <c r="M1503" s="22">
        <v>0</v>
      </c>
      <c r="N1503" s="22">
        <v>0</v>
      </c>
    </row>
    <row r="1504" spans="1:14" hidden="1" x14ac:dyDescent="0.25">
      <c r="A1504" s="5" t="s">
        <v>4926</v>
      </c>
      <c r="B1504" s="5" t="s">
        <v>3586</v>
      </c>
      <c r="C1504" s="5" t="s">
        <v>849</v>
      </c>
      <c r="D1504" s="5" t="s">
        <v>3583</v>
      </c>
      <c r="E1504" s="5" t="s">
        <v>3584</v>
      </c>
      <c r="F1504" s="5" t="s">
        <v>853</v>
      </c>
      <c r="G1504" s="5" t="s">
        <v>3588</v>
      </c>
      <c r="H1504" s="51">
        <v>0</v>
      </c>
      <c r="I1504" s="22">
        <v>0</v>
      </c>
      <c r="J1504" s="22">
        <v>0</v>
      </c>
      <c r="K1504" s="22">
        <v>269.85000000000002</v>
      </c>
      <c r="L1504" s="47">
        <v>1000</v>
      </c>
      <c r="M1504" s="22">
        <v>0</v>
      </c>
      <c r="N1504" s="22">
        <v>0</v>
      </c>
    </row>
    <row r="1505" spans="1:14" hidden="1" x14ac:dyDescent="0.25">
      <c r="A1505" s="5" t="s">
        <v>4927</v>
      </c>
      <c r="B1505" s="5" t="s">
        <v>3586</v>
      </c>
      <c r="C1505" s="5" t="s">
        <v>849</v>
      </c>
      <c r="D1505" s="5" t="s">
        <v>3583</v>
      </c>
      <c r="E1505" s="5" t="s">
        <v>3584</v>
      </c>
      <c r="F1505" s="5" t="s">
        <v>853</v>
      </c>
      <c r="G1505" s="5" t="s">
        <v>3603</v>
      </c>
      <c r="H1505" s="51">
        <v>0</v>
      </c>
      <c r="I1505" s="22">
        <v>0</v>
      </c>
      <c r="J1505" s="22">
        <v>0</v>
      </c>
      <c r="K1505" s="22">
        <v>864.55</v>
      </c>
      <c r="L1505" s="47">
        <v>1000</v>
      </c>
      <c r="M1505" s="22">
        <v>0</v>
      </c>
      <c r="N1505" s="22">
        <v>0</v>
      </c>
    </row>
    <row r="1506" spans="1:14" hidden="1" x14ac:dyDescent="0.25">
      <c r="A1506" s="5" t="s">
        <v>4928</v>
      </c>
      <c r="B1506" s="5" t="s">
        <v>3586</v>
      </c>
      <c r="C1506" s="5" t="s">
        <v>849</v>
      </c>
      <c r="D1506" s="5" t="s">
        <v>3583</v>
      </c>
      <c r="E1506" s="5" t="s">
        <v>3584</v>
      </c>
      <c r="F1506" s="5" t="s">
        <v>851</v>
      </c>
      <c r="G1506" s="5" t="s">
        <v>3588</v>
      </c>
      <c r="H1506" s="51">
        <v>945432</v>
      </c>
      <c r="I1506" s="22">
        <v>88052.22</v>
      </c>
      <c r="J1506" s="22">
        <v>93.13</v>
      </c>
      <c r="K1506" s="22">
        <v>94.05</v>
      </c>
      <c r="L1506" s="47">
        <v>1000</v>
      </c>
      <c r="M1506" s="22">
        <v>88052.22</v>
      </c>
      <c r="N1506" s="22">
        <v>0</v>
      </c>
    </row>
    <row r="1507" spans="1:14" hidden="1" x14ac:dyDescent="0.25">
      <c r="A1507" s="5" t="s">
        <v>4929</v>
      </c>
      <c r="B1507" s="5" t="s">
        <v>3586</v>
      </c>
      <c r="C1507" s="5" t="s">
        <v>849</v>
      </c>
      <c r="D1507" s="5" t="s">
        <v>3583</v>
      </c>
      <c r="E1507" s="5" t="s">
        <v>3584</v>
      </c>
      <c r="F1507" s="5" t="s">
        <v>851</v>
      </c>
      <c r="G1507" s="5" t="s">
        <v>3588</v>
      </c>
      <c r="H1507" s="51">
        <v>109500</v>
      </c>
      <c r="I1507" s="22">
        <v>30171.63</v>
      </c>
      <c r="J1507" s="22">
        <v>275.54000000000002</v>
      </c>
      <c r="K1507" s="22">
        <v>269.85000000000002</v>
      </c>
      <c r="L1507" s="47">
        <v>1000</v>
      </c>
      <c r="M1507" s="22">
        <v>30171.63</v>
      </c>
      <c r="N1507" s="22">
        <v>0</v>
      </c>
    </row>
    <row r="1508" spans="1:14" hidden="1" x14ac:dyDescent="0.25">
      <c r="A1508" s="5" t="s">
        <v>4930</v>
      </c>
      <c r="B1508" s="5" t="s">
        <v>3586</v>
      </c>
      <c r="C1508" s="5" t="s">
        <v>849</v>
      </c>
      <c r="D1508" s="5" t="s">
        <v>3583</v>
      </c>
      <c r="E1508" s="5" t="s">
        <v>3584</v>
      </c>
      <c r="F1508" s="5" t="s">
        <v>851</v>
      </c>
      <c r="G1508" s="5" t="s">
        <v>3588</v>
      </c>
      <c r="H1508" s="51">
        <v>4500646</v>
      </c>
      <c r="I1508" s="22">
        <v>75591.759999999995</v>
      </c>
      <c r="J1508" s="22">
        <v>16.8</v>
      </c>
      <c r="K1508" s="22">
        <v>16.059999999999999</v>
      </c>
      <c r="L1508" s="47">
        <v>1000</v>
      </c>
      <c r="M1508" s="22">
        <v>75591.759999999995</v>
      </c>
      <c r="N1508" s="22">
        <v>0</v>
      </c>
    </row>
    <row r="1509" spans="1:14" hidden="1" x14ac:dyDescent="0.25">
      <c r="A1509" s="5" t="s">
        <v>4931</v>
      </c>
      <c r="B1509" s="5" t="s">
        <v>3586</v>
      </c>
      <c r="C1509" s="5" t="s">
        <v>849</v>
      </c>
      <c r="D1509" s="5" t="s">
        <v>3583</v>
      </c>
      <c r="E1509" s="5" t="s">
        <v>3584</v>
      </c>
      <c r="F1509" s="5" t="s">
        <v>853</v>
      </c>
      <c r="G1509" s="5" t="s">
        <v>3603</v>
      </c>
      <c r="H1509" s="51">
        <v>0</v>
      </c>
      <c r="I1509" s="22">
        <v>0</v>
      </c>
      <c r="J1509" s="22">
        <v>0</v>
      </c>
      <c r="K1509" s="22">
        <v>1256.52</v>
      </c>
      <c r="L1509" s="47">
        <v>1000</v>
      </c>
      <c r="M1509" s="22">
        <v>0</v>
      </c>
      <c r="N1509" s="22">
        <v>0</v>
      </c>
    </row>
    <row r="1510" spans="1:14" hidden="1" x14ac:dyDescent="0.25">
      <c r="A1510" s="5" t="s">
        <v>4932</v>
      </c>
      <c r="B1510" s="5" t="s">
        <v>3586</v>
      </c>
      <c r="C1510" s="5" t="s">
        <v>849</v>
      </c>
      <c r="D1510" s="5" t="s">
        <v>3583</v>
      </c>
      <c r="E1510" s="5" t="s">
        <v>3584</v>
      </c>
      <c r="F1510" s="5" t="s">
        <v>853</v>
      </c>
      <c r="G1510" s="5" t="s">
        <v>3603</v>
      </c>
      <c r="H1510" s="51">
        <v>0</v>
      </c>
      <c r="I1510" s="22">
        <v>0</v>
      </c>
      <c r="J1510" s="22">
        <v>0</v>
      </c>
      <c r="K1510" s="22">
        <v>1298.33</v>
      </c>
      <c r="L1510" s="47">
        <v>1000</v>
      </c>
      <c r="M1510" s="22">
        <v>0</v>
      </c>
      <c r="N1510" s="22">
        <v>0</v>
      </c>
    </row>
    <row r="1511" spans="1:14" hidden="1" x14ac:dyDescent="0.25">
      <c r="A1511" s="5" t="s">
        <v>4933</v>
      </c>
      <c r="B1511" s="5" t="s">
        <v>3586</v>
      </c>
      <c r="C1511" s="5" t="s">
        <v>849</v>
      </c>
      <c r="D1511" s="5" t="s">
        <v>3583</v>
      </c>
      <c r="E1511" s="5" t="s">
        <v>3584</v>
      </c>
      <c r="F1511" s="5" t="s">
        <v>853</v>
      </c>
      <c r="G1511" s="5" t="s">
        <v>3603</v>
      </c>
      <c r="H1511" s="51">
        <v>0</v>
      </c>
      <c r="I1511" s="22">
        <v>0</v>
      </c>
      <c r="J1511" s="22">
        <v>0</v>
      </c>
      <c r="K1511" s="22">
        <v>1301.78</v>
      </c>
      <c r="L1511" s="47">
        <v>1000</v>
      </c>
      <c r="M1511" s="22">
        <v>0</v>
      </c>
      <c r="N1511" s="22">
        <v>0</v>
      </c>
    </row>
    <row r="1512" spans="1:14" hidden="1" x14ac:dyDescent="0.25">
      <c r="A1512" s="5" t="s">
        <v>4934</v>
      </c>
      <c r="B1512" s="5" t="s">
        <v>3586</v>
      </c>
      <c r="C1512" s="5" t="s">
        <v>849</v>
      </c>
      <c r="D1512" s="5" t="s">
        <v>3583</v>
      </c>
      <c r="E1512" s="5" t="s">
        <v>3584</v>
      </c>
      <c r="F1512" s="5" t="s">
        <v>853</v>
      </c>
      <c r="G1512" s="5" t="s">
        <v>3603</v>
      </c>
      <c r="H1512" s="51">
        <v>0</v>
      </c>
      <c r="I1512" s="22">
        <v>0</v>
      </c>
      <c r="J1512" s="22">
        <v>0</v>
      </c>
      <c r="K1512" s="22">
        <v>1341.04</v>
      </c>
      <c r="L1512" s="47">
        <v>1000</v>
      </c>
      <c r="M1512" s="22">
        <v>0</v>
      </c>
      <c r="N1512" s="22">
        <v>0</v>
      </c>
    </row>
    <row r="1513" spans="1:14" hidden="1" x14ac:dyDescent="0.25">
      <c r="A1513" s="5" t="s">
        <v>4935</v>
      </c>
      <c r="B1513" s="5" t="s">
        <v>3586</v>
      </c>
      <c r="C1513" s="5" t="s">
        <v>849</v>
      </c>
      <c r="D1513" s="5" t="s">
        <v>3583</v>
      </c>
      <c r="E1513" s="5" t="s">
        <v>3584</v>
      </c>
      <c r="F1513" s="5" t="s">
        <v>853</v>
      </c>
      <c r="G1513" s="5" t="s">
        <v>3588</v>
      </c>
      <c r="H1513" s="51">
        <v>0</v>
      </c>
      <c r="I1513" s="22">
        <v>0</v>
      </c>
      <c r="J1513" s="22">
        <v>0</v>
      </c>
      <c r="K1513" s="22">
        <v>320.79000000000002</v>
      </c>
      <c r="L1513" s="47">
        <v>1000</v>
      </c>
      <c r="M1513" s="22">
        <v>0</v>
      </c>
      <c r="N1513" s="22">
        <v>0</v>
      </c>
    </row>
    <row r="1514" spans="1:14" x14ac:dyDescent="0.25">
      <c r="A1514" s="5" t="s">
        <v>4936</v>
      </c>
      <c r="B1514" s="5" t="s">
        <v>3590</v>
      </c>
      <c r="C1514" s="5" t="s">
        <v>849</v>
      </c>
      <c r="D1514" s="5" t="s">
        <v>3583</v>
      </c>
      <c r="E1514" s="5" t="s">
        <v>3584</v>
      </c>
      <c r="F1514" s="5" t="s">
        <v>853</v>
      </c>
      <c r="G1514" s="5" t="s">
        <v>3603</v>
      </c>
      <c r="H1514" s="51">
        <v>0</v>
      </c>
      <c r="I1514" s="22">
        <v>0</v>
      </c>
      <c r="J1514" s="22">
        <v>0</v>
      </c>
      <c r="K1514" s="22">
        <v>4982.07</v>
      </c>
      <c r="L1514" s="47">
        <v>1000</v>
      </c>
      <c r="M1514" s="22">
        <v>0</v>
      </c>
      <c r="N1514" s="22">
        <v>0</v>
      </c>
    </row>
    <row r="1515" spans="1:14" x14ac:dyDescent="0.25">
      <c r="A1515" s="5" t="s">
        <v>4937</v>
      </c>
      <c r="B1515" s="5" t="s">
        <v>3590</v>
      </c>
      <c r="C1515" s="5" t="s">
        <v>849</v>
      </c>
      <c r="D1515" s="5" t="s">
        <v>3583</v>
      </c>
      <c r="E1515" s="5" t="s">
        <v>3584</v>
      </c>
      <c r="F1515" s="5" t="s">
        <v>853</v>
      </c>
      <c r="G1515" s="5" t="s">
        <v>3603</v>
      </c>
      <c r="H1515" s="51">
        <v>0</v>
      </c>
      <c r="I1515" s="22">
        <v>0</v>
      </c>
      <c r="J1515" s="22">
        <v>0</v>
      </c>
      <c r="K1515" s="22">
        <v>5850.32</v>
      </c>
      <c r="L1515" s="47">
        <v>1000</v>
      </c>
      <c r="M1515" s="22">
        <v>0</v>
      </c>
      <c r="N1515" s="22">
        <v>0</v>
      </c>
    </row>
    <row r="1516" spans="1:14" hidden="1" x14ac:dyDescent="0.25">
      <c r="A1516" s="5" t="s">
        <v>4938</v>
      </c>
      <c r="B1516" s="5" t="s">
        <v>3586</v>
      </c>
      <c r="C1516" s="5" t="s">
        <v>849</v>
      </c>
      <c r="D1516" s="5" t="s">
        <v>3583</v>
      </c>
      <c r="E1516" s="5" t="s">
        <v>3584</v>
      </c>
      <c r="F1516" s="5" t="s">
        <v>851</v>
      </c>
      <c r="G1516" s="5" t="s">
        <v>3585</v>
      </c>
      <c r="H1516" s="51">
        <v>48290</v>
      </c>
      <c r="I1516" s="22">
        <v>104514.87</v>
      </c>
      <c r="J1516" s="22">
        <v>2164.3200000000002</v>
      </c>
      <c r="K1516" s="22">
        <v>2172.16</v>
      </c>
      <c r="L1516" s="47">
        <v>1000</v>
      </c>
      <c r="M1516" s="22">
        <v>104514.87</v>
      </c>
      <c r="N1516" s="22">
        <v>0</v>
      </c>
    </row>
    <row r="1517" spans="1:14" hidden="1" x14ac:dyDescent="0.25">
      <c r="A1517" s="5" t="s">
        <v>4939</v>
      </c>
      <c r="B1517" s="5" t="s">
        <v>3586</v>
      </c>
      <c r="C1517" s="5" t="s">
        <v>849</v>
      </c>
      <c r="D1517" s="5" t="s">
        <v>3583</v>
      </c>
      <c r="E1517" s="5" t="s">
        <v>3584</v>
      </c>
      <c r="F1517" s="5" t="s">
        <v>853</v>
      </c>
      <c r="G1517" s="5" t="s">
        <v>3588</v>
      </c>
      <c r="H1517" s="51">
        <v>0</v>
      </c>
      <c r="I1517" s="22">
        <v>0</v>
      </c>
      <c r="J1517" s="22">
        <v>0</v>
      </c>
      <c r="K1517" s="22">
        <v>79.69</v>
      </c>
      <c r="L1517" s="47">
        <v>1000</v>
      </c>
      <c r="M1517" s="22">
        <v>0</v>
      </c>
      <c r="N1517" s="22">
        <v>0</v>
      </c>
    </row>
    <row r="1518" spans="1:14" hidden="1" x14ac:dyDescent="0.25">
      <c r="A1518" s="5" t="s">
        <v>4940</v>
      </c>
      <c r="B1518" s="5" t="s">
        <v>3582</v>
      </c>
      <c r="C1518" s="5" t="s">
        <v>849</v>
      </c>
      <c r="D1518" s="5" t="s">
        <v>3583</v>
      </c>
      <c r="E1518" s="5" t="s">
        <v>3584</v>
      </c>
      <c r="F1518" s="5" t="s">
        <v>851</v>
      </c>
      <c r="G1518" s="5" t="s">
        <v>3588</v>
      </c>
      <c r="H1518" s="51">
        <v>53400</v>
      </c>
      <c r="I1518" s="22">
        <v>4139.93</v>
      </c>
      <c r="J1518" s="22">
        <v>77.53</v>
      </c>
      <c r="K1518" s="22">
        <v>79.69</v>
      </c>
      <c r="L1518" s="47">
        <v>1000</v>
      </c>
      <c r="M1518" s="22">
        <v>4139.93</v>
      </c>
      <c r="N1518" s="22">
        <v>0</v>
      </c>
    </row>
    <row r="1519" spans="1:14" hidden="1" x14ac:dyDescent="0.25">
      <c r="A1519" s="5" t="s">
        <v>4941</v>
      </c>
      <c r="B1519" s="5" t="s">
        <v>3582</v>
      </c>
      <c r="C1519" s="5" t="s">
        <v>849</v>
      </c>
      <c r="D1519" s="5" t="s">
        <v>3583</v>
      </c>
      <c r="E1519" s="5" t="s">
        <v>3584</v>
      </c>
      <c r="F1519" s="5" t="s">
        <v>851</v>
      </c>
      <c r="G1519" s="5" t="s">
        <v>3588</v>
      </c>
      <c r="H1519" s="51">
        <v>301860</v>
      </c>
      <c r="I1519" s="22">
        <v>27687.8</v>
      </c>
      <c r="J1519" s="22">
        <v>91.72</v>
      </c>
      <c r="K1519" s="22">
        <v>89.4</v>
      </c>
      <c r="L1519" s="47">
        <v>1000</v>
      </c>
      <c r="M1519" s="22">
        <v>27687.8</v>
      </c>
      <c r="N1519" s="22">
        <v>0</v>
      </c>
    </row>
    <row r="1520" spans="1:14" hidden="1" x14ac:dyDescent="0.25">
      <c r="A1520" s="5" t="s">
        <v>4942</v>
      </c>
      <c r="B1520" s="5" t="s">
        <v>3582</v>
      </c>
      <c r="C1520" s="5" t="s">
        <v>849</v>
      </c>
      <c r="D1520" s="5" t="s">
        <v>3583</v>
      </c>
      <c r="E1520" s="5" t="s">
        <v>3584</v>
      </c>
      <c r="F1520" s="5" t="s">
        <v>851</v>
      </c>
      <c r="G1520" s="5" t="s">
        <v>3588</v>
      </c>
      <c r="H1520" s="51">
        <v>286800</v>
      </c>
      <c r="I1520" s="22">
        <v>22300.14</v>
      </c>
      <c r="J1520" s="22">
        <v>77.760000000000005</v>
      </c>
      <c r="K1520" s="22">
        <v>79.7</v>
      </c>
      <c r="L1520" s="47">
        <v>1000</v>
      </c>
      <c r="M1520" s="22">
        <v>22300.14</v>
      </c>
      <c r="N1520" s="22">
        <v>0</v>
      </c>
    </row>
    <row r="1521" spans="1:14" hidden="1" x14ac:dyDescent="0.25">
      <c r="A1521" s="5" t="s">
        <v>4943</v>
      </c>
      <c r="B1521" s="5" t="s">
        <v>3582</v>
      </c>
      <c r="C1521" s="5" t="s">
        <v>849</v>
      </c>
      <c r="D1521" s="5" t="s">
        <v>3583</v>
      </c>
      <c r="E1521" s="5" t="s">
        <v>3584</v>
      </c>
      <c r="F1521" s="5" t="s">
        <v>851</v>
      </c>
      <c r="G1521" s="5" t="s">
        <v>3588</v>
      </c>
      <c r="H1521" s="51">
        <v>86000</v>
      </c>
      <c r="I1521" s="22">
        <v>7887.4</v>
      </c>
      <c r="J1521" s="22">
        <v>91.71</v>
      </c>
      <c r="K1521" s="22">
        <v>89.4</v>
      </c>
      <c r="L1521" s="47">
        <v>1000</v>
      </c>
      <c r="M1521" s="22">
        <v>7887.4</v>
      </c>
      <c r="N1521" s="22">
        <v>0</v>
      </c>
    </row>
    <row r="1522" spans="1:14" hidden="1" x14ac:dyDescent="0.25">
      <c r="A1522" s="5" t="s">
        <v>4944</v>
      </c>
      <c r="B1522" s="5" t="s">
        <v>3582</v>
      </c>
      <c r="C1522" s="5" t="s">
        <v>849</v>
      </c>
      <c r="D1522" s="5" t="s">
        <v>3583</v>
      </c>
      <c r="E1522" s="5" t="s">
        <v>3584</v>
      </c>
      <c r="F1522" s="5" t="s">
        <v>851</v>
      </c>
      <c r="G1522" s="5" t="s">
        <v>3588</v>
      </c>
      <c r="H1522" s="51">
        <v>35260</v>
      </c>
      <c r="I1522" s="22">
        <v>3226.27</v>
      </c>
      <c r="J1522" s="22">
        <v>91.5</v>
      </c>
      <c r="K1522" s="22">
        <v>89.4</v>
      </c>
      <c r="L1522" s="47">
        <v>1000</v>
      </c>
      <c r="M1522" s="22">
        <v>3226.27</v>
      </c>
      <c r="N1522" s="22">
        <v>0</v>
      </c>
    </row>
    <row r="1523" spans="1:14" hidden="1" x14ac:dyDescent="0.25">
      <c r="A1523" s="5" t="s">
        <v>4945</v>
      </c>
      <c r="B1523" s="5" t="s">
        <v>3582</v>
      </c>
      <c r="C1523" s="5" t="s">
        <v>849</v>
      </c>
      <c r="D1523" s="5" t="s">
        <v>3583</v>
      </c>
      <c r="E1523" s="5" t="s">
        <v>3584</v>
      </c>
      <c r="F1523" s="5" t="s">
        <v>851</v>
      </c>
      <c r="G1523" s="5" t="s">
        <v>3588</v>
      </c>
      <c r="H1523" s="51">
        <v>72600</v>
      </c>
      <c r="I1523" s="22">
        <v>5623.35</v>
      </c>
      <c r="J1523" s="22">
        <v>77.459999999999994</v>
      </c>
      <c r="K1523" s="22">
        <v>79.7</v>
      </c>
      <c r="L1523" s="47">
        <v>1000</v>
      </c>
      <c r="M1523" s="22">
        <v>5623.35</v>
      </c>
      <c r="N1523" s="22">
        <v>0</v>
      </c>
    </row>
    <row r="1524" spans="1:14" hidden="1" x14ac:dyDescent="0.25">
      <c r="A1524" s="5" t="s">
        <v>4946</v>
      </c>
      <c r="B1524" s="5" t="s">
        <v>3582</v>
      </c>
      <c r="C1524" s="5" t="s">
        <v>849</v>
      </c>
      <c r="D1524" s="5" t="s">
        <v>3583</v>
      </c>
      <c r="E1524" s="5" t="s">
        <v>3584</v>
      </c>
      <c r="F1524" s="5" t="s">
        <v>851</v>
      </c>
      <c r="G1524" s="5" t="s">
        <v>3588</v>
      </c>
      <c r="H1524" s="51">
        <v>38400</v>
      </c>
      <c r="I1524" s="22">
        <v>2985.39</v>
      </c>
      <c r="J1524" s="22">
        <v>77.739999999999995</v>
      </c>
      <c r="K1524" s="22">
        <v>79.7</v>
      </c>
      <c r="L1524" s="47">
        <v>1000</v>
      </c>
      <c r="M1524" s="22">
        <v>2985.39</v>
      </c>
      <c r="N1524" s="22">
        <v>0</v>
      </c>
    </row>
    <row r="1525" spans="1:14" hidden="1" x14ac:dyDescent="0.25">
      <c r="A1525" s="5" t="s">
        <v>4947</v>
      </c>
      <c r="B1525" s="5" t="s">
        <v>3582</v>
      </c>
      <c r="C1525" s="5" t="s">
        <v>849</v>
      </c>
      <c r="D1525" s="5" t="s">
        <v>3583</v>
      </c>
      <c r="E1525" s="5" t="s">
        <v>3584</v>
      </c>
      <c r="F1525" s="5" t="s">
        <v>851</v>
      </c>
      <c r="G1525" s="5" t="s">
        <v>3588</v>
      </c>
      <c r="H1525" s="51">
        <v>31160</v>
      </c>
      <c r="I1525" s="22">
        <v>2893.72</v>
      </c>
      <c r="J1525" s="22">
        <v>92.87</v>
      </c>
      <c r="K1525" s="22">
        <v>89.4</v>
      </c>
      <c r="L1525" s="47">
        <v>1000</v>
      </c>
      <c r="M1525" s="22">
        <v>2893.72</v>
      </c>
      <c r="N1525" s="22">
        <v>0</v>
      </c>
    </row>
    <row r="1526" spans="1:14" hidden="1" x14ac:dyDescent="0.25">
      <c r="A1526" s="5" t="s">
        <v>4948</v>
      </c>
      <c r="B1526" s="5" t="s">
        <v>3586</v>
      </c>
      <c r="C1526" s="5" t="s">
        <v>849</v>
      </c>
      <c r="D1526" s="5" t="s">
        <v>3583</v>
      </c>
      <c r="E1526" s="5" t="s">
        <v>3584</v>
      </c>
      <c r="F1526" s="5" t="s">
        <v>853</v>
      </c>
      <c r="G1526" s="5" t="s">
        <v>3603</v>
      </c>
      <c r="H1526" s="51">
        <v>0</v>
      </c>
      <c r="I1526" s="22">
        <v>0</v>
      </c>
      <c r="J1526" s="22">
        <v>0</v>
      </c>
      <c r="K1526" s="22">
        <v>681.39</v>
      </c>
      <c r="L1526" s="47">
        <v>1000</v>
      </c>
      <c r="M1526" s="22">
        <v>0</v>
      </c>
      <c r="N1526" s="22">
        <v>0</v>
      </c>
    </row>
    <row r="1527" spans="1:14" hidden="1" x14ac:dyDescent="0.25">
      <c r="A1527" s="5" t="s">
        <v>4949</v>
      </c>
      <c r="B1527" s="5" t="s">
        <v>3586</v>
      </c>
      <c r="C1527" s="5" t="s">
        <v>849</v>
      </c>
      <c r="D1527" s="5" t="s">
        <v>3583</v>
      </c>
      <c r="E1527" s="5" t="s">
        <v>3584</v>
      </c>
      <c r="F1527" s="5" t="s">
        <v>853</v>
      </c>
      <c r="G1527" s="5" t="s">
        <v>3603</v>
      </c>
      <c r="H1527" s="51">
        <v>0</v>
      </c>
      <c r="I1527" s="22">
        <v>0</v>
      </c>
      <c r="J1527" s="22">
        <v>0</v>
      </c>
      <c r="K1527" s="22">
        <v>1329.41</v>
      </c>
      <c r="L1527" s="47">
        <v>1000</v>
      </c>
      <c r="M1527" s="22">
        <v>0</v>
      </c>
      <c r="N1527" s="22">
        <v>0</v>
      </c>
    </row>
    <row r="1528" spans="1:14" hidden="1" x14ac:dyDescent="0.25">
      <c r="A1528" s="5" t="s">
        <v>4950</v>
      </c>
      <c r="B1528" s="5" t="s">
        <v>3586</v>
      </c>
      <c r="C1528" s="5" t="s">
        <v>849</v>
      </c>
      <c r="D1528" s="5" t="s">
        <v>3583</v>
      </c>
      <c r="E1528" s="5" t="s">
        <v>3584</v>
      </c>
      <c r="F1528" s="5" t="s">
        <v>853</v>
      </c>
      <c r="G1528" s="5" t="s">
        <v>3603</v>
      </c>
      <c r="H1528" s="51">
        <v>0</v>
      </c>
      <c r="I1528" s="22">
        <v>0</v>
      </c>
      <c r="J1528" s="22">
        <v>0</v>
      </c>
      <c r="K1528" s="22">
        <v>1234.24</v>
      </c>
      <c r="L1528" s="47">
        <v>1000</v>
      </c>
      <c r="M1528" s="22">
        <v>0</v>
      </c>
      <c r="N1528" s="22">
        <v>0</v>
      </c>
    </row>
    <row r="1529" spans="1:14" hidden="1" x14ac:dyDescent="0.25">
      <c r="A1529" s="5" t="s">
        <v>4951</v>
      </c>
      <c r="B1529" s="5" t="s">
        <v>3586</v>
      </c>
      <c r="C1529" s="5" t="s">
        <v>849</v>
      </c>
      <c r="D1529" s="5" t="s">
        <v>3583</v>
      </c>
      <c r="E1529" s="5" t="s">
        <v>3584</v>
      </c>
      <c r="F1529" s="5" t="s">
        <v>853</v>
      </c>
      <c r="G1529" s="5" t="s">
        <v>3588</v>
      </c>
      <c r="H1529" s="51">
        <v>0</v>
      </c>
      <c r="I1529" s="22">
        <v>0</v>
      </c>
      <c r="J1529" s="22">
        <v>0</v>
      </c>
      <c r="K1529" s="22">
        <v>186.52</v>
      </c>
      <c r="L1529" s="47">
        <v>1000</v>
      </c>
      <c r="M1529" s="22">
        <v>0</v>
      </c>
      <c r="N1529" s="22">
        <v>0</v>
      </c>
    </row>
    <row r="1530" spans="1:14" hidden="1" x14ac:dyDescent="0.25">
      <c r="A1530" s="5" t="s">
        <v>4952</v>
      </c>
      <c r="B1530" s="5" t="s">
        <v>3586</v>
      </c>
      <c r="C1530" s="5" t="s">
        <v>849</v>
      </c>
      <c r="D1530" s="5" t="s">
        <v>3583</v>
      </c>
      <c r="E1530" s="5" t="s">
        <v>3584</v>
      </c>
      <c r="F1530" s="5" t="s">
        <v>853</v>
      </c>
      <c r="G1530" s="5" t="s">
        <v>3588</v>
      </c>
      <c r="H1530" s="51">
        <v>0</v>
      </c>
      <c r="I1530" s="22">
        <v>0</v>
      </c>
      <c r="J1530" s="22">
        <v>0</v>
      </c>
      <c r="K1530" s="22">
        <v>186.52</v>
      </c>
      <c r="L1530" s="47">
        <v>1000</v>
      </c>
      <c r="M1530" s="22">
        <v>0</v>
      </c>
      <c r="N1530" s="22">
        <v>0</v>
      </c>
    </row>
    <row r="1531" spans="1:14" hidden="1" x14ac:dyDescent="0.25">
      <c r="A1531" s="5" t="s">
        <v>4953</v>
      </c>
      <c r="B1531" s="5" t="s">
        <v>3586</v>
      </c>
      <c r="C1531" s="5" t="s">
        <v>849</v>
      </c>
      <c r="D1531" s="5" t="s">
        <v>3583</v>
      </c>
      <c r="E1531" s="5" t="s">
        <v>3584</v>
      </c>
      <c r="F1531" s="5" t="s">
        <v>853</v>
      </c>
      <c r="G1531" s="5" t="s">
        <v>3603</v>
      </c>
      <c r="H1531" s="51">
        <v>0</v>
      </c>
      <c r="I1531" s="22">
        <v>0</v>
      </c>
      <c r="J1531" s="22">
        <v>0</v>
      </c>
      <c r="K1531" s="22">
        <v>1144.4000000000001</v>
      </c>
      <c r="L1531" s="47">
        <v>1000</v>
      </c>
      <c r="M1531" s="22">
        <v>0</v>
      </c>
      <c r="N1531" s="22">
        <v>0</v>
      </c>
    </row>
    <row r="1532" spans="1:14" hidden="1" x14ac:dyDescent="0.25">
      <c r="A1532" s="5" t="s">
        <v>4954</v>
      </c>
      <c r="B1532" s="5" t="s">
        <v>3586</v>
      </c>
      <c r="C1532" s="5" t="s">
        <v>849</v>
      </c>
      <c r="D1532" s="5" t="s">
        <v>3583</v>
      </c>
      <c r="E1532" s="5" t="s">
        <v>3584</v>
      </c>
      <c r="F1532" s="5" t="s">
        <v>853</v>
      </c>
      <c r="G1532" s="5" t="s">
        <v>3603</v>
      </c>
      <c r="H1532" s="51">
        <v>0</v>
      </c>
      <c r="I1532" s="22">
        <v>0</v>
      </c>
      <c r="J1532" s="22">
        <v>0</v>
      </c>
      <c r="K1532" s="22">
        <v>968.47</v>
      </c>
      <c r="L1532" s="47">
        <v>1000</v>
      </c>
      <c r="M1532" s="22">
        <v>0</v>
      </c>
      <c r="N1532" s="22">
        <v>0</v>
      </c>
    </row>
    <row r="1533" spans="1:14" hidden="1" x14ac:dyDescent="0.25">
      <c r="A1533" s="5" t="s">
        <v>4955</v>
      </c>
      <c r="B1533" s="5" t="s">
        <v>3596</v>
      </c>
      <c r="C1533" s="5" t="s">
        <v>849</v>
      </c>
      <c r="D1533" s="5" t="s">
        <v>3583</v>
      </c>
      <c r="E1533" s="5" t="s">
        <v>3584</v>
      </c>
      <c r="F1533" s="5" t="s">
        <v>853</v>
      </c>
      <c r="G1533" s="5" t="s">
        <v>3588</v>
      </c>
      <c r="H1533" s="51">
        <v>0</v>
      </c>
      <c r="I1533" s="22">
        <v>0</v>
      </c>
      <c r="J1533" s="22">
        <v>0</v>
      </c>
      <c r="K1533" s="22">
        <v>598.5</v>
      </c>
      <c r="L1533" s="47">
        <v>1000</v>
      </c>
      <c r="M1533" s="22">
        <v>0</v>
      </c>
      <c r="N1533" s="22">
        <v>0</v>
      </c>
    </row>
    <row r="1534" spans="1:14" hidden="1" x14ac:dyDescent="0.25">
      <c r="A1534" s="5" t="s">
        <v>4956</v>
      </c>
      <c r="B1534" s="5" t="s">
        <v>3586</v>
      </c>
      <c r="C1534" s="5" t="s">
        <v>849</v>
      </c>
      <c r="D1534" s="5" t="s">
        <v>3583</v>
      </c>
      <c r="E1534" s="5" t="s">
        <v>3584</v>
      </c>
      <c r="F1534" s="5" t="s">
        <v>853</v>
      </c>
      <c r="G1534" s="5" t="s">
        <v>3588</v>
      </c>
      <c r="H1534" s="51">
        <v>0</v>
      </c>
      <c r="I1534" s="22">
        <v>0</v>
      </c>
      <c r="J1534" s="22">
        <v>146.38999999999999</v>
      </c>
      <c r="K1534" s="22">
        <v>203.22</v>
      </c>
      <c r="L1534" s="47">
        <v>1000</v>
      </c>
      <c r="M1534" s="22">
        <v>0</v>
      </c>
      <c r="N1534" s="22">
        <v>0</v>
      </c>
    </row>
    <row r="1535" spans="1:14" hidden="1" x14ac:dyDescent="0.25">
      <c r="A1535" s="5" t="s">
        <v>4957</v>
      </c>
      <c r="B1535" s="5" t="s">
        <v>3586</v>
      </c>
      <c r="C1535" s="5" t="s">
        <v>849</v>
      </c>
      <c r="D1535" s="5" t="s">
        <v>3583</v>
      </c>
      <c r="E1535" s="5" t="s">
        <v>3584</v>
      </c>
      <c r="F1535" s="5" t="s">
        <v>853</v>
      </c>
      <c r="G1535" s="5" t="s">
        <v>3588</v>
      </c>
      <c r="H1535" s="51">
        <v>0</v>
      </c>
      <c r="I1535" s="22">
        <v>0</v>
      </c>
      <c r="J1535" s="22">
        <v>0</v>
      </c>
      <c r="K1535" s="22">
        <v>104.53</v>
      </c>
      <c r="L1535" s="47">
        <v>1000</v>
      </c>
      <c r="M1535" s="22">
        <v>0</v>
      </c>
      <c r="N1535" s="22">
        <v>0</v>
      </c>
    </row>
    <row r="1536" spans="1:14" hidden="1" x14ac:dyDescent="0.25">
      <c r="A1536" s="5" t="s">
        <v>4958</v>
      </c>
      <c r="B1536" s="5" t="s">
        <v>3586</v>
      </c>
      <c r="C1536" s="5" t="s">
        <v>849</v>
      </c>
      <c r="D1536" s="5" t="s">
        <v>3583</v>
      </c>
      <c r="E1536" s="5" t="s">
        <v>3584</v>
      </c>
      <c r="F1536" s="5" t="s">
        <v>851</v>
      </c>
      <c r="G1536" s="5" t="s">
        <v>3588</v>
      </c>
      <c r="H1536" s="51">
        <v>4800</v>
      </c>
      <c r="I1536" s="22">
        <v>1504.55</v>
      </c>
      <c r="J1536" s="22">
        <v>313.45</v>
      </c>
      <c r="K1536" s="22">
        <v>307.14999999999998</v>
      </c>
      <c r="L1536" s="47">
        <v>1000</v>
      </c>
      <c r="M1536" s="22">
        <v>1504.55</v>
      </c>
      <c r="N1536" s="22">
        <v>0</v>
      </c>
    </row>
    <row r="1537" spans="1:14" hidden="1" x14ac:dyDescent="0.25">
      <c r="A1537" s="5" t="s">
        <v>4959</v>
      </c>
      <c r="B1537" s="5" t="s">
        <v>3586</v>
      </c>
      <c r="C1537" s="5" t="s">
        <v>849</v>
      </c>
      <c r="D1537" s="5" t="s">
        <v>3583</v>
      </c>
      <c r="E1537" s="5" t="s">
        <v>3584</v>
      </c>
      <c r="F1537" s="5" t="s">
        <v>853</v>
      </c>
      <c r="G1537" s="5" t="s">
        <v>3588</v>
      </c>
      <c r="H1537" s="51">
        <v>0</v>
      </c>
      <c r="I1537" s="22">
        <v>0</v>
      </c>
      <c r="J1537" s="22">
        <v>0</v>
      </c>
      <c r="K1537" s="22">
        <v>332.15</v>
      </c>
      <c r="L1537" s="47">
        <v>1000</v>
      </c>
      <c r="M1537" s="22">
        <v>0</v>
      </c>
      <c r="N1537" s="22">
        <v>0</v>
      </c>
    </row>
    <row r="1538" spans="1:14" hidden="1" x14ac:dyDescent="0.25">
      <c r="A1538" s="5" t="s">
        <v>4960</v>
      </c>
      <c r="B1538" s="5" t="s">
        <v>3586</v>
      </c>
      <c r="C1538" s="5" t="s">
        <v>849</v>
      </c>
      <c r="D1538" s="5" t="s">
        <v>3583</v>
      </c>
      <c r="E1538" s="5" t="s">
        <v>3584</v>
      </c>
      <c r="F1538" s="5" t="s">
        <v>853</v>
      </c>
      <c r="G1538" s="5" t="s">
        <v>3603</v>
      </c>
      <c r="H1538" s="51">
        <v>0</v>
      </c>
      <c r="I1538" s="22">
        <v>0</v>
      </c>
      <c r="J1538" s="22">
        <v>0</v>
      </c>
      <c r="K1538" s="22">
        <v>1112.82</v>
      </c>
      <c r="L1538" s="47">
        <v>1000</v>
      </c>
      <c r="M1538" s="22">
        <v>0</v>
      </c>
      <c r="N1538" s="22">
        <v>0</v>
      </c>
    </row>
    <row r="1539" spans="1:14" hidden="1" x14ac:dyDescent="0.25">
      <c r="A1539" s="5" t="s">
        <v>4961</v>
      </c>
      <c r="B1539" s="5" t="s">
        <v>3586</v>
      </c>
      <c r="C1539" s="5" t="s">
        <v>849</v>
      </c>
      <c r="D1539" s="5" t="s">
        <v>3583</v>
      </c>
      <c r="E1539" s="5" t="s">
        <v>3584</v>
      </c>
      <c r="F1539" s="5" t="s">
        <v>853</v>
      </c>
      <c r="G1539" s="5" t="s">
        <v>3603</v>
      </c>
      <c r="H1539" s="51">
        <v>0</v>
      </c>
      <c r="I1539" s="22">
        <v>0</v>
      </c>
      <c r="J1539" s="22">
        <v>0</v>
      </c>
      <c r="K1539" s="22">
        <v>1251.94</v>
      </c>
      <c r="L1539" s="47">
        <v>1000</v>
      </c>
      <c r="M1539" s="22">
        <v>0</v>
      </c>
      <c r="N1539" s="22">
        <v>0</v>
      </c>
    </row>
    <row r="1540" spans="1:14" hidden="1" x14ac:dyDescent="0.25">
      <c r="A1540" s="5" t="s">
        <v>4962</v>
      </c>
      <c r="B1540" s="5" t="s">
        <v>3586</v>
      </c>
      <c r="C1540" s="5" t="s">
        <v>849</v>
      </c>
      <c r="D1540" s="5" t="s">
        <v>3583</v>
      </c>
      <c r="E1540" s="5" t="s">
        <v>3584</v>
      </c>
      <c r="F1540" s="5" t="s">
        <v>853</v>
      </c>
      <c r="G1540" s="5" t="s">
        <v>3603</v>
      </c>
      <c r="H1540" s="51">
        <v>0</v>
      </c>
      <c r="I1540" s="22">
        <v>0</v>
      </c>
      <c r="J1540" s="22">
        <v>0</v>
      </c>
      <c r="K1540" s="22">
        <v>1069.8900000000001</v>
      </c>
      <c r="L1540" s="47">
        <v>1000</v>
      </c>
      <c r="M1540" s="22">
        <v>0</v>
      </c>
      <c r="N1540" s="22">
        <v>0</v>
      </c>
    </row>
    <row r="1541" spans="1:14" hidden="1" x14ac:dyDescent="0.25">
      <c r="A1541" s="5" t="s">
        <v>4963</v>
      </c>
      <c r="B1541" s="5" t="s">
        <v>3592</v>
      </c>
      <c r="C1541" s="5" t="s">
        <v>849</v>
      </c>
      <c r="D1541" s="5" t="s">
        <v>3583</v>
      </c>
      <c r="E1541" s="5" t="s">
        <v>3584</v>
      </c>
      <c r="F1541" s="5" t="s">
        <v>853</v>
      </c>
      <c r="G1541" s="5" t="s">
        <v>3603</v>
      </c>
      <c r="H1541" s="51">
        <v>0</v>
      </c>
      <c r="I1541" s="22">
        <v>0</v>
      </c>
      <c r="J1541" s="22">
        <v>0</v>
      </c>
      <c r="K1541" s="22">
        <v>1644.34</v>
      </c>
      <c r="L1541" s="47">
        <v>1000</v>
      </c>
      <c r="M1541" s="22">
        <v>0</v>
      </c>
      <c r="N1541" s="22">
        <v>0</v>
      </c>
    </row>
    <row r="1542" spans="1:14" hidden="1" x14ac:dyDescent="0.25">
      <c r="A1542" s="5" t="s">
        <v>4964</v>
      </c>
      <c r="B1542" s="5" t="s">
        <v>3582</v>
      </c>
      <c r="C1542" s="5" t="s">
        <v>849</v>
      </c>
      <c r="D1542" s="5" t="s">
        <v>3583</v>
      </c>
      <c r="E1542" s="5" t="s">
        <v>3584</v>
      </c>
      <c r="F1542" s="5" t="s">
        <v>853</v>
      </c>
      <c r="G1542" s="5" t="s">
        <v>3603</v>
      </c>
      <c r="H1542" s="51">
        <v>0</v>
      </c>
      <c r="I1542" s="22">
        <v>0</v>
      </c>
      <c r="J1542" s="22">
        <v>0</v>
      </c>
      <c r="K1542" s="22">
        <v>338.83</v>
      </c>
      <c r="L1542" s="47">
        <v>1000</v>
      </c>
      <c r="M1542" s="22">
        <v>0</v>
      </c>
      <c r="N1542" s="22">
        <v>0</v>
      </c>
    </row>
    <row r="1543" spans="1:14" hidden="1" x14ac:dyDescent="0.25">
      <c r="A1543" s="5" t="s">
        <v>4965</v>
      </c>
      <c r="B1543" s="5" t="s">
        <v>3582</v>
      </c>
      <c r="C1543" s="5" t="s">
        <v>849</v>
      </c>
      <c r="D1543" s="5" t="s">
        <v>3583</v>
      </c>
      <c r="E1543" s="5" t="s">
        <v>3584</v>
      </c>
      <c r="F1543" s="5" t="s">
        <v>851</v>
      </c>
      <c r="G1543" s="5" t="s">
        <v>3603</v>
      </c>
      <c r="H1543" s="51">
        <v>0</v>
      </c>
      <c r="I1543" s="22">
        <v>0</v>
      </c>
      <c r="J1543" s="22">
        <v>2847.19</v>
      </c>
      <c r="K1543" s="22">
        <v>2689.26</v>
      </c>
      <c r="L1543" s="47">
        <v>1000</v>
      </c>
      <c r="M1543" s="22">
        <v>0</v>
      </c>
      <c r="N1543" s="22">
        <v>0</v>
      </c>
    </row>
    <row r="1544" spans="1:14" hidden="1" x14ac:dyDescent="0.25">
      <c r="A1544" s="5" t="s">
        <v>4966</v>
      </c>
      <c r="B1544" s="5" t="s">
        <v>3586</v>
      </c>
      <c r="C1544" s="5" t="s">
        <v>849</v>
      </c>
      <c r="D1544" s="5" t="s">
        <v>3583</v>
      </c>
      <c r="E1544" s="5" t="s">
        <v>3584</v>
      </c>
      <c r="F1544" s="5" t="s">
        <v>853</v>
      </c>
      <c r="G1544" s="5" t="s">
        <v>3603</v>
      </c>
      <c r="H1544" s="51">
        <v>0</v>
      </c>
      <c r="I1544" s="22">
        <v>0</v>
      </c>
      <c r="J1544" s="22">
        <v>0</v>
      </c>
      <c r="K1544" s="22">
        <v>911.82</v>
      </c>
      <c r="L1544" s="47">
        <v>1000</v>
      </c>
      <c r="M1544" s="22">
        <v>0</v>
      </c>
      <c r="N1544" s="22">
        <v>0</v>
      </c>
    </row>
    <row r="1545" spans="1:14" hidden="1" x14ac:dyDescent="0.25">
      <c r="A1545" s="5" t="s">
        <v>4967</v>
      </c>
      <c r="B1545" s="5" t="s">
        <v>3586</v>
      </c>
      <c r="C1545" s="5" t="s">
        <v>849</v>
      </c>
      <c r="D1545" s="5" t="s">
        <v>3583</v>
      </c>
      <c r="E1545" s="5" t="s">
        <v>3584</v>
      </c>
      <c r="F1545" s="5" t="s">
        <v>853</v>
      </c>
      <c r="G1545" s="5" t="s">
        <v>3603</v>
      </c>
      <c r="H1545" s="51">
        <v>0</v>
      </c>
      <c r="I1545" s="22">
        <v>0</v>
      </c>
      <c r="J1545" s="22">
        <v>0</v>
      </c>
      <c r="K1545" s="22">
        <v>1043.31</v>
      </c>
      <c r="L1545" s="47">
        <v>1000</v>
      </c>
      <c r="M1545" s="22">
        <v>0</v>
      </c>
      <c r="N1545" s="22">
        <v>0</v>
      </c>
    </row>
    <row r="1546" spans="1:14" hidden="1" x14ac:dyDescent="0.25">
      <c r="A1546" s="5" t="s">
        <v>4968</v>
      </c>
      <c r="B1546" s="5" t="s">
        <v>3586</v>
      </c>
      <c r="C1546" s="5" t="s">
        <v>849</v>
      </c>
      <c r="D1546" s="5" t="s">
        <v>3583</v>
      </c>
      <c r="E1546" s="5" t="s">
        <v>3584</v>
      </c>
      <c r="F1546" s="5" t="s">
        <v>853</v>
      </c>
      <c r="G1546" s="5" t="s">
        <v>3603</v>
      </c>
      <c r="H1546" s="51">
        <v>0</v>
      </c>
      <c r="I1546" s="22">
        <v>0</v>
      </c>
      <c r="J1546" s="22">
        <v>0</v>
      </c>
      <c r="K1546" s="22">
        <v>959.22</v>
      </c>
      <c r="L1546" s="47">
        <v>1000</v>
      </c>
      <c r="M1546" s="22">
        <v>0</v>
      </c>
      <c r="N1546" s="22">
        <v>0</v>
      </c>
    </row>
    <row r="1547" spans="1:14" hidden="1" x14ac:dyDescent="0.25">
      <c r="A1547" s="5" t="s">
        <v>4969</v>
      </c>
      <c r="B1547" s="5" t="s">
        <v>3586</v>
      </c>
      <c r="C1547" s="5" t="s">
        <v>849</v>
      </c>
      <c r="D1547" s="5" t="s">
        <v>3583</v>
      </c>
      <c r="E1547" s="5" t="s">
        <v>3584</v>
      </c>
      <c r="F1547" s="5" t="s">
        <v>851</v>
      </c>
      <c r="G1547" s="5" t="s">
        <v>3588</v>
      </c>
      <c r="H1547" s="51">
        <v>5214</v>
      </c>
      <c r="I1547" s="22">
        <v>945.61</v>
      </c>
      <c r="J1547" s="22">
        <v>181.36</v>
      </c>
      <c r="K1547" s="22">
        <v>186.53</v>
      </c>
      <c r="L1547" s="47">
        <v>1000</v>
      </c>
      <c r="M1547" s="22">
        <v>945.61</v>
      </c>
      <c r="N1547" s="22">
        <v>0</v>
      </c>
    </row>
    <row r="1548" spans="1:14" hidden="1" x14ac:dyDescent="0.25">
      <c r="A1548" s="5" t="s">
        <v>4970</v>
      </c>
      <c r="B1548" s="5" t="s">
        <v>3586</v>
      </c>
      <c r="C1548" s="5" t="s">
        <v>849</v>
      </c>
      <c r="D1548" s="5" t="s">
        <v>3583</v>
      </c>
      <c r="E1548" s="5" t="s">
        <v>3584</v>
      </c>
      <c r="F1548" s="5" t="s">
        <v>853</v>
      </c>
      <c r="G1548" s="5" t="s">
        <v>3588</v>
      </c>
      <c r="H1548" s="51">
        <v>0</v>
      </c>
      <c r="I1548" s="22">
        <v>0</v>
      </c>
      <c r="J1548" s="22">
        <v>181.36</v>
      </c>
      <c r="K1548" s="22">
        <v>186.53</v>
      </c>
      <c r="L1548" s="47">
        <v>1000</v>
      </c>
      <c r="M1548" s="22">
        <v>0</v>
      </c>
      <c r="N1548" s="22">
        <v>0</v>
      </c>
    </row>
    <row r="1549" spans="1:14" hidden="1" x14ac:dyDescent="0.25">
      <c r="A1549" s="5" t="s">
        <v>4971</v>
      </c>
      <c r="B1549" s="5" t="s">
        <v>3586</v>
      </c>
      <c r="C1549" s="5" t="s">
        <v>849</v>
      </c>
      <c r="D1549" s="5" t="s">
        <v>3583</v>
      </c>
      <c r="E1549" s="5" t="s">
        <v>3584</v>
      </c>
      <c r="F1549" s="5" t="s">
        <v>853</v>
      </c>
      <c r="G1549" s="5" t="s">
        <v>3588</v>
      </c>
      <c r="H1549" s="51">
        <v>0</v>
      </c>
      <c r="I1549" s="22">
        <v>0</v>
      </c>
      <c r="J1549" s="22">
        <v>182.65</v>
      </c>
      <c r="K1549" s="22">
        <v>186.53</v>
      </c>
      <c r="L1549" s="47">
        <v>1000</v>
      </c>
      <c r="M1549" s="22">
        <v>0</v>
      </c>
      <c r="N1549" s="22">
        <v>0</v>
      </c>
    </row>
    <row r="1550" spans="1:14" hidden="1" x14ac:dyDescent="0.25">
      <c r="A1550" s="5" t="s">
        <v>4972</v>
      </c>
      <c r="B1550" s="5" t="s">
        <v>3586</v>
      </c>
      <c r="C1550" s="5" t="s">
        <v>849</v>
      </c>
      <c r="D1550" s="5" t="s">
        <v>3583</v>
      </c>
      <c r="E1550" s="5" t="s">
        <v>3584</v>
      </c>
      <c r="F1550" s="5" t="s">
        <v>851</v>
      </c>
      <c r="G1550" s="5" t="s">
        <v>3588</v>
      </c>
      <c r="H1550" s="51">
        <v>11200</v>
      </c>
      <c r="I1550" s="22">
        <v>2994.87</v>
      </c>
      <c r="J1550" s="22">
        <v>267.39999999999998</v>
      </c>
      <c r="K1550" s="22">
        <v>261.38</v>
      </c>
      <c r="L1550" s="47">
        <v>1000</v>
      </c>
      <c r="M1550" s="22">
        <v>2994.87</v>
      </c>
      <c r="N1550" s="22">
        <v>0</v>
      </c>
    </row>
    <row r="1551" spans="1:14" hidden="1" x14ac:dyDescent="0.25">
      <c r="A1551" s="5" t="s">
        <v>4973</v>
      </c>
      <c r="B1551" s="5" t="s">
        <v>3586</v>
      </c>
      <c r="C1551" s="5" t="s">
        <v>849</v>
      </c>
      <c r="D1551" s="5" t="s">
        <v>3583</v>
      </c>
      <c r="E1551" s="5" t="s">
        <v>3584</v>
      </c>
      <c r="F1551" s="5" t="s">
        <v>853</v>
      </c>
      <c r="G1551" s="5" t="s">
        <v>3603</v>
      </c>
      <c r="H1551" s="51">
        <v>0</v>
      </c>
      <c r="I1551" s="22">
        <v>0</v>
      </c>
      <c r="J1551" s="22">
        <v>0</v>
      </c>
      <c r="K1551" s="22">
        <v>1359.76</v>
      </c>
      <c r="L1551" s="47">
        <v>1000</v>
      </c>
      <c r="M1551" s="22">
        <v>0</v>
      </c>
      <c r="N1551" s="22">
        <v>0</v>
      </c>
    </row>
    <row r="1552" spans="1:14" hidden="1" x14ac:dyDescent="0.25">
      <c r="A1552" s="5" t="s">
        <v>4974</v>
      </c>
      <c r="B1552" s="5" t="s">
        <v>3586</v>
      </c>
      <c r="C1552" s="5" t="s">
        <v>849</v>
      </c>
      <c r="D1552" s="5" t="s">
        <v>3583</v>
      </c>
      <c r="E1552" s="5" t="s">
        <v>3584</v>
      </c>
      <c r="F1552" s="5" t="s">
        <v>853</v>
      </c>
      <c r="G1552" s="5" t="s">
        <v>3603</v>
      </c>
      <c r="H1552" s="51">
        <v>0</v>
      </c>
      <c r="I1552" s="22">
        <v>0</v>
      </c>
      <c r="J1552" s="22">
        <v>0</v>
      </c>
      <c r="K1552" s="22">
        <v>1394.46</v>
      </c>
      <c r="L1552" s="47">
        <v>1000</v>
      </c>
      <c r="M1552" s="22">
        <v>0</v>
      </c>
      <c r="N1552" s="22">
        <v>0</v>
      </c>
    </row>
    <row r="1553" spans="1:14" hidden="1" x14ac:dyDescent="0.25">
      <c r="A1553" s="5" t="s">
        <v>4975</v>
      </c>
      <c r="B1553" s="5" t="s">
        <v>3586</v>
      </c>
      <c r="C1553" s="5" t="s">
        <v>849</v>
      </c>
      <c r="D1553" s="5" t="s">
        <v>3583</v>
      </c>
      <c r="E1553" s="5" t="s">
        <v>3584</v>
      </c>
      <c r="F1553" s="5" t="s">
        <v>851</v>
      </c>
      <c r="G1553" s="5" t="s">
        <v>3588</v>
      </c>
      <c r="H1553" s="51">
        <v>105000</v>
      </c>
      <c r="I1553" s="22">
        <v>7212.09</v>
      </c>
      <c r="J1553" s="22">
        <v>68.69</v>
      </c>
      <c r="K1553" s="22">
        <v>60.28</v>
      </c>
      <c r="L1553" s="47">
        <v>1000</v>
      </c>
      <c r="M1553" s="22">
        <v>7212.09</v>
      </c>
      <c r="N1553" s="22">
        <v>0</v>
      </c>
    </row>
    <row r="1554" spans="1:14" hidden="1" x14ac:dyDescent="0.25">
      <c r="A1554" s="5" t="s">
        <v>4976</v>
      </c>
      <c r="B1554" s="5" t="s">
        <v>3586</v>
      </c>
      <c r="C1554" s="5" t="s">
        <v>849</v>
      </c>
      <c r="D1554" s="5" t="s">
        <v>3583</v>
      </c>
      <c r="E1554" s="5" t="s">
        <v>3584</v>
      </c>
      <c r="F1554" s="5" t="s">
        <v>851</v>
      </c>
      <c r="G1554" s="5" t="s">
        <v>3588</v>
      </c>
      <c r="H1554" s="51">
        <v>96000</v>
      </c>
      <c r="I1554" s="22">
        <v>6679.59</v>
      </c>
      <c r="J1554" s="22">
        <v>69.58</v>
      </c>
      <c r="K1554" s="22">
        <v>62</v>
      </c>
      <c r="L1554" s="47">
        <v>1000</v>
      </c>
      <c r="M1554" s="22">
        <v>6679.59</v>
      </c>
      <c r="N1554" s="22">
        <v>0</v>
      </c>
    </row>
    <row r="1555" spans="1:14" hidden="1" x14ac:dyDescent="0.25">
      <c r="A1555" s="5" t="s">
        <v>4977</v>
      </c>
      <c r="B1555" s="5" t="s">
        <v>3586</v>
      </c>
      <c r="C1555" s="5" t="s">
        <v>849</v>
      </c>
      <c r="D1555" s="5" t="s">
        <v>3583</v>
      </c>
      <c r="E1555" s="5" t="s">
        <v>3584</v>
      </c>
      <c r="F1555" s="5" t="s">
        <v>851</v>
      </c>
      <c r="G1555" s="5" t="s">
        <v>3588</v>
      </c>
      <c r="H1555" s="51">
        <v>184000</v>
      </c>
      <c r="I1555" s="22">
        <v>12019</v>
      </c>
      <c r="J1555" s="22">
        <v>65.319999999999993</v>
      </c>
      <c r="K1555" s="22">
        <v>60.28</v>
      </c>
      <c r="L1555" s="47">
        <v>1000</v>
      </c>
      <c r="M1555" s="22">
        <v>12019</v>
      </c>
      <c r="N1555" s="22">
        <v>0</v>
      </c>
    </row>
    <row r="1556" spans="1:14" hidden="1" x14ac:dyDescent="0.25">
      <c r="A1556" s="5" t="s">
        <v>4978</v>
      </c>
      <c r="B1556" s="5" t="s">
        <v>3586</v>
      </c>
      <c r="C1556" s="5" t="s">
        <v>849</v>
      </c>
      <c r="D1556" s="5" t="s">
        <v>3583</v>
      </c>
      <c r="E1556" s="5" t="s">
        <v>3584</v>
      </c>
      <c r="F1556" s="5" t="s">
        <v>851</v>
      </c>
      <c r="G1556" s="5" t="s">
        <v>3588</v>
      </c>
      <c r="H1556" s="51">
        <v>1600</v>
      </c>
      <c r="I1556" s="22">
        <v>465.03</v>
      </c>
      <c r="J1556" s="22">
        <v>290.64</v>
      </c>
      <c r="K1556" s="22">
        <v>246.14</v>
      </c>
      <c r="L1556" s="47">
        <v>1000</v>
      </c>
      <c r="M1556" s="22">
        <v>465.03</v>
      </c>
      <c r="N1556" s="22">
        <v>0</v>
      </c>
    </row>
    <row r="1557" spans="1:14" hidden="1" x14ac:dyDescent="0.25">
      <c r="A1557" s="5" t="s">
        <v>4979</v>
      </c>
      <c r="B1557" s="5" t="s">
        <v>3586</v>
      </c>
      <c r="C1557" s="5" t="s">
        <v>849</v>
      </c>
      <c r="D1557" s="5" t="s">
        <v>3583</v>
      </c>
      <c r="E1557" s="5" t="s">
        <v>3584</v>
      </c>
      <c r="F1557" s="5" t="s">
        <v>851</v>
      </c>
      <c r="G1557" s="5" t="s">
        <v>3588</v>
      </c>
      <c r="H1557" s="51">
        <v>190000</v>
      </c>
      <c r="I1557" s="22">
        <v>12604.68</v>
      </c>
      <c r="J1557" s="22">
        <v>66.34</v>
      </c>
      <c r="K1557" s="22">
        <v>62</v>
      </c>
      <c r="L1557" s="47">
        <v>1000</v>
      </c>
      <c r="M1557" s="22">
        <v>12604.68</v>
      </c>
      <c r="N1557" s="22">
        <v>0</v>
      </c>
    </row>
    <row r="1558" spans="1:14" hidden="1" x14ac:dyDescent="0.25">
      <c r="A1558" s="5" t="s">
        <v>4980</v>
      </c>
      <c r="B1558" s="5" t="s">
        <v>3586</v>
      </c>
      <c r="C1558" s="5" t="s">
        <v>849</v>
      </c>
      <c r="D1558" s="5" t="s">
        <v>3583</v>
      </c>
      <c r="E1558" s="5" t="s">
        <v>3584</v>
      </c>
      <c r="F1558" s="5" t="s">
        <v>851</v>
      </c>
      <c r="G1558" s="5" t="s">
        <v>3588</v>
      </c>
      <c r="H1558" s="51">
        <v>8000</v>
      </c>
      <c r="I1558" s="22">
        <v>2115.23</v>
      </c>
      <c r="J1558" s="22">
        <v>264.39999999999998</v>
      </c>
      <c r="K1558" s="22">
        <v>246.14</v>
      </c>
      <c r="L1558" s="47">
        <v>1000</v>
      </c>
      <c r="M1558" s="22">
        <v>2115.23</v>
      </c>
      <c r="N1558" s="22">
        <v>0</v>
      </c>
    </row>
    <row r="1559" spans="1:14" hidden="1" x14ac:dyDescent="0.25">
      <c r="A1559" s="5" t="s">
        <v>4981</v>
      </c>
      <c r="B1559" s="5" t="s">
        <v>3586</v>
      </c>
      <c r="C1559" s="5" t="s">
        <v>849</v>
      </c>
      <c r="D1559" s="5" t="s">
        <v>3583</v>
      </c>
      <c r="E1559" s="5" t="s">
        <v>3584</v>
      </c>
      <c r="F1559" s="5" t="s">
        <v>853</v>
      </c>
      <c r="G1559" s="5" t="s">
        <v>3588</v>
      </c>
      <c r="H1559" s="51">
        <v>0</v>
      </c>
      <c r="I1559" s="22">
        <v>0</v>
      </c>
      <c r="J1559" s="22">
        <v>0</v>
      </c>
      <c r="K1559" s="22">
        <v>62.5</v>
      </c>
      <c r="L1559" s="47">
        <v>1000</v>
      </c>
      <c r="M1559" s="22">
        <v>0</v>
      </c>
      <c r="N1559" s="22">
        <v>0</v>
      </c>
    </row>
    <row r="1560" spans="1:14" x14ac:dyDescent="0.25">
      <c r="A1560" s="5" t="s">
        <v>4982</v>
      </c>
      <c r="B1560" s="5" t="s">
        <v>3590</v>
      </c>
      <c r="C1560" s="5" t="s">
        <v>849</v>
      </c>
      <c r="D1560" s="5" t="s">
        <v>3583</v>
      </c>
      <c r="E1560" s="5" t="s">
        <v>3584</v>
      </c>
      <c r="F1560" s="5" t="s">
        <v>853</v>
      </c>
      <c r="G1560" s="5" t="s">
        <v>3603</v>
      </c>
      <c r="H1560" s="51">
        <v>0</v>
      </c>
      <c r="I1560" s="22">
        <v>0</v>
      </c>
      <c r="J1560" s="22">
        <v>0</v>
      </c>
      <c r="K1560" s="22">
        <v>4124.99</v>
      </c>
      <c r="L1560" s="47">
        <v>1000</v>
      </c>
      <c r="M1560" s="22">
        <v>0</v>
      </c>
      <c r="N1560" s="22">
        <v>0</v>
      </c>
    </row>
    <row r="1561" spans="1:14" x14ac:dyDescent="0.25">
      <c r="A1561" s="5" t="s">
        <v>4983</v>
      </c>
      <c r="B1561" s="5" t="s">
        <v>3590</v>
      </c>
      <c r="C1561" s="5" t="s">
        <v>849</v>
      </c>
      <c r="D1561" s="5" t="s">
        <v>3583</v>
      </c>
      <c r="E1561" s="5" t="s">
        <v>3584</v>
      </c>
      <c r="F1561" s="5" t="s">
        <v>853</v>
      </c>
      <c r="G1561" s="5" t="s">
        <v>3603</v>
      </c>
      <c r="H1561" s="51">
        <v>0</v>
      </c>
      <c r="I1561" s="22">
        <v>0</v>
      </c>
      <c r="J1561" s="22">
        <v>0</v>
      </c>
      <c r="K1561" s="22">
        <v>4754</v>
      </c>
      <c r="L1561" s="47">
        <v>1000</v>
      </c>
      <c r="M1561" s="22">
        <v>0</v>
      </c>
      <c r="N1561" s="22">
        <v>0</v>
      </c>
    </row>
    <row r="1562" spans="1:14" x14ac:dyDescent="0.25">
      <c r="A1562" s="5" t="s">
        <v>4984</v>
      </c>
      <c r="B1562" s="5" t="s">
        <v>3590</v>
      </c>
      <c r="C1562" s="5" t="s">
        <v>849</v>
      </c>
      <c r="D1562" s="5" t="s">
        <v>3583</v>
      </c>
      <c r="E1562" s="5" t="s">
        <v>3584</v>
      </c>
      <c r="F1562" s="5" t="s">
        <v>853</v>
      </c>
      <c r="G1562" s="5" t="s">
        <v>3588</v>
      </c>
      <c r="H1562" s="51">
        <v>0</v>
      </c>
      <c r="I1562" s="22">
        <v>0</v>
      </c>
      <c r="J1562" s="22">
        <v>0</v>
      </c>
      <c r="K1562" s="22">
        <v>79.69</v>
      </c>
      <c r="L1562" s="47">
        <v>1000</v>
      </c>
      <c r="M1562" s="22">
        <v>0</v>
      </c>
      <c r="N1562" s="22">
        <v>0</v>
      </c>
    </row>
    <row r="1563" spans="1:14" x14ac:dyDescent="0.25">
      <c r="A1563" s="5" t="s">
        <v>4985</v>
      </c>
      <c r="B1563" s="5" t="s">
        <v>3590</v>
      </c>
      <c r="C1563" s="5" t="s">
        <v>849</v>
      </c>
      <c r="D1563" s="5" t="s">
        <v>3583</v>
      </c>
      <c r="E1563" s="5" t="s">
        <v>3584</v>
      </c>
      <c r="F1563" s="5" t="s">
        <v>853</v>
      </c>
      <c r="G1563" s="5" t="s">
        <v>3588</v>
      </c>
      <c r="H1563" s="51">
        <v>0</v>
      </c>
      <c r="I1563" s="22">
        <v>0</v>
      </c>
      <c r="J1563" s="22">
        <v>0</v>
      </c>
      <c r="K1563" s="22">
        <v>90.53</v>
      </c>
      <c r="L1563" s="47">
        <v>1000</v>
      </c>
      <c r="M1563" s="22">
        <v>0</v>
      </c>
      <c r="N1563" s="22">
        <v>0</v>
      </c>
    </row>
    <row r="1564" spans="1:14" x14ac:dyDescent="0.25">
      <c r="A1564" s="5" t="s">
        <v>4986</v>
      </c>
      <c r="B1564" s="5" t="s">
        <v>3590</v>
      </c>
      <c r="C1564" s="5" t="s">
        <v>849</v>
      </c>
      <c r="D1564" s="5" t="s">
        <v>3583</v>
      </c>
      <c r="E1564" s="5" t="s">
        <v>3584</v>
      </c>
      <c r="F1564" s="5" t="s">
        <v>853</v>
      </c>
      <c r="G1564" s="5" t="s">
        <v>3588</v>
      </c>
      <c r="H1564" s="51">
        <v>0</v>
      </c>
      <c r="I1564" s="22">
        <v>0</v>
      </c>
      <c r="J1564" s="22">
        <v>0</v>
      </c>
      <c r="K1564" s="22">
        <v>79.69</v>
      </c>
      <c r="L1564" s="47">
        <v>1000</v>
      </c>
      <c r="M1564" s="22">
        <v>0</v>
      </c>
      <c r="N1564" s="22">
        <v>0</v>
      </c>
    </row>
    <row r="1565" spans="1:14" x14ac:dyDescent="0.25">
      <c r="A1565" s="5" t="s">
        <v>4987</v>
      </c>
      <c r="B1565" s="5" t="s">
        <v>3590</v>
      </c>
      <c r="C1565" s="5" t="s">
        <v>849</v>
      </c>
      <c r="D1565" s="5" t="s">
        <v>3583</v>
      </c>
      <c r="E1565" s="5" t="s">
        <v>3584</v>
      </c>
      <c r="F1565" s="5" t="s">
        <v>853</v>
      </c>
      <c r="G1565" s="5" t="s">
        <v>3588</v>
      </c>
      <c r="H1565" s="51">
        <v>0</v>
      </c>
      <c r="I1565" s="22">
        <v>0</v>
      </c>
      <c r="J1565" s="22">
        <v>0</v>
      </c>
      <c r="K1565" s="22">
        <v>90.53</v>
      </c>
      <c r="L1565" s="47">
        <v>1000</v>
      </c>
      <c r="M1565" s="22">
        <v>0</v>
      </c>
      <c r="N1565" s="22">
        <v>0</v>
      </c>
    </row>
    <row r="1566" spans="1:14" x14ac:dyDescent="0.25">
      <c r="A1566" s="5" t="s">
        <v>4988</v>
      </c>
      <c r="B1566" s="5" t="s">
        <v>3590</v>
      </c>
      <c r="C1566" s="5" t="s">
        <v>849</v>
      </c>
      <c r="D1566" s="5" t="s">
        <v>3583</v>
      </c>
      <c r="E1566" s="5" t="s">
        <v>3584</v>
      </c>
      <c r="F1566" s="5" t="s">
        <v>853</v>
      </c>
      <c r="G1566" s="5" t="s">
        <v>3603</v>
      </c>
      <c r="H1566" s="51">
        <v>0</v>
      </c>
      <c r="I1566" s="22">
        <v>0</v>
      </c>
      <c r="J1566" s="22">
        <v>0</v>
      </c>
      <c r="K1566" s="22">
        <v>2212.56</v>
      </c>
      <c r="L1566" s="47">
        <v>1000</v>
      </c>
      <c r="M1566" s="22">
        <v>0</v>
      </c>
      <c r="N1566" s="22">
        <v>0</v>
      </c>
    </row>
    <row r="1567" spans="1:14" x14ac:dyDescent="0.25">
      <c r="A1567" s="5" t="s">
        <v>4989</v>
      </c>
      <c r="B1567" s="5" t="s">
        <v>3590</v>
      </c>
      <c r="C1567" s="5" t="s">
        <v>849</v>
      </c>
      <c r="D1567" s="5" t="s">
        <v>3583</v>
      </c>
      <c r="E1567" s="5" t="s">
        <v>3584</v>
      </c>
      <c r="F1567" s="5" t="s">
        <v>853</v>
      </c>
      <c r="G1567" s="5" t="s">
        <v>3588</v>
      </c>
      <c r="H1567" s="51">
        <v>0</v>
      </c>
      <c r="I1567" s="22">
        <v>0</v>
      </c>
      <c r="J1567" s="22">
        <v>0</v>
      </c>
      <c r="K1567" s="22">
        <v>280.72000000000003</v>
      </c>
      <c r="L1567" s="47">
        <v>1000</v>
      </c>
      <c r="M1567" s="22">
        <v>0</v>
      </c>
      <c r="N1567" s="22">
        <v>0</v>
      </c>
    </row>
    <row r="1568" spans="1:14" x14ac:dyDescent="0.25">
      <c r="A1568" s="5" t="s">
        <v>4990</v>
      </c>
      <c r="B1568" s="5" t="s">
        <v>3590</v>
      </c>
      <c r="C1568" s="5" t="s">
        <v>849</v>
      </c>
      <c r="D1568" s="5" t="s">
        <v>3583</v>
      </c>
      <c r="E1568" s="5" t="s">
        <v>3584</v>
      </c>
      <c r="F1568" s="5" t="s">
        <v>853</v>
      </c>
      <c r="G1568" s="5" t="s">
        <v>3588</v>
      </c>
      <c r="H1568" s="51">
        <v>0</v>
      </c>
      <c r="I1568" s="22">
        <v>0</v>
      </c>
      <c r="J1568" s="22">
        <v>0</v>
      </c>
      <c r="K1568" s="22">
        <v>116.65</v>
      </c>
      <c r="L1568" s="47">
        <v>1000</v>
      </c>
      <c r="M1568" s="22">
        <v>0</v>
      </c>
      <c r="N1568" s="22">
        <v>0</v>
      </c>
    </row>
    <row r="1569" spans="1:14" hidden="1" x14ac:dyDescent="0.25">
      <c r="A1569" s="5" t="s">
        <v>4991</v>
      </c>
      <c r="B1569" s="5" t="s">
        <v>3586</v>
      </c>
      <c r="C1569" s="5" t="s">
        <v>849</v>
      </c>
      <c r="D1569" s="5" t="s">
        <v>3583</v>
      </c>
      <c r="E1569" s="5" t="s">
        <v>3584</v>
      </c>
      <c r="F1569" s="5" t="s">
        <v>853</v>
      </c>
      <c r="G1569" s="5" t="s">
        <v>3603</v>
      </c>
      <c r="H1569" s="51">
        <v>0</v>
      </c>
      <c r="I1569" s="22">
        <v>0</v>
      </c>
      <c r="J1569" s="22">
        <v>0</v>
      </c>
      <c r="K1569" s="22">
        <v>1371.99</v>
      </c>
      <c r="L1569" s="47">
        <v>1000</v>
      </c>
      <c r="M1569" s="22">
        <v>0</v>
      </c>
      <c r="N1569" s="22">
        <v>0</v>
      </c>
    </row>
    <row r="1570" spans="1:14" hidden="1" x14ac:dyDescent="0.25">
      <c r="A1570" s="5" t="s">
        <v>4992</v>
      </c>
      <c r="B1570" s="5" t="s">
        <v>3586</v>
      </c>
      <c r="C1570" s="5" t="s">
        <v>849</v>
      </c>
      <c r="D1570" s="5" t="s">
        <v>3583</v>
      </c>
      <c r="E1570" s="5" t="s">
        <v>3584</v>
      </c>
      <c r="F1570" s="5" t="s">
        <v>853</v>
      </c>
      <c r="G1570" s="5" t="s">
        <v>3588</v>
      </c>
      <c r="H1570" s="51">
        <v>0</v>
      </c>
      <c r="I1570" s="22">
        <v>0</v>
      </c>
      <c r="J1570" s="22">
        <v>0</v>
      </c>
      <c r="K1570" s="22">
        <v>186.52</v>
      </c>
      <c r="L1570" s="47">
        <v>1000</v>
      </c>
      <c r="M1570" s="22">
        <v>0</v>
      </c>
      <c r="N1570" s="22">
        <v>0</v>
      </c>
    </row>
    <row r="1571" spans="1:14" x14ac:dyDescent="0.25">
      <c r="A1571" s="5" t="s">
        <v>4993</v>
      </c>
      <c r="B1571" s="5" t="s">
        <v>3590</v>
      </c>
      <c r="C1571" s="5" t="s">
        <v>849</v>
      </c>
      <c r="D1571" s="5" t="s">
        <v>3583</v>
      </c>
      <c r="E1571" s="5" t="s">
        <v>3584</v>
      </c>
      <c r="F1571" s="5" t="s">
        <v>853</v>
      </c>
      <c r="G1571" s="5" t="s">
        <v>3603</v>
      </c>
      <c r="H1571" s="51">
        <v>0</v>
      </c>
      <c r="I1571" s="22">
        <v>0</v>
      </c>
      <c r="J1571" s="22">
        <v>0</v>
      </c>
      <c r="K1571" s="22">
        <v>1410.1</v>
      </c>
      <c r="L1571" s="47">
        <v>1000</v>
      </c>
      <c r="M1571" s="22">
        <v>0</v>
      </c>
      <c r="N1571" s="22">
        <v>0</v>
      </c>
    </row>
    <row r="1572" spans="1:14" x14ac:dyDescent="0.25">
      <c r="A1572" s="5" t="s">
        <v>4994</v>
      </c>
      <c r="B1572" s="5" t="s">
        <v>3590</v>
      </c>
      <c r="C1572" s="5" t="s">
        <v>849</v>
      </c>
      <c r="D1572" s="5" t="s">
        <v>3583</v>
      </c>
      <c r="E1572" s="5" t="s">
        <v>3584</v>
      </c>
      <c r="F1572" s="5" t="s">
        <v>853</v>
      </c>
      <c r="G1572" s="5" t="s">
        <v>3603</v>
      </c>
      <c r="H1572" s="51">
        <v>0</v>
      </c>
      <c r="I1572" s="22">
        <v>0</v>
      </c>
      <c r="J1572" s="22">
        <v>0</v>
      </c>
      <c r="K1572" s="22">
        <v>1622.13</v>
      </c>
      <c r="L1572" s="47">
        <v>1000</v>
      </c>
      <c r="M1572" s="22">
        <v>0</v>
      </c>
      <c r="N1572" s="22">
        <v>0</v>
      </c>
    </row>
    <row r="1573" spans="1:14" x14ac:dyDescent="0.25">
      <c r="A1573" s="5" t="s">
        <v>4995</v>
      </c>
      <c r="B1573" s="5" t="s">
        <v>3590</v>
      </c>
      <c r="C1573" s="5" t="s">
        <v>849</v>
      </c>
      <c r="D1573" s="5" t="s">
        <v>3583</v>
      </c>
      <c r="E1573" s="5" t="s">
        <v>3584</v>
      </c>
      <c r="F1573" s="5" t="s">
        <v>853</v>
      </c>
      <c r="G1573" s="5" t="s">
        <v>3588</v>
      </c>
      <c r="H1573" s="51">
        <v>0</v>
      </c>
      <c r="I1573" s="22">
        <v>0</v>
      </c>
      <c r="J1573" s="22">
        <v>0</v>
      </c>
      <c r="K1573" s="22">
        <v>110.63</v>
      </c>
      <c r="L1573" s="47">
        <v>1000</v>
      </c>
      <c r="M1573" s="22">
        <v>0</v>
      </c>
      <c r="N1573" s="22">
        <v>0</v>
      </c>
    </row>
    <row r="1574" spans="1:14" x14ac:dyDescent="0.25">
      <c r="A1574" s="5" t="s">
        <v>4996</v>
      </c>
      <c r="B1574" s="5" t="s">
        <v>3590</v>
      </c>
      <c r="C1574" s="5" t="s">
        <v>849</v>
      </c>
      <c r="D1574" s="5" t="s">
        <v>3583</v>
      </c>
      <c r="E1574" s="5" t="s">
        <v>3584</v>
      </c>
      <c r="F1574" s="5" t="s">
        <v>853</v>
      </c>
      <c r="G1574" s="5" t="s">
        <v>3588</v>
      </c>
      <c r="H1574" s="51">
        <v>0</v>
      </c>
      <c r="I1574" s="22">
        <v>0</v>
      </c>
      <c r="J1574" s="22">
        <v>0</v>
      </c>
      <c r="K1574" s="22">
        <v>217.45</v>
      </c>
      <c r="L1574" s="47">
        <v>1000</v>
      </c>
      <c r="M1574" s="22">
        <v>0</v>
      </c>
      <c r="N1574" s="22">
        <v>0</v>
      </c>
    </row>
    <row r="1575" spans="1:14" x14ac:dyDescent="0.25">
      <c r="A1575" s="5" t="s">
        <v>4997</v>
      </c>
      <c r="B1575" s="5" t="s">
        <v>3590</v>
      </c>
      <c r="C1575" s="5" t="s">
        <v>849</v>
      </c>
      <c r="D1575" s="5" t="s">
        <v>3583</v>
      </c>
      <c r="E1575" s="5" t="s">
        <v>3584</v>
      </c>
      <c r="F1575" s="5" t="s">
        <v>853</v>
      </c>
      <c r="G1575" s="5" t="s">
        <v>3588</v>
      </c>
      <c r="H1575" s="51">
        <v>0</v>
      </c>
      <c r="I1575" s="22">
        <v>0</v>
      </c>
      <c r="J1575" s="22">
        <v>0</v>
      </c>
      <c r="K1575" s="22">
        <v>217.45</v>
      </c>
      <c r="L1575" s="47">
        <v>1000</v>
      </c>
      <c r="M1575" s="22">
        <v>0</v>
      </c>
      <c r="N1575" s="22">
        <v>0</v>
      </c>
    </row>
    <row r="1576" spans="1:14" x14ac:dyDescent="0.25">
      <c r="A1576" s="5" t="s">
        <v>4998</v>
      </c>
      <c r="B1576" s="5" t="s">
        <v>3590</v>
      </c>
      <c r="C1576" s="5" t="s">
        <v>849</v>
      </c>
      <c r="D1576" s="5" t="s">
        <v>3583</v>
      </c>
      <c r="E1576" s="5" t="s">
        <v>3584</v>
      </c>
      <c r="F1576" s="5" t="s">
        <v>853</v>
      </c>
      <c r="G1576" s="5" t="s">
        <v>3588</v>
      </c>
      <c r="H1576" s="51">
        <v>0</v>
      </c>
      <c r="I1576" s="22">
        <v>0</v>
      </c>
      <c r="J1576" s="22">
        <v>0</v>
      </c>
      <c r="K1576" s="22">
        <v>110.63</v>
      </c>
      <c r="L1576" s="47">
        <v>1000</v>
      </c>
      <c r="M1576" s="22">
        <v>0</v>
      </c>
      <c r="N1576" s="22">
        <v>0</v>
      </c>
    </row>
    <row r="1577" spans="1:14" hidden="1" x14ac:dyDescent="0.25">
      <c r="A1577" s="5" t="s">
        <v>4999</v>
      </c>
      <c r="B1577" s="5" t="s">
        <v>3582</v>
      </c>
      <c r="C1577" s="5" t="s">
        <v>849</v>
      </c>
      <c r="D1577" s="5" t="s">
        <v>3583</v>
      </c>
      <c r="E1577" s="5" t="s">
        <v>3584</v>
      </c>
      <c r="F1577" s="5" t="s">
        <v>853</v>
      </c>
      <c r="G1577" s="5" t="s">
        <v>3603</v>
      </c>
      <c r="H1577" s="51">
        <v>0</v>
      </c>
      <c r="I1577" s="22">
        <v>0</v>
      </c>
      <c r="J1577" s="22">
        <v>4719.62</v>
      </c>
      <c r="K1577" s="22">
        <v>4855.8500000000004</v>
      </c>
      <c r="L1577" s="47">
        <v>1000</v>
      </c>
      <c r="M1577" s="22">
        <v>0</v>
      </c>
      <c r="N1577" s="22">
        <v>0</v>
      </c>
    </row>
    <row r="1578" spans="1:14" hidden="1" x14ac:dyDescent="0.25">
      <c r="A1578" s="5" t="s">
        <v>4999</v>
      </c>
      <c r="B1578" s="5" t="s">
        <v>3586</v>
      </c>
      <c r="C1578" s="5" t="s">
        <v>849</v>
      </c>
      <c r="D1578" s="5" t="s">
        <v>3583</v>
      </c>
      <c r="E1578" s="5" t="s">
        <v>3584</v>
      </c>
      <c r="F1578" s="5" t="s">
        <v>853</v>
      </c>
      <c r="G1578" s="5" t="s">
        <v>3603</v>
      </c>
      <c r="H1578" s="51">
        <v>0</v>
      </c>
      <c r="I1578" s="22">
        <v>0</v>
      </c>
      <c r="J1578" s="22">
        <v>0</v>
      </c>
      <c r="K1578" s="22">
        <v>4855.8500000000004</v>
      </c>
      <c r="L1578" s="47">
        <v>1000</v>
      </c>
      <c r="M1578" s="22">
        <v>0</v>
      </c>
      <c r="N1578" s="22">
        <v>0</v>
      </c>
    </row>
    <row r="1579" spans="1:14" hidden="1" x14ac:dyDescent="0.25">
      <c r="A1579" s="5" t="s">
        <v>5000</v>
      </c>
      <c r="B1579" s="5" t="s">
        <v>3586</v>
      </c>
      <c r="C1579" s="5" t="s">
        <v>849</v>
      </c>
      <c r="D1579" s="5" t="s">
        <v>3583</v>
      </c>
      <c r="E1579" s="5" t="s">
        <v>3584</v>
      </c>
      <c r="F1579" s="5" t="s">
        <v>851</v>
      </c>
      <c r="G1579" s="5" t="s">
        <v>3588</v>
      </c>
      <c r="H1579" s="51">
        <v>38400</v>
      </c>
      <c r="I1579" s="22">
        <v>3276.34</v>
      </c>
      <c r="J1579" s="22">
        <v>85.32</v>
      </c>
      <c r="K1579" s="22">
        <v>79.69</v>
      </c>
      <c r="L1579" s="47">
        <v>1000</v>
      </c>
      <c r="M1579" s="22">
        <v>3276.34</v>
      </c>
      <c r="N1579" s="22">
        <v>0</v>
      </c>
    </row>
    <row r="1580" spans="1:14" hidden="1" x14ac:dyDescent="0.25">
      <c r="A1580" s="5" t="s">
        <v>5001</v>
      </c>
      <c r="B1580" s="5" t="s">
        <v>3586</v>
      </c>
      <c r="C1580" s="5" t="s">
        <v>849</v>
      </c>
      <c r="D1580" s="5" t="s">
        <v>3583</v>
      </c>
      <c r="E1580" s="5" t="s">
        <v>3584</v>
      </c>
      <c r="F1580" s="5" t="s">
        <v>851</v>
      </c>
      <c r="G1580" s="5" t="s">
        <v>3588</v>
      </c>
      <c r="H1580" s="51">
        <v>376200</v>
      </c>
      <c r="I1580" s="22">
        <v>30554.28</v>
      </c>
      <c r="J1580" s="22">
        <v>81.22</v>
      </c>
      <c r="K1580" s="22">
        <v>79.69</v>
      </c>
      <c r="L1580" s="47">
        <v>1000</v>
      </c>
      <c r="M1580" s="22">
        <v>30554.28</v>
      </c>
      <c r="N1580" s="22">
        <v>0</v>
      </c>
    </row>
    <row r="1581" spans="1:14" hidden="1" x14ac:dyDescent="0.25">
      <c r="A1581" s="5" t="s">
        <v>5002</v>
      </c>
      <c r="B1581" s="5" t="s">
        <v>3586</v>
      </c>
      <c r="C1581" s="5" t="s">
        <v>849</v>
      </c>
      <c r="D1581" s="5" t="s">
        <v>3583</v>
      </c>
      <c r="E1581" s="5" t="s">
        <v>3584</v>
      </c>
      <c r="F1581" s="5" t="s">
        <v>851</v>
      </c>
      <c r="G1581" s="5" t="s">
        <v>3588</v>
      </c>
      <c r="H1581" s="51">
        <v>20210</v>
      </c>
      <c r="I1581" s="22">
        <v>1887.42</v>
      </c>
      <c r="J1581" s="22">
        <v>93.39</v>
      </c>
      <c r="K1581" s="22">
        <v>89.4</v>
      </c>
      <c r="L1581" s="47">
        <v>1000</v>
      </c>
      <c r="M1581" s="22">
        <v>1887.42</v>
      </c>
      <c r="N1581" s="22">
        <v>0</v>
      </c>
    </row>
    <row r="1582" spans="1:14" hidden="1" x14ac:dyDescent="0.25">
      <c r="A1582" s="5" t="s">
        <v>5003</v>
      </c>
      <c r="B1582" s="5" t="s">
        <v>3586</v>
      </c>
      <c r="C1582" s="5" t="s">
        <v>849</v>
      </c>
      <c r="D1582" s="5" t="s">
        <v>3583</v>
      </c>
      <c r="E1582" s="5" t="s">
        <v>3584</v>
      </c>
      <c r="F1582" s="5" t="s">
        <v>851</v>
      </c>
      <c r="G1582" s="5" t="s">
        <v>3588</v>
      </c>
      <c r="H1582" s="51">
        <v>18600</v>
      </c>
      <c r="I1582" s="22">
        <v>1477.56</v>
      </c>
      <c r="J1582" s="22">
        <v>79.44</v>
      </c>
      <c r="K1582" s="22">
        <v>79.69</v>
      </c>
      <c r="L1582" s="47">
        <v>1000</v>
      </c>
      <c r="M1582" s="22">
        <v>1477.56</v>
      </c>
      <c r="N1582" s="22">
        <v>0</v>
      </c>
    </row>
    <row r="1583" spans="1:14" hidden="1" x14ac:dyDescent="0.25">
      <c r="A1583" s="5" t="s">
        <v>5004</v>
      </c>
      <c r="B1583" s="5" t="s">
        <v>3586</v>
      </c>
      <c r="C1583" s="5" t="s">
        <v>849</v>
      </c>
      <c r="D1583" s="5" t="s">
        <v>3583</v>
      </c>
      <c r="E1583" s="5" t="s">
        <v>3584</v>
      </c>
      <c r="F1583" s="5" t="s">
        <v>851</v>
      </c>
      <c r="G1583" s="5" t="s">
        <v>3588</v>
      </c>
      <c r="H1583" s="51">
        <v>77830</v>
      </c>
      <c r="I1583" s="22">
        <v>7153.62</v>
      </c>
      <c r="J1583" s="22">
        <v>91.91</v>
      </c>
      <c r="K1583" s="22">
        <v>89.4</v>
      </c>
      <c r="L1583" s="47">
        <v>1000</v>
      </c>
      <c r="M1583" s="22">
        <v>7153.62</v>
      </c>
      <c r="N1583" s="22">
        <v>0</v>
      </c>
    </row>
    <row r="1584" spans="1:14" hidden="1" x14ac:dyDescent="0.25">
      <c r="A1584" s="5" t="s">
        <v>5005</v>
      </c>
      <c r="B1584" s="5" t="s">
        <v>3596</v>
      </c>
      <c r="C1584" s="5" t="s">
        <v>849</v>
      </c>
      <c r="D1584" s="5" t="s">
        <v>3583</v>
      </c>
      <c r="E1584" s="5" t="s">
        <v>3584</v>
      </c>
      <c r="F1584" s="5" t="s">
        <v>851</v>
      </c>
      <c r="G1584" s="5" t="s">
        <v>3588</v>
      </c>
      <c r="H1584" s="51">
        <v>130</v>
      </c>
      <c r="I1584" s="22">
        <v>95.34</v>
      </c>
      <c r="J1584" s="22">
        <v>733.38</v>
      </c>
      <c r="K1584" s="22">
        <v>729.44</v>
      </c>
      <c r="L1584" s="47">
        <v>1000</v>
      </c>
      <c r="M1584" s="22">
        <v>95.34</v>
      </c>
      <c r="N1584" s="22">
        <v>0</v>
      </c>
    </row>
    <row r="1585" spans="1:14" hidden="1" x14ac:dyDescent="0.25">
      <c r="A1585" s="5" t="s">
        <v>5006</v>
      </c>
      <c r="B1585" s="5" t="s">
        <v>3586</v>
      </c>
      <c r="C1585" s="5" t="s">
        <v>849</v>
      </c>
      <c r="D1585" s="5" t="s">
        <v>3583</v>
      </c>
      <c r="E1585" s="5" t="s">
        <v>3584</v>
      </c>
      <c r="F1585" s="5" t="s">
        <v>853</v>
      </c>
      <c r="G1585" s="5" t="s">
        <v>3603</v>
      </c>
      <c r="H1585" s="51">
        <v>0</v>
      </c>
      <c r="I1585" s="22">
        <v>0</v>
      </c>
      <c r="J1585" s="22">
        <v>0</v>
      </c>
      <c r="K1585" s="22">
        <v>1203.33</v>
      </c>
      <c r="L1585" s="47">
        <v>1000</v>
      </c>
      <c r="M1585" s="22">
        <v>0</v>
      </c>
      <c r="N1585" s="22">
        <v>0</v>
      </c>
    </row>
    <row r="1586" spans="1:14" hidden="1" x14ac:dyDescent="0.25">
      <c r="A1586" s="5" t="s">
        <v>5007</v>
      </c>
      <c r="B1586" s="5" t="s">
        <v>3586</v>
      </c>
      <c r="C1586" s="5" t="s">
        <v>849</v>
      </c>
      <c r="D1586" s="5" t="s">
        <v>3583</v>
      </c>
      <c r="E1586" s="5" t="s">
        <v>3584</v>
      </c>
      <c r="F1586" s="5" t="s">
        <v>853</v>
      </c>
      <c r="G1586" s="5" t="s">
        <v>3603</v>
      </c>
      <c r="H1586" s="51">
        <v>0</v>
      </c>
      <c r="I1586" s="22">
        <v>0</v>
      </c>
      <c r="J1586" s="22">
        <v>0</v>
      </c>
      <c r="K1586" s="22">
        <v>1321.68</v>
      </c>
      <c r="L1586" s="47">
        <v>1000</v>
      </c>
      <c r="M1586" s="22">
        <v>0</v>
      </c>
      <c r="N1586" s="22">
        <v>0</v>
      </c>
    </row>
    <row r="1587" spans="1:14" hidden="1" x14ac:dyDescent="0.25">
      <c r="A1587" s="5" t="s">
        <v>5008</v>
      </c>
      <c r="B1587" s="5" t="s">
        <v>3586</v>
      </c>
      <c r="C1587" s="5" t="s">
        <v>849</v>
      </c>
      <c r="D1587" s="5" t="s">
        <v>3583</v>
      </c>
      <c r="E1587" s="5" t="s">
        <v>3584</v>
      </c>
      <c r="F1587" s="5" t="s">
        <v>853</v>
      </c>
      <c r="G1587" s="5" t="s">
        <v>3603</v>
      </c>
      <c r="H1587" s="51">
        <v>0</v>
      </c>
      <c r="I1587" s="22">
        <v>0</v>
      </c>
      <c r="J1587" s="22">
        <v>0</v>
      </c>
      <c r="K1587" s="22">
        <v>1202.28</v>
      </c>
      <c r="L1587" s="47">
        <v>1000</v>
      </c>
      <c r="M1587" s="22">
        <v>0</v>
      </c>
      <c r="N1587" s="22">
        <v>0</v>
      </c>
    </row>
    <row r="1588" spans="1:14" hidden="1" x14ac:dyDescent="0.25">
      <c r="A1588" s="5" t="s">
        <v>5009</v>
      </c>
      <c r="B1588" s="5" t="s">
        <v>3586</v>
      </c>
      <c r="C1588" s="5" t="s">
        <v>849</v>
      </c>
      <c r="D1588" s="5" t="s">
        <v>3583</v>
      </c>
      <c r="E1588" s="5" t="s">
        <v>3584</v>
      </c>
      <c r="F1588" s="5" t="s">
        <v>851</v>
      </c>
      <c r="G1588" s="5" t="s">
        <v>3588</v>
      </c>
      <c r="H1588" s="51">
        <v>30000</v>
      </c>
      <c r="I1588" s="22">
        <v>1936.76</v>
      </c>
      <c r="J1588" s="22">
        <v>64.56</v>
      </c>
      <c r="K1588" s="22">
        <v>62</v>
      </c>
      <c r="L1588" s="47">
        <v>1000</v>
      </c>
      <c r="M1588" s="22">
        <v>1936.76</v>
      </c>
      <c r="N1588" s="22">
        <v>0</v>
      </c>
    </row>
    <row r="1589" spans="1:14" hidden="1" x14ac:dyDescent="0.25">
      <c r="A1589" s="5" t="s">
        <v>5010</v>
      </c>
      <c r="B1589" s="5" t="s">
        <v>3586</v>
      </c>
      <c r="C1589" s="5" t="s">
        <v>849</v>
      </c>
      <c r="D1589" s="5" t="s">
        <v>3583</v>
      </c>
      <c r="E1589" s="5" t="s">
        <v>3584</v>
      </c>
      <c r="F1589" s="5" t="s">
        <v>851</v>
      </c>
      <c r="G1589" s="5" t="s">
        <v>3588</v>
      </c>
      <c r="H1589" s="51">
        <v>61000</v>
      </c>
      <c r="I1589" s="22">
        <v>4178.03</v>
      </c>
      <c r="J1589" s="22">
        <v>68.489999999999995</v>
      </c>
      <c r="K1589" s="22">
        <v>62</v>
      </c>
      <c r="L1589" s="47">
        <v>1000</v>
      </c>
      <c r="M1589" s="22">
        <v>4178.03</v>
      </c>
      <c r="N1589" s="22">
        <v>0</v>
      </c>
    </row>
    <row r="1590" spans="1:14" hidden="1" x14ac:dyDescent="0.25">
      <c r="A1590" s="5" t="s">
        <v>5011</v>
      </c>
      <c r="B1590" s="5" t="s">
        <v>3586</v>
      </c>
      <c r="C1590" s="5" t="s">
        <v>849</v>
      </c>
      <c r="D1590" s="5" t="s">
        <v>3583</v>
      </c>
      <c r="E1590" s="5" t="s">
        <v>3584</v>
      </c>
      <c r="F1590" s="5" t="s">
        <v>851</v>
      </c>
      <c r="G1590" s="5" t="s">
        <v>3588</v>
      </c>
      <c r="H1590" s="51">
        <v>89000</v>
      </c>
      <c r="I1590" s="22">
        <v>5702.04</v>
      </c>
      <c r="J1590" s="22">
        <v>64.069999999999993</v>
      </c>
      <c r="K1590" s="22">
        <v>60.77</v>
      </c>
      <c r="L1590" s="47">
        <v>1000</v>
      </c>
      <c r="M1590" s="22">
        <v>5702.04</v>
      </c>
      <c r="N1590" s="22">
        <v>0</v>
      </c>
    </row>
    <row r="1591" spans="1:14" hidden="1" x14ac:dyDescent="0.25">
      <c r="A1591" s="5" t="s">
        <v>5012</v>
      </c>
      <c r="B1591" s="5" t="s">
        <v>3586</v>
      </c>
      <c r="C1591" s="5" t="s">
        <v>849</v>
      </c>
      <c r="D1591" s="5" t="s">
        <v>3583</v>
      </c>
      <c r="E1591" s="5" t="s">
        <v>3584</v>
      </c>
      <c r="F1591" s="5" t="s">
        <v>851</v>
      </c>
      <c r="G1591" s="5" t="s">
        <v>3588</v>
      </c>
      <c r="H1591" s="51">
        <v>41000</v>
      </c>
      <c r="I1591" s="22">
        <v>2778.08</v>
      </c>
      <c r="J1591" s="22">
        <v>67.760000000000005</v>
      </c>
      <c r="K1591" s="22">
        <v>60.28</v>
      </c>
      <c r="L1591" s="47">
        <v>1000</v>
      </c>
      <c r="M1591" s="22">
        <v>2778.08</v>
      </c>
      <c r="N1591" s="22">
        <v>0</v>
      </c>
    </row>
    <row r="1592" spans="1:14" hidden="1" x14ac:dyDescent="0.25">
      <c r="A1592" s="5" t="s">
        <v>5013</v>
      </c>
      <c r="B1592" s="5" t="s">
        <v>3586</v>
      </c>
      <c r="C1592" s="5" t="s">
        <v>849</v>
      </c>
      <c r="D1592" s="5" t="s">
        <v>3583</v>
      </c>
      <c r="E1592" s="5" t="s">
        <v>3584</v>
      </c>
      <c r="F1592" s="5" t="s">
        <v>851</v>
      </c>
      <c r="G1592" s="5" t="s">
        <v>3588</v>
      </c>
      <c r="H1592" s="51">
        <v>23000</v>
      </c>
      <c r="I1592" s="22">
        <v>1487.67</v>
      </c>
      <c r="J1592" s="22">
        <v>64.680000000000007</v>
      </c>
      <c r="K1592" s="22">
        <v>60.28</v>
      </c>
      <c r="L1592" s="47">
        <v>1000</v>
      </c>
      <c r="M1592" s="22">
        <v>1487.67</v>
      </c>
      <c r="N1592" s="22">
        <v>0</v>
      </c>
    </row>
    <row r="1593" spans="1:14" hidden="1" x14ac:dyDescent="0.25">
      <c r="A1593" s="5" t="s">
        <v>5014</v>
      </c>
      <c r="B1593" s="5" t="s">
        <v>3586</v>
      </c>
      <c r="C1593" s="5" t="s">
        <v>849</v>
      </c>
      <c r="D1593" s="5" t="s">
        <v>3583</v>
      </c>
      <c r="E1593" s="5" t="s">
        <v>3584</v>
      </c>
      <c r="F1593" s="5" t="s">
        <v>851</v>
      </c>
      <c r="G1593" s="5" t="s">
        <v>3588</v>
      </c>
      <c r="H1593" s="51">
        <v>4800</v>
      </c>
      <c r="I1593" s="22">
        <v>1242.26</v>
      </c>
      <c r="J1593" s="22">
        <v>258.8</v>
      </c>
      <c r="K1593" s="22">
        <v>246.14</v>
      </c>
      <c r="L1593" s="47">
        <v>1000</v>
      </c>
      <c r="M1593" s="22">
        <v>1242.26</v>
      </c>
      <c r="N1593" s="22">
        <v>0</v>
      </c>
    </row>
    <row r="1594" spans="1:14" hidden="1" x14ac:dyDescent="0.25">
      <c r="A1594" s="5" t="s">
        <v>5015</v>
      </c>
      <c r="B1594" s="5" t="s">
        <v>3586</v>
      </c>
      <c r="C1594" s="5" t="s">
        <v>849</v>
      </c>
      <c r="D1594" s="5" t="s">
        <v>3583</v>
      </c>
      <c r="E1594" s="5" t="s">
        <v>3584</v>
      </c>
      <c r="F1594" s="5" t="s">
        <v>851</v>
      </c>
      <c r="G1594" s="5" t="s">
        <v>3588</v>
      </c>
      <c r="H1594" s="51">
        <v>100000</v>
      </c>
      <c r="I1594" s="22">
        <v>6428.8</v>
      </c>
      <c r="J1594" s="22">
        <v>64.290000000000006</v>
      </c>
      <c r="K1594" s="22">
        <v>62.5</v>
      </c>
      <c r="L1594" s="47">
        <v>1000</v>
      </c>
      <c r="M1594" s="22">
        <v>6428.8</v>
      </c>
      <c r="N1594" s="22">
        <v>0</v>
      </c>
    </row>
    <row r="1595" spans="1:14" hidden="1" x14ac:dyDescent="0.25">
      <c r="A1595" s="5" t="s">
        <v>5016</v>
      </c>
      <c r="B1595" s="5" t="s">
        <v>3586</v>
      </c>
      <c r="C1595" s="5" t="s">
        <v>849</v>
      </c>
      <c r="D1595" s="5" t="s">
        <v>3583</v>
      </c>
      <c r="E1595" s="5" t="s">
        <v>3584</v>
      </c>
      <c r="F1595" s="5" t="s">
        <v>851</v>
      </c>
      <c r="G1595" s="5" t="s">
        <v>3588</v>
      </c>
      <c r="H1595" s="51">
        <v>9500</v>
      </c>
      <c r="I1595" s="22">
        <v>2458.63</v>
      </c>
      <c r="J1595" s="22">
        <v>258.8</v>
      </c>
      <c r="K1595" s="22">
        <v>246.14</v>
      </c>
      <c r="L1595" s="47">
        <v>1000</v>
      </c>
      <c r="M1595" s="22">
        <v>2458.63</v>
      </c>
      <c r="N1595" s="22">
        <v>0</v>
      </c>
    </row>
    <row r="1596" spans="1:14" hidden="1" x14ac:dyDescent="0.25">
      <c r="A1596" s="5" t="s">
        <v>5017</v>
      </c>
      <c r="B1596" s="5" t="s">
        <v>3586</v>
      </c>
      <c r="C1596" s="5" t="s">
        <v>849</v>
      </c>
      <c r="D1596" s="5" t="s">
        <v>3583</v>
      </c>
      <c r="E1596" s="5" t="s">
        <v>3584</v>
      </c>
      <c r="F1596" s="5" t="s">
        <v>851</v>
      </c>
      <c r="G1596" s="5" t="s">
        <v>3588</v>
      </c>
      <c r="H1596" s="51">
        <v>8400</v>
      </c>
      <c r="I1596" s="22">
        <v>2175.12</v>
      </c>
      <c r="J1596" s="22">
        <v>258.94</v>
      </c>
      <c r="K1596" s="22">
        <v>254.85</v>
      </c>
      <c r="L1596" s="47">
        <v>1000</v>
      </c>
      <c r="M1596" s="22">
        <v>2175.12</v>
      </c>
      <c r="N1596" s="22">
        <v>0</v>
      </c>
    </row>
    <row r="1597" spans="1:14" hidden="1" x14ac:dyDescent="0.25">
      <c r="A1597" s="5" t="s">
        <v>5018</v>
      </c>
      <c r="B1597" s="5" t="s">
        <v>3592</v>
      </c>
      <c r="C1597" s="5" t="s">
        <v>849</v>
      </c>
      <c r="D1597" s="5" t="s">
        <v>3583</v>
      </c>
      <c r="E1597" s="5" t="s">
        <v>3584</v>
      </c>
      <c r="F1597" s="5" t="s">
        <v>853</v>
      </c>
      <c r="G1597" s="5" t="s">
        <v>3603</v>
      </c>
      <c r="H1597" s="51">
        <v>0</v>
      </c>
      <c r="I1597" s="22">
        <v>0</v>
      </c>
      <c r="J1597" s="22">
        <v>0</v>
      </c>
      <c r="K1597" s="22">
        <v>1642.27</v>
      </c>
      <c r="L1597" s="47">
        <v>1000</v>
      </c>
      <c r="M1597" s="22">
        <v>0</v>
      </c>
      <c r="N1597" s="22">
        <v>0</v>
      </c>
    </row>
    <row r="1598" spans="1:14" hidden="1" x14ac:dyDescent="0.25">
      <c r="A1598" s="5" t="s">
        <v>5019</v>
      </c>
      <c r="B1598" s="5" t="s">
        <v>3592</v>
      </c>
      <c r="C1598" s="5" t="s">
        <v>849</v>
      </c>
      <c r="D1598" s="5" t="s">
        <v>3583</v>
      </c>
      <c r="E1598" s="5" t="s">
        <v>3584</v>
      </c>
      <c r="F1598" s="5" t="s">
        <v>853</v>
      </c>
      <c r="G1598" s="5" t="s">
        <v>3588</v>
      </c>
      <c r="H1598" s="51">
        <v>0</v>
      </c>
      <c r="I1598" s="22">
        <v>0</v>
      </c>
      <c r="J1598" s="22">
        <v>0</v>
      </c>
      <c r="K1598" s="22">
        <v>60.28</v>
      </c>
      <c r="L1598" s="47">
        <v>1000</v>
      </c>
      <c r="M1598" s="22">
        <v>0</v>
      </c>
      <c r="N1598" s="22">
        <v>0</v>
      </c>
    </row>
    <row r="1599" spans="1:14" hidden="1" x14ac:dyDescent="0.25">
      <c r="A1599" s="5" t="s">
        <v>5020</v>
      </c>
      <c r="B1599" s="5" t="s">
        <v>3592</v>
      </c>
      <c r="C1599" s="5" t="s">
        <v>849</v>
      </c>
      <c r="D1599" s="5" t="s">
        <v>3583</v>
      </c>
      <c r="E1599" s="5" t="s">
        <v>3584</v>
      </c>
      <c r="F1599" s="5" t="s">
        <v>853</v>
      </c>
      <c r="G1599" s="5" t="s">
        <v>3588</v>
      </c>
      <c r="H1599" s="51">
        <v>0</v>
      </c>
      <c r="I1599" s="22">
        <v>0</v>
      </c>
      <c r="J1599" s="22">
        <v>0</v>
      </c>
      <c r="K1599" s="22">
        <v>62</v>
      </c>
      <c r="L1599" s="47">
        <v>1000</v>
      </c>
      <c r="M1599" s="22">
        <v>0</v>
      </c>
      <c r="N1599" s="22">
        <v>0</v>
      </c>
    </row>
    <row r="1600" spans="1:14" hidden="1" x14ac:dyDescent="0.25">
      <c r="A1600" s="5" t="s">
        <v>5021</v>
      </c>
      <c r="B1600" s="5" t="s">
        <v>3586</v>
      </c>
      <c r="C1600" s="5" t="s">
        <v>849</v>
      </c>
      <c r="D1600" s="5" t="s">
        <v>3583</v>
      </c>
      <c r="E1600" s="5" t="s">
        <v>3584</v>
      </c>
      <c r="F1600" s="5" t="s">
        <v>853</v>
      </c>
      <c r="G1600" s="5" t="s">
        <v>3588</v>
      </c>
      <c r="H1600" s="51">
        <v>0</v>
      </c>
      <c r="I1600" s="22">
        <v>0</v>
      </c>
      <c r="J1600" s="22">
        <v>0</v>
      </c>
      <c r="K1600" s="22">
        <v>60.77</v>
      </c>
      <c r="L1600" s="47">
        <v>1000</v>
      </c>
      <c r="M1600" s="22">
        <v>0</v>
      </c>
      <c r="N1600" s="22">
        <v>0</v>
      </c>
    </row>
    <row r="1601" spans="1:14" hidden="1" x14ac:dyDescent="0.25">
      <c r="A1601" s="5" t="s">
        <v>5022</v>
      </c>
      <c r="B1601" s="5" t="s">
        <v>3586</v>
      </c>
      <c r="C1601" s="5" t="s">
        <v>849</v>
      </c>
      <c r="D1601" s="5" t="s">
        <v>3583</v>
      </c>
      <c r="E1601" s="5" t="s">
        <v>3584</v>
      </c>
      <c r="F1601" s="5" t="s">
        <v>853</v>
      </c>
      <c r="G1601" s="5" t="s">
        <v>3588</v>
      </c>
      <c r="H1601" s="51">
        <v>0</v>
      </c>
      <c r="I1601" s="22">
        <v>0</v>
      </c>
      <c r="J1601" s="22">
        <v>0</v>
      </c>
      <c r="K1601" s="22">
        <v>60.77</v>
      </c>
      <c r="L1601" s="47">
        <v>1000</v>
      </c>
      <c r="M1601" s="22">
        <v>0</v>
      </c>
      <c r="N1601" s="22">
        <v>0</v>
      </c>
    </row>
    <row r="1602" spans="1:14" hidden="1" x14ac:dyDescent="0.25">
      <c r="A1602" s="5" t="s">
        <v>5023</v>
      </c>
      <c r="B1602" s="5" t="s">
        <v>3586</v>
      </c>
      <c r="C1602" s="5" t="s">
        <v>849</v>
      </c>
      <c r="D1602" s="5" t="s">
        <v>3583</v>
      </c>
      <c r="E1602" s="5" t="s">
        <v>3584</v>
      </c>
      <c r="F1602" s="5" t="s">
        <v>853</v>
      </c>
      <c r="G1602" s="5" t="s">
        <v>3585</v>
      </c>
      <c r="H1602" s="51">
        <v>0</v>
      </c>
      <c r="I1602" s="22">
        <v>0</v>
      </c>
      <c r="J1602" s="22">
        <v>0</v>
      </c>
      <c r="K1602" s="22">
        <v>2614.5</v>
      </c>
      <c r="L1602" s="47">
        <v>1000</v>
      </c>
      <c r="M1602" s="22">
        <v>0</v>
      </c>
      <c r="N1602" s="22">
        <v>0</v>
      </c>
    </row>
    <row r="1603" spans="1:14" hidden="1" x14ac:dyDescent="0.25">
      <c r="A1603" s="5" t="s">
        <v>5024</v>
      </c>
      <c r="B1603" s="5" t="s">
        <v>3586</v>
      </c>
      <c r="C1603" s="5" t="s">
        <v>849</v>
      </c>
      <c r="D1603" s="5" t="s">
        <v>3583</v>
      </c>
      <c r="E1603" s="5" t="s">
        <v>3584</v>
      </c>
      <c r="F1603" s="5" t="s">
        <v>853</v>
      </c>
      <c r="G1603" s="5" t="s">
        <v>3585</v>
      </c>
      <c r="H1603" s="51">
        <v>0</v>
      </c>
      <c r="I1603" s="22">
        <v>0</v>
      </c>
      <c r="J1603" s="22">
        <v>0</v>
      </c>
      <c r="K1603" s="22">
        <v>2457.0100000000002</v>
      </c>
      <c r="L1603" s="47">
        <v>1000</v>
      </c>
      <c r="M1603" s="22">
        <v>0</v>
      </c>
      <c r="N1603" s="22">
        <v>0</v>
      </c>
    </row>
    <row r="1604" spans="1:14" x14ac:dyDescent="0.25">
      <c r="A1604" s="5" t="s">
        <v>5025</v>
      </c>
      <c r="B1604" s="5" t="s">
        <v>3590</v>
      </c>
      <c r="C1604" s="5" t="s">
        <v>849</v>
      </c>
      <c r="D1604" s="5" t="s">
        <v>3583</v>
      </c>
      <c r="E1604" s="5" t="s">
        <v>3584</v>
      </c>
      <c r="F1604" s="5" t="s">
        <v>853</v>
      </c>
      <c r="G1604" s="5" t="s">
        <v>3585</v>
      </c>
      <c r="H1604" s="51">
        <v>0</v>
      </c>
      <c r="I1604" s="22">
        <v>0</v>
      </c>
      <c r="J1604" s="22">
        <v>0</v>
      </c>
      <c r="K1604" s="22">
        <v>28395.54</v>
      </c>
      <c r="L1604" s="47">
        <v>1000</v>
      </c>
      <c r="M1604" s="22">
        <v>0</v>
      </c>
      <c r="N1604" s="22">
        <v>0</v>
      </c>
    </row>
    <row r="1605" spans="1:14" hidden="1" x14ac:dyDescent="0.25">
      <c r="A1605" s="5" t="s">
        <v>5026</v>
      </c>
      <c r="B1605" s="5" t="s">
        <v>3586</v>
      </c>
      <c r="C1605" s="5" t="s">
        <v>849</v>
      </c>
      <c r="D1605" s="5" t="s">
        <v>3583</v>
      </c>
      <c r="E1605" s="5" t="s">
        <v>3584</v>
      </c>
      <c r="F1605" s="5" t="s">
        <v>853</v>
      </c>
      <c r="G1605" s="5" t="s">
        <v>3603</v>
      </c>
      <c r="H1605" s="51">
        <v>0</v>
      </c>
      <c r="I1605" s="22">
        <v>0</v>
      </c>
      <c r="J1605" s="22">
        <v>0</v>
      </c>
      <c r="K1605" s="22">
        <v>1284.78</v>
      </c>
      <c r="L1605" s="47">
        <v>1000</v>
      </c>
      <c r="M1605" s="22">
        <v>0</v>
      </c>
      <c r="N1605" s="22">
        <v>0</v>
      </c>
    </row>
    <row r="1606" spans="1:14" hidden="1" x14ac:dyDescent="0.25">
      <c r="A1606" s="5" t="s">
        <v>5027</v>
      </c>
      <c r="B1606" s="5" t="s">
        <v>3582</v>
      </c>
      <c r="C1606" s="5" t="s">
        <v>849</v>
      </c>
      <c r="D1606" s="5" t="s">
        <v>3583</v>
      </c>
      <c r="E1606" s="5" t="s">
        <v>3584</v>
      </c>
      <c r="F1606" s="5" t="s">
        <v>853</v>
      </c>
      <c r="G1606" s="5" t="s">
        <v>3588</v>
      </c>
      <c r="H1606" s="51">
        <v>0</v>
      </c>
      <c r="I1606" s="22">
        <v>0</v>
      </c>
      <c r="J1606" s="22">
        <v>0</v>
      </c>
      <c r="K1606" s="22">
        <v>89.34</v>
      </c>
      <c r="L1606" s="47">
        <v>1000</v>
      </c>
      <c r="M1606" s="22">
        <v>0</v>
      </c>
      <c r="N1606" s="22">
        <v>0</v>
      </c>
    </row>
    <row r="1607" spans="1:14" hidden="1" x14ac:dyDescent="0.25">
      <c r="A1607" s="5" t="s">
        <v>5027</v>
      </c>
      <c r="B1607" s="5" t="s">
        <v>3586</v>
      </c>
      <c r="C1607" s="5" t="s">
        <v>849</v>
      </c>
      <c r="D1607" s="5" t="s">
        <v>3583</v>
      </c>
      <c r="E1607" s="5" t="s">
        <v>3584</v>
      </c>
      <c r="F1607" s="5" t="s">
        <v>853</v>
      </c>
      <c r="G1607" s="5" t="s">
        <v>3588</v>
      </c>
      <c r="H1607" s="51">
        <v>0</v>
      </c>
      <c r="I1607" s="22">
        <v>0</v>
      </c>
      <c r="J1607" s="22">
        <v>0</v>
      </c>
      <c r="K1607" s="22">
        <v>89.34</v>
      </c>
      <c r="L1607" s="47">
        <v>1000</v>
      </c>
      <c r="M1607" s="22">
        <v>0</v>
      </c>
      <c r="N1607" s="22">
        <v>0</v>
      </c>
    </row>
    <row r="1608" spans="1:14" hidden="1" x14ac:dyDescent="0.25">
      <c r="A1608" s="5" t="s">
        <v>5028</v>
      </c>
      <c r="B1608" s="5" t="s">
        <v>3582</v>
      </c>
      <c r="C1608" s="5" t="s">
        <v>849</v>
      </c>
      <c r="D1608" s="5" t="s">
        <v>3583</v>
      </c>
      <c r="E1608" s="5" t="s">
        <v>3584</v>
      </c>
      <c r="F1608" s="5" t="s">
        <v>853</v>
      </c>
      <c r="G1608" s="5" t="s">
        <v>3588</v>
      </c>
      <c r="H1608" s="51">
        <v>0</v>
      </c>
      <c r="I1608" s="22">
        <v>0</v>
      </c>
      <c r="J1608" s="22">
        <v>0</v>
      </c>
      <c r="K1608" s="22">
        <v>89.34</v>
      </c>
      <c r="L1608" s="47">
        <v>1000</v>
      </c>
      <c r="M1608" s="22">
        <v>0</v>
      </c>
      <c r="N1608" s="22">
        <v>0</v>
      </c>
    </row>
    <row r="1609" spans="1:14" hidden="1" x14ac:dyDescent="0.25">
      <c r="A1609" s="5" t="s">
        <v>5029</v>
      </c>
      <c r="B1609" s="5" t="s">
        <v>3582</v>
      </c>
      <c r="C1609" s="5" t="s">
        <v>849</v>
      </c>
      <c r="D1609" s="5" t="s">
        <v>3583</v>
      </c>
      <c r="E1609" s="5" t="s">
        <v>3584</v>
      </c>
      <c r="F1609" s="5" t="s">
        <v>853</v>
      </c>
      <c r="G1609" s="5" t="s">
        <v>3588</v>
      </c>
      <c r="H1609" s="51">
        <v>0</v>
      </c>
      <c r="I1609" s="22">
        <v>0</v>
      </c>
      <c r="J1609" s="22">
        <v>0</v>
      </c>
      <c r="K1609" s="22">
        <v>79.69</v>
      </c>
      <c r="L1609" s="47">
        <v>1000</v>
      </c>
      <c r="M1609" s="22">
        <v>0</v>
      </c>
      <c r="N1609" s="22">
        <v>0</v>
      </c>
    </row>
    <row r="1610" spans="1:14" hidden="1" x14ac:dyDescent="0.25">
      <c r="A1610" s="5" t="s">
        <v>5029</v>
      </c>
      <c r="B1610" s="5" t="s">
        <v>3586</v>
      </c>
      <c r="C1610" s="5" t="s">
        <v>849</v>
      </c>
      <c r="D1610" s="5" t="s">
        <v>3583</v>
      </c>
      <c r="E1610" s="5" t="s">
        <v>3584</v>
      </c>
      <c r="F1610" s="5" t="s">
        <v>853</v>
      </c>
      <c r="G1610" s="5" t="s">
        <v>3588</v>
      </c>
      <c r="H1610" s="51">
        <v>0</v>
      </c>
      <c r="I1610" s="22">
        <v>0</v>
      </c>
      <c r="J1610" s="22">
        <v>0</v>
      </c>
      <c r="K1610" s="22">
        <v>79.69</v>
      </c>
      <c r="L1610" s="47">
        <v>1000</v>
      </c>
      <c r="M1610" s="22">
        <v>0</v>
      </c>
      <c r="N1610" s="22">
        <v>0</v>
      </c>
    </row>
    <row r="1611" spans="1:14" hidden="1" x14ac:dyDescent="0.25">
      <c r="A1611" s="5" t="s">
        <v>5030</v>
      </c>
      <c r="B1611" s="5" t="s">
        <v>3582</v>
      </c>
      <c r="C1611" s="5" t="s">
        <v>849</v>
      </c>
      <c r="D1611" s="5" t="s">
        <v>3583</v>
      </c>
      <c r="E1611" s="5" t="s">
        <v>3584</v>
      </c>
      <c r="F1611" s="5" t="s">
        <v>853</v>
      </c>
      <c r="G1611" s="5" t="s">
        <v>3588</v>
      </c>
      <c r="H1611" s="51">
        <v>0</v>
      </c>
      <c r="I1611" s="22">
        <v>0</v>
      </c>
      <c r="J1611" s="22">
        <v>0</v>
      </c>
      <c r="K1611" s="22">
        <v>79.69</v>
      </c>
      <c r="L1611" s="47">
        <v>1000</v>
      </c>
      <c r="M1611" s="22">
        <v>0</v>
      </c>
      <c r="N1611" s="22">
        <v>0</v>
      </c>
    </row>
    <row r="1612" spans="1:14" hidden="1" x14ac:dyDescent="0.25">
      <c r="A1612" s="5" t="s">
        <v>5030</v>
      </c>
      <c r="B1612" s="5" t="s">
        <v>3586</v>
      </c>
      <c r="C1612" s="5" t="s">
        <v>849</v>
      </c>
      <c r="D1612" s="5" t="s">
        <v>3583</v>
      </c>
      <c r="E1612" s="5" t="s">
        <v>3584</v>
      </c>
      <c r="F1612" s="5" t="s">
        <v>853</v>
      </c>
      <c r="G1612" s="5" t="s">
        <v>3588</v>
      </c>
      <c r="H1612" s="51">
        <v>0</v>
      </c>
      <c r="I1612" s="22">
        <v>0</v>
      </c>
      <c r="J1612" s="22">
        <v>0</v>
      </c>
      <c r="K1612" s="22">
        <v>79.7</v>
      </c>
      <c r="L1612" s="47">
        <v>1000</v>
      </c>
      <c r="M1612" s="22">
        <v>0</v>
      </c>
      <c r="N1612" s="22">
        <v>0</v>
      </c>
    </row>
    <row r="1613" spans="1:14" hidden="1" x14ac:dyDescent="0.25">
      <c r="A1613" s="5" t="s">
        <v>5031</v>
      </c>
      <c r="B1613" s="5" t="s">
        <v>3582</v>
      </c>
      <c r="C1613" s="5" t="s">
        <v>849</v>
      </c>
      <c r="D1613" s="5" t="s">
        <v>3583</v>
      </c>
      <c r="E1613" s="5" t="s">
        <v>3584</v>
      </c>
      <c r="F1613" s="5" t="s">
        <v>853</v>
      </c>
      <c r="G1613" s="5" t="s">
        <v>3588</v>
      </c>
      <c r="H1613" s="51">
        <v>0</v>
      </c>
      <c r="I1613" s="22">
        <v>0</v>
      </c>
      <c r="J1613" s="22">
        <v>0</v>
      </c>
      <c r="K1613" s="22">
        <v>79.69</v>
      </c>
      <c r="L1613" s="47">
        <v>1000</v>
      </c>
      <c r="M1613" s="22">
        <v>0</v>
      </c>
      <c r="N1613" s="22">
        <v>0</v>
      </c>
    </row>
    <row r="1614" spans="1:14" hidden="1" x14ac:dyDescent="0.25">
      <c r="A1614" s="5" t="s">
        <v>5032</v>
      </c>
      <c r="B1614" s="5" t="s">
        <v>3582</v>
      </c>
      <c r="C1614" s="5" t="s">
        <v>849</v>
      </c>
      <c r="D1614" s="5" t="s">
        <v>3583</v>
      </c>
      <c r="E1614" s="5" t="s">
        <v>3584</v>
      </c>
      <c r="F1614" s="5" t="s">
        <v>853</v>
      </c>
      <c r="G1614" s="5" t="s">
        <v>3588</v>
      </c>
      <c r="H1614" s="51">
        <v>0</v>
      </c>
      <c r="I1614" s="22">
        <v>0</v>
      </c>
      <c r="J1614" s="22">
        <v>0</v>
      </c>
      <c r="K1614" s="22">
        <v>89.34</v>
      </c>
      <c r="L1614" s="47">
        <v>1000</v>
      </c>
      <c r="M1614" s="22">
        <v>0</v>
      </c>
      <c r="N1614" s="22">
        <v>0</v>
      </c>
    </row>
    <row r="1615" spans="1:14" hidden="1" x14ac:dyDescent="0.25">
      <c r="A1615" s="5" t="s">
        <v>5032</v>
      </c>
      <c r="B1615" s="5" t="s">
        <v>3586</v>
      </c>
      <c r="C1615" s="5" t="s">
        <v>849</v>
      </c>
      <c r="D1615" s="5" t="s">
        <v>3583</v>
      </c>
      <c r="E1615" s="5" t="s">
        <v>3584</v>
      </c>
      <c r="F1615" s="5" t="s">
        <v>853</v>
      </c>
      <c r="G1615" s="5" t="s">
        <v>3588</v>
      </c>
      <c r="H1615" s="51">
        <v>0</v>
      </c>
      <c r="I1615" s="22">
        <v>0</v>
      </c>
      <c r="J1615" s="22">
        <v>0</v>
      </c>
      <c r="K1615" s="22">
        <v>89.34</v>
      </c>
      <c r="L1615" s="47">
        <v>1000</v>
      </c>
      <c r="M1615" s="22">
        <v>0</v>
      </c>
      <c r="N1615" s="22">
        <v>0</v>
      </c>
    </row>
    <row r="1616" spans="1:14" hidden="1" x14ac:dyDescent="0.25">
      <c r="A1616" s="5" t="s">
        <v>5033</v>
      </c>
      <c r="B1616" s="5" t="s">
        <v>3586</v>
      </c>
      <c r="C1616" s="5" t="s">
        <v>849</v>
      </c>
      <c r="D1616" s="5" t="s">
        <v>3583</v>
      </c>
      <c r="E1616" s="5" t="s">
        <v>3584</v>
      </c>
      <c r="F1616" s="5" t="s">
        <v>853</v>
      </c>
      <c r="G1616" s="5" t="s">
        <v>3588</v>
      </c>
      <c r="H1616" s="51">
        <v>0</v>
      </c>
      <c r="I1616" s="22">
        <v>0</v>
      </c>
      <c r="J1616" s="22">
        <v>0</v>
      </c>
      <c r="K1616" s="22">
        <v>79.69</v>
      </c>
      <c r="L1616" s="47">
        <v>1000</v>
      </c>
      <c r="M1616" s="22">
        <v>0</v>
      </c>
      <c r="N1616" s="22">
        <v>0</v>
      </c>
    </row>
    <row r="1617" spans="1:14" hidden="1" x14ac:dyDescent="0.25">
      <c r="A1617" s="5" t="s">
        <v>5034</v>
      </c>
      <c r="B1617" s="5" t="s">
        <v>3586</v>
      </c>
      <c r="C1617" s="5" t="s">
        <v>849</v>
      </c>
      <c r="D1617" s="5" t="s">
        <v>3583</v>
      </c>
      <c r="E1617" s="5" t="s">
        <v>3584</v>
      </c>
      <c r="F1617" s="5" t="s">
        <v>853</v>
      </c>
      <c r="G1617" s="5" t="s">
        <v>3588</v>
      </c>
      <c r="H1617" s="51">
        <v>0</v>
      </c>
      <c r="I1617" s="22">
        <v>0</v>
      </c>
      <c r="J1617" s="22">
        <v>0</v>
      </c>
      <c r="K1617" s="22">
        <v>89.4</v>
      </c>
      <c r="L1617" s="47">
        <v>1000</v>
      </c>
      <c r="M1617" s="22">
        <v>0</v>
      </c>
      <c r="N1617" s="22">
        <v>0</v>
      </c>
    </row>
    <row r="1618" spans="1:14" hidden="1" x14ac:dyDescent="0.25">
      <c r="A1618" s="5" t="s">
        <v>5035</v>
      </c>
      <c r="B1618" s="5" t="s">
        <v>3586</v>
      </c>
      <c r="C1618" s="5" t="s">
        <v>849</v>
      </c>
      <c r="D1618" s="5" t="s">
        <v>3583</v>
      </c>
      <c r="E1618" s="5" t="s">
        <v>3584</v>
      </c>
      <c r="F1618" s="5" t="s">
        <v>853</v>
      </c>
      <c r="G1618" s="5" t="s">
        <v>3603</v>
      </c>
      <c r="H1618" s="51">
        <v>0</v>
      </c>
      <c r="I1618" s="22">
        <v>0</v>
      </c>
      <c r="J1618" s="22">
        <v>0</v>
      </c>
      <c r="K1618" s="22">
        <v>1397.76</v>
      </c>
      <c r="L1618" s="47">
        <v>1000</v>
      </c>
      <c r="M1618" s="22">
        <v>0</v>
      </c>
      <c r="N1618" s="22">
        <v>0</v>
      </c>
    </row>
    <row r="1619" spans="1:14" hidden="1" x14ac:dyDescent="0.25">
      <c r="A1619" s="5" t="s">
        <v>5036</v>
      </c>
      <c r="B1619" s="5" t="s">
        <v>3586</v>
      </c>
      <c r="C1619" s="5" t="s">
        <v>849</v>
      </c>
      <c r="D1619" s="5" t="s">
        <v>3583</v>
      </c>
      <c r="E1619" s="5" t="s">
        <v>3584</v>
      </c>
      <c r="F1619" s="5" t="s">
        <v>853</v>
      </c>
      <c r="G1619" s="5" t="s">
        <v>3603</v>
      </c>
      <c r="H1619" s="51">
        <v>0</v>
      </c>
      <c r="I1619" s="22">
        <v>0</v>
      </c>
      <c r="J1619" s="22">
        <v>0</v>
      </c>
      <c r="K1619" s="22">
        <v>1247.18</v>
      </c>
      <c r="L1619" s="47">
        <v>1000</v>
      </c>
      <c r="M1619" s="22">
        <v>0</v>
      </c>
      <c r="N1619" s="22">
        <v>0</v>
      </c>
    </row>
    <row r="1620" spans="1:14" hidden="1" x14ac:dyDescent="0.25">
      <c r="A1620" s="5" t="s">
        <v>5037</v>
      </c>
      <c r="B1620" s="5" t="s">
        <v>3586</v>
      </c>
      <c r="C1620" s="5" t="s">
        <v>849</v>
      </c>
      <c r="D1620" s="5" t="s">
        <v>3583</v>
      </c>
      <c r="E1620" s="5" t="s">
        <v>3584</v>
      </c>
      <c r="F1620" s="5" t="s">
        <v>853</v>
      </c>
      <c r="G1620" s="5" t="s">
        <v>3603</v>
      </c>
      <c r="H1620" s="51">
        <v>0</v>
      </c>
      <c r="I1620" s="22">
        <v>0</v>
      </c>
      <c r="J1620" s="22">
        <v>0</v>
      </c>
      <c r="K1620" s="22">
        <v>1152.02</v>
      </c>
      <c r="L1620" s="47">
        <v>1000</v>
      </c>
      <c r="M1620" s="22">
        <v>0</v>
      </c>
      <c r="N1620" s="22">
        <v>0</v>
      </c>
    </row>
    <row r="1621" spans="1:14" hidden="1" x14ac:dyDescent="0.25">
      <c r="A1621" s="5" t="s">
        <v>5038</v>
      </c>
      <c r="B1621" s="5" t="s">
        <v>3592</v>
      </c>
      <c r="C1621" s="5" t="s">
        <v>849</v>
      </c>
      <c r="D1621" s="5" t="s">
        <v>3583</v>
      </c>
      <c r="E1621" s="5" t="s">
        <v>3584</v>
      </c>
      <c r="F1621" s="5" t="s">
        <v>853</v>
      </c>
      <c r="G1621" s="5" t="s">
        <v>3603</v>
      </c>
      <c r="H1621" s="51">
        <v>0</v>
      </c>
      <c r="I1621" s="22">
        <v>0</v>
      </c>
      <c r="J1621" s="22">
        <v>0</v>
      </c>
      <c r="K1621" s="22">
        <v>1885.17</v>
      </c>
      <c r="L1621" s="47">
        <v>1000</v>
      </c>
      <c r="M1621" s="22">
        <v>0</v>
      </c>
      <c r="N1621" s="22">
        <v>0</v>
      </c>
    </row>
    <row r="1622" spans="1:14" hidden="1" x14ac:dyDescent="0.25">
      <c r="A1622" s="5" t="s">
        <v>5039</v>
      </c>
      <c r="B1622" s="5" t="s">
        <v>3592</v>
      </c>
      <c r="C1622" s="5" t="s">
        <v>849</v>
      </c>
      <c r="D1622" s="5" t="s">
        <v>3583</v>
      </c>
      <c r="E1622" s="5" t="s">
        <v>3584</v>
      </c>
      <c r="F1622" s="5" t="s">
        <v>853</v>
      </c>
      <c r="G1622" s="5" t="s">
        <v>3588</v>
      </c>
      <c r="H1622" s="51">
        <v>0</v>
      </c>
      <c r="I1622" s="22">
        <v>0</v>
      </c>
      <c r="J1622" s="22">
        <v>0</v>
      </c>
      <c r="K1622" s="22">
        <v>62</v>
      </c>
      <c r="L1622" s="47">
        <v>1000</v>
      </c>
      <c r="M1622" s="22">
        <v>0</v>
      </c>
      <c r="N1622" s="22">
        <v>0</v>
      </c>
    </row>
    <row r="1623" spans="1:14" hidden="1" x14ac:dyDescent="0.25">
      <c r="A1623" s="5" t="s">
        <v>5040</v>
      </c>
      <c r="B1623" s="5" t="s">
        <v>3592</v>
      </c>
      <c r="C1623" s="5" t="s">
        <v>849</v>
      </c>
      <c r="D1623" s="5" t="s">
        <v>3583</v>
      </c>
      <c r="E1623" s="5" t="s">
        <v>3584</v>
      </c>
      <c r="F1623" s="5" t="s">
        <v>853</v>
      </c>
      <c r="G1623" s="5" t="s">
        <v>3588</v>
      </c>
      <c r="H1623" s="51">
        <v>0</v>
      </c>
      <c r="I1623" s="22">
        <v>0</v>
      </c>
      <c r="J1623" s="22">
        <v>0</v>
      </c>
      <c r="K1623" s="22">
        <v>60.28</v>
      </c>
      <c r="L1623" s="47">
        <v>1000</v>
      </c>
      <c r="M1623" s="22">
        <v>0</v>
      </c>
      <c r="N1623" s="22">
        <v>0</v>
      </c>
    </row>
    <row r="1624" spans="1:14" x14ac:dyDescent="0.25">
      <c r="A1624" s="5" t="s">
        <v>5041</v>
      </c>
      <c r="B1624" s="5" t="s">
        <v>3590</v>
      </c>
      <c r="C1624" s="5" t="s">
        <v>849</v>
      </c>
      <c r="D1624" s="5" t="s">
        <v>3583</v>
      </c>
      <c r="E1624" s="5" t="s">
        <v>3584</v>
      </c>
      <c r="F1624" s="5" t="s">
        <v>853</v>
      </c>
      <c r="G1624" s="5" t="s">
        <v>3603</v>
      </c>
      <c r="H1624" s="51">
        <v>0</v>
      </c>
      <c r="I1624" s="22">
        <v>0</v>
      </c>
      <c r="J1624" s="22">
        <v>0</v>
      </c>
      <c r="K1624" s="22">
        <v>2583.61</v>
      </c>
      <c r="L1624" s="47">
        <v>1000</v>
      </c>
      <c r="M1624" s="22">
        <v>0</v>
      </c>
      <c r="N1624" s="22">
        <v>0</v>
      </c>
    </row>
    <row r="1625" spans="1:14" x14ac:dyDescent="0.25">
      <c r="A1625" s="5" t="s">
        <v>5042</v>
      </c>
      <c r="B1625" s="5" t="s">
        <v>3590</v>
      </c>
      <c r="C1625" s="5" t="s">
        <v>849</v>
      </c>
      <c r="D1625" s="5" t="s">
        <v>3583</v>
      </c>
      <c r="E1625" s="5" t="s">
        <v>3584</v>
      </c>
      <c r="F1625" s="5" t="s">
        <v>853</v>
      </c>
      <c r="G1625" s="5" t="s">
        <v>3603</v>
      </c>
      <c r="H1625" s="51">
        <v>0</v>
      </c>
      <c r="I1625" s="22">
        <v>0</v>
      </c>
      <c r="J1625" s="22">
        <v>0</v>
      </c>
      <c r="K1625" s="22">
        <v>2681.14</v>
      </c>
      <c r="L1625" s="47">
        <v>1000</v>
      </c>
      <c r="M1625" s="22">
        <v>0</v>
      </c>
      <c r="N1625" s="22">
        <v>0</v>
      </c>
    </row>
    <row r="1626" spans="1:14" hidden="1" x14ac:dyDescent="0.25">
      <c r="A1626" s="5" t="s">
        <v>5043</v>
      </c>
      <c r="B1626" s="5" t="s">
        <v>3586</v>
      </c>
      <c r="C1626" s="5" t="s">
        <v>849</v>
      </c>
      <c r="D1626" s="5" t="s">
        <v>3583</v>
      </c>
      <c r="E1626" s="5" t="s">
        <v>3584</v>
      </c>
      <c r="F1626" s="5" t="s">
        <v>853</v>
      </c>
      <c r="G1626" s="5" t="s">
        <v>3603</v>
      </c>
      <c r="H1626" s="51">
        <v>0</v>
      </c>
      <c r="I1626" s="22">
        <v>0</v>
      </c>
      <c r="J1626" s="22">
        <v>0</v>
      </c>
      <c r="K1626" s="22">
        <v>1578.69</v>
      </c>
      <c r="L1626" s="47">
        <v>1000</v>
      </c>
      <c r="M1626" s="22">
        <v>0</v>
      </c>
      <c r="N1626" s="22">
        <v>0</v>
      </c>
    </row>
    <row r="1627" spans="1:14" hidden="1" x14ac:dyDescent="0.25">
      <c r="A1627" s="5" t="s">
        <v>5044</v>
      </c>
      <c r="B1627" s="5" t="s">
        <v>3582</v>
      </c>
      <c r="C1627" s="5" t="s">
        <v>849</v>
      </c>
      <c r="D1627" s="5" t="s">
        <v>3583</v>
      </c>
      <c r="E1627" s="5" t="s">
        <v>3584</v>
      </c>
      <c r="F1627" s="5" t="s">
        <v>853</v>
      </c>
      <c r="G1627" s="5" t="s">
        <v>3603</v>
      </c>
      <c r="H1627" s="51">
        <v>0</v>
      </c>
      <c r="I1627" s="22">
        <v>0</v>
      </c>
      <c r="J1627" s="22">
        <v>0</v>
      </c>
      <c r="K1627" s="22">
        <v>1560.96</v>
      </c>
      <c r="L1627" s="47">
        <v>1000</v>
      </c>
      <c r="M1627" s="22">
        <v>0</v>
      </c>
      <c r="N1627" s="22">
        <v>0</v>
      </c>
    </row>
    <row r="1628" spans="1:14" hidden="1" x14ac:dyDescent="0.25">
      <c r="A1628" s="5" t="s">
        <v>5045</v>
      </c>
      <c r="B1628" s="5" t="s">
        <v>3582</v>
      </c>
      <c r="C1628" s="5" t="s">
        <v>849</v>
      </c>
      <c r="D1628" s="5" t="s">
        <v>3583</v>
      </c>
      <c r="E1628" s="5" t="s">
        <v>3584</v>
      </c>
      <c r="F1628" s="5" t="s">
        <v>853</v>
      </c>
      <c r="G1628" s="5" t="s">
        <v>3588</v>
      </c>
      <c r="H1628" s="51">
        <v>0</v>
      </c>
      <c r="I1628" s="22">
        <v>0</v>
      </c>
      <c r="J1628" s="22">
        <v>0</v>
      </c>
      <c r="K1628" s="22">
        <v>89.34</v>
      </c>
      <c r="L1628" s="47">
        <v>1000</v>
      </c>
      <c r="M1628" s="22">
        <v>0</v>
      </c>
      <c r="N1628" s="22">
        <v>0</v>
      </c>
    </row>
    <row r="1629" spans="1:14" hidden="1" x14ac:dyDescent="0.25">
      <c r="A1629" s="5" t="s">
        <v>5046</v>
      </c>
      <c r="B1629" s="5" t="s">
        <v>3586</v>
      </c>
      <c r="C1629" s="5" t="s">
        <v>849</v>
      </c>
      <c r="D1629" s="5" t="s">
        <v>3583</v>
      </c>
      <c r="E1629" s="5" t="s">
        <v>3584</v>
      </c>
      <c r="F1629" s="5" t="s">
        <v>853</v>
      </c>
      <c r="G1629" s="5" t="s">
        <v>3588</v>
      </c>
      <c r="H1629" s="51">
        <v>0</v>
      </c>
      <c r="I1629" s="22">
        <v>0</v>
      </c>
      <c r="J1629" s="22">
        <v>0</v>
      </c>
      <c r="K1629" s="22">
        <v>79.7</v>
      </c>
      <c r="L1629" s="47">
        <v>1000</v>
      </c>
      <c r="M1629" s="22">
        <v>0</v>
      </c>
      <c r="N1629" s="22">
        <v>0</v>
      </c>
    </row>
    <row r="1630" spans="1:14" hidden="1" x14ac:dyDescent="0.25">
      <c r="A1630" s="5" t="s">
        <v>5047</v>
      </c>
      <c r="B1630" s="5" t="s">
        <v>3582</v>
      </c>
      <c r="C1630" s="5" t="s">
        <v>849</v>
      </c>
      <c r="D1630" s="5" t="s">
        <v>3583</v>
      </c>
      <c r="E1630" s="5" t="s">
        <v>3584</v>
      </c>
      <c r="F1630" s="5" t="s">
        <v>853</v>
      </c>
      <c r="G1630" s="5" t="s">
        <v>3588</v>
      </c>
      <c r="H1630" s="51">
        <v>0</v>
      </c>
      <c r="I1630" s="22">
        <v>0</v>
      </c>
      <c r="J1630" s="22">
        <v>0</v>
      </c>
      <c r="K1630" s="22">
        <v>79.69</v>
      </c>
      <c r="L1630" s="47">
        <v>1000</v>
      </c>
      <c r="M1630" s="22">
        <v>0</v>
      </c>
      <c r="N1630" s="22">
        <v>0</v>
      </c>
    </row>
    <row r="1631" spans="1:14" hidden="1" x14ac:dyDescent="0.25">
      <c r="A1631" s="5" t="s">
        <v>5048</v>
      </c>
      <c r="B1631" s="5" t="s">
        <v>3586</v>
      </c>
      <c r="C1631" s="5" t="s">
        <v>849</v>
      </c>
      <c r="D1631" s="5" t="s">
        <v>3583</v>
      </c>
      <c r="E1631" s="5" t="s">
        <v>3584</v>
      </c>
      <c r="F1631" s="5" t="s">
        <v>853</v>
      </c>
      <c r="G1631" s="5" t="s">
        <v>3588</v>
      </c>
      <c r="H1631" s="51">
        <v>0</v>
      </c>
      <c r="I1631" s="22">
        <v>0</v>
      </c>
      <c r="J1631" s="22">
        <v>0</v>
      </c>
      <c r="K1631" s="22">
        <v>89.4</v>
      </c>
      <c r="L1631" s="47">
        <v>1000</v>
      </c>
      <c r="M1631" s="22">
        <v>0</v>
      </c>
      <c r="N1631" s="22">
        <v>0</v>
      </c>
    </row>
    <row r="1632" spans="1:14" hidden="1" x14ac:dyDescent="0.25">
      <c r="A1632" s="5" t="s">
        <v>5049</v>
      </c>
      <c r="B1632" s="5" t="s">
        <v>3586</v>
      </c>
      <c r="C1632" s="5" t="s">
        <v>849</v>
      </c>
      <c r="D1632" s="5" t="s">
        <v>3583</v>
      </c>
      <c r="E1632" s="5" t="s">
        <v>3584</v>
      </c>
      <c r="F1632" s="5" t="s">
        <v>853</v>
      </c>
      <c r="G1632" s="5" t="s">
        <v>3588</v>
      </c>
      <c r="H1632" s="51">
        <v>0</v>
      </c>
      <c r="I1632" s="22">
        <v>0</v>
      </c>
      <c r="J1632" s="22">
        <v>0</v>
      </c>
      <c r="K1632" s="22">
        <v>60.77</v>
      </c>
      <c r="L1632" s="47">
        <v>1000</v>
      </c>
      <c r="M1632" s="22">
        <v>0</v>
      </c>
      <c r="N1632" s="22">
        <v>0</v>
      </c>
    </row>
    <row r="1633" spans="1:14" x14ac:dyDescent="0.25">
      <c r="A1633" s="5" t="s">
        <v>5050</v>
      </c>
      <c r="B1633" s="5" t="s">
        <v>3590</v>
      </c>
      <c r="C1633" s="5" t="s">
        <v>849</v>
      </c>
      <c r="D1633" s="5" t="s">
        <v>3583</v>
      </c>
      <c r="E1633" s="5" t="s">
        <v>3584</v>
      </c>
      <c r="F1633" s="5" t="s">
        <v>853</v>
      </c>
      <c r="G1633" s="5" t="s">
        <v>3603</v>
      </c>
      <c r="H1633" s="51">
        <v>0</v>
      </c>
      <c r="I1633" s="22">
        <v>0</v>
      </c>
      <c r="J1633" s="22">
        <v>0</v>
      </c>
      <c r="K1633" s="22">
        <v>1244.9100000000001</v>
      </c>
      <c r="L1633" s="47">
        <v>1000</v>
      </c>
      <c r="M1633" s="22">
        <v>0</v>
      </c>
      <c r="N1633" s="22">
        <v>0</v>
      </c>
    </row>
    <row r="1634" spans="1:14" x14ac:dyDescent="0.25">
      <c r="A1634" s="5" t="s">
        <v>5051</v>
      </c>
      <c r="B1634" s="5" t="s">
        <v>3590</v>
      </c>
      <c r="C1634" s="5" t="s">
        <v>849</v>
      </c>
      <c r="D1634" s="5" t="s">
        <v>3583</v>
      </c>
      <c r="E1634" s="5" t="s">
        <v>3584</v>
      </c>
      <c r="F1634" s="5" t="s">
        <v>851</v>
      </c>
      <c r="G1634" s="5" t="s">
        <v>3588</v>
      </c>
      <c r="H1634" s="51">
        <v>4050</v>
      </c>
      <c r="I1634" s="22">
        <v>249.99</v>
      </c>
      <c r="J1634" s="22">
        <v>61.73</v>
      </c>
      <c r="K1634" s="22">
        <v>60.28</v>
      </c>
      <c r="L1634" s="47">
        <v>1000</v>
      </c>
      <c r="M1634" s="22">
        <v>249.99</v>
      </c>
      <c r="N1634" s="22">
        <v>0</v>
      </c>
    </row>
    <row r="1635" spans="1:14" x14ac:dyDescent="0.25">
      <c r="A1635" s="5" t="s">
        <v>5052</v>
      </c>
      <c r="B1635" s="5" t="s">
        <v>3590</v>
      </c>
      <c r="C1635" s="5" t="s">
        <v>849</v>
      </c>
      <c r="D1635" s="5" t="s">
        <v>3583</v>
      </c>
      <c r="E1635" s="5" t="s">
        <v>3584</v>
      </c>
      <c r="F1635" s="5" t="s">
        <v>851</v>
      </c>
      <c r="G1635" s="5" t="s">
        <v>3588</v>
      </c>
      <c r="H1635" s="51">
        <v>10195</v>
      </c>
      <c r="I1635" s="22">
        <v>641.78</v>
      </c>
      <c r="J1635" s="22">
        <v>62.95</v>
      </c>
      <c r="K1635" s="22">
        <v>62</v>
      </c>
      <c r="L1635" s="47">
        <v>1000</v>
      </c>
      <c r="M1635" s="22">
        <v>641.78</v>
      </c>
      <c r="N1635" s="22">
        <v>0</v>
      </c>
    </row>
    <row r="1636" spans="1:14" hidden="1" x14ac:dyDescent="0.25">
      <c r="A1636" s="5" t="s">
        <v>5053</v>
      </c>
      <c r="B1636" s="5" t="s">
        <v>3586</v>
      </c>
      <c r="C1636" s="5" t="s">
        <v>849</v>
      </c>
      <c r="D1636" s="5" t="s">
        <v>3583</v>
      </c>
      <c r="E1636" s="5" t="s">
        <v>3584</v>
      </c>
      <c r="F1636" s="5" t="s">
        <v>853</v>
      </c>
      <c r="G1636" s="5" t="s">
        <v>3603</v>
      </c>
      <c r="H1636" s="51">
        <v>0</v>
      </c>
      <c r="I1636" s="22">
        <v>0</v>
      </c>
      <c r="J1636" s="22">
        <v>0</v>
      </c>
      <c r="K1636" s="22">
        <v>6727.1</v>
      </c>
      <c r="L1636" s="47">
        <v>1000</v>
      </c>
      <c r="M1636" s="22">
        <v>0</v>
      </c>
      <c r="N1636" s="22">
        <v>0</v>
      </c>
    </row>
    <row r="1637" spans="1:14" hidden="1" x14ac:dyDescent="0.25">
      <c r="A1637" s="5" t="s">
        <v>5054</v>
      </c>
      <c r="B1637" s="5" t="s">
        <v>3586</v>
      </c>
      <c r="C1637" s="5" t="s">
        <v>849</v>
      </c>
      <c r="D1637" s="5" t="s">
        <v>3583</v>
      </c>
      <c r="E1637" s="5" t="s">
        <v>3584</v>
      </c>
      <c r="F1637" s="5" t="s">
        <v>853</v>
      </c>
      <c r="G1637" s="5" t="s">
        <v>3603</v>
      </c>
      <c r="H1637" s="51">
        <v>0</v>
      </c>
      <c r="I1637" s="22">
        <v>0</v>
      </c>
      <c r="J1637" s="22">
        <v>0</v>
      </c>
      <c r="K1637" s="22">
        <v>8295.5300000000007</v>
      </c>
      <c r="L1637" s="47">
        <v>1000</v>
      </c>
      <c r="M1637" s="22">
        <v>0</v>
      </c>
      <c r="N1637" s="22">
        <v>0</v>
      </c>
    </row>
    <row r="1638" spans="1:14" hidden="1" x14ac:dyDescent="0.25">
      <c r="A1638" s="5" t="s">
        <v>5055</v>
      </c>
      <c r="B1638" s="5" t="s">
        <v>3586</v>
      </c>
      <c r="C1638" s="5" t="s">
        <v>849</v>
      </c>
      <c r="D1638" s="5" t="s">
        <v>3583</v>
      </c>
      <c r="E1638" s="5" t="s">
        <v>3584</v>
      </c>
      <c r="F1638" s="5" t="s">
        <v>853</v>
      </c>
      <c r="G1638" s="5" t="s">
        <v>3603</v>
      </c>
      <c r="H1638" s="51">
        <v>0</v>
      </c>
      <c r="I1638" s="22">
        <v>0</v>
      </c>
      <c r="J1638" s="22">
        <v>0</v>
      </c>
      <c r="K1638" s="22">
        <v>6972.79</v>
      </c>
      <c r="L1638" s="47">
        <v>1000</v>
      </c>
      <c r="M1638" s="22">
        <v>0</v>
      </c>
      <c r="N1638" s="22">
        <v>0</v>
      </c>
    </row>
    <row r="1639" spans="1:14" x14ac:dyDescent="0.25">
      <c r="A1639" s="5" t="s">
        <v>5056</v>
      </c>
      <c r="B1639" s="5" t="s">
        <v>3590</v>
      </c>
      <c r="C1639" s="5" t="s">
        <v>849</v>
      </c>
      <c r="D1639" s="5" t="s">
        <v>3583</v>
      </c>
      <c r="E1639" s="5" t="s">
        <v>3584</v>
      </c>
      <c r="F1639" s="5" t="s">
        <v>853</v>
      </c>
      <c r="G1639" s="5" t="s">
        <v>3603</v>
      </c>
      <c r="H1639" s="51">
        <v>0</v>
      </c>
      <c r="I1639" s="22">
        <v>0</v>
      </c>
      <c r="J1639" s="22">
        <v>0</v>
      </c>
      <c r="K1639" s="22">
        <v>1304.3499999999999</v>
      </c>
      <c r="L1639" s="47">
        <v>1000</v>
      </c>
      <c r="M1639" s="22">
        <v>0</v>
      </c>
      <c r="N1639" s="22">
        <v>0</v>
      </c>
    </row>
    <row r="1640" spans="1:14" hidden="1" x14ac:dyDescent="0.25">
      <c r="A1640" s="5" t="s">
        <v>5057</v>
      </c>
      <c r="B1640" s="5" t="s">
        <v>3586</v>
      </c>
      <c r="C1640" s="5" t="s">
        <v>849</v>
      </c>
      <c r="D1640" s="5" t="s">
        <v>3583</v>
      </c>
      <c r="E1640" s="5" t="s">
        <v>3584</v>
      </c>
      <c r="F1640" s="5" t="s">
        <v>851</v>
      </c>
      <c r="G1640" s="5" t="s">
        <v>3585</v>
      </c>
      <c r="H1640" s="51">
        <v>26550</v>
      </c>
      <c r="I1640" s="22">
        <v>127782.72</v>
      </c>
      <c r="J1640" s="22">
        <v>4812.91</v>
      </c>
      <c r="K1640" s="22">
        <v>4598.84</v>
      </c>
      <c r="L1640" s="47">
        <v>1000</v>
      </c>
      <c r="M1640" s="22">
        <v>127782.72</v>
      </c>
      <c r="N1640" s="22">
        <v>0</v>
      </c>
    </row>
    <row r="1641" spans="1:14" hidden="1" x14ac:dyDescent="0.25">
      <c r="A1641" s="5" t="s">
        <v>5058</v>
      </c>
      <c r="B1641" s="5" t="s">
        <v>3606</v>
      </c>
      <c r="C1641" s="5" t="s">
        <v>849</v>
      </c>
      <c r="D1641" s="5" t="s">
        <v>3583</v>
      </c>
      <c r="E1641" s="5" t="s">
        <v>3584</v>
      </c>
      <c r="F1641" s="5" t="s">
        <v>853</v>
      </c>
      <c r="G1641" s="5" t="s">
        <v>3588</v>
      </c>
      <c r="H1641" s="51">
        <v>0</v>
      </c>
      <c r="I1641" s="22">
        <v>0</v>
      </c>
      <c r="J1641" s="22">
        <v>73.73</v>
      </c>
      <c r="K1641" s="22">
        <v>74.48</v>
      </c>
      <c r="L1641" s="47">
        <v>1000</v>
      </c>
      <c r="M1641" s="22">
        <v>0</v>
      </c>
      <c r="N1641" s="22">
        <v>0</v>
      </c>
    </row>
    <row r="1642" spans="1:14" hidden="1" x14ac:dyDescent="0.25">
      <c r="A1642" s="5" t="s">
        <v>5059</v>
      </c>
      <c r="B1642" s="5" t="s">
        <v>3606</v>
      </c>
      <c r="C1642" s="5" t="s">
        <v>849</v>
      </c>
      <c r="D1642" s="5" t="s">
        <v>3583</v>
      </c>
      <c r="E1642" s="5" t="s">
        <v>3584</v>
      </c>
      <c r="F1642" s="5" t="s">
        <v>853</v>
      </c>
      <c r="G1642" s="5" t="s">
        <v>3588</v>
      </c>
      <c r="H1642" s="51">
        <v>0</v>
      </c>
      <c r="I1642" s="22">
        <v>0</v>
      </c>
      <c r="J1642" s="22">
        <v>73.73</v>
      </c>
      <c r="K1642" s="22">
        <v>74.48</v>
      </c>
      <c r="L1642" s="47">
        <v>1000</v>
      </c>
      <c r="M1642" s="22">
        <v>0</v>
      </c>
      <c r="N1642" s="22">
        <v>0</v>
      </c>
    </row>
    <row r="1643" spans="1:14" hidden="1" x14ac:dyDescent="0.25">
      <c r="A1643" s="5" t="s">
        <v>5060</v>
      </c>
      <c r="B1643" s="5" t="s">
        <v>3606</v>
      </c>
      <c r="C1643" s="5" t="s">
        <v>849</v>
      </c>
      <c r="D1643" s="5" t="s">
        <v>3583</v>
      </c>
      <c r="E1643" s="5" t="s">
        <v>3584</v>
      </c>
      <c r="F1643" s="5" t="s">
        <v>853</v>
      </c>
      <c r="G1643" s="5" t="s">
        <v>3588</v>
      </c>
      <c r="H1643" s="51">
        <v>0</v>
      </c>
      <c r="I1643" s="22">
        <v>0</v>
      </c>
      <c r="J1643" s="22">
        <v>73.73</v>
      </c>
      <c r="K1643" s="22">
        <v>74.48</v>
      </c>
      <c r="L1643" s="47">
        <v>1000</v>
      </c>
      <c r="M1643" s="22">
        <v>0</v>
      </c>
      <c r="N1643" s="22">
        <v>0</v>
      </c>
    </row>
    <row r="1644" spans="1:14" hidden="1" x14ac:dyDescent="0.25">
      <c r="A1644" s="5" t="s">
        <v>5061</v>
      </c>
      <c r="B1644" s="5" t="s">
        <v>3606</v>
      </c>
      <c r="C1644" s="5" t="s">
        <v>849</v>
      </c>
      <c r="D1644" s="5" t="s">
        <v>3583</v>
      </c>
      <c r="E1644" s="5" t="s">
        <v>3584</v>
      </c>
      <c r="F1644" s="5" t="s">
        <v>853</v>
      </c>
      <c r="G1644" s="5" t="s">
        <v>3588</v>
      </c>
      <c r="H1644" s="51">
        <v>0</v>
      </c>
      <c r="I1644" s="22">
        <v>0</v>
      </c>
      <c r="J1644" s="22">
        <v>73.73</v>
      </c>
      <c r="K1644" s="22">
        <v>74.48</v>
      </c>
      <c r="L1644" s="47">
        <v>1000</v>
      </c>
      <c r="M1644" s="22">
        <v>0</v>
      </c>
      <c r="N1644" s="22">
        <v>0</v>
      </c>
    </row>
    <row r="1645" spans="1:14" hidden="1" x14ac:dyDescent="0.25">
      <c r="A1645" s="5" t="s">
        <v>5062</v>
      </c>
      <c r="B1645" s="5" t="s">
        <v>3606</v>
      </c>
      <c r="C1645" s="5" t="s">
        <v>849</v>
      </c>
      <c r="D1645" s="5" t="s">
        <v>3583</v>
      </c>
      <c r="E1645" s="5" t="s">
        <v>3584</v>
      </c>
      <c r="F1645" s="5" t="s">
        <v>853</v>
      </c>
      <c r="G1645" s="5" t="s">
        <v>3588</v>
      </c>
      <c r="H1645" s="51">
        <v>0</v>
      </c>
      <c r="I1645" s="22">
        <v>0</v>
      </c>
      <c r="J1645" s="22">
        <v>73.8</v>
      </c>
      <c r="K1645" s="22">
        <v>74.48</v>
      </c>
      <c r="L1645" s="47">
        <v>1000</v>
      </c>
      <c r="M1645" s="22">
        <v>0</v>
      </c>
      <c r="N1645" s="22">
        <v>0</v>
      </c>
    </row>
    <row r="1646" spans="1:14" x14ac:dyDescent="0.25">
      <c r="A1646" s="5" t="s">
        <v>5063</v>
      </c>
      <c r="B1646" s="5" t="s">
        <v>3590</v>
      </c>
      <c r="C1646" s="5" t="s">
        <v>849</v>
      </c>
      <c r="D1646" s="5" t="s">
        <v>3583</v>
      </c>
      <c r="E1646" s="5" t="s">
        <v>3584</v>
      </c>
      <c r="F1646" s="5" t="s">
        <v>853</v>
      </c>
      <c r="G1646" s="5" t="s">
        <v>3603</v>
      </c>
      <c r="H1646" s="51">
        <v>0</v>
      </c>
      <c r="I1646" s="22">
        <v>0</v>
      </c>
      <c r="J1646" s="22">
        <v>0</v>
      </c>
      <c r="K1646" s="22">
        <v>1712.87</v>
      </c>
      <c r="L1646" s="47">
        <v>1000</v>
      </c>
      <c r="M1646" s="22">
        <v>0</v>
      </c>
      <c r="N1646" s="22">
        <v>0</v>
      </c>
    </row>
    <row r="1647" spans="1:14" hidden="1" x14ac:dyDescent="0.25">
      <c r="A1647" s="5" t="s">
        <v>5064</v>
      </c>
      <c r="B1647" s="5" t="s">
        <v>3586</v>
      </c>
      <c r="C1647" s="5" t="s">
        <v>849</v>
      </c>
      <c r="D1647" s="5" t="s">
        <v>3583</v>
      </c>
      <c r="E1647" s="5" t="s">
        <v>3584</v>
      </c>
      <c r="F1647" s="5" t="s">
        <v>853</v>
      </c>
      <c r="G1647" s="5" t="s">
        <v>3603</v>
      </c>
      <c r="H1647" s="51">
        <v>0</v>
      </c>
      <c r="I1647" s="22">
        <v>0</v>
      </c>
      <c r="J1647" s="22">
        <v>0</v>
      </c>
      <c r="K1647" s="22">
        <v>674.1</v>
      </c>
      <c r="L1647" s="47">
        <v>1000</v>
      </c>
      <c r="M1647" s="22">
        <v>0</v>
      </c>
      <c r="N1647" s="22">
        <v>0</v>
      </c>
    </row>
    <row r="1648" spans="1:14" hidden="1" x14ac:dyDescent="0.25">
      <c r="A1648" s="5" t="s">
        <v>5065</v>
      </c>
      <c r="B1648" s="5" t="s">
        <v>3586</v>
      </c>
      <c r="C1648" s="5" t="s">
        <v>849</v>
      </c>
      <c r="D1648" s="5" t="s">
        <v>3583</v>
      </c>
      <c r="E1648" s="5" t="s">
        <v>3584</v>
      </c>
      <c r="F1648" s="5" t="s">
        <v>853</v>
      </c>
      <c r="G1648" s="5" t="s">
        <v>3603</v>
      </c>
      <c r="H1648" s="51">
        <v>0</v>
      </c>
      <c r="I1648" s="22">
        <v>0</v>
      </c>
      <c r="J1648" s="22">
        <v>0</v>
      </c>
      <c r="K1648" s="22">
        <v>15484.34</v>
      </c>
      <c r="L1648" s="47">
        <v>1000</v>
      </c>
      <c r="M1648" s="22">
        <v>0</v>
      </c>
      <c r="N1648" s="22">
        <v>0</v>
      </c>
    </row>
    <row r="1649" spans="1:14" hidden="1" x14ac:dyDescent="0.25">
      <c r="A1649" s="5" t="s">
        <v>5066</v>
      </c>
      <c r="B1649" s="5" t="s">
        <v>3586</v>
      </c>
      <c r="C1649" s="5" t="s">
        <v>849</v>
      </c>
      <c r="D1649" s="5" t="s">
        <v>3583</v>
      </c>
      <c r="E1649" s="5" t="s">
        <v>3584</v>
      </c>
      <c r="F1649" s="5" t="s">
        <v>853</v>
      </c>
      <c r="G1649" s="5" t="s">
        <v>3603</v>
      </c>
      <c r="H1649" s="51">
        <v>0</v>
      </c>
      <c r="I1649" s="22">
        <v>0</v>
      </c>
      <c r="J1649" s="22">
        <v>0</v>
      </c>
      <c r="K1649" s="22">
        <v>1854.14</v>
      </c>
      <c r="L1649" s="47">
        <v>1000</v>
      </c>
      <c r="M1649" s="22">
        <v>0</v>
      </c>
      <c r="N1649" s="22">
        <v>0</v>
      </c>
    </row>
    <row r="1650" spans="1:14" hidden="1" x14ac:dyDescent="0.25">
      <c r="A1650" s="5" t="s">
        <v>5067</v>
      </c>
      <c r="B1650" s="5" t="s">
        <v>3606</v>
      </c>
      <c r="C1650" s="5" t="s">
        <v>849</v>
      </c>
      <c r="D1650" s="5" t="s">
        <v>3583</v>
      </c>
      <c r="E1650" s="5" t="s">
        <v>3584</v>
      </c>
      <c r="F1650" s="5" t="s">
        <v>853</v>
      </c>
      <c r="G1650" s="5" t="s">
        <v>3588</v>
      </c>
      <c r="H1650" s="51">
        <v>0</v>
      </c>
      <c r="I1650" s="22">
        <v>0</v>
      </c>
      <c r="J1650" s="22">
        <v>73.760000000000005</v>
      </c>
      <c r="K1650" s="22">
        <v>74.48</v>
      </c>
      <c r="L1650" s="47">
        <v>1000</v>
      </c>
      <c r="M1650" s="22">
        <v>0</v>
      </c>
      <c r="N1650" s="22">
        <v>0</v>
      </c>
    </row>
    <row r="1651" spans="1:14" hidden="1" x14ac:dyDescent="0.25">
      <c r="A1651" s="5" t="s">
        <v>5068</v>
      </c>
      <c r="B1651" s="5" t="s">
        <v>3606</v>
      </c>
      <c r="C1651" s="5" t="s">
        <v>849</v>
      </c>
      <c r="D1651" s="5" t="s">
        <v>3583</v>
      </c>
      <c r="E1651" s="5" t="s">
        <v>3584</v>
      </c>
      <c r="F1651" s="5" t="s">
        <v>851</v>
      </c>
      <c r="G1651" s="5" t="s">
        <v>3588</v>
      </c>
      <c r="H1651" s="51">
        <v>25</v>
      </c>
      <c r="I1651" s="22">
        <v>1.84</v>
      </c>
      <c r="J1651" s="22">
        <v>73.599999999999994</v>
      </c>
      <c r="K1651" s="22">
        <v>74.48</v>
      </c>
      <c r="L1651" s="47">
        <v>1000</v>
      </c>
      <c r="M1651" s="22">
        <v>1.84</v>
      </c>
      <c r="N1651" s="22">
        <v>0</v>
      </c>
    </row>
    <row r="1652" spans="1:14" hidden="1" x14ac:dyDescent="0.25">
      <c r="A1652" s="5" t="s">
        <v>5069</v>
      </c>
      <c r="B1652" s="5" t="s">
        <v>3606</v>
      </c>
      <c r="C1652" s="5" t="s">
        <v>849</v>
      </c>
      <c r="D1652" s="5" t="s">
        <v>3583</v>
      </c>
      <c r="E1652" s="5" t="s">
        <v>3584</v>
      </c>
      <c r="F1652" s="5" t="s">
        <v>853</v>
      </c>
      <c r="G1652" s="5" t="s">
        <v>3588</v>
      </c>
      <c r="H1652" s="51">
        <v>0</v>
      </c>
      <c r="I1652" s="22">
        <v>0</v>
      </c>
      <c r="J1652" s="22">
        <v>73.73</v>
      </c>
      <c r="K1652" s="22">
        <v>74.48</v>
      </c>
      <c r="L1652" s="47">
        <v>1000</v>
      </c>
      <c r="M1652" s="22">
        <v>0</v>
      </c>
      <c r="N1652" s="22">
        <v>0</v>
      </c>
    </row>
    <row r="1653" spans="1:14" hidden="1" x14ac:dyDescent="0.25">
      <c r="A1653" s="5" t="s">
        <v>5070</v>
      </c>
      <c r="B1653" s="5" t="s">
        <v>3606</v>
      </c>
      <c r="C1653" s="5" t="s">
        <v>849</v>
      </c>
      <c r="D1653" s="5" t="s">
        <v>3583</v>
      </c>
      <c r="E1653" s="5" t="s">
        <v>3584</v>
      </c>
      <c r="F1653" s="5" t="s">
        <v>851</v>
      </c>
      <c r="G1653" s="5" t="s">
        <v>3588</v>
      </c>
      <c r="H1653" s="51">
        <v>125</v>
      </c>
      <c r="I1653" s="22">
        <v>9.2200000000000006</v>
      </c>
      <c r="J1653" s="22">
        <v>73.760000000000005</v>
      </c>
      <c r="K1653" s="22">
        <v>74.48</v>
      </c>
      <c r="L1653" s="47">
        <v>1000</v>
      </c>
      <c r="M1653" s="22">
        <v>9.2200000000000006</v>
      </c>
      <c r="N1653" s="22">
        <v>0</v>
      </c>
    </row>
    <row r="1654" spans="1:14" hidden="1" x14ac:dyDescent="0.25">
      <c r="A1654" s="5" t="s">
        <v>5071</v>
      </c>
      <c r="B1654" s="5" t="s">
        <v>3606</v>
      </c>
      <c r="C1654" s="5" t="s">
        <v>849</v>
      </c>
      <c r="D1654" s="5" t="s">
        <v>3583</v>
      </c>
      <c r="E1654" s="5" t="s">
        <v>3584</v>
      </c>
      <c r="F1654" s="5" t="s">
        <v>851</v>
      </c>
      <c r="G1654" s="5" t="s">
        <v>3588</v>
      </c>
      <c r="H1654" s="51">
        <v>50</v>
      </c>
      <c r="I1654" s="22">
        <v>3.69</v>
      </c>
      <c r="J1654" s="22">
        <v>73.8</v>
      </c>
      <c r="K1654" s="22">
        <v>74.48</v>
      </c>
      <c r="L1654" s="47">
        <v>1000</v>
      </c>
      <c r="M1654" s="22">
        <v>3.69</v>
      </c>
      <c r="N1654" s="22">
        <v>0</v>
      </c>
    </row>
    <row r="1655" spans="1:14" hidden="1" x14ac:dyDescent="0.25">
      <c r="A1655" s="5" t="s">
        <v>5072</v>
      </c>
      <c r="B1655" s="5" t="s">
        <v>3606</v>
      </c>
      <c r="C1655" s="5" t="s">
        <v>849</v>
      </c>
      <c r="D1655" s="5" t="s">
        <v>3583</v>
      </c>
      <c r="E1655" s="5" t="s">
        <v>3584</v>
      </c>
      <c r="F1655" s="5" t="s">
        <v>853</v>
      </c>
      <c r="G1655" s="5" t="s">
        <v>3588</v>
      </c>
      <c r="H1655" s="51">
        <v>0</v>
      </c>
      <c r="I1655" s="22">
        <v>0</v>
      </c>
      <c r="J1655" s="22">
        <v>73.73</v>
      </c>
      <c r="K1655" s="22">
        <v>74.48</v>
      </c>
      <c r="L1655" s="47">
        <v>1000</v>
      </c>
      <c r="M1655" s="22">
        <v>0</v>
      </c>
      <c r="N1655" s="22">
        <v>0</v>
      </c>
    </row>
    <row r="1656" spans="1:14" hidden="1" x14ac:dyDescent="0.25">
      <c r="A1656" s="5" t="s">
        <v>5073</v>
      </c>
      <c r="B1656" s="5" t="s">
        <v>3586</v>
      </c>
      <c r="C1656" s="5" t="s">
        <v>849</v>
      </c>
      <c r="D1656" s="5" t="s">
        <v>3583</v>
      </c>
      <c r="E1656" s="5" t="s">
        <v>3584</v>
      </c>
      <c r="F1656" s="5" t="s">
        <v>851</v>
      </c>
      <c r="G1656" s="5" t="s">
        <v>3603</v>
      </c>
      <c r="H1656" s="51">
        <v>600</v>
      </c>
      <c r="I1656" s="22">
        <v>3540.75</v>
      </c>
      <c r="J1656" s="22">
        <v>5901.25</v>
      </c>
      <c r="K1656" s="22">
        <v>9128.86</v>
      </c>
      <c r="L1656" s="47">
        <v>1000</v>
      </c>
      <c r="M1656" s="22">
        <v>3540.75</v>
      </c>
      <c r="N1656" s="22">
        <v>0</v>
      </c>
    </row>
    <row r="1657" spans="1:14" hidden="1" x14ac:dyDescent="0.25">
      <c r="A1657" s="5" t="s">
        <v>5074</v>
      </c>
      <c r="B1657" s="5" t="s">
        <v>3582</v>
      </c>
      <c r="C1657" s="5" t="s">
        <v>849</v>
      </c>
      <c r="D1657" s="5" t="s">
        <v>3583</v>
      </c>
      <c r="E1657" s="5" t="s">
        <v>3584</v>
      </c>
      <c r="F1657" s="5" t="s">
        <v>851</v>
      </c>
      <c r="G1657" s="5" t="s">
        <v>3585</v>
      </c>
      <c r="H1657" s="51">
        <v>5220</v>
      </c>
      <c r="I1657" s="22">
        <v>9051.76</v>
      </c>
      <c r="J1657" s="22">
        <v>1734.05</v>
      </c>
      <c r="K1657" s="22">
        <v>1680</v>
      </c>
      <c r="L1657" s="47">
        <v>1000</v>
      </c>
      <c r="M1657" s="22">
        <v>9051.76</v>
      </c>
      <c r="N1657" s="22">
        <v>0</v>
      </c>
    </row>
    <row r="1658" spans="1:14" hidden="1" x14ac:dyDescent="0.25">
      <c r="A1658" s="5" t="s">
        <v>5075</v>
      </c>
      <c r="B1658" s="5" t="s">
        <v>3586</v>
      </c>
      <c r="C1658" s="5" t="s">
        <v>849</v>
      </c>
      <c r="D1658" s="5" t="s">
        <v>3583</v>
      </c>
      <c r="E1658" s="5" t="s">
        <v>3584</v>
      </c>
      <c r="F1658" s="5" t="s">
        <v>853</v>
      </c>
      <c r="G1658" s="5" t="s">
        <v>3603</v>
      </c>
      <c r="H1658" s="51">
        <v>0</v>
      </c>
      <c r="I1658" s="22">
        <v>0</v>
      </c>
      <c r="J1658" s="22">
        <v>0</v>
      </c>
      <c r="K1658" s="22">
        <v>1523.35</v>
      </c>
      <c r="L1658" s="47">
        <v>1000</v>
      </c>
      <c r="M1658" s="22">
        <v>0</v>
      </c>
      <c r="N1658" s="22">
        <v>0</v>
      </c>
    </row>
    <row r="1659" spans="1:14" hidden="1" x14ac:dyDescent="0.25">
      <c r="A1659" s="5" t="s">
        <v>5076</v>
      </c>
      <c r="B1659" s="5" t="s">
        <v>3582</v>
      </c>
      <c r="C1659" s="5" t="s">
        <v>849</v>
      </c>
      <c r="D1659" s="5" t="s">
        <v>3583</v>
      </c>
      <c r="E1659" s="5" t="s">
        <v>3584</v>
      </c>
      <c r="F1659" s="5" t="s">
        <v>851</v>
      </c>
      <c r="G1659" s="5" t="s">
        <v>3585</v>
      </c>
      <c r="H1659" s="51">
        <v>7020</v>
      </c>
      <c r="I1659" s="22">
        <v>23053.94</v>
      </c>
      <c r="J1659" s="22">
        <v>3284.04</v>
      </c>
      <c r="K1659" s="22">
        <v>3307.5</v>
      </c>
      <c r="L1659" s="47">
        <v>1000</v>
      </c>
      <c r="M1659" s="22">
        <v>23053.94</v>
      </c>
      <c r="N1659" s="22">
        <v>0</v>
      </c>
    </row>
    <row r="1660" spans="1:14" hidden="1" x14ac:dyDescent="0.25">
      <c r="A1660" s="5" t="s">
        <v>5077</v>
      </c>
      <c r="B1660" s="5" t="s">
        <v>3586</v>
      </c>
      <c r="C1660" s="5" t="s">
        <v>849</v>
      </c>
      <c r="D1660" s="5" t="s">
        <v>3583</v>
      </c>
      <c r="E1660" s="5" t="s">
        <v>3584</v>
      </c>
      <c r="F1660" s="5" t="s">
        <v>853</v>
      </c>
      <c r="G1660" s="5" t="s">
        <v>3603</v>
      </c>
      <c r="H1660" s="51">
        <v>0</v>
      </c>
      <c r="I1660" s="22">
        <v>0</v>
      </c>
      <c r="J1660" s="22">
        <v>0</v>
      </c>
      <c r="K1660" s="22">
        <v>1098.6600000000001</v>
      </c>
      <c r="L1660" s="47">
        <v>1000</v>
      </c>
      <c r="M1660" s="22">
        <v>0</v>
      </c>
      <c r="N1660" s="22">
        <v>0</v>
      </c>
    </row>
    <row r="1661" spans="1:14" x14ac:dyDescent="0.25">
      <c r="A1661" s="5" t="s">
        <v>5078</v>
      </c>
      <c r="B1661" s="5" t="s">
        <v>3590</v>
      </c>
      <c r="C1661" s="5" t="s">
        <v>849</v>
      </c>
      <c r="D1661" s="5" t="s">
        <v>3583</v>
      </c>
      <c r="E1661" s="5" t="s">
        <v>3584</v>
      </c>
      <c r="F1661" s="5" t="s">
        <v>853</v>
      </c>
      <c r="G1661" s="5" t="s">
        <v>3603</v>
      </c>
      <c r="H1661" s="51">
        <v>0</v>
      </c>
      <c r="I1661" s="22">
        <v>0</v>
      </c>
      <c r="J1661" s="22">
        <v>0</v>
      </c>
      <c r="K1661" s="22">
        <v>1610.85</v>
      </c>
      <c r="L1661" s="47">
        <v>1000</v>
      </c>
      <c r="M1661" s="22">
        <v>0</v>
      </c>
      <c r="N1661" s="22">
        <v>0</v>
      </c>
    </row>
    <row r="1662" spans="1:14" x14ac:dyDescent="0.25">
      <c r="A1662" s="5" t="s">
        <v>5079</v>
      </c>
      <c r="B1662" s="5" t="s">
        <v>3590</v>
      </c>
      <c r="C1662" s="5" t="s">
        <v>849</v>
      </c>
      <c r="D1662" s="5" t="s">
        <v>3583</v>
      </c>
      <c r="E1662" s="5" t="s">
        <v>3584</v>
      </c>
      <c r="F1662" s="5" t="s">
        <v>853</v>
      </c>
      <c r="G1662" s="5" t="s">
        <v>3603</v>
      </c>
      <c r="H1662" s="51">
        <v>0</v>
      </c>
      <c r="I1662" s="22">
        <v>0</v>
      </c>
      <c r="J1662" s="22">
        <v>0</v>
      </c>
      <c r="K1662" s="22">
        <v>1396.69</v>
      </c>
      <c r="L1662" s="47">
        <v>1000</v>
      </c>
      <c r="M1662" s="22">
        <v>0</v>
      </c>
      <c r="N1662" s="22">
        <v>0</v>
      </c>
    </row>
    <row r="1663" spans="1:14" hidden="1" x14ac:dyDescent="0.25">
      <c r="A1663" s="5" t="s">
        <v>5080</v>
      </c>
      <c r="B1663" s="5" t="s">
        <v>3586</v>
      </c>
      <c r="C1663" s="5" t="s">
        <v>849</v>
      </c>
      <c r="D1663" s="5" t="s">
        <v>3583</v>
      </c>
      <c r="E1663" s="5" t="s">
        <v>3584</v>
      </c>
      <c r="F1663" s="5" t="s">
        <v>853</v>
      </c>
      <c r="G1663" s="5" t="s">
        <v>3603</v>
      </c>
      <c r="H1663" s="51">
        <v>0</v>
      </c>
      <c r="I1663" s="22">
        <v>0</v>
      </c>
      <c r="J1663" s="22">
        <v>0</v>
      </c>
      <c r="K1663" s="22">
        <v>1441.34</v>
      </c>
      <c r="L1663" s="47">
        <v>1000</v>
      </c>
      <c r="M1663" s="22">
        <v>0</v>
      </c>
      <c r="N1663" s="22">
        <v>0</v>
      </c>
    </row>
    <row r="1664" spans="1:14" hidden="1" x14ac:dyDescent="0.25">
      <c r="A1664" s="5" t="s">
        <v>5081</v>
      </c>
      <c r="B1664" s="5" t="s">
        <v>3586</v>
      </c>
      <c r="C1664" s="5" t="s">
        <v>849</v>
      </c>
      <c r="D1664" s="5" t="s">
        <v>3583</v>
      </c>
      <c r="E1664" s="5" t="s">
        <v>3584</v>
      </c>
      <c r="F1664" s="5" t="s">
        <v>853</v>
      </c>
      <c r="G1664" s="5" t="s">
        <v>3603</v>
      </c>
      <c r="H1664" s="51">
        <v>0</v>
      </c>
      <c r="I1664" s="22">
        <v>0</v>
      </c>
      <c r="J1664" s="22">
        <v>0</v>
      </c>
      <c r="K1664" s="22">
        <v>332.13</v>
      </c>
      <c r="L1664" s="47">
        <v>1000</v>
      </c>
      <c r="M1664" s="22">
        <v>0</v>
      </c>
      <c r="N1664" s="22">
        <v>0</v>
      </c>
    </row>
    <row r="1665" spans="1:14" hidden="1" x14ac:dyDescent="0.25">
      <c r="A1665" s="5" t="s">
        <v>5082</v>
      </c>
      <c r="B1665" s="5" t="s">
        <v>3582</v>
      </c>
      <c r="C1665" s="5" t="s">
        <v>849</v>
      </c>
      <c r="D1665" s="5" t="s">
        <v>3583</v>
      </c>
      <c r="E1665" s="5" t="s">
        <v>3584</v>
      </c>
      <c r="F1665" s="5" t="s">
        <v>851</v>
      </c>
      <c r="G1665" s="5" t="s">
        <v>3585</v>
      </c>
      <c r="H1665" s="51">
        <v>15280</v>
      </c>
      <c r="I1665" s="22">
        <v>52011.92</v>
      </c>
      <c r="J1665" s="22">
        <v>3403.92</v>
      </c>
      <c r="K1665" s="22">
        <v>3423</v>
      </c>
      <c r="L1665" s="47">
        <v>1000</v>
      </c>
      <c r="M1665" s="22">
        <v>52011.92</v>
      </c>
      <c r="N1665" s="22">
        <v>0</v>
      </c>
    </row>
    <row r="1666" spans="1:14" hidden="1" x14ac:dyDescent="0.25">
      <c r="A1666" s="5" t="s">
        <v>5083</v>
      </c>
      <c r="B1666" s="5" t="s">
        <v>3597</v>
      </c>
      <c r="C1666" s="5" t="s">
        <v>849</v>
      </c>
      <c r="D1666" s="5" t="s">
        <v>3583</v>
      </c>
      <c r="E1666" s="5" t="s">
        <v>3584</v>
      </c>
      <c r="F1666" s="5" t="s">
        <v>853</v>
      </c>
      <c r="G1666" s="5" t="s">
        <v>3603</v>
      </c>
      <c r="H1666" s="51">
        <v>0</v>
      </c>
      <c r="I1666" s="22">
        <v>0</v>
      </c>
      <c r="J1666" s="22">
        <v>0</v>
      </c>
      <c r="K1666" s="22">
        <v>1250.3</v>
      </c>
      <c r="L1666" s="47">
        <v>1000</v>
      </c>
      <c r="M1666" s="22">
        <v>0</v>
      </c>
      <c r="N1666" s="22">
        <v>0</v>
      </c>
    </row>
    <row r="1667" spans="1:14" hidden="1" x14ac:dyDescent="0.25">
      <c r="A1667" s="5" t="s">
        <v>5084</v>
      </c>
      <c r="B1667" s="5" t="s">
        <v>3597</v>
      </c>
      <c r="C1667" s="5" t="s">
        <v>849</v>
      </c>
      <c r="D1667" s="5" t="s">
        <v>3583</v>
      </c>
      <c r="E1667" s="5" t="s">
        <v>3584</v>
      </c>
      <c r="F1667" s="5" t="s">
        <v>853</v>
      </c>
      <c r="G1667" s="5" t="s">
        <v>3588</v>
      </c>
      <c r="H1667" s="51">
        <v>0</v>
      </c>
      <c r="I1667" s="22">
        <v>0</v>
      </c>
      <c r="J1667" s="22">
        <v>0</v>
      </c>
      <c r="K1667" s="22">
        <v>62</v>
      </c>
      <c r="L1667" s="47">
        <v>1000</v>
      </c>
      <c r="M1667" s="22">
        <v>0</v>
      </c>
      <c r="N1667" s="22">
        <v>0</v>
      </c>
    </row>
    <row r="1668" spans="1:14" hidden="1" x14ac:dyDescent="0.25">
      <c r="A1668" s="5" t="s">
        <v>5085</v>
      </c>
      <c r="B1668" s="5" t="s">
        <v>3597</v>
      </c>
      <c r="C1668" s="5" t="s">
        <v>849</v>
      </c>
      <c r="D1668" s="5" t="s">
        <v>3583</v>
      </c>
      <c r="E1668" s="5" t="s">
        <v>3584</v>
      </c>
      <c r="F1668" s="5" t="s">
        <v>853</v>
      </c>
      <c r="G1668" s="5" t="s">
        <v>3588</v>
      </c>
      <c r="H1668" s="51">
        <v>0</v>
      </c>
      <c r="I1668" s="22">
        <v>0</v>
      </c>
      <c r="J1668" s="22">
        <v>0</v>
      </c>
      <c r="K1668" s="22">
        <v>60.28</v>
      </c>
      <c r="L1668" s="47">
        <v>1000</v>
      </c>
      <c r="M1668" s="22">
        <v>0</v>
      </c>
      <c r="N1668" s="22">
        <v>0</v>
      </c>
    </row>
    <row r="1669" spans="1:14" hidden="1" x14ac:dyDescent="0.25">
      <c r="A1669" s="5" t="s">
        <v>5086</v>
      </c>
      <c r="B1669" s="5" t="s">
        <v>3586</v>
      </c>
      <c r="C1669" s="5" t="s">
        <v>849</v>
      </c>
      <c r="D1669" s="5" t="s">
        <v>3583</v>
      </c>
      <c r="E1669" s="5" t="s">
        <v>3584</v>
      </c>
      <c r="F1669" s="5" t="s">
        <v>853</v>
      </c>
      <c r="G1669" s="5" t="s">
        <v>3603</v>
      </c>
      <c r="H1669" s="51">
        <v>0</v>
      </c>
      <c r="I1669" s="22">
        <v>0</v>
      </c>
      <c r="J1669" s="22">
        <v>0</v>
      </c>
      <c r="K1669" s="22">
        <v>1098.6600000000001</v>
      </c>
      <c r="L1669" s="47">
        <v>1000</v>
      </c>
      <c r="M1669" s="22">
        <v>0</v>
      </c>
      <c r="N1669" s="22">
        <v>0</v>
      </c>
    </row>
    <row r="1670" spans="1:14" hidden="1" x14ac:dyDescent="0.25">
      <c r="A1670" s="5" t="s">
        <v>5087</v>
      </c>
      <c r="B1670" s="5" t="s">
        <v>3586</v>
      </c>
      <c r="C1670" s="5" t="s">
        <v>849</v>
      </c>
      <c r="D1670" s="5" t="s">
        <v>3583</v>
      </c>
      <c r="E1670" s="5" t="s">
        <v>3584</v>
      </c>
      <c r="F1670" s="5" t="s">
        <v>853</v>
      </c>
      <c r="G1670" s="5" t="s">
        <v>3603</v>
      </c>
      <c r="H1670" s="51">
        <v>0</v>
      </c>
      <c r="I1670" s="22">
        <v>0</v>
      </c>
      <c r="J1670" s="22">
        <v>0</v>
      </c>
      <c r="K1670" s="22">
        <v>1750.65</v>
      </c>
      <c r="L1670" s="47">
        <v>1000</v>
      </c>
      <c r="M1670" s="22">
        <v>0</v>
      </c>
      <c r="N1670" s="22">
        <v>0</v>
      </c>
    </row>
    <row r="1671" spans="1:14" hidden="1" x14ac:dyDescent="0.25">
      <c r="A1671" s="5" t="s">
        <v>5088</v>
      </c>
      <c r="B1671" s="5" t="s">
        <v>3586</v>
      </c>
      <c r="C1671" s="5" t="s">
        <v>849</v>
      </c>
      <c r="D1671" s="5" t="s">
        <v>3583</v>
      </c>
      <c r="E1671" s="5" t="s">
        <v>3584</v>
      </c>
      <c r="F1671" s="5" t="s">
        <v>853</v>
      </c>
      <c r="G1671" s="5" t="s">
        <v>3603</v>
      </c>
      <c r="H1671" s="51">
        <v>0</v>
      </c>
      <c r="I1671" s="22">
        <v>0</v>
      </c>
      <c r="J1671" s="22">
        <v>0</v>
      </c>
      <c r="K1671" s="22">
        <v>1467.2</v>
      </c>
      <c r="L1671" s="47">
        <v>1000</v>
      </c>
      <c r="M1671" s="22">
        <v>0</v>
      </c>
      <c r="N1671" s="22">
        <v>0</v>
      </c>
    </row>
    <row r="1672" spans="1:14" hidden="1" x14ac:dyDescent="0.25">
      <c r="A1672" s="5" t="s">
        <v>5089</v>
      </c>
      <c r="B1672" s="5" t="s">
        <v>3586</v>
      </c>
      <c r="C1672" s="5" t="s">
        <v>849</v>
      </c>
      <c r="D1672" s="5" t="s">
        <v>3583</v>
      </c>
      <c r="E1672" s="5" t="s">
        <v>3584</v>
      </c>
      <c r="F1672" s="5" t="s">
        <v>853</v>
      </c>
      <c r="G1672" s="5" t="s">
        <v>3603</v>
      </c>
      <c r="H1672" s="51">
        <v>0</v>
      </c>
      <c r="I1672" s="22">
        <v>0</v>
      </c>
      <c r="J1672" s="22">
        <v>0</v>
      </c>
      <c r="K1672" s="22">
        <v>1567.65</v>
      </c>
      <c r="L1672" s="47">
        <v>1000</v>
      </c>
      <c r="M1672" s="22">
        <v>0</v>
      </c>
      <c r="N1672" s="22">
        <v>0</v>
      </c>
    </row>
    <row r="1673" spans="1:14" hidden="1" x14ac:dyDescent="0.25">
      <c r="A1673" s="5" t="s">
        <v>5090</v>
      </c>
      <c r="B1673" s="5" t="s">
        <v>3586</v>
      </c>
      <c r="C1673" s="5" t="s">
        <v>849</v>
      </c>
      <c r="D1673" s="5" t="s">
        <v>3583</v>
      </c>
      <c r="E1673" s="5" t="s">
        <v>3584</v>
      </c>
      <c r="F1673" s="5" t="s">
        <v>853</v>
      </c>
      <c r="G1673" s="5" t="s">
        <v>3603</v>
      </c>
      <c r="H1673" s="51">
        <v>0</v>
      </c>
      <c r="I1673" s="22">
        <v>0</v>
      </c>
      <c r="J1673" s="22">
        <v>0</v>
      </c>
      <c r="K1673" s="22">
        <v>1384.74</v>
      </c>
      <c r="L1673" s="47">
        <v>1000</v>
      </c>
      <c r="M1673" s="22">
        <v>0</v>
      </c>
      <c r="N1673" s="22">
        <v>0</v>
      </c>
    </row>
    <row r="1674" spans="1:14" x14ac:dyDescent="0.25">
      <c r="A1674" s="5" t="s">
        <v>5091</v>
      </c>
      <c r="B1674" s="5" t="s">
        <v>3590</v>
      </c>
      <c r="C1674" s="5" t="s">
        <v>849</v>
      </c>
      <c r="D1674" s="5" t="s">
        <v>3583</v>
      </c>
      <c r="E1674" s="5" t="s">
        <v>3584</v>
      </c>
      <c r="F1674" s="5" t="s">
        <v>853</v>
      </c>
      <c r="G1674" s="5" t="s">
        <v>3603</v>
      </c>
      <c r="H1674" s="51">
        <v>0</v>
      </c>
      <c r="I1674" s="22">
        <v>0</v>
      </c>
      <c r="J1674" s="22">
        <v>0</v>
      </c>
      <c r="K1674" s="22">
        <v>1276.05</v>
      </c>
      <c r="L1674" s="47">
        <v>1000</v>
      </c>
      <c r="M1674" s="22">
        <v>0</v>
      </c>
      <c r="N1674" s="22">
        <v>0</v>
      </c>
    </row>
    <row r="1675" spans="1:14" x14ac:dyDescent="0.25">
      <c r="A1675" s="5" t="s">
        <v>5092</v>
      </c>
      <c r="B1675" s="5" t="s">
        <v>3590</v>
      </c>
      <c r="C1675" s="5" t="s">
        <v>849</v>
      </c>
      <c r="D1675" s="5" t="s">
        <v>3583</v>
      </c>
      <c r="E1675" s="5" t="s">
        <v>3584</v>
      </c>
      <c r="F1675" s="5" t="s">
        <v>853</v>
      </c>
      <c r="G1675" s="5" t="s">
        <v>3588</v>
      </c>
      <c r="H1675" s="51">
        <v>0</v>
      </c>
      <c r="I1675" s="22">
        <v>0</v>
      </c>
      <c r="J1675" s="22">
        <v>0</v>
      </c>
      <c r="K1675" s="22">
        <v>89.34</v>
      </c>
      <c r="L1675" s="47">
        <v>1000</v>
      </c>
      <c r="M1675" s="22">
        <v>0</v>
      </c>
      <c r="N1675" s="22">
        <v>0</v>
      </c>
    </row>
    <row r="1676" spans="1:14" x14ac:dyDescent="0.25">
      <c r="A1676" s="5" t="s">
        <v>5093</v>
      </c>
      <c r="B1676" s="5" t="s">
        <v>3590</v>
      </c>
      <c r="C1676" s="5" t="s">
        <v>849</v>
      </c>
      <c r="D1676" s="5" t="s">
        <v>3583</v>
      </c>
      <c r="E1676" s="5" t="s">
        <v>3584</v>
      </c>
      <c r="F1676" s="5" t="s">
        <v>853</v>
      </c>
      <c r="G1676" s="5" t="s">
        <v>3588</v>
      </c>
      <c r="H1676" s="51">
        <v>0</v>
      </c>
      <c r="I1676" s="22">
        <v>0</v>
      </c>
      <c r="J1676" s="22">
        <v>0</v>
      </c>
      <c r="K1676" s="22">
        <v>79.69</v>
      </c>
      <c r="L1676" s="47">
        <v>1000</v>
      </c>
      <c r="M1676" s="22">
        <v>0</v>
      </c>
      <c r="N1676" s="22">
        <v>0</v>
      </c>
    </row>
    <row r="1677" spans="1:14" x14ac:dyDescent="0.25">
      <c r="A1677" s="5" t="s">
        <v>5094</v>
      </c>
      <c r="B1677" s="5" t="s">
        <v>3590</v>
      </c>
      <c r="C1677" s="5" t="s">
        <v>849</v>
      </c>
      <c r="D1677" s="5" t="s">
        <v>3583</v>
      </c>
      <c r="E1677" s="5" t="s">
        <v>3584</v>
      </c>
      <c r="F1677" s="5" t="s">
        <v>853</v>
      </c>
      <c r="G1677" s="5" t="s">
        <v>3588</v>
      </c>
      <c r="H1677" s="51">
        <v>0</v>
      </c>
      <c r="I1677" s="22">
        <v>0</v>
      </c>
      <c r="J1677" s="22">
        <v>0</v>
      </c>
      <c r="K1677" s="22">
        <v>89.34</v>
      </c>
      <c r="L1677" s="47">
        <v>1000</v>
      </c>
      <c r="M1677" s="22">
        <v>0</v>
      </c>
      <c r="N1677" s="22">
        <v>0</v>
      </c>
    </row>
    <row r="1678" spans="1:14" x14ac:dyDescent="0.25">
      <c r="A1678" s="5" t="s">
        <v>5095</v>
      </c>
      <c r="B1678" s="5" t="s">
        <v>3590</v>
      </c>
      <c r="C1678" s="5" t="s">
        <v>849</v>
      </c>
      <c r="D1678" s="5" t="s">
        <v>3583</v>
      </c>
      <c r="E1678" s="5" t="s">
        <v>3584</v>
      </c>
      <c r="F1678" s="5" t="s">
        <v>853</v>
      </c>
      <c r="G1678" s="5" t="s">
        <v>3588</v>
      </c>
      <c r="H1678" s="51">
        <v>0</v>
      </c>
      <c r="I1678" s="22">
        <v>0</v>
      </c>
      <c r="J1678" s="22">
        <v>0</v>
      </c>
      <c r="K1678" s="22">
        <v>79.69</v>
      </c>
      <c r="L1678" s="47">
        <v>1000</v>
      </c>
      <c r="M1678" s="22">
        <v>0</v>
      </c>
      <c r="N1678" s="22">
        <v>0</v>
      </c>
    </row>
    <row r="1679" spans="1:14" hidden="1" x14ac:dyDescent="0.25">
      <c r="A1679" s="5" t="s">
        <v>5096</v>
      </c>
      <c r="B1679" s="5" t="s">
        <v>3582</v>
      </c>
      <c r="C1679" s="5" t="s">
        <v>849</v>
      </c>
      <c r="D1679" s="5" t="s">
        <v>3583</v>
      </c>
      <c r="E1679" s="5" t="s">
        <v>3584</v>
      </c>
      <c r="F1679" s="5" t="s">
        <v>851</v>
      </c>
      <c r="G1679" s="5" t="s">
        <v>3585</v>
      </c>
      <c r="H1679" s="51">
        <v>61600</v>
      </c>
      <c r="I1679" s="22">
        <v>78627.72</v>
      </c>
      <c r="J1679" s="22">
        <v>1276.42</v>
      </c>
      <c r="K1679" s="22">
        <v>1218</v>
      </c>
      <c r="L1679" s="47">
        <v>1000</v>
      </c>
      <c r="M1679" s="22">
        <v>78627.72</v>
      </c>
      <c r="N1679" s="22">
        <v>0</v>
      </c>
    </row>
    <row r="1680" spans="1:14" hidden="1" x14ac:dyDescent="0.25">
      <c r="A1680" s="5" t="s">
        <v>5096</v>
      </c>
      <c r="B1680" s="5" t="s">
        <v>3586</v>
      </c>
      <c r="C1680" s="5" t="s">
        <v>849</v>
      </c>
      <c r="D1680" s="5" t="s">
        <v>3583</v>
      </c>
      <c r="E1680" s="5" t="s">
        <v>3584</v>
      </c>
      <c r="F1680" s="5" t="s">
        <v>853</v>
      </c>
      <c r="G1680" s="5" t="s">
        <v>3585</v>
      </c>
      <c r="H1680" s="51">
        <v>0</v>
      </c>
      <c r="I1680" s="22">
        <v>0</v>
      </c>
      <c r="J1680" s="22">
        <v>0</v>
      </c>
      <c r="K1680" s="22">
        <v>0</v>
      </c>
      <c r="L1680" s="47">
        <v>1000</v>
      </c>
      <c r="M1680" s="22">
        <v>0</v>
      </c>
      <c r="N1680" s="22">
        <v>0</v>
      </c>
    </row>
    <row r="1681" spans="1:14" hidden="1" x14ac:dyDescent="0.25">
      <c r="A1681" s="5" t="s">
        <v>5097</v>
      </c>
      <c r="B1681" s="5" t="s">
        <v>3582</v>
      </c>
      <c r="C1681" s="5" t="s">
        <v>849</v>
      </c>
      <c r="D1681" s="5" t="s">
        <v>3583</v>
      </c>
      <c r="E1681" s="5" t="s">
        <v>3584</v>
      </c>
      <c r="F1681" s="5" t="s">
        <v>851</v>
      </c>
      <c r="G1681" s="5" t="s">
        <v>3585</v>
      </c>
      <c r="H1681" s="51">
        <v>14000</v>
      </c>
      <c r="I1681" s="22">
        <v>18111.37</v>
      </c>
      <c r="J1681" s="22">
        <v>1293.67</v>
      </c>
      <c r="K1681" s="22">
        <v>1249.5</v>
      </c>
      <c r="L1681" s="47">
        <v>1000</v>
      </c>
      <c r="M1681" s="22">
        <v>18111.37</v>
      </c>
      <c r="N1681" s="22">
        <v>0</v>
      </c>
    </row>
    <row r="1682" spans="1:14" hidden="1" x14ac:dyDescent="0.25">
      <c r="A1682" s="5" t="s">
        <v>5098</v>
      </c>
      <c r="B1682" s="5" t="s">
        <v>3582</v>
      </c>
      <c r="C1682" s="5" t="s">
        <v>849</v>
      </c>
      <c r="D1682" s="5" t="s">
        <v>3583</v>
      </c>
      <c r="E1682" s="5" t="s">
        <v>3584</v>
      </c>
      <c r="F1682" s="5" t="s">
        <v>853</v>
      </c>
      <c r="G1682" s="5" t="s">
        <v>3603</v>
      </c>
      <c r="H1682" s="51">
        <v>0</v>
      </c>
      <c r="I1682" s="22">
        <v>0</v>
      </c>
      <c r="J1682" s="22">
        <v>0</v>
      </c>
      <c r="K1682" s="22">
        <v>1235.6300000000001</v>
      </c>
      <c r="L1682" s="47">
        <v>1000</v>
      </c>
      <c r="M1682" s="22">
        <v>0</v>
      </c>
      <c r="N1682" s="22">
        <v>0</v>
      </c>
    </row>
    <row r="1683" spans="1:14" hidden="1" x14ac:dyDescent="0.25">
      <c r="A1683" s="5" t="s">
        <v>5099</v>
      </c>
      <c r="B1683" s="5" t="s">
        <v>3582</v>
      </c>
      <c r="C1683" s="5" t="s">
        <v>849</v>
      </c>
      <c r="D1683" s="5" t="s">
        <v>3583</v>
      </c>
      <c r="E1683" s="5" t="s">
        <v>3584</v>
      </c>
      <c r="F1683" s="5" t="s">
        <v>853</v>
      </c>
      <c r="G1683" s="5" t="s">
        <v>3603</v>
      </c>
      <c r="H1683" s="51">
        <v>0</v>
      </c>
      <c r="I1683" s="22">
        <v>0</v>
      </c>
      <c r="J1683" s="22">
        <v>0</v>
      </c>
      <c r="K1683" s="22">
        <v>1502.32</v>
      </c>
      <c r="L1683" s="47">
        <v>1000</v>
      </c>
      <c r="M1683" s="22">
        <v>0</v>
      </c>
      <c r="N1683" s="22">
        <v>0</v>
      </c>
    </row>
    <row r="1684" spans="1:14" hidden="1" x14ac:dyDescent="0.25">
      <c r="A1684" s="5" t="s">
        <v>5100</v>
      </c>
      <c r="B1684" s="5" t="s">
        <v>3582</v>
      </c>
      <c r="C1684" s="5" t="s">
        <v>849</v>
      </c>
      <c r="D1684" s="5" t="s">
        <v>3583</v>
      </c>
      <c r="E1684" s="5" t="s">
        <v>3584</v>
      </c>
      <c r="F1684" s="5" t="s">
        <v>853</v>
      </c>
      <c r="G1684" s="5" t="s">
        <v>3603</v>
      </c>
      <c r="H1684" s="51">
        <v>0</v>
      </c>
      <c r="I1684" s="22">
        <v>0</v>
      </c>
      <c r="J1684" s="22">
        <v>0</v>
      </c>
      <c r="K1684" s="22">
        <v>1869.2</v>
      </c>
      <c r="L1684" s="47">
        <v>1000</v>
      </c>
      <c r="M1684" s="22">
        <v>0</v>
      </c>
      <c r="N1684" s="22">
        <v>0</v>
      </c>
    </row>
    <row r="1685" spans="1:14" hidden="1" x14ac:dyDescent="0.25">
      <c r="A1685" s="5" t="s">
        <v>5101</v>
      </c>
      <c r="B1685" s="5" t="s">
        <v>3582</v>
      </c>
      <c r="C1685" s="5" t="s">
        <v>849</v>
      </c>
      <c r="D1685" s="5" t="s">
        <v>3583</v>
      </c>
      <c r="E1685" s="5" t="s">
        <v>3584</v>
      </c>
      <c r="F1685" s="5" t="s">
        <v>853</v>
      </c>
      <c r="G1685" s="5" t="s">
        <v>3603</v>
      </c>
      <c r="H1685" s="51">
        <v>0</v>
      </c>
      <c r="I1685" s="22">
        <v>0</v>
      </c>
      <c r="J1685" s="22">
        <v>0</v>
      </c>
      <c r="K1685" s="22">
        <v>1696.07</v>
      </c>
      <c r="L1685" s="47">
        <v>1000</v>
      </c>
      <c r="M1685" s="22">
        <v>0</v>
      </c>
      <c r="N1685" s="22">
        <v>0</v>
      </c>
    </row>
    <row r="1686" spans="1:14" hidden="1" x14ac:dyDescent="0.25">
      <c r="A1686" s="5" t="s">
        <v>5102</v>
      </c>
      <c r="B1686" s="5" t="s">
        <v>3586</v>
      </c>
      <c r="C1686" s="5" t="s">
        <v>849</v>
      </c>
      <c r="D1686" s="5" t="s">
        <v>3583</v>
      </c>
      <c r="E1686" s="5" t="s">
        <v>3584</v>
      </c>
      <c r="F1686" s="5" t="s">
        <v>853</v>
      </c>
      <c r="G1686" s="5" t="s">
        <v>3585</v>
      </c>
      <c r="H1686" s="51">
        <v>0</v>
      </c>
      <c r="I1686" s="22">
        <v>0</v>
      </c>
      <c r="J1686" s="22">
        <v>0</v>
      </c>
      <c r="K1686" s="22">
        <v>2982</v>
      </c>
      <c r="L1686" s="47">
        <v>1000</v>
      </c>
      <c r="M1686" s="22">
        <v>0</v>
      </c>
      <c r="N1686" s="22">
        <v>0</v>
      </c>
    </row>
    <row r="1687" spans="1:14" hidden="1" x14ac:dyDescent="0.25">
      <c r="A1687" s="5" t="s">
        <v>5103</v>
      </c>
      <c r="B1687" s="5" t="s">
        <v>3586</v>
      </c>
      <c r="C1687" s="5" t="s">
        <v>849</v>
      </c>
      <c r="D1687" s="5" t="s">
        <v>3583</v>
      </c>
      <c r="E1687" s="5" t="s">
        <v>3584</v>
      </c>
      <c r="F1687" s="5" t="s">
        <v>851</v>
      </c>
      <c r="G1687" s="5" t="s">
        <v>3585</v>
      </c>
      <c r="H1687" s="51">
        <v>78707</v>
      </c>
      <c r="I1687" s="22">
        <v>179105.96</v>
      </c>
      <c r="J1687" s="22">
        <v>2275.6</v>
      </c>
      <c r="K1687" s="22">
        <v>1540</v>
      </c>
      <c r="L1687" s="47">
        <v>1000</v>
      </c>
      <c r="M1687" s="22">
        <v>179105.96</v>
      </c>
      <c r="N1687" s="22">
        <v>0</v>
      </c>
    </row>
    <row r="1688" spans="1:14" hidden="1" x14ac:dyDescent="0.25">
      <c r="A1688" s="5" t="s">
        <v>5104</v>
      </c>
      <c r="B1688" s="5" t="s">
        <v>3586</v>
      </c>
      <c r="C1688" s="5" t="s">
        <v>849</v>
      </c>
      <c r="D1688" s="5" t="s">
        <v>3583</v>
      </c>
      <c r="E1688" s="5" t="s">
        <v>3584</v>
      </c>
      <c r="F1688" s="5" t="s">
        <v>851</v>
      </c>
      <c r="G1688" s="5" t="s">
        <v>3585</v>
      </c>
      <c r="H1688" s="51">
        <v>22025</v>
      </c>
      <c r="I1688" s="22">
        <v>103179</v>
      </c>
      <c r="J1688" s="22">
        <v>4684.63</v>
      </c>
      <c r="K1688" s="22">
        <v>4462.5</v>
      </c>
      <c r="L1688" s="47">
        <v>1000</v>
      </c>
      <c r="M1688" s="22">
        <v>103179</v>
      </c>
      <c r="N1688" s="22">
        <v>0</v>
      </c>
    </row>
    <row r="1689" spans="1:14" x14ac:dyDescent="0.25">
      <c r="A1689" s="5" t="s">
        <v>5105</v>
      </c>
      <c r="B1689" s="5" t="s">
        <v>3590</v>
      </c>
      <c r="C1689" s="5" t="s">
        <v>849</v>
      </c>
      <c r="D1689" s="5" t="s">
        <v>3583</v>
      </c>
      <c r="E1689" s="5" t="s">
        <v>3584</v>
      </c>
      <c r="F1689" s="5" t="s">
        <v>851</v>
      </c>
      <c r="G1689" s="5" t="s">
        <v>3588</v>
      </c>
      <c r="H1689" s="51">
        <v>4200</v>
      </c>
      <c r="I1689" s="22">
        <v>907.47</v>
      </c>
      <c r="J1689" s="22">
        <v>216.06</v>
      </c>
      <c r="K1689" s="22">
        <v>205.72</v>
      </c>
      <c r="L1689" s="47">
        <v>1000</v>
      </c>
      <c r="M1689" s="22">
        <v>907.47</v>
      </c>
      <c r="N1689" s="22">
        <v>0</v>
      </c>
    </row>
    <row r="1690" spans="1:14" hidden="1" x14ac:dyDescent="0.25">
      <c r="A1690" s="5" t="s">
        <v>5106</v>
      </c>
      <c r="B1690" s="5" t="s">
        <v>3582</v>
      </c>
      <c r="C1690" s="5" t="s">
        <v>849</v>
      </c>
      <c r="D1690" s="5" t="s">
        <v>3583</v>
      </c>
      <c r="E1690" s="5" t="s">
        <v>3584</v>
      </c>
      <c r="F1690" s="5" t="s">
        <v>853</v>
      </c>
      <c r="G1690" s="5" t="s">
        <v>3603</v>
      </c>
      <c r="H1690" s="51">
        <v>0</v>
      </c>
      <c r="I1690" s="22">
        <v>0</v>
      </c>
      <c r="J1690" s="22">
        <v>0</v>
      </c>
      <c r="K1690" s="22">
        <v>735.09</v>
      </c>
      <c r="L1690" s="47">
        <v>1000</v>
      </c>
      <c r="M1690" s="22">
        <v>0</v>
      </c>
      <c r="N1690" s="22">
        <v>0</v>
      </c>
    </row>
    <row r="1691" spans="1:14" hidden="1" x14ac:dyDescent="0.25">
      <c r="A1691" s="5" t="s">
        <v>5107</v>
      </c>
      <c r="B1691" s="5" t="s">
        <v>3582</v>
      </c>
      <c r="C1691" s="5" t="s">
        <v>849</v>
      </c>
      <c r="D1691" s="5" t="s">
        <v>3583</v>
      </c>
      <c r="E1691" s="5" t="s">
        <v>3584</v>
      </c>
      <c r="F1691" s="5" t="s">
        <v>853</v>
      </c>
      <c r="G1691" s="5" t="s">
        <v>3603</v>
      </c>
      <c r="H1691" s="51">
        <v>0</v>
      </c>
      <c r="I1691" s="22">
        <v>0</v>
      </c>
      <c r="J1691" s="22">
        <v>0</v>
      </c>
      <c r="K1691" s="22">
        <v>826.56</v>
      </c>
      <c r="L1691" s="47">
        <v>1000</v>
      </c>
      <c r="M1691" s="22">
        <v>0</v>
      </c>
      <c r="N1691" s="22">
        <v>0</v>
      </c>
    </row>
    <row r="1692" spans="1:14" hidden="1" x14ac:dyDescent="0.25">
      <c r="A1692" s="5" t="s">
        <v>5108</v>
      </c>
      <c r="B1692" s="5" t="s">
        <v>3582</v>
      </c>
      <c r="C1692" s="5" t="s">
        <v>849</v>
      </c>
      <c r="D1692" s="5" t="s">
        <v>3583</v>
      </c>
      <c r="E1692" s="5" t="s">
        <v>3584</v>
      </c>
      <c r="F1692" s="5" t="s">
        <v>853</v>
      </c>
      <c r="G1692" s="5" t="s">
        <v>3603</v>
      </c>
      <c r="H1692" s="51">
        <v>0</v>
      </c>
      <c r="I1692" s="22">
        <v>0</v>
      </c>
      <c r="J1692" s="22">
        <v>0</v>
      </c>
      <c r="K1692" s="22">
        <v>878.62</v>
      </c>
      <c r="L1692" s="47">
        <v>1000</v>
      </c>
      <c r="M1692" s="22">
        <v>0</v>
      </c>
      <c r="N1692" s="22">
        <v>0</v>
      </c>
    </row>
    <row r="1693" spans="1:14" hidden="1" x14ac:dyDescent="0.25">
      <c r="A1693" s="5" t="s">
        <v>5109</v>
      </c>
      <c r="B1693" s="5" t="s">
        <v>3582</v>
      </c>
      <c r="C1693" s="5" t="s">
        <v>849</v>
      </c>
      <c r="D1693" s="5" t="s">
        <v>3583</v>
      </c>
      <c r="E1693" s="5" t="s">
        <v>3584</v>
      </c>
      <c r="F1693" s="5" t="s">
        <v>853</v>
      </c>
      <c r="G1693" s="5" t="s">
        <v>3603</v>
      </c>
      <c r="H1693" s="51">
        <v>0</v>
      </c>
      <c r="I1693" s="22">
        <v>0</v>
      </c>
      <c r="J1693" s="22">
        <v>0</v>
      </c>
      <c r="K1693" s="22">
        <v>685.61</v>
      </c>
      <c r="L1693" s="47">
        <v>1000</v>
      </c>
      <c r="M1693" s="22">
        <v>0</v>
      </c>
      <c r="N1693" s="22">
        <v>0</v>
      </c>
    </row>
    <row r="1694" spans="1:14" hidden="1" x14ac:dyDescent="0.25">
      <c r="A1694" s="5" t="s">
        <v>5110</v>
      </c>
      <c r="B1694" s="5" t="s">
        <v>3586</v>
      </c>
      <c r="C1694" s="5" t="s">
        <v>849</v>
      </c>
      <c r="D1694" s="5" t="s">
        <v>3583</v>
      </c>
      <c r="E1694" s="5" t="s">
        <v>3584</v>
      </c>
      <c r="F1694" s="5" t="s">
        <v>853</v>
      </c>
      <c r="G1694" s="5" t="s">
        <v>3603</v>
      </c>
      <c r="H1694" s="51">
        <v>0</v>
      </c>
      <c r="I1694" s="22">
        <v>0</v>
      </c>
      <c r="J1694" s="22">
        <v>0</v>
      </c>
      <c r="K1694" s="22">
        <v>1110.6500000000001</v>
      </c>
      <c r="L1694" s="47">
        <v>1000</v>
      </c>
      <c r="M1694" s="22">
        <v>0</v>
      </c>
      <c r="N1694" s="22">
        <v>0</v>
      </c>
    </row>
    <row r="1695" spans="1:14" hidden="1" x14ac:dyDescent="0.25">
      <c r="A1695" s="5" t="s">
        <v>5111</v>
      </c>
      <c r="B1695" s="5" t="s">
        <v>3586</v>
      </c>
      <c r="C1695" s="5" t="s">
        <v>849</v>
      </c>
      <c r="D1695" s="5" t="s">
        <v>3583</v>
      </c>
      <c r="E1695" s="5" t="s">
        <v>3584</v>
      </c>
      <c r="F1695" s="5" t="s">
        <v>853</v>
      </c>
      <c r="G1695" s="5" t="s">
        <v>3603</v>
      </c>
      <c r="H1695" s="51">
        <v>0</v>
      </c>
      <c r="I1695" s="22">
        <v>0</v>
      </c>
      <c r="J1695" s="22">
        <v>0</v>
      </c>
      <c r="K1695" s="22">
        <v>1115.48</v>
      </c>
      <c r="L1695" s="47">
        <v>1000</v>
      </c>
      <c r="M1695" s="22">
        <v>0</v>
      </c>
      <c r="N1695" s="22">
        <v>0</v>
      </c>
    </row>
    <row r="1696" spans="1:14" hidden="1" x14ac:dyDescent="0.25">
      <c r="A1696" s="5" t="s">
        <v>5112</v>
      </c>
      <c r="B1696" s="5" t="s">
        <v>3586</v>
      </c>
      <c r="C1696" s="5" t="s">
        <v>849</v>
      </c>
      <c r="D1696" s="5" t="s">
        <v>3583</v>
      </c>
      <c r="E1696" s="5" t="s">
        <v>3584</v>
      </c>
      <c r="F1696" s="5" t="s">
        <v>853</v>
      </c>
      <c r="G1696" s="5" t="s">
        <v>3588</v>
      </c>
      <c r="H1696" s="51">
        <v>0</v>
      </c>
      <c r="I1696" s="22">
        <v>0</v>
      </c>
      <c r="J1696" s="22">
        <v>182.61</v>
      </c>
      <c r="K1696" s="22">
        <v>186.52</v>
      </c>
      <c r="L1696" s="47">
        <v>1000</v>
      </c>
      <c r="M1696" s="22">
        <v>0</v>
      </c>
      <c r="N1696" s="22">
        <v>0</v>
      </c>
    </row>
    <row r="1697" spans="1:14" hidden="1" x14ac:dyDescent="0.25">
      <c r="A1697" s="5" t="s">
        <v>5113</v>
      </c>
      <c r="B1697" s="5" t="s">
        <v>3586</v>
      </c>
      <c r="C1697" s="5" t="s">
        <v>849</v>
      </c>
      <c r="D1697" s="5" t="s">
        <v>3583</v>
      </c>
      <c r="E1697" s="5" t="s">
        <v>3584</v>
      </c>
      <c r="F1697" s="5" t="s">
        <v>851</v>
      </c>
      <c r="G1697" s="5" t="s">
        <v>3588</v>
      </c>
      <c r="H1697" s="51">
        <v>7268</v>
      </c>
      <c r="I1697" s="22">
        <v>1318.12</v>
      </c>
      <c r="J1697" s="22">
        <v>181.36</v>
      </c>
      <c r="K1697" s="22">
        <v>186.52</v>
      </c>
      <c r="L1697" s="47">
        <v>1000</v>
      </c>
      <c r="M1697" s="22">
        <v>1318.12</v>
      </c>
      <c r="N1697" s="22">
        <v>0</v>
      </c>
    </row>
    <row r="1698" spans="1:14" hidden="1" x14ac:dyDescent="0.25">
      <c r="A1698" s="5" t="s">
        <v>5114</v>
      </c>
      <c r="B1698" s="5" t="s">
        <v>3586</v>
      </c>
      <c r="C1698" s="5" t="s">
        <v>849</v>
      </c>
      <c r="D1698" s="5" t="s">
        <v>3583</v>
      </c>
      <c r="E1698" s="5" t="s">
        <v>3584</v>
      </c>
      <c r="F1698" s="5" t="s">
        <v>853</v>
      </c>
      <c r="G1698" s="5" t="s">
        <v>3603</v>
      </c>
      <c r="H1698" s="51">
        <v>0</v>
      </c>
      <c r="I1698" s="22">
        <v>0</v>
      </c>
      <c r="J1698" s="22">
        <v>0</v>
      </c>
      <c r="K1698" s="22">
        <v>1258.1600000000001</v>
      </c>
      <c r="L1698" s="47">
        <v>1000</v>
      </c>
      <c r="M1698" s="22">
        <v>0</v>
      </c>
      <c r="N1698" s="22">
        <v>0</v>
      </c>
    </row>
    <row r="1699" spans="1:14" hidden="1" x14ac:dyDescent="0.25">
      <c r="A1699" s="5" t="s">
        <v>5115</v>
      </c>
      <c r="B1699" s="5" t="s">
        <v>3586</v>
      </c>
      <c r="C1699" s="5" t="s">
        <v>849</v>
      </c>
      <c r="D1699" s="5" t="s">
        <v>3583</v>
      </c>
      <c r="E1699" s="5" t="s">
        <v>3584</v>
      </c>
      <c r="F1699" s="5" t="s">
        <v>853</v>
      </c>
      <c r="G1699" s="5" t="s">
        <v>3603</v>
      </c>
      <c r="H1699" s="51">
        <v>0</v>
      </c>
      <c r="I1699" s="22">
        <v>0</v>
      </c>
      <c r="J1699" s="22">
        <v>0</v>
      </c>
      <c r="K1699" s="22">
        <v>1157</v>
      </c>
      <c r="L1699" s="47">
        <v>1000</v>
      </c>
      <c r="M1699" s="22">
        <v>0</v>
      </c>
      <c r="N1699" s="22">
        <v>0</v>
      </c>
    </row>
    <row r="1700" spans="1:14" hidden="1" x14ac:dyDescent="0.25">
      <c r="A1700" s="5" t="s">
        <v>5116</v>
      </c>
      <c r="B1700" s="5" t="s">
        <v>3586</v>
      </c>
      <c r="C1700" s="5" t="s">
        <v>849</v>
      </c>
      <c r="D1700" s="5" t="s">
        <v>3583</v>
      </c>
      <c r="E1700" s="5" t="s">
        <v>3584</v>
      </c>
      <c r="F1700" s="5" t="s">
        <v>853</v>
      </c>
      <c r="G1700" s="5" t="s">
        <v>3588</v>
      </c>
      <c r="H1700" s="51">
        <v>0</v>
      </c>
      <c r="I1700" s="22">
        <v>0</v>
      </c>
      <c r="J1700" s="22">
        <v>0</v>
      </c>
      <c r="K1700" s="22">
        <v>62.5</v>
      </c>
      <c r="L1700" s="47">
        <v>1000</v>
      </c>
      <c r="M1700" s="22">
        <v>0</v>
      </c>
      <c r="N1700" s="22">
        <v>0</v>
      </c>
    </row>
    <row r="1701" spans="1:14" hidden="1" x14ac:dyDescent="0.25">
      <c r="A1701" s="5" t="s">
        <v>5116</v>
      </c>
      <c r="B1701" s="5" t="s">
        <v>3592</v>
      </c>
      <c r="C1701" s="5" t="s">
        <v>849</v>
      </c>
      <c r="D1701" s="5" t="s">
        <v>3583</v>
      </c>
      <c r="E1701" s="5" t="s">
        <v>3584</v>
      </c>
      <c r="F1701" s="5" t="s">
        <v>853</v>
      </c>
      <c r="G1701" s="5" t="s">
        <v>3588</v>
      </c>
      <c r="H1701" s="51">
        <v>0</v>
      </c>
      <c r="I1701" s="22">
        <v>0</v>
      </c>
      <c r="J1701" s="22">
        <v>0</v>
      </c>
      <c r="K1701" s="22">
        <v>62.5</v>
      </c>
      <c r="L1701" s="47">
        <v>1000</v>
      </c>
      <c r="M1701" s="22">
        <v>0</v>
      </c>
      <c r="N1701" s="22">
        <v>0</v>
      </c>
    </row>
    <row r="1702" spans="1:14" hidden="1" x14ac:dyDescent="0.25">
      <c r="A1702" s="5" t="s">
        <v>5117</v>
      </c>
      <c r="B1702" s="5" t="s">
        <v>3586</v>
      </c>
      <c r="C1702" s="5" t="s">
        <v>849</v>
      </c>
      <c r="D1702" s="5" t="s">
        <v>3583</v>
      </c>
      <c r="E1702" s="5" t="s">
        <v>3584</v>
      </c>
      <c r="F1702" s="5" t="s">
        <v>853</v>
      </c>
      <c r="G1702" s="5" t="s">
        <v>3588</v>
      </c>
      <c r="H1702" s="51">
        <v>0</v>
      </c>
      <c r="I1702" s="22">
        <v>0</v>
      </c>
      <c r="J1702" s="22">
        <v>0</v>
      </c>
      <c r="K1702" s="22">
        <v>62.5</v>
      </c>
      <c r="L1702" s="47">
        <v>1000</v>
      </c>
      <c r="M1702" s="22">
        <v>0</v>
      </c>
      <c r="N1702" s="22">
        <v>0</v>
      </c>
    </row>
    <row r="1703" spans="1:14" hidden="1" x14ac:dyDescent="0.25">
      <c r="A1703" s="5" t="s">
        <v>5117</v>
      </c>
      <c r="B1703" s="5" t="s">
        <v>3592</v>
      </c>
      <c r="C1703" s="5" t="s">
        <v>849</v>
      </c>
      <c r="D1703" s="5" t="s">
        <v>3583</v>
      </c>
      <c r="E1703" s="5" t="s">
        <v>3584</v>
      </c>
      <c r="F1703" s="5" t="s">
        <v>853</v>
      </c>
      <c r="G1703" s="5" t="s">
        <v>3588</v>
      </c>
      <c r="H1703" s="51">
        <v>0</v>
      </c>
      <c r="I1703" s="22">
        <v>0</v>
      </c>
      <c r="J1703" s="22">
        <v>0</v>
      </c>
      <c r="K1703" s="22">
        <v>62.5</v>
      </c>
      <c r="L1703" s="47">
        <v>1000</v>
      </c>
      <c r="M1703" s="22">
        <v>0</v>
      </c>
      <c r="N1703" s="22">
        <v>0</v>
      </c>
    </row>
    <row r="1704" spans="1:14" hidden="1" x14ac:dyDescent="0.25">
      <c r="A1704" s="5" t="s">
        <v>5118</v>
      </c>
      <c r="B1704" s="5" t="s">
        <v>3597</v>
      </c>
      <c r="C1704" s="5" t="s">
        <v>849</v>
      </c>
      <c r="D1704" s="5" t="s">
        <v>3583</v>
      </c>
      <c r="E1704" s="5" t="s">
        <v>3584</v>
      </c>
      <c r="F1704" s="5" t="s">
        <v>853</v>
      </c>
      <c r="G1704" s="5" t="s">
        <v>3588</v>
      </c>
      <c r="H1704" s="51">
        <v>0</v>
      </c>
      <c r="I1704" s="22">
        <v>0</v>
      </c>
      <c r="J1704" s="22">
        <v>0</v>
      </c>
      <c r="K1704" s="22">
        <v>62.5</v>
      </c>
      <c r="L1704" s="47">
        <v>1000</v>
      </c>
      <c r="M1704" s="22">
        <v>0</v>
      </c>
      <c r="N1704" s="22">
        <v>0</v>
      </c>
    </row>
    <row r="1705" spans="1:14" hidden="1" x14ac:dyDescent="0.25">
      <c r="A1705" s="5" t="s">
        <v>5118</v>
      </c>
      <c r="B1705" s="5" t="s">
        <v>3592</v>
      </c>
      <c r="C1705" s="5" t="s">
        <v>849</v>
      </c>
      <c r="D1705" s="5" t="s">
        <v>3583</v>
      </c>
      <c r="E1705" s="5" t="s">
        <v>3584</v>
      </c>
      <c r="F1705" s="5" t="s">
        <v>853</v>
      </c>
      <c r="G1705" s="5" t="s">
        <v>3588</v>
      </c>
      <c r="H1705" s="51">
        <v>0</v>
      </c>
      <c r="I1705" s="22">
        <v>0</v>
      </c>
      <c r="J1705" s="22">
        <v>0</v>
      </c>
      <c r="K1705" s="22">
        <v>62.5</v>
      </c>
      <c r="L1705" s="47">
        <v>1000</v>
      </c>
      <c r="M1705" s="22">
        <v>0</v>
      </c>
      <c r="N1705" s="22">
        <v>0</v>
      </c>
    </row>
    <row r="1706" spans="1:14" hidden="1" x14ac:dyDescent="0.25">
      <c r="A1706" s="5" t="s">
        <v>5119</v>
      </c>
      <c r="B1706" s="5" t="s">
        <v>3586</v>
      </c>
      <c r="C1706" s="5" t="s">
        <v>849</v>
      </c>
      <c r="D1706" s="5" t="s">
        <v>3583</v>
      </c>
      <c r="E1706" s="5" t="s">
        <v>3584</v>
      </c>
      <c r="F1706" s="5" t="s">
        <v>853</v>
      </c>
      <c r="G1706" s="5" t="s">
        <v>3588</v>
      </c>
      <c r="H1706" s="51">
        <v>0</v>
      </c>
      <c r="I1706" s="22">
        <v>0</v>
      </c>
      <c r="J1706" s="22">
        <v>0</v>
      </c>
      <c r="K1706" s="22">
        <v>62.5</v>
      </c>
      <c r="L1706" s="47">
        <v>1000</v>
      </c>
      <c r="M1706" s="22">
        <v>0</v>
      </c>
      <c r="N1706" s="22">
        <v>0</v>
      </c>
    </row>
    <row r="1707" spans="1:14" hidden="1" x14ac:dyDescent="0.25">
      <c r="A1707" s="5" t="s">
        <v>5119</v>
      </c>
      <c r="B1707" s="5" t="s">
        <v>3597</v>
      </c>
      <c r="C1707" s="5" t="s">
        <v>849</v>
      </c>
      <c r="D1707" s="5" t="s">
        <v>3583</v>
      </c>
      <c r="E1707" s="5" t="s">
        <v>3584</v>
      </c>
      <c r="F1707" s="5" t="s">
        <v>853</v>
      </c>
      <c r="G1707" s="5" t="s">
        <v>3588</v>
      </c>
      <c r="H1707" s="51">
        <v>0</v>
      </c>
      <c r="I1707" s="22">
        <v>0</v>
      </c>
      <c r="J1707" s="22">
        <v>0</v>
      </c>
      <c r="K1707" s="22">
        <v>62.5</v>
      </c>
      <c r="L1707" s="47">
        <v>1000</v>
      </c>
      <c r="M1707" s="22">
        <v>0</v>
      </c>
      <c r="N1707" s="22">
        <v>0</v>
      </c>
    </row>
    <row r="1708" spans="1:14" hidden="1" x14ac:dyDescent="0.25">
      <c r="A1708" s="5" t="s">
        <v>5119</v>
      </c>
      <c r="B1708" s="5" t="s">
        <v>3592</v>
      </c>
      <c r="C1708" s="5" t="s">
        <v>849</v>
      </c>
      <c r="D1708" s="5" t="s">
        <v>3583</v>
      </c>
      <c r="E1708" s="5" t="s">
        <v>3584</v>
      </c>
      <c r="F1708" s="5" t="s">
        <v>853</v>
      </c>
      <c r="G1708" s="5" t="s">
        <v>3588</v>
      </c>
      <c r="H1708" s="51">
        <v>0</v>
      </c>
      <c r="I1708" s="22">
        <v>0</v>
      </c>
      <c r="J1708" s="22">
        <v>0</v>
      </c>
      <c r="K1708" s="22">
        <v>62.5</v>
      </c>
      <c r="L1708" s="47">
        <v>1000</v>
      </c>
      <c r="M1708" s="22">
        <v>0</v>
      </c>
      <c r="N1708" s="22">
        <v>0</v>
      </c>
    </row>
    <row r="1709" spans="1:14" hidden="1" x14ac:dyDescent="0.25">
      <c r="A1709" s="5" t="s">
        <v>5120</v>
      </c>
      <c r="B1709" s="5" t="s">
        <v>3592</v>
      </c>
      <c r="C1709" s="5" t="s">
        <v>849</v>
      </c>
      <c r="D1709" s="5" t="s">
        <v>3583</v>
      </c>
      <c r="E1709" s="5" t="s">
        <v>3584</v>
      </c>
      <c r="F1709" s="5" t="s">
        <v>853</v>
      </c>
      <c r="G1709" s="5" t="s">
        <v>3588</v>
      </c>
      <c r="H1709" s="51">
        <v>0</v>
      </c>
      <c r="I1709" s="22">
        <v>0</v>
      </c>
      <c r="J1709" s="22">
        <v>0</v>
      </c>
      <c r="K1709" s="22">
        <v>62.5</v>
      </c>
      <c r="L1709" s="47">
        <v>1000</v>
      </c>
      <c r="M1709" s="22">
        <v>0</v>
      </c>
      <c r="N1709" s="22">
        <v>0</v>
      </c>
    </row>
    <row r="1710" spans="1:14" hidden="1" x14ac:dyDescent="0.25">
      <c r="A1710" s="5" t="s">
        <v>5121</v>
      </c>
      <c r="B1710" s="5" t="s">
        <v>3596</v>
      </c>
      <c r="C1710" s="5" t="s">
        <v>849</v>
      </c>
      <c r="D1710" s="5" t="s">
        <v>3583</v>
      </c>
      <c r="E1710" s="5" t="s">
        <v>3584</v>
      </c>
      <c r="F1710" s="5" t="s">
        <v>853</v>
      </c>
      <c r="G1710" s="5" t="s">
        <v>3603</v>
      </c>
      <c r="H1710" s="51">
        <v>0</v>
      </c>
      <c r="I1710" s="22">
        <v>0</v>
      </c>
      <c r="J1710" s="22">
        <v>0</v>
      </c>
      <c r="K1710" s="22">
        <v>9538.7999999999993</v>
      </c>
      <c r="L1710" s="47">
        <v>1000</v>
      </c>
      <c r="M1710" s="22">
        <v>0</v>
      </c>
      <c r="N1710" s="22">
        <v>0</v>
      </c>
    </row>
    <row r="1711" spans="1:14" hidden="1" x14ac:dyDescent="0.25">
      <c r="A1711" s="5" t="s">
        <v>5122</v>
      </c>
      <c r="B1711" s="5" t="s">
        <v>3596</v>
      </c>
      <c r="C1711" s="5" t="s">
        <v>849</v>
      </c>
      <c r="D1711" s="5" t="s">
        <v>3583</v>
      </c>
      <c r="E1711" s="5" t="s">
        <v>3584</v>
      </c>
      <c r="F1711" s="5" t="s">
        <v>851</v>
      </c>
      <c r="G1711" s="5" t="s">
        <v>3588</v>
      </c>
      <c r="H1711" s="51">
        <v>60042</v>
      </c>
      <c r="I1711" s="22">
        <v>48851.38</v>
      </c>
      <c r="J1711" s="22">
        <v>813.62</v>
      </c>
      <c r="K1711" s="22">
        <v>813.62</v>
      </c>
      <c r="L1711" s="47">
        <v>1000</v>
      </c>
      <c r="M1711" s="22">
        <v>48851.38</v>
      </c>
      <c r="N1711" s="22">
        <v>0</v>
      </c>
    </row>
    <row r="1712" spans="1:14" hidden="1" x14ac:dyDescent="0.25">
      <c r="A1712" s="5" t="s">
        <v>5123</v>
      </c>
      <c r="B1712" s="5" t="s">
        <v>3586</v>
      </c>
      <c r="C1712" s="5" t="s">
        <v>849</v>
      </c>
      <c r="D1712" s="5" t="s">
        <v>3583</v>
      </c>
      <c r="E1712" s="5" t="s">
        <v>3584</v>
      </c>
      <c r="F1712" s="5" t="s">
        <v>853</v>
      </c>
      <c r="G1712" s="5" t="s">
        <v>3603</v>
      </c>
      <c r="H1712" s="51">
        <v>0</v>
      </c>
      <c r="I1712" s="22">
        <v>0</v>
      </c>
      <c r="J1712" s="22">
        <v>0</v>
      </c>
      <c r="K1712" s="22">
        <v>1095.94</v>
      </c>
      <c r="L1712" s="47">
        <v>1000</v>
      </c>
      <c r="M1712" s="22">
        <v>0</v>
      </c>
      <c r="N1712" s="22">
        <v>0</v>
      </c>
    </row>
    <row r="1713" spans="1:14" hidden="1" x14ac:dyDescent="0.25">
      <c r="A1713" s="5" t="s">
        <v>5124</v>
      </c>
      <c r="B1713" s="5" t="s">
        <v>3586</v>
      </c>
      <c r="C1713" s="5" t="s">
        <v>849</v>
      </c>
      <c r="D1713" s="5" t="s">
        <v>3583</v>
      </c>
      <c r="E1713" s="5" t="s">
        <v>3584</v>
      </c>
      <c r="F1713" s="5" t="s">
        <v>851</v>
      </c>
      <c r="G1713" s="5" t="s">
        <v>3588</v>
      </c>
      <c r="H1713" s="51">
        <v>2592721</v>
      </c>
      <c r="I1713" s="22">
        <v>44614.39</v>
      </c>
      <c r="J1713" s="22">
        <v>17.21</v>
      </c>
      <c r="K1713" s="22">
        <v>16.059999999999999</v>
      </c>
      <c r="L1713" s="47">
        <v>1000</v>
      </c>
      <c r="M1713" s="22">
        <v>44614.39</v>
      </c>
      <c r="N1713" s="22">
        <v>0</v>
      </c>
    </row>
    <row r="1714" spans="1:14" x14ac:dyDescent="0.25">
      <c r="A1714" s="5" t="s">
        <v>5125</v>
      </c>
      <c r="B1714" s="5" t="s">
        <v>3590</v>
      </c>
      <c r="C1714" s="5" t="s">
        <v>849</v>
      </c>
      <c r="D1714" s="5" t="s">
        <v>3583</v>
      </c>
      <c r="E1714" s="5" t="s">
        <v>3584</v>
      </c>
      <c r="F1714" s="5" t="s">
        <v>853</v>
      </c>
      <c r="G1714" s="5" t="s">
        <v>3603</v>
      </c>
      <c r="H1714" s="51">
        <v>0</v>
      </c>
      <c r="I1714" s="22">
        <v>0</v>
      </c>
      <c r="J1714" s="22">
        <v>0</v>
      </c>
      <c r="K1714" s="22">
        <v>1242.31</v>
      </c>
      <c r="L1714" s="47">
        <v>1000</v>
      </c>
      <c r="M1714" s="22">
        <v>0</v>
      </c>
      <c r="N1714" s="22">
        <v>0</v>
      </c>
    </row>
    <row r="1715" spans="1:14" x14ac:dyDescent="0.25">
      <c r="A1715" s="5" t="s">
        <v>5126</v>
      </c>
      <c r="B1715" s="5" t="s">
        <v>3590</v>
      </c>
      <c r="C1715" s="5" t="s">
        <v>849</v>
      </c>
      <c r="D1715" s="5" t="s">
        <v>3583</v>
      </c>
      <c r="E1715" s="5" t="s">
        <v>3584</v>
      </c>
      <c r="F1715" s="5" t="s">
        <v>853</v>
      </c>
      <c r="G1715" s="5" t="s">
        <v>3603</v>
      </c>
      <c r="H1715" s="51">
        <v>0</v>
      </c>
      <c r="I1715" s="22">
        <v>0</v>
      </c>
      <c r="J1715" s="22">
        <v>0</v>
      </c>
      <c r="K1715" s="22">
        <v>1259.92</v>
      </c>
      <c r="L1715" s="47">
        <v>1000</v>
      </c>
      <c r="M1715" s="22">
        <v>0</v>
      </c>
      <c r="N1715" s="22">
        <v>0</v>
      </c>
    </row>
    <row r="1716" spans="1:14" x14ac:dyDescent="0.25">
      <c r="A1716" s="5" t="s">
        <v>5127</v>
      </c>
      <c r="B1716" s="5" t="s">
        <v>3590</v>
      </c>
      <c r="C1716" s="5" t="s">
        <v>849</v>
      </c>
      <c r="D1716" s="5" t="s">
        <v>3583</v>
      </c>
      <c r="E1716" s="5" t="s">
        <v>3584</v>
      </c>
      <c r="F1716" s="5" t="s">
        <v>853</v>
      </c>
      <c r="G1716" s="5" t="s">
        <v>3588</v>
      </c>
      <c r="H1716" s="51">
        <v>0</v>
      </c>
      <c r="I1716" s="22">
        <v>0</v>
      </c>
      <c r="J1716" s="22">
        <v>0</v>
      </c>
      <c r="K1716" s="22">
        <v>62.5</v>
      </c>
      <c r="L1716" s="47">
        <v>1000</v>
      </c>
      <c r="M1716" s="22">
        <v>0</v>
      </c>
      <c r="N1716" s="22">
        <v>0</v>
      </c>
    </row>
    <row r="1717" spans="1:14" x14ac:dyDescent="0.25">
      <c r="A1717" s="5" t="s">
        <v>5128</v>
      </c>
      <c r="B1717" s="5" t="s">
        <v>3590</v>
      </c>
      <c r="C1717" s="5" t="s">
        <v>849</v>
      </c>
      <c r="D1717" s="5" t="s">
        <v>3583</v>
      </c>
      <c r="E1717" s="5" t="s">
        <v>3584</v>
      </c>
      <c r="F1717" s="5" t="s">
        <v>853</v>
      </c>
      <c r="G1717" s="5" t="s">
        <v>3588</v>
      </c>
      <c r="H1717" s="51">
        <v>0</v>
      </c>
      <c r="I1717" s="22">
        <v>0</v>
      </c>
      <c r="J1717" s="22">
        <v>0</v>
      </c>
      <c r="K1717" s="22">
        <v>60.77</v>
      </c>
      <c r="L1717" s="47">
        <v>1000</v>
      </c>
      <c r="M1717" s="22">
        <v>0</v>
      </c>
      <c r="N1717" s="22">
        <v>0</v>
      </c>
    </row>
    <row r="1718" spans="1:14" x14ac:dyDescent="0.25">
      <c r="A1718" s="5" t="s">
        <v>5129</v>
      </c>
      <c r="B1718" s="5" t="s">
        <v>3590</v>
      </c>
      <c r="C1718" s="5" t="s">
        <v>849</v>
      </c>
      <c r="D1718" s="5" t="s">
        <v>3583</v>
      </c>
      <c r="E1718" s="5" t="s">
        <v>3584</v>
      </c>
      <c r="F1718" s="5" t="s">
        <v>853</v>
      </c>
      <c r="G1718" s="5" t="s">
        <v>3588</v>
      </c>
      <c r="H1718" s="51">
        <v>0</v>
      </c>
      <c r="I1718" s="22">
        <v>0</v>
      </c>
      <c r="J1718" s="22">
        <v>0</v>
      </c>
      <c r="K1718" s="22">
        <v>62.5</v>
      </c>
      <c r="L1718" s="47">
        <v>1000</v>
      </c>
      <c r="M1718" s="22">
        <v>0</v>
      </c>
      <c r="N1718" s="22">
        <v>0</v>
      </c>
    </row>
    <row r="1719" spans="1:14" x14ac:dyDescent="0.25">
      <c r="A1719" s="5" t="s">
        <v>5130</v>
      </c>
      <c r="B1719" s="5" t="s">
        <v>3590</v>
      </c>
      <c r="C1719" s="5" t="s">
        <v>849</v>
      </c>
      <c r="D1719" s="5" t="s">
        <v>3583</v>
      </c>
      <c r="E1719" s="5" t="s">
        <v>3584</v>
      </c>
      <c r="F1719" s="5" t="s">
        <v>853</v>
      </c>
      <c r="G1719" s="5" t="s">
        <v>3588</v>
      </c>
      <c r="H1719" s="51">
        <v>0</v>
      </c>
      <c r="I1719" s="22">
        <v>0</v>
      </c>
      <c r="J1719" s="22">
        <v>0</v>
      </c>
      <c r="K1719" s="22">
        <v>62.51</v>
      </c>
      <c r="L1719" s="47">
        <v>1000</v>
      </c>
      <c r="M1719" s="22">
        <v>0</v>
      </c>
      <c r="N1719" s="22">
        <v>0</v>
      </c>
    </row>
    <row r="1720" spans="1:14" x14ac:dyDescent="0.25">
      <c r="A1720" s="5" t="s">
        <v>5131</v>
      </c>
      <c r="B1720" s="5" t="s">
        <v>3590</v>
      </c>
      <c r="C1720" s="5" t="s">
        <v>849</v>
      </c>
      <c r="D1720" s="5" t="s">
        <v>3583</v>
      </c>
      <c r="E1720" s="5" t="s">
        <v>3584</v>
      </c>
      <c r="F1720" s="5" t="s">
        <v>853</v>
      </c>
      <c r="G1720" s="5" t="s">
        <v>3588</v>
      </c>
      <c r="H1720" s="51">
        <v>0</v>
      </c>
      <c r="I1720" s="22">
        <v>0</v>
      </c>
      <c r="J1720" s="22">
        <v>0</v>
      </c>
      <c r="K1720" s="22">
        <v>60.78</v>
      </c>
      <c r="L1720" s="47">
        <v>1000</v>
      </c>
      <c r="M1720" s="22">
        <v>0</v>
      </c>
      <c r="N1720" s="22">
        <v>0</v>
      </c>
    </row>
    <row r="1721" spans="1:14" x14ac:dyDescent="0.25">
      <c r="A1721" s="5" t="s">
        <v>5132</v>
      </c>
      <c r="B1721" s="5" t="s">
        <v>3590</v>
      </c>
      <c r="C1721" s="5" t="s">
        <v>849</v>
      </c>
      <c r="D1721" s="5" t="s">
        <v>3583</v>
      </c>
      <c r="E1721" s="5" t="s">
        <v>3584</v>
      </c>
      <c r="F1721" s="5" t="s">
        <v>853</v>
      </c>
      <c r="G1721" s="5" t="s">
        <v>3588</v>
      </c>
      <c r="H1721" s="51">
        <v>0</v>
      </c>
      <c r="I1721" s="22">
        <v>0</v>
      </c>
      <c r="J1721" s="22">
        <v>0</v>
      </c>
      <c r="K1721" s="22">
        <v>60.77</v>
      </c>
      <c r="L1721" s="47">
        <v>1000</v>
      </c>
      <c r="M1721" s="22">
        <v>0</v>
      </c>
      <c r="N1721" s="22">
        <v>0</v>
      </c>
    </row>
    <row r="1722" spans="1:14" hidden="1" x14ac:dyDescent="0.25">
      <c r="A1722" s="5" t="s">
        <v>5133</v>
      </c>
      <c r="B1722" s="5" t="s">
        <v>3586</v>
      </c>
      <c r="C1722" s="5" t="s">
        <v>849</v>
      </c>
      <c r="D1722" s="5" t="s">
        <v>3583</v>
      </c>
      <c r="E1722" s="5" t="s">
        <v>3584</v>
      </c>
      <c r="F1722" s="5" t="s">
        <v>853</v>
      </c>
      <c r="G1722" s="5" t="s">
        <v>3603</v>
      </c>
      <c r="H1722" s="51">
        <v>0</v>
      </c>
      <c r="I1722" s="22">
        <v>0</v>
      </c>
      <c r="J1722" s="22">
        <v>0</v>
      </c>
      <c r="K1722" s="22">
        <v>366.84</v>
      </c>
      <c r="L1722" s="47">
        <v>1000</v>
      </c>
      <c r="M1722" s="22">
        <v>0</v>
      </c>
      <c r="N1722" s="22">
        <v>0</v>
      </c>
    </row>
    <row r="1723" spans="1:14" hidden="1" x14ac:dyDescent="0.25">
      <c r="A1723" s="5" t="s">
        <v>5134</v>
      </c>
      <c r="B1723" s="5" t="s">
        <v>3586</v>
      </c>
      <c r="C1723" s="5" t="s">
        <v>849</v>
      </c>
      <c r="D1723" s="5" t="s">
        <v>3583</v>
      </c>
      <c r="E1723" s="5" t="s">
        <v>3584</v>
      </c>
      <c r="F1723" s="5" t="s">
        <v>853</v>
      </c>
      <c r="G1723" s="5" t="s">
        <v>3603</v>
      </c>
      <c r="H1723" s="51">
        <v>0</v>
      </c>
      <c r="I1723" s="22">
        <v>0</v>
      </c>
      <c r="J1723" s="22">
        <v>0</v>
      </c>
      <c r="K1723" s="22">
        <v>1484.96</v>
      </c>
      <c r="L1723" s="47">
        <v>1000</v>
      </c>
      <c r="M1723" s="22">
        <v>0</v>
      </c>
      <c r="N1723" s="22">
        <v>0</v>
      </c>
    </row>
    <row r="1724" spans="1:14" hidden="1" x14ac:dyDescent="0.25">
      <c r="A1724" s="5" t="s">
        <v>5135</v>
      </c>
      <c r="B1724" s="5" t="s">
        <v>3586</v>
      </c>
      <c r="C1724" s="5" t="s">
        <v>849</v>
      </c>
      <c r="D1724" s="5" t="s">
        <v>3583</v>
      </c>
      <c r="E1724" s="5" t="s">
        <v>3584</v>
      </c>
      <c r="F1724" s="5" t="s">
        <v>853</v>
      </c>
      <c r="G1724" s="5" t="s">
        <v>3603</v>
      </c>
      <c r="H1724" s="51">
        <v>0</v>
      </c>
      <c r="I1724" s="22">
        <v>0</v>
      </c>
      <c r="J1724" s="22">
        <v>0</v>
      </c>
      <c r="K1724" s="22">
        <v>1405.56</v>
      </c>
      <c r="L1724" s="47">
        <v>1000</v>
      </c>
      <c r="M1724" s="22">
        <v>0</v>
      </c>
      <c r="N1724" s="22">
        <v>0</v>
      </c>
    </row>
    <row r="1725" spans="1:14" hidden="1" x14ac:dyDescent="0.25">
      <c r="A1725" s="5" t="s">
        <v>5136</v>
      </c>
      <c r="B1725" s="5" t="s">
        <v>3586</v>
      </c>
      <c r="C1725" s="5" t="s">
        <v>849</v>
      </c>
      <c r="D1725" s="5" t="s">
        <v>3583</v>
      </c>
      <c r="E1725" s="5" t="s">
        <v>3584</v>
      </c>
      <c r="F1725" s="5" t="s">
        <v>853</v>
      </c>
      <c r="G1725" s="5" t="s">
        <v>3603</v>
      </c>
      <c r="H1725" s="51">
        <v>0</v>
      </c>
      <c r="I1725" s="22">
        <v>0</v>
      </c>
      <c r="J1725" s="22">
        <v>0</v>
      </c>
      <c r="K1725" s="22">
        <v>1324.13</v>
      </c>
      <c r="L1725" s="47">
        <v>1000</v>
      </c>
      <c r="M1725" s="22">
        <v>0</v>
      </c>
      <c r="N1725" s="22">
        <v>0</v>
      </c>
    </row>
    <row r="1726" spans="1:14" hidden="1" x14ac:dyDescent="0.25">
      <c r="A1726" s="5" t="s">
        <v>5137</v>
      </c>
      <c r="B1726" s="5" t="s">
        <v>3586</v>
      </c>
      <c r="C1726" s="5" t="s">
        <v>849</v>
      </c>
      <c r="D1726" s="5" t="s">
        <v>3583</v>
      </c>
      <c r="E1726" s="5" t="s">
        <v>3584</v>
      </c>
      <c r="F1726" s="5" t="s">
        <v>853</v>
      </c>
      <c r="G1726" s="5" t="s">
        <v>3603</v>
      </c>
      <c r="H1726" s="51">
        <v>0</v>
      </c>
      <c r="I1726" s="22">
        <v>0</v>
      </c>
      <c r="J1726" s="22">
        <v>0</v>
      </c>
      <c r="K1726" s="22">
        <v>1360.09</v>
      </c>
      <c r="L1726" s="47">
        <v>1000</v>
      </c>
      <c r="M1726" s="22">
        <v>0</v>
      </c>
      <c r="N1726" s="22">
        <v>0</v>
      </c>
    </row>
    <row r="1727" spans="1:14" hidden="1" x14ac:dyDescent="0.25">
      <c r="A1727" s="5" t="s">
        <v>5138</v>
      </c>
      <c r="B1727" s="5" t="s">
        <v>3586</v>
      </c>
      <c r="C1727" s="5" t="s">
        <v>849</v>
      </c>
      <c r="D1727" s="5" t="s">
        <v>3583</v>
      </c>
      <c r="E1727" s="5" t="s">
        <v>3584</v>
      </c>
      <c r="F1727" s="5" t="s">
        <v>853</v>
      </c>
      <c r="G1727" s="5" t="s">
        <v>3603</v>
      </c>
      <c r="H1727" s="51">
        <v>0</v>
      </c>
      <c r="I1727" s="22">
        <v>0</v>
      </c>
      <c r="J1727" s="22">
        <v>0</v>
      </c>
      <c r="K1727" s="22">
        <v>731.71</v>
      </c>
      <c r="L1727" s="47">
        <v>1000</v>
      </c>
      <c r="M1727" s="22">
        <v>0</v>
      </c>
      <c r="N1727" s="22">
        <v>0</v>
      </c>
    </row>
    <row r="1728" spans="1:14" hidden="1" x14ac:dyDescent="0.25">
      <c r="A1728" s="5" t="s">
        <v>5139</v>
      </c>
      <c r="B1728" s="5" t="s">
        <v>3586</v>
      </c>
      <c r="C1728" s="5" t="s">
        <v>849</v>
      </c>
      <c r="D1728" s="5" t="s">
        <v>3583</v>
      </c>
      <c r="E1728" s="5" t="s">
        <v>3584</v>
      </c>
      <c r="F1728" s="5" t="s">
        <v>853</v>
      </c>
      <c r="G1728" s="5" t="s">
        <v>3588</v>
      </c>
      <c r="H1728" s="51">
        <v>0</v>
      </c>
      <c r="I1728" s="22">
        <v>0</v>
      </c>
      <c r="J1728" s="22">
        <v>0</v>
      </c>
      <c r="K1728" s="22">
        <v>138.91</v>
      </c>
      <c r="L1728" s="47">
        <v>1000</v>
      </c>
      <c r="M1728" s="22">
        <v>0</v>
      </c>
      <c r="N1728" s="22">
        <v>0</v>
      </c>
    </row>
    <row r="1729" spans="1:14" hidden="1" x14ac:dyDescent="0.25">
      <c r="A1729" s="5" t="s">
        <v>5140</v>
      </c>
      <c r="B1729" s="5" t="s">
        <v>3586</v>
      </c>
      <c r="C1729" s="5" t="s">
        <v>849</v>
      </c>
      <c r="D1729" s="5" t="s">
        <v>3583</v>
      </c>
      <c r="E1729" s="5" t="s">
        <v>3584</v>
      </c>
      <c r="F1729" s="5" t="s">
        <v>853</v>
      </c>
      <c r="G1729" s="5" t="s">
        <v>3588</v>
      </c>
      <c r="H1729" s="51">
        <v>0</v>
      </c>
      <c r="I1729" s="22">
        <v>0</v>
      </c>
      <c r="J1729" s="22">
        <v>0</v>
      </c>
      <c r="K1729" s="22">
        <v>263.17</v>
      </c>
      <c r="L1729" s="47">
        <v>1000</v>
      </c>
      <c r="M1729" s="22">
        <v>0</v>
      </c>
      <c r="N1729" s="22">
        <v>0</v>
      </c>
    </row>
    <row r="1730" spans="1:14" hidden="1" x14ac:dyDescent="0.25">
      <c r="A1730" s="5" t="s">
        <v>5141</v>
      </c>
      <c r="B1730" s="5" t="s">
        <v>3586</v>
      </c>
      <c r="C1730" s="5" t="s">
        <v>849</v>
      </c>
      <c r="D1730" s="5" t="s">
        <v>3583</v>
      </c>
      <c r="E1730" s="5" t="s">
        <v>3584</v>
      </c>
      <c r="F1730" s="5" t="s">
        <v>853</v>
      </c>
      <c r="G1730" s="5" t="s">
        <v>3588</v>
      </c>
      <c r="H1730" s="51">
        <v>0</v>
      </c>
      <c r="I1730" s="22">
        <v>0</v>
      </c>
      <c r="J1730" s="22">
        <v>0</v>
      </c>
      <c r="K1730" s="22">
        <v>263.17</v>
      </c>
      <c r="L1730" s="47">
        <v>1000</v>
      </c>
      <c r="M1730" s="22">
        <v>0</v>
      </c>
      <c r="N1730" s="22">
        <v>0</v>
      </c>
    </row>
    <row r="1731" spans="1:14" hidden="1" x14ac:dyDescent="0.25">
      <c r="A1731" s="5" t="s">
        <v>5142</v>
      </c>
      <c r="B1731" s="5" t="s">
        <v>3586</v>
      </c>
      <c r="C1731" s="5" t="s">
        <v>849</v>
      </c>
      <c r="D1731" s="5" t="s">
        <v>3583</v>
      </c>
      <c r="E1731" s="5" t="s">
        <v>3584</v>
      </c>
      <c r="F1731" s="5" t="s">
        <v>853</v>
      </c>
      <c r="G1731" s="5" t="s">
        <v>3588</v>
      </c>
      <c r="H1731" s="51">
        <v>0</v>
      </c>
      <c r="I1731" s="22">
        <v>0</v>
      </c>
      <c r="J1731" s="22">
        <v>0</v>
      </c>
      <c r="K1731" s="22">
        <v>263.17</v>
      </c>
      <c r="L1731" s="47">
        <v>1000</v>
      </c>
      <c r="M1731" s="22">
        <v>0</v>
      </c>
      <c r="N1731" s="22">
        <v>0</v>
      </c>
    </row>
    <row r="1732" spans="1:14" hidden="1" x14ac:dyDescent="0.25">
      <c r="A1732" s="5" t="s">
        <v>5143</v>
      </c>
      <c r="B1732" s="5" t="s">
        <v>3586</v>
      </c>
      <c r="C1732" s="5" t="s">
        <v>849</v>
      </c>
      <c r="D1732" s="5" t="s">
        <v>3583</v>
      </c>
      <c r="E1732" s="5" t="s">
        <v>3584</v>
      </c>
      <c r="F1732" s="5" t="s">
        <v>853</v>
      </c>
      <c r="G1732" s="5" t="s">
        <v>3588</v>
      </c>
      <c r="H1732" s="51">
        <v>0</v>
      </c>
      <c r="I1732" s="22">
        <v>0</v>
      </c>
      <c r="J1732" s="22">
        <v>0</v>
      </c>
      <c r="K1732" s="22">
        <v>138.91</v>
      </c>
      <c r="L1732" s="47">
        <v>1000</v>
      </c>
      <c r="M1732" s="22">
        <v>0</v>
      </c>
      <c r="N1732" s="22">
        <v>0</v>
      </c>
    </row>
    <row r="1733" spans="1:14" hidden="1" x14ac:dyDescent="0.25">
      <c r="A1733" s="5" t="s">
        <v>5144</v>
      </c>
      <c r="B1733" s="5" t="s">
        <v>3586</v>
      </c>
      <c r="C1733" s="5" t="s">
        <v>849</v>
      </c>
      <c r="D1733" s="5" t="s">
        <v>3583</v>
      </c>
      <c r="E1733" s="5" t="s">
        <v>3584</v>
      </c>
      <c r="F1733" s="5" t="s">
        <v>853</v>
      </c>
      <c r="G1733" s="5" t="s">
        <v>3588</v>
      </c>
      <c r="H1733" s="51">
        <v>0</v>
      </c>
      <c r="I1733" s="22">
        <v>0</v>
      </c>
      <c r="J1733" s="22">
        <v>0</v>
      </c>
      <c r="K1733" s="22">
        <v>183.51</v>
      </c>
      <c r="L1733" s="47">
        <v>1000</v>
      </c>
      <c r="M1733" s="22">
        <v>0</v>
      </c>
      <c r="N1733" s="22">
        <v>0</v>
      </c>
    </row>
    <row r="1734" spans="1:14" hidden="1" x14ac:dyDescent="0.25">
      <c r="A1734" s="5" t="s">
        <v>5145</v>
      </c>
      <c r="B1734" s="5" t="s">
        <v>3586</v>
      </c>
      <c r="C1734" s="5" t="s">
        <v>849</v>
      </c>
      <c r="D1734" s="5" t="s">
        <v>3583</v>
      </c>
      <c r="E1734" s="5" t="s">
        <v>3584</v>
      </c>
      <c r="F1734" s="5" t="s">
        <v>853</v>
      </c>
      <c r="G1734" s="5" t="s">
        <v>3588</v>
      </c>
      <c r="H1734" s="51">
        <v>0</v>
      </c>
      <c r="I1734" s="22">
        <v>0</v>
      </c>
      <c r="J1734" s="22">
        <v>0</v>
      </c>
      <c r="K1734" s="22">
        <v>316.37</v>
      </c>
      <c r="L1734" s="47">
        <v>1000</v>
      </c>
      <c r="M1734" s="22">
        <v>0</v>
      </c>
      <c r="N1734" s="22">
        <v>0</v>
      </c>
    </row>
    <row r="1735" spans="1:14" hidden="1" x14ac:dyDescent="0.25">
      <c r="A1735" s="5" t="s">
        <v>5146</v>
      </c>
      <c r="B1735" s="5" t="s">
        <v>3586</v>
      </c>
      <c r="C1735" s="5" t="s">
        <v>849</v>
      </c>
      <c r="D1735" s="5" t="s">
        <v>3583</v>
      </c>
      <c r="E1735" s="5" t="s">
        <v>3584</v>
      </c>
      <c r="F1735" s="5" t="s">
        <v>853</v>
      </c>
      <c r="G1735" s="5" t="s">
        <v>3588</v>
      </c>
      <c r="H1735" s="51">
        <v>0</v>
      </c>
      <c r="I1735" s="22">
        <v>0</v>
      </c>
      <c r="J1735" s="22">
        <v>0</v>
      </c>
      <c r="K1735" s="22">
        <v>138.91</v>
      </c>
      <c r="L1735" s="47">
        <v>1000</v>
      </c>
      <c r="M1735" s="22">
        <v>0</v>
      </c>
      <c r="N1735" s="22">
        <v>0</v>
      </c>
    </row>
    <row r="1736" spans="1:14" hidden="1" x14ac:dyDescent="0.25">
      <c r="A1736" s="5" t="s">
        <v>5147</v>
      </c>
      <c r="B1736" s="5" t="s">
        <v>3586</v>
      </c>
      <c r="C1736" s="5" t="s">
        <v>849</v>
      </c>
      <c r="D1736" s="5" t="s">
        <v>3583</v>
      </c>
      <c r="E1736" s="5" t="s">
        <v>3584</v>
      </c>
      <c r="F1736" s="5" t="s">
        <v>853</v>
      </c>
      <c r="G1736" s="5" t="s">
        <v>3588</v>
      </c>
      <c r="H1736" s="51">
        <v>0</v>
      </c>
      <c r="I1736" s="22">
        <v>0</v>
      </c>
      <c r="J1736" s="22">
        <v>0</v>
      </c>
      <c r="K1736" s="22">
        <v>263.17</v>
      </c>
      <c r="L1736" s="47">
        <v>1000</v>
      </c>
      <c r="M1736" s="22">
        <v>0</v>
      </c>
      <c r="N1736" s="22">
        <v>0</v>
      </c>
    </row>
    <row r="1737" spans="1:14" hidden="1" x14ac:dyDescent="0.25">
      <c r="A1737" s="5" t="s">
        <v>5148</v>
      </c>
      <c r="B1737" s="5" t="s">
        <v>3586</v>
      </c>
      <c r="C1737" s="5" t="s">
        <v>849</v>
      </c>
      <c r="D1737" s="5" t="s">
        <v>3583</v>
      </c>
      <c r="E1737" s="5" t="s">
        <v>3584</v>
      </c>
      <c r="F1737" s="5" t="s">
        <v>853</v>
      </c>
      <c r="G1737" s="5" t="s">
        <v>3588</v>
      </c>
      <c r="H1737" s="51">
        <v>0</v>
      </c>
      <c r="I1737" s="22">
        <v>0</v>
      </c>
      <c r="J1737" s="22">
        <v>0</v>
      </c>
      <c r="K1737" s="22">
        <v>138.91</v>
      </c>
      <c r="L1737" s="47">
        <v>1000</v>
      </c>
      <c r="M1737" s="22">
        <v>0</v>
      </c>
      <c r="N1737" s="22">
        <v>0</v>
      </c>
    </row>
    <row r="1738" spans="1:14" hidden="1" x14ac:dyDescent="0.25">
      <c r="A1738" s="5" t="s">
        <v>5149</v>
      </c>
      <c r="B1738" s="5" t="s">
        <v>3586</v>
      </c>
      <c r="C1738" s="5" t="s">
        <v>849</v>
      </c>
      <c r="D1738" s="5" t="s">
        <v>3583</v>
      </c>
      <c r="E1738" s="5" t="s">
        <v>3584</v>
      </c>
      <c r="F1738" s="5" t="s">
        <v>853</v>
      </c>
      <c r="G1738" s="5" t="s">
        <v>3588</v>
      </c>
      <c r="H1738" s="51">
        <v>0</v>
      </c>
      <c r="I1738" s="22">
        <v>0</v>
      </c>
      <c r="J1738" s="22">
        <v>0</v>
      </c>
      <c r="K1738" s="22">
        <v>138.91</v>
      </c>
      <c r="L1738" s="47">
        <v>1000</v>
      </c>
      <c r="M1738" s="22">
        <v>0</v>
      </c>
      <c r="N1738" s="22">
        <v>0</v>
      </c>
    </row>
    <row r="1739" spans="1:14" hidden="1" x14ac:dyDescent="0.25">
      <c r="A1739" s="5" t="s">
        <v>5150</v>
      </c>
      <c r="B1739" s="5" t="s">
        <v>3586</v>
      </c>
      <c r="C1739" s="5" t="s">
        <v>849</v>
      </c>
      <c r="D1739" s="5" t="s">
        <v>3583</v>
      </c>
      <c r="E1739" s="5" t="s">
        <v>3584</v>
      </c>
      <c r="F1739" s="5" t="s">
        <v>853</v>
      </c>
      <c r="G1739" s="5" t="s">
        <v>3588</v>
      </c>
      <c r="H1739" s="51">
        <v>0</v>
      </c>
      <c r="I1739" s="22">
        <v>0</v>
      </c>
      <c r="J1739" s="22">
        <v>0</v>
      </c>
      <c r="K1739" s="22">
        <v>263.17</v>
      </c>
      <c r="L1739" s="47">
        <v>1000</v>
      </c>
      <c r="M1739" s="22">
        <v>0</v>
      </c>
      <c r="N1739" s="22">
        <v>0</v>
      </c>
    </row>
    <row r="1740" spans="1:14" hidden="1" x14ac:dyDescent="0.25">
      <c r="A1740" s="5" t="s">
        <v>5151</v>
      </c>
      <c r="B1740" s="5" t="s">
        <v>3586</v>
      </c>
      <c r="C1740" s="5" t="s">
        <v>849</v>
      </c>
      <c r="D1740" s="5" t="s">
        <v>3583</v>
      </c>
      <c r="E1740" s="5" t="s">
        <v>3584</v>
      </c>
      <c r="F1740" s="5" t="s">
        <v>853</v>
      </c>
      <c r="G1740" s="5" t="s">
        <v>3603</v>
      </c>
      <c r="H1740" s="51">
        <v>0</v>
      </c>
      <c r="I1740" s="22">
        <v>0</v>
      </c>
      <c r="J1740" s="22">
        <v>0</v>
      </c>
      <c r="K1740" s="22">
        <v>1261.76</v>
      </c>
      <c r="L1740" s="47">
        <v>1000</v>
      </c>
      <c r="M1740" s="22">
        <v>0</v>
      </c>
      <c r="N1740" s="22">
        <v>0</v>
      </c>
    </row>
    <row r="1741" spans="1:14" x14ac:dyDescent="0.25">
      <c r="A1741" s="5" t="s">
        <v>5152</v>
      </c>
      <c r="B1741" s="5" t="s">
        <v>3590</v>
      </c>
      <c r="C1741" s="5" t="s">
        <v>849</v>
      </c>
      <c r="D1741" s="5" t="s">
        <v>3583</v>
      </c>
      <c r="E1741" s="5" t="s">
        <v>3584</v>
      </c>
      <c r="F1741" s="5" t="s">
        <v>853</v>
      </c>
      <c r="G1741" s="5" t="s">
        <v>3585</v>
      </c>
      <c r="H1741" s="51">
        <v>0</v>
      </c>
      <c r="I1741" s="22">
        <v>0</v>
      </c>
      <c r="J1741" s="22">
        <v>0</v>
      </c>
      <c r="K1741" s="22">
        <v>6064.92</v>
      </c>
      <c r="L1741" s="47">
        <v>1000</v>
      </c>
      <c r="M1741" s="22">
        <v>0</v>
      </c>
      <c r="N1741" s="22">
        <v>0</v>
      </c>
    </row>
    <row r="1742" spans="1:14" hidden="1" x14ac:dyDescent="0.25">
      <c r="A1742" s="5" t="s">
        <v>5153</v>
      </c>
      <c r="B1742" s="5" t="s">
        <v>3586</v>
      </c>
      <c r="C1742" s="5" t="s">
        <v>849</v>
      </c>
      <c r="D1742" s="5" t="s">
        <v>3583</v>
      </c>
      <c r="E1742" s="5" t="s">
        <v>3584</v>
      </c>
      <c r="F1742" s="5" t="s">
        <v>853</v>
      </c>
      <c r="G1742" s="5" t="s">
        <v>3603</v>
      </c>
      <c r="H1742" s="51">
        <v>0</v>
      </c>
      <c r="I1742" s="22">
        <v>0</v>
      </c>
      <c r="J1742" s="22">
        <v>0</v>
      </c>
      <c r="K1742" s="22">
        <v>782.05</v>
      </c>
      <c r="L1742" s="47">
        <v>1000</v>
      </c>
      <c r="M1742" s="22">
        <v>0</v>
      </c>
      <c r="N1742" s="22">
        <v>0</v>
      </c>
    </row>
    <row r="1743" spans="1:14" x14ac:dyDescent="0.25">
      <c r="A1743" s="5" t="s">
        <v>5154</v>
      </c>
      <c r="B1743" s="5" t="s">
        <v>3590</v>
      </c>
      <c r="C1743" s="5" t="s">
        <v>849</v>
      </c>
      <c r="D1743" s="5" t="s">
        <v>3583</v>
      </c>
      <c r="E1743" s="5" t="s">
        <v>3584</v>
      </c>
      <c r="F1743" s="5" t="s">
        <v>853</v>
      </c>
      <c r="G1743" s="5" t="s">
        <v>3603</v>
      </c>
      <c r="H1743" s="51">
        <v>0</v>
      </c>
      <c r="I1743" s="22">
        <v>0</v>
      </c>
      <c r="J1743" s="22">
        <v>0</v>
      </c>
      <c r="K1743" s="22">
        <v>1037.33</v>
      </c>
      <c r="L1743" s="47">
        <v>1000</v>
      </c>
      <c r="M1743" s="22">
        <v>0</v>
      </c>
      <c r="N1743" s="22">
        <v>0</v>
      </c>
    </row>
    <row r="1744" spans="1:14" hidden="1" x14ac:dyDescent="0.25">
      <c r="A1744" s="5" t="s">
        <v>5155</v>
      </c>
      <c r="B1744" s="5" t="s">
        <v>3586</v>
      </c>
      <c r="C1744" s="5" t="s">
        <v>849</v>
      </c>
      <c r="D1744" s="5" t="s">
        <v>3583</v>
      </c>
      <c r="E1744" s="5" t="s">
        <v>3584</v>
      </c>
      <c r="F1744" s="5" t="s">
        <v>853</v>
      </c>
      <c r="G1744" s="5" t="s">
        <v>3603</v>
      </c>
      <c r="H1744" s="51">
        <v>0</v>
      </c>
      <c r="I1744" s="22">
        <v>0</v>
      </c>
      <c r="J1744" s="22">
        <v>0</v>
      </c>
      <c r="K1744" s="22">
        <v>1069.8499999999999</v>
      </c>
      <c r="L1744" s="47">
        <v>1000</v>
      </c>
      <c r="M1744" s="22">
        <v>0</v>
      </c>
      <c r="N1744" s="22">
        <v>0</v>
      </c>
    </row>
    <row r="1745" spans="1:14" hidden="1" x14ac:dyDescent="0.25">
      <c r="A1745" s="5" t="s">
        <v>5156</v>
      </c>
      <c r="B1745" s="5" t="s">
        <v>3586</v>
      </c>
      <c r="C1745" s="5" t="s">
        <v>849</v>
      </c>
      <c r="D1745" s="5" t="s">
        <v>3583</v>
      </c>
      <c r="E1745" s="5" t="s">
        <v>3584</v>
      </c>
      <c r="F1745" s="5" t="s">
        <v>853</v>
      </c>
      <c r="G1745" s="5" t="s">
        <v>3603</v>
      </c>
      <c r="H1745" s="51">
        <v>0</v>
      </c>
      <c r="I1745" s="22">
        <v>0</v>
      </c>
      <c r="J1745" s="22">
        <v>0</v>
      </c>
      <c r="K1745" s="22">
        <v>1455.19</v>
      </c>
      <c r="L1745" s="47">
        <v>1000</v>
      </c>
      <c r="M1745" s="22">
        <v>0</v>
      </c>
      <c r="N1745" s="22">
        <v>0</v>
      </c>
    </row>
    <row r="1746" spans="1:14" hidden="1" x14ac:dyDescent="0.25">
      <c r="A1746" s="5" t="s">
        <v>5157</v>
      </c>
      <c r="B1746" s="5" t="s">
        <v>3582</v>
      </c>
      <c r="C1746" s="5" t="s">
        <v>849</v>
      </c>
      <c r="D1746" s="5" t="s">
        <v>3583</v>
      </c>
      <c r="E1746" s="5" t="s">
        <v>3584</v>
      </c>
      <c r="F1746" s="5" t="s">
        <v>853</v>
      </c>
      <c r="G1746" s="5" t="s">
        <v>3603</v>
      </c>
      <c r="H1746" s="51">
        <v>0</v>
      </c>
      <c r="I1746" s="22">
        <v>0</v>
      </c>
      <c r="J1746" s="22">
        <v>0</v>
      </c>
      <c r="K1746" s="22">
        <v>166.3</v>
      </c>
      <c r="L1746" s="47">
        <v>1000</v>
      </c>
      <c r="M1746" s="22">
        <v>0</v>
      </c>
      <c r="N1746" s="22">
        <v>0</v>
      </c>
    </row>
    <row r="1747" spans="1:14" hidden="1" x14ac:dyDescent="0.25">
      <c r="A1747" s="5" t="s">
        <v>5158</v>
      </c>
      <c r="B1747" s="5" t="s">
        <v>3582</v>
      </c>
      <c r="C1747" s="5" t="s">
        <v>849</v>
      </c>
      <c r="D1747" s="5" t="s">
        <v>3583</v>
      </c>
      <c r="E1747" s="5" t="s">
        <v>3584</v>
      </c>
      <c r="F1747" s="5" t="s">
        <v>851</v>
      </c>
      <c r="G1747" s="5" t="s">
        <v>3588</v>
      </c>
      <c r="H1747" s="51">
        <v>51000</v>
      </c>
      <c r="I1747" s="22">
        <v>517.14</v>
      </c>
      <c r="J1747" s="22">
        <v>10.14</v>
      </c>
      <c r="K1747" s="22">
        <v>10.33</v>
      </c>
      <c r="L1747" s="47">
        <v>1000</v>
      </c>
      <c r="M1747" s="22">
        <v>517.14</v>
      </c>
      <c r="N1747" s="22">
        <v>0</v>
      </c>
    </row>
    <row r="1748" spans="1:14" hidden="1" x14ac:dyDescent="0.25">
      <c r="A1748" s="5" t="s">
        <v>5159</v>
      </c>
      <c r="B1748" s="5" t="s">
        <v>3582</v>
      </c>
      <c r="C1748" s="5" t="s">
        <v>849</v>
      </c>
      <c r="D1748" s="5" t="s">
        <v>3583</v>
      </c>
      <c r="E1748" s="5" t="s">
        <v>3584</v>
      </c>
      <c r="F1748" s="5" t="s">
        <v>851</v>
      </c>
      <c r="G1748" s="5" t="s">
        <v>3588</v>
      </c>
      <c r="H1748" s="51">
        <v>3670</v>
      </c>
      <c r="I1748" s="22">
        <v>1025.6400000000001</v>
      </c>
      <c r="J1748" s="22">
        <v>279.47000000000003</v>
      </c>
      <c r="K1748" s="22">
        <v>277.91000000000003</v>
      </c>
      <c r="L1748" s="47">
        <v>1000</v>
      </c>
      <c r="M1748" s="22">
        <v>1025.6400000000001</v>
      </c>
      <c r="N1748" s="22">
        <v>0</v>
      </c>
    </row>
    <row r="1749" spans="1:14" hidden="1" x14ac:dyDescent="0.25">
      <c r="A1749" s="5" t="s">
        <v>5160</v>
      </c>
      <c r="B1749" s="5" t="s">
        <v>3586</v>
      </c>
      <c r="C1749" s="5" t="s">
        <v>849</v>
      </c>
      <c r="D1749" s="5" t="s">
        <v>3583</v>
      </c>
      <c r="E1749" s="5" t="s">
        <v>3584</v>
      </c>
      <c r="F1749" s="5" t="s">
        <v>853</v>
      </c>
      <c r="G1749" s="5" t="s">
        <v>3585</v>
      </c>
      <c r="H1749" s="51">
        <v>0</v>
      </c>
      <c r="I1749" s="22">
        <v>0</v>
      </c>
      <c r="J1749" s="22">
        <v>0</v>
      </c>
      <c r="K1749" s="22">
        <v>2700.6</v>
      </c>
      <c r="L1749" s="47">
        <v>1000</v>
      </c>
      <c r="M1749" s="22">
        <v>0</v>
      </c>
      <c r="N1749" s="22">
        <v>0</v>
      </c>
    </row>
    <row r="1750" spans="1:14" hidden="1" x14ac:dyDescent="0.25">
      <c r="A1750" s="5" t="s">
        <v>5160</v>
      </c>
      <c r="B1750" s="5" t="s">
        <v>3597</v>
      </c>
      <c r="C1750" s="5" t="s">
        <v>849</v>
      </c>
      <c r="D1750" s="5" t="s">
        <v>3583</v>
      </c>
      <c r="E1750" s="5" t="s">
        <v>3584</v>
      </c>
      <c r="F1750" s="5" t="s">
        <v>853</v>
      </c>
      <c r="G1750" s="5" t="s">
        <v>3585</v>
      </c>
      <c r="H1750" s="51">
        <v>0</v>
      </c>
      <c r="I1750" s="22">
        <v>0</v>
      </c>
      <c r="J1750" s="22">
        <v>0</v>
      </c>
      <c r="K1750" s="22">
        <v>2700.61</v>
      </c>
      <c r="L1750" s="47">
        <v>1000</v>
      </c>
      <c r="M1750" s="22">
        <v>0</v>
      </c>
      <c r="N1750" s="22">
        <v>0</v>
      </c>
    </row>
    <row r="1751" spans="1:14" hidden="1" x14ac:dyDescent="0.25">
      <c r="A1751" s="5" t="s">
        <v>5160</v>
      </c>
      <c r="B1751" s="5" t="s">
        <v>3592</v>
      </c>
      <c r="C1751" s="5" t="s">
        <v>849</v>
      </c>
      <c r="D1751" s="5" t="s">
        <v>3583</v>
      </c>
      <c r="E1751" s="5" t="s">
        <v>3584</v>
      </c>
      <c r="F1751" s="5" t="s">
        <v>851</v>
      </c>
      <c r="G1751" s="5" t="s">
        <v>3585</v>
      </c>
      <c r="H1751" s="51">
        <v>28875</v>
      </c>
      <c r="I1751" s="22">
        <v>90355.02</v>
      </c>
      <c r="J1751" s="22">
        <v>3129.18</v>
      </c>
      <c r="K1751" s="22">
        <v>2700.61</v>
      </c>
      <c r="L1751" s="47">
        <v>1000</v>
      </c>
      <c r="M1751" s="22">
        <v>90355.02</v>
      </c>
      <c r="N1751" s="22">
        <v>0</v>
      </c>
    </row>
    <row r="1752" spans="1:14" x14ac:dyDescent="0.25">
      <c r="A1752" s="5" t="s">
        <v>5161</v>
      </c>
      <c r="B1752" s="5" t="s">
        <v>3590</v>
      </c>
      <c r="C1752" s="5" t="s">
        <v>849</v>
      </c>
      <c r="D1752" s="5" t="s">
        <v>3583</v>
      </c>
      <c r="E1752" s="5" t="s">
        <v>3584</v>
      </c>
      <c r="F1752" s="5" t="s">
        <v>853</v>
      </c>
      <c r="G1752" s="5" t="s">
        <v>3585</v>
      </c>
      <c r="H1752" s="51">
        <v>0</v>
      </c>
      <c r="I1752" s="22">
        <v>0</v>
      </c>
      <c r="J1752" s="22">
        <v>0</v>
      </c>
      <c r="K1752" s="22">
        <v>5953.81</v>
      </c>
      <c r="L1752" s="47">
        <v>1000</v>
      </c>
      <c r="M1752" s="22">
        <v>0</v>
      </c>
      <c r="N1752" s="22">
        <v>0</v>
      </c>
    </row>
    <row r="1753" spans="1:14" hidden="1" x14ac:dyDescent="0.25">
      <c r="A1753" s="5" t="s">
        <v>5162</v>
      </c>
      <c r="B1753" s="5" t="s">
        <v>3586</v>
      </c>
      <c r="C1753" s="5" t="s">
        <v>849</v>
      </c>
      <c r="D1753" s="5" t="s">
        <v>3583</v>
      </c>
      <c r="E1753" s="5" t="s">
        <v>3584</v>
      </c>
      <c r="F1753" s="5" t="s">
        <v>853</v>
      </c>
      <c r="G1753" s="5" t="s">
        <v>3588</v>
      </c>
      <c r="H1753" s="51">
        <v>0</v>
      </c>
      <c r="I1753" s="22">
        <v>0</v>
      </c>
      <c r="J1753" s="22">
        <v>0</v>
      </c>
      <c r="K1753" s="22">
        <v>73.5</v>
      </c>
      <c r="L1753" s="47">
        <v>1000</v>
      </c>
      <c r="M1753" s="22">
        <v>0</v>
      </c>
      <c r="N1753" s="22">
        <v>0</v>
      </c>
    </row>
    <row r="1754" spans="1:14" hidden="1" x14ac:dyDescent="0.25">
      <c r="A1754" s="5" t="s">
        <v>5163</v>
      </c>
      <c r="B1754" s="5" t="s">
        <v>3586</v>
      </c>
      <c r="C1754" s="5" t="s">
        <v>849</v>
      </c>
      <c r="D1754" s="5" t="s">
        <v>3583</v>
      </c>
      <c r="E1754" s="5" t="s">
        <v>3584</v>
      </c>
      <c r="F1754" s="5" t="s">
        <v>853</v>
      </c>
      <c r="G1754" s="5" t="s">
        <v>3588</v>
      </c>
      <c r="H1754" s="51">
        <v>0</v>
      </c>
      <c r="I1754" s="22">
        <v>0</v>
      </c>
      <c r="J1754" s="22">
        <v>0</v>
      </c>
      <c r="K1754" s="22">
        <v>73.5</v>
      </c>
      <c r="L1754" s="47">
        <v>1000</v>
      </c>
      <c r="M1754" s="22">
        <v>0</v>
      </c>
      <c r="N1754" s="22">
        <v>0</v>
      </c>
    </row>
    <row r="1755" spans="1:14" hidden="1" x14ac:dyDescent="0.25">
      <c r="A1755" s="5" t="s">
        <v>5164</v>
      </c>
      <c r="B1755" s="5" t="s">
        <v>3586</v>
      </c>
      <c r="C1755" s="5" t="s">
        <v>849</v>
      </c>
      <c r="D1755" s="5" t="s">
        <v>3583</v>
      </c>
      <c r="E1755" s="5" t="s">
        <v>3584</v>
      </c>
      <c r="F1755" s="5" t="s">
        <v>853</v>
      </c>
      <c r="G1755" s="5" t="s">
        <v>3603</v>
      </c>
      <c r="H1755" s="51">
        <v>0</v>
      </c>
      <c r="I1755" s="22">
        <v>0</v>
      </c>
      <c r="J1755" s="22">
        <v>0</v>
      </c>
      <c r="K1755" s="22">
        <v>1643.79</v>
      </c>
      <c r="L1755" s="47">
        <v>1000</v>
      </c>
      <c r="M1755" s="22">
        <v>0</v>
      </c>
      <c r="N1755" s="22">
        <v>0</v>
      </c>
    </row>
    <row r="1756" spans="1:14" hidden="1" x14ac:dyDescent="0.25">
      <c r="A1756" s="5" t="s">
        <v>5165</v>
      </c>
      <c r="B1756" s="5" t="s">
        <v>3586</v>
      </c>
      <c r="C1756" s="5" t="s">
        <v>849</v>
      </c>
      <c r="D1756" s="5" t="s">
        <v>3583</v>
      </c>
      <c r="E1756" s="5" t="s">
        <v>3584</v>
      </c>
      <c r="F1756" s="5" t="s">
        <v>853</v>
      </c>
      <c r="G1756" s="5" t="s">
        <v>3603</v>
      </c>
      <c r="H1756" s="51">
        <v>0</v>
      </c>
      <c r="I1756" s="22">
        <v>0</v>
      </c>
      <c r="J1756" s="22">
        <v>0</v>
      </c>
      <c r="K1756" s="22">
        <v>982.5</v>
      </c>
      <c r="L1756" s="47">
        <v>1000</v>
      </c>
      <c r="M1756" s="22">
        <v>0</v>
      </c>
      <c r="N1756" s="22">
        <v>0</v>
      </c>
    </row>
    <row r="1757" spans="1:14" hidden="1" x14ac:dyDescent="0.25">
      <c r="A1757" s="5" t="s">
        <v>5166</v>
      </c>
      <c r="B1757" s="5" t="s">
        <v>3586</v>
      </c>
      <c r="C1757" s="5" t="s">
        <v>849</v>
      </c>
      <c r="D1757" s="5" t="s">
        <v>3583</v>
      </c>
      <c r="E1757" s="5" t="s">
        <v>3584</v>
      </c>
      <c r="F1757" s="5" t="s">
        <v>853</v>
      </c>
      <c r="G1757" s="5" t="s">
        <v>3603</v>
      </c>
      <c r="H1757" s="51">
        <v>0</v>
      </c>
      <c r="I1757" s="22">
        <v>0</v>
      </c>
      <c r="J1757" s="22">
        <v>0</v>
      </c>
      <c r="K1757" s="22">
        <v>762.17</v>
      </c>
      <c r="L1757" s="47">
        <v>1000</v>
      </c>
      <c r="M1757" s="22">
        <v>0</v>
      </c>
      <c r="N1757" s="22">
        <v>0</v>
      </c>
    </row>
    <row r="1758" spans="1:14" hidden="1" x14ac:dyDescent="0.25">
      <c r="A1758" s="5" t="s">
        <v>5167</v>
      </c>
      <c r="B1758" s="5" t="s">
        <v>3586</v>
      </c>
      <c r="C1758" s="5" t="s">
        <v>849</v>
      </c>
      <c r="D1758" s="5" t="s">
        <v>3583</v>
      </c>
      <c r="E1758" s="5" t="s">
        <v>3584</v>
      </c>
      <c r="F1758" s="5" t="s">
        <v>853</v>
      </c>
      <c r="G1758" s="5" t="s">
        <v>3603</v>
      </c>
      <c r="H1758" s="51">
        <v>0</v>
      </c>
      <c r="I1758" s="22">
        <v>0</v>
      </c>
      <c r="J1758" s="22">
        <v>0</v>
      </c>
      <c r="K1758" s="22">
        <v>1144.47</v>
      </c>
      <c r="L1758" s="47">
        <v>1000</v>
      </c>
      <c r="M1758" s="22">
        <v>0</v>
      </c>
      <c r="N1758" s="22">
        <v>0</v>
      </c>
    </row>
    <row r="1759" spans="1:14" x14ac:dyDescent="0.25">
      <c r="A1759" s="5" t="s">
        <v>5168</v>
      </c>
      <c r="B1759" s="5" t="s">
        <v>3590</v>
      </c>
      <c r="C1759" s="5" t="s">
        <v>849</v>
      </c>
      <c r="D1759" s="5" t="s">
        <v>3583</v>
      </c>
      <c r="E1759" s="5" t="s">
        <v>3584</v>
      </c>
      <c r="F1759" s="5" t="s">
        <v>853</v>
      </c>
      <c r="G1759" s="5" t="s">
        <v>3603</v>
      </c>
      <c r="H1759" s="51">
        <v>0</v>
      </c>
      <c r="I1759" s="22">
        <v>0</v>
      </c>
      <c r="J1759" s="22">
        <v>0</v>
      </c>
      <c r="K1759" s="22">
        <v>1588.49</v>
      </c>
      <c r="L1759" s="47">
        <v>1000</v>
      </c>
      <c r="M1759" s="22">
        <v>0</v>
      </c>
      <c r="N1759" s="22">
        <v>0</v>
      </c>
    </row>
    <row r="1760" spans="1:14" x14ac:dyDescent="0.25">
      <c r="A1760" s="5" t="s">
        <v>5169</v>
      </c>
      <c r="B1760" s="5" t="s">
        <v>3590</v>
      </c>
      <c r="C1760" s="5" t="s">
        <v>849</v>
      </c>
      <c r="D1760" s="5" t="s">
        <v>3583</v>
      </c>
      <c r="E1760" s="5" t="s">
        <v>3584</v>
      </c>
      <c r="F1760" s="5" t="s">
        <v>853</v>
      </c>
      <c r="G1760" s="5" t="s">
        <v>3603</v>
      </c>
      <c r="H1760" s="51">
        <v>0</v>
      </c>
      <c r="I1760" s="22">
        <v>0</v>
      </c>
      <c r="J1760" s="22">
        <v>0</v>
      </c>
      <c r="K1760" s="22">
        <v>1459.77</v>
      </c>
      <c r="L1760" s="47">
        <v>1000</v>
      </c>
      <c r="M1760" s="22">
        <v>0</v>
      </c>
      <c r="N1760" s="22">
        <v>0</v>
      </c>
    </row>
    <row r="1761" spans="1:14" x14ac:dyDescent="0.25">
      <c r="A1761" s="5" t="s">
        <v>5170</v>
      </c>
      <c r="B1761" s="5" t="s">
        <v>3590</v>
      </c>
      <c r="C1761" s="5" t="s">
        <v>849</v>
      </c>
      <c r="D1761" s="5" t="s">
        <v>3583</v>
      </c>
      <c r="E1761" s="5" t="s">
        <v>3584</v>
      </c>
      <c r="F1761" s="5" t="s">
        <v>853</v>
      </c>
      <c r="G1761" s="5" t="s">
        <v>3603</v>
      </c>
      <c r="H1761" s="51">
        <v>0</v>
      </c>
      <c r="I1761" s="22">
        <v>0</v>
      </c>
      <c r="J1761" s="22">
        <v>0</v>
      </c>
      <c r="K1761" s="22">
        <v>1138.71</v>
      </c>
      <c r="L1761" s="47">
        <v>1000</v>
      </c>
      <c r="M1761" s="22">
        <v>0</v>
      </c>
      <c r="N1761" s="22">
        <v>0</v>
      </c>
    </row>
    <row r="1762" spans="1:14" x14ac:dyDescent="0.25">
      <c r="A1762" s="5" t="s">
        <v>5171</v>
      </c>
      <c r="B1762" s="5" t="s">
        <v>3590</v>
      </c>
      <c r="C1762" s="5" t="s">
        <v>849</v>
      </c>
      <c r="D1762" s="5" t="s">
        <v>3583</v>
      </c>
      <c r="E1762" s="5" t="s">
        <v>3584</v>
      </c>
      <c r="F1762" s="5" t="s">
        <v>853</v>
      </c>
      <c r="G1762" s="5" t="s">
        <v>3603</v>
      </c>
      <c r="H1762" s="51">
        <v>0</v>
      </c>
      <c r="I1762" s="22">
        <v>0</v>
      </c>
      <c r="J1762" s="22">
        <v>0</v>
      </c>
      <c r="K1762" s="22">
        <v>1503.57</v>
      </c>
      <c r="L1762" s="47">
        <v>1000</v>
      </c>
      <c r="M1762" s="22">
        <v>0</v>
      </c>
      <c r="N1762" s="22">
        <v>0</v>
      </c>
    </row>
    <row r="1763" spans="1:14" hidden="1" x14ac:dyDescent="0.25">
      <c r="A1763" s="5" t="s">
        <v>5172</v>
      </c>
      <c r="B1763" s="5" t="s">
        <v>3586</v>
      </c>
      <c r="C1763" s="5" t="s">
        <v>849</v>
      </c>
      <c r="D1763" s="5" t="s">
        <v>3583</v>
      </c>
      <c r="E1763" s="5" t="s">
        <v>3584</v>
      </c>
      <c r="F1763" s="5" t="s">
        <v>851</v>
      </c>
      <c r="G1763" s="5" t="s">
        <v>3585</v>
      </c>
      <c r="H1763" s="51">
        <v>790</v>
      </c>
      <c r="I1763" s="22">
        <v>3891.78</v>
      </c>
      <c r="J1763" s="22">
        <v>4926.3</v>
      </c>
      <c r="K1763" s="22">
        <v>4924.5</v>
      </c>
      <c r="L1763" s="47">
        <v>1000</v>
      </c>
      <c r="M1763" s="22">
        <v>3891.78</v>
      </c>
      <c r="N1763" s="22">
        <v>0</v>
      </c>
    </row>
    <row r="1764" spans="1:14" hidden="1" x14ac:dyDescent="0.25">
      <c r="A1764" s="5" t="s">
        <v>5172</v>
      </c>
      <c r="B1764" s="5" t="s">
        <v>3592</v>
      </c>
      <c r="C1764" s="5" t="s">
        <v>849</v>
      </c>
      <c r="D1764" s="5" t="s">
        <v>3583</v>
      </c>
      <c r="E1764" s="5" t="s">
        <v>3584</v>
      </c>
      <c r="F1764" s="5" t="s">
        <v>853</v>
      </c>
      <c r="G1764" s="5" t="s">
        <v>3585</v>
      </c>
      <c r="H1764" s="51">
        <v>0</v>
      </c>
      <c r="I1764" s="22">
        <v>0</v>
      </c>
      <c r="J1764" s="22">
        <v>0</v>
      </c>
      <c r="K1764" s="22">
        <v>4924.5</v>
      </c>
      <c r="L1764" s="47">
        <v>1000</v>
      </c>
      <c r="M1764" s="22">
        <v>0</v>
      </c>
      <c r="N1764" s="22">
        <v>0</v>
      </c>
    </row>
    <row r="1765" spans="1:14" hidden="1" x14ac:dyDescent="0.25">
      <c r="A1765" s="5" t="s">
        <v>5173</v>
      </c>
      <c r="B1765" s="5" t="s">
        <v>3586</v>
      </c>
      <c r="C1765" s="5" t="s">
        <v>849</v>
      </c>
      <c r="D1765" s="5" t="s">
        <v>3583</v>
      </c>
      <c r="E1765" s="5" t="s">
        <v>3584</v>
      </c>
      <c r="F1765" s="5" t="s">
        <v>853</v>
      </c>
      <c r="G1765" s="5" t="s">
        <v>3603</v>
      </c>
      <c r="H1765" s="51">
        <v>0</v>
      </c>
      <c r="I1765" s="22">
        <v>0</v>
      </c>
      <c r="J1765" s="22">
        <v>0</v>
      </c>
      <c r="K1765" s="22">
        <v>545.80999999999995</v>
      </c>
      <c r="L1765" s="47">
        <v>1000</v>
      </c>
      <c r="M1765" s="22">
        <v>0</v>
      </c>
      <c r="N1765" s="22">
        <v>0</v>
      </c>
    </row>
    <row r="1766" spans="1:14" hidden="1" x14ac:dyDescent="0.25">
      <c r="A1766" s="5" t="s">
        <v>5174</v>
      </c>
      <c r="B1766" s="5" t="s">
        <v>3586</v>
      </c>
      <c r="C1766" s="5" t="s">
        <v>849</v>
      </c>
      <c r="D1766" s="5" t="s">
        <v>3583</v>
      </c>
      <c r="E1766" s="5" t="s">
        <v>3584</v>
      </c>
      <c r="F1766" s="5" t="s">
        <v>853</v>
      </c>
      <c r="G1766" s="5" t="s">
        <v>3603</v>
      </c>
      <c r="H1766" s="51">
        <v>0</v>
      </c>
      <c r="I1766" s="22">
        <v>0</v>
      </c>
      <c r="J1766" s="22">
        <v>0</v>
      </c>
      <c r="K1766" s="22">
        <v>1195.46</v>
      </c>
      <c r="L1766" s="47">
        <v>1000</v>
      </c>
      <c r="M1766" s="22">
        <v>0</v>
      </c>
      <c r="N1766" s="22">
        <v>0</v>
      </c>
    </row>
    <row r="1767" spans="1:14" hidden="1" x14ac:dyDescent="0.25">
      <c r="A1767" s="5" t="s">
        <v>5175</v>
      </c>
      <c r="B1767" s="5" t="s">
        <v>3586</v>
      </c>
      <c r="C1767" s="5" t="s">
        <v>849</v>
      </c>
      <c r="D1767" s="5" t="s">
        <v>3583</v>
      </c>
      <c r="E1767" s="5" t="s">
        <v>3584</v>
      </c>
      <c r="F1767" s="5" t="s">
        <v>851</v>
      </c>
      <c r="G1767" s="5" t="s">
        <v>3588</v>
      </c>
      <c r="H1767" s="51">
        <v>6952</v>
      </c>
      <c r="I1767" s="22">
        <v>1344.73</v>
      </c>
      <c r="J1767" s="22">
        <v>193.43</v>
      </c>
      <c r="K1767" s="22">
        <v>186.52</v>
      </c>
      <c r="L1767" s="47">
        <v>1000</v>
      </c>
      <c r="M1767" s="22">
        <v>1344.73</v>
      </c>
      <c r="N1767" s="22">
        <v>0</v>
      </c>
    </row>
    <row r="1768" spans="1:14" hidden="1" x14ac:dyDescent="0.25">
      <c r="A1768" s="5" t="s">
        <v>5176</v>
      </c>
      <c r="B1768" s="5" t="s">
        <v>3586</v>
      </c>
      <c r="C1768" s="5" t="s">
        <v>849</v>
      </c>
      <c r="D1768" s="5" t="s">
        <v>3583</v>
      </c>
      <c r="E1768" s="5" t="s">
        <v>3584</v>
      </c>
      <c r="F1768" s="5" t="s">
        <v>851</v>
      </c>
      <c r="G1768" s="5" t="s">
        <v>3588</v>
      </c>
      <c r="H1768" s="51">
        <v>12116</v>
      </c>
      <c r="I1768" s="22">
        <v>2213</v>
      </c>
      <c r="J1768" s="22">
        <v>182.65</v>
      </c>
      <c r="K1768" s="22">
        <v>186.52</v>
      </c>
      <c r="L1768" s="47">
        <v>1000</v>
      </c>
      <c r="M1768" s="22">
        <v>2213</v>
      </c>
      <c r="N1768" s="22">
        <v>0</v>
      </c>
    </row>
    <row r="1769" spans="1:14" hidden="1" x14ac:dyDescent="0.25">
      <c r="A1769" s="5" t="s">
        <v>5177</v>
      </c>
      <c r="B1769" s="5" t="s">
        <v>3586</v>
      </c>
      <c r="C1769" s="5" t="s">
        <v>849</v>
      </c>
      <c r="D1769" s="5" t="s">
        <v>3583</v>
      </c>
      <c r="E1769" s="5" t="s">
        <v>3584</v>
      </c>
      <c r="F1769" s="5" t="s">
        <v>851</v>
      </c>
      <c r="G1769" s="5" t="s">
        <v>3588</v>
      </c>
      <c r="H1769" s="51">
        <v>16500</v>
      </c>
      <c r="I1769" s="22">
        <v>5975.87</v>
      </c>
      <c r="J1769" s="22">
        <v>362.17</v>
      </c>
      <c r="K1769" s="22">
        <v>332.15</v>
      </c>
      <c r="L1769" s="47">
        <v>1000</v>
      </c>
      <c r="M1769" s="22">
        <v>5975.87</v>
      </c>
      <c r="N1769" s="22">
        <v>0</v>
      </c>
    </row>
    <row r="1770" spans="1:14" hidden="1" x14ac:dyDescent="0.25">
      <c r="A1770" s="5" t="s">
        <v>5178</v>
      </c>
      <c r="B1770" s="5" t="s">
        <v>3586</v>
      </c>
      <c r="C1770" s="5" t="s">
        <v>849</v>
      </c>
      <c r="D1770" s="5" t="s">
        <v>3583</v>
      </c>
      <c r="E1770" s="5" t="s">
        <v>3584</v>
      </c>
      <c r="F1770" s="5" t="s">
        <v>851</v>
      </c>
      <c r="G1770" s="5" t="s">
        <v>3585</v>
      </c>
      <c r="H1770" s="51">
        <v>12075</v>
      </c>
      <c r="I1770" s="22">
        <v>29735.74</v>
      </c>
      <c r="J1770" s="22">
        <v>2462.59</v>
      </c>
      <c r="K1770" s="22">
        <v>2474.85</v>
      </c>
      <c r="L1770" s="47">
        <v>1000</v>
      </c>
      <c r="M1770" s="22">
        <v>29735.74</v>
      </c>
      <c r="N1770" s="22">
        <v>0</v>
      </c>
    </row>
    <row r="1771" spans="1:14" hidden="1" x14ac:dyDescent="0.25">
      <c r="A1771" s="5" t="s">
        <v>5178</v>
      </c>
      <c r="B1771" s="5" t="s">
        <v>3592</v>
      </c>
      <c r="C1771" s="5" t="s">
        <v>849</v>
      </c>
      <c r="D1771" s="5" t="s">
        <v>3583</v>
      </c>
      <c r="E1771" s="5" t="s">
        <v>3584</v>
      </c>
      <c r="F1771" s="5" t="s">
        <v>853</v>
      </c>
      <c r="G1771" s="5" t="s">
        <v>3585</v>
      </c>
      <c r="H1771" s="51">
        <v>0</v>
      </c>
      <c r="I1771" s="22">
        <v>0</v>
      </c>
      <c r="J1771" s="22">
        <v>0</v>
      </c>
      <c r="K1771" s="22">
        <v>2474.85</v>
      </c>
      <c r="L1771" s="47">
        <v>1000</v>
      </c>
      <c r="M1771" s="22">
        <v>0</v>
      </c>
      <c r="N1771" s="22">
        <v>0</v>
      </c>
    </row>
    <row r="1772" spans="1:14" hidden="1" x14ac:dyDescent="0.25">
      <c r="A1772" s="5" t="s">
        <v>5179</v>
      </c>
      <c r="B1772" s="5" t="s">
        <v>3592</v>
      </c>
      <c r="C1772" s="5" t="s">
        <v>849</v>
      </c>
      <c r="D1772" s="5" t="s">
        <v>3583</v>
      </c>
      <c r="E1772" s="5" t="s">
        <v>3584</v>
      </c>
      <c r="F1772" s="5" t="s">
        <v>853</v>
      </c>
      <c r="G1772" s="5" t="s">
        <v>3603</v>
      </c>
      <c r="H1772" s="51">
        <v>0</v>
      </c>
      <c r="I1772" s="22">
        <v>0</v>
      </c>
      <c r="J1772" s="22">
        <v>0</v>
      </c>
      <c r="K1772" s="22">
        <v>1356.85</v>
      </c>
      <c r="L1772" s="47">
        <v>1000</v>
      </c>
      <c r="M1772" s="22">
        <v>0</v>
      </c>
      <c r="N1772" s="22">
        <v>0</v>
      </c>
    </row>
    <row r="1773" spans="1:14" hidden="1" x14ac:dyDescent="0.25">
      <c r="A1773" s="5" t="s">
        <v>5180</v>
      </c>
      <c r="B1773" s="5" t="s">
        <v>3586</v>
      </c>
      <c r="C1773" s="5" t="s">
        <v>849</v>
      </c>
      <c r="D1773" s="5" t="s">
        <v>3583</v>
      </c>
      <c r="E1773" s="5" t="s">
        <v>3584</v>
      </c>
      <c r="F1773" s="5" t="s">
        <v>851</v>
      </c>
      <c r="G1773" s="5" t="s">
        <v>3585</v>
      </c>
      <c r="H1773" s="51">
        <v>0</v>
      </c>
      <c r="I1773" s="22">
        <v>0</v>
      </c>
      <c r="J1773" s="22">
        <v>11705.65</v>
      </c>
      <c r="K1773" s="22">
        <v>1050</v>
      </c>
      <c r="L1773" s="47">
        <v>1000</v>
      </c>
      <c r="M1773" s="22">
        <v>0</v>
      </c>
      <c r="N1773" s="22">
        <v>0</v>
      </c>
    </row>
    <row r="1774" spans="1:14" hidden="1" x14ac:dyDescent="0.25">
      <c r="A1774" s="5" t="s">
        <v>5181</v>
      </c>
      <c r="B1774" s="5" t="s">
        <v>3586</v>
      </c>
      <c r="C1774" s="5" t="s">
        <v>849</v>
      </c>
      <c r="D1774" s="5" t="s">
        <v>3583</v>
      </c>
      <c r="E1774" s="5" t="s">
        <v>3584</v>
      </c>
      <c r="F1774" s="5" t="s">
        <v>851</v>
      </c>
      <c r="G1774" s="5" t="s">
        <v>3585</v>
      </c>
      <c r="H1774" s="51">
        <v>1016</v>
      </c>
      <c r="I1774" s="22">
        <v>1441.53</v>
      </c>
      <c r="J1774" s="22">
        <v>1418.83</v>
      </c>
      <c r="K1774" s="22">
        <v>1050</v>
      </c>
      <c r="L1774" s="47">
        <v>1000</v>
      </c>
      <c r="M1774" s="22">
        <v>1441.53</v>
      </c>
      <c r="N1774" s="22">
        <v>0</v>
      </c>
    </row>
    <row r="1775" spans="1:14" hidden="1" x14ac:dyDescent="0.25">
      <c r="A1775" s="5" t="s">
        <v>5182</v>
      </c>
      <c r="B1775" s="5" t="s">
        <v>3586</v>
      </c>
      <c r="C1775" s="5" t="s">
        <v>849</v>
      </c>
      <c r="D1775" s="5" t="s">
        <v>3583</v>
      </c>
      <c r="E1775" s="5" t="s">
        <v>3584</v>
      </c>
      <c r="F1775" s="5" t="s">
        <v>853</v>
      </c>
      <c r="G1775" s="5" t="s">
        <v>3585</v>
      </c>
      <c r="H1775" s="51">
        <v>0</v>
      </c>
      <c r="I1775" s="22">
        <v>0</v>
      </c>
      <c r="J1775" s="22">
        <v>0</v>
      </c>
      <c r="K1775" s="22">
        <v>2716.35</v>
      </c>
      <c r="L1775" s="47">
        <v>1000</v>
      </c>
      <c r="M1775" s="22">
        <v>0</v>
      </c>
      <c r="N1775" s="22">
        <v>0</v>
      </c>
    </row>
    <row r="1776" spans="1:14" hidden="1" x14ac:dyDescent="0.25">
      <c r="A1776" s="5" t="s">
        <v>5182</v>
      </c>
      <c r="B1776" s="5" t="s">
        <v>3592</v>
      </c>
      <c r="C1776" s="5" t="s">
        <v>849</v>
      </c>
      <c r="D1776" s="5" t="s">
        <v>3583</v>
      </c>
      <c r="E1776" s="5" t="s">
        <v>3584</v>
      </c>
      <c r="F1776" s="5" t="s">
        <v>853</v>
      </c>
      <c r="G1776" s="5" t="s">
        <v>3585</v>
      </c>
      <c r="H1776" s="51">
        <v>0</v>
      </c>
      <c r="I1776" s="22">
        <v>0</v>
      </c>
      <c r="J1776" s="22">
        <v>0</v>
      </c>
      <c r="K1776" s="22">
        <v>2716.35</v>
      </c>
      <c r="L1776" s="47">
        <v>1000</v>
      </c>
      <c r="M1776" s="22">
        <v>0</v>
      </c>
      <c r="N1776" s="22">
        <v>0</v>
      </c>
    </row>
    <row r="1777" spans="1:14" hidden="1" x14ac:dyDescent="0.25">
      <c r="A1777" s="5" t="s">
        <v>5183</v>
      </c>
      <c r="B1777" s="5" t="s">
        <v>3592</v>
      </c>
      <c r="C1777" s="5" t="s">
        <v>849</v>
      </c>
      <c r="D1777" s="5" t="s">
        <v>3583</v>
      </c>
      <c r="E1777" s="5" t="s">
        <v>3584</v>
      </c>
      <c r="F1777" s="5" t="s">
        <v>853</v>
      </c>
      <c r="G1777" s="5" t="s">
        <v>3588</v>
      </c>
      <c r="H1777" s="51">
        <v>0</v>
      </c>
      <c r="I1777" s="22">
        <v>0</v>
      </c>
      <c r="J1777" s="22">
        <v>0</v>
      </c>
      <c r="K1777" s="22">
        <v>60.77</v>
      </c>
      <c r="L1777" s="47">
        <v>1000</v>
      </c>
      <c r="M1777" s="22">
        <v>0</v>
      </c>
      <c r="N1777" s="22">
        <v>0</v>
      </c>
    </row>
    <row r="1778" spans="1:14" hidden="1" x14ac:dyDescent="0.25">
      <c r="A1778" s="5" t="s">
        <v>5184</v>
      </c>
      <c r="B1778" s="5" t="s">
        <v>3592</v>
      </c>
      <c r="C1778" s="5" t="s">
        <v>849</v>
      </c>
      <c r="D1778" s="5" t="s">
        <v>3583</v>
      </c>
      <c r="E1778" s="5" t="s">
        <v>3584</v>
      </c>
      <c r="F1778" s="5" t="s">
        <v>853</v>
      </c>
      <c r="G1778" s="5" t="s">
        <v>3588</v>
      </c>
      <c r="H1778" s="51">
        <v>0</v>
      </c>
      <c r="I1778" s="22">
        <v>0</v>
      </c>
      <c r="J1778" s="22">
        <v>0</v>
      </c>
      <c r="K1778" s="22">
        <v>62.5</v>
      </c>
      <c r="L1778" s="47">
        <v>1000</v>
      </c>
      <c r="M1778" s="22">
        <v>0</v>
      </c>
      <c r="N1778" s="22">
        <v>0</v>
      </c>
    </row>
    <row r="1779" spans="1:14" hidden="1" x14ac:dyDescent="0.25">
      <c r="A1779" s="5" t="s">
        <v>5185</v>
      </c>
      <c r="B1779" s="5" t="s">
        <v>3592</v>
      </c>
      <c r="C1779" s="5" t="s">
        <v>849</v>
      </c>
      <c r="D1779" s="5" t="s">
        <v>3583</v>
      </c>
      <c r="E1779" s="5" t="s">
        <v>3584</v>
      </c>
      <c r="F1779" s="5" t="s">
        <v>853</v>
      </c>
      <c r="G1779" s="5" t="s">
        <v>3603</v>
      </c>
      <c r="H1779" s="51">
        <v>0</v>
      </c>
      <c r="I1779" s="22">
        <v>0</v>
      </c>
      <c r="J1779" s="22">
        <v>0</v>
      </c>
      <c r="K1779" s="22">
        <v>1416.3</v>
      </c>
      <c r="L1779" s="47">
        <v>1000</v>
      </c>
      <c r="M1779" s="22">
        <v>0</v>
      </c>
      <c r="N1779" s="22">
        <v>0</v>
      </c>
    </row>
    <row r="1780" spans="1:14" hidden="1" x14ac:dyDescent="0.25">
      <c r="A1780" s="5" t="s">
        <v>5186</v>
      </c>
      <c r="B1780" s="5" t="s">
        <v>3586</v>
      </c>
      <c r="C1780" s="5" t="s">
        <v>849</v>
      </c>
      <c r="D1780" s="5" t="s">
        <v>3583</v>
      </c>
      <c r="E1780" s="5" t="s">
        <v>3584</v>
      </c>
      <c r="F1780" s="5" t="s">
        <v>853</v>
      </c>
      <c r="G1780" s="5" t="s">
        <v>3603</v>
      </c>
      <c r="H1780" s="51">
        <v>0</v>
      </c>
      <c r="I1780" s="22">
        <v>0</v>
      </c>
      <c r="J1780" s="22">
        <v>0</v>
      </c>
      <c r="K1780" s="22">
        <v>1446.58</v>
      </c>
      <c r="L1780" s="47">
        <v>1000</v>
      </c>
      <c r="M1780" s="22">
        <v>0</v>
      </c>
      <c r="N1780" s="22">
        <v>0</v>
      </c>
    </row>
    <row r="1781" spans="1:14" x14ac:dyDescent="0.25">
      <c r="A1781" s="5" t="s">
        <v>5187</v>
      </c>
      <c r="B1781" s="5" t="s">
        <v>3590</v>
      </c>
      <c r="C1781" s="5" t="s">
        <v>849</v>
      </c>
      <c r="D1781" s="5" t="s">
        <v>3583</v>
      </c>
      <c r="E1781" s="5" t="s">
        <v>3584</v>
      </c>
      <c r="F1781" s="5" t="s">
        <v>853</v>
      </c>
      <c r="G1781" s="5" t="s">
        <v>3603</v>
      </c>
      <c r="H1781" s="51">
        <v>0</v>
      </c>
      <c r="I1781" s="22">
        <v>0</v>
      </c>
      <c r="J1781" s="22">
        <v>0</v>
      </c>
      <c r="K1781" s="22">
        <v>1356.01</v>
      </c>
      <c r="L1781" s="47">
        <v>1000</v>
      </c>
      <c r="M1781" s="22">
        <v>0</v>
      </c>
      <c r="N1781" s="22">
        <v>0</v>
      </c>
    </row>
    <row r="1782" spans="1:14" hidden="1" x14ac:dyDescent="0.25">
      <c r="A1782" s="5" t="s">
        <v>5188</v>
      </c>
      <c r="B1782" s="5" t="s">
        <v>3592</v>
      </c>
      <c r="C1782" s="5" t="s">
        <v>849</v>
      </c>
      <c r="D1782" s="5" t="s">
        <v>3583</v>
      </c>
      <c r="E1782" s="5" t="s">
        <v>3584</v>
      </c>
      <c r="F1782" s="5" t="s">
        <v>853</v>
      </c>
      <c r="G1782" s="5" t="s">
        <v>3588</v>
      </c>
      <c r="H1782" s="51">
        <v>0</v>
      </c>
      <c r="I1782" s="22">
        <v>0</v>
      </c>
      <c r="J1782" s="22">
        <v>0</v>
      </c>
      <c r="K1782" s="22">
        <v>62.5</v>
      </c>
      <c r="L1782" s="47">
        <v>1000</v>
      </c>
      <c r="M1782" s="22">
        <v>0</v>
      </c>
      <c r="N1782" s="22">
        <v>0</v>
      </c>
    </row>
    <row r="1783" spans="1:14" hidden="1" x14ac:dyDescent="0.25">
      <c r="A1783" s="5" t="s">
        <v>5189</v>
      </c>
      <c r="B1783" s="5" t="s">
        <v>3597</v>
      </c>
      <c r="C1783" s="5" t="s">
        <v>849</v>
      </c>
      <c r="D1783" s="5" t="s">
        <v>3583</v>
      </c>
      <c r="E1783" s="5" t="s">
        <v>3584</v>
      </c>
      <c r="F1783" s="5" t="s">
        <v>853</v>
      </c>
      <c r="G1783" s="5" t="s">
        <v>3588</v>
      </c>
      <c r="H1783" s="51">
        <v>0</v>
      </c>
      <c r="I1783" s="22">
        <v>0</v>
      </c>
      <c r="J1783" s="22">
        <v>0</v>
      </c>
      <c r="K1783" s="22">
        <v>62.5</v>
      </c>
      <c r="L1783" s="47">
        <v>1000</v>
      </c>
      <c r="M1783" s="22">
        <v>0</v>
      </c>
      <c r="N1783" s="22">
        <v>0</v>
      </c>
    </row>
    <row r="1784" spans="1:14" hidden="1" x14ac:dyDescent="0.25">
      <c r="A1784" s="5" t="s">
        <v>5189</v>
      </c>
      <c r="B1784" s="5" t="s">
        <v>3592</v>
      </c>
      <c r="C1784" s="5" t="s">
        <v>849</v>
      </c>
      <c r="D1784" s="5" t="s">
        <v>3583</v>
      </c>
      <c r="E1784" s="5" t="s">
        <v>3584</v>
      </c>
      <c r="F1784" s="5" t="s">
        <v>853</v>
      </c>
      <c r="G1784" s="5" t="s">
        <v>3588</v>
      </c>
      <c r="H1784" s="51">
        <v>0</v>
      </c>
      <c r="I1784" s="22">
        <v>0</v>
      </c>
      <c r="J1784" s="22">
        <v>0</v>
      </c>
      <c r="K1784" s="22">
        <v>62.5</v>
      </c>
      <c r="L1784" s="47">
        <v>1000</v>
      </c>
      <c r="M1784" s="22">
        <v>0</v>
      </c>
      <c r="N1784" s="22">
        <v>0</v>
      </c>
    </row>
    <row r="1785" spans="1:14" hidden="1" x14ac:dyDescent="0.25">
      <c r="A1785" s="5" t="s">
        <v>5190</v>
      </c>
      <c r="B1785" s="5" t="s">
        <v>3592</v>
      </c>
      <c r="C1785" s="5" t="s">
        <v>849</v>
      </c>
      <c r="D1785" s="5" t="s">
        <v>3583</v>
      </c>
      <c r="E1785" s="5" t="s">
        <v>3584</v>
      </c>
      <c r="F1785" s="5" t="s">
        <v>853</v>
      </c>
      <c r="G1785" s="5" t="s">
        <v>3588</v>
      </c>
      <c r="H1785" s="51">
        <v>0</v>
      </c>
      <c r="I1785" s="22">
        <v>0</v>
      </c>
      <c r="J1785" s="22">
        <v>0</v>
      </c>
      <c r="K1785" s="22">
        <v>60.77</v>
      </c>
      <c r="L1785" s="47">
        <v>1000</v>
      </c>
      <c r="M1785" s="22">
        <v>0</v>
      </c>
      <c r="N1785" s="22">
        <v>0</v>
      </c>
    </row>
    <row r="1786" spans="1:14" hidden="1" x14ac:dyDescent="0.25">
      <c r="A1786" s="5" t="s">
        <v>5191</v>
      </c>
      <c r="B1786" s="5" t="s">
        <v>3592</v>
      </c>
      <c r="C1786" s="5" t="s">
        <v>849</v>
      </c>
      <c r="D1786" s="5" t="s">
        <v>3583</v>
      </c>
      <c r="E1786" s="5" t="s">
        <v>3584</v>
      </c>
      <c r="F1786" s="5" t="s">
        <v>853</v>
      </c>
      <c r="G1786" s="5" t="s">
        <v>3588</v>
      </c>
      <c r="H1786" s="51">
        <v>0</v>
      </c>
      <c r="I1786" s="22">
        <v>0</v>
      </c>
      <c r="J1786" s="22">
        <v>0</v>
      </c>
      <c r="K1786" s="22">
        <v>62.5</v>
      </c>
      <c r="L1786" s="47">
        <v>1000</v>
      </c>
      <c r="M1786" s="22">
        <v>0</v>
      </c>
      <c r="N1786" s="22">
        <v>0</v>
      </c>
    </row>
    <row r="1787" spans="1:14" hidden="1" x14ac:dyDescent="0.25">
      <c r="A1787" s="5" t="s">
        <v>5192</v>
      </c>
      <c r="B1787" s="5" t="s">
        <v>3592</v>
      </c>
      <c r="C1787" s="5" t="s">
        <v>849</v>
      </c>
      <c r="D1787" s="5" t="s">
        <v>3583</v>
      </c>
      <c r="E1787" s="5" t="s">
        <v>3584</v>
      </c>
      <c r="F1787" s="5" t="s">
        <v>853</v>
      </c>
      <c r="G1787" s="5" t="s">
        <v>3588</v>
      </c>
      <c r="H1787" s="51">
        <v>0</v>
      </c>
      <c r="I1787" s="22">
        <v>0</v>
      </c>
      <c r="J1787" s="22">
        <v>0</v>
      </c>
      <c r="K1787" s="22">
        <v>154.87</v>
      </c>
      <c r="L1787" s="47">
        <v>1000</v>
      </c>
      <c r="M1787" s="22">
        <v>0</v>
      </c>
      <c r="N1787" s="22">
        <v>0</v>
      </c>
    </row>
    <row r="1788" spans="1:14" hidden="1" x14ac:dyDescent="0.25">
      <c r="A1788" s="5" t="s">
        <v>5193</v>
      </c>
      <c r="B1788" s="5" t="s">
        <v>3597</v>
      </c>
      <c r="C1788" s="5" t="s">
        <v>849</v>
      </c>
      <c r="D1788" s="5" t="s">
        <v>3583</v>
      </c>
      <c r="E1788" s="5" t="s">
        <v>3584</v>
      </c>
      <c r="F1788" s="5" t="s">
        <v>853</v>
      </c>
      <c r="G1788" s="5" t="s">
        <v>3588</v>
      </c>
      <c r="H1788" s="51">
        <v>0</v>
      </c>
      <c r="I1788" s="22">
        <v>0</v>
      </c>
      <c r="J1788" s="22">
        <v>0</v>
      </c>
      <c r="K1788" s="22">
        <v>62.5</v>
      </c>
      <c r="L1788" s="47">
        <v>1000</v>
      </c>
      <c r="M1788" s="22">
        <v>0</v>
      </c>
      <c r="N1788" s="22">
        <v>0</v>
      </c>
    </row>
    <row r="1789" spans="1:14" hidden="1" x14ac:dyDescent="0.25">
      <c r="A1789" s="5" t="s">
        <v>5193</v>
      </c>
      <c r="B1789" s="5" t="s">
        <v>3592</v>
      </c>
      <c r="C1789" s="5" t="s">
        <v>849</v>
      </c>
      <c r="D1789" s="5" t="s">
        <v>3583</v>
      </c>
      <c r="E1789" s="5" t="s">
        <v>3584</v>
      </c>
      <c r="F1789" s="5" t="s">
        <v>853</v>
      </c>
      <c r="G1789" s="5" t="s">
        <v>3588</v>
      </c>
      <c r="H1789" s="51">
        <v>0</v>
      </c>
      <c r="I1789" s="22">
        <v>0</v>
      </c>
      <c r="J1789" s="22">
        <v>0</v>
      </c>
      <c r="K1789" s="22">
        <v>62.5</v>
      </c>
      <c r="L1789" s="47">
        <v>1000</v>
      </c>
      <c r="M1789" s="22">
        <v>0</v>
      </c>
      <c r="N1789" s="22">
        <v>0</v>
      </c>
    </row>
    <row r="1790" spans="1:14" hidden="1" x14ac:dyDescent="0.25">
      <c r="A1790" s="5" t="s">
        <v>5194</v>
      </c>
      <c r="B1790" s="5" t="s">
        <v>3592</v>
      </c>
      <c r="C1790" s="5" t="s">
        <v>849</v>
      </c>
      <c r="D1790" s="5" t="s">
        <v>3583</v>
      </c>
      <c r="E1790" s="5" t="s">
        <v>3584</v>
      </c>
      <c r="F1790" s="5" t="s">
        <v>853</v>
      </c>
      <c r="G1790" s="5" t="s">
        <v>3588</v>
      </c>
      <c r="H1790" s="51">
        <v>0</v>
      </c>
      <c r="I1790" s="22">
        <v>0</v>
      </c>
      <c r="J1790" s="22">
        <v>0</v>
      </c>
      <c r="K1790" s="22">
        <v>62.5</v>
      </c>
      <c r="L1790" s="47">
        <v>1000</v>
      </c>
      <c r="M1790" s="22">
        <v>0</v>
      </c>
      <c r="N1790" s="22">
        <v>0</v>
      </c>
    </row>
    <row r="1791" spans="1:14" hidden="1" x14ac:dyDescent="0.25">
      <c r="A1791" s="5" t="s">
        <v>5195</v>
      </c>
      <c r="B1791" s="5" t="s">
        <v>3592</v>
      </c>
      <c r="C1791" s="5" t="s">
        <v>849</v>
      </c>
      <c r="D1791" s="5" t="s">
        <v>3583</v>
      </c>
      <c r="E1791" s="5" t="s">
        <v>3584</v>
      </c>
      <c r="F1791" s="5" t="s">
        <v>853</v>
      </c>
      <c r="G1791" s="5" t="s">
        <v>3588</v>
      </c>
      <c r="H1791" s="51">
        <v>0</v>
      </c>
      <c r="I1791" s="22">
        <v>0</v>
      </c>
      <c r="J1791" s="22">
        <v>0</v>
      </c>
      <c r="K1791" s="22">
        <v>62.5</v>
      </c>
      <c r="L1791" s="47">
        <v>1000</v>
      </c>
      <c r="M1791" s="22">
        <v>0</v>
      </c>
      <c r="N1791" s="22">
        <v>0</v>
      </c>
    </row>
    <row r="1792" spans="1:14" hidden="1" x14ac:dyDescent="0.25">
      <c r="A1792" s="5" t="s">
        <v>5196</v>
      </c>
      <c r="B1792" s="5" t="s">
        <v>3592</v>
      </c>
      <c r="C1792" s="5" t="s">
        <v>849</v>
      </c>
      <c r="D1792" s="5" t="s">
        <v>3583</v>
      </c>
      <c r="E1792" s="5" t="s">
        <v>3584</v>
      </c>
      <c r="F1792" s="5" t="s">
        <v>853</v>
      </c>
      <c r="G1792" s="5" t="s">
        <v>3588</v>
      </c>
      <c r="H1792" s="51">
        <v>0</v>
      </c>
      <c r="I1792" s="22">
        <v>0</v>
      </c>
      <c r="J1792" s="22">
        <v>0</v>
      </c>
      <c r="K1792" s="22">
        <v>62.5</v>
      </c>
      <c r="L1792" s="47">
        <v>1000</v>
      </c>
      <c r="M1792" s="22">
        <v>0</v>
      </c>
      <c r="N1792" s="22">
        <v>0</v>
      </c>
    </row>
    <row r="1793" spans="1:14" hidden="1" x14ac:dyDescent="0.25">
      <c r="A1793" s="5" t="s">
        <v>5197</v>
      </c>
      <c r="B1793" s="5" t="s">
        <v>3592</v>
      </c>
      <c r="C1793" s="5" t="s">
        <v>849</v>
      </c>
      <c r="D1793" s="5" t="s">
        <v>3583</v>
      </c>
      <c r="E1793" s="5" t="s">
        <v>3584</v>
      </c>
      <c r="F1793" s="5" t="s">
        <v>853</v>
      </c>
      <c r="G1793" s="5" t="s">
        <v>3588</v>
      </c>
      <c r="H1793" s="51">
        <v>0</v>
      </c>
      <c r="I1793" s="22">
        <v>0</v>
      </c>
      <c r="J1793" s="22">
        <v>0</v>
      </c>
      <c r="K1793" s="22">
        <v>60.77</v>
      </c>
      <c r="L1793" s="47">
        <v>1000</v>
      </c>
      <c r="M1793" s="22">
        <v>0</v>
      </c>
      <c r="N1793" s="22">
        <v>0</v>
      </c>
    </row>
    <row r="1794" spans="1:14" hidden="1" x14ac:dyDescent="0.25">
      <c r="A1794" s="5" t="s">
        <v>5198</v>
      </c>
      <c r="B1794" s="5" t="s">
        <v>3592</v>
      </c>
      <c r="C1794" s="5" t="s">
        <v>849</v>
      </c>
      <c r="D1794" s="5" t="s">
        <v>3583</v>
      </c>
      <c r="E1794" s="5" t="s">
        <v>3584</v>
      </c>
      <c r="F1794" s="5" t="s">
        <v>853</v>
      </c>
      <c r="G1794" s="5" t="s">
        <v>3588</v>
      </c>
      <c r="H1794" s="51">
        <v>0</v>
      </c>
      <c r="I1794" s="22">
        <v>0</v>
      </c>
      <c r="J1794" s="22">
        <v>0</v>
      </c>
      <c r="K1794" s="22">
        <v>62.5</v>
      </c>
      <c r="L1794" s="47">
        <v>1000</v>
      </c>
      <c r="M1794" s="22">
        <v>0</v>
      </c>
      <c r="N1794" s="22">
        <v>0</v>
      </c>
    </row>
    <row r="1795" spans="1:14" hidden="1" x14ac:dyDescent="0.25">
      <c r="A1795" s="5" t="s">
        <v>5199</v>
      </c>
      <c r="B1795" s="5" t="s">
        <v>3592</v>
      </c>
      <c r="C1795" s="5" t="s">
        <v>849</v>
      </c>
      <c r="D1795" s="5" t="s">
        <v>3583</v>
      </c>
      <c r="E1795" s="5" t="s">
        <v>3584</v>
      </c>
      <c r="F1795" s="5" t="s">
        <v>853</v>
      </c>
      <c r="G1795" s="5" t="s">
        <v>3588</v>
      </c>
      <c r="H1795" s="51">
        <v>0</v>
      </c>
      <c r="I1795" s="22">
        <v>0</v>
      </c>
      <c r="J1795" s="22">
        <v>0</v>
      </c>
      <c r="K1795" s="22">
        <v>60.77</v>
      </c>
      <c r="L1795" s="47">
        <v>1000</v>
      </c>
      <c r="M1795" s="22">
        <v>0</v>
      </c>
      <c r="N1795" s="22">
        <v>0</v>
      </c>
    </row>
    <row r="1796" spans="1:14" hidden="1" x14ac:dyDescent="0.25">
      <c r="A1796" s="5" t="s">
        <v>5200</v>
      </c>
      <c r="B1796" s="5" t="s">
        <v>3592</v>
      </c>
      <c r="C1796" s="5" t="s">
        <v>849</v>
      </c>
      <c r="D1796" s="5" t="s">
        <v>3583</v>
      </c>
      <c r="E1796" s="5" t="s">
        <v>3584</v>
      </c>
      <c r="F1796" s="5" t="s">
        <v>853</v>
      </c>
      <c r="G1796" s="5" t="s">
        <v>3588</v>
      </c>
      <c r="H1796" s="51">
        <v>0</v>
      </c>
      <c r="I1796" s="22">
        <v>0</v>
      </c>
      <c r="J1796" s="22">
        <v>0</v>
      </c>
      <c r="K1796" s="22">
        <v>60.77</v>
      </c>
      <c r="L1796" s="47">
        <v>1000</v>
      </c>
      <c r="M1796" s="22">
        <v>0</v>
      </c>
      <c r="N1796" s="22">
        <v>0</v>
      </c>
    </row>
    <row r="1797" spans="1:14" hidden="1" x14ac:dyDescent="0.25">
      <c r="A1797" s="5" t="s">
        <v>5201</v>
      </c>
      <c r="B1797" s="5" t="s">
        <v>3592</v>
      </c>
      <c r="C1797" s="5" t="s">
        <v>849</v>
      </c>
      <c r="D1797" s="5" t="s">
        <v>3583</v>
      </c>
      <c r="E1797" s="5" t="s">
        <v>3584</v>
      </c>
      <c r="F1797" s="5" t="s">
        <v>853</v>
      </c>
      <c r="G1797" s="5" t="s">
        <v>3588</v>
      </c>
      <c r="H1797" s="51">
        <v>0</v>
      </c>
      <c r="I1797" s="22">
        <v>0</v>
      </c>
      <c r="J1797" s="22">
        <v>0</v>
      </c>
      <c r="K1797" s="22">
        <v>62.5</v>
      </c>
      <c r="L1797" s="47">
        <v>1000</v>
      </c>
      <c r="M1797" s="22">
        <v>0</v>
      </c>
      <c r="N1797" s="22">
        <v>0</v>
      </c>
    </row>
    <row r="1798" spans="1:14" hidden="1" x14ac:dyDescent="0.25">
      <c r="A1798" s="5" t="s">
        <v>5202</v>
      </c>
      <c r="B1798" s="5" t="s">
        <v>3592</v>
      </c>
      <c r="C1798" s="5" t="s">
        <v>849</v>
      </c>
      <c r="D1798" s="5" t="s">
        <v>3583</v>
      </c>
      <c r="E1798" s="5" t="s">
        <v>3584</v>
      </c>
      <c r="F1798" s="5" t="s">
        <v>853</v>
      </c>
      <c r="G1798" s="5" t="s">
        <v>3588</v>
      </c>
      <c r="H1798" s="51">
        <v>0</v>
      </c>
      <c r="I1798" s="22">
        <v>0</v>
      </c>
      <c r="J1798" s="22">
        <v>0</v>
      </c>
      <c r="K1798" s="22">
        <v>62.5</v>
      </c>
      <c r="L1798" s="47">
        <v>1000</v>
      </c>
      <c r="M1798" s="22">
        <v>0</v>
      </c>
      <c r="N1798" s="22">
        <v>0</v>
      </c>
    </row>
    <row r="1799" spans="1:14" hidden="1" x14ac:dyDescent="0.25">
      <c r="A1799" s="5" t="s">
        <v>5203</v>
      </c>
      <c r="B1799" s="5" t="s">
        <v>3592</v>
      </c>
      <c r="C1799" s="5" t="s">
        <v>849</v>
      </c>
      <c r="D1799" s="5" t="s">
        <v>3583</v>
      </c>
      <c r="E1799" s="5" t="s">
        <v>3584</v>
      </c>
      <c r="F1799" s="5" t="s">
        <v>853</v>
      </c>
      <c r="G1799" s="5" t="s">
        <v>3588</v>
      </c>
      <c r="H1799" s="51">
        <v>0</v>
      </c>
      <c r="I1799" s="22">
        <v>0</v>
      </c>
      <c r="J1799" s="22">
        <v>0</v>
      </c>
      <c r="K1799" s="22">
        <v>60.77</v>
      </c>
      <c r="L1799" s="47">
        <v>1000</v>
      </c>
      <c r="M1799" s="22">
        <v>0</v>
      </c>
      <c r="N1799" s="22">
        <v>0</v>
      </c>
    </row>
    <row r="1800" spans="1:14" hidden="1" x14ac:dyDescent="0.25">
      <c r="A1800" s="5" t="s">
        <v>5204</v>
      </c>
      <c r="B1800" s="5" t="s">
        <v>3586</v>
      </c>
      <c r="C1800" s="5" t="s">
        <v>849</v>
      </c>
      <c r="D1800" s="5" t="s">
        <v>3583</v>
      </c>
      <c r="E1800" s="5" t="s">
        <v>3584</v>
      </c>
      <c r="F1800" s="5" t="s">
        <v>853</v>
      </c>
      <c r="G1800" s="5" t="s">
        <v>3603</v>
      </c>
      <c r="H1800" s="51">
        <v>0</v>
      </c>
      <c r="I1800" s="22">
        <v>0</v>
      </c>
      <c r="J1800" s="22">
        <v>0</v>
      </c>
      <c r="K1800" s="22">
        <v>265.41000000000003</v>
      </c>
      <c r="L1800" s="47">
        <v>1000</v>
      </c>
      <c r="M1800" s="22">
        <v>0</v>
      </c>
      <c r="N1800" s="22">
        <v>0</v>
      </c>
    </row>
    <row r="1801" spans="1:14" hidden="1" x14ac:dyDescent="0.25">
      <c r="A1801" s="5" t="s">
        <v>5205</v>
      </c>
      <c r="B1801" s="5" t="s">
        <v>3586</v>
      </c>
      <c r="C1801" s="5" t="s">
        <v>849</v>
      </c>
      <c r="D1801" s="5" t="s">
        <v>3583</v>
      </c>
      <c r="E1801" s="5" t="s">
        <v>3584</v>
      </c>
      <c r="F1801" s="5" t="s">
        <v>853</v>
      </c>
      <c r="G1801" s="5" t="s">
        <v>3603</v>
      </c>
      <c r="H1801" s="51">
        <v>0</v>
      </c>
      <c r="I1801" s="22">
        <v>0</v>
      </c>
      <c r="J1801" s="22">
        <v>2585.3000000000002</v>
      </c>
      <c r="K1801" s="22">
        <v>2371.02</v>
      </c>
      <c r="L1801" s="47">
        <v>1000</v>
      </c>
      <c r="M1801" s="22">
        <v>0</v>
      </c>
      <c r="N1801" s="22">
        <v>0</v>
      </c>
    </row>
    <row r="1802" spans="1:14" hidden="1" x14ac:dyDescent="0.25">
      <c r="A1802" s="5" t="s">
        <v>5206</v>
      </c>
      <c r="B1802" s="5" t="s">
        <v>3586</v>
      </c>
      <c r="C1802" s="5" t="s">
        <v>849</v>
      </c>
      <c r="D1802" s="5" t="s">
        <v>3583</v>
      </c>
      <c r="E1802" s="5" t="s">
        <v>3584</v>
      </c>
      <c r="F1802" s="5" t="s">
        <v>853</v>
      </c>
      <c r="G1802" s="5" t="s">
        <v>3603</v>
      </c>
      <c r="H1802" s="51">
        <v>0</v>
      </c>
      <c r="I1802" s="22">
        <v>0</v>
      </c>
      <c r="J1802" s="22">
        <v>0</v>
      </c>
      <c r="K1802" s="22">
        <v>1071.81</v>
      </c>
      <c r="L1802" s="47">
        <v>1000</v>
      </c>
      <c r="M1802" s="22">
        <v>0</v>
      </c>
      <c r="N1802" s="22">
        <v>0</v>
      </c>
    </row>
    <row r="1803" spans="1:14" hidden="1" x14ac:dyDescent="0.25">
      <c r="A1803" s="5" t="s">
        <v>5207</v>
      </c>
      <c r="B1803" s="5" t="s">
        <v>3586</v>
      </c>
      <c r="C1803" s="5" t="s">
        <v>849</v>
      </c>
      <c r="D1803" s="5" t="s">
        <v>3583</v>
      </c>
      <c r="E1803" s="5" t="s">
        <v>3584</v>
      </c>
      <c r="F1803" s="5" t="s">
        <v>851</v>
      </c>
      <c r="G1803" s="5" t="s">
        <v>3588</v>
      </c>
      <c r="H1803" s="51">
        <v>25000</v>
      </c>
      <c r="I1803" s="22">
        <v>1647.44</v>
      </c>
      <c r="J1803" s="22">
        <v>65.900000000000006</v>
      </c>
      <c r="K1803" s="22">
        <v>60.78</v>
      </c>
      <c r="L1803" s="47">
        <v>1000</v>
      </c>
      <c r="M1803" s="22">
        <v>1647.44</v>
      </c>
      <c r="N1803" s="22">
        <v>0</v>
      </c>
    </row>
    <row r="1804" spans="1:14" hidden="1" x14ac:dyDescent="0.25">
      <c r="A1804" s="5" t="s">
        <v>5208</v>
      </c>
      <c r="B1804" s="5" t="s">
        <v>3586</v>
      </c>
      <c r="C1804" s="5" t="s">
        <v>849</v>
      </c>
      <c r="D1804" s="5" t="s">
        <v>3583</v>
      </c>
      <c r="E1804" s="5" t="s">
        <v>3584</v>
      </c>
      <c r="F1804" s="5" t="s">
        <v>851</v>
      </c>
      <c r="G1804" s="5" t="s">
        <v>3588</v>
      </c>
      <c r="H1804" s="51">
        <v>104000</v>
      </c>
      <c r="I1804" s="22">
        <v>6852.43</v>
      </c>
      <c r="J1804" s="22">
        <v>65.89</v>
      </c>
      <c r="K1804" s="22">
        <v>60.78</v>
      </c>
      <c r="L1804" s="47">
        <v>1000</v>
      </c>
      <c r="M1804" s="22">
        <v>6852.43</v>
      </c>
      <c r="N1804" s="22">
        <v>0</v>
      </c>
    </row>
    <row r="1805" spans="1:14" hidden="1" x14ac:dyDescent="0.25">
      <c r="A1805" s="5" t="s">
        <v>5209</v>
      </c>
      <c r="B1805" s="5" t="s">
        <v>3586</v>
      </c>
      <c r="C1805" s="5" t="s">
        <v>849</v>
      </c>
      <c r="D1805" s="5" t="s">
        <v>3583</v>
      </c>
      <c r="E1805" s="5" t="s">
        <v>3584</v>
      </c>
      <c r="F1805" s="5" t="s">
        <v>851</v>
      </c>
      <c r="G1805" s="5" t="s">
        <v>3603</v>
      </c>
      <c r="H1805" s="51">
        <v>0</v>
      </c>
      <c r="I1805" s="22">
        <v>0</v>
      </c>
      <c r="J1805" s="22">
        <v>10540.4</v>
      </c>
      <c r="K1805" s="22">
        <v>7390.3</v>
      </c>
      <c r="L1805" s="47">
        <v>1000</v>
      </c>
      <c r="M1805" s="22">
        <v>0</v>
      </c>
      <c r="N1805" s="22">
        <v>0</v>
      </c>
    </row>
    <row r="1806" spans="1:14" hidden="1" x14ac:dyDescent="0.25">
      <c r="A1806" s="5" t="s">
        <v>5210</v>
      </c>
      <c r="B1806" s="5" t="s">
        <v>3592</v>
      </c>
      <c r="C1806" s="5" t="s">
        <v>849</v>
      </c>
      <c r="D1806" s="5" t="s">
        <v>3583</v>
      </c>
      <c r="E1806" s="5" t="s">
        <v>3584</v>
      </c>
      <c r="F1806" s="5" t="s">
        <v>853</v>
      </c>
      <c r="G1806" s="5" t="s">
        <v>3585</v>
      </c>
      <c r="H1806" s="51">
        <v>0</v>
      </c>
      <c r="I1806" s="22">
        <v>0</v>
      </c>
      <c r="J1806" s="22">
        <v>0</v>
      </c>
      <c r="K1806" s="22">
        <v>4725.01</v>
      </c>
      <c r="L1806" s="47">
        <v>1000</v>
      </c>
      <c r="M1806" s="22">
        <v>0</v>
      </c>
      <c r="N1806" s="22">
        <v>0</v>
      </c>
    </row>
    <row r="1807" spans="1:14" hidden="1" x14ac:dyDescent="0.25">
      <c r="A1807" s="5" t="s">
        <v>5211</v>
      </c>
      <c r="B1807" s="5" t="s">
        <v>3586</v>
      </c>
      <c r="C1807" s="5" t="s">
        <v>849</v>
      </c>
      <c r="D1807" s="5" t="s">
        <v>3583</v>
      </c>
      <c r="E1807" s="5" t="s">
        <v>3584</v>
      </c>
      <c r="F1807" s="5" t="s">
        <v>853</v>
      </c>
      <c r="G1807" s="5" t="s">
        <v>3603</v>
      </c>
      <c r="H1807" s="51">
        <v>0</v>
      </c>
      <c r="I1807" s="22">
        <v>0</v>
      </c>
      <c r="J1807" s="22">
        <v>0</v>
      </c>
      <c r="K1807" s="22">
        <v>1218.45</v>
      </c>
      <c r="L1807" s="47">
        <v>1000</v>
      </c>
      <c r="M1807" s="22">
        <v>0</v>
      </c>
      <c r="N1807" s="22">
        <v>0</v>
      </c>
    </row>
    <row r="1808" spans="1:14" hidden="1" x14ac:dyDescent="0.25">
      <c r="A1808" s="5" t="s">
        <v>5212</v>
      </c>
      <c r="B1808" s="5" t="s">
        <v>3586</v>
      </c>
      <c r="C1808" s="5" t="s">
        <v>849</v>
      </c>
      <c r="D1808" s="5" t="s">
        <v>3583</v>
      </c>
      <c r="E1808" s="5" t="s">
        <v>3584</v>
      </c>
      <c r="F1808" s="5" t="s">
        <v>853</v>
      </c>
      <c r="G1808" s="5" t="s">
        <v>3603</v>
      </c>
      <c r="H1808" s="51">
        <v>0</v>
      </c>
      <c r="I1808" s="22">
        <v>0</v>
      </c>
      <c r="J1808" s="22">
        <v>0</v>
      </c>
      <c r="K1808" s="22">
        <v>1285.3</v>
      </c>
      <c r="L1808" s="47">
        <v>1000</v>
      </c>
      <c r="M1808" s="22">
        <v>0</v>
      </c>
      <c r="N1808" s="22">
        <v>0</v>
      </c>
    </row>
    <row r="1809" spans="1:14" hidden="1" x14ac:dyDescent="0.25">
      <c r="A1809" s="5" t="s">
        <v>5213</v>
      </c>
      <c r="B1809" s="5" t="s">
        <v>3586</v>
      </c>
      <c r="C1809" s="5" t="s">
        <v>849</v>
      </c>
      <c r="D1809" s="5" t="s">
        <v>3583</v>
      </c>
      <c r="E1809" s="5" t="s">
        <v>3584</v>
      </c>
      <c r="F1809" s="5" t="s">
        <v>851</v>
      </c>
      <c r="G1809" s="5" t="s">
        <v>3588</v>
      </c>
      <c r="H1809" s="51">
        <v>32000</v>
      </c>
      <c r="I1809" s="22">
        <v>2377.33</v>
      </c>
      <c r="J1809" s="22">
        <v>74.290000000000006</v>
      </c>
      <c r="K1809" s="22">
        <v>73.5</v>
      </c>
      <c r="L1809" s="47">
        <v>1000</v>
      </c>
      <c r="M1809" s="22">
        <v>2377.33</v>
      </c>
      <c r="N1809" s="22">
        <v>0</v>
      </c>
    </row>
    <row r="1810" spans="1:14" hidden="1" x14ac:dyDescent="0.25">
      <c r="A1810" s="5" t="s">
        <v>5214</v>
      </c>
      <c r="B1810" s="5" t="s">
        <v>3586</v>
      </c>
      <c r="C1810" s="5" t="s">
        <v>849</v>
      </c>
      <c r="D1810" s="5" t="s">
        <v>3583</v>
      </c>
      <c r="E1810" s="5" t="s">
        <v>3584</v>
      </c>
      <c r="F1810" s="5" t="s">
        <v>851</v>
      </c>
      <c r="G1810" s="5" t="s">
        <v>3588</v>
      </c>
      <c r="H1810" s="51">
        <v>140000</v>
      </c>
      <c r="I1810" s="22">
        <v>10432.23</v>
      </c>
      <c r="J1810" s="22">
        <v>74.52</v>
      </c>
      <c r="K1810" s="22">
        <v>73.5</v>
      </c>
      <c r="L1810" s="47">
        <v>1000</v>
      </c>
      <c r="M1810" s="22">
        <v>10432.23</v>
      </c>
      <c r="N1810" s="22">
        <v>0</v>
      </c>
    </row>
    <row r="1811" spans="1:14" hidden="1" x14ac:dyDescent="0.25">
      <c r="A1811" s="5" t="s">
        <v>5215</v>
      </c>
      <c r="B1811" s="5" t="s">
        <v>3592</v>
      </c>
      <c r="C1811" s="5" t="s">
        <v>849</v>
      </c>
      <c r="D1811" s="5" t="s">
        <v>3583</v>
      </c>
      <c r="E1811" s="5" t="s">
        <v>3584</v>
      </c>
      <c r="F1811" s="5" t="s">
        <v>853</v>
      </c>
      <c r="G1811" s="5" t="s">
        <v>3603</v>
      </c>
      <c r="H1811" s="51">
        <v>0</v>
      </c>
      <c r="I1811" s="22">
        <v>0</v>
      </c>
      <c r="J1811" s="22">
        <v>0</v>
      </c>
      <c r="K1811" s="22">
        <v>23805.23</v>
      </c>
      <c r="L1811" s="47">
        <v>1000</v>
      </c>
      <c r="M1811" s="22">
        <v>0</v>
      </c>
      <c r="N1811" s="22">
        <v>0</v>
      </c>
    </row>
    <row r="1812" spans="1:14" hidden="1" x14ac:dyDescent="0.25">
      <c r="A1812" s="5" t="s">
        <v>5216</v>
      </c>
      <c r="B1812" s="5" t="s">
        <v>3586</v>
      </c>
      <c r="C1812" s="5" t="s">
        <v>849</v>
      </c>
      <c r="D1812" s="5" t="s">
        <v>3583</v>
      </c>
      <c r="E1812" s="5" t="s">
        <v>3584</v>
      </c>
      <c r="F1812" s="5" t="s">
        <v>853</v>
      </c>
      <c r="G1812" s="5" t="s">
        <v>3588</v>
      </c>
      <c r="H1812" s="51">
        <v>0</v>
      </c>
      <c r="I1812" s="22">
        <v>0</v>
      </c>
      <c r="J1812" s="22">
        <v>0</v>
      </c>
      <c r="K1812" s="22">
        <v>186.52</v>
      </c>
      <c r="L1812" s="47">
        <v>1000</v>
      </c>
      <c r="M1812" s="22">
        <v>0</v>
      </c>
      <c r="N1812" s="22">
        <v>0</v>
      </c>
    </row>
    <row r="1813" spans="1:14" hidden="1" x14ac:dyDescent="0.25">
      <c r="A1813" s="5" t="s">
        <v>5217</v>
      </c>
      <c r="B1813" s="5" t="s">
        <v>3606</v>
      </c>
      <c r="C1813" s="5" t="s">
        <v>849</v>
      </c>
      <c r="D1813" s="5" t="s">
        <v>3583</v>
      </c>
      <c r="E1813" s="5" t="s">
        <v>3584</v>
      </c>
      <c r="F1813" s="5" t="s">
        <v>853</v>
      </c>
      <c r="G1813" s="5" t="s">
        <v>3588</v>
      </c>
      <c r="H1813" s="51">
        <v>0</v>
      </c>
      <c r="I1813" s="22">
        <v>0</v>
      </c>
      <c r="J1813" s="22">
        <v>0</v>
      </c>
      <c r="K1813" s="22">
        <v>140.19</v>
      </c>
      <c r="L1813" s="47">
        <v>1000</v>
      </c>
      <c r="M1813" s="22">
        <v>0</v>
      </c>
      <c r="N1813" s="22">
        <v>0</v>
      </c>
    </row>
    <row r="1814" spans="1:14" hidden="1" x14ac:dyDescent="0.25">
      <c r="A1814" s="5" t="s">
        <v>5218</v>
      </c>
      <c r="B1814" s="5" t="s">
        <v>3586</v>
      </c>
      <c r="C1814" s="5" t="s">
        <v>849</v>
      </c>
      <c r="D1814" s="5" t="s">
        <v>3583</v>
      </c>
      <c r="E1814" s="5" t="s">
        <v>3584</v>
      </c>
      <c r="F1814" s="5" t="s">
        <v>853</v>
      </c>
      <c r="G1814" s="5" t="s">
        <v>3585</v>
      </c>
      <c r="H1814" s="51">
        <v>0</v>
      </c>
      <c r="I1814" s="22">
        <v>0</v>
      </c>
      <c r="J1814" s="22">
        <v>0</v>
      </c>
      <c r="K1814" s="22">
        <v>2320.5</v>
      </c>
      <c r="L1814" s="47">
        <v>1000</v>
      </c>
      <c r="M1814" s="22">
        <v>0</v>
      </c>
      <c r="N1814" s="22">
        <v>0</v>
      </c>
    </row>
    <row r="1815" spans="1:14" hidden="1" x14ac:dyDescent="0.25">
      <c r="A1815" s="5" t="s">
        <v>5219</v>
      </c>
      <c r="B1815" s="5" t="s">
        <v>3586</v>
      </c>
      <c r="C1815" s="5" t="s">
        <v>849</v>
      </c>
      <c r="D1815" s="5" t="s">
        <v>3583</v>
      </c>
      <c r="E1815" s="5" t="s">
        <v>3584</v>
      </c>
      <c r="F1815" s="5" t="s">
        <v>853</v>
      </c>
      <c r="G1815" s="5" t="s">
        <v>3603</v>
      </c>
      <c r="H1815" s="51">
        <v>0</v>
      </c>
      <c r="I1815" s="22">
        <v>0</v>
      </c>
      <c r="J1815" s="22">
        <v>0</v>
      </c>
      <c r="K1815" s="22">
        <v>1035.3599999999999</v>
      </c>
      <c r="L1815" s="47">
        <v>1000</v>
      </c>
      <c r="M1815" s="22">
        <v>0</v>
      </c>
      <c r="N1815" s="22">
        <v>0</v>
      </c>
    </row>
    <row r="1816" spans="1:14" hidden="1" x14ac:dyDescent="0.25">
      <c r="A1816" s="5" t="s">
        <v>5220</v>
      </c>
      <c r="B1816" s="5" t="s">
        <v>3586</v>
      </c>
      <c r="C1816" s="5" t="s">
        <v>849</v>
      </c>
      <c r="D1816" s="5" t="s">
        <v>3583</v>
      </c>
      <c r="E1816" s="5" t="s">
        <v>3584</v>
      </c>
      <c r="F1816" s="5" t="s">
        <v>853</v>
      </c>
      <c r="G1816" s="5" t="s">
        <v>3603</v>
      </c>
      <c r="H1816" s="51">
        <v>0</v>
      </c>
      <c r="I1816" s="22">
        <v>0</v>
      </c>
      <c r="J1816" s="22">
        <v>0</v>
      </c>
      <c r="K1816" s="22">
        <v>997.02</v>
      </c>
      <c r="L1816" s="47">
        <v>1000</v>
      </c>
      <c r="M1816" s="22">
        <v>0</v>
      </c>
      <c r="N1816" s="22">
        <v>0</v>
      </c>
    </row>
    <row r="1817" spans="1:14" x14ac:dyDescent="0.25">
      <c r="A1817" s="5" t="s">
        <v>5221</v>
      </c>
      <c r="B1817" s="5" t="s">
        <v>3590</v>
      </c>
      <c r="C1817" s="5" t="s">
        <v>849</v>
      </c>
      <c r="D1817" s="5" t="s">
        <v>3583</v>
      </c>
      <c r="E1817" s="5" t="s">
        <v>3584</v>
      </c>
      <c r="F1817" s="5" t="s">
        <v>853</v>
      </c>
      <c r="G1817" s="5" t="s">
        <v>3588</v>
      </c>
      <c r="H1817" s="51">
        <v>0</v>
      </c>
      <c r="I1817" s="22">
        <v>0</v>
      </c>
      <c r="J1817" s="22">
        <v>0</v>
      </c>
      <c r="K1817" s="22">
        <v>62.5</v>
      </c>
      <c r="L1817" s="47">
        <v>1000</v>
      </c>
      <c r="M1817" s="22">
        <v>0</v>
      </c>
      <c r="N1817" s="22">
        <v>0</v>
      </c>
    </row>
    <row r="1818" spans="1:14" x14ac:dyDescent="0.25">
      <c r="A1818" s="5" t="s">
        <v>5222</v>
      </c>
      <c r="B1818" s="5" t="s">
        <v>3590</v>
      </c>
      <c r="C1818" s="5" t="s">
        <v>849</v>
      </c>
      <c r="D1818" s="5" t="s">
        <v>3583</v>
      </c>
      <c r="E1818" s="5" t="s">
        <v>3584</v>
      </c>
      <c r="F1818" s="5" t="s">
        <v>853</v>
      </c>
      <c r="G1818" s="5" t="s">
        <v>3588</v>
      </c>
      <c r="H1818" s="51">
        <v>0</v>
      </c>
      <c r="I1818" s="22">
        <v>0</v>
      </c>
      <c r="J1818" s="22">
        <v>0</v>
      </c>
      <c r="K1818" s="22">
        <v>60.77</v>
      </c>
      <c r="L1818" s="47">
        <v>1000</v>
      </c>
      <c r="M1818" s="22">
        <v>0</v>
      </c>
      <c r="N1818" s="22">
        <v>0</v>
      </c>
    </row>
    <row r="1819" spans="1:14" x14ac:dyDescent="0.25">
      <c r="A1819" s="5" t="s">
        <v>5223</v>
      </c>
      <c r="B1819" s="5" t="s">
        <v>3590</v>
      </c>
      <c r="C1819" s="5" t="s">
        <v>849</v>
      </c>
      <c r="D1819" s="5" t="s">
        <v>3583</v>
      </c>
      <c r="E1819" s="5" t="s">
        <v>3584</v>
      </c>
      <c r="F1819" s="5" t="s">
        <v>853</v>
      </c>
      <c r="G1819" s="5" t="s">
        <v>3588</v>
      </c>
      <c r="H1819" s="51">
        <v>0</v>
      </c>
      <c r="I1819" s="22">
        <v>0</v>
      </c>
      <c r="J1819" s="22">
        <v>0</v>
      </c>
      <c r="K1819" s="22">
        <v>62.5</v>
      </c>
      <c r="L1819" s="47">
        <v>1000</v>
      </c>
      <c r="M1819" s="22">
        <v>0</v>
      </c>
      <c r="N1819" s="22">
        <v>0</v>
      </c>
    </row>
    <row r="1820" spans="1:14" x14ac:dyDescent="0.25">
      <c r="A1820" s="5" t="s">
        <v>5224</v>
      </c>
      <c r="B1820" s="5" t="s">
        <v>3590</v>
      </c>
      <c r="C1820" s="5" t="s">
        <v>849</v>
      </c>
      <c r="D1820" s="5" t="s">
        <v>3583</v>
      </c>
      <c r="E1820" s="5" t="s">
        <v>3584</v>
      </c>
      <c r="F1820" s="5" t="s">
        <v>853</v>
      </c>
      <c r="G1820" s="5" t="s">
        <v>3588</v>
      </c>
      <c r="H1820" s="51">
        <v>0</v>
      </c>
      <c r="I1820" s="22">
        <v>0</v>
      </c>
      <c r="J1820" s="22">
        <v>0</v>
      </c>
      <c r="K1820" s="22">
        <v>60.77</v>
      </c>
      <c r="L1820" s="47">
        <v>1000</v>
      </c>
      <c r="M1820" s="22">
        <v>0</v>
      </c>
      <c r="N1820" s="22">
        <v>0</v>
      </c>
    </row>
    <row r="1821" spans="1:14" x14ac:dyDescent="0.25">
      <c r="A1821" s="5" t="s">
        <v>5225</v>
      </c>
      <c r="B1821" s="5" t="s">
        <v>3590</v>
      </c>
      <c r="C1821" s="5" t="s">
        <v>849</v>
      </c>
      <c r="D1821" s="5" t="s">
        <v>3583</v>
      </c>
      <c r="E1821" s="5" t="s">
        <v>3584</v>
      </c>
      <c r="F1821" s="5" t="s">
        <v>853</v>
      </c>
      <c r="G1821" s="5" t="s">
        <v>3588</v>
      </c>
      <c r="H1821" s="51">
        <v>0</v>
      </c>
      <c r="I1821" s="22">
        <v>0</v>
      </c>
      <c r="J1821" s="22">
        <v>0</v>
      </c>
      <c r="K1821" s="22">
        <v>62.5</v>
      </c>
      <c r="L1821" s="47">
        <v>1000</v>
      </c>
      <c r="M1821" s="22">
        <v>0</v>
      </c>
      <c r="N1821" s="22">
        <v>0</v>
      </c>
    </row>
    <row r="1822" spans="1:14" x14ac:dyDescent="0.25">
      <c r="A1822" s="5" t="s">
        <v>5226</v>
      </c>
      <c r="B1822" s="5" t="s">
        <v>3590</v>
      </c>
      <c r="C1822" s="5" t="s">
        <v>849</v>
      </c>
      <c r="D1822" s="5" t="s">
        <v>3583</v>
      </c>
      <c r="E1822" s="5" t="s">
        <v>3584</v>
      </c>
      <c r="F1822" s="5" t="s">
        <v>853</v>
      </c>
      <c r="G1822" s="5" t="s">
        <v>3588</v>
      </c>
      <c r="H1822" s="51">
        <v>0</v>
      </c>
      <c r="I1822" s="22">
        <v>0</v>
      </c>
      <c r="J1822" s="22">
        <v>0</v>
      </c>
      <c r="K1822" s="22">
        <v>60.77</v>
      </c>
      <c r="L1822" s="47">
        <v>1000</v>
      </c>
      <c r="M1822" s="22">
        <v>0</v>
      </c>
      <c r="N1822" s="22">
        <v>0</v>
      </c>
    </row>
    <row r="1823" spans="1:14" hidden="1" x14ac:dyDescent="0.25">
      <c r="A1823" s="5" t="s">
        <v>5227</v>
      </c>
      <c r="B1823" s="5" t="s">
        <v>3586</v>
      </c>
      <c r="C1823" s="5" t="s">
        <v>849</v>
      </c>
      <c r="D1823" s="5" t="s">
        <v>3583</v>
      </c>
      <c r="E1823" s="5" t="s">
        <v>3584</v>
      </c>
      <c r="F1823" s="5" t="s">
        <v>853</v>
      </c>
      <c r="G1823" s="5" t="s">
        <v>3585</v>
      </c>
      <c r="H1823" s="51">
        <v>0</v>
      </c>
      <c r="I1823" s="22">
        <v>0</v>
      </c>
      <c r="J1823" s="22">
        <v>0</v>
      </c>
      <c r="K1823" s="22">
        <v>2562</v>
      </c>
      <c r="L1823" s="47">
        <v>1000</v>
      </c>
      <c r="M1823" s="22">
        <v>0</v>
      </c>
      <c r="N1823" s="22">
        <v>0</v>
      </c>
    </row>
    <row r="1824" spans="1:14" hidden="1" x14ac:dyDescent="0.25">
      <c r="A1824" s="5" t="s">
        <v>5228</v>
      </c>
      <c r="B1824" s="5" t="s">
        <v>3592</v>
      </c>
      <c r="C1824" s="5" t="s">
        <v>849</v>
      </c>
      <c r="D1824" s="5" t="s">
        <v>3583</v>
      </c>
      <c r="E1824" s="5" t="s">
        <v>3584</v>
      </c>
      <c r="F1824" s="5" t="s">
        <v>853</v>
      </c>
      <c r="G1824" s="5" t="s">
        <v>3588</v>
      </c>
      <c r="H1824" s="51">
        <v>0</v>
      </c>
      <c r="I1824" s="22">
        <v>0</v>
      </c>
      <c r="J1824" s="22">
        <v>0</v>
      </c>
      <c r="K1824" s="22">
        <v>16086</v>
      </c>
      <c r="L1824" s="47">
        <v>1000</v>
      </c>
      <c r="M1824" s="22">
        <v>0</v>
      </c>
      <c r="N1824" s="22">
        <v>0</v>
      </c>
    </row>
    <row r="1825" spans="1:14" hidden="1" x14ac:dyDescent="0.25">
      <c r="A1825" s="5" t="s">
        <v>5229</v>
      </c>
      <c r="B1825" s="5" t="s">
        <v>3586</v>
      </c>
      <c r="C1825" s="5" t="s">
        <v>849</v>
      </c>
      <c r="D1825" s="5" t="s">
        <v>3583</v>
      </c>
      <c r="E1825" s="5" t="s">
        <v>3584</v>
      </c>
      <c r="F1825" s="5" t="s">
        <v>853</v>
      </c>
      <c r="G1825" s="5" t="s">
        <v>3585</v>
      </c>
      <c r="H1825" s="51">
        <v>0</v>
      </c>
      <c r="I1825" s="22">
        <v>0</v>
      </c>
      <c r="J1825" s="22">
        <v>0</v>
      </c>
      <c r="K1825" s="22">
        <v>2184</v>
      </c>
      <c r="L1825" s="47">
        <v>1000</v>
      </c>
      <c r="M1825" s="22">
        <v>0</v>
      </c>
      <c r="N1825" s="22">
        <v>0</v>
      </c>
    </row>
    <row r="1826" spans="1:14" hidden="1" x14ac:dyDescent="0.25">
      <c r="A1826" s="5" t="s">
        <v>5230</v>
      </c>
      <c r="B1826" s="5" t="s">
        <v>3586</v>
      </c>
      <c r="C1826" s="5" t="s">
        <v>849</v>
      </c>
      <c r="D1826" s="5" t="s">
        <v>3583</v>
      </c>
      <c r="E1826" s="5" t="s">
        <v>3584</v>
      </c>
      <c r="F1826" s="5" t="s">
        <v>853</v>
      </c>
      <c r="G1826" s="5" t="s">
        <v>3585</v>
      </c>
      <c r="H1826" s="51">
        <v>0</v>
      </c>
      <c r="I1826" s="22">
        <v>0</v>
      </c>
      <c r="J1826" s="22">
        <v>0</v>
      </c>
      <c r="K1826" s="22">
        <v>0</v>
      </c>
      <c r="L1826" s="47">
        <v>1000</v>
      </c>
      <c r="M1826" s="22">
        <v>0</v>
      </c>
      <c r="N1826" s="22">
        <v>0</v>
      </c>
    </row>
    <row r="1827" spans="1:14" hidden="1" x14ac:dyDescent="0.25">
      <c r="A1827" s="5" t="s">
        <v>5231</v>
      </c>
      <c r="B1827" s="5" t="s">
        <v>3586</v>
      </c>
      <c r="C1827" s="5" t="s">
        <v>849</v>
      </c>
      <c r="D1827" s="5" t="s">
        <v>3583</v>
      </c>
      <c r="E1827" s="5" t="s">
        <v>3584</v>
      </c>
      <c r="F1827" s="5" t="s">
        <v>853</v>
      </c>
      <c r="G1827" s="5" t="s">
        <v>3588</v>
      </c>
      <c r="H1827" s="51">
        <v>0</v>
      </c>
      <c r="I1827" s="22">
        <v>0</v>
      </c>
      <c r="J1827" s="22">
        <v>0</v>
      </c>
      <c r="K1827" s="22">
        <v>73.5</v>
      </c>
      <c r="L1827" s="47">
        <v>1000</v>
      </c>
      <c r="M1827" s="22">
        <v>0</v>
      </c>
      <c r="N1827" s="22">
        <v>0</v>
      </c>
    </row>
    <row r="1828" spans="1:14" hidden="1" x14ac:dyDescent="0.25">
      <c r="A1828" s="5" t="s">
        <v>5232</v>
      </c>
      <c r="B1828" s="5" t="s">
        <v>3586</v>
      </c>
      <c r="C1828" s="5" t="s">
        <v>849</v>
      </c>
      <c r="D1828" s="5" t="s">
        <v>3583</v>
      </c>
      <c r="E1828" s="5" t="s">
        <v>3584</v>
      </c>
      <c r="F1828" s="5" t="s">
        <v>853</v>
      </c>
      <c r="G1828" s="5" t="s">
        <v>3588</v>
      </c>
      <c r="H1828" s="51">
        <v>0</v>
      </c>
      <c r="I1828" s="22">
        <v>0</v>
      </c>
      <c r="J1828" s="22">
        <v>0</v>
      </c>
      <c r="K1828" s="22">
        <v>73.5</v>
      </c>
      <c r="L1828" s="47">
        <v>1000</v>
      </c>
      <c r="M1828" s="22">
        <v>0</v>
      </c>
      <c r="N1828" s="22">
        <v>0</v>
      </c>
    </row>
    <row r="1829" spans="1:14" hidden="1" x14ac:dyDescent="0.25">
      <c r="A1829" s="5" t="s">
        <v>5233</v>
      </c>
      <c r="B1829" s="5" t="s">
        <v>3586</v>
      </c>
      <c r="C1829" s="5" t="s">
        <v>849</v>
      </c>
      <c r="D1829" s="5" t="s">
        <v>3583</v>
      </c>
      <c r="E1829" s="5" t="s">
        <v>3584</v>
      </c>
      <c r="F1829" s="5" t="s">
        <v>853</v>
      </c>
      <c r="G1829" s="5" t="s">
        <v>3588</v>
      </c>
      <c r="H1829" s="51">
        <v>0</v>
      </c>
      <c r="I1829" s="22">
        <v>0</v>
      </c>
      <c r="J1829" s="22">
        <v>0</v>
      </c>
      <c r="K1829" s="22">
        <v>60.78</v>
      </c>
      <c r="L1829" s="47">
        <v>1000</v>
      </c>
      <c r="M1829" s="22">
        <v>0</v>
      </c>
      <c r="N1829" s="22">
        <v>0</v>
      </c>
    </row>
    <row r="1830" spans="1:14" hidden="1" x14ac:dyDescent="0.25">
      <c r="A1830" s="5" t="s">
        <v>5234</v>
      </c>
      <c r="B1830" s="5" t="s">
        <v>3586</v>
      </c>
      <c r="C1830" s="5" t="s">
        <v>849</v>
      </c>
      <c r="D1830" s="5" t="s">
        <v>3583</v>
      </c>
      <c r="E1830" s="5" t="s">
        <v>3584</v>
      </c>
      <c r="F1830" s="5" t="s">
        <v>853</v>
      </c>
      <c r="G1830" s="5" t="s">
        <v>3588</v>
      </c>
      <c r="H1830" s="51">
        <v>0</v>
      </c>
      <c r="I1830" s="22">
        <v>0</v>
      </c>
      <c r="J1830" s="22">
        <v>0</v>
      </c>
      <c r="K1830" s="22">
        <v>60.77</v>
      </c>
      <c r="L1830" s="47">
        <v>1000</v>
      </c>
      <c r="M1830" s="22">
        <v>0</v>
      </c>
      <c r="N1830" s="22">
        <v>0</v>
      </c>
    </row>
    <row r="1831" spans="1:14" hidden="1" x14ac:dyDescent="0.25">
      <c r="A1831" s="5" t="s">
        <v>5235</v>
      </c>
      <c r="B1831" s="5" t="s">
        <v>3582</v>
      </c>
      <c r="C1831" s="5" t="s">
        <v>849</v>
      </c>
      <c r="D1831" s="5" t="s">
        <v>3583</v>
      </c>
      <c r="E1831" s="5" t="s">
        <v>3584</v>
      </c>
      <c r="F1831" s="5" t="s">
        <v>853</v>
      </c>
      <c r="G1831" s="5" t="s">
        <v>3588</v>
      </c>
      <c r="H1831" s="51">
        <v>0</v>
      </c>
      <c r="I1831" s="22">
        <v>0</v>
      </c>
      <c r="J1831" s="22">
        <v>0</v>
      </c>
      <c r="K1831" s="22">
        <v>575.33000000000004</v>
      </c>
      <c r="L1831" s="47">
        <v>1000</v>
      </c>
      <c r="M1831" s="22">
        <v>0</v>
      </c>
      <c r="N1831" s="22">
        <v>0</v>
      </c>
    </row>
    <row r="1832" spans="1:14" hidden="1" x14ac:dyDescent="0.25">
      <c r="A1832" s="5" t="s">
        <v>5236</v>
      </c>
      <c r="B1832" s="5" t="s">
        <v>3582</v>
      </c>
      <c r="C1832" s="5" t="s">
        <v>849</v>
      </c>
      <c r="D1832" s="5" t="s">
        <v>3583</v>
      </c>
      <c r="E1832" s="5" t="s">
        <v>3584</v>
      </c>
      <c r="F1832" s="5" t="s">
        <v>853</v>
      </c>
      <c r="G1832" s="5" t="s">
        <v>3603</v>
      </c>
      <c r="H1832" s="51">
        <v>0</v>
      </c>
      <c r="I1832" s="22">
        <v>0</v>
      </c>
      <c r="J1832" s="22">
        <v>0</v>
      </c>
      <c r="K1832" s="22">
        <v>1080.0899999999999</v>
      </c>
      <c r="L1832" s="47">
        <v>1000</v>
      </c>
      <c r="M1832" s="22">
        <v>0</v>
      </c>
      <c r="N1832" s="22">
        <v>0</v>
      </c>
    </row>
    <row r="1833" spans="1:14" hidden="1" x14ac:dyDescent="0.25">
      <c r="A1833" s="5" t="s">
        <v>5237</v>
      </c>
      <c r="B1833" s="5" t="s">
        <v>3586</v>
      </c>
      <c r="C1833" s="5" t="s">
        <v>849</v>
      </c>
      <c r="D1833" s="5" t="s">
        <v>3583</v>
      </c>
      <c r="E1833" s="5" t="s">
        <v>3584</v>
      </c>
      <c r="F1833" s="5" t="s">
        <v>853</v>
      </c>
      <c r="G1833" s="5" t="s">
        <v>3603</v>
      </c>
      <c r="H1833" s="51">
        <v>0</v>
      </c>
      <c r="I1833" s="22">
        <v>0</v>
      </c>
      <c r="J1833" s="22">
        <v>0</v>
      </c>
      <c r="K1833" s="22">
        <v>1557.4</v>
      </c>
      <c r="L1833" s="47">
        <v>1000</v>
      </c>
      <c r="M1833" s="22">
        <v>0</v>
      </c>
      <c r="N1833" s="22">
        <v>0</v>
      </c>
    </row>
    <row r="1834" spans="1:14" hidden="1" x14ac:dyDescent="0.25">
      <c r="A1834" s="5" t="s">
        <v>5238</v>
      </c>
      <c r="B1834" s="5" t="s">
        <v>3586</v>
      </c>
      <c r="C1834" s="5" t="s">
        <v>849</v>
      </c>
      <c r="D1834" s="5" t="s">
        <v>3583</v>
      </c>
      <c r="E1834" s="5" t="s">
        <v>3584</v>
      </c>
      <c r="F1834" s="5" t="s">
        <v>853</v>
      </c>
      <c r="G1834" s="5" t="s">
        <v>3603</v>
      </c>
      <c r="H1834" s="51">
        <v>0</v>
      </c>
      <c r="I1834" s="22">
        <v>0</v>
      </c>
      <c r="J1834" s="22">
        <v>0</v>
      </c>
      <c r="K1834" s="22">
        <v>1299.82</v>
      </c>
      <c r="L1834" s="47">
        <v>1000</v>
      </c>
      <c r="M1834" s="22">
        <v>0</v>
      </c>
      <c r="N1834" s="22">
        <v>0</v>
      </c>
    </row>
    <row r="1835" spans="1:14" hidden="1" x14ac:dyDescent="0.25">
      <c r="A1835" s="5" t="s">
        <v>5239</v>
      </c>
      <c r="B1835" s="5" t="s">
        <v>3586</v>
      </c>
      <c r="C1835" s="5" t="s">
        <v>849</v>
      </c>
      <c r="D1835" s="5" t="s">
        <v>3583</v>
      </c>
      <c r="E1835" s="5" t="s">
        <v>3584</v>
      </c>
      <c r="F1835" s="5" t="s">
        <v>853</v>
      </c>
      <c r="G1835" s="5" t="s">
        <v>3603</v>
      </c>
      <c r="H1835" s="51">
        <v>0</v>
      </c>
      <c r="I1835" s="22">
        <v>0</v>
      </c>
      <c r="J1835" s="22">
        <v>0</v>
      </c>
      <c r="K1835" s="22">
        <v>1566.82</v>
      </c>
      <c r="L1835" s="47">
        <v>1000</v>
      </c>
      <c r="M1835" s="22">
        <v>0</v>
      </c>
      <c r="N1835" s="22">
        <v>0</v>
      </c>
    </row>
    <row r="1836" spans="1:14" hidden="1" x14ac:dyDescent="0.25">
      <c r="A1836" s="5" t="s">
        <v>5240</v>
      </c>
      <c r="B1836" s="5" t="s">
        <v>3586</v>
      </c>
      <c r="C1836" s="5" t="s">
        <v>849</v>
      </c>
      <c r="D1836" s="5" t="s">
        <v>3583</v>
      </c>
      <c r="E1836" s="5" t="s">
        <v>3584</v>
      </c>
      <c r="F1836" s="5" t="s">
        <v>853</v>
      </c>
      <c r="G1836" s="5" t="s">
        <v>3603</v>
      </c>
      <c r="H1836" s="51">
        <v>0</v>
      </c>
      <c r="I1836" s="22">
        <v>0</v>
      </c>
      <c r="J1836" s="22">
        <v>0</v>
      </c>
      <c r="K1836" s="22">
        <v>1469.11</v>
      </c>
      <c r="L1836" s="47">
        <v>1000</v>
      </c>
      <c r="M1836" s="22">
        <v>0</v>
      </c>
      <c r="N1836" s="22">
        <v>0</v>
      </c>
    </row>
    <row r="1837" spans="1:14" hidden="1" x14ac:dyDescent="0.25">
      <c r="A1837" s="5" t="s">
        <v>5241</v>
      </c>
      <c r="B1837" s="5" t="s">
        <v>3586</v>
      </c>
      <c r="C1837" s="5" t="s">
        <v>849</v>
      </c>
      <c r="D1837" s="5" t="s">
        <v>3583</v>
      </c>
      <c r="E1837" s="5" t="s">
        <v>3584</v>
      </c>
      <c r="F1837" s="5" t="s">
        <v>853</v>
      </c>
      <c r="G1837" s="5" t="s">
        <v>3603</v>
      </c>
      <c r="H1837" s="51">
        <v>0</v>
      </c>
      <c r="I1837" s="22">
        <v>0</v>
      </c>
      <c r="J1837" s="22">
        <v>0</v>
      </c>
      <c r="K1837" s="22">
        <v>1401.47</v>
      </c>
      <c r="L1837" s="47">
        <v>1000</v>
      </c>
      <c r="M1837" s="22">
        <v>0</v>
      </c>
      <c r="N1837" s="22">
        <v>0</v>
      </c>
    </row>
    <row r="1838" spans="1:14" hidden="1" x14ac:dyDescent="0.25">
      <c r="A1838" s="5" t="s">
        <v>5242</v>
      </c>
      <c r="B1838" s="5" t="s">
        <v>3586</v>
      </c>
      <c r="C1838" s="5" t="s">
        <v>849</v>
      </c>
      <c r="D1838" s="5" t="s">
        <v>3583</v>
      </c>
      <c r="E1838" s="5" t="s">
        <v>3584</v>
      </c>
      <c r="F1838" s="5" t="s">
        <v>853</v>
      </c>
      <c r="G1838" s="5" t="s">
        <v>3603</v>
      </c>
      <c r="H1838" s="51">
        <v>0</v>
      </c>
      <c r="I1838" s="22">
        <v>0</v>
      </c>
      <c r="J1838" s="22">
        <v>0</v>
      </c>
      <c r="K1838" s="22">
        <v>862.8</v>
      </c>
      <c r="L1838" s="47">
        <v>1000</v>
      </c>
      <c r="M1838" s="22">
        <v>0</v>
      </c>
      <c r="N1838" s="22">
        <v>0</v>
      </c>
    </row>
    <row r="1839" spans="1:14" x14ac:dyDescent="0.25">
      <c r="A1839" s="5" t="s">
        <v>5243</v>
      </c>
      <c r="B1839" s="5" t="s">
        <v>3590</v>
      </c>
      <c r="C1839" s="5" t="s">
        <v>849</v>
      </c>
      <c r="D1839" s="5" t="s">
        <v>3583</v>
      </c>
      <c r="E1839" s="5" t="s">
        <v>3584</v>
      </c>
      <c r="F1839" s="5" t="s">
        <v>853</v>
      </c>
      <c r="G1839" s="5" t="s">
        <v>3585</v>
      </c>
      <c r="H1839" s="51">
        <v>0</v>
      </c>
      <c r="I1839" s="22">
        <v>0</v>
      </c>
      <c r="J1839" s="22">
        <v>0</v>
      </c>
      <c r="K1839" s="22">
        <v>0</v>
      </c>
      <c r="L1839" s="47">
        <v>1000</v>
      </c>
      <c r="M1839" s="22">
        <v>0</v>
      </c>
      <c r="N1839" s="22">
        <v>0</v>
      </c>
    </row>
    <row r="1840" spans="1:14" x14ac:dyDescent="0.25">
      <c r="A1840" s="5" t="s">
        <v>5244</v>
      </c>
      <c r="B1840" s="5" t="s">
        <v>3590</v>
      </c>
      <c r="C1840" s="5" t="s">
        <v>849</v>
      </c>
      <c r="D1840" s="5" t="s">
        <v>3583</v>
      </c>
      <c r="E1840" s="5" t="s">
        <v>3584</v>
      </c>
      <c r="F1840" s="5" t="s">
        <v>853</v>
      </c>
      <c r="G1840" s="5" t="s">
        <v>3588</v>
      </c>
      <c r="H1840" s="51">
        <v>0</v>
      </c>
      <c r="I1840" s="22">
        <v>0</v>
      </c>
      <c r="J1840" s="22">
        <v>0</v>
      </c>
      <c r="K1840" s="22">
        <v>8.8699999999999992</v>
      </c>
      <c r="L1840" s="47">
        <v>1000</v>
      </c>
      <c r="M1840" s="22">
        <v>0</v>
      </c>
      <c r="N1840" s="22">
        <v>0</v>
      </c>
    </row>
    <row r="1841" spans="1:14" x14ac:dyDescent="0.25">
      <c r="A1841" s="5" t="s">
        <v>5245</v>
      </c>
      <c r="B1841" s="5" t="s">
        <v>3590</v>
      </c>
      <c r="C1841" s="5" t="s">
        <v>849</v>
      </c>
      <c r="D1841" s="5" t="s">
        <v>3583</v>
      </c>
      <c r="E1841" s="5" t="s">
        <v>3584</v>
      </c>
      <c r="F1841" s="5" t="s">
        <v>853</v>
      </c>
      <c r="G1841" s="5" t="s">
        <v>3603</v>
      </c>
      <c r="H1841" s="51">
        <v>0</v>
      </c>
      <c r="I1841" s="22">
        <v>0</v>
      </c>
      <c r="J1841" s="22">
        <v>0</v>
      </c>
      <c r="K1841" s="22">
        <v>1167.54</v>
      </c>
      <c r="L1841" s="47">
        <v>1000</v>
      </c>
      <c r="M1841" s="22">
        <v>0</v>
      </c>
      <c r="N1841" s="22">
        <v>0</v>
      </c>
    </row>
    <row r="1842" spans="1:14" x14ac:dyDescent="0.25">
      <c r="A1842" s="5" t="s">
        <v>5246</v>
      </c>
      <c r="B1842" s="5" t="s">
        <v>3590</v>
      </c>
      <c r="C1842" s="5" t="s">
        <v>849</v>
      </c>
      <c r="D1842" s="5" t="s">
        <v>3583</v>
      </c>
      <c r="E1842" s="5" t="s">
        <v>3584</v>
      </c>
      <c r="F1842" s="5" t="s">
        <v>853</v>
      </c>
      <c r="G1842" s="5" t="s">
        <v>3603</v>
      </c>
      <c r="H1842" s="51">
        <v>0</v>
      </c>
      <c r="I1842" s="22">
        <v>0</v>
      </c>
      <c r="J1842" s="22">
        <v>0</v>
      </c>
      <c r="K1842" s="22">
        <v>1323.11</v>
      </c>
      <c r="L1842" s="47">
        <v>1000</v>
      </c>
      <c r="M1842" s="22">
        <v>0</v>
      </c>
      <c r="N1842" s="22">
        <v>0</v>
      </c>
    </row>
    <row r="1843" spans="1:14" x14ac:dyDescent="0.25">
      <c r="A1843" s="5" t="s">
        <v>5247</v>
      </c>
      <c r="B1843" s="5" t="s">
        <v>3590</v>
      </c>
      <c r="C1843" s="5" t="s">
        <v>849</v>
      </c>
      <c r="D1843" s="5" t="s">
        <v>3583</v>
      </c>
      <c r="E1843" s="5" t="s">
        <v>3584</v>
      </c>
      <c r="F1843" s="5" t="s">
        <v>853</v>
      </c>
      <c r="G1843" s="5" t="s">
        <v>3603</v>
      </c>
      <c r="H1843" s="51">
        <v>0</v>
      </c>
      <c r="I1843" s="22">
        <v>0</v>
      </c>
      <c r="J1843" s="22">
        <v>0</v>
      </c>
      <c r="K1843" s="22">
        <v>1262.3599999999999</v>
      </c>
      <c r="L1843" s="47">
        <v>1000</v>
      </c>
      <c r="M1843" s="22">
        <v>0</v>
      </c>
      <c r="N1843" s="22">
        <v>0</v>
      </c>
    </row>
    <row r="1844" spans="1:14" x14ac:dyDescent="0.25">
      <c r="A1844" s="5" t="s">
        <v>5248</v>
      </c>
      <c r="B1844" s="5" t="s">
        <v>3590</v>
      </c>
      <c r="C1844" s="5" t="s">
        <v>849</v>
      </c>
      <c r="D1844" s="5" t="s">
        <v>3583</v>
      </c>
      <c r="E1844" s="5" t="s">
        <v>3584</v>
      </c>
      <c r="F1844" s="5" t="s">
        <v>853</v>
      </c>
      <c r="G1844" s="5" t="s">
        <v>3603</v>
      </c>
      <c r="H1844" s="51">
        <v>0</v>
      </c>
      <c r="I1844" s="22">
        <v>0</v>
      </c>
      <c r="J1844" s="22">
        <v>0</v>
      </c>
      <c r="K1844" s="22">
        <v>1385.72</v>
      </c>
      <c r="L1844" s="47">
        <v>1000</v>
      </c>
      <c r="M1844" s="22">
        <v>0</v>
      </c>
      <c r="N1844" s="22">
        <v>0</v>
      </c>
    </row>
    <row r="1845" spans="1:14" x14ac:dyDescent="0.25">
      <c r="A1845" s="5" t="s">
        <v>5249</v>
      </c>
      <c r="B1845" s="5" t="s">
        <v>3590</v>
      </c>
      <c r="C1845" s="5" t="s">
        <v>849</v>
      </c>
      <c r="D1845" s="5" t="s">
        <v>3583</v>
      </c>
      <c r="E1845" s="5" t="s">
        <v>3584</v>
      </c>
      <c r="F1845" s="5" t="s">
        <v>853</v>
      </c>
      <c r="G1845" s="5" t="s">
        <v>3603</v>
      </c>
      <c r="H1845" s="51">
        <v>0</v>
      </c>
      <c r="I1845" s="22">
        <v>0</v>
      </c>
      <c r="J1845" s="22">
        <v>0</v>
      </c>
      <c r="K1845" s="22">
        <v>663.21</v>
      </c>
      <c r="L1845" s="47">
        <v>1000</v>
      </c>
      <c r="M1845" s="22">
        <v>0</v>
      </c>
      <c r="N1845" s="22">
        <v>0</v>
      </c>
    </row>
    <row r="1846" spans="1:14" x14ac:dyDescent="0.25">
      <c r="A1846" s="5" t="s">
        <v>5250</v>
      </c>
      <c r="B1846" s="5" t="s">
        <v>3590</v>
      </c>
      <c r="C1846" s="5" t="s">
        <v>849</v>
      </c>
      <c r="D1846" s="5" t="s">
        <v>3583</v>
      </c>
      <c r="E1846" s="5" t="s">
        <v>3584</v>
      </c>
      <c r="F1846" s="5" t="s">
        <v>853</v>
      </c>
      <c r="G1846" s="5" t="s">
        <v>3603</v>
      </c>
      <c r="H1846" s="51">
        <v>0</v>
      </c>
      <c r="I1846" s="22">
        <v>0</v>
      </c>
      <c r="J1846" s="22">
        <v>0</v>
      </c>
      <c r="K1846" s="22">
        <v>697.4</v>
      </c>
      <c r="L1846" s="47">
        <v>1000</v>
      </c>
      <c r="M1846" s="22">
        <v>0</v>
      </c>
      <c r="N1846" s="22">
        <v>0</v>
      </c>
    </row>
    <row r="1847" spans="1:14" x14ac:dyDescent="0.25">
      <c r="A1847" s="5" t="s">
        <v>5251</v>
      </c>
      <c r="B1847" s="5" t="s">
        <v>3590</v>
      </c>
      <c r="C1847" s="5" t="s">
        <v>849</v>
      </c>
      <c r="D1847" s="5" t="s">
        <v>3583</v>
      </c>
      <c r="E1847" s="5" t="s">
        <v>3584</v>
      </c>
      <c r="F1847" s="5" t="s">
        <v>853</v>
      </c>
      <c r="G1847" s="5" t="s">
        <v>3603</v>
      </c>
      <c r="H1847" s="51">
        <v>0</v>
      </c>
      <c r="I1847" s="22">
        <v>0</v>
      </c>
      <c r="J1847" s="22">
        <v>0</v>
      </c>
      <c r="K1847" s="22">
        <v>755.83</v>
      </c>
      <c r="L1847" s="47">
        <v>1000</v>
      </c>
      <c r="M1847" s="22">
        <v>0</v>
      </c>
      <c r="N1847" s="22">
        <v>0</v>
      </c>
    </row>
    <row r="1848" spans="1:14" x14ac:dyDescent="0.25">
      <c r="A1848" s="5" t="s">
        <v>5252</v>
      </c>
      <c r="B1848" s="5" t="s">
        <v>3590</v>
      </c>
      <c r="C1848" s="5" t="s">
        <v>849</v>
      </c>
      <c r="D1848" s="5" t="s">
        <v>3583</v>
      </c>
      <c r="E1848" s="5" t="s">
        <v>3584</v>
      </c>
      <c r="F1848" s="5" t="s">
        <v>853</v>
      </c>
      <c r="G1848" s="5" t="s">
        <v>3603</v>
      </c>
      <c r="H1848" s="51">
        <v>0</v>
      </c>
      <c r="I1848" s="22">
        <v>0</v>
      </c>
      <c r="J1848" s="22">
        <v>0</v>
      </c>
      <c r="K1848" s="22">
        <v>872.4</v>
      </c>
      <c r="L1848" s="47">
        <v>1000</v>
      </c>
      <c r="M1848" s="22">
        <v>0</v>
      </c>
      <c r="N1848" s="22">
        <v>0</v>
      </c>
    </row>
    <row r="1849" spans="1:14" x14ac:dyDescent="0.25">
      <c r="A1849" s="5" t="s">
        <v>5253</v>
      </c>
      <c r="B1849" s="5" t="s">
        <v>3590</v>
      </c>
      <c r="C1849" s="5" t="s">
        <v>849</v>
      </c>
      <c r="D1849" s="5" t="s">
        <v>3583</v>
      </c>
      <c r="E1849" s="5" t="s">
        <v>3584</v>
      </c>
      <c r="F1849" s="5" t="s">
        <v>853</v>
      </c>
      <c r="G1849" s="5" t="s">
        <v>3603</v>
      </c>
      <c r="H1849" s="51">
        <v>0</v>
      </c>
      <c r="I1849" s="22">
        <v>0</v>
      </c>
      <c r="J1849" s="22">
        <v>0</v>
      </c>
      <c r="K1849" s="22">
        <v>731.3</v>
      </c>
      <c r="L1849" s="47">
        <v>1000</v>
      </c>
      <c r="M1849" s="22">
        <v>0</v>
      </c>
      <c r="N1849" s="22">
        <v>0</v>
      </c>
    </row>
    <row r="1850" spans="1:14" x14ac:dyDescent="0.25">
      <c r="A1850" s="5" t="s">
        <v>5254</v>
      </c>
      <c r="B1850" s="5" t="s">
        <v>3590</v>
      </c>
      <c r="C1850" s="5" t="s">
        <v>849</v>
      </c>
      <c r="D1850" s="5" t="s">
        <v>3583</v>
      </c>
      <c r="E1850" s="5" t="s">
        <v>3584</v>
      </c>
      <c r="F1850" s="5" t="s">
        <v>853</v>
      </c>
      <c r="G1850" s="5" t="s">
        <v>3603</v>
      </c>
      <c r="H1850" s="51">
        <v>0</v>
      </c>
      <c r="I1850" s="22">
        <v>0</v>
      </c>
      <c r="J1850" s="22">
        <v>0</v>
      </c>
      <c r="K1850" s="22">
        <v>952.66</v>
      </c>
      <c r="L1850" s="47">
        <v>1000</v>
      </c>
      <c r="M1850" s="22">
        <v>0</v>
      </c>
      <c r="N1850" s="22">
        <v>0</v>
      </c>
    </row>
    <row r="1851" spans="1:14" x14ac:dyDescent="0.25">
      <c r="A1851" s="5" t="s">
        <v>5255</v>
      </c>
      <c r="B1851" s="5" t="s">
        <v>3590</v>
      </c>
      <c r="C1851" s="5" t="s">
        <v>849</v>
      </c>
      <c r="D1851" s="5" t="s">
        <v>3583</v>
      </c>
      <c r="E1851" s="5" t="s">
        <v>3584</v>
      </c>
      <c r="F1851" s="5" t="s">
        <v>853</v>
      </c>
      <c r="G1851" s="5" t="s">
        <v>3603</v>
      </c>
      <c r="H1851" s="51">
        <v>0</v>
      </c>
      <c r="I1851" s="22">
        <v>0</v>
      </c>
      <c r="J1851" s="22">
        <v>0</v>
      </c>
      <c r="K1851" s="22">
        <v>1341.95</v>
      </c>
      <c r="L1851" s="47">
        <v>1000</v>
      </c>
      <c r="M1851" s="22">
        <v>0</v>
      </c>
      <c r="N1851" s="22">
        <v>0</v>
      </c>
    </row>
    <row r="1852" spans="1:14" x14ac:dyDescent="0.25">
      <c r="A1852" s="5" t="s">
        <v>5256</v>
      </c>
      <c r="B1852" s="5" t="s">
        <v>3590</v>
      </c>
      <c r="C1852" s="5" t="s">
        <v>849</v>
      </c>
      <c r="D1852" s="5" t="s">
        <v>3583</v>
      </c>
      <c r="E1852" s="5" t="s">
        <v>3584</v>
      </c>
      <c r="F1852" s="5" t="s">
        <v>853</v>
      </c>
      <c r="G1852" s="5" t="s">
        <v>3603</v>
      </c>
      <c r="H1852" s="51">
        <v>0</v>
      </c>
      <c r="I1852" s="22">
        <v>0</v>
      </c>
      <c r="J1852" s="22">
        <v>0</v>
      </c>
      <c r="K1852" s="22">
        <v>1316.07</v>
      </c>
      <c r="L1852" s="47">
        <v>1000</v>
      </c>
      <c r="M1852" s="22">
        <v>0</v>
      </c>
      <c r="N1852" s="22">
        <v>0</v>
      </c>
    </row>
    <row r="1853" spans="1:14" x14ac:dyDescent="0.25">
      <c r="A1853" s="5" t="s">
        <v>5257</v>
      </c>
      <c r="B1853" s="5" t="s">
        <v>3590</v>
      </c>
      <c r="C1853" s="5" t="s">
        <v>849</v>
      </c>
      <c r="D1853" s="5" t="s">
        <v>3583</v>
      </c>
      <c r="E1853" s="5" t="s">
        <v>3584</v>
      </c>
      <c r="F1853" s="5" t="s">
        <v>853</v>
      </c>
      <c r="G1853" s="5" t="s">
        <v>3603</v>
      </c>
      <c r="H1853" s="51">
        <v>0</v>
      </c>
      <c r="I1853" s="22">
        <v>0</v>
      </c>
      <c r="J1853" s="22">
        <v>0</v>
      </c>
      <c r="K1853" s="22">
        <v>1477.77</v>
      </c>
      <c r="L1853" s="47">
        <v>1000</v>
      </c>
      <c r="M1853" s="22">
        <v>0</v>
      </c>
      <c r="N1853" s="22">
        <v>0</v>
      </c>
    </row>
    <row r="1854" spans="1:14" x14ac:dyDescent="0.25">
      <c r="A1854" s="5" t="s">
        <v>5258</v>
      </c>
      <c r="B1854" s="5" t="s">
        <v>3590</v>
      </c>
      <c r="C1854" s="5" t="s">
        <v>849</v>
      </c>
      <c r="D1854" s="5" t="s">
        <v>3583</v>
      </c>
      <c r="E1854" s="5" t="s">
        <v>3584</v>
      </c>
      <c r="F1854" s="5" t="s">
        <v>853</v>
      </c>
      <c r="G1854" s="5" t="s">
        <v>3603</v>
      </c>
      <c r="H1854" s="51">
        <v>0</v>
      </c>
      <c r="I1854" s="22">
        <v>0</v>
      </c>
      <c r="J1854" s="22">
        <v>0</v>
      </c>
      <c r="K1854" s="22">
        <v>1581.19</v>
      </c>
      <c r="L1854" s="47">
        <v>1000</v>
      </c>
      <c r="M1854" s="22">
        <v>0</v>
      </c>
      <c r="N1854" s="22">
        <v>0</v>
      </c>
    </row>
    <row r="1855" spans="1:14" x14ac:dyDescent="0.25">
      <c r="A1855" s="5" t="s">
        <v>5259</v>
      </c>
      <c r="B1855" s="5" t="s">
        <v>3590</v>
      </c>
      <c r="C1855" s="5" t="s">
        <v>849</v>
      </c>
      <c r="D1855" s="5" t="s">
        <v>3583</v>
      </c>
      <c r="E1855" s="5" t="s">
        <v>3584</v>
      </c>
      <c r="F1855" s="5" t="s">
        <v>853</v>
      </c>
      <c r="G1855" s="5" t="s">
        <v>3603</v>
      </c>
      <c r="H1855" s="51">
        <v>0</v>
      </c>
      <c r="I1855" s="22">
        <v>0</v>
      </c>
      <c r="J1855" s="22">
        <v>0</v>
      </c>
      <c r="K1855" s="22">
        <v>1213.98</v>
      </c>
      <c r="L1855" s="47">
        <v>1000</v>
      </c>
      <c r="M1855" s="22">
        <v>0</v>
      </c>
      <c r="N1855" s="22">
        <v>0</v>
      </c>
    </row>
    <row r="1856" spans="1:14" x14ac:dyDescent="0.25">
      <c r="A1856" s="5" t="s">
        <v>5260</v>
      </c>
      <c r="B1856" s="5" t="s">
        <v>3590</v>
      </c>
      <c r="C1856" s="5" t="s">
        <v>849</v>
      </c>
      <c r="D1856" s="5" t="s">
        <v>3583</v>
      </c>
      <c r="E1856" s="5" t="s">
        <v>3584</v>
      </c>
      <c r="F1856" s="5" t="s">
        <v>853</v>
      </c>
      <c r="G1856" s="5" t="s">
        <v>3603</v>
      </c>
      <c r="H1856" s="51">
        <v>0</v>
      </c>
      <c r="I1856" s="22">
        <v>0</v>
      </c>
      <c r="J1856" s="22">
        <v>0</v>
      </c>
      <c r="K1856" s="22">
        <v>1118.29</v>
      </c>
      <c r="L1856" s="47">
        <v>1000</v>
      </c>
      <c r="M1856" s="22">
        <v>0</v>
      </c>
      <c r="N1856" s="22">
        <v>0</v>
      </c>
    </row>
    <row r="1857" spans="1:14" x14ac:dyDescent="0.25">
      <c r="A1857" s="5" t="s">
        <v>5261</v>
      </c>
      <c r="B1857" s="5" t="s">
        <v>3590</v>
      </c>
      <c r="C1857" s="5" t="s">
        <v>849</v>
      </c>
      <c r="D1857" s="5" t="s">
        <v>3583</v>
      </c>
      <c r="E1857" s="5" t="s">
        <v>3584</v>
      </c>
      <c r="F1857" s="5" t="s">
        <v>853</v>
      </c>
      <c r="G1857" s="5" t="s">
        <v>3603</v>
      </c>
      <c r="H1857" s="51">
        <v>0</v>
      </c>
      <c r="I1857" s="22">
        <v>0</v>
      </c>
      <c r="J1857" s="22">
        <v>0</v>
      </c>
      <c r="K1857" s="22">
        <v>1250.54</v>
      </c>
      <c r="L1857" s="47">
        <v>1000</v>
      </c>
      <c r="M1857" s="22">
        <v>0</v>
      </c>
      <c r="N1857" s="22">
        <v>0</v>
      </c>
    </row>
    <row r="1858" spans="1:14" x14ac:dyDescent="0.25">
      <c r="A1858" s="5" t="s">
        <v>5262</v>
      </c>
      <c r="B1858" s="5" t="s">
        <v>3590</v>
      </c>
      <c r="C1858" s="5" t="s">
        <v>849</v>
      </c>
      <c r="D1858" s="5" t="s">
        <v>3583</v>
      </c>
      <c r="E1858" s="5" t="s">
        <v>3584</v>
      </c>
      <c r="F1858" s="5" t="s">
        <v>853</v>
      </c>
      <c r="G1858" s="5" t="s">
        <v>3603</v>
      </c>
      <c r="H1858" s="51">
        <v>0</v>
      </c>
      <c r="I1858" s="22">
        <v>0</v>
      </c>
      <c r="J1858" s="22">
        <v>0</v>
      </c>
      <c r="K1858" s="22">
        <v>1329.95</v>
      </c>
      <c r="L1858" s="47">
        <v>1000</v>
      </c>
      <c r="M1858" s="22">
        <v>0</v>
      </c>
      <c r="N1858" s="22">
        <v>0</v>
      </c>
    </row>
    <row r="1859" spans="1:14" x14ac:dyDescent="0.25">
      <c r="A1859" s="5" t="s">
        <v>5263</v>
      </c>
      <c r="B1859" s="5" t="s">
        <v>3590</v>
      </c>
      <c r="C1859" s="5" t="s">
        <v>849</v>
      </c>
      <c r="D1859" s="5" t="s">
        <v>3583</v>
      </c>
      <c r="E1859" s="5" t="s">
        <v>3584</v>
      </c>
      <c r="F1859" s="5" t="s">
        <v>853</v>
      </c>
      <c r="G1859" s="5" t="s">
        <v>3603</v>
      </c>
      <c r="H1859" s="51">
        <v>0</v>
      </c>
      <c r="I1859" s="22">
        <v>0</v>
      </c>
      <c r="J1859" s="22">
        <v>0</v>
      </c>
      <c r="K1859" s="22">
        <v>1536.99</v>
      </c>
      <c r="L1859" s="47">
        <v>1000</v>
      </c>
      <c r="M1859" s="22">
        <v>0</v>
      </c>
      <c r="N1859" s="22">
        <v>0</v>
      </c>
    </row>
    <row r="1860" spans="1:14" x14ac:dyDescent="0.25">
      <c r="A1860" s="5" t="s">
        <v>5264</v>
      </c>
      <c r="B1860" s="5" t="s">
        <v>3590</v>
      </c>
      <c r="C1860" s="5" t="s">
        <v>849</v>
      </c>
      <c r="D1860" s="5" t="s">
        <v>3583</v>
      </c>
      <c r="E1860" s="5" t="s">
        <v>3584</v>
      </c>
      <c r="F1860" s="5" t="s">
        <v>853</v>
      </c>
      <c r="G1860" s="5" t="s">
        <v>3603</v>
      </c>
      <c r="H1860" s="51">
        <v>0</v>
      </c>
      <c r="I1860" s="22">
        <v>0</v>
      </c>
      <c r="J1860" s="22">
        <v>0</v>
      </c>
      <c r="K1860" s="22">
        <v>1202.3599999999999</v>
      </c>
      <c r="L1860" s="47">
        <v>1000</v>
      </c>
      <c r="M1860" s="22">
        <v>0</v>
      </c>
      <c r="N1860" s="22">
        <v>0</v>
      </c>
    </row>
    <row r="1861" spans="1:14" x14ac:dyDescent="0.25">
      <c r="A1861" s="5" t="s">
        <v>5265</v>
      </c>
      <c r="B1861" s="5" t="s">
        <v>3590</v>
      </c>
      <c r="C1861" s="5" t="s">
        <v>849</v>
      </c>
      <c r="D1861" s="5" t="s">
        <v>3583</v>
      </c>
      <c r="E1861" s="5" t="s">
        <v>3584</v>
      </c>
      <c r="F1861" s="5" t="s">
        <v>853</v>
      </c>
      <c r="G1861" s="5" t="s">
        <v>3603</v>
      </c>
      <c r="H1861" s="51">
        <v>0</v>
      </c>
      <c r="I1861" s="22">
        <v>0</v>
      </c>
      <c r="J1861" s="22">
        <v>0</v>
      </c>
      <c r="K1861" s="22">
        <v>1492.22</v>
      </c>
      <c r="L1861" s="47">
        <v>1000</v>
      </c>
      <c r="M1861" s="22">
        <v>0</v>
      </c>
      <c r="N1861" s="22">
        <v>0</v>
      </c>
    </row>
    <row r="1862" spans="1:14" x14ac:dyDescent="0.25">
      <c r="A1862" s="5" t="s">
        <v>5266</v>
      </c>
      <c r="B1862" s="5" t="s">
        <v>3590</v>
      </c>
      <c r="C1862" s="5" t="s">
        <v>849</v>
      </c>
      <c r="D1862" s="5" t="s">
        <v>3583</v>
      </c>
      <c r="E1862" s="5" t="s">
        <v>3584</v>
      </c>
      <c r="F1862" s="5" t="s">
        <v>853</v>
      </c>
      <c r="G1862" s="5" t="s">
        <v>3603</v>
      </c>
      <c r="H1862" s="51">
        <v>0</v>
      </c>
      <c r="I1862" s="22">
        <v>0</v>
      </c>
      <c r="J1862" s="22">
        <v>0</v>
      </c>
      <c r="K1862" s="22">
        <v>1201.01</v>
      </c>
      <c r="L1862" s="47">
        <v>1000</v>
      </c>
      <c r="M1862" s="22">
        <v>0</v>
      </c>
      <c r="N1862" s="22">
        <v>0</v>
      </c>
    </row>
    <row r="1863" spans="1:14" x14ac:dyDescent="0.25">
      <c r="A1863" s="5" t="s">
        <v>5267</v>
      </c>
      <c r="B1863" s="5" t="s">
        <v>3590</v>
      </c>
      <c r="C1863" s="5" t="s">
        <v>849</v>
      </c>
      <c r="D1863" s="5" t="s">
        <v>3583</v>
      </c>
      <c r="E1863" s="5" t="s">
        <v>3584</v>
      </c>
      <c r="F1863" s="5" t="s">
        <v>853</v>
      </c>
      <c r="G1863" s="5" t="s">
        <v>3603</v>
      </c>
      <c r="H1863" s="51">
        <v>0</v>
      </c>
      <c r="I1863" s="22">
        <v>0</v>
      </c>
      <c r="J1863" s="22">
        <v>0</v>
      </c>
      <c r="K1863" s="22">
        <v>1122.99</v>
      </c>
      <c r="L1863" s="47">
        <v>1000</v>
      </c>
      <c r="M1863" s="22">
        <v>0</v>
      </c>
      <c r="N1863" s="22">
        <v>0</v>
      </c>
    </row>
    <row r="1864" spans="1:14" x14ac:dyDescent="0.25">
      <c r="A1864" s="5" t="s">
        <v>5268</v>
      </c>
      <c r="B1864" s="5" t="s">
        <v>3590</v>
      </c>
      <c r="C1864" s="5" t="s">
        <v>849</v>
      </c>
      <c r="D1864" s="5" t="s">
        <v>3583</v>
      </c>
      <c r="E1864" s="5" t="s">
        <v>3584</v>
      </c>
      <c r="F1864" s="5" t="s">
        <v>853</v>
      </c>
      <c r="G1864" s="5" t="s">
        <v>3603</v>
      </c>
      <c r="H1864" s="51">
        <v>0</v>
      </c>
      <c r="I1864" s="22">
        <v>0</v>
      </c>
      <c r="J1864" s="22">
        <v>0</v>
      </c>
      <c r="K1864" s="22">
        <v>1252.46</v>
      </c>
      <c r="L1864" s="47">
        <v>1000</v>
      </c>
      <c r="M1864" s="22">
        <v>0</v>
      </c>
      <c r="N1864" s="22">
        <v>0</v>
      </c>
    </row>
    <row r="1865" spans="1:14" hidden="1" x14ac:dyDescent="0.25">
      <c r="A1865" s="5" t="s">
        <v>5269</v>
      </c>
      <c r="B1865" s="5" t="s">
        <v>3586</v>
      </c>
      <c r="C1865" s="5" t="s">
        <v>849</v>
      </c>
      <c r="D1865" s="5" t="s">
        <v>3583</v>
      </c>
      <c r="E1865" s="5" t="s">
        <v>3584</v>
      </c>
      <c r="F1865" s="5" t="s">
        <v>853</v>
      </c>
      <c r="G1865" s="5" t="s">
        <v>3588</v>
      </c>
      <c r="H1865" s="51">
        <v>0</v>
      </c>
      <c r="I1865" s="22">
        <v>0</v>
      </c>
      <c r="J1865" s="22">
        <v>0</v>
      </c>
      <c r="K1865" s="22">
        <v>62.5</v>
      </c>
      <c r="L1865" s="47">
        <v>1000</v>
      </c>
      <c r="M1865" s="22">
        <v>0</v>
      </c>
      <c r="N1865" s="22">
        <v>0</v>
      </c>
    </row>
    <row r="1866" spans="1:14" hidden="1" x14ac:dyDescent="0.25">
      <c r="A1866" s="5" t="s">
        <v>5270</v>
      </c>
      <c r="B1866" s="5" t="s">
        <v>3586</v>
      </c>
      <c r="C1866" s="5" t="s">
        <v>849</v>
      </c>
      <c r="D1866" s="5" t="s">
        <v>3583</v>
      </c>
      <c r="E1866" s="5" t="s">
        <v>3584</v>
      </c>
      <c r="F1866" s="5" t="s">
        <v>853</v>
      </c>
      <c r="G1866" s="5" t="s">
        <v>3588</v>
      </c>
      <c r="H1866" s="51">
        <v>0</v>
      </c>
      <c r="I1866" s="22">
        <v>0</v>
      </c>
      <c r="J1866" s="22">
        <v>0</v>
      </c>
      <c r="K1866" s="22">
        <v>60.77</v>
      </c>
      <c r="L1866" s="47">
        <v>1000</v>
      </c>
      <c r="M1866" s="22">
        <v>0</v>
      </c>
      <c r="N1866" s="22">
        <v>0</v>
      </c>
    </row>
    <row r="1867" spans="1:14" hidden="1" x14ac:dyDescent="0.25">
      <c r="A1867" s="5" t="s">
        <v>5271</v>
      </c>
      <c r="B1867" s="5" t="s">
        <v>3586</v>
      </c>
      <c r="C1867" s="5" t="s">
        <v>849</v>
      </c>
      <c r="D1867" s="5" t="s">
        <v>3583</v>
      </c>
      <c r="E1867" s="5" t="s">
        <v>3584</v>
      </c>
      <c r="F1867" s="5" t="s">
        <v>853</v>
      </c>
      <c r="G1867" s="5" t="s">
        <v>3588</v>
      </c>
      <c r="H1867" s="51">
        <v>0</v>
      </c>
      <c r="I1867" s="22">
        <v>0</v>
      </c>
      <c r="J1867" s="22">
        <v>0</v>
      </c>
      <c r="K1867" s="22">
        <v>0</v>
      </c>
      <c r="L1867" s="47">
        <v>1000</v>
      </c>
      <c r="M1867" s="22">
        <v>0</v>
      </c>
      <c r="N1867" s="22">
        <v>0</v>
      </c>
    </row>
    <row r="1868" spans="1:14" hidden="1" x14ac:dyDescent="0.25">
      <c r="A1868" s="5" t="s">
        <v>5272</v>
      </c>
      <c r="B1868" s="5" t="s">
        <v>3586</v>
      </c>
      <c r="C1868" s="5" t="s">
        <v>849</v>
      </c>
      <c r="D1868" s="5" t="s">
        <v>3583</v>
      </c>
      <c r="E1868" s="5" t="s">
        <v>3584</v>
      </c>
      <c r="F1868" s="5" t="s">
        <v>853</v>
      </c>
      <c r="G1868" s="5" t="s">
        <v>3588</v>
      </c>
      <c r="H1868" s="51">
        <v>0</v>
      </c>
      <c r="I1868" s="22">
        <v>0</v>
      </c>
      <c r="J1868" s="22">
        <v>0</v>
      </c>
      <c r="K1868" s="22">
        <v>0</v>
      </c>
      <c r="L1868" s="47">
        <v>1000</v>
      </c>
      <c r="M1868" s="22">
        <v>0</v>
      </c>
      <c r="N1868" s="22">
        <v>0</v>
      </c>
    </row>
    <row r="1869" spans="1:14" hidden="1" x14ac:dyDescent="0.25">
      <c r="A1869" s="5" t="s">
        <v>5273</v>
      </c>
      <c r="B1869" s="5" t="s">
        <v>3586</v>
      </c>
      <c r="C1869" s="5" t="s">
        <v>849</v>
      </c>
      <c r="D1869" s="5" t="s">
        <v>3583</v>
      </c>
      <c r="E1869" s="5" t="s">
        <v>3584</v>
      </c>
      <c r="F1869" s="5" t="s">
        <v>853</v>
      </c>
      <c r="G1869" s="5" t="s">
        <v>3588</v>
      </c>
      <c r="H1869" s="51">
        <v>0</v>
      </c>
      <c r="I1869" s="22">
        <v>0</v>
      </c>
      <c r="J1869" s="22">
        <v>0</v>
      </c>
      <c r="K1869" s="22">
        <v>0</v>
      </c>
      <c r="L1869" s="47">
        <v>1000</v>
      </c>
      <c r="M1869" s="22">
        <v>0</v>
      </c>
      <c r="N1869" s="22">
        <v>0</v>
      </c>
    </row>
    <row r="1870" spans="1:14" hidden="1" x14ac:dyDescent="0.25">
      <c r="A1870" s="5" t="s">
        <v>5274</v>
      </c>
      <c r="B1870" s="5" t="s">
        <v>3586</v>
      </c>
      <c r="C1870" s="5" t="s">
        <v>849</v>
      </c>
      <c r="D1870" s="5" t="s">
        <v>3583</v>
      </c>
      <c r="E1870" s="5" t="s">
        <v>3584</v>
      </c>
      <c r="F1870" s="5" t="s">
        <v>853</v>
      </c>
      <c r="G1870" s="5" t="s">
        <v>3588</v>
      </c>
      <c r="H1870" s="51">
        <v>0</v>
      </c>
      <c r="I1870" s="22">
        <v>0</v>
      </c>
      <c r="J1870" s="22">
        <v>0</v>
      </c>
      <c r="K1870" s="22">
        <v>0</v>
      </c>
      <c r="L1870" s="47">
        <v>1000</v>
      </c>
      <c r="M1870" s="22">
        <v>0</v>
      </c>
      <c r="N1870" s="22">
        <v>0</v>
      </c>
    </row>
    <row r="1871" spans="1:14" hidden="1" x14ac:dyDescent="0.25">
      <c r="A1871" s="5" t="s">
        <v>5275</v>
      </c>
      <c r="B1871" s="5" t="s">
        <v>3586</v>
      </c>
      <c r="C1871" s="5" t="s">
        <v>849</v>
      </c>
      <c r="D1871" s="5" t="s">
        <v>3583</v>
      </c>
      <c r="E1871" s="5" t="s">
        <v>3584</v>
      </c>
      <c r="F1871" s="5" t="s">
        <v>853</v>
      </c>
      <c r="G1871" s="5" t="s">
        <v>3588</v>
      </c>
      <c r="H1871" s="51">
        <v>0</v>
      </c>
      <c r="I1871" s="22">
        <v>0</v>
      </c>
      <c r="J1871" s="22">
        <v>0</v>
      </c>
      <c r="K1871" s="22">
        <v>0</v>
      </c>
      <c r="L1871" s="47">
        <v>1000</v>
      </c>
      <c r="M1871" s="22">
        <v>0</v>
      </c>
      <c r="N1871" s="22">
        <v>0</v>
      </c>
    </row>
    <row r="1872" spans="1:14" hidden="1" x14ac:dyDescent="0.25">
      <c r="A1872" s="5" t="s">
        <v>5276</v>
      </c>
      <c r="B1872" s="5" t="s">
        <v>3586</v>
      </c>
      <c r="C1872" s="5" t="s">
        <v>849</v>
      </c>
      <c r="D1872" s="5" t="s">
        <v>3583</v>
      </c>
      <c r="E1872" s="5" t="s">
        <v>3584</v>
      </c>
      <c r="F1872" s="5" t="s">
        <v>853</v>
      </c>
      <c r="G1872" s="5" t="s">
        <v>3588</v>
      </c>
      <c r="H1872" s="51">
        <v>0</v>
      </c>
      <c r="I1872" s="22">
        <v>0</v>
      </c>
      <c r="J1872" s="22">
        <v>0</v>
      </c>
      <c r="K1872" s="22">
        <v>0</v>
      </c>
      <c r="L1872" s="47">
        <v>1000</v>
      </c>
      <c r="M1872" s="22">
        <v>0</v>
      </c>
      <c r="N1872" s="22">
        <v>0</v>
      </c>
    </row>
    <row r="1873" spans="1:14" hidden="1" x14ac:dyDescent="0.25">
      <c r="A1873" s="5" t="s">
        <v>5277</v>
      </c>
      <c r="B1873" s="5" t="s">
        <v>3586</v>
      </c>
      <c r="C1873" s="5" t="s">
        <v>849</v>
      </c>
      <c r="D1873" s="5" t="s">
        <v>3583</v>
      </c>
      <c r="E1873" s="5" t="s">
        <v>3584</v>
      </c>
      <c r="F1873" s="5" t="s">
        <v>853</v>
      </c>
      <c r="G1873" s="5" t="s">
        <v>3588</v>
      </c>
      <c r="H1873" s="51">
        <v>0</v>
      </c>
      <c r="I1873" s="22">
        <v>0</v>
      </c>
      <c r="J1873" s="22">
        <v>0</v>
      </c>
      <c r="K1873" s="22">
        <v>0</v>
      </c>
      <c r="L1873" s="47">
        <v>1000</v>
      </c>
      <c r="M1873" s="22">
        <v>0</v>
      </c>
      <c r="N1873" s="22">
        <v>0</v>
      </c>
    </row>
    <row r="1874" spans="1:14" hidden="1" x14ac:dyDescent="0.25">
      <c r="A1874" s="5" t="s">
        <v>5278</v>
      </c>
      <c r="B1874" s="5" t="s">
        <v>3586</v>
      </c>
      <c r="C1874" s="5" t="s">
        <v>849</v>
      </c>
      <c r="D1874" s="5" t="s">
        <v>3583</v>
      </c>
      <c r="E1874" s="5" t="s">
        <v>3584</v>
      </c>
      <c r="F1874" s="5" t="s">
        <v>853</v>
      </c>
      <c r="G1874" s="5" t="s">
        <v>3588</v>
      </c>
      <c r="H1874" s="51">
        <v>0</v>
      </c>
      <c r="I1874" s="22">
        <v>0</v>
      </c>
      <c r="J1874" s="22">
        <v>0</v>
      </c>
      <c r="K1874" s="22">
        <v>0</v>
      </c>
      <c r="L1874" s="47">
        <v>1000</v>
      </c>
      <c r="M1874" s="22">
        <v>0</v>
      </c>
      <c r="N1874" s="22">
        <v>0</v>
      </c>
    </row>
    <row r="1875" spans="1:14" hidden="1" x14ac:dyDescent="0.25">
      <c r="A1875" s="5" t="s">
        <v>5279</v>
      </c>
      <c r="B1875" s="5" t="s">
        <v>3586</v>
      </c>
      <c r="C1875" s="5" t="s">
        <v>849</v>
      </c>
      <c r="D1875" s="5" t="s">
        <v>3583</v>
      </c>
      <c r="E1875" s="5" t="s">
        <v>3584</v>
      </c>
      <c r="F1875" s="5" t="s">
        <v>853</v>
      </c>
      <c r="G1875" s="5" t="s">
        <v>3588</v>
      </c>
      <c r="H1875" s="51">
        <v>0</v>
      </c>
      <c r="I1875" s="22">
        <v>0</v>
      </c>
      <c r="J1875" s="22">
        <v>0</v>
      </c>
      <c r="K1875" s="22">
        <v>0</v>
      </c>
      <c r="L1875" s="47">
        <v>1000</v>
      </c>
      <c r="M1875" s="22">
        <v>0</v>
      </c>
      <c r="N1875" s="22">
        <v>0</v>
      </c>
    </row>
    <row r="1876" spans="1:14" hidden="1" x14ac:dyDescent="0.25">
      <c r="A1876" s="5" t="s">
        <v>5280</v>
      </c>
      <c r="B1876" s="5" t="s">
        <v>3586</v>
      </c>
      <c r="C1876" s="5" t="s">
        <v>849</v>
      </c>
      <c r="D1876" s="5" t="s">
        <v>3583</v>
      </c>
      <c r="E1876" s="5" t="s">
        <v>3584</v>
      </c>
      <c r="F1876" s="5" t="s">
        <v>853</v>
      </c>
      <c r="G1876" s="5" t="s">
        <v>3588</v>
      </c>
      <c r="H1876" s="51">
        <v>0</v>
      </c>
      <c r="I1876" s="22">
        <v>0</v>
      </c>
      <c r="J1876" s="22">
        <v>0</v>
      </c>
      <c r="K1876" s="22">
        <v>0</v>
      </c>
      <c r="L1876" s="47">
        <v>1000</v>
      </c>
      <c r="M1876" s="22">
        <v>0</v>
      </c>
      <c r="N1876" s="22">
        <v>0</v>
      </c>
    </row>
    <row r="1877" spans="1:14" hidden="1" x14ac:dyDescent="0.25">
      <c r="A1877" s="5" t="s">
        <v>5281</v>
      </c>
      <c r="B1877" s="5" t="s">
        <v>3586</v>
      </c>
      <c r="C1877" s="5" t="s">
        <v>849</v>
      </c>
      <c r="D1877" s="5" t="s">
        <v>3583</v>
      </c>
      <c r="E1877" s="5" t="s">
        <v>3584</v>
      </c>
      <c r="F1877" s="5" t="s">
        <v>853</v>
      </c>
      <c r="G1877" s="5" t="s">
        <v>3603</v>
      </c>
      <c r="H1877" s="51">
        <v>0</v>
      </c>
      <c r="I1877" s="22">
        <v>0</v>
      </c>
      <c r="J1877" s="22">
        <v>0</v>
      </c>
      <c r="K1877" s="22">
        <v>0</v>
      </c>
      <c r="L1877" s="47">
        <v>1000</v>
      </c>
      <c r="M1877" s="22">
        <v>0</v>
      </c>
      <c r="N1877" s="22">
        <v>0</v>
      </c>
    </row>
    <row r="1878" spans="1:14" hidden="1" x14ac:dyDescent="0.25">
      <c r="A1878" s="5" t="s">
        <v>5282</v>
      </c>
      <c r="B1878" s="5" t="s">
        <v>3586</v>
      </c>
      <c r="C1878" s="5" t="s">
        <v>849</v>
      </c>
      <c r="D1878" s="5" t="s">
        <v>3583</v>
      </c>
      <c r="E1878" s="5" t="s">
        <v>3584</v>
      </c>
      <c r="F1878" s="5" t="s">
        <v>853</v>
      </c>
      <c r="G1878" s="5" t="s">
        <v>3603</v>
      </c>
      <c r="H1878" s="51">
        <v>0</v>
      </c>
      <c r="I1878" s="22">
        <v>0</v>
      </c>
      <c r="J1878" s="22">
        <v>0</v>
      </c>
      <c r="K1878" s="22">
        <v>0</v>
      </c>
      <c r="L1878" s="47">
        <v>1000</v>
      </c>
      <c r="M1878" s="22">
        <v>0</v>
      </c>
      <c r="N1878" s="22">
        <v>0</v>
      </c>
    </row>
    <row r="1879" spans="1:14" hidden="1" x14ac:dyDescent="0.25">
      <c r="A1879" s="5" t="s">
        <v>5283</v>
      </c>
      <c r="B1879" s="5" t="s">
        <v>3586</v>
      </c>
      <c r="C1879" s="5" t="s">
        <v>849</v>
      </c>
      <c r="D1879" s="5" t="s">
        <v>3583</v>
      </c>
      <c r="E1879" s="5" t="s">
        <v>3584</v>
      </c>
      <c r="F1879" s="5" t="s">
        <v>853</v>
      </c>
      <c r="G1879" s="5" t="s">
        <v>3603</v>
      </c>
      <c r="H1879" s="51">
        <v>0</v>
      </c>
      <c r="I1879" s="22">
        <v>0</v>
      </c>
      <c r="J1879" s="22">
        <v>0</v>
      </c>
      <c r="K1879" s="22">
        <v>0</v>
      </c>
      <c r="L1879" s="47">
        <v>1000</v>
      </c>
      <c r="M1879" s="22">
        <v>0</v>
      </c>
      <c r="N1879" s="22">
        <v>0</v>
      </c>
    </row>
    <row r="1880" spans="1:14" hidden="1" x14ac:dyDescent="0.25">
      <c r="A1880" s="5" t="s">
        <v>5284</v>
      </c>
      <c r="B1880" s="5" t="s">
        <v>3586</v>
      </c>
      <c r="C1880" s="5" t="s">
        <v>849</v>
      </c>
      <c r="D1880" s="5" t="s">
        <v>3583</v>
      </c>
      <c r="E1880" s="5" t="s">
        <v>3584</v>
      </c>
      <c r="F1880" s="5" t="s">
        <v>853</v>
      </c>
      <c r="G1880" s="5" t="s">
        <v>3603</v>
      </c>
      <c r="H1880" s="51">
        <v>0</v>
      </c>
      <c r="I1880" s="22">
        <v>0</v>
      </c>
      <c r="J1880" s="22">
        <v>0</v>
      </c>
      <c r="K1880" s="22">
        <v>0</v>
      </c>
      <c r="L1880" s="47">
        <v>1000</v>
      </c>
      <c r="M1880" s="22">
        <v>0</v>
      </c>
      <c r="N1880" s="22">
        <v>0</v>
      </c>
    </row>
    <row r="1881" spans="1:14" hidden="1" x14ac:dyDescent="0.25">
      <c r="A1881" s="5" t="s">
        <v>5285</v>
      </c>
      <c r="B1881" s="5" t="s">
        <v>3586</v>
      </c>
      <c r="C1881" s="5" t="s">
        <v>849</v>
      </c>
      <c r="D1881" s="5" t="s">
        <v>3583</v>
      </c>
      <c r="E1881" s="5" t="s">
        <v>3584</v>
      </c>
      <c r="F1881" s="5" t="s">
        <v>853</v>
      </c>
      <c r="G1881" s="5" t="s">
        <v>3603</v>
      </c>
      <c r="H1881" s="51">
        <v>0</v>
      </c>
      <c r="I1881" s="22">
        <v>0</v>
      </c>
      <c r="J1881" s="22">
        <v>0</v>
      </c>
      <c r="K1881" s="22">
        <v>0</v>
      </c>
      <c r="L1881" s="47">
        <v>1000</v>
      </c>
      <c r="M1881" s="22">
        <v>0</v>
      </c>
      <c r="N1881" s="22">
        <v>0</v>
      </c>
    </row>
    <row r="1882" spans="1:14" hidden="1" x14ac:dyDescent="0.25">
      <c r="A1882" s="5" t="s">
        <v>5286</v>
      </c>
      <c r="B1882" s="5" t="s">
        <v>3586</v>
      </c>
      <c r="C1882" s="5" t="s">
        <v>849</v>
      </c>
      <c r="D1882" s="5" t="s">
        <v>3583</v>
      </c>
      <c r="E1882" s="5" t="s">
        <v>3584</v>
      </c>
      <c r="F1882" s="5" t="s">
        <v>853</v>
      </c>
      <c r="G1882" s="5" t="s">
        <v>3588</v>
      </c>
      <c r="H1882" s="51">
        <v>0</v>
      </c>
      <c r="I1882" s="22">
        <v>0</v>
      </c>
      <c r="J1882" s="22">
        <v>243.72</v>
      </c>
      <c r="K1882" s="22">
        <v>236.11</v>
      </c>
      <c r="L1882" s="47">
        <v>1000</v>
      </c>
      <c r="M1882" s="22">
        <v>0</v>
      </c>
      <c r="N1882" s="22">
        <v>0</v>
      </c>
    </row>
    <row r="1883" spans="1:14" hidden="1" x14ac:dyDescent="0.25">
      <c r="A1883" s="5" t="s">
        <v>5287</v>
      </c>
      <c r="B1883" s="5" t="s">
        <v>3597</v>
      </c>
      <c r="C1883" s="5" t="s">
        <v>849</v>
      </c>
      <c r="D1883" s="5" t="s">
        <v>3583</v>
      </c>
      <c r="E1883" s="5" t="s">
        <v>3584</v>
      </c>
      <c r="F1883" s="5" t="s">
        <v>853</v>
      </c>
      <c r="G1883" s="5" t="s">
        <v>3588</v>
      </c>
      <c r="H1883" s="51">
        <v>0</v>
      </c>
      <c r="I1883" s="22">
        <v>0</v>
      </c>
      <c r="J1883" s="22">
        <v>49.79</v>
      </c>
      <c r="K1883" s="22">
        <v>57.22</v>
      </c>
      <c r="L1883" s="47">
        <v>1000</v>
      </c>
      <c r="M1883" s="22">
        <v>0</v>
      </c>
      <c r="N1883" s="22">
        <v>0</v>
      </c>
    </row>
    <row r="1884" spans="1:14" hidden="1" x14ac:dyDescent="0.25">
      <c r="A1884" s="5" t="s">
        <v>5287</v>
      </c>
      <c r="B1884" s="5" t="s">
        <v>3592</v>
      </c>
      <c r="C1884" s="5" t="s">
        <v>849</v>
      </c>
      <c r="D1884" s="5" t="s">
        <v>3583</v>
      </c>
      <c r="E1884" s="5" t="s">
        <v>3584</v>
      </c>
      <c r="F1884" s="5" t="s">
        <v>853</v>
      </c>
      <c r="G1884" s="5" t="s">
        <v>3588</v>
      </c>
      <c r="H1884" s="51">
        <v>0</v>
      </c>
      <c r="I1884" s="22">
        <v>0</v>
      </c>
      <c r="J1884" s="22">
        <v>0</v>
      </c>
      <c r="K1884" s="22">
        <v>58.8</v>
      </c>
      <c r="L1884" s="47">
        <v>1000</v>
      </c>
      <c r="M1884" s="22">
        <v>0</v>
      </c>
      <c r="N1884" s="22">
        <v>0</v>
      </c>
    </row>
    <row r="1885" spans="1:14" x14ac:dyDescent="0.25">
      <c r="A1885" s="5" t="s">
        <v>5288</v>
      </c>
      <c r="B1885" s="5" t="s">
        <v>3590</v>
      </c>
      <c r="C1885" s="5" t="s">
        <v>849</v>
      </c>
      <c r="D1885" s="5" t="s">
        <v>3583</v>
      </c>
      <c r="E1885" s="5" t="s">
        <v>3584</v>
      </c>
      <c r="F1885" s="5" t="s">
        <v>853</v>
      </c>
      <c r="G1885" s="5" t="s">
        <v>3588</v>
      </c>
      <c r="H1885" s="51">
        <v>0</v>
      </c>
      <c r="I1885" s="22">
        <v>0</v>
      </c>
      <c r="J1885" s="22">
        <v>115.42</v>
      </c>
      <c r="K1885" s="22">
        <v>125.39</v>
      </c>
      <c r="L1885" s="47">
        <v>1000</v>
      </c>
      <c r="M1885" s="22">
        <v>0</v>
      </c>
      <c r="N1885" s="22">
        <v>0</v>
      </c>
    </row>
    <row r="1886" spans="1:14" x14ac:dyDescent="0.25">
      <c r="A1886" s="5" t="s">
        <v>5289</v>
      </c>
      <c r="B1886" s="5" t="s">
        <v>3590</v>
      </c>
      <c r="C1886" s="5" t="s">
        <v>849</v>
      </c>
      <c r="D1886" s="5" t="s">
        <v>3583</v>
      </c>
      <c r="E1886" s="5" t="s">
        <v>3584</v>
      </c>
      <c r="F1886" s="5" t="s">
        <v>853</v>
      </c>
      <c r="G1886" s="5" t="s">
        <v>3588</v>
      </c>
      <c r="H1886" s="51">
        <v>0</v>
      </c>
      <c r="I1886" s="22">
        <v>0</v>
      </c>
      <c r="J1886" s="22">
        <v>422.01</v>
      </c>
      <c r="K1886" s="22">
        <v>432.14</v>
      </c>
      <c r="L1886" s="47">
        <v>1000</v>
      </c>
      <c r="M1886" s="22">
        <v>0</v>
      </c>
      <c r="N1886" s="22">
        <v>0</v>
      </c>
    </row>
    <row r="1887" spans="1:14" x14ac:dyDescent="0.25">
      <c r="A1887" s="5" t="s">
        <v>5290</v>
      </c>
      <c r="B1887" s="5" t="s">
        <v>3590</v>
      </c>
      <c r="C1887" s="5" t="s">
        <v>849</v>
      </c>
      <c r="D1887" s="5" t="s">
        <v>3583</v>
      </c>
      <c r="E1887" s="5" t="s">
        <v>3584</v>
      </c>
      <c r="F1887" s="5" t="s">
        <v>853</v>
      </c>
      <c r="G1887" s="5" t="s">
        <v>3603</v>
      </c>
      <c r="H1887" s="51">
        <v>0</v>
      </c>
      <c r="I1887" s="22">
        <v>0</v>
      </c>
      <c r="J1887" s="22">
        <v>0</v>
      </c>
      <c r="K1887" s="22">
        <v>361.57</v>
      </c>
      <c r="L1887" s="47">
        <v>1000</v>
      </c>
      <c r="M1887" s="22">
        <v>0</v>
      </c>
      <c r="N1887" s="22">
        <v>0</v>
      </c>
    </row>
    <row r="1888" spans="1:14" hidden="1" x14ac:dyDescent="0.25">
      <c r="A1888" s="5" t="s">
        <v>5291</v>
      </c>
      <c r="B1888" s="5" t="s">
        <v>3586</v>
      </c>
      <c r="C1888" s="5" t="s">
        <v>849</v>
      </c>
      <c r="D1888" s="5" t="s">
        <v>3583</v>
      </c>
      <c r="E1888" s="5" t="s">
        <v>3584</v>
      </c>
      <c r="F1888" s="5" t="s">
        <v>853</v>
      </c>
      <c r="G1888" s="5" t="s">
        <v>3603</v>
      </c>
      <c r="H1888" s="51">
        <v>0</v>
      </c>
      <c r="I1888" s="22">
        <v>0</v>
      </c>
      <c r="J1888" s="22">
        <v>2443.5300000000002</v>
      </c>
      <c r="K1888" s="22">
        <v>1768.95</v>
      </c>
      <c r="L1888" s="47">
        <v>1000</v>
      </c>
      <c r="M1888" s="22">
        <v>0</v>
      </c>
      <c r="N1888" s="22">
        <v>0</v>
      </c>
    </row>
    <row r="1889" spans="1:14" hidden="1" x14ac:dyDescent="0.25">
      <c r="A1889" s="5" t="s">
        <v>5292</v>
      </c>
      <c r="B1889" s="5" t="s">
        <v>3586</v>
      </c>
      <c r="C1889" s="5" t="s">
        <v>849</v>
      </c>
      <c r="D1889" s="5" t="s">
        <v>3583</v>
      </c>
      <c r="E1889" s="5" t="s">
        <v>3584</v>
      </c>
      <c r="F1889" s="5" t="s">
        <v>851</v>
      </c>
      <c r="G1889" s="5" t="s">
        <v>3588</v>
      </c>
      <c r="H1889" s="51">
        <v>36144</v>
      </c>
      <c r="I1889" s="22">
        <v>52330</v>
      </c>
      <c r="J1889" s="22">
        <v>1447.82</v>
      </c>
      <c r="K1889" s="22">
        <v>1417.5</v>
      </c>
      <c r="L1889" s="47">
        <v>1000</v>
      </c>
      <c r="M1889" s="22">
        <v>52330</v>
      </c>
      <c r="N1889" s="22">
        <v>0</v>
      </c>
    </row>
    <row r="1890" spans="1:14" x14ac:dyDescent="0.25">
      <c r="A1890" s="5" t="s">
        <v>5293</v>
      </c>
      <c r="B1890" s="5" t="s">
        <v>3590</v>
      </c>
      <c r="C1890" s="5" t="s">
        <v>849</v>
      </c>
      <c r="D1890" s="5" t="s">
        <v>3583</v>
      </c>
      <c r="E1890" s="5" t="s">
        <v>3584</v>
      </c>
      <c r="F1890" s="5" t="s">
        <v>853</v>
      </c>
      <c r="G1890" s="5" t="s">
        <v>3603</v>
      </c>
      <c r="H1890" s="51">
        <v>0</v>
      </c>
      <c r="I1890" s="22">
        <v>0</v>
      </c>
      <c r="J1890" s="22">
        <v>0</v>
      </c>
      <c r="K1890" s="22">
        <v>710</v>
      </c>
      <c r="L1890" s="47">
        <v>1000</v>
      </c>
      <c r="M1890" s="22">
        <v>0</v>
      </c>
      <c r="N1890" s="22">
        <v>0</v>
      </c>
    </row>
    <row r="1891" spans="1:14" x14ac:dyDescent="0.25">
      <c r="A1891" s="5" t="s">
        <v>5294</v>
      </c>
      <c r="B1891" s="5" t="s">
        <v>3590</v>
      </c>
      <c r="C1891" s="5" t="s">
        <v>849</v>
      </c>
      <c r="D1891" s="5" t="s">
        <v>3583</v>
      </c>
      <c r="E1891" s="5" t="s">
        <v>3584</v>
      </c>
      <c r="F1891" s="5" t="s">
        <v>853</v>
      </c>
      <c r="G1891" s="5" t="s">
        <v>3588</v>
      </c>
      <c r="H1891" s="51">
        <v>0</v>
      </c>
      <c r="I1891" s="22">
        <v>0</v>
      </c>
      <c r="J1891" s="22">
        <v>104.34</v>
      </c>
      <c r="K1891" s="22">
        <v>113.35</v>
      </c>
      <c r="L1891" s="47">
        <v>1000</v>
      </c>
      <c r="M1891" s="22">
        <v>0</v>
      </c>
      <c r="N1891" s="22">
        <v>0</v>
      </c>
    </row>
    <row r="1892" spans="1:14" x14ac:dyDescent="0.25">
      <c r="A1892" s="5" t="s">
        <v>5295</v>
      </c>
      <c r="B1892" s="5" t="s">
        <v>3590</v>
      </c>
      <c r="C1892" s="5" t="s">
        <v>849</v>
      </c>
      <c r="D1892" s="5" t="s">
        <v>3583</v>
      </c>
      <c r="E1892" s="5" t="s">
        <v>3584</v>
      </c>
      <c r="F1892" s="5" t="s">
        <v>853</v>
      </c>
      <c r="G1892" s="5" t="s">
        <v>3588</v>
      </c>
      <c r="H1892" s="51">
        <v>0</v>
      </c>
      <c r="I1892" s="22">
        <v>0</v>
      </c>
      <c r="J1892" s="22">
        <v>17.27</v>
      </c>
      <c r="K1892" s="22">
        <v>17.27</v>
      </c>
      <c r="L1892" s="47">
        <v>1000</v>
      </c>
      <c r="M1892" s="22">
        <v>0</v>
      </c>
      <c r="N1892" s="22">
        <v>0</v>
      </c>
    </row>
    <row r="1893" spans="1:14" x14ac:dyDescent="0.25">
      <c r="A1893" s="5" t="s">
        <v>5296</v>
      </c>
      <c r="B1893" s="5" t="s">
        <v>3590</v>
      </c>
      <c r="C1893" s="5" t="s">
        <v>849</v>
      </c>
      <c r="D1893" s="5" t="s">
        <v>3583</v>
      </c>
      <c r="E1893" s="5" t="s">
        <v>3584</v>
      </c>
      <c r="F1893" s="5" t="s">
        <v>853</v>
      </c>
      <c r="G1893" s="5" t="s">
        <v>3588</v>
      </c>
      <c r="H1893" s="51">
        <v>0</v>
      </c>
      <c r="I1893" s="22">
        <v>0</v>
      </c>
      <c r="J1893" s="22">
        <v>396.73</v>
      </c>
      <c r="K1893" s="22">
        <v>430.99</v>
      </c>
      <c r="L1893" s="47">
        <v>1000</v>
      </c>
      <c r="M1893" s="22">
        <v>0</v>
      </c>
      <c r="N1893" s="22">
        <v>0</v>
      </c>
    </row>
    <row r="1894" spans="1:14" x14ac:dyDescent="0.25">
      <c r="A1894" s="5" t="s">
        <v>5297</v>
      </c>
      <c r="B1894" s="5" t="s">
        <v>3590</v>
      </c>
      <c r="C1894" s="5" t="s">
        <v>849</v>
      </c>
      <c r="D1894" s="5" t="s">
        <v>3583</v>
      </c>
      <c r="E1894" s="5" t="s">
        <v>3584</v>
      </c>
      <c r="F1894" s="5" t="s">
        <v>853</v>
      </c>
      <c r="G1894" s="5" t="s">
        <v>3603</v>
      </c>
      <c r="H1894" s="51">
        <v>0</v>
      </c>
      <c r="I1894" s="22">
        <v>0</v>
      </c>
      <c r="J1894" s="22">
        <v>0</v>
      </c>
      <c r="K1894" s="22">
        <v>505.94</v>
      </c>
      <c r="L1894" s="47">
        <v>1000</v>
      </c>
      <c r="M1894" s="22">
        <v>0</v>
      </c>
      <c r="N1894" s="22">
        <v>0</v>
      </c>
    </row>
    <row r="1895" spans="1:14" x14ac:dyDescent="0.25">
      <c r="A1895" s="5" t="s">
        <v>5298</v>
      </c>
      <c r="B1895" s="5" t="s">
        <v>3590</v>
      </c>
      <c r="C1895" s="5" t="s">
        <v>849</v>
      </c>
      <c r="D1895" s="5" t="s">
        <v>3583</v>
      </c>
      <c r="E1895" s="5" t="s">
        <v>3584</v>
      </c>
      <c r="F1895" s="5" t="s">
        <v>853</v>
      </c>
      <c r="G1895" s="5" t="s">
        <v>3588</v>
      </c>
      <c r="H1895" s="51">
        <v>0</v>
      </c>
      <c r="I1895" s="22">
        <v>0</v>
      </c>
      <c r="J1895" s="22">
        <v>385.18</v>
      </c>
      <c r="K1895" s="22">
        <v>418.45</v>
      </c>
      <c r="L1895" s="47">
        <v>1000</v>
      </c>
      <c r="M1895" s="22">
        <v>0</v>
      </c>
      <c r="N1895" s="22">
        <v>0</v>
      </c>
    </row>
    <row r="1896" spans="1:14" x14ac:dyDescent="0.25">
      <c r="A1896" s="5" t="s">
        <v>5299</v>
      </c>
      <c r="B1896" s="5" t="s">
        <v>3590</v>
      </c>
      <c r="C1896" s="5" t="s">
        <v>849</v>
      </c>
      <c r="D1896" s="5" t="s">
        <v>3583</v>
      </c>
      <c r="E1896" s="5" t="s">
        <v>3584</v>
      </c>
      <c r="F1896" s="5" t="s">
        <v>853</v>
      </c>
      <c r="G1896" s="5" t="s">
        <v>3603</v>
      </c>
      <c r="H1896" s="51">
        <v>0</v>
      </c>
      <c r="I1896" s="22">
        <v>0</v>
      </c>
      <c r="J1896" s="22">
        <v>0</v>
      </c>
      <c r="K1896" s="22">
        <v>720.29</v>
      </c>
      <c r="L1896" s="47">
        <v>1000</v>
      </c>
      <c r="M1896" s="22">
        <v>0</v>
      </c>
      <c r="N1896" s="22">
        <v>0</v>
      </c>
    </row>
    <row r="1897" spans="1:14" hidden="1" x14ac:dyDescent="0.25">
      <c r="A1897" s="5" t="s">
        <v>5300</v>
      </c>
      <c r="B1897" s="5" t="s">
        <v>3586</v>
      </c>
      <c r="C1897" s="5" t="s">
        <v>849</v>
      </c>
      <c r="D1897" s="5" t="s">
        <v>3583</v>
      </c>
      <c r="E1897" s="5" t="s">
        <v>3584</v>
      </c>
      <c r="F1897" s="5" t="s">
        <v>853</v>
      </c>
      <c r="G1897" s="5" t="s">
        <v>3603</v>
      </c>
      <c r="H1897" s="51">
        <v>0</v>
      </c>
      <c r="I1897" s="22">
        <v>0</v>
      </c>
      <c r="J1897" s="22">
        <v>0</v>
      </c>
      <c r="K1897" s="22">
        <v>512.36</v>
      </c>
      <c r="L1897" s="47">
        <v>1000</v>
      </c>
      <c r="M1897" s="22">
        <v>0</v>
      </c>
      <c r="N1897" s="22">
        <v>0</v>
      </c>
    </row>
    <row r="1898" spans="1:14" hidden="1" x14ac:dyDescent="0.25">
      <c r="A1898" s="5" t="s">
        <v>5301</v>
      </c>
      <c r="B1898" s="5" t="s">
        <v>3586</v>
      </c>
      <c r="C1898" s="5" t="s">
        <v>849</v>
      </c>
      <c r="D1898" s="5" t="s">
        <v>3583</v>
      </c>
      <c r="E1898" s="5" t="s">
        <v>3584</v>
      </c>
      <c r="F1898" s="5" t="s">
        <v>853</v>
      </c>
      <c r="G1898" s="5" t="s">
        <v>3603</v>
      </c>
      <c r="H1898" s="51">
        <v>0</v>
      </c>
      <c r="I1898" s="22">
        <v>0</v>
      </c>
      <c r="J1898" s="22">
        <v>3321.68</v>
      </c>
      <c r="K1898" s="22">
        <v>4569.54</v>
      </c>
      <c r="L1898" s="47">
        <v>1000</v>
      </c>
      <c r="M1898" s="22">
        <v>0</v>
      </c>
      <c r="N1898" s="22">
        <v>0</v>
      </c>
    </row>
    <row r="1899" spans="1:14" hidden="1" x14ac:dyDescent="0.25">
      <c r="A1899" s="5" t="s">
        <v>5302</v>
      </c>
      <c r="B1899" s="5" t="s">
        <v>3586</v>
      </c>
      <c r="C1899" s="5" t="s">
        <v>849</v>
      </c>
      <c r="D1899" s="5" t="s">
        <v>3583</v>
      </c>
      <c r="E1899" s="5" t="s">
        <v>3584</v>
      </c>
      <c r="F1899" s="5" t="s">
        <v>853</v>
      </c>
      <c r="G1899" s="5" t="s">
        <v>3603</v>
      </c>
      <c r="H1899" s="51">
        <v>0</v>
      </c>
      <c r="I1899" s="22">
        <v>0</v>
      </c>
      <c r="J1899" s="22">
        <v>4846</v>
      </c>
      <c r="K1899" s="22">
        <v>4905.4399999999996</v>
      </c>
      <c r="L1899" s="47">
        <v>1000</v>
      </c>
      <c r="M1899" s="22">
        <v>0</v>
      </c>
      <c r="N1899" s="22">
        <v>0</v>
      </c>
    </row>
    <row r="1900" spans="1:14" x14ac:dyDescent="0.25">
      <c r="A1900" s="5" t="s">
        <v>5303</v>
      </c>
      <c r="B1900" s="5" t="s">
        <v>3590</v>
      </c>
      <c r="C1900" s="5" t="s">
        <v>849</v>
      </c>
      <c r="D1900" s="5" t="s">
        <v>3583</v>
      </c>
      <c r="E1900" s="5" t="s">
        <v>3584</v>
      </c>
      <c r="F1900" s="5" t="s">
        <v>853</v>
      </c>
      <c r="G1900" s="5" t="s">
        <v>3603</v>
      </c>
      <c r="H1900" s="51">
        <v>0</v>
      </c>
      <c r="I1900" s="22">
        <v>0</v>
      </c>
      <c r="J1900" s="22">
        <v>0</v>
      </c>
      <c r="K1900" s="22">
        <v>681</v>
      </c>
      <c r="L1900" s="47">
        <v>1000</v>
      </c>
      <c r="M1900" s="22">
        <v>0</v>
      </c>
      <c r="N1900" s="22">
        <v>0</v>
      </c>
    </row>
    <row r="1901" spans="1:14" x14ac:dyDescent="0.25">
      <c r="A1901" s="5" t="s">
        <v>5304</v>
      </c>
      <c r="B1901" s="5" t="s">
        <v>3590</v>
      </c>
      <c r="C1901" s="5" t="s">
        <v>849</v>
      </c>
      <c r="D1901" s="5" t="s">
        <v>3583</v>
      </c>
      <c r="E1901" s="5" t="s">
        <v>3584</v>
      </c>
      <c r="F1901" s="5" t="s">
        <v>853</v>
      </c>
      <c r="G1901" s="5" t="s">
        <v>3603</v>
      </c>
      <c r="H1901" s="51">
        <v>0</v>
      </c>
      <c r="I1901" s="22">
        <v>0</v>
      </c>
      <c r="J1901" s="22">
        <v>0</v>
      </c>
      <c r="K1901" s="22">
        <v>708.26</v>
      </c>
      <c r="L1901" s="47">
        <v>1000</v>
      </c>
      <c r="M1901" s="22">
        <v>0</v>
      </c>
      <c r="N1901" s="22">
        <v>0</v>
      </c>
    </row>
    <row r="1902" spans="1:14" x14ac:dyDescent="0.25">
      <c r="A1902" s="5" t="s">
        <v>5305</v>
      </c>
      <c r="B1902" s="5" t="s">
        <v>3590</v>
      </c>
      <c r="C1902" s="5" t="s">
        <v>849</v>
      </c>
      <c r="D1902" s="5" t="s">
        <v>3583</v>
      </c>
      <c r="E1902" s="5" t="s">
        <v>3584</v>
      </c>
      <c r="F1902" s="5" t="s">
        <v>853</v>
      </c>
      <c r="G1902" s="5" t="s">
        <v>3603</v>
      </c>
      <c r="H1902" s="51">
        <v>0</v>
      </c>
      <c r="I1902" s="22">
        <v>0</v>
      </c>
      <c r="J1902" s="22">
        <v>0</v>
      </c>
      <c r="K1902" s="22">
        <v>598.83000000000004</v>
      </c>
      <c r="L1902" s="47">
        <v>1000</v>
      </c>
      <c r="M1902" s="22">
        <v>0</v>
      </c>
      <c r="N1902" s="22">
        <v>0</v>
      </c>
    </row>
    <row r="1903" spans="1:14" x14ac:dyDescent="0.25">
      <c r="A1903" s="5" t="s">
        <v>5306</v>
      </c>
      <c r="B1903" s="5" t="s">
        <v>3590</v>
      </c>
      <c r="C1903" s="5" t="s">
        <v>849</v>
      </c>
      <c r="D1903" s="5" t="s">
        <v>3583</v>
      </c>
      <c r="E1903" s="5" t="s">
        <v>3584</v>
      </c>
      <c r="F1903" s="5" t="s">
        <v>853</v>
      </c>
      <c r="G1903" s="5" t="s">
        <v>3603</v>
      </c>
      <c r="H1903" s="51">
        <v>0</v>
      </c>
      <c r="I1903" s="22">
        <v>0</v>
      </c>
      <c r="J1903" s="22">
        <v>0</v>
      </c>
      <c r="K1903" s="22">
        <v>844.8</v>
      </c>
      <c r="L1903" s="47">
        <v>1000</v>
      </c>
      <c r="M1903" s="22">
        <v>0</v>
      </c>
      <c r="N1903" s="22">
        <v>0</v>
      </c>
    </row>
    <row r="1904" spans="1:14" x14ac:dyDescent="0.25">
      <c r="A1904" s="5" t="s">
        <v>5307</v>
      </c>
      <c r="B1904" s="5" t="s">
        <v>3590</v>
      </c>
      <c r="C1904" s="5" t="s">
        <v>849</v>
      </c>
      <c r="D1904" s="5" t="s">
        <v>3583</v>
      </c>
      <c r="E1904" s="5" t="s">
        <v>3584</v>
      </c>
      <c r="F1904" s="5" t="s">
        <v>853</v>
      </c>
      <c r="G1904" s="5" t="s">
        <v>3603</v>
      </c>
      <c r="H1904" s="51">
        <v>0</v>
      </c>
      <c r="I1904" s="22">
        <v>0</v>
      </c>
      <c r="J1904" s="22">
        <v>0</v>
      </c>
      <c r="K1904" s="22">
        <v>1700.84</v>
      </c>
      <c r="L1904" s="47">
        <v>1000</v>
      </c>
      <c r="M1904" s="22">
        <v>0</v>
      </c>
      <c r="N1904" s="22">
        <v>0</v>
      </c>
    </row>
    <row r="1905" spans="1:14" hidden="1" x14ac:dyDescent="0.25">
      <c r="A1905" s="5" t="s">
        <v>5308</v>
      </c>
      <c r="B1905" s="5" t="s">
        <v>3606</v>
      </c>
      <c r="C1905" s="5" t="s">
        <v>849</v>
      </c>
      <c r="D1905" s="5" t="s">
        <v>3583</v>
      </c>
      <c r="E1905" s="5" t="s">
        <v>3584</v>
      </c>
      <c r="F1905" s="5" t="s">
        <v>853</v>
      </c>
      <c r="G1905" s="5" t="s">
        <v>3588</v>
      </c>
      <c r="H1905" s="51">
        <v>0</v>
      </c>
      <c r="I1905" s="22">
        <v>0</v>
      </c>
      <c r="J1905" s="22">
        <v>160.57</v>
      </c>
      <c r="K1905" s="22">
        <v>169.36</v>
      </c>
      <c r="L1905" s="47">
        <v>1000</v>
      </c>
      <c r="M1905" s="22">
        <v>0</v>
      </c>
      <c r="N1905" s="22">
        <v>0</v>
      </c>
    </row>
    <row r="1906" spans="1:14" x14ac:dyDescent="0.25">
      <c r="A1906" s="5" t="s">
        <v>5309</v>
      </c>
      <c r="B1906" s="5" t="s">
        <v>3590</v>
      </c>
      <c r="C1906" s="5" t="s">
        <v>849</v>
      </c>
      <c r="D1906" s="5" t="s">
        <v>3583</v>
      </c>
      <c r="E1906" s="5" t="s">
        <v>3584</v>
      </c>
      <c r="F1906" s="5" t="s">
        <v>853</v>
      </c>
      <c r="G1906" s="5" t="s">
        <v>3588</v>
      </c>
      <c r="H1906" s="51">
        <v>0</v>
      </c>
      <c r="I1906" s="22">
        <v>0</v>
      </c>
      <c r="J1906" s="22">
        <v>68.33</v>
      </c>
      <c r="K1906" s="22">
        <v>64.88</v>
      </c>
      <c r="L1906" s="47">
        <v>1000</v>
      </c>
      <c r="M1906" s="22">
        <v>0</v>
      </c>
      <c r="N1906" s="22">
        <v>0</v>
      </c>
    </row>
    <row r="1907" spans="1:14" x14ac:dyDescent="0.25">
      <c r="A1907" s="5" t="s">
        <v>5310</v>
      </c>
      <c r="B1907" s="5" t="s">
        <v>3590</v>
      </c>
      <c r="C1907" s="5" t="s">
        <v>849</v>
      </c>
      <c r="D1907" s="5" t="s">
        <v>3583</v>
      </c>
      <c r="E1907" s="5" t="s">
        <v>3584</v>
      </c>
      <c r="F1907" s="5" t="s">
        <v>853</v>
      </c>
      <c r="G1907" s="5" t="s">
        <v>3588</v>
      </c>
      <c r="H1907" s="51">
        <v>0</v>
      </c>
      <c r="I1907" s="22">
        <v>0</v>
      </c>
      <c r="J1907" s="22">
        <v>82.62</v>
      </c>
      <c r="K1907" s="22">
        <v>89.75</v>
      </c>
      <c r="L1907" s="47">
        <v>1000</v>
      </c>
      <c r="M1907" s="22">
        <v>0</v>
      </c>
      <c r="N1907" s="22">
        <v>0</v>
      </c>
    </row>
    <row r="1908" spans="1:14" x14ac:dyDescent="0.25">
      <c r="A1908" s="5" t="s">
        <v>5311</v>
      </c>
      <c r="B1908" s="5" t="s">
        <v>3590</v>
      </c>
      <c r="C1908" s="5" t="s">
        <v>849</v>
      </c>
      <c r="D1908" s="5" t="s">
        <v>3583</v>
      </c>
      <c r="E1908" s="5" t="s">
        <v>3584</v>
      </c>
      <c r="F1908" s="5" t="s">
        <v>853</v>
      </c>
      <c r="G1908" s="5" t="s">
        <v>3588</v>
      </c>
      <c r="H1908" s="51">
        <v>0</v>
      </c>
      <c r="I1908" s="22">
        <v>0</v>
      </c>
      <c r="J1908" s="22">
        <v>79.98</v>
      </c>
      <c r="K1908" s="22">
        <v>86.89</v>
      </c>
      <c r="L1908" s="47">
        <v>1000</v>
      </c>
      <c r="M1908" s="22">
        <v>0</v>
      </c>
      <c r="N1908" s="22">
        <v>0</v>
      </c>
    </row>
    <row r="1909" spans="1:14" x14ac:dyDescent="0.25">
      <c r="A1909" s="5" t="s">
        <v>5312</v>
      </c>
      <c r="B1909" s="5" t="s">
        <v>3590</v>
      </c>
      <c r="C1909" s="5" t="s">
        <v>849</v>
      </c>
      <c r="D1909" s="5" t="s">
        <v>3583</v>
      </c>
      <c r="E1909" s="5" t="s">
        <v>3584</v>
      </c>
      <c r="F1909" s="5" t="s">
        <v>853</v>
      </c>
      <c r="G1909" s="5" t="s">
        <v>3588</v>
      </c>
      <c r="H1909" s="51">
        <v>0</v>
      </c>
      <c r="I1909" s="22">
        <v>0</v>
      </c>
      <c r="J1909" s="22">
        <v>83.11</v>
      </c>
      <c r="K1909" s="22">
        <v>77.849999999999994</v>
      </c>
      <c r="L1909" s="47">
        <v>1000</v>
      </c>
      <c r="M1909" s="22">
        <v>0</v>
      </c>
      <c r="N1909" s="22">
        <v>0</v>
      </c>
    </row>
    <row r="1910" spans="1:14" x14ac:dyDescent="0.25">
      <c r="A1910" s="5" t="s">
        <v>5313</v>
      </c>
      <c r="B1910" s="5" t="s">
        <v>3590</v>
      </c>
      <c r="C1910" s="5" t="s">
        <v>849</v>
      </c>
      <c r="D1910" s="5" t="s">
        <v>3583</v>
      </c>
      <c r="E1910" s="5" t="s">
        <v>3584</v>
      </c>
      <c r="F1910" s="5" t="s">
        <v>853</v>
      </c>
      <c r="G1910" s="5" t="s">
        <v>3588</v>
      </c>
      <c r="H1910" s="51">
        <v>0</v>
      </c>
      <c r="I1910" s="22">
        <v>0</v>
      </c>
      <c r="J1910" s="22">
        <v>85.4</v>
      </c>
      <c r="K1910" s="22">
        <v>92.77</v>
      </c>
      <c r="L1910" s="47">
        <v>1000</v>
      </c>
      <c r="M1910" s="22">
        <v>0</v>
      </c>
      <c r="N1910" s="22">
        <v>0</v>
      </c>
    </row>
    <row r="1911" spans="1:14" x14ac:dyDescent="0.25">
      <c r="A1911" s="5" t="s">
        <v>5314</v>
      </c>
      <c r="B1911" s="5" t="s">
        <v>3590</v>
      </c>
      <c r="C1911" s="5" t="s">
        <v>849</v>
      </c>
      <c r="D1911" s="5" t="s">
        <v>3583</v>
      </c>
      <c r="E1911" s="5" t="s">
        <v>3584</v>
      </c>
      <c r="F1911" s="5" t="s">
        <v>853</v>
      </c>
      <c r="G1911" s="5" t="s">
        <v>3588</v>
      </c>
      <c r="H1911" s="51">
        <v>0</v>
      </c>
      <c r="I1911" s="22">
        <v>0</v>
      </c>
      <c r="J1911" s="22">
        <v>68.03</v>
      </c>
      <c r="K1911" s="22">
        <v>73.900000000000006</v>
      </c>
      <c r="L1911" s="47">
        <v>1000</v>
      </c>
      <c r="M1911" s="22">
        <v>0</v>
      </c>
      <c r="N1911" s="22">
        <v>0</v>
      </c>
    </row>
    <row r="1912" spans="1:14" x14ac:dyDescent="0.25">
      <c r="A1912" s="5" t="s">
        <v>5315</v>
      </c>
      <c r="B1912" s="5" t="s">
        <v>3590</v>
      </c>
      <c r="C1912" s="5" t="s">
        <v>849</v>
      </c>
      <c r="D1912" s="5" t="s">
        <v>3583</v>
      </c>
      <c r="E1912" s="5" t="s">
        <v>3584</v>
      </c>
      <c r="F1912" s="5" t="s">
        <v>853</v>
      </c>
      <c r="G1912" s="5" t="s">
        <v>3588</v>
      </c>
      <c r="H1912" s="51">
        <v>0</v>
      </c>
      <c r="I1912" s="22">
        <v>0</v>
      </c>
      <c r="J1912" s="22">
        <v>55.21</v>
      </c>
      <c r="K1912" s="22">
        <v>59.99</v>
      </c>
      <c r="L1912" s="47">
        <v>1000</v>
      </c>
      <c r="M1912" s="22">
        <v>0</v>
      </c>
      <c r="N1912" s="22">
        <v>0</v>
      </c>
    </row>
    <row r="1913" spans="1:14" hidden="1" x14ac:dyDescent="0.25">
      <c r="A1913" s="5" t="s">
        <v>5315</v>
      </c>
      <c r="B1913" s="5" t="s">
        <v>3597</v>
      </c>
      <c r="C1913" s="5" t="s">
        <v>849</v>
      </c>
      <c r="D1913" s="5" t="s">
        <v>3583</v>
      </c>
      <c r="E1913" s="5" t="s">
        <v>3584</v>
      </c>
      <c r="F1913" s="5" t="s">
        <v>853</v>
      </c>
      <c r="G1913" s="5" t="s">
        <v>3588</v>
      </c>
      <c r="H1913" s="51">
        <v>0</v>
      </c>
      <c r="I1913" s="22">
        <v>0</v>
      </c>
      <c r="J1913" s="22">
        <v>0</v>
      </c>
      <c r="K1913" s="22">
        <v>50.23</v>
      </c>
      <c r="L1913" s="47">
        <v>1000</v>
      </c>
      <c r="M1913" s="22">
        <v>0</v>
      </c>
      <c r="N1913" s="22">
        <v>0</v>
      </c>
    </row>
    <row r="1914" spans="1:14" x14ac:dyDescent="0.25">
      <c r="A1914" s="5" t="s">
        <v>5316</v>
      </c>
      <c r="B1914" s="5" t="s">
        <v>3590</v>
      </c>
      <c r="C1914" s="5" t="s">
        <v>849</v>
      </c>
      <c r="D1914" s="5" t="s">
        <v>3583</v>
      </c>
      <c r="E1914" s="5" t="s">
        <v>3584</v>
      </c>
      <c r="F1914" s="5" t="s">
        <v>853</v>
      </c>
      <c r="G1914" s="5" t="s">
        <v>3603</v>
      </c>
      <c r="H1914" s="51">
        <v>0</v>
      </c>
      <c r="I1914" s="22">
        <v>0</v>
      </c>
      <c r="J1914" s="22">
        <v>0</v>
      </c>
      <c r="K1914" s="22">
        <v>1377.89</v>
      </c>
      <c r="L1914" s="47">
        <v>1000</v>
      </c>
      <c r="M1914" s="22">
        <v>0</v>
      </c>
      <c r="N1914" s="22">
        <v>0</v>
      </c>
    </row>
    <row r="1915" spans="1:14" x14ac:dyDescent="0.25">
      <c r="A1915" s="5" t="s">
        <v>5317</v>
      </c>
      <c r="B1915" s="5" t="s">
        <v>3590</v>
      </c>
      <c r="C1915" s="5" t="s">
        <v>849</v>
      </c>
      <c r="D1915" s="5" t="s">
        <v>3583</v>
      </c>
      <c r="E1915" s="5" t="s">
        <v>3584</v>
      </c>
      <c r="F1915" s="5" t="s">
        <v>853</v>
      </c>
      <c r="G1915" s="5" t="s">
        <v>3603</v>
      </c>
      <c r="H1915" s="51">
        <v>0</v>
      </c>
      <c r="I1915" s="22">
        <v>0</v>
      </c>
      <c r="J1915" s="22">
        <v>0</v>
      </c>
      <c r="K1915" s="22">
        <v>907.95</v>
      </c>
      <c r="L1915" s="47">
        <v>1000</v>
      </c>
      <c r="M1915" s="22">
        <v>0</v>
      </c>
      <c r="N1915" s="22">
        <v>0</v>
      </c>
    </row>
    <row r="1916" spans="1:14" hidden="1" x14ac:dyDescent="0.25">
      <c r="A1916" s="5" t="s">
        <v>5318</v>
      </c>
      <c r="B1916" s="5" t="s">
        <v>3586</v>
      </c>
      <c r="C1916" s="5" t="s">
        <v>849</v>
      </c>
      <c r="D1916" s="5" t="s">
        <v>3583</v>
      </c>
      <c r="E1916" s="5" t="s">
        <v>3584</v>
      </c>
      <c r="F1916" s="5" t="s">
        <v>853</v>
      </c>
      <c r="G1916" s="5" t="s">
        <v>3603</v>
      </c>
      <c r="H1916" s="51">
        <v>0</v>
      </c>
      <c r="I1916" s="22">
        <v>0</v>
      </c>
      <c r="J1916" s="22">
        <v>0</v>
      </c>
      <c r="K1916" s="22">
        <v>1228.24</v>
      </c>
      <c r="L1916" s="47">
        <v>1000</v>
      </c>
      <c r="M1916" s="22">
        <v>0</v>
      </c>
      <c r="N1916" s="22">
        <v>0</v>
      </c>
    </row>
    <row r="1917" spans="1:14" hidden="1" x14ac:dyDescent="0.25">
      <c r="A1917" s="5" t="s">
        <v>5319</v>
      </c>
      <c r="B1917" s="5" t="s">
        <v>3586</v>
      </c>
      <c r="C1917" s="5" t="s">
        <v>849</v>
      </c>
      <c r="D1917" s="5" t="s">
        <v>3583</v>
      </c>
      <c r="E1917" s="5" t="s">
        <v>3584</v>
      </c>
      <c r="F1917" s="5" t="s">
        <v>853</v>
      </c>
      <c r="G1917" s="5" t="s">
        <v>3603</v>
      </c>
      <c r="H1917" s="51">
        <v>0</v>
      </c>
      <c r="I1917" s="22">
        <v>0</v>
      </c>
      <c r="J1917" s="22">
        <v>0</v>
      </c>
      <c r="K1917" s="22">
        <v>504.47</v>
      </c>
      <c r="L1917" s="47">
        <v>1000</v>
      </c>
      <c r="M1917" s="22">
        <v>0</v>
      </c>
      <c r="N1917" s="22">
        <v>0</v>
      </c>
    </row>
    <row r="1918" spans="1:14" hidden="1" x14ac:dyDescent="0.25">
      <c r="A1918" s="5" t="s">
        <v>5320</v>
      </c>
      <c r="B1918" s="5" t="s">
        <v>3586</v>
      </c>
      <c r="C1918" s="5" t="s">
        <v>849</v>
      </c>
      <c r="D1918" s="5" t="s">
        <v>3583</v>
      </c>
      <c r="E1918" s="5" t="s">
        <v>3584</v>
      </c>
      <c r="F1918" s="5" t="s">
        <v>853</v>
      </c>
      <c r="G1918" s="5" t="s">
        <v>3603</v>
      </c>
      <c r="H1918" s="51">
        <v>0</v>
      </c>
      <c r="I1918" s="22">
        <v>0</v>
      </c>
      <c r="J1918" s="22">
        <v>0</v>
      </c>
      <c r="K1918" s="22">
        <v>533.79</v>
      </c>
      <c r="L1918" s="47">
        <v>1000</v>
      </c>
      <c r="M1918" s="22">
        <v>0</v>
      </c>
      <c r="N1918" s="22">
        <v>0</v>
      </c>
    </row>
    <row r="1919" spans="1:14" hidden="1" x14ac:dyDescent="0.25">
      <c r="A1919" s="5" t="s">
        <v>5321</v>
      </c>
      <c r="B1919" s="5" t="s">
        <v>3586</v>
      </c>
      <c r="C1919" s="5" t="s">
        <v>849</v>
      </c>
      <c r="D1919" s="5" t="s">
        <v>3583</v>
      </c>
      <c r="E1919" s="5" t="s">
        <v>3584</v>
      </c>
      <c r="F1919" s="5" t="s">
        <v>853</v>
      </c>
      <c r="G1919" s="5" t="s">
        <v>3603</v>
      </c>
      <c r="H1919" s="51">
        <v>0</v>
      </c>
      <c r="I1919" s="22">
        <v>0</v>
      </c>
      <c r="J1919" s="22">
        <v>0</v>
      </c>
      <c r="K1919" s="22">
        <v>533.79</v>
      </c>
      <c r="L1919" s="47">
        <v>1000</v>
      </c>
      <c r="M1919" s="22">
        <v>0</v>
      </c>
      <c r="N1919" s="22">
        <v>0</v>
      </c>
    </row>
    <row r="1920" spans="1:14" hidden="1" x14ac:dyDescent="0.25">
      <c r="A1920" s="5" t="s">
        <v>5322</v>
      </c>
      <c r="B1920" s="5" t="s">
        <v>3586</v>
      </c>
      <c r="C1920" s="5" t="s">
        <v>849</v>
      </c>
      <c r="D1920" s="5" t="s">
        <v>3583</v>
      </c>
      <c r="E1920" s="5" t="s">
        <v>3584</v>
      </c>
      <c r="F1920" s="5" t="s">
        <v>853</v>
      </c>
      <c r="G1920" s="5" t="s">
        <v>3603</v>
      </c>
      <c r="H1920" s="51">
        <v>0</v>
      </c>
      <c r="I1920" s="22">
        <v>0</v>
      </c>
      <c r="J1920" s="22">
        <v>0</v>
      </c>
      <c r="K1920" s="22">
        <v>529.98</v>
      </c>
      <c r="L1920" s="47">
        <v>1000</v>
      </c>
      <c r="M1920" s="22">
        <v>0</v>
      </c>
      <c r="N1920" s="22">
        <v>0</v>
      </c>
    </row>
    <row r="1921" spans="1:14" x14ac:dyDescent="0.25">
      <c r="A1921" s="5" t="s">
        <v>5323</v>
      </c>
      <c r="B1921" s="5" t="s">
        <v>3590</v>
      </c>
      <c r="C1921" s="5" t="s">
        <v>849</v>
      </c>
      <c r="D1921" s="5" t="s">
        <v>3583</v>
      </c>
      <c r="E1921" s="5" t="s">
        <v>3584</v>
      </c>
      <c r="F1921" s="5" t="s">
        <v>853</v>
      </c>
      <c r="G1921" s="5" t="s">
        <v>3603</v>
      </c>
      <c r="H1921" s="51">
        <v>0</v>
      </c>
      <c r="I1921" s="22">
        <v>0</v>
      </c>
      <c r="J1921" s="22">
        <v>0</v>
      </c>
      <c r="K1921" s="22">
        <v>1335.68</v>
      </c>
      <c r="L1921" s="47">
        <v>1000</v>
      </c>
      <c r="M1921" s="22">
        <v>0</v>
      </c>
      <c r="N1921" s="22">
        <v>0</v>
      </c>
    </row>
    <row r="1922" spans="1:14" hidden="1" x14ac:dyDescent="0.25">
      <c r="A1922" s="5" t="s">
        <v>5324</v>
      </c>
      <c r="B1922" s="5" t="s">
        <v>3586</v>
      </c>
      <c r="C1922" s="5" t="s">
        <v>849</v>
      </c>
      <c r="D1922" s="5" t="s">
        <v>3583</v>
      </c>
      <c r="E1922" s="5" t="s">
        <v>3584</v>
      </c>
      <c r="F1922" s="5" t="s">
        <v>853</v>
      </c>
      <c r="G1922" s="5" t="s">
        <v>3588</v>
      </c>
      <c r="H1922" s="51">
        <v>0</v>
      </c>
      <c r="I1922" s="22">
        <v>0</v>
      </c>
      <c r="J1922" s="22">
        <v>0</v>
      </c>
      <c r="K1922" s="22">
        <v>239.03</v>
      </c>
      <c r="L1922" s="47">
        <v>1000</v>
      </c>
      <c r="M1922" s="22">
        <v>0</v>
      </c>
      <c r="N1922" s="22">
        <v>0</v>
      </c>
    </row>
    <row r="1923" spans="1:14" hidden="1" x14ac:dyDescent="0.25">
      <c r="A1923" s="5" t="s">
        <v>5325</v>
      </c>
      <c r="B1923" s="5" t="s">
        <v>3606</v>
      </c>
      <c r="C1923" s="5" t="s">
        <v>849</v>
      </c>
      <c r="D1923" s="5" t="s">
        <v>3583</v>
      </c>
      <c r="E1923" s="5" t="s">
        <v>3584</v>
      </c>
      <c r="F1923" s="5" t="s">
        <v>853</v>
      </c>
      <c r="G1923" s="5" t="s">
        <v>3588</v>
      </c>
      <c r="H1923" s="51">
        <v>0</v>
      </c>
      <c r="I1923" s="22">
        <v>0</v>
      </c>
      <c r="J1923" s="22">
        <v>270.27999999999997</v>
      </c>
      <c r="K1923" s="22">
        <v>276.77</v>
      </c>
      <c r="L1923" s="47">
        <v>1000</v>
      </c>
      <c r="M1923" s="22">
        <v>0</v>
      </c>
      <c r="N1923" s="22">
        <v>0</v>
      </c>
    </row>
    <row r="1924" spans="1:14" hidden="1" x14ac:dyDescent="0.25">
      <c r="A1924" s="5" t="s">
        <v>5326</v>
      </c>
      <c r="B1924" s="5" t="s">
        <v>3596</v>
      </c>
      <c r="C1924" s="5" t="s">
        <v>849</v>
      </c>
      <c r="D1924" s="5" t="s">
        <v>3583</v>
      </c>
      <c r="E1924" s="5" t="s">
        <v>3584</v>
      </c>
      <c r="F1924" s="5" t="s">
        <v>853</v>
      </c>
      <c r="G1924" s="5" t="s">
        <v>3588</v>
      </c>
      <c r="H1924" s="51">
        <v>0</v>
      </c>
      <c r="I1924" s="22">
        <v>0</v>
      </c>
      <c r="J1924" s="22">
        <v>310.61</v>
      </c>
      <c r="K1924" s="22">
        <v>412.19</v>
      </c>
      <c r="L1924" s="47">
        <v>1000</v>
      </c>
      <c r="M1924" s="22">
        <v>0</v>
      </c>
      <c r="N1924" s="22">
        <v>0</v>
      </c>
    </row>
    <row r="1925" spans="1:14" x14ac:dyDescent="0.25">
      <c r="A1925" s="5" t="s">
        <v>5327</v>
      </c>
      <c r="B1925" s="5" t="s">
        <v>3590</v>
      </c>
      <c r="C1925" s="5" t="s">
        <v>849</v>
      </c>
      <c r="D1925" s="5" t="s">
        <v>3583</v>
      </c>
      <c r="E1925" s="5" t="s">
        <v>3584</v>
      </c>
      <c r="F1925" s="5" t="s">
        <v>853</v>
      </c>
      <c r="G1925" s="5" t="s">
        <v>3588</v>
      </c>
      <c r="H1925" s="51">
        <v>0</v>
      </c>
      <c r="I1925" s="22">
        <v>0</v>
      </c>
      <c r="J1925" s="22">
        <v>21.85</v>
      </c>
      <c r="K1925" s="22">
        <v>23.05</v>
      </c>
      <c r="L1925" s="47">
        <v>1000</v>
      </c>
      <c r="M1925" s="22">
        <v>0</v>
      </c>
      <c r="N1925" s="22">
        <v>0</v>
      </c>
    </row>
    <row r="1926" spans="1:14" hidden="1" x14ac:dyDescent="0.25">
      <c r="A1926" s="5" t="s">
        <v>5328</v>
      </c>
      <c r="B1926" s="5" t="s">
        <v>3582</v>
      </c>
      <c r="C1926" s="5" t="s">
        <v>849</v>
      </c>
      <c r="D1926" s="5" t="s">
        <v>3583</v>
      </c>
      <c r="E1926" s="5" t="s">
        <v>3584</v>
      </c>
      <c r="F1926" s="5" t="s">
        <v>853</v>
      </c>
      <c r="G1926" s="5" t="s">
        <v>3585</v>
      </c>
      <c r="H1926" s="51">
        <v>0</v>
      </c>
      <c r="I1926" s="22">
        <v>0</v>
      </c>
      <c r="J1926" s="22">
        <v>926.24</v>
      </c>
      <c r="K1926" s="22">
        <v>1006.23</v>
      </c>
      <c r="L1926" s="47">
        <v>1000</v>
      </c>
      <c r="M1926" s="22">
        <v>0</v>
      </c>
      <c r="N1926" s="22">
        <v>0</v>
      </c>
    </row>
    <row r="1927" spans="1:14" hidden="1" x14ac:dyDescent="0.25">
      <c r="A1927" s="5" t="s">
        <v>5328</v>
      </c>
      <c r="B1927" s="5" t="s">
        <v>3586</v>
      </c>
      <c r="C1927" s="5" t="s">
        <v>849</v>
      </c>
      <c r="D1927" s="5" t="s">
        <v>3583</v>
      </c>
      <c r="E1927" s="5" t="s">
        <v>3584</v>
      </c>
      <c r="F1927" s="5" t="s">
        <v>853</v>
      </c>
      <c r="G1927" s="5" t="s">
        <v>3585</v>
      </c>
      <c r="H1927" s="51">
        <v>0</v>
      </c>
      <c r="I1927" s="22">
        <v>0</v>
      </c>
      <c r="J1927" s="22">
        <v>0</v>
      </c>
      <c r="K1927" s="22">
        <v>781.36</v>
      </c>
      <c r="L1927" s="47">
        <v>1000</v>
      </c>
      <c r="M1927" s="22">
        <v>0</v>
      </c>
      <c r="N1927" s="22">
        <v>0</v>
      </c>
    </row>
    <row r="1928" spans="1:14" hidden="1" x14ac:dyDescent="0.25">
      <c r="A1928" s="5" t="s">
        <v>5329</v>
      </c>
      <c r="B1928" s="5" t="s">
        <v>3586</v>
      </c>
      <c r="C1928" s="5" t="s">
        <v>849</v>
      </c>
      <c r="D1928" s="5" t="s">
        <v>3583</v>
      </c>
      <c r="E1928" s="5" t="s">
        <v>3584</v>
      </c>
      <c r="F1928" s="5" t="s">
        <v>853</v>
      </c>
      <c r="G1928" s="5" t="s">
        <v>3585</v>
      </c>
      <c r="H1928" s="51">
        <v>0</v>
      </c>
      <c r="I1928" s="22">
        <v>0</v>
      </c>
      <c r="J1928" s="22">
        <v>2250.59</v>
      </c>
      <c r="K1928" s="22">
        <v>2304.6</v>
      </c>
      <c r="L1928" s="47">
        <v>1000</v>
      </c>
      <c r="M1928" s="22">
        <v>0</v>
      </c>
      <c r="N1928" s="22">
        <v>0</v>
      </c>
    </row>
    <row r="1929" spans="1:14" hidden="1" x14ac:dyDescent="0.25">
      <c r="A1929" s="5" t="s">
        <v>5330</v>
      </c>
      <c r="B1929" s="5" t="s">
        <v>3592</v>
      </c>
      <c r="C1929" s="5" t="s">
        <v>849</v>
      </c>
      <c r="D1929" s="5" t="s">
        <v>3583</v>
      </c>
      <c r="E1929" s="5" t="s">
        <v>3584</v>
      </c>
      <c r="F1929" s="5" t="s">
        <v>853</v>
      </c>
      <c r="G1929" s="5" t="s">
        <v>3603</v>
      </c>
      <c r="H1929" s="51">
        <v>0</v>
      </c>
      <c r="I1929" s="22">
        <v>0</v>
      </c>
      <c r="J1929" s="22">
        <v>2386.44</v>
      </c>
      <c r="K1929" s="22">
        <v>2365.9899999999998</v>
      </c>
      <c r="L1929" s="47">
        <v>1000</v>
      </c>
      <c r="M1929" s="22">
        <v>0</v>
      </c>
      <c r="N1929" s="22">
        <v>0</v>
      </c>
    </row>
    <row r="1930" spans="1:14" x14ac:dyDescent="0.25">
      <c r="A1930" s="5" t="s">
        <v>5331</v>
      </c>
      <c r="B1930" s="5" t="s">
        <v>3590</v>
      </c>
      <c r="C1930" s="5" t="s">
        <v>849</v>
      </c>
      <c r="D1930" s="5" t="s">
        <v>3583</v>
      </c>
      <c r="E1930" s="5" t="s">
        <v>3584</v>
      </c>
      <c r="F1930" s="5" t="s">
        <v>853</v>
      </c>
      <c r="G1930" s="5" t="s">
        <v>3603</v>
      </c>
      <c r="H1930" s="51">
        <v>0</v>
      </c>
      <c r="I1930" s="22">
        <v>0</v>
      </c>
      <c r="J1930" s="22">
        <v>0</v>
      </c>
      <c r="K1930" s="22">
        <v>632.79999999999995</v>
      </c>
      <c r="L1930" s="47">
        <v>1000</v>
      </c>
      <c r="M1930" s="22">
        <v>0</v>
      </c>
      <c r="N1930" s="22">
        <v>0</v>
      </c>
    </row>
    <row r="1931" spans="1:14" x14ac:dyDescent="0.25">
      <c r="A1931" s="5" t="s">
        <v>5332</v>
      </c>
      <c r="B1931" s="5" t="s">
        <v>3590</v>
      </c>
      <c r="C1931" s="5" t="s">
        <v>849</v>
      </c>
      <c r="D1931" s="5" t="s">
        <v>3583</v>
      </c>
      <c r="E1931" s="5" t="s">
        <v>3584</v>
      </c>
      <c r="F1931" s="5" t="s">
        <v>853</v>
      </c>
      <c r="G1931" s="5" t="s">
        <v>3603</v>
      </c>
      <c r="H1931" s="51">
        <v>0</v>
      </c>
      <c r="I1931" s="22">
        <v>0</v>
      </c>
      <c r="J1931" s="22">
        <v>0</v>
      </c>
      <c r="K1931" s="22">
        <v>875.65</v>
      </c>
      <c r="L1931" s="47">
        <v>1000</v>
      </c>
      <c r="M1931" s="22">
        <v>0</v>
      </c>
      <c r="N1931" s="22">
        <v>0</v>
      </c>
    </row>
    <row r="1932" spans="1:14" x14ac:dyDescent="0.25">
      <c r="A1932" s="5" t="s">
        <v>5333</v>
      </c>
      <c r="B1932" s="5" t="s">
        <v>3590</v>
      </c>
      <c r="C1932" s="5" t="s">
        <v>849</v>
      </c>
      <c r="D1932" s="5" t="s">
        <v>3583</v>
      </c>
      <c r="E1932" s="5" t="s">
        <v>3584</v>
      </c>
      <c r="F1932" s="5" t="s">
        <v>853</v>
      </c>
      <c r="G1932" s="5" t="s">
        <v>3585</v>
      </c>
      <c r="H1932" s="51">
        <v>0</v>
      </c>
      <c r="I1932" s="22">
        <v>0</v>
      </c>
      <c r="J1932" s="22">
        <v>8610.61</v>
      </c>
      <c r="K1932" s="22">
        <v>8817.26</v>
      </c>
      <c r="L1932" s="47">
        <v>1000</v>
      </c>
      <c r="M1932" s="22">
        <v>0</v>
      </c>
      <c r="N1932" s="22">
        <v>0</v>
      </c>
    </row>
    <row r="1933" spans="1:14" x14ac:dyDescent="0.25">
      <c r="A1933" s="5" t="s">
        <v>5334</v>
      </c>
      <c r="B1933" s="5" t="s">
        <v>3590</v>
      </c>
      <c r="C1933" s="5" t="s">
        <v>849</v>
      </c>
      <c r="D1933" s="5" t="s">
        <v>3583</v>
      </c>
      <c r="E1933" s="5" t="s">
        <v>3584</v>
      </c>
      <c r="F1933" s="5" t="s">
        <v>853</v>
      </c>
      <c r="G1933" s="5" t="s">
        <v>3603</v>
      </c>
      <c r="H1933" s="51">
        <v>0</v>
      </c>
      <c r="I1933" s="22">
        <v>0</v>
      </c>
      <c r="J1933" s="22">
        <v>0</v>
      </c>
      <c r="K1933" s="22">
        <v>1177.3900000000001</v>
      </c>
      <c r="L1933" s="47">
        <v>1000</v>
      </c>
      <c r="M1933" s="22">
        <v>0</v>
      </c>
      <c r="N1933" s="22">
        <v>0</v>
      </c>
    </row>
    <row r="1934" spans="1:14" x14ac:dyDescent="0.25">
      <c r="A1934" s="5" t="s">
        <v>5335</v>
      </c>
      <c r="B1934" s="5" t="s">
        <v>3590</v>
      </c>
      <c r="C1934" s="5" t="s">
        <v>849</v>
      </c>
      <c r="D1934" s="5" t="s">
        <v>3583</v>
      </c>
      <c r="E1934" s="5" t="s">
        <v>3584</v>
      </c>
      <c r="F1934" s="5" t="s">
        <v>853</v>
      </c>
      <c r="G1934" s="5" t="s">
        <v>3603</v>
      </c>
      <c r="H1934" s="51">
        <v>0</v>
      </c>
      <c r="I1934" s="22">
        <v>0</v>
      </c>
      <c r="J1934" s="22">
        <v>0</v>
      </c>
      <c r="K1934" s="22">
        <v>302.89999999999998</v>
      </c>
      <c r="L1934" s="47">
        <v>1000</v>
      </c>
      <c r="M1934" s="22">
        <v>0</v>
      </c>
      <c r="N1934" s="22">
        <v>0</v>
      </c>
    </row>
    <row r="1935" spans="1:14" x14ac:dyDescent="0.25">
      <c r="A1935" s="5" t="s">
        <v>5336</v>
      </c>
      <c r="B1935" s="5" t="s">
        <v>3590</v>
      </c>
      <c r="C1935" s="5" t="s">
        <v>849</v>
      </c>
      <c r="D1935" s="5" t="s">
        <v>3583</v>
      </c>
      <c r="E1935" s="5" t="s">
        <v>3584</v>
      </c>
      <c r="F1935" s="5" t="s">
        <v>853</v>
      </c>
      <c r="G1935" s="5" t="s">
        <v>3603</v>
      </c>
      <c r="H1935" s="51">
        <v>0</v>
      </c>
      <c r="I1935" s="22">
        <v>0</v>
      </c>
      <c r="J1935" s="22">
        <v>0</v>
      </c>
      <c r="K1935" s="22">
        <v>280.12</v>
      </c>
      <c r="L1935" s="47">
        <v>1000</v>
      </c>
      <c r="M1935" s="22">
        <v>0</v>
      </c>
      <c r="N1935" s="22">
        <v>0</v>
      </c>
    </row>
    <row r="1936" spans="1:14" x14ac:dyDescent="0.25">
      <c r="A1936" s="5" t="s">
        <v>5337</v>
      </c>
      <c r="B1936" s="5" t="s">
        <v>3590</v>
      </c>
      <c r="C1936" s="5" t="s">
        <v>849</v>
      </c>
      <c r="D1936" s="5" t="s">
        <v>3583</v>
      </c>
      <c r="E1936" s="5" t="s">
        <v>3584</v>
      </c>
      <c r="F1936" s="5" t="s">
        <v>853</v>
      </c>
      <c r="G1936" s="5" t="s">
        <v>3603</v>
      </c>
      <c r="H1936" s="51">
        <v>0</v>
      </c>
      <c r="I1936" s="22">
        <v>0</v>
      </c>
      <c r="J1936" s="22">
        <v>0</v>
      </c>
      <c r="K1936" s="22">
        <v>280.12</v>
      </c>
      <c r="L1936" s="47">
        <v>1000</v>
      </c>
      <c r="M1936" s="22">
        <v>0</v>
      </c>
      <c r="N1936" s="22">
        <v>0</v>
      </c>
    </row>
    <row r="1937" spans="1:14" x14ac:dyDescent="0.25">
      <c r="A1937" s="5" t="s">
        <v>5338</v>
      </c>
      <c r="B1937" s="5" t="s">
        <v>3590</v>
      </c>
      <c r="C1937" s="5" t="s">
        <v>849</v>
      </c>
      <c r="D1937" s="5" t="s">
        <v>3583</v>
      </c>
      <c r="E1937" s="5" t="s">
        <v>3584</v>
      </c>
      <c r="F1937" s="5" t="s">
        <v>853</v>
      </c>
      <c r="G1937" s="5" t="s">
        <v>3603</v>
      </c>
      <c r="H1937" s="51">
        <v>0</v>
      </c>
      <c r="I1937" s="22">
        <v>0</v>
      </c>
      <c r="J1937" s="22">
        <v>0</v>
      </c>
      <c r="K1937" s="22">
        <v>275.95999999999998</v>
      </c>
      <c r="L1937" s="47">
        <v>1000</v>
      </c>
      <c r="M1937" s="22">
        <v>0</v>
      </c>
      <c r="N1937" s="22">
        <v>0</v>
      </c>
    </row>
    <row r="1938" spans="1:14" x14ac:dyDescent="0.25">
      <c r="A1938" s="5" t="s">
        <v>5339</v>
      </c>
      <c r="B1938" s="5" t="s">
        <v>3590</v>
      </c>
      <c r="C1938" s="5" t="s">
        <v>849</v>
      </c>
      <c r="D1938" s="5" t="s">
        <v>3583</v>
      </c>
      <c r="E1938" s="5" t="s">
        <v>3584</v>
      </c>
      <c r="F1938" s="5" t="s">
        <v>853</v>
      </c>
      <c r="G1938" s="5" t="s">
        <v>3603</v>
      </c>
      <c r="H1938" s="51">
        <v>0</v>
      </c>
      <c r="I1938" s="22">
        <v>0</v>
      </c>
      <c r="J1938" s="22">
        <v>0</v>
      </c>
      <c r="K1938" s="22">
        <v>275.95999999999998</v>
      </c>
      <c r="L1938" s="47">
        <v>1000</v>
      </c>
      <c r="M1938" s="22">
        <v>0</v>
      </c>
      <c r="N1938" s="22">
        <v>0</v>
      </c>
    </row>
    <row r="1939" spans="1:14" x14ac:dyDescent="0.25">
      <c r="A1939" s="5" t="s">
        <v>5340</v>
      </c>
      <c r="B1939" s="5" t="s">
        <v>3590</v>
      </c>
      <c r="C1939" s="5" t="s">
        <v>849</v>
      </c>
      <c r="D1939" s="5" t="s">
        <v>3583</v>
      </c>
      <c r="E1939" s="5" t="s">
        <v>3584</v>
      </c>
      <c r="F1939" s="5" t="s">
        <v>853</v>
      </c>
      <c r="G1939" s="5" t="s">
        <v>3603</v>
      </c>
      <c r="H1939" s="51">
        <v>0</v>
      </c>
      <c r="I1939" s="22">
        <v>0</v>
      </c>
      <c r="J1939" s="22">
        <v>0</v>
      </c>
      <c r="K1939" s="22">
        <v>302.89999999999998</v>
      </c>
      <c r="L1939" s="47">
        <v>1000</v>
      </c>
      <c r="M1939" s="22">
        <v>0</v>
      </c>
      <c r="N1939" s="22">
        <v>0</v>
      </c>
    </row>
    <row r="1940" spans="1:14" x14ac:dyDescent="0.25">
      <c r="A1940" s="5" t="s">
        <v>5341</v>
      </c>
      <c r="B1940" s="5" t="s">
        <v>3590</v>
      </c>
      <c r="C1940" s="5" t="s">
        <v>849</v>
      </c>
      <c r="D1940" s="5" t="s">
        <v>3583</v>
      </c>
      <c r="E1940" s="5" t="s">
        <v>3584</v>
      </c>
      <c r="F1940" s="5" t="s">
        <v>853</v>
      </c>
      <c r="G1940" s="5" t="s">
        <v>3603</v>
      </c>
      <c r="H1940" s="51">
        <v>0</v>
      </c>
      <c r="I1940" s="22">
        <v>0</v>
      </c>
      <c r="J1940" s="22">
        <v>0</v>
      </c>
      <c r="K1940" s="22">
        <v>723.32</v>
      </c>
      <c r="L1940" s="47">
        <v>1000</v>
      </c>
      <c r="M1940" s="22">
        <v>0</v>
      </c>
      <c r="N1940" s="22">
        <v>0</v>
      </c>
    </row>
    <row r="1941" spans="1:14" hidden="1" x14ac:dyDescent="0.25">
      <c r="A1941" s="5" t="s">
        <v>5342</v>
      </c>
      <c r="B1941" s="5" t="s">
        <v>3606</v>
      </c>
      <c r="C1941" s="5" t="s">
        <v>849</v>
      </c>
      <c r="D1941" s="5" t="s">
        <v>3583</v>
      </c>
      <c r="E1941" s="5" t="s">
        <v>3584</v>
      </c>
      <c r="F1941" s="5" t="s">
        <v>853</v>
      </c>
      <c r="G1941" s="5" t="s">
        <v>3588</v>
      </c>
      <c r="H1941" s="51">
        <v>0</v>
      </c>
      <c r="I1941" s="22">
        <v>0</v>
      </c>
      <c r="J1941" s="22">
        <v>160.57</v>
      </c>
      <c r="K1941" s="22">
        <v>169.36</v>
      </c>
      <c r="L1941" s="47">
        <v>1000</v>
      </c>
      <c r="M1941" s="22">
        <v>0</v>
      </c>
      <c r="N1941" s="22">
        <v>0</v>
      </c>
    </row>
    <row r="1942" spans="1:14" hidden="1" x14ac:dyDescent="0.25">
      <c r="A1942" s="5" t="s">
        <v>5343</v>
      </c>
      <c r="B1942" s="5" t="s">
        <v>3606</v>
      </c>
      <c r="C1942" s="5" t="s">
        <v>849</v>
      </c>
      <c r="D1942" s="5" t="s">
        <v>3583</v>
      </c>
      <c r="E1942" s="5" t="s">
        <v>3584</v>
      </c>
      <c r="F1942" s="5" t="s">
        <v>853</v>
      </c>
      <c r="G1942" s="5" t="s">
        <v>3588</v>
      </c>
      <c r="H1942" s="51">
        <v>0</v>
      </c>
      <c r="I1942" s="22">
        <v>0</v>
      </c>
      <c r="J1942" s="22">
        <v>152.91999999999999</v>
      </c>
      <c r="K1942" s="22">
        <v>161.29</v>
      </c>
      <c r="L1942" s="47">
        <v>1000</v>
      </c>
      <c r="M1942" s="22">
        <v>0</v>
      </c>
      <c r="N1942" s="22">
        <v>0</v>
      </c>
    </row>
    <row r="1943" spans="1:14" hidden="1" x14ac:dyDescent="0.25">
      <c r="A1943" s="5" t="s">
        <v>5344</v>
      </c>
      <c r="B1943" s="5" t="s">
        <v>3606</v>
      </c>
      <c r="C1943" s="5" t="s">
        <v>849</v>
      </c>
      <c r="D1943" s="5" t="s">
        <v>3583</v>
      </c>
      <c r="E1943" s="5" t="s">
        <v>3584</v>
      </c>
      <c r="F1943" s="5" t="s">
        <v>853</v>
      </c>
      <c r="G1943" s="5" t="s">
        <v>3588</v>
      </c>
      <c r="H1943" s="51">
        <v>0</v>
      </c>
      <c r="I1943" s="22">
        <v>0</v>
      </c>
      <c r="J1943" s="22">
        <v>160.57</v>
      </c>
      <c r="K1943" s="22">
        <v>169.36</v>
      </c>
      <c r="L1943" s="47">
        <v>1000</v>
      </c>
      <c r="M1943" s="22">
        <v>0</v>
      </c>
      <c r="N1943" s="22">
        <v>0</v>
      </c>
    </row>
    <row r="1944" spans="1:14" hidden="1" x14ac:dyDescent="0.25">
      <c r="A1944" s="5" t="s">
        <v>5345</v>
      </c>
      <c r="B1944" s="5" t="s">
        <v>3586</v>
      </c>
      <c r="C1944" s="5" t="s">
        <v>849</v>
      </c>
      <c r="D1944" s="5" t="s">
        <v>3583</v>
      </c>
      <c r="E1944" s="5" t="s">
        <v>3584</v>
      </c>
      <c r="F1944" s="5" t="s">
        <v>853</v>
      </c>
      <c r="G1944" s="5" t="s">
        <v>3588</v>
      </c>
      <c r="H1944" s="51">
        <v>0</v>
      </c>
      <c r="I1944" s="22">
        <v>0</v>
      </c>
      <c r="J1944" s="22">
        <v>0</v>
      </c>
      <c r="K1944" s="22">
        <v>228.64</v>
      </c>
      <c r="L1944" s="47">
        <v>1000</v>
      </c>
      <c r="M1944" s="22">
        <v>0</v>
      </c>
      <c r="N1944" s="22">
        <v>0</v>
      </c>
    </row>
    <row r="1945" spans="1:14" hidden="1" x14ac:dyDescent="0.25">
      <c r="A1945" s="5" t="s">
        <v>5346</v>
      </c>
      <c r="B1945" s="5" t="s">
        <v>3586</v>
      </c>
      <c r="C1945" s="5" t="s">
        <v>849</v>
      </c>
      <c r="D1945" s="5" t="s">
        <v>3583</v>
      </c>
      <c r="E1945" s="5" t="s">
        <v>3584</v>
      </c>
      <c r="F1945" s="5" t="s">
        <v>853</v>
      </c>
      <c r="G1945" s="5" t="s">
        <v>3588</v>
      </c>
      <c r="H1945" s="51">
        <v>0</v>
      </c>
      <c r="I1945" s="22">
        <v>0</v>
      </c>
      <c r="J1945" s="22">
        <v>0</v>
      </c>
      <c r="K1945" s="22">
        <v>234.98</v>
      </c>
      <c r="L1945" s="47">
        <v>1000</v>
      </c>
      <c r="M1945" s="22">
        <v>0</v>
      </c>
      <c r="N1945" s="22">
        <v>0</v>
      </c>
    </row>
    <row r="1946" spans="1:14" hidden="1" x14ac:dyDescent="0.25">
      <c r="A1946" s="5" t="s">
        <v>5347</v>
      </c>
      <c r="B1946" s="5" t="s">
        <v>3586</v>
      </c>
      <c r="C1946" s="5" t="s">
        <v>849</v>
      </c>
      <c r="D1946" s="5" t="s">
        <v>3583</v>
      </c>
      <c r="E1946" s="5" t="s">
        <v>3584</v>
      </c>
      <c r="F1946" s="5" t="s">
        <v>853</v>
      </c>
      <c r="G1946" s="5" t="s">
        <v>3588</v>
      </c>
      <c r="H1946" s="51">
        <v>0</v>
      </c>
      <c r="I1946" s="22">
        <v>0</v>
      </c>
      <c r="J1946" s="22">
        <v>253.83</v>
      </c>
      <c r="K1946" s="22">
        <v>234.98</v>
      </c>
      <c r="L1946" s="47">
        <v>1000</v>
      </c>
      <c r="M1946" s="22">
        <v>0</v>
      </c>
      <c r="N1946" s="22">
        <v>0</v>
      </c>
    </row>
    <row r="1947" spans="1:14" hidden="1" x14ac:dyDescent="0.25">
      <c r="A1947" s="5" t="s">
        <v>5348</v>
      </c>
      <c r="B1947" s="5" t="s">
        <v>3586</v>
      </c>
      <c r="C1947" s="5" t="s">
        <v>849</v>
      </c>
      <c r="D1947" s="5" t="s">
        <v>3583</v>
      </c>
      <c r="E1947" s="5" t="s">
        <v>3584</v>
      </c>
      <c r="F1947" s="5" t="s">
        <v>853</v>
      </c>
      <c r="G1947" s="5" t="s">
        <v>3588</v>
      </c>
      <c r="H1947" s="51">
        <v>0</v>
      </c>
      <c r="I1947" s="22">
        <v>0</v>
      </c>
      <c r="J1947" s="22">
        <v>219.9</v>
      </c>
      <c r="K1947" s="22">
        <v>256.66000000000003</v>
      </c>
      <c r="L1947" s="47">
        <v>1000</v>
      </c>
      <c r="M1947" s="22">
        <v>0</v>
      </c>
      <c r="N1947" s="22">
        <v>0</v>
      </c>
    </row>
    <row r="1948" spans="1:14" hidden="1" x14ac:dyDescent="0.25">
      <c r="A1948" s="5" t="s">
        <v>5349</v>
      </c>
      <c r="B1948" s="5" t="s">
        <v>3586</v>
      </c>
      <c r="C1948" s="5" t="s">
        <v>849</v>
      </c>
      <c r="D1948" s="5" t="s">
        <v>3583</v>
      </c>
      <c r="E1948" s="5" t="s">
        <v>3584</v>
      </c>
      <c r="F1948" s="5" t="s">
        <v>853</v>
      </c>
      <c r="G1948" s="5" t="s">
        <v>3588</v>
      </c>
      <c r="H1948" s="51">
        <v>0</v>
      </c>
      <c r="I1948" s="22">
        <v>0</v>
      </c>
      <c r="J1948" s="22">
        <v>0</v>
      </c>
      <c r="K1948" s="22">
        <v>234.98</v>
      </c>
      <c r="L1948" s="47">
        <v>1000</v>
      </c>
      <c r="M1948" s="22">
        <v>0</v>
      </c>
      <c r="N1948" s="22">
        <v>0</v>
      </c>
    </row>
    <row r="1949" spans="1:14" x14ac:dyDescent="0.25">
      <c r="A1949" s="5" t="s">
        <v>5350</v>
      </c>
      <c r="B1949" s="5" t="s">
        <v>3590</v>
      </c>
      <c r="C1949" s="5" t="s">
        <v>849</v>
      </c>
      <c r="D1949" s="5" t="s">
        <v>3583</v>
      </c>
      <c r="E1949" s="5" t="s">
        <v>3584</v>
      </c>
      <c r="F1949" s="5" t="s">
        <v>853</v>
      </c>
      <c r="G1949" s="5" t="s">
        <v>3585</v>
      </c>
      <c r="H1949" s="51">
        <v>0</v>
      </c>
      <c r="I1949" s="22">
        <v>0</v>
      </c>
      <c r="J1949" s="22">
        <v>1704.9</v>
      </c>
      <c r="K1949" s="22">
        <v>1704.9</v>
      </c>
      <c r="L1949" s="47">
        <v>1000</v>
      </c>
      <c r="M1949" s="22">
        <v>0</v>
      </c>
      <c r="N1949" s="22">
        <v>0</v>
      </c>
    </row>
    <row r="1950" spans="1:14" hidden="1" x14ac:dyDescent="0.25">
      <c r="A1950" s="5" t="s">
        <v>5351</v>
      </c>
      <c r="B1950" s="5" t="s">
        <v>3586</v>
      </c>
      <c r="C1950" s="5" t="s">
        <v>849</v>
      </c>
      <c r="D1950" s="5" t="s">
        <v>3583</v>
      </c>
      <c r="E1950" s="5" t="s">
        <v>3584</v>
      </c>
      <c r="F1950" s="5" t="s">
        <v>853</v>
      </c>
      <c r="G1950" s="5" t="s">
        <v>3585</v>
      </c>
      <c r="H1950" s="51">
        <v>0</v>
      </c>
      <c r="I1950" s="22">
        <v>0</v>
      </c>
      <c r="J1950" s="22">
        <v>765.26</v>
      </c>
      <c r="K1950" s="22">
        <v>783.63</v>
      </c>
      <c r="L1950" s="47">
        <v>1000</v>
      </c>
      <c r="M1950" s="22">
        <v>0</v>
      </c>
      <c r="N1950" s="22">
        <v>0</v>
      </c>
    </row>
    <row r="1951" spans="1:14" hidden="1" x14ac:dyDescent="0.25">
      <c r="A1951" s="5" t="s">
        <v>5352</v>
      </c>
      <c r="B1951" s="5" t="s">
        <v>3582</v>
      </c>
      <c r="C1951" s="5" t="s">
        <v>849</v>
      </c>
      <c r="D1951" s="5" t="s">
        <v>3583</v>
      </c>
      <c r="E1951" s="5" t="s">
        <v>3584</v>
      </c>
      <c r="F1951" s="5" t="s">
        <v>853</v>
      </c>
      <c r="G1951" s="5" t="s">
        <v>3588</v>
      </c>
      <c r="H1951" s="51">
        <v>0</v>
      </c>
      <c r="I1951" s="22">
        <v>0</v>
      </c>
      <c r="J1951" s="22">
        <v>6120.44</v>
      </c>
      <c r="K1951" s="22">
        <v>6455.35</v>
      </c>
      <c r="L1951" s="47">
        <v>1000</v>
      </c>
      <c r="M1951" s="22">
        <v>0</v>
      </c>
      <c r="N1951" s="22">
        <v>0</v>
      </c>
    </row>
    <row r="1952" spans="1:14" hidden="1" x14ac:dyDescent="0.25">
      <c r="A1952" s="5" t="s">
        <v>5353</v>
      </c>
      <c r="B1952" s="5" t="s">
        <v>3586</v>
      </c>
      <c r="C1952" s="5" t="s">
        <v>849</v>
      </c>
      <c r="D1952" s="5" t="s">
        <v>3583</v>
      </c>
      <c r="E1952" s="5" t="s">
        <v>3584</v>
      </c>
      <c r="F1952" s="5" t="s">
        <v>853</v>
      </c>
      <c r="G1952" s="5" t="s">
        <v>3585</v>
      </c>
      <c r="H1952" s="51">
        <v>0</v>
      </c>
      <c r="I1952" s="22">
        <v>0</v>
      </c>
      <c r="J1952" s="22">
        <v>5263.04</v>
      </c>
      <c r="K1952" s="22">
        <v>5551.03</v>
      </c>
      <c r="L1952" s="47">
        <v>1000</v>
      </c>
      <c r="M1952" s="22">
        <v>0</v>
      </c>
      <c r="N1952" s="22">
        <v>0</v>
      </c>
    </row>
    <row r="1953" spans="1:14" x14ac:dyDescent="0.25">
      <c r="A1953" s="5" t="s">
        <v>5354</v>
      </c>
      <c r="B1953" s="5" t="s">
        <v>3590</v>
      </c>
      <c r="C1953" s="5" t="s">
        <v>849</v>
      </c>
      <c r="D1953" s="5" t="s">
        <v>3583</v>
      </c>
      <c r="E1953" s="5" t="s">
        <v>3584</v>
      </c>
      <c r="F1953" s="5" t="s">
        <v>853</v>
      </c>
      <c r="G1953" s="5" t="s">
        <v>3603</v>
      </c>
      <c r="H1953" s="51">
        <v>0</v>
      </c>
      <c r="I1953" s="22">
        <v>0</v>
      </c>
      <c r="J1953" s="22">
        <v>0</v>
      </c>
      <c r="K1953" s="22">
        <v>1271.71</v>
      </c>
      <c r="L1953" s="47">
        <v>1000</v>
      </c>
      <c r="M1953" s="22">
        <v>0</v>
      </c>
      <c r="N1953" s="22">
        <v>0</v>
      </c>
    </row>
    <row r="1954" spans="1:14" x14ac:dyDescent="0.25">
      <c r="A1954" s="5" t="s">
        <v>5355</v>
      </c>
      <c r="B1954" s="5" t="s">
        <v>3590</v>
      </c>
      <c r="C1954" s="5" t="s">
        <v>849</v>
      </c>
      <c r="D1954" s="5" t="s">
        <v>3583</v>
      </c>
      <c r="E1954" s="5" t="s">
        <v>3584</v>
      </c>
      <c r="F1954" s="5" t="s">
        <v>853</v>
      </c>
      <c r="G1954" s="5" t="s">
        <v>3603</v>
      </c>
      <c r="H1954" s="51">
        <v>0</v>
      </c>
      <c r="I1954" s="22">
        <v>0</v>
      </c>
      <c r="J1954" s="22">
        <v>0</v>
      </c>
      <c r="K1954" s="22">
        <v>914.6</v>
      </c>
      <c r="L1954" s="47">
        <v>1000</v>
      </c>
      <c r="M1954" s="22">
        <v>0</v>
      </c>
      <c r="N1954" s="22">
        <v>0</v>
      </c>
    </row>
    <row r="1955" spans="1:14" x14ac:dyDescent="0.25">
      <c r="A1955" s="5" t="s">
        <v>5356</v>
      </c>
      <c r="B1955" s="5" t="s">
        <v>3590</v>
      </c>
      <c r="C1955" s="5" t="s">
        <v>849</v>
      </c>
      <c r="D1955" s="5" t="s">
        <v>3583</v>
      </c>
      <c r="E1955" s="5" t="s">
        <v>3584</v>
      </c>
      <c r="F1955" s="5" t="s">
        <v>853</v>
      </c>
      <c r="G1955" s="5" t="s">
        <v>3603</v>
      </c>
      <c r="H1955" s="51">
        <v>0</v>
      </c>
      <c r="I1955" s="22">
        <v>0</v>
      </c>
      <c r="J1955" s="22">
        <v>0</v>
      </c>
      <c r="K1955" s="22">
        <v>801.9</v>
      </c>
      <c r="L1955" s="47">
        <v>1000</v>
      </c>
      <c r="M1955" s="22">
        <v>0</v>
      </c>
      <c r="N1955" s="22">
        <v>0</v>
      </c>
    </row>
    <row r="1956" spans="1:14" x14ac:dyDescent="0.25">
      <c r="A1956" s="5" t="s">
        <v>5357</v>
      </c>
      <c r="B1956" s="5" t="s">
        <v>3590</v>
      </c>
      <c r="C1956" s="5" t="s">
        <v>849</v>
      </c>
      <c r="D1956" s="5" t="s">
        <v>3583</v>
      </c>
      <c r="E1956" s="5" t="s">
        <v>3584</v>
      </c>
      <c r="F1956" s="5" t="s">
        <v>853</v>
      </c>
      <c r="G1956" s="5" t="s">
        <v>3603</v>
      </c>
      <c r="H1956" s="51">
        <v>0</v>
      </c>
      <c r="I1956" s="22">
        <v>0</v>
      </c>
      <c r="J1956" s="22">
        <v>0</v>
      </c>
      <c r="K1956" s="22">
        <v>944.07</v>
      </c>
      <c r="L1956" s="47">
        <v>1000</v>
      </c>
      <c r="M1956" s="22">
        <v>0</v>
      </c>
      <c r="N1956" s="22">
        <v>0</v>
      </c>
    </row>
    <row r="1957" spans="1:14" x14ac:dyDescent="0.25">
      <c r="A1957" s="5" t="s">
        <v>5358</v>
      </c>
      <c r="B1957" s="5" t="s">
        <v>3590</v>
      </c>
      <c r="C1957" s="5" t="s">
        <v>849</v>
      </c>
      <c r="D1957" s="5" t="s">
        <v>3583</v>
      </c>
      <c r="E1957" s="5" t="s">
        <v>3584</v>
      </c>
      <c r="F1957" s="5" t="s">
        <v>853</v>
      </c>
      <c r="G1957" s="5" t="s">
        <v>3603</v>
      </c>
      <c r="H1957" s="51">
        <v>0</v>
      </c>
      <c r="I1957" s="22">
        <v>0</v>
      </c>
      <c r="J1957" s="22">
        <v>0</v>
      </c>
      <c r="K1957" s="22">
        <v>1109.81</v>
      </c>
      <c r="L1957" s="47">
        <v>1000</v>
      </c>
      <c r="M1957" s="22">
        <v>0</v>
      </c>
      <c r="N1957" s="22">
        <v>0</v>
      </c>
    </row>
    <row r="1958" spans="1:14" x14ac:dyDescent="0.25">
      <c r="A1958" s="5" t="s">
        <v>5359</v>
      </c>
      <c r="B1958" s="5" t="s">
        <v>3590</v>
      </c>
      <c r="C1958" s="5" t="s">
        <v>849</v>
      </c>
      <c r="D1958" s="5" t="s">
        <v>3583</v>
      </c>
      <c r="E1958" s="5" t="s">
        <v>3584</v>
      </c>
      <c r="F1958" s="5" t="s">
        <v>853</v>
      </c>
      <c r="G1958" s="5" t="s">
        <v>3603</v>
      </c>
      <c r="H1958" s="51">
        <v>0</v>
      </c>
      <c r="I1958" s="22">
        <v>0</v>
      </c>
      <c r="J1958" s="22">
        <v>0</v>
      </c>
      <c r="K1958" s="22">
        <v>1376.12</v>
      </c>
      <c r="L1958" s="47">
        <v>1000</v>
      </c>
      <c r="M1958" s="22">
        <v>0</v>
      </c>
      <c r="N1958" s="22">
        <v>0</v>
      </c>
    </row>
    <row r="1959" spans="1:14" x14ac:dyDescent="0.25">
      <c r="A1959" s="5" t="s">
        <v>5360</v>
      </c>
      <c r="B1959" s="5" t="s">
        <v>3590</v>
      </c>
      <c r="C1959" s="5" t="s">
        <v>849</v>
      </c>
      <c r="D1959" s="5" t="s">
        <v>3583</v>
      </c>
      <c r="E1959" s="5" t="s">
        <v>3584</v>
      </c>
      <c r="F1959" s="5" t="s">
        <v>853</v>
      </c>
      <c r="G1959" s="5" t="s">
        <v>3603</v>
      </c>
      <c r="H1959" s="51">
        <v>0</v>
      </c>
      <c r="I1959" s="22">
        <v>0</v>
      </c>
      <c r="J1959" s="22">
        <v>0</v>
      </c>
      <c r="K1959" s="22">
        <v>777.38</v>
      </c>
      <c r="L1959" s="47">
        <v>1000</v>
      </c>
      <c r="M1959" s="22">
        <v>0</v>
      </c>
      <c r="N1959" s="22">
        <v>0</v>
      </c>
    </row>
    <row r="1960" spans="1:14" x14ac:dyDescent="0.25">
      <c r="A1960" s="5" t="s">
        <v>5361</v>
      </c>
      <c r="B1960" s="5" t="s">
        <v>3590</v>
      </c>
      <c r="C1960" s="5" t="s">
        <v>849</v>
      </c>
      <c r="D1960" s="5" t="s">
        <v>3583</v>
      </c>
      <c r="E1960" s="5" t="s">
        <v>3584</v>
      </c>
      <c r="F1960" s="5" t="s">
        <v>853</v>
      </c>
      <c r="G1960" s="5" t="s">
        <v>3603</v>
      </c>
      <c r="H1960" s="51">
        <v>0</v>
      </c>
      <c r="I1960" s="22">
        <v>0</v>
      </c>
      <c r="J1960" s="22">
        <v>0</v>
      </c>
      <c r="K1960" s="22">
        <v>1062.74</v>
      </c>
      <c r="L1960" s="47">
        <v>1000</v>
      </c>
      <c r="M1960" s="22">
        <v>0</v>
      </c>
      <c r="N1960" s="22">
        <v>0</v>
      </c>
    </row>
    <row r="1961" spans="1:14" x14ac:dyDescent="0.25">
      <c r="A1961" s="5" t="s">
        <v>5362</v>
      </c>
      <c r="B1961" s="5" t="s">
        <v>3590</v>
      </c>
      <c r="C1961" s="5" t="s">
        <v>849</v>
      </c>
      <c r="D1961" s="5" t="s">
        <v>3583</v>
      </c>
      <c r="E1961" s="5" t="s">
        <v>3584</v>
      </c>
      <c r="F1961" s="5" t="s">
        <v>853</v>
      </c>
      <c r="G1961" s="5" t="s">
        <v>3603</v>
      </c>
      <c r="H1961" s="51">
        <v>0</v>
      </c>
      <c r="I1961" s="22">
        <v>0</v>
      </c>
      <c r="J1961" s="22">
        <v>0</v>
      </c>
      <c r="K1961" s="22">
        <v>705.51</v>
      </c>
      <c r="L1961" s="47">
        <v>1000</v>
      </c>
      <c r="M1961" s="22">
        <v>0</v>
      </c>
      <c r="N1961" s="22">
        <v>0</v>
      </c>
    </row>
    <row r="1962" spans="1:14" hidden="1" x14ac:dyDescent="0.25">
      <c r="A1962" s="5" t="s">
        <v>5363</v>
      </c>
      <c r="B1962" s="5" t="s">
        <v>3582</v>
      </c>
      <c r="C1962" s="5" t="s">
        <v>849</v>
      </c>
      <c r="D1962" s="5" t="s">
        <v>3583</v>
      </c>
      <c r="E1962" s="5" t="s">
        <v>3584</v>
      </c>
      <c r="F1962" s="5" t="s">
        <v>851</v>
      </c>
      <c r="G1962" s="5" t="s">
        <v>3585</v>
      </c>
      <c r="H1962" s="51">
        <v>82563.766000000003</v>
      </c>
      <c r="I1962" s="22">
        <v>105454.52</v>
      </c>
      <c r="J1962" s="22">
        <v>1277.25</v>
      </c>
      <c r="K1962" s="22">
        <v>1217.53</v>
      </c>
      <c r="L1962" s="47">
        <v>1000</v>
      </c>
      <c r="M1962" s="22">
        <v>105454.52</v>
      </c>
      <c r="N1962" s="22">
        <v>0</v>
      </c>
    </row>
    <row r="1963" spans="1:14" hidden="1" x14ac:dyDescent="0.25">
      <c r="A1963" s="5" t="s">
        <v>5363</v>
      </c>
      <c r="B1963" s="5" t="s">
        <v>3586</v>
      </c>
      <c r="C1963" s="5" t="s">
        <v>849</v>
      </c>
      <c r="D1963" s="5" t="s">
        <v>3583</v>
      </c>
      <c r="E1963" s="5" t="s">
        <v>3584</v>
      </c>
      <c r="F1963" s="5" t="s">
        <v>851</v>
      </c>
      <c r="G1963" s="5" t="s">
        <v>3585</v>
      </c>
      <c r="H1963" s="51">
        <v>36594.6</v>
      </c>
      <c r="I1963" s="22">
        <v>47574.13</v>
      </c>
      <c r="J1963" s="22">
        <v>1300.03</v>
      </c>
      <c r="K1963" s="22">
        <v>1223.22</v>
      </c>
      <c r="L1963" s="47">
        <v>1000</v>
      </c>
      <c r="M1963" s="22">
        <v>47574.13</v>
      </c>
      <c r="N1963" s="22">
        <v>0</v>
      </c>
    </row>
    <row r="1964" spans="1:14" hidden="1" x14ac:dyDescent="0.25">
      <c r="A1964" s="5" t="s">
        <v>5363</v>
      </c>
      <c r="B1964" s="5" t="s">
        <v>3592</v>
      </c>
      <c r="C1964" s="5" t="s">
        <v>849</v>
      </c>
      <c r="D1964" s="5" t="s">
        <v>3583</v>
      </c>
      <c r="E1964" s="5" t="s">
        <v>3584</v>
      </c>
      <c r="F1964" s="5" t="s">
        <v>851</v>
      </c>
      <c r="G1964" s="5" t="s">
        <v>3585</v>
      </c>
      <c r="H1964" s="51">
        <v>2704.2</v>
      </c>
      <c r="I1964" s="22">
        <v>4455.13</v>
      </c>
      <c r="J1964" s="22">
        <v>1647.49</v>
      </c>
      <c r="K1964" s="22">
        <v>1329.91</v>
      </c>
      <c r="L1964" s="47">
        <v>1000</v>
      </c>
      <c r="M1964" s="22">
        <v>4455.13</v>
      </c>
      <c r="N1964" s="22">
        <v>0</v>
      </c>
    </row>
    <row r="1965" spans="1:14" hidden="1" x14ac:dyDescent="0.25">
      <c r="A1965" s="5" t="s">
        <v>5364</v>
      </c>
      <c r="B1965" s="5" t="s">
        <v>3592</v>
      </c>
      <c r="C1965" s="5" t="s">
        <v>849</v>
      </c>
      <c r="D1965" s="5" t="s">
        <v>3583</v>
      </c>
      <c r="E1965" s="5" t="s">
        <v>3584</v>
      </c>
      <c r="F1965" s="5" t="s">
        <v>853</v>
      </c>
      <c r="G1965" s="5" t="s">
        <v>3588</v>
      </c>
      <c r="H1965" s="51">
        <v>0</v>
      </c>
      <c r="I1965" s="22">
        <v>0</v>
      </c>
      <c r="J1965" s="22">
        <v>29.26</v>
      </c>
      <c r="K1965" s="22">
        <v>31.78</v>
      </c>
      <c r="L1965" s="47">
        <v>1000</v>
      </c>
      <c r="M1965" s="22">
        <v>0</v>
      </c>
      <c r="N1965" s="22">
        <v>0</v>
      </c>
    </row>
    <row r="1966" spans="1:14" x14ac:dyDescent="0.25">
      <c r="A1966" s="5" t="s">
        <v>5365</v>
      </c>
      <c r="B1966" s="5" t="s">
        <v>3590</v>
      </c>
      <c r="C1966" s="5" t="s">
        <v>849</v>
      </c>
      <c r="D1966" s="5" t="s">
        <v>3583</v>
      </c>
      <c r="E1966" s="5" t="s">
        <v>3584</v>
      </c>
      <c r="F1966" s="5" t="s">
        <v>853</v>
      </c>
      <c r="G1966" s="5" t="s">
        <v>3603</v>
      </c>
      <c r="H1966" s="51">
        <v>0</v>
      </c>
      <c r="I1966" s="22">
        <v>0</v>
      </c>
      <c r="J1966" s="22">
        <v>0</v>
      </c>
      <c r="K1966" s="22">
        <v>1516.51</v>
      </c>
      <c r="L1966" s="47">
        <v>1000</v>
      </c>
      <c r="M1966" s="22">
        <v>0</v>
      </c>
      <c r="N1966" s="22">
        <v>0</v>
      </c>
    </row>
    <row r="1967" spans="1:14" x14ac:dyDescent="0.25">
      <c r="A1967" s="5" t="s">
        <v>5366</v>
      </c>
      <c r="B1967" s="5" t="s">
        <v>3590</v>
      </c>
      <c r="C1967" s="5" t="s">
        <v>849</v>
      </c>
      <c r="D1967" s="5" t="s">
        <v>3583</v>
      </c>
      <c r="E1967" s="5" t="s">
        <v>3584</v>
      </c>
      <c r="F1967" s="5" t="s">
        <v>853</v>
      </c>
      <c r="G1967" s="5" t="s">
        <v>3603</v>
      </c>
      <c r="H1967" s="51">
        <v>0</v>
      </c>
      <c r="I1967" s="22">
        <v>0</v>
      </c>
      <c r="J1967" s="22">
        <v>0</v>
      </c>
      <c r="K1967" s="22">
        <v>1035.58</v>
      </c>
      <c r="L1967" s="47">
        <v>1000</v>
      </c>
      <c r="M1967" s="22">
        <v>0</v>
      </c>
      <c r="N1967" s="22">
        <v>0</v>
      </c>
    </row>
    <row r="1968" spans="1:14" hidden="1" x14ac:dyDescent="0.25">
      <c r="A1968" s="5" t="s">
        <v>5367</v>
      </c>
      <c r="B1968" s="5" t="s">
        <v>3582</v>
      </c>
      <c r="C1968" s="5" t="s">
        <v>849</v>
      </c>
      <c r="D1968" s="5" t="s">
        <v>3583</v>
      </c>
      <c r="E1968" s="5" t="s">
        <v>3584</v>
      </c>
      <c r="F1968" s="5" t="s">
        <v>853</v>
      </c>
      <c r="G1968" s="5" t="s">
        <v>3588</v>
      </c>
      <c r="H1968" s="51">
        <v>0</v>
      </c>
      <c r="I1968" s="22">
        <v>0</v>
      </c>
      <c r="J1968" s="22">
        <v>116.39</v>
      </c>
      <c r="K1968" s="22">
        <v>122.76</v>
      </c>
      <c r="L1968" s="47">
        <v>1000</v>
      </c>
      <c r="M1968" s="22">
        <v>0</v>
      </c>
      <c r="N1968" s="22">
        <v>0</v>
      </c>
    </row>
    <row r="1969" spans="1:14" hidden="1" x14ac:dyDescent="0.25">
      <c r="A1969" s="5" t="s">
        <v>5368</v>
      </c>
      <c r="B1969" s="5" t="s">
        <v>3582</v>
      </c>
      <c r="C1969" s="5" t="s">
        <v>849</v>
      </c>
      <c r="D1969" s="5" t="s">
        <v>3583</v>
      </c>
      <c r="E1969" s="5" t="s">
        <v>3584</v>
      </c>
      <c r="F1969" s="5" t="s">
        <v>853</v>
      </c>
      <c r="G1969" s="5" t="s">
        <v>3588</v>
      </c>
      <c r="H1969" s="51">
        <v>0</v>
      </c>
      <c r="I1969" s="22">
        <v>0</v>
      </c>
      <c r="J1969" s="22">
        <v>87.9</v>
      </c>
      <c r="K1969" s="22">
        <v>92.71</v>
      </c>
      <c r="L1969" s="47">
        <v>1000</v>
      </c>
      <c r="M1969" s="22">
        <v>0</v>
      </c>
      <c r="N1969" s="22">
        <v>0</v>
      </c>
    </row>
    <row r="1970" spans="1:14" hidden="1" x14ac:dyDescent="0.25">
      <c r="A1970" s="5" t="s">
        <v>5369</v>
      </c>
      <c r="B1970" s="5" t="s">
        <v>3582</v>
      </c>
      <c r="C1970" s="5" t="s">
        <v>849</v>
      </c>
      <c r="D1970" s="5" t="s">
        <v>3583</v>
      </c>
      <c r="E1970" s="5" t="s">
        <v>3584</v>
      </c>
      <c r="F1970" s="5" t="s">
        <v>853</v>
      </c>
      <c r="G1970" s="5" t="s">
        <v>3603</v>
      </c>
      <c r="H1970" s="51">
        <v>0</v>
      </c>
      <c r="I1970" s="22">
        <v>0</v>
      </c>
      <c r="J1970" s="22">
        <v>0</v>
      </c>
      <c r="K1970" s="22">
        <v>1874.04</v>
      </c>
      <c r="L1970" s="47">
        <v>1000</v>
      </c>
      <c r="M1970" s="22">
        <v>0</v>
      </c>
      <c r="N1970" s="22">
        <v>0</v>
      </c>
    </row>
    <row r="1971" spans="1:14" hidden="1" x14ac:dyDescent="0.25">
      <c r="A1971" s="5" t="s">
        <v>5370</v>
      </c>
      <c r="B1971" s="5" t="s">
        <v>3586</v>
      </c>
      <c r="C1971" s="5" t="s">
        <v>849</v>
      </c>
      <c r="D1971" s="5" t="s">
        <v>3583</v>
      </c>
      <c r="E1971" s="5" t="s">
        <v>3584</v>
      </c>
      <c r="F1971" s="5" t="s">
        <v>851</v>
      </c>
      <c r="G1971" s="5" t="s">
        <v>3588</v>
      </c>
      <c r="H1971" s="51">
        <v>10000</v>
      </c>
      <c r="I1971" s="22">
        <v>646.54</v>
      </c>
      <c r="J1971" s="22">
        <v>64.650000000000006</v>
      </c>
      <c r="K1971" s="22">
        <v>64.66</v>
      </c>
      <c r="L1971" s="47">
        <v>1000</v>
      </c>
      <c r="M1971" s="22">
        <v>646.54</v>
      </c>
      <c r="N1971" s="22">
        <v>0</v>
      </c>
    </row>
    <row r="1972" spans="1:14" hidden="1" x14ac:dyDescent="0.25">
      <c r="A1972" s="5" t="s">
        <v>5370</v>
      </c>
      <c r="B1972" s="5" t="s">
        <v>3592</v>
      </c>
      <c r="C1972" s="5" t="s">
        <v>849</v>
      </c>
      <c r="D1972" s="5" t="s">
        <v>3583</v>
      </c>
      <c r="E1972" s="5" t="s">
        <v>3584</v>
      </c>
      <c r="F1972" s="5" t="s">
        <v>853</v>
      </c>
      <c r="G1972" s="5" t="s">
        <v>3588</v>
      </c>
      <c r="H1972" s="51">
        <v>0</v>
      </c>
      <c r="I1972" s="22">
        <v>0</v>
      </c>
      <c r="J1972" s="22">
        <v>42.43</v>
      </c>
      <c r="K1972" s="22">
        <v>46.09</v>
      </c>
      <c r="L1972" s="47">
        <v>1000</v>
      </c>
      <c r="M1972" s="22">
        <v>0</v>
      </c>
      <c r="N1972" s="22">
        <v>0</v>
      </c>
    </row>
    <row r="1973" spans="1:14" hidden="1" x14ac:dyDescent="0.25">
      <c r="A1973" s="5" t="s">
        <v>5371</v>
      </c>
      <c r="B1973" s="5" t="s">
        <v>3586</v>
      </c>
      <c r="C1973" s="5" t="s">
        <v>849</v>
      </c>
      <c r="D1973" s="5" t="s">
        <v>3583</v>
      </c>
      <c r="E1973" s="5" t="s">
        <v>3584</v>
      </c>
      <c r="F1973" s="5" t="s">
        <v>853</v>
      </c>
      <c r="G1973" s="5" t="s">
        <v>3588</v>
      </c>
      <c r="H1973" s="51">
        <v>0</v>
      </c>
      <c r="I1973" s="22">
        <v>0</v>
      </c>
      <c r="J1973" s="22">
        <v>63.71</v>
      </c>
      <c r="K1973" s="22">
        <v>65.239999999999995</v>
      </c>
      <c r="L1973" s="47">
        <v>1000</v>
      </c>
      <c r="M1973" s="22">
        <v>0</v>
      </c>
      <c r="N1973" s="22">
        <v>0</v>
      </c>
    </row>
    <row r="1974" spans="1:14" hidden="1" x14ac:dyDescent="0.25">
      <c r="A1974" s="5" t="s">
        <v>5371</v>
      </c>
      <c r="B1974" s="5" t="s">
        <v>3592</v>
      </c>
      <c r="C1974" s="5" t="s">
        <v>849</v>
      </c>
      <c r="D1974" s="5" t="s">
        <v>3583</v>
      </c>
      <c r="E1974" s="5" t="s">
        <v>3584</v>
      </c>
      <c r="F1974" s="5" t="s">
        <v>853</v>
      </c>
      <c r="G1974" s="5" t="s">
        <v>3588</v>
      </c>
      <c r="H1974" s="51">
        <v>0</v>
      </c>
      <c r="I1974" s="22">
        <v>0</v>
      </c>
      <c r="J1974" s="22">
        <v>44.46</v>
      </c>
      <c r="K1974" s="22">
        <v>48.29</v>
      </c>
      <c r="L1974" s="47">
        <v>1000</v>
      </c>
      <c r="M1974" s="22">
        <v>0</v>
      </c>
      <c r="N1974" s="22">
        <v>0</v>
      </c>
    </row>
    <row r="1975" spans="1:14" hidden="1" x14ac:dyDescent="0.25">
      <c r="A1975" s="5" t="s">
        <v>5372</v>
      </c>
      <c r="B1975" s="5" t="s">
        <v>3586</v>
      </c>
      <c r="C1975" s="5" t="s">
        <v>849</v>
      </c>
      <c r="D1975" s="5" t="s">
        <v>3583</v>
      </c>
      <c r="E1975" s="5" t="s">
        <v>3584</v>
      </c>
      <c r="F1975" s="5" t="s">
        <v>851</v>
      </c>
      <c r="G1975" s="5" t="s">
        <v>3588</v>
      </c>
      <c r="H1975" s="51">
        <v>55000</v>
      </c>
      <c r="I1975" s="22">
        <v>3581.76</v>
      </c>
      <c r="J1975" s="22">
        <v>65.12</v>
      </c>
      <c r="K1975" s="22">
        <v>64.849999999999994</v>
      </c>
      <c r="L1975" s="47">
        <v>1000</v>
      </c>
      <c r="M1975" s="22">
        <v>3581.76</v>
      </c>
      <c r="N1975" s="22">
        <v>0</v>
      </c>
    </row>
    <row r="1976" spans="1:14" hidden="1" x14ac:dyDescent="0.25">
      <c r="A1976" s="5" t="s">
        <v>5372</v>
      </c>
      <c r="B1976" s="5" t="s">
        <v>3592</v>
      </c>
      <c r="C1976" s="5" t="s">
        <v>849</v>
      </c>
      <c r="D1976" s="5" t="s">
        <v>3583</v>
      </c>
      <c r="E1976" s="5" t="s">
        <v>3584</v>
      </c>
      <c r="F1976" s="5" t="s">
        <v>853</v>
      </c>
      <c r="G1976" s="5" t="s">
        <v>3588</v>
      </c>
      <c r="H1976" s="51">
        <v>0</v>
      </c>
      <c r="I1976" s="22">
        <v>0</v>
      </c>
      <c r="J1976" s="22">
        <v>43.02</v>
      </c>
      <c r="K1976" s="22">
        <v>48.31</v>
      </c>
      <c r="L1976" s="47">
        <v>1000</v>
      </c>
      <c r="M1976" s="22">
        <v>0</v>
      </c>
      <c r="N1976" s="22">
        <v>0</v>
      </c>
    </row>
    <row r="1977" spans="1:14" x14ac:dyDescent="0.25">
      <c r="A1977" s="5" t="s">
        <v>5373</v>
      </c>
      <c r="B1977" s="5" t="s">
        <v>3590</v>
      </c>
      <c r="C1977" s="5" t="s">
        <v>849</v>
      </c>
      <c r="D1977" s="5" t="s">
        <v>3583</v>
      </c>
      <c r="E1977" s="5" t="s">
        <v>3584</v>
      </c>
      <c r="F1977" s="5" t="s">
        <v>853</v>
      </c>
      <c r="G1977" s="5" t="s">
        <v>3603</v>
      </c>
      <c r="H1977" s="51">
        <v>0</v>
      </c>
      <c r="I1977" s="22">
        <v>0</v>
      </c>
      <c r="J1977" s="22">
        <v>0</v>
      </c>
      <c r="K1977" s="22">
        <v>1547.22</v>
      </c>
      <c r="L1977" s="47">
        <v>1000</v>
      </c>
      <c r="M1977" s="22">
        <v>0</v>
      </c>
      <c r="N1977" s="22">
        <v>0</v>
      </c>
    </row>
    <row r="1978" spans="1:14" x14ac:dyDescent="0.25">
      <c r="A1978" s="5" t="s">
        <v>5374</v>
      </c>
      <c r="B1978" s="5" t="s">
        <v>3590</v>
      </c>
      <c r="C1978" s="5" t="s">
        <v>849</v>
      </c>
      <c r="D1978" s="5" t="s">
        <v>3583</v>
      </c>
      <c r="E1978" s="5" t="s">
        <v>3584</v>
      </c>
      <c r="F1978" s="5" t="s">
        <v>853</v>
      </c>
      <c r="G1978" s="5" t="s">
        <v>3603</v>
      </c>
      <c r="H1978" s="51">
        <v>0</v>
      </c>
      <c r="I1978" s="22">
        <v>0</v>
      </c>
      <c r="J1978" s="22">
        <v>0</v>
      </c>
      <c r="K1978" s="22">
        <v>1598.9</v>
      </c>
      <c r="L1978" s="47">
        <v>1000</v>
      </c>
      <c r="M1978" s="22">
        <v>0</v>
      </c>
      <c r="N1978" s="22">
        <v>0</v>
      </c>
    </row>
    <row r="1979" spans="1:14" x14ac:dyDescent="0.25">
      <c r="A1979" s="5" t="s">
        <v>5375</v>
      </c>
      <c r="B1979" s="5" t="s">
        <v>3590</v>
      </c>
      <c r="C1979" s="5" t="s">
        <v>849</v>
      </c>
      <c r="D1979" s="5" t="s">
        <v>3583</v>
      </c>
      <c r="E1979" s="5" t="s">
        <v>3584</v>
      </c>
      <c r="F1979" s="5" t="s">
        <v>853</v>
      </c>
      <c r="G1979" s="5" t="s">
        <v>3603</v>
      </c>
      <c r="H1979" s="51">
        <v>0</v>
      </c>
      <c r="I1979" s="22">
        <v>0</v>
      </c>
      <c r="J1979" s="22">
        <v>0</v>
      </c>
      <c r="K1979" s="22">
        <v>2062.7800000000002</v>
      </c>
      <c r="L1979" s="47">
        <v>1000</v>
      </c>
      <c r="M1979" s="22">
        <v>0</v>
      </c>
      <c r="N1979" s="22">
        <v>0</v>
      </c>
    </row>
    <row r="1980" spans="1:14" x14ac:dyDescent="0.25">
      <c r="A1980" s="5" t="s">
        <v>5376</v>
      </c>
      <c r="B1980" s="5" t="s">
        <v>3590</v>
      </c>
      <c r="C1980" s="5" t="s">
        <v>849</v>
      </c>
      <c r="D1980" s="5" t="s">
        <v>3583</v>
      </c>
      <c r="E1980" s="5" t="s">
        <v>3584</v>
      </c>
      <c r="F1980" s="5" t="s">
        <v>851</v>
      </c>
      <c r="G1980" s="5" t="s">
        <v>3585</v>
      </c>
      <c r="H1980" s="51">
        <v>135</v>
      </c>
      <c r="I1980" s="22">
        <v>5489.9</v>
      </c>
      <c r="J1980" s="22">
        <v>40665.93</v>
      </c>
      <c r="K1980" s="22">
        <v>42419.85</v>
      </c>
      <c r="L1980" s="47">
        <v>1000</v>
      </c>
      <c r="M1980" s="22">
        <v>5489.9</v>
      </c>
      <c r="N1980" s="22">
        <v>0</v>
      </c>
    </row>
    <row r="1981" spans="1:14" hidden="1" x14ac:dyDescent="0.25">
      <c r="A1981" s="5" t="s">
        <v>5377</v>
      </c>
      <c r="B1981" s="5" t="s">
        <v>3586</v>
      </c>
      <c r="C1981" s="5" t="s">
        <v>849</v>
      </c>
      <c r="D1981" s="5" t="s">
        <v>3583</v>
      </c>
      <c r="E1981" s="5" t="s">
        <v>3584</v>
      </c>
      <c r="F1981" s="5" t="s">
        <v>853</v>
      </c>
      <c r="G1981" s="5" t="s">
        <v>3585</v>
      </c>
      <c r="H1981" s="51">
        <v>0</v>
      </c>
      <c r="I1981" s="22">
        <v>0</v>
      </c>
      <c r="J1981" s="22">
        <v>42864.53</v>
      </c>
      <c r="K1981" s="22">
        <v>46566.38</v>
      </c>
      <c r="L1981" s="47">
        <v>1000</v>
      </c>
      <c r="M1981" s="22">
        <v>0</v>
      </c>
      <c r="N1981" s="22">
        <v>0</v>
      </c>
    </row>
    <row r="1982" spans="1:14" hidden="1" x14ac:dyDescent="0.25">
      <c r="A1982" s="5" t="s">
        <v>5377</v>
      </c>
      <c r="B1982" s="5" t="s">
        <v>3592</v>
      </c>
      <c r="C1982" s="5" t="s">
        <v>849</v>
      </c>
      <c r="D1982" s="5" t="s">
        <v>3583</v>
      </c>
      <c r="E1982" s="5" t="s">
        <v>3584</v>
      </c>
      <c r="F1982" s="5" t="s">
        <v>853</v>
      </c>
      <c r="G1982" s="5" t="s">
        <v>3585</v>
      </c>
      <c r="H1982" s="51">
        <v>0</v>
      </c>
      <c r="I1982" s="22">
        <v>0</v>
      </c>
      <c r="J1982" s="22">
        <v>41183.69</v>
      </c>
      <c r="K1982" s="22">
        <v>44740.38</v>
      </c>
      <c r="L1982" s="47">
        <v>1000</v>
      </c>
      <c r="M1982" s="22">
        <v>0</v>
      </c>
      <c r="N1982" s="22">
        <v>0</v>
      </c>
    </row>
    <row r="1983" spans="1:14" hidden="1" x14ac:dyDescent="0.25">
      <c r="A1983" s="5" t="s">
        <v>5378</v>
      </c>
      <c r="B1983" s="5" t="s">
        <v>3586</v>
      </c>
      <c r="C1983" s="5" t="s">
        <v>849</v>
      </c>
      <c r="D1983" s="5" t="s">
        <v>3583</v>
      </c>
      <c r="E1983" s="5" t="s">
        <v>3584</v>
      </c>
      <c r="F1983" s="5" t="s">
        <v>853</v>
      </c>
      <c r="G1983" s="5" t="s">
        <v>3585</v>
      </c>
      <c r="H1983" s="51">
        <v>0</v>
      </c>
      <c r="I1983" s="22">
        <v>0</v>
      </c>
      <c r="J1983" s="22">
        <v>3596.61</v>
      </c>
      <c r="K1983" s="22">
        <v>3907.23</v>
      </c>
      <c r="L1983" s="47">
        <v>1000</v>
      </c>
      <c r="M1983" s="22">
        <v>0</v>
      </c>
      <c r="N1983" s="22">
        <v>0</v>
      </c>
    </row>
    <row r="1984" spans="1:14" hidden="1" x14ac:dyDescent="0.25">
      <c r="A1984" s="5" t="s">
        <v>5378</v>
      </c>
      <c r="B1984" s="5" t="s">
        <v>3592</v>
      </c>
      <c r="C1984" s="5" t="s">
        <v>849</v>
      </c>
      <c r="D1984" s="5" t="s">
        <v>3583</v>
      </c>
      <c r="E1984" s="5" t="s">
        <v>3584</v>
      </c>
      <c r="F1984" s="5" t="s">
        <v>853</v>
      </c>
      <c r="G1984" s="5" t="s">
        <v>3585</v>
      </c>
      <c r="H1984" s="51">
        <v>0</v>
      </c>
      <c r="I1984" s="22">
        <v>0</v>
      </c>
      <c r="J1984" s="22">
        <v>3153.5</v>
      </c>
      <c r="K1984" s="22">
        <v>3425.84</v>
      </c>
      <c r="L1984" s="47">
        <v>1000</v>
      </c>
      <c r="M1984" s="22">
        <v>0</v>
      </c>
      <c r="N1984" s="22">
        <v>0</v>
      </c>
    </row>
    <row r="1985" spans="1:14" hidden="1" x14ac:dyDescent="0.25">
      <c r="A1985" s="5" t="s">
        <v>5379</v>
      </c>
      <c r="B1985" s="5" t="s">
        <v>3586</v>
      </c>
      <c r="C1985" s="5" t="s">
        <v>849</v>
      </c>
      <c r="D1985" s="5" t="s">
        <v>3583</v>
      </c>
      <c r="E1985" s="5" t="s">
        <v>3584</v>
      </c>
      <c r="F1985" s="5" t="s">
        <v>853</v>
      </c>
      <c r="G1985" s="5" t="s">
        <v>3585</v>
      </c>
      <c r="H1985" s="51">
        <v>0</v>
      </c>
      <c r="I1985" s="22">
        <v>0</v>
      </c>
      <c r="J1985" s="22">
        <v>1739.91</v>
      </c>
      <c r="K1985" s="22">
        <v>1890.17</v>
      </c>
      <c r="L1985" s="47">
        <v>1000</v>
      </c>
      <c r="M1985" s="22">
        <v>0</v>
      </c>
      <c r="N1985" s="22">
        <v>0</v>
      </c>
    </row>
    <row r="1986" spans="1:14" hidden="1" x14ac:dyDescent="0.25">
      <c r="A1986" s="5" t="s">
        <v>5379</v>
      </c>
      <c r="B1986" s="5" t="s">
        <v>3592</v>
      </c>
      <c r="C1986" s="5" t="s">
        <v>849</v>
      </c>
      <c r="D1986" s="5" t="s">
        <v>3583</v>
      </c>
      <c r="E1986" s="5" t="s">
        <v>3584</v>
      </c>
      <c r="F1986" s="5" t="s">
        <v>853</v>
      </c>
      <c r="G1986" s="5" t="s">
        <v>3585</v>
      </c>
      <c r="H1986" s="51">
        <v>0</v>
      </c>
      <c r="I1986" s="22">
        <v>0</v>
      </c>
      <c r="J1986" s="22">
        <v>1889.34</v>
      </c>
      <c r="K1986" s="22">
        <v>2052.5100000000002</v>
      </c>
      <c r="L1986" s="47">
        <v>1000</v>
      </c>
      <c r="M1986" s="22">
        <v>0</v>
      </c>
      <c r="N1986" s="22">
        <v>0</v>
      </c>
    </row>
    <row r="1987" spans="1:14" hidden="1" x14ac:dyDescent="0.25">
      <c r="A1987" s="5" t="s">
        <v>5380</v>
      </c>
      <c r="B1987" s="5" t="s">
        <v>3586</v>
      </c>
      <c r="C1987" s="5" t="s">
        <v>849</v>
      </c>
      <c r="D1987" s="5" t="s">
        <v>3583</v>
      </c>
      <c r="E1987" s="5" t="s">
        <v>3584</v>
      </c>
      <c r="F1987" s="5" t="s">
        <v>851</v>
      </c>
      <c r="G1987" s="5" t="s">
        <v>3585</v>
      </c>
      <c r="H1987" s="51">
        <v>21000</v>
      </c>
      <c r="I1987" s="22">
        <v>74706.48</v>
      </c>
      <c r="J1987" s="22">
        <v>3557.45</v>
      </c>
      <c r="K1987" s="22">
        <v>3551.18</v>
      </c>
      <c r="L1987" s="47">
        <v>1000</v>
      </c>
      <c r="M1987" s="22">
        <v>74706.48</v>
      </c>
      <c r="N1987" s="22">
        <v>0</v>
      </c>
    </row>
    <row r="1988" spans="1:14" x14ac:dyDescent="0.25">
      <c r="A1988" s="5" t="s">
        <v>5381</v>
      </c>
      <c r="B1988" s="5" t="s">
        <v>3590</v>
      </c>
      <c r="C1988" s="5" t="s">
        <v>849</v>
      </c>
      <c r="D1988" s="5" t="s">
        <v>3583</v>
      </c>
      <c r="E1988" s="5" t="s">
        <v>3584</v>
      </c>
      <c r="F1988" s="5" t="s">
        <v>853</v>
      </c>
      <c r="G1988" s="5" t="s">
        <v>3603</v>
      </c>
      <c r="H1988" s="51">
        <v>0</v>
      </c>
      <c r="I1988" s="22">
        <v>0</v>
      </c>
      <c r="J1988" s="22">
        <v>0</v>
      </c>
      <c r="K1988" s="22">
        <v>1819.96</v>
      </c>
      <c r="L1988" s="47">
        <v>1000</v>
      </c>
      <c r="M1988" s="22">
        <v>0</v>
      </c>
      <c r="N1988" s="22">
        <v>0</v>
      </c>
    </row>
    <row r="1989" spans="1:14" x14ac:dyDescent="0.25">
      <c r="A1989" s="5" t="s">
        <v>5382</v>
      </c>
      <c r="B1989" s="5" t="s">
        <v>3590</v>
      </c>
      <c r="C1989" s="5" t="s">
        <v>849</v>
      </c>
      <c r="D1989" s="5" t="s">
        <v>3583</v>
      </c>
      <c r="E1989" s="5" t="s">
        <v>3584</v>
      </c>
      <c r="F1989" s="5" t="s">
        <v>853</v>
      </c>
      <c r="G1989" s="5" t="s">
        <v>3603</v>
      </c>
      <c r="H1989" s="51">
        <v>0</v>
      </c>
      <c r="I1989" s="22">
        <v>0</v>
      </c>
      <c r="J1989" s="22">
        <v>0</v>
      </c>
      <c r="K1989" s="22">
        <v>2088.62</v>
      </c>
      <c r="L1989" s="47">
        <v>1000</v>
      </c>
      <c r="M1989" s="22">
        <v>0</v>
      </c>
      <c r="N1989" s="22">
        <v>0</v>
      </c>
    </row>
    <row r="1990" spans="1:14" x14ac:dyDescent="0.25">
      <c r="A1990" s="5" t="s">
        <v>5383</v>
      </c>
      <c r="B1990" s="5" t="s">
        <v>3590</v>
      </c>
      <c r="C1990" s="5" t="s">
        <v>849</v>
      </c>
      <c r="D1990" s="5" t="s">
        <v>3583</v>
      </c>
      <c r="E1990" s="5" t="s">
        <v>3584</v>
      </c>
      <c r="F1990" s="5" t="s">
        <v>853</v>
      </c>
      <c r="G1990" s="5" t="s">
        <v>3603</v>
      </c>
      <c r="H1990" s="51">
        <v>0</v>
      </c>
      <c r="I1990" s="22">
        <v>0</v>
      </c>
      <c r="J1990" s="22">
        <v>0</v>
      </c>
      <c r="K1990" s="22">
        <v>1708.45</v>
      </c>
      <c r="L1990" s="47">
        <v>1000</v>
      </c>
      <c r="M1990" s="22">
        <v>0</v>
      </c>
      <c r="N1990" s="22">
        <v>0</v>
      </c>
    </row>
    <row r="1991" spans="1:14" hidden="1" x14ac:dyDescent="0.25">
      <c r="A1991" s="5" t="s">
        <v>5384</v>
      </c>
      <c r="B1991" s="5" t="s">
        <v>3586</v>
      </c>
      <c r="C1991" s="5" t="s">
        <v>849</v>
      </c>
      <c r="D1991" s="5" t="s">
        <v>3583</v>
      </c>
      <c r="E1991" s="5" t="s">
        <v>3584</v>
      </c>
      <c r="F1991" s="5" t="s">
        <v>853</v>
      </c>
      <c r="G1991" s="5" t="s">
        <v>3585</v>
      </c>
      <c r="H1991" s="51">
        <v>0</v>
      </c>
      <c r="I1991" s="22">
        <v>0</v>
      </c>
      <c r="J1991" s="22">
        <v>3484.18</v>
      </c>
      <c r="K1991" s="22">
        <v>3567.8</v>
      </c>
      <c r="L1991" s="47">
        <v>1000</v>
      </c>
      <c r="M1991" s="22">
        <v>0</v>
      </c>
      <c r="N1991" s="22">
        <v>0</v>
      </c>
    </row>
    <row r="1992" spans="1:14" hidden="1" x14ac:dyDescent="0.25">
      <c r="A1992" s="5" t="s">
        <v>5384</v>
      </c>
      <c r="B1992" s="5" t="s">
        <v>3592</v>
      </c>
      <c r="C1992" s="5" t="s">
        <v>849</v>
      </c>
      <c r="D1992" s="5" t="s">
        <v>3583</v>
      </c>
      <c r="E1992" s="5" t="s">
        <v>3584</v>
      </c>
      <c r="F1992" s="5" t="s">
        <v>853</v>
      </c>
      <c r="G1992" s="5" t="s">
        <v>3585</v>
      </c>
      <c r="H1992" s="51">
        <v>0</v>
      </c>
      <c r="I1992" s="22">
        <v>0</v>
      </c>
      <c r="J1992" s="22">
        <v>2282.36</v>
      </c>
      <c r="K1992" s="22">
        <v>2479.46</v>
      </c>
      <c r="L1992" s="47">
        <v>1000</v>
      </c>
      <c r="M1992" s="22">
        <v>0</v>
      </c>
      <c r="N1992" s="22">
        <v>0</v>
      </c>
    </row>
    <row r="1993" spans="1:14" hidden="1" x14ac:dyDescent="0.25">
      <c r="A1993" s="5" t="s">
        <v>5385</v>
      </c>
      <c r="B1993" s="5" t="s">
        <v>3592</v>
      </c>
      <c r="C1993" s="5" t="s">
        <v>849</v>
      </c>
      <c r="D1993" s="5" t="s">
        <v>3583</v>
      </c>
      <c r="E1993" s="5" t="s">
        <v>3584</v>
      </c>
      <c r="F1993" s="5" t="s">
        <v>853</v>
      </c>
      <c r="G1993" s="5" t="s">
        <v>3603</v>
      </c>
      <c r="H1993" s="51">
        <v>0</v>
      </c>
      <c r="I1993" s="22">
        <v>0</v>
      </c>
      <c r="J1993" s="22">
        <v>0</v>
      </c>
      <c r="K1993" s="22">
        <v>582.32000000000005</v>
      </c>
      <c r="L1993" s="47">
        <v>1000</v>
      </c>
      <c r="M1993" s="22">
        <v>0</v>
      </c>
      <c r="N1993" s="22">
        <v>0</v>
      </c>
    </row>
    <row r="1994" spans="1:14" x14ac:dyDescent="0.25">
      <c r="A1994" s="5" t="s">
        <v>5386</v>
      </c>
      <c r="B1994" s="5" t="s">
        <v>3590</v>
      </c>
      <c r="C1994" s="5" t="s">
        <v>849</v>
      </c>
      <c r="D1994" s="5" t="s">
        <v>3583</v>
      </c>
      <c r="E1994" s="5" t="s">
        <v>3584</v>
      </c>
      <c r="F1994" s="5" t="s">
        <v>853</v>
      </c>
      <c r="G1994" s="5" t="s">
        <v>3603</v>
      </c>
      <c r="H1994" s="51">
        <v>0</v>
      </c>
      <c r="I1994" s="22">
        <v>0</v>
      </c>
      <c r="J1994" s="22">
        <v>0</v>
      </c>
      <c r="K1994" s="22">
        <v>2843.65</v>
      </c>
      <c r="L1994" s="47">
        <v>1000</v>
      </c>
      <c r="M1994" s="22">
        <v>0</v>
      </c>
      <c r="N1994" s="22">
        <v>0</v>
      </c>
    </row>
    <row r="1995" spans="1:14" hidden="1" x14ac:dyDescent="0.25">
      <c r="A1995" s="5" t="s">
        <v>5387</v>
      </c>
      <c r="B1995" s="5" t="s">
        <v>3596</v>
      </c>
      <c r="C1995" s="5" t="s">
        <v>849</v>
      </c>
      <c r="D1995" s="5" t="s">
        <v>3583</v>
      </c>
      <c r="E1995" s="5" t="s">
        <v>3584</v>
      </c>
      <c r="F1995" s="5" t="s">
        <v>853</v>
      </c>
      <c r="G1995" s="5" t="s">
        <v>3585</v>
      </c>
      <c r="H1995" s="51">
        <v>0</v>
      </c>
      <c r="I1995" s="22">
        <v>0</v>
      </c>
      <c r="J1995" s="22">
        <v>0</v>
      </c>
      <c r="K1995" s="22">
        <v>2352.0300000000002</v>
      </c>
      <c r="L1995" s="47">
        <v>1000</v>
      </c>
      <c r="M1995" s="22">
        <v>0</v>
      </c>
      <c r="N1995" s="22">
        <v>0</v>
      </c>
    </row>
    <row r="1996" spans="1:14" hidden="1" x14ac:dyDescent="0.25">
      <c r="A1996" s="5" t="s">
        <v>5387</v>
      </c>
      <c r="B1996" s="5" t="s">
        <v>3592</v>
      </c>
      <c r="C1996" s="5" t="s">
        <v>849</v>
      </c>
      <c r="D1996" s="5" t="s">
        <v>3583</v>
      </c>
      <c r="E1996" s="5" t="s">
        <v>3584</v>
      </c>
      <c r="F1996" s="5" t="s">
        <v>851</v>
      </c>
      <c r="G1996" s="5" t="s">
        <v>3585</v>
      </c>
      <c r="H1996" s="51">
        <v>2520</v>
      </c>
      <c r="I1996" s="22">
        <v>4566.04</v>
      </c>
      <c r="J1996" s="22">
        <v>1811.92</v>
      </c>
      <c r="K1996" s="22">
        <v>1774.11</v>
      </c>
      <c r="L1996" s="47">
        <v>1000</v>
      </c>
      <c r="M1996" s="22">
        <v>4566.04</v>
      </c>
      <c r="N1996" s="22">
        <v>0</v>
      </c>
    </row>
    <row r="1997" spans="1:14" x14ac:dyDescent="0.25">
      <c r="A1997" s="5" t="s">
        <v>5388</v>
      </c>
      <c r="B1997" s="5" t="s">
        <v>3590</v>
      </c>
      <c r="C1997" s="5" t="s">
        <v>849</v>
      </c>
      <c r="D1997" s="5" t="s">
        <v>3583</v>
      </c>
      <c r="E1997" s="5" t="s">
        <v>3584</v>
      </c>
      <c r="F1997" s="5" t="s">
        <v>853</v>
      </c>
      <c r="G1997" s="5" t="s">
        <v>3603</v>
      </c>
      <c r="H1997" s="51">
        <v>0</v>
      </c>
      <c r="I1997" s="22">
        <v>0</v>
      </c>
      <c r="J1997" s="22">
        <v>0</v>
      </c>
      <c r="K1997" s="22">
        <v>559.17999999999995</v>
      </c>
      <c r="L1997" s="47">
        <v>1000</v>
      </c>
      <c r="M1997" s="22">
        <v>0</v>
      </c>
      <c r="N1997" s="22">
        <v>0</v>
      </c>
    </row>
    <row r="1998" spans="1:14" hidden="1" x14ac:dyDescent="0.25">
      <c r="A1998" s="5" t="s">
        <v>5389</v>
      </c>
      <c r="B1998" s="5" t="s">
        <v>3582</v>
      </c>
      <c r="C1998" s="5" t="s">
        <v>849</v>
      </c>
      <c r="D1998" s="5" t="s">
        <v>3583</v>
      </c>
      <c r="E1998" s="5" t="s">
        <v>3584</v>
      </c>
      <c r="F1998" s="5" t="s">
        <v>853</v>
      </c>
      <c r="G1998" s="5" t="s">
        <v>3585</v>
      </c>
      <c r="H1998" s="51">
        <v>0</v>
      </c>
      <c r="I1998" s="22">
        <v>0</v>
      </c>
      <c r="J1998" s="22">
        <v>978.58</v>
      </c>
      <c r="K1998" s="22">
        <v>1032.05</v>
      </c>
      <c r="L1998" s="47">
        <v>1000</v>
      </c>
      <c r="M1998" s="22">
        <v>0</v>
      </c>
      <c r="N1998" s="22">
        <v>0</v>
      </c>
    </row>
    <row r="1999" spans="1:14" hidden="1" x14ac:dyDescent="0.25">
      <c r="A1999" s="5" t="s">
        <v>5390</v>
      </c>
      <c r="B1999" s="5" t="s">
        <v>3586</v>
      </c>
      <c r="C1999" s="5" t="s">
        <v>849</v>
      </c>
      <c r="D1999" s="5" t="s">
        <v>3583</v>
      </c>
      <c r="E1999" s="5" t="s">
        <v>3584</v>
      </c>
      <c r="F1999" s="5" t="s">
        <v>851</v>
      </c>
      <c r="G1999" s="5" t="s">
        <v>3585</v>
      </c>
      <c r="H1999" s="51">
        <v>1800</v>
      </c>
      <c r="I1999" s="22">
        <v>7297.63</v>
      </c>
      <c r="J1999" s="22">
        <v>4054.24</v>
      </c>
      <c r="K1999" s="22">
        <v>4130.9399999999996</v>
      </c>
      <c r="L1999" s="47">
        <v>1000</v>
      </c>
      <c r="M1999" s="22">
        <v>7297.63</v>
      </c>
      <c r="N1999" s="22">
        <v>0</v>
      </c>
    </row>
    <row r="2000" spans="1:14" hidden="1" x14ac:dyDescent="0.25">
      <c r="A2000" s="5" t="s">
        <v>5391</v>
      </c>
      <c r="B2000" s="5" t="s">
        <v>3586</v>
      </c>
      <c r="C2000" s="5" t="s">
        <v>849</v>
      </c>
      <c r="D2000" s="5" t="s">
        <v>3583</v>
      </c>
      <c r="E2000" s="5" t="s">
        <v>3584</v>
      </c>
      <c r="F2000" s="5" t="s">
        <v>853</v>
      </c>
      <c r="G2000" s="5" t="s">
        <v>3585</v>
      </c>
      <c r="H2000" s="51">
        <v>0</v>
      </c>
      <c r="I2000" s="22">
        <v>0</v>
      </c>
      <c r="J2000" s="22">
        <v>2138.69</v>
      </c>
      <c r="K2000" s="22">
        <v>2323.39</v>
      </c>
      <c r="L2000" s="47">
        <v>1000</v>
      </c>
      <c r="M2000" s="22">
        <v>0</v>
      </c>
      <c r="N2000" s="22">
        <v>0</v>
      </c>
    </row>
    <row r="2001" spans="1:14" x14ac:dyDescent="0.25">
      <c r="A2001" s="5" t="s">
        <v>5392</v>
      </c>
      <c r="B2001" s="5" t="s">
        <v>3590</v>
      </c>
      <c r="C2001" s="5" t="s">
        <v>849</v>
      </c>
      <c r="D2001" s="5" t="s">
        <v>3583</v>
      </c>
      <c r="E2001" s="5" t="s">
        <v>3584</v>
      </c>
      <c r="F2001" s="5" t="s">
        <v>853</v>
      </c>
      <c r="G2001" s="5" t="s">
        <v>3603</v>
      </c>
      <c r="H2001" s="51">
        <v>0</v>
      </c>
      <c r="I2001" s="22">
        <v>0</v>
      </c>
      <c r="J2001" s="22">
        <v>0</v>
      </c>
      <c r="K2001" s="22">
        <v>1682.16</v>
      </c>
      <c r="L2001" s="47">
        <v>1000</v>
      </c>
      <c r="M2001" s="22">
        <v>0</v>
      </c>
      <c r="N2001" s="22">
        <v>0</v>
      </c>
    </row>
    <row r="2002" spans="1:14" x14ac:dyDescent="0.25">
      <c r="A2002" s="5" t="s">
        <v>5393</v>
      </c>
      <c r="B2002" s="5" t="s">
        <v>3590</v>
      </c>
      <c r="C2002" s="5" t="s">
        <v>849</v>
      </c>
      <c r="D2002" s="5" t="s">
        <v>3583</v>
      </c>
      <c r="E2002" s="5" t="s">
        <v>3584</v>
      </c>
      <c r="F2002" s="5" t="s">
        <v>853</v>
      </c>
      <c r="G2002" s="5" t="s">
        <v>3603</v>
      </c>
      <c r="H2002" s="51">
        <v>0</v>
      </c>
      <c r="I2002" s="22">
        <v>0</v>
      </c>
      <c r="J2002" s="22">
        <v>0</v>
      </c>
      <c r="K2002" s="22">
        <v>198.55</v>
      </c>
      <c r="L2002" s="47">
        <v>1000</v>
      </c>
      <c r="M2002" s="22">
        <v>0</v>
      </c>
      <c r="N2002" s="22">
        <v>0</v>
      </c>
    </row>
    <row r="2003" spans="1:14" x14ac:dyDescent="0.25">
      <c r="A2003" s="5" t="s">
        <v>5394</v>
      </c>
      <c r="B2003" s="5" t="s">
        <v>3590</v>
      </c>
      <c r="C2003" s="5" t="s">
        <v>849</v>
      </c>
      <c r="D2003" s="5" t="s">
        <v>3583</v>
      </c>
      <c r="E2003" s="5" t="s">
        <v>3584</v>
      </c>
      <c r="F2003" s="5" t="s">
        <v>853</v>
      </c>
      <c r="G2003" s="5" t="s">
        <v>3588</v>
      </c>
      <c r="H2003" s="51">
        <v>0</v>
      </c>
      <c r="I2003" s="22">
        <v>0</v>
      </c>
      <c r="J2003" s="22">
        <v>278.3</v>
      </c>
      <c r="K2003" s="22">
        <v>302.33999999999997</v>
      </c>
      <c r="L2003" s="47">
        <v>1000</v>
      </c>
      <c r="M2003" s="22">
        <v>0</v>
      </c>
      <c r="N2003" s="22">
        <v>0</v>
      </c>
    </row>
    <row r="2004" spans="1:14" x14ac:dyDescent="0.25">
      <c r="A2004" s="5" t="s">
        <v>5395</v>
      </c>
      <c r="B2004" s="5" t="s">
        <v>3590</v>
      </c>
      <c r="C2004" s="5" t="s">
        <v>849</v>
      </c>
      <c r="D2004" s="5" t="s">
        <v>3583</v>
      </c>
      <c r="E2004" s="5" t="s">
        <v>3584</v>
      </c>
      <c r="F2004" s="5" t="s">
        <v>853</v>
      </c>
      <c r="G2004" s="5" t="s">
        <v>3585</v>
      </c>
      <c r="H2004" s="51">
        <v>0</v>
      </c>
      <c r="I2004" s="22">
        <v>0</v>
      </c>
      <c r="J2004" s="22">
        <v>27498.86</v>
      </c>
      <c r="K2004" s="22">
        <v>28158.83</v>
      </c>
      <c r="L2004" s="47">
        <v>1000</v>
      </c>
      <c r="M2004" s="22">
        <v>0</v>
      </c>
      <c r="N2004" s="22">
        <v>0</v>
      </c>
    </row>
    <row r="2005" spans="1:14" x14ac:dyDescent="0.25">
      <c r="A2005" s="5" t="s">
        <v>5396</v>
      </c>
      <c r="B2005" s="5" t="s">
        <v>3590</v>
      </c>
      <c r="C2005" s="5" t="s">
        <v>849</v>
      </c>
      <c r="D2005" s="5" t="s">
        <v>3583</v>
      </c>
      <c r="E2005" s="5" t="s">
        <v>3584</v>
      </c>
      <c r="F2005" s="5" t="s">
        <v>851</v>
      </c>
      <c r="G2005" s="5" t="s">
        <v>3585</v>
      </c>
      <c r="H2005" s="51">
        <v>250</v>
      </c>
      <c r="I2005" s="22">
        <v>2558.0300000000002</v>
      </c>
      <c r="J2005" s="22">
        <v>10232.120000000001</v>
      </c>
      <c r="K2005" s="22">
        <v>10212.280000000001</v>
      </c>
      <c r="L2005" s="47">
        <v>1000</v>
      </c>
      <c r="M2005" s="22">
        <v>2558.0300000000002</v>
      </c>
      <c r="N2005" s="22">
        <v>0</v>
      </c>
    </row>
    <row r="2006" spans="1:14" hidden="1" x14ac:dyDescent="0.25">
      <c r="A2006" s="5" t="s">
        <v>5397</v>
      </c>
      <c r="B2006" s="5" t="s">
        <v>3586</v>
      </c>
      <c r="C2006" s="5" t="s">
        <v>849</v>
      </c>
      <c r="D2006" s="5" t="s">
        <v>3583</v>
      </c>
      <c r="E2006" s="5" t="s">
        <v>3584</v>
      </c>
      <c r="F2006" s="5" t="s">
        <v>853</v>
      </c>
      <c r="G2006" s="5" t="s">
        <v>3585</v>
      </c>
      <c r="H2006" s="51">
        <v>0</v>
      </c>
      <c r="I2006" s="22">
        <v>0</v>
      </c>
      <c r="J2006" s="22">
        <v>0</v>
      </c>
      <c r="K2006" s="22">
        <v>46163.05</v>
      </c>
      <c r="L2006" s="47">
        <v>1000</v>
      </c>
      <c r="M2006" s="22">
        <v>0</v>
      </c>
      <c r="N2006" s="22">
        <v>0</v>
      </c>
    </row>
    <row r="2007" spans="1:14" x14ac:dyDescent="0.25">
      <c r="A2007" s="5" t="s">
        <v>5397</v>
      </c>
      <c r="B2007" s="5" t="s">
        <v>3590</v>
      </c>
      <c r="C2007" s="5" t="s">
        <v>849</v>
      </c>
      <c r="D2007" s="5" t="s">
        <v>3583</v>
      </c>
      <c r="E2007" s="5" t="s">
        <v>3584</v>
      </c>
      <c r="F2007" s="5" t="s">
        <v>853</v>
      </c>
      <c r="G2007" s="5" t="s">
        <v>3585</v>
      </c>
      <c r="H2007" s="51">
        <v>0</v>
      </c>
      <c r="I2007" s="22">
        <v>0</v>
      </c>
      <c r="J2007" s="22">
        <v>45081.1</v>
      </c>
      <c r="K2007" s="22">
        <v>46163.05</v>
      </c>
      <c r="L2007" s="47">
        <v>1000</v>
      </c>
      <c r="M2007" s="22">
        <v>0</v>
      </c>
      <c r="N2007" s="22">
        <v>0</v>
      </c>
    </row>
    <row r="2008" spans="1:14" x14ac:dyDescent="0.25">
      <c r="A2008" s="5" t="s">
        <v>5398</v>
      </c>
      <c r="B2008" s="5" t="s">
        <v>3590</v>
      </c>
      <c r="C2008" s="5" t="s">
        <v>849</v>
      </c>
      <c r="D2008" s="5" t="s">
        <v>3583</v>
      </c>
      <c r="E2008" s="5" t="s">
        <v>3584</v>
      </c>
      <c r="F2008" s="5" t="s">
        <v>853</v>
      </c>
      <c r="G2008" s="5" t="s">
        <v>3585</v>
      </c>
      <c r="H2008" s="51">
        <v>0</v>
      </c>
      <c r="I2008" s="22">
        <v>0</v>
      </c>
      <c r="J2008" s="22">
        <v>18022.650000000001</v>
      </c>
      <c r="K2008" s="22">
        <v>19579.12</v>
      </c>
      <c r="L2008" s="47">
        <v>1000</v>
      </c>
      <c r="M2008" s="22">
        <v>0</v>
      </c>
      <c r="N2008" s="22">
        <v>0</v>
      </c>
    </row>
    <row r="2009" spans="1:14" x14ac:dyDescent="0.25">
      <c r="A2009" s="5" t="s">
        <v>5399</v>
      </c>
      <c r="B2009" s="5" t="s">
        <v>3590</v>
      </c>
      <c r="C2009" s="5" t="s">
        <v>849</v>
      </c>
      <c r="D2009" s="5" t="s">
        <v>3583</v>
      </c>
      <c r="E2009" s="5" t="s">
        <v>3584</v>
      </c>
      <c r="F2009" s="5" t="s">
        <v>853</v>
      </c>
      <c r="G2009" s="5" t="s">
        <v>3588</v>
      </c>
      <c r="H2009" s="51">
        <v>0</v>
      </c>
      <c r="I2009" s="22">
        <v>0</v>
      </c>
      <c r="J2009" s="22">
        <v>15.53</v>
      </c>
      <c r="K2009" s="22">
        <v>16.88</v>
      </c>
      <c r="L2009" s="47">
        <v>1000</v>
      </c>
      <c r="M2009" s="22">
        <v>0</v>
      </c>
      <c r="N2009" s="22">
        <v>0</v>
      </c>
    </row>
    <row r="2010" spans="1:14" x14ac:dyDescent="0.25">
      <c r="A2010" s="5" t="s">
        <v>5400</v>
      </c>
      <c r="B2010" s="5" t="s">
        <v>3590</v>
      </c>
      <c r="C2010" s="5" t="s">
        <v>849</v>
      </c>
      <c r="D2010" s="5" t="s">
        <v>3583</v>
      </c>
      <c r="E2010" s="5" t="s">
        <v>3584</v>
      </c>
      <c r="F2010" s="5" t="s">
        <v>853</v>
      </c>
      <c r="G2010" s="5" t="s">
        <v>3588</v>
      </c>
      <c r="H2010" s="51">
        <v>0</v>
      </c>
      <c r="I2010" s="22">
        <v>0</v>
      </c>
      <c r="J2010" s="22">
        <v>15.07</v>
      </c>
      <c r="K2010" s="22">
        <v>16.37</v>
      </c>
      <c r="L2010" s="47">
        <v>1000</v>
      </c>
      <c r="M2010" s="22">
        <v>0</v>
      </c>
      <c r="N2010" s="22">
        <v>0</v>
      </c>
    </row>
    <row r="2011" spans="1:14" x14ac:dyDescent="0.25">
      <c r="A2011" s="5" t="s">
        <v>5401</v>
      </c>
      <c r="B2011" s="5" t="s">
        <v>3590</v>
      </c>
      <c r="C2011" s="5" t="s">
        <v>849</v>
      </c>
      <c r="D2011" s="5" t="s">
        <v>3583</v>
      </c>
      <c r="E2011" s="5" t="s">
        <v>3584</v>
      </c>
      <c r="F2011" s="5" t="s">
        <v>853</v>
      </c>
      <c r="G2011" s="5" t="s">
        <v>3585</v>
      </c>
      <c r="H2011" s="51">
        <v>0</v>
      </c>
      <c r="I2011" s="22">
        <v>0</v>
      </c>
      <c r="J2011" s="22">
        <v>32928.71</v>
      </c>
      <c r="K2011" s="22">
        <v>33211.9</v>
      </c>
      <c r="L2011" s="47">
        <v>1000</v>
      </c>
      <c r="M2011" s="22">
        <v>0</v>
      </c>
      <c r="N2011" s="22">
        <v>0</v>
      </c>
    </row>
    <row r="2012" spans="1:14" hidden="1" x14ac:dyDescent="0.25">
      <c r="A2012" s="5" t="s">
        <v>5402</v>
      </c>
      <c r="B2012" s="5" t="s">
        <v>3582</v>
      </c>
      <c r="C2012" s="5" t="s">
        <v>849</v>
      </c>
      <c r="D2012" s="5" t="s">
        <v>3583</v>
      </c>
      <c r="E2012" s="5" t="s">
        <v>3584</v>
      </c>
      <c r="F2012" s="5" t="s">
        <v>853</v>
      </c>
      <c r="G2012" s="5" t="s">
        <v>3585</v>
      </c>
      <c r="H2012" s="51">
        <v>0</v>
      </c>
      <c r="I2012" s="22">
        <v>0</v>
      </c>
      <c r="J2012" s="22">
        <v>0</v>
      </c>
      <c r="K2012" s="22">
        <v>7904.91</v>
      </c>
      <c r="L2012" s="47">
        <v>1000</v>
      </c>
      <c r="M2012" s="22">
        <v>0</v>
      </c>
      <c r="N2012" s="22">
        <v>0</v>
      </c>
    </row>
    <row r="2013" spans="1:14" hidden="1" x14ac:dyDescent="0.25">
      <c r="A2013" s="5" t="s">
        <v>5402</v>
      </c>
      <c r="B2013" s="5" t="s">
        <v>3586</v>
      </c>
      <c r="C2013" s="5" t="s">
        <v>849</v>
      </c>
      <c r="D2013" s="5" t="s">
        <v>3583</v>
      </c>
      <c r="E2013" s="5" t="s">
        <v>3584</v>
      </c>
      <c r="F2013" s="5" t="s">
        <v>851</v>
      </c>
      <c r="G2013" s="5" t="s">
        <v>3585</v>
      </c>
      <c r="H2013" s="51">
        <v>37350</v>
      </c>
      <c r="I2013" s="22">
        <v>368571.31</v>
      </c>
      <c r="J2013" s="22">
        <v>9868.0400000000009</v>
      </c>
      <c r="K2013" s="22">
        <v>9417.4699999999993</v>
      </c>
      <c r="L2013" s="47">
        <v>1000</v>
      </c>
      <c r="M2013" s="22">
        <v>368571.31</v>
      </c>
      <c r="N2013" s="22">
        <v>0</v>
      </c>
    </row>
    <row r="2014" spans="1:14" hidden="1" x14ac:dyDescent="0.25">
      <c r="A2014" s="5" t="s">
        <v>5403</v>
      </c>
      <c r="B2014" s="5" t="s">
        <v>3586</v>
      </c>
      <c r="C2014" s="5" t="s">
        <v>849</v>
      </c>
      <c r="D2014" s="5" t="s">
        <v>3583</v>
      </c>
      <c r="E2014" s="5" t="s">
        <v>3584</v>
      </c>
      <c r="F2014" s="5" t="s">
        <v>853</v>
      </c>
      <c r="G2014" s="5" t="s">
        <v>3603</v>
      </c>
      <c r="H2014" s="51">
        <v>0</v>
      </c>
      <c r="I2014" s="22">
        <v>0</v>
      </c>
      <c r="J2014" s="22">
        <v>6992.82</v>
      </c>
      <c r="K2014" s="22">
        <v>10432.9</v>
      </c>
      <c r="L2014" s="47">
        <v>1000</v>
      </c>
      <c r="M2014" s="22">
        <v>0</v>
      </c>
      <c r="N2014" s="22">
        <v>0</v>
      </c>
    </row>
    <row r="2015" spans="1:14" hidden="1" x14ac:dyDescent="0.25">
      <c r="A2015" s="5" t="s">
        <v>5404</v>
      </c>
      <c r="B2015" s="5" t="s">
        <v>3586</v>
      </c>
      <c r="C2015" s="5" t="s">
        <v>849</v>
      </c>
      <c r="D2015" s="5" t="s">
        <v>3583</v>
      </c>
      <c r="E2015" s="5" t="s">
        <v>3584</v>
      </c>
      <c r="F2015" s="5" t="s">
        <v>853</v>
      </c>
      <c r="G2015" s="5" t="s">
        <v>3603</v>
      </c>
      <c r="H2015" s="51">
        <v>0</v>
      </c>
      <c r="I2015" s="22">
        <v>0</v>
      </c>
      <c r="J2015" s="22">
        <v>0</v>
      </c>
      <c r="K2015" s="22">
        <v>1257.8499999999999</v>
      </c>
      <c r="L2015" s="47">
        <v>1000</v>
      </c>
      <c r="M2015" s="22">
        <v>0</v>
      </c>
      <c r="N2015" s="22">
        <v>0</v>
      </c>
    </row>
    <row r="2016" spans="1:14" x14ac:dyDescent="0.25">
      <c r="A2016" s="5" t="s">
        <v>5405</v>
      </c>
      <c r="B2016" s="5" t="s">
        <v>3590</v>
      </c>
      <c r="C2016" s="5" t="s">
        <v>849</v>
      </c>
      <c r="D2016" s="5" t="s">
        <v>3583</v>
      </c>
      <c r="E2016" s="5" t="s">
        <v>3584</v>
      </c>
      <c r="F2016" s="5" t="s">
        <v>853</v>
      </c>
      <c r="G2016" s="5" t="s">
        <v>3588</v>
      </c>
      <c r="H2016" s="51">
        <v>0</v>
      </c>
      <c r="I2016" s="22">
        <v>0</v>
      </c>
      <c r="J2016" s="22">
        <v>374.09</v>
      </c>
      <c r="K2016" s="22">
        <v>406.39</v>
      </c>
      <c r="L2016" s="47">
        <v>1000</v>
      </c>
      <c r="M2016" s="22">
        <v>0</v>
      </c>
      <c r="N2016" s="22">
        <v>0</v>
      </c>
    </row>
    <row r="2017" spans="1:14" x14ac:dyDescent="0.25">
      <c r="A2017" s="5" t="s">
        <v>5406</v>
      </c>
      <c r="B2017" s="5" t="s">
        <v>3590</v>
      </c>
      <c r="C2017" s="5" t="s">
        <v>849</v>
      </c>
      <c r="D2017" s="5" t="s">
        <v>3583</v>
      </c>
      <c r="E2017" s="5" t="s">
        <v>3584</v>
      </c>
      <c r="F2017" s="5" t="s">
        <v>853</v>
      </c>
      <c r="G2017" s="5" t="s">
        <v>3603</v>
      </c>
      <c r="H2017" s="51">
        <v>0</v>
      </c>
      <c r="I2017" s="22">
        <v>0</v>
      </c>
      <c r="J2017" s="22">
        <v>0</v>
      </c>
      <c r="K2017" s="22">
        <v>385.6</v>
      </c>
      <c r="L2017" s="47">
        <v>1000</v>
      </c>
      <c r="M2017" s="22">
        <v>0</v>
      </c>
      <c r="N2017" s="22">
        <v>0</v>
      </c>
    </row>
    <row r="2018" spans="1:14" x14ac:dyDescent="0.25">
      <c r="A2018" s="5" t="s">
        <v>5407</v>
      </c>
      <c r="B2018" s="5" t="s">
        <v>3590</v>
      </c>
      <c r="C2018" s="5" t="s">
        <v>849</v>
      </c>
      <c r="D2018" s="5" t="s">
        <v>3583</v>
      </c>
      <c r="E2018" s="5" t="s">
        <v>3584</v>
      </c>
      <c r="F2018" s="5" t="s">
        <v>853</v>
      </c>
      <c r="G2018" s="5" t="s">
        <v>3588</v>
      </c>
      <c r="H2018" s="51">
        <v>0</v>
      </c>
      <c r="I2018" s="22">
        <v>0</v>
      </c>
      <c r="J2018" s="22">
        <v>82.13</v>
      </c>
      <c r="K2018" s="22">
        <v>89.22</v>
      </c>
      <c r="L2018" s="47">
        <v>1000</v>
      </c>
      <c r="M2018" s="22">
        <v>0</v>
      </c>
      <c r="N2018" s="22">
        <v>0</v>
      </c>
    </row>
    <row r="2019" spans="1:14" x14ac:dyDescent="0.25">
      <c r="A2019" s="5" t="s">
        <v>5408</v>
      </c>
      <c r="B2019" s="5" t="s">
        <v>3590</v>
      </c>
      <c r="C2019" s="5" t="s">
        <v>849</v>
      </c>
      <c r="D2019" s="5" t="s">
        <v>3583</v>
      </c>
      <c r="E2019" s="5" t="s">
        <v>3584</v>
      </c>
      <c r="F2019" s="5" t="s">
        <v>853</v>
      </c>
      <c r="G2019" s="5" t="s">
        <v>3588</v>
      </c>
      <c r="H2019" s="51">
        <v>0</v>
      </c>
      <c r="I2019" s="22">
        <v>0</v>
      </c>
      <c r="J2019" s="22">
        <v>85.11</v>
      </c>
      <c r="K2019" s="22">
        <v>92.46</v>
      </c>
      <c r="L2019" s="47">
        <v>1000</v>
      </c>
      <c r="M2019" s="22">
        <v>0</v>
      </c>
      <c r="N2019" s="22">
        <v>0</v>
      </c>
    </row>
    <row r="2020" spans="1:14" hidden="1" x14ac:dyDescent="0.25">
      <c r="A2020" s="5" t="s">
        <v>5409</v>
      </c>
      <c r="B2020" s="5" t="s">
        <v>3592</v>
      </c>
      <c r="C2020" s="5" t="s">
        <v>849</v>
      </c>
      <c r="D2020" s="5" t="s">
        <v>3583</v>
      </c>
      <c r="E2020" s="5" t="s">
        <v>3584</v>
      </c>
      <c r="F2020" s="5" t="s">
        <v>853</v>
      </c>
      <c r="G2020" s="5" t="s">
        <v>3588</v>
      </c>
      <c r="H2020" s="51">
        <v>0</v>
      </c>
      <c r="I2020" s="22">
        <v>0</v>
      </c>
      <c r="J2020" s="22">
        <v>44.46</v>
      </c>
      <c r="K2020" s="22">
        <v>48.29</v>
      </c>
      <c r="L2020" s="47">
        <v>1000</v>
      </c>
      <c r="M2020" s="22">
        <v>0</v>
      </c>
      <c r="N2020" s="22">
        <v>0</v>
      </c>
    </row>
    <row r="2021" spans="1:14" hidden="1" x14ac:dyDescent="0.25">
      <c r="A2021" s="5" t="s">
        <v>5410</v>
      </c>
      <c r="B2021" s="5" t="s">
        <v>3592</v>
      </c>
      <c r="C2021" s="5" t="s">
        <v>849</v>
      </c>
      <c r="D2021" s="5" t="s">
        <v>3583</v>
      </c>
      <c r="E2021" s="5" t="s">
        <v>3584</v>
      </c>
      <c r="F2021" s="5" t="s">
        <v>853</v>
      </c>
      <c r="G2021" s="5" t="s">
        <v>3588</v>
      </c>
      <c r="H2021" s="51">
        <v>0</v>
      </c>
      <c r="I2021" s="22">
        <v>0</v>
      </c>
      <c r="J2021" s="22">
        <v>46.07</v>
      </c>
      <c r="K2021" s="22">
        <v>50.04</v>
      </c>
      <c r="L2021" s="47">
        <v>1000</v>
      </c>
      <c r="M2021" s="22">
        <v>0</v>
      </c>
      <c r="N2021" s="22">
        <v>0</v>
      </c>
    </row>
    <row r="2022" spans="1:14" hidden="1" x14ac:dyDescent="0.25">
      <c r="A2022" s="5" t="s">
        <v>5411</v>
      </c>
      <c r="B2022" s="5" t="s">
        <v>3592</v>
      </c>
      <c r="C2022" s="5" t="s">
        <v>849</v>
      </c>
      <c r="D2022" s="5" t="s">
        <v>3583</v>
      </c>
      <c r="E2022" s="5" t="s">
        <v>3584</v>
      </c>
      <c r="F2022" s="5" t="s">
        <v>853</v>
      </c>
      <c r="G2022" s="5" t="s">
        <v>3603</v>
      </c>
      <c r="H2022" s="51">
        <v>0</v>
      </c>
      <c r="I2022" s="22">
        <v>0</v>
      </c>
      <c r="J2022" s="22">
        <v>0</v>
      </c>
      <c r="K2022" s="22">
        <v>1344.32</v>
      </c>
      <c r="L2022" s="47">
        <v>1000</v>
      </c>
      <c r="M2022" s="22">
        <v>0</v>
      </c>
      <c r="N2022" s="22">
        <v>0</v>
      </c>
    </row>
    <row r="2023" spans="1:14" hidden="1" x14ac:dyDescent="0.25">
      <c r="A2023" s="5" t="s">
        <v>5412</v>
      </c>
      <c r="B2023" s="5" t="s">
        <v>3582</v>
      </c>
      <c r="C2023" s="5" t="s">
        <v>849</v>
      </c>
      <c r="D2023" s="5" t="s">
        <v>3583</v>
      </c>
      <c r="E2023" s="5" t="s">
        <v>3584</v>
      </c>
      <c r="F2023" s="5" t="s">
        <v>853</v>
      </c>
      <c r="G2023" s="5" t="s">
        <v>3588</v>
      </c>
      <c r="H2023" s="51">
        <v>0</v>
      </c>
      <c r="I2023" s="22">
        <v>0</v>
      </c>
      <c r="J2023" s="22">
        <v>19.8</v>
      </c>
      <c r="K2023" s="22">
        <v>21.5</v>
      </c>
      <c r="L2023" s="47">
        <v>1000</v>
      </c>
      <c r="M2023" s="22">
        <v>0</v>
      </c>
      <c r="N2023" s="22">
        <v>0</v>
      </c>
    </row>
    <row r="2024" spans="1:14" hidden="1" x14ac:dyDescent="0.25">
      <c r="A2024" s="5" t="s">
        <v>5412</v>
      </c>
      <c r="B2024" s="5" t="s">
        <v>3586</v>
      </c>
      <c r="C2024" s="5" t="s">
        <v>849</v>
      </c>
      <c r="D2024" s="5" t="s">
        <v>3583</v>
      </c>
      <c r="E2024" s="5" t="s">
        <v>3584</v>
      </c>
      <c r="F2024" s="5" t="s">
        <v>853</v>
      </c>
      <c r="G2024" s="5" t="s">
        <v>3588</v>
      </c>
      <c r="H2024" s="51">
        <v>0</v>
      </c>
      <c r="I2024" s="22">
        <v>0</v>
      </c>
      <c r="J2024" s="22">
        <v>21.2</v>
      </c>
      <c r="K2024" s="22">
        <v>23.1</v>
      </c>
      <c r="L2024" s="47">
        <v>1000</v>
      </c>
      <c r="M2024" s="22">
        <v>0</v>
      </c>
      <c r="N2024" s="22">
        <v>0</v>
      </c>
    </row>
    <row r="2025" spans="1:14" x14ac:dyDescent="0.25">
      <c r="A2025" s="5" t="s">
        <v>5413</v>
      </c>
      <c r="B2025" s="5" t="s">
        <v>3590</v>
      </c>
      <c r="C2025" s="5" t="s">
        <v>849</v>
      </c>
      <c r="D2025" s="5" t="s">
        <v>3583</v>
      </c>
      <c r="E2025" s="5" t="s">
        <v>3584</v>
      </c>
      <c r="F2025" s="5" t="s">
        <v>853</v>
      </c>
      <c r="G2025" s="5" t="s">
        <v>3588</v>
      </c>
      <c r="H2025" s="51">
        <v>0</v>
      </c>
      <c r="I2025" s="22">
        <v>0</v>
      </c>
      <c r="J2025" s="22">
        <v>81.739999999999995</v>
      </c>
      <c r="K2025" s="22">
        <v>88.8</v>
      </c>
      <c r="L2025" s="47">
        <v>1000</v>
      </c>
      <c r="M2025" s="22">
        <v>0</v>
      </c>
      <c r="N2025" s="22">
        <v>0</v>
      </c>
    </row>
    <row r="2026" spans="1:14" hidden="1" x14ac:dyDescent="0.25">
      <c r="A2026" s="5" t="s">
        <v>5414</v>
      </c>
      <c r="B2026" s="5" t="s">
        <v>3586</v>
      </c>
      <c r="C2026" s="5" t="s">
        <v>849</v>
      </c>
      <c r="D2026" s="5" t="s">
        <v>3583</v>
      </c>
      <c r="E2026" s="5" t="s">
        <v>3584</v>
      </c>
      <c r="F2026" s="5" t="s">
        <v>853</v>
      </c>
      <c r="G2026" s="5" t="s">
        <v>3585</v>
      </c>
      <c r="H2026" s="51">
        <v>0</v>
      </c>
      <c r="I2026" s="22">
        <v>0</v>
      </c>
      <c r="J2026" s="22">
        <v>3733.57</v>
      </c>
      <c r="K2026" s="22">
        <v>3823.18</v>
      </c>
      <c r="L2026" s="47">
        <v>1000</v>
      </c>
      <c r="M2026" s="22">
        <v>0</v>
      </c>
      <c r="N2026" s="22">
        <v>0</v>
      </c>
    </row>
    <row r="2027" spans="1:14" hidden="1" x14ac:dyDescent="0.25">
      <c r="A2027" s="5" t="s">
        <v>5414</v>
      </c>
      <c r="B2027" s="5" t="s">
        <v>3592</v>
      </c>
      <c r="C2027" s="5" t="s">
        <v>849</v>
      </c>
      <c r="D2027" s="5" t="s">
        <v>3583</v>
      </c>
      <c r="E2027" s="5" t="s">
        <v>3584</v>
      </c>
      <c r="F2027" s="5" t="s">
        <v>853</v>
      </c>
      <c r="G2027" s="5" t="s">
        <v>3585</v>
      </c>
      <c r="H2027" s="51">
        <v>0</v>
      </c>
      <c r="I2027" s="22">
        <v>0</v>
      </c>
      <c r="J2027" s="22">
        <v>2802.13</v>
      </c>
      <c r="K2027" s="22">
        <v>3044.13</v>
      </c>
      <c r="L2027" s="47">
        <v>1000</v>
      </c>
      <c r="M2027" s="22">
        <v>0</v>
      </c>
      <c r="N2027" s="22">
        <v>0</v>
      </c>
    </row>
    <row r="2028" spans="1:14" hidden="1" x14ac:dyDescent="0.25">
      <c r="A2028" s="5" t="s">
        <v>5415</v>
      </c>
      <c r="B2028" s="5" t="s">
        <v>3586</v>
      </c>
      <c r="C2028" s="5" t="s">
        <v>849</v>
      </c>
      <c r="D2028" s="5" t="s">
        <v>3583</v>
      </c>
      <c r="E2028" s="5" t="s">
        <v>3584</v>
      </c>
      <c r="F2028" s="5" t="s">
        <v>851</v>
      </c>
      <c r="G2028" s="5" t="s">
        <v>3585</v>
      </c>
      <c r="H2028" s="51">
        <v>11100</v>
      </c>
      <c r="I2028" s="22">
        <v>58806.16</v>
      </c>
      <c r="J2028" s="22">
        <v>5297.85</v>
      </c>
      <c r="K2028" s="22">
        <v>5317.97</v>
      </c>
      <c r="L2028" s="47">
        <v>1000</v>
      </c>
      <c r="M2028" s="22">
        <v>58806.16</v>
      </c>
      <c r="N2028" s="22">
        <v>0</v>
      </c>
    </row>
    <row r="2029" spans="1:14" x14ac:dyDescent="0.25">
      <c r="A2029" s="5" t="s">
        <v>5416</v>
      </c>
      <c r="B2029" s="5" t="s">
        <v>3590</v>
      </c>
      <c r="C2029" s="5" t="s">
        <v>849</v>
      </c>
      <c r="D2029" s="5" t="s">
        <v>3583</v>
      </c>
      <c r="E2029" s="5" t="s">
        <v>3584</v>
      </c>
      <c r="F2029" s="5" t="s">
        <v>853</v>
      </c>
      <c r="G2029" s="5" t="s">
        <v>3603</v>
      </c>
      <c r="H2029" s="51">
        <v>0</v>
      </c>
      <c r="I2029" s="22">
        <v>0</v>
      </c>
      <c r="J2029" s="22">
        <v>0</v>
      </c>
      <c r="K2029" s="22">
        <v>3233.81</v>
      </c>
      <c r="L2029" s="47">
        <v>1000</v>
      </c>
      <c r="M2029" s="22">
        <v>0</v>
      </c>
      <c r="N2029" s="22">
        <v>0</v>
      </c>
    </row>
    <row r="2030" spans="1:14" x14ac:dyDescent="0.25">
      <c r="A2030" s="5" t="s">
        <v>5417</v>
      </c>
      <c r="B2030" s="5" t="s">
        <v>3590</v>
      </c>
      <c r="C2030" s="5" t="s">
        <v>849</v>
      </c>
      <c r="D2030" s="5" t="s">
        <v>3583</v>
      </c>
      <c r="E2030" s="5" t="s">
        <v>3584</v>
      </c>
      <c r="F2030" s="5" t="s">
        <v>853</v>
      </c>
      <c r="G2030" s="5" t="s">
        <v>3588</v>
      </c>
      <c r="H2030" s="51">
        <v>0</v>
      </c>
      <c r="I2030" s="22">
        <v>0</v>
      </c>
      <c r="J2030" s="22">
        <v>45.87</v>
      </c>
      <c r="K2030" s="22">
        <v>49.84</v>
      </c>
      <c r="L2030" s="47">
        <v>1000</v>
      </c>
      <c r="M2030" s="22">
        <v>0</v>
      </c>
      <c r="N2030" s="22">
        <v>0</v>
      </c>
    </row>
    <row r="2031" spans="1:14" x14ac:dyDescent="0.25">
      <c r="A2031" s="5" t="s">
        <v>5418</v>
      </c>
      <c r="B2031" s="5" t="s">
        <v>3590</v>
      </c>
      <c r="C2031" s="5" t="s">
        <v>849</v>
      </c>
      <c r="D2031" s="5" t="s">
        <v>3583</v>
      </c>
      <c r="E2031" s="5" t="s">
        <v>3584</v>
      </c>
      <c r="F2031" s="5" t="s">
        <v>853</v>
      </c>
      <c r="G2031" s="5" t="s">
        <v>3588</v>
      </c>
      <c r="H2031" s="51">
        <v>0</v>
      </c>
      <c r="I2031" s="22">
        <v>0</v>
      </c>
      <c r="J2031" s="22">
        <v>68.430000000000007</v>
      </c>
      <c r="K2031" s="22">
        <v>74.33</v>
      </c>
      <c r="L2031" s="47">
        <v>1000</v>
      </c>
      <c r="M2031" s="22">
        <v>0</v>
      </c>
      <c r="N2031" s="22">
        <v>0</v>
      </c>
    </row>
    <row r="2032" spans="1:14" x14ac:dyDescent="0.25">
      <c r="A2032" s="5" t="s">
        <v>5419</v>
      </c>
      <c r="B2032" s="5" t="s">
        <v>3590</v>
      </c>
      <c r="C2032" s="5" t="s">
        <v>849</v>
      </c>
      <c r="D2032" s="5" t="s">
        <v>3583</v>
      </c>
      <c r="E2032" s="5" t="s">
        <v>3584</v>
      </c>
      <c r="F2032" s="5" t="s">
        <v>853</v>
      </c>
      <c r="G2032" s="5" t="s">
        <v>3603</v>
      </c>
      <c r="H2032" s="51">
        <v>0</v>
      </c>
      <c r="I2032" s="22">
        <v>0</v>
      </c>
      <c r="J2032" s="22">
        <v>0</v>
      </c>
      <c r="K2032" s="22">
        <v>1569.71</v>
      </c>
      <c r="L2032" s="47">
        <v>1000</v>
      </c>
      <c r="M2032" s="22">
        <v>0</v>
      </c>
      <c r="N2032" s="22">
        <v>0</v>
      </c>
    </row>
    <row r="2033" spans="1:14" x14ac:dyDescent="0.25">
      <c r="A2033" s="5" t="s">
        <v>5420</v>
      </c>
      <c r="B2033" s="5" t="s">
        <v>3590</v>
      </c>
      <c r="C2033" s="5" t="s">
        <v>849</v>
      </c>
      <c r="D2033" s="5" t="s">
        <v>3583</v>
      </c>
      <c r="E2033" s="5" t="s">
        <v>3584</v>
      </c>
      <c r="F2033" s="5" t="s">
        <v>853</v>
      </c>
      <c r="G2033" s="5" t="s">
        <v>3588</v>
      </c>
      <c r="H2033" s="51">
        <v>0</v>
      </c>
      <c r="I2033" s="22">
        <v>0</v>
      </c>
      <c r="J2033" s="22">
        <v>301.02999999999997</v>
      </c>
      <c r="K2033" s="22">
        <v>321.22000000000003</v>
      </c>
      <c r="L2033" s="47">
        <v>1000</v>
      </c>
      <c r="M2033" s="22">
        <v>0</v>
      </c>
      <c r="N2033" s="22">
        <v>0</v>
      </c>
    </row>
    <row r="2034" spans="1:14" hidden="1" x14ac:dyDescent="0.25">
      <c r="A2034" s="5" t="s">
        <v>5421</v>
      </c>
      <c r="B2034" s="5" t="s">
        <v>3586</v>
      </c>
      <c r="C2034" s="5" t="s">
        <v>849</v>
      </c>
      <c r="D2034" s="5" t="s">
        <v>3583</v>
      </c>
      <c r="E2034" s="5" t="s">
        <v>3584</v>
      </c>
      <c r="F2034" s="5" t="s">
        <v>853</v>
      </c>
      <c r="G2034" s="5" t="s">
        <v>3603</v>
      </c>
      <c r="H2034" s="51">
        <v>0</v>
      </c>
      <c r="I2034" s="22">
        <v>0</v>
      </c>
      <c r="J2034" s="22">
        <v>9374.64</v>
      </c>
      <c r="K2034" s="22">
        <v>9506.1200000000008</v>
      </c>
      <c r="L2034" s="47">
        <v>1000</v>
      </c>
      <c r="M2034" s="22">
        <v>0</v>
      </c>
      <c r="N2034" s="22">
        <v>0</v>
      </c>
    </row>
    <row r="2035" spans="1:14" hidden="1" x14ac:dyDescent="0.25">
      <c r="A2035" s="5" t="s">
        <v>5422</v>
      </c>
      <c r="B2035" s="5" t="s">
        <v>3582</v>
      </c>
      <c r="C2035" s="5" t="s">
        <v>849</v>
      </c>
      <c r="D2035" s="5" t="s">
        <v>3583</v>
      </c>
      <c r="E2035" s="5" t="s">
        <v>3584</v>
      </c>
      <c r="F2035" s="5" t="s">
        <v>853</v>
      </c>
      <c r="G2035" s="5" t="s">
        <v>3588</v>
      </c>
      <c r="H2035" s="51">
        <v>0</v>
      </c>
      <c r="I2035" s="22">
        <v>0</v>
      </c>
      <c r="J2035" s="22">
        <v>3.36</v>
      </c>
      <c r="K2035" s="22">
        <v>3.59</v>
      </c>
      <c r="L2035" s="47">
        <v>1000</v>
      </c>
      <c r="M2035" s="22">
        <v>0</v>
      </c>
      <c r="N2035" s="22">
        <v>0</v>
      </c>
    </row>
    <row r="2036" spans="1:14" hidden="1" x14ac:dyDescent="0.25">
      <c r="A2036" s="5" t="s">
        <v>5423</v>
      </c>
      <c r="B2036" s="5" t="s">
        <v>3582</v>
      </c>
      <c r="C2036" s="5" t="s">
        <v>849</v>
      </c>
      <c r="D2036" s="5" t="s">
        <v>3583</v>
      </c>
      <c r="E2036" s="5" t="s">
        <v>3584</v>
      </c>
      <c r="F2036" s="5" t="s">
        <v>853</v>
      </c>
      <c r="G2036" s="5" t="s">
        <v>3588</v>
      </c>
      <c r="H2036" s="51">
        <v>0</v>
      </c>
      <c r="I2036" s="22">
        <v>0</v>
      </c>
      <c r="J2036" s="22">
        <v>106.38</v>
      </c>
      <c r="K2036" s="22">
        <v>121.17</v>
      </c>
      <c r="L2036" s="47">
        <v>1000</v>
      </c>
      <c r="M2036" s="22">
        <v>0</v>
      </c>
      <c r="N2036" s="22">
        <v>0</v>
      </c>
    </row>
    <row r="2037" spans="1:14" hidden="1" x14ac:dyDescent="0.25">
      <c r="A2037" s="5" t="s">
        <v>5424</v>
      </c>
      <c r="B2037" s="5" t="s">
        <v>3582</v>
      </c>
      <c r="C2037" s="5" t="s">
        <v>849</v>
      </c>
      <c r="D2037" s="5" t="s">
        <v>3583</v>
      </c>
      <c r="E2037" s="5" t="s">
        <v>3584</v>
      </c>
      <c r="F2037" s="5" t="s">
        <v>853</v>
      </c>
      <c r="G2037" s="5" t="s">
        <v>3588</v>
      </c>
      <c r="H2037" s="51">
        <v>0</v>
      </c>
      <c r="I2037" s="22">
        <v>0</v>
      </c>
      <c r="J2037" s="22">
        <v>368.03</v>
      </c>
      <c r="K2037" s="22">
        <v>399.81</v>
      </c>
      <c r="L2037" s="47">
        <v>1000</v>
      </c>
      <c r="M2037" s="22">
        <v>0</v>
      </c>
      <c r="N2037" s="22">
        <v>0</v>
      </c>
    </row>
    <row r="2038" spans="1:14" hidden="1" x14ac:dyDescent="0.25">
      <c r="A2038" s="5" t="s">
        <v>5425</v>
      </c>
      <c r="B2038" s="5" t="s">
        <v>3582</v>
      </c>
      <c r="C2038" s="5" t="s">
        <v>849</v>
      </c>
      <c r="D2038" s="5" t="s">
        <v>3583</v>
      </c>
      <c r="E2038" s="5" t="s">
        <v>3584</v>
      </c>
      <c r="F2038" s="5" t="s">
        <v>853</v>
      </c>
      <c r="G2038" s="5" t="s">
        <v>3603</v>
      </c>
      <c r="H2038" s="51">
        <v>0</v>
      </c>
      <c r="I2038" s="22">
        <v>0</v>
      </c>
      <c r="J2038" s="22">
        <v>0</v>
      </c>
      <c r="K2038" s="22">
        <v>908.98</v>
      </c>
      <c r="L2038" s="47">
        <v>1000</v>
      </c>
      <c r="M2038" s="22">
        <v>0</v>
      </c>
      <c r="N2038" s="22">
        <v>0</v>
      </c>
    </row>
    <row r="2039" spans="1:14" x14ac:dyDescent="0.25">
      <c r="A2039" s="5" t="s">
        <v>5426</v>
      </c>
      <c r="B2039" s="5" t="s">
        <v>3590</v>
      </c>
      <c r="C2039" s="5" t="s">
        <v>849</v>
      </c>
      <c r="D2039" s="5" t="s">
        <v>3583</v>
      </c>
      <c r="E2039" s="5" t="s">
        <v>3584</v>
      </c>
      <c r="F2039" s="5" t="s">
        <v>853</v>
      </c>
      <c r="G2039" s="5" t="s">
        <v>3588</v>
      </c>
      <c r="H2039" s="51">
        <v>0</v>
      </c>
      <c r="I2039" s="22">
        <v>0</v>
      </c>
      <c r="J2039" s="22">
        <v>11.63</v>
      </c>
      <c r="K2039" s="22">
        <v>12.64</v>
      </c>
      <c r="L2039" s="47">
        <v>1000</v>
      </c>
      <c r="M2039" s="22">
        <v>0</v>
      </c>
      <c r="N2039" s="22">
        <v>0</v>
      </c>
    </row>
    <row r="2040" spans="1:14" x14ac:dyDescent="0.25">
      <c r="A2040" s="5" t="s">
        <v>5427</v>
      </c>
      <c r="B2040" s="5" t="s">
        <v>3590</v>
      </c>
      <c r="C2040" s="5" t="s">
        <v>849</v>
      </c>
      <c r="D2040" s="5" t="s">
        <v>3583</v>
      </c>
      <c r="E2040" s="5" t="s">
        <v>3584</v>
      </c>
      <c r="F2040" s="5" t="s">
        <v>853</v>
      </c>
      <c r="G2040" s="5" t="s">
        <v>3588</v>
      </c>
      <c r="H2040" s="51">
        <v>0</v>
      </c>
      <c r="I2040" s="22">
        <v>0</v>
      </c>
      <c r="J2040" s="22">
        <v>12.23</v>
      </c>
      <c r="K2040" s="22">
        <v>13.29</v>
      </c>
      <c r="L2040" s="47">
        <v>1000</v>
      </c>
      <c r="M2040" s="22">
        <v>0</v>
      </c>
      <c r="N2040" s="22">
        <v>0</v>
      </c>
    </row>
    <row r="2041" spans="1:14" x14ac:dyDescent="0.25">
      <c r="A2041" s="5" t="s">
        <v>5428</v>
      </c>
      <c r="B2041" s="5" t="s">
        <v>3590</v>
      </c>
      <c r="C2041" s="5" t="s">
        <v>849</v>
      </c>
      <c r="D2041" s="5" t="s">
        <v>3583</v>
      </c>
      <c r="E2041" s="5" t="s">
        <v>3584</v>
      </c>
      <c r="F2041" s="5" t="s">
        <v>853</v>
      </c>
      <c r="G2041" s="5" t="s">
        <v>3603</v>
      </c>
      <c r="H2041" s="51">
        <v>0</v>
      </c>
      <c r="I2041" s="22">
        <v>0</v>
      </c>
      <c r="J2041" s="22">
        <v>0</v>
      </c>
      <c r="K2041" s="22">
        <v>51.23</v>
      </c>
      <c r="L2041" s="47">
        <v>1000</v>
      </c>
      <c r="M2041" s="22">
        <v>0</v>
      </c>
      <c r="N2041" s="22">
        <v>0</v>
      </c>
    </row>
    <row r="2042" spans="1:14" hidden="1" x14ac:dyDescent="0.25">
      <c r="A2042" s="5" t="s">
        <v>5429</v>
      </c>
      <c r="B2042" s="5" t="s">
        <v>3582</v>
      </c>
      <c r="C2042" s="5" t="s">
        <v>849</v>
      </c>
      <c r="D2042" s="5" t="s">
        <v>3583</v>
      </c>
      <c r="E2042" s="5" t="s">
        <v>3584</v>
      </c>
      <c r="F2042" s="5" t="s">
        <v>853</v>
      </c>
      <c r="G2042" s="5" t="s">
        <v>3603</v>
      </c>
      <c r="H2042" s="51">
        <v>0</v>
      </c>
      <c r="I2042" s="22">
        <v>0</v>
      </c>
      <c r="J2042" s="22">
        <v>2660.31</v>
      </c>
      <c r="K2042" s="22">
        <v>3924.11</v>
      </c>
      <c r="L2042" s="47">
        <v>1000</v>
      </c>
      <c r="M2042" s="22">
        <v>0</v>
      </c>
      <c r="N2042" s="22">
        <v>0</v>
      </c>
    </row>
    <row r="2043" spans="1:14" hidden="1" x14ac:dyDescent="0.25">
      <c r="A2043" s="5" t="s">
        <v>5429</v>
      </c>
      <c r="B2043" s="5" t="s">
        <v>3586</v>
      </c>
      <c r="C2043" s="5" t="s">
        <v>849</v>
      </c>
      <c r="D2043" s="5" t="s">
        <v>3583</v>
      </c>
      <c r="E2043" s="5" t="s">
        <v>3584</v>
      </c>
      <c r="F2043" s="5" t="s">
        <v>853</v>
      </c>
      <c r="G2043" s="5" t="s">
        <v>3603</v>
      </c>
      <c r="H2043" s="51">
        <v>0</v>
      </c>
      <c r="I2043" s="22">
        <v>0</v>
      </c>
      <c r="J2043" s="22">
        <v>4144.42</v>
      </c>
      <c r="K2043" s="22">
        <v>4065.17</v>
      </c>
      <c r="L2043" s="47">
        <v>1000</v>
      </c>
      <c r="M2043" s="22">
        <v>0</v>
      </c>
      <c r="N2043" s="22">
        <v>0</v>
      </c>
    </row>
    <row r="2044" spans="1:14" hidden="1" x14ac:dyDescent="0.25">
      <c r="A2044" s="5" t="s">
        <v>5430</v>
      </c>
      <c r="B2044" s="5" t="s">
        <v>3582</v>
      </c>
      <c r="C2044" s="5" t="s">
        <v>849</v>
      </c>
      <c r="D2044" s="5" t="s">
        <v>3583</v>
      </c>
      <c r="E2044" s="5" t="s">
        <v>3584</v>
      </c>
      <c r="F2044" s="5" t="s">
        <v>853</v>
      </c>
      <c r="G2044" s="5" t="s">
        <v>3603</v>
      </c>
      <c r="H2044" s="51">
        <v>0</v>
      </c>
      <c r="I2044" s="22">
        <v>0</v>
      </c>
      <c r="J2044" s="22">
        <v>0</v>
      </c>
      <c r="K2044" s="22">
        <v>1965.16</v>
      </c>
      <c r="L2044" s="47">
        <v>1000</v>
      </c>
      <c r="M2044" s="22">
        <v>0</v>
      </c>
      <c r="N2044" s="22">
        <v>0</v>
      </c>
    </row>
    <row r="2045" spans="1:14" hidden="1" x14ac:dyDescent="0.25">
      <c r="A2045" s="5" t="s">
        <v>5430</v>
      </c>
      <c r="B2045" s="5" t="s">
        <v>3586</v>
      </c>
      <c r="C2045" s="5" t="s">
        <v>849</v>
      </c>
      <c r="D2045" s="5" t="s">
        <v>3583</v>
      </c>
      <c r="E2045" s="5" t="s">
        <v>3584</v>
      </c>
      <c r="F2045" s="5" t="s">
        <v>853</v>
      </c>
      <c r="G2045" s="5" t="s">
        <v>3603</v>
      </c>
      <c r="H2045" s="51">
        <v>0</v>
      </c>
      <c r="I2045" s="22">
        <v>0</v>
      </c>
      <c r="J2045" s="22">
        <v>2351.31</v>
      </c>
      <c r="K2045" s="22">
        <v>1750.89</v>
      </c>
      <c r="L2045" s="47">
        <v>1000</v>
      </c>
      <c r="M2045" s="22">
        <v>0</v>
      </c>
      <c r="N2045" s="22">
        <v>0</v>
      </c>
    </row>
    <row r="2046" spans="1:14" hidden="1" x14ac:dyDescent="0.25">
      <c r="A2046" s="5" t="s">
        <v>5431</v>
      </c>
      <c r="B2046" s="5" t="s">
        <v>3582</v>
      </c>
      <c r="C2046" s="5" t="s">
        <v>849</v>
      </c>
      <c r="D2046" s="5" t="s">
        <v>3583</v>
      </c>
      <c r="E2046" s="5" t="s">
        <v>3584</v>
      </c>
      <c r="F2046" s="5" t="s">
        <v>853</v>
      </c>
      <c r="G2046" s="5" t="s">
        <v>3603</v>
      </c>
      <c r="H2046" s="51">
        <v>0</v>
      </c>
      <c r="I2046" s="22">
        <v>0</v>
      </c>
      <c r="J2046" s="22">
        <v>2855.24</v>
      </c>
      <c r="K2046" s="22">
        <v>4240.8100000000004</v>
      </c>
      <c r="L2046" s="47">
        <v>1000</v>
      </c>
      <c r="M2046" s="22">
        <v>0</v>
      </c>
      <c r="N2046" s="22">
        <v>0</v>
      </c>
    </row>
    <row r="2047" spans="1:14" hidden="1" x14ac:dyDescent="0.25">
      <c r="A2047" s="5" t="s">
        <v>5431</v>
      </c>
      <c r="B2047" s="5" t="s">
        <v>3586</v>
      </c>
      <c r="C2047" s="5" t="s">
        <v>849</v>
      </c>
      <c r="D2047" s="5" t="s">
        <v>3583</v>
      </c>
      <c r="E2047" s="5" t="s">
        <v>3584</v>
      </c>
      <c r="F2047" s="5" t="s">
        <v>853</v>
      </c>
      <c r="G2047" s="5" t="s">
        <v>3603</v>
      </c>
      <c r="H2047" s="51">
        <v>0</v>
      </c>
      <c r="I2047" s="22">
        <v>0</v>
      </c>
      <c r="J2047" s="22">
        <v>0</v>
      </c>
      <c r="K2047" s="22">
        <v>4351.57</v>
      </c>
      <c r="L2047" s="47">
        <v>1000</v>
      </c>
      <c r="M2047" s="22">
        <v>0</v>
      </c>
      <c r="N2047" s="22">
        <v>0</v>
      </c>
    </row>
    <row r="2048" spans="1:14" x14ac:dyDescent="0.25">
      <c r="A2048" s="5" t="s">
        <v>5432</v>
      </c>
      <c r="B2048" s="5" t="s">
        <v>3590</v>
      </c>
      <c r="C2048" s="5" t="s">
        <v>849</v>
      </c>
      <c r="D2048" s="5" t="s">
        <v>3583</v>
      </c>
      <c r="E2048" s="5" t="s">
        <v>3584</v>
      </c>
      <c r="F2048" s="5" t="s">
        <v>853</v>
      </c>
      <c r="G2048" s="5" t="s">
        <v>3588</v>
      </c>
      <c r="H2048" s="51">
        <v>0</v>
      </c>
      <c r="I2048" s="22">
        <v>0</v>
      </c>
      <c r="J2048" s="22">
        <v>79.22</v>
      </c>
      <c r="K2048" s="22">
        <v>86.07</v>
      </c>
      <c r="L2048" s="47">
        <v>1000</v>
      </c>
      <c r="M2048" s="22">
        <v>0</v>
      </c>
      <c r="N2048" s="22">
        <v>0</v>
      </c>
    </row>
    <row r="2049" spans="1:14" x14ac:dyDescent="0.25">
      <c r="A2049" s="5" t="s">
        <v>5433</v>
      </c>
      <c r="B2049" s="5" t="s">
        <v>3590</v>
      </c>
      <c r="C2049" s="5" t="s">
        <v>849</v>
      </c>
      <c r="D2049" s="5" t="s">
        <v>3583</v>
      </c>
      <c r="E2049" s="5" t="s">
        <v>3584</v>
      </c>
      <c r="F2049" s="5" t="s">
        <v>853</v>
      </c>
      <c r="G2049" s="5" t="s">
        <v>3588</v>
      </c>
      <c r="H2049" s="51">
        <v>0</v>
      </c>
      <c r="I2049" s="22">
        <v>0</v>
      </c>
      <c r="J2049" s="22">
        <v>83.35</v>
      </c>
      <c r="K2049" s="22">
        <v>93.09</v>
      </c>
      <c r="L2049" s="47">
        <v>1000</v>
      </c>
      <c r="M2049" s="22">
        <v>0</v>
      </c>
      <c r="N2049" s="22">
        <v>0</v>
      </c>
    </row>
    <row r="2050" spans="1:14" x14ac:dyDescent="0.25">
      <c r="A2050" s="5" t="s">
        <v>5434</v>
      </c>
      <c r="B2050" s="5" t="s">
        <v>3590</v>
      </c>
      <c r="C2050" s="5" t="s">
        <v>849</v>
      </c>
      <c r="D2050" s="5" t="s">
        <v>3583</v>
      </c>
      <c r="E2050" s="5" t="s">
        <v>3584</v>
      </c>
      <c r="F2050" s="5" t="s">
        <v>853</v>
      </c>
      <c r="G2050" s="5" t="s">
        <v>3588</v>
      </c>
      <c r="H2050" s="51">
        <v>0</v>
      </c>
      <c r="I2050" s="22">
        <v>0</v>
      </c>
      <c r="J2050" s="22">
        <v>87.63</v>
      </c>
      <c r="K2050" s="22">
        <v>95.2</v>
      </c>
      <c r="L2050" s="47">
        <v>1000</v>
      </c>
      <c r="M2050" s="22">
        <v>0</v>
      </c>
      <c r="N2050" s="22">
        <v>0</v>
      </c>
    </row>
    <row r="2051" spans="1:14" x14ac:dyDescent="0.25">
      <c r="A2051" s="5" t="s">
        <v>5435</v>
      </c>
      <c r="B2051" s="5" t="s">
        <v>3590</v>
      </c>
      <c r="C2051" s="5" t="s">
        <v>849</v>
      </c>
      <c r="D2051" s="5" t="s">
        <v>3583</v>
      </c>
      <c r="E2051" s="5" t="s">
        <v>3584</v>
      </c>
      <c r="F2051" s="5" t="s">
        <v>853</v>
      </c>
      <c r="G2051" s="5" t="s">
        <v>3588</v>
      </c>
      <c r="H2051" s="51">
        <v>0</v>
      </c>
      <c r="I2051" s="22">
        <v>0</v>
      </c>
      <c r="J2051" s="22">
        <v>81.77</v>
      </c>
      <c r="K2051" s="22">
        <v>88.83</v>
      </c>
      <c r="L2051" s="47">
        <v>1000</v>
      </c>
      <c r="M2051" s="22">
        <v>0</v>
      </c>
      <c r="N2051" s="22">
        <v>0</v>
      </c>
    </row>
    <row r="2052" spans="1:14" x14ac:dyDescent="0.25">
      <c r="A2052" s="5" t="s">
        <v>5436</v>
      </c>
      <c r="B2052" s="5" t="s">
        <v>3590</v>
      </c>
      <c r="C2052" s="5" t="s">
        <v>849</v>
      </c>
      <c r="D2052" s="5" t="s">
        <v>3583</v>
      </c>
      <c r="E2052" s="5" t="s">
        <v>3584</v>
      </c>
      <c r="F2052" s="5" t="s">
        <v>853</v>
      </c>
      <c r="G2052" s="5" t="s">
        <v>3588</v>
      </c>
      <c r="H2052" s="51">
        <v>0</v>
      </c>
      <c r="I2052" s="22">
        <v>0</v>
      </c>
      <c r="J2052" s="22">
        <v>87.6</v>
      </c>
      <c r="K2052" s="22">
        <v>92.4</v>
      </c>
      <c r="L2052" s="47">
        <v>1000</v>
      </c>
      <c r="M2052" s="22">
        <v>0</v>
      </c>
      <c r="N2052" s="22">
        <v>0</v>
      </c>
    </row>
    <row r="2053" spans="1:14" x14ac:dyDescent="0.25">
      <c r="A2053" s="5" t="s">
        <v>5437</v>
      </c>
      <c r="B2053" s="5" t="s">
        <v>3590</v>
      </c>
      <c r="C2053" s="5" t="s">
        <v>849</v>
      </c>
      <c r="D2053" s="5" t="s">
        <v>3583</v>
      </c>
      <c r="E2053" s="5" t="s">
        <v>3584</v>
      </c>
      <c r="F2053" s="5" t="s">
        <v>853</v>
      </c>
      <c r="G2053" s="5" t="s">
        <v>3588</v>
      </c>
      <c r="H2053" s="51">
        <v>0</v>
      </c>
      <c r="I2053" s="22">
        <v>0</v>
      </c>
      <c r="J2053" s="22">
        <v>84.58</v>
      </c>
      <c r="K2053" s="22">
        <v>91.88</v>
      </c>
      <c r="L2053" s="47">
        <v>1000</v>
      </c>
      <c r="M2053" s="22">
        <v>0</v>
      </c>
      <c r="N2053" s="22">
        <v>0</v>
      </c>
    </row>
    <row r="2054" spans="1:14" hidden="1" x14ac:dyDescent="0.25">
      <c r="A2054" s="5" t="s">
        <v>5438</v>
      </c>
      <c r="B2054" s="5" t="s">
        <v>3592</v>
      </c>
      <c r="C2054" s="5" t="s">
        <v>849</v>
      </c>
      <c r="D2054" s="5" t="s">
        <v>3583</v>
      </c>
      <c r="E2054" s="5" t="s">
        <v>3584</v>
      </c>
      <c r="F2054" s="5" t="s">
        <v>853</v>
      </c>
      <c r="G2054" s="5" t="s">
        <v>3585</v>
      </c>
      <c r="H2054" s="51">
        <v>0</v>
      </c>
      <c r="I2054" s="22">
        <v>0</v>
      </c>
      <c r="J2054" s="22">
        <v>3587.79</v>
      </c>
      <c r="K2054" s="22">
        <v>3897.63</v>
      </c>
      <c r="L2054" s="47">
        <v>1000</v>
      </c>
      <c r="M2054" s="22">
        <v>0</v>
      </c>
      <c r="N2054" s="22">
        <v>0</v>
      </c>
    </row>
    <row r="2055" spans="1:14" x14ac:dyDescent="0.25">
      <c r="A2055" s="5" t="s">
        <v>5439</v>
      </c>
      <c r="B2055" s="5" t="s">
        <v>3590</v>
      </c>
      <c r="C2055" s="5" t="s">
        <v>849</v>
      </c>
      <c r="D2055" s="5" t="s">
        <v>3583</v>
      </c>
      <c r="E2055" s="5" t="s">
        <v>3584</v>
      </c>
      <c r="F2055" s="5" t="s">
        <v>853</v>
      </c>
      <c r="G2055" s="5" t="s">
        <v>3603</v>
      </c>
      <c r="H2055" s="51">
        <v>0</v>
      </c>
      <c r="I2055" s="22">
        <v>0</v>
      </c>
      <c r="J2055" s="22">
        <v>0</v>
      </c>
      <c r="K2055" s="22">
        <v>126.62</v>
      </c>
      <c r="L2055" s="47">
        <v>1000</v>
      </c>
      <c r="M2055" s="22">
        <v>0</v>
      </c>
      <c r="N2055" s="22">
        <v>0</v>
      </c>
    </row>
    <row r="2056" spans="1:14" x14ac:dyDescent="0.25">
      <c r="A2056" s="5" t="s">
        <v>5440</v>
      </c>
      <c r="B2056" s="5" t="s">
        <v>3590</v>
      </c>
      <c r="C2056" s="5" t="s">
        <v>849</v>
      </c>
      <c r="D2056" s="5" t="s">
        <v>3583</v>
      </c>
      <c r="E2056" s="5" t="s">
        <v>3584</v>
      </c>
      <c r="F2056" s="5" t="s">
        <v>853</v>
      </c>
      <c r="G2056" s="5" t="s">
        <v>3603</v>
      </c>
      <c r="H2056" s="51">
        <v>0</v>
      </c>
      <c r="I2056" s="22">
        <v>0</v>
      </c>
      <c r="J2056" s="22">
        <v>0</v>
      </c>
      <c r="K2056" s="22">
        <v>626.82000000000005</v>
      </c>
      <c r="L2056" s="47">
        <v>1000</v>
      </c>
      <c r="M2056" s="22">
        <v>0</v>
      </c>
      <c r="N2056" s="22">
        <v>0</v>
      </c>
    </row>
    <row r="2057" spans="1:14" x14ac:dyDescent="0.25">
      <c r="A2057" s="5" t="s">
        <v>5441</v>
      </c>
      <c r="B2057" s="5" t="s">
        <v>3590</v>
      </c>
      <c r="C2057" s="5" t="s">
        <v>849</v>
      </c>
      <c r="D2057" s="5" t="s">
        <v>3583</v>
      </c>
      <c r="E2057" s="5" t="s">
        <v>3584</v>
      </c>
      <c r="F2057" s="5" t="s">
        <v>853</v>
      </c>
      <c r="G2057" s="5" t="s">
        <v>3588</v>
      </c>
      <c r="H2057" s="51">
        <v>0</v>
      </c>
      <c r="I2057" s="22">
        <v>0</v>
      </c>
      <c r="J2057" s="22">
        <v>120.42</v>
      </c>
      <c r="K2057" s="22">
        <v>134.35</v>
      </c>
      <c r="L2057" s="47">
        <v>1000</v>
      </c>
      <c r="M2057" s="22">
        <v>0</v>
      </c>
      <c r="N2057" s="22">
        <v>0</v>
      </c>
    </row>
    <row r="2058" spans="1:14" x14ac:dyDescent="0.25">
      <c r="A2058" s="5" t="s">
        <v>5442</v>
      </c>
      <c r="B2058" s="5" t="s">
        <v>3590</v>
      </c>
      <c r="C2058" s="5" t="s">
        <v>849</v>
      </c>
      <c r="D2058" s="5" t="s">
        <v>3583</v>
      </c>
      <c r="E2058" s="5" t="s">
        <v>3584</v>
      </c>
      <c r="F2058" s="5" t="s">
        <v>853</v>
      </c>
      <c r="G2058" s="5" t="s">
        <v>3588</v>
      </c>
      <c r="H2058" s="51">
        <v>0</v>
      </c>
      <c r="I2058" s="22">
        <v>0</v>
      </c>
      <c r="J2058" s="22">
        <v>433.16</v>
      </c>
      <c r="K2058" s="22">
        <v>470.56</v>
      </c>
      <c r="L2058" s="47">
        <v>1000</v>
      </c>
      <c r="M2058" s="22">
        <v>0</v>
      </c>
      <c r="N2058" s="22">
        <v>0</v>
      </c>
    </row>
    <row r="2059" spans="1:14" x14ac:dyDescent="0.25">
      <c r="A2059" s="5" t="s">
        <v>5443</v>
      </c>
      <c r="B2059" s="5" t="s">
        <v>3590</v>
      </c>
      <c r="C2059" s="5" t="s">
        <v>849</v>
      </c>
      <c r="D2059" s="5" t="s">
        <v>3583</v>
      </c>
      <c r="E2059" s="5" t="s">
        <v>3584</v>
      </c>
      <c r="F2059" s="5" t="s">
        <v>853</v>
      </c>
      <c r="G2059" s="5" t="s">
        <v>3588</v>
      </c>
      <c r="H2059" s="51">
        <v>0</v>
      </c>
      <c r="I2059" s="22">
        <v>0</v>
      </c>
      <c r="J2059" s="22">
        <v>68.430000000000007</v>
      </c>
      <c r="K2059" s="22">
        <v>74.33</v>
      </c>
      <c r="L2059" s="47">
        <v>1000</v>
      </c>
      <c r="M2059" s="22">
        <v>0</v>
      </c>
      <c r="N2059" s="22">
        <v>0</v>
      </c>
    </row>
    <row r="2060" spans="1:14" x14ac:dyDescent="0.25">
      <c r="A2060" s="5" t="s">
        <v>5444</v>
      </c>
      <c r="B2060" s="5" t="s">
        <v>3590</v>
      </c>
      <c r="C2060" s="5" t="s">
        <v>849</v>
      </c>
      <c r="D2060" s="5" t="s">
        <v>3583</v>
      </c>
      <c r="E2060" s="5" t="s">
        <v>3584</v>
      </c>
      <c r="F2060" s="5" t="s">
        <v>853</v>
      </c>
      <c r="G2060" s="5" t="s">
        <v>3588</v>
      </c>
      <c r="H2060" s="51">
        <v>0</v>
      </c>
      <c r="I2060" s="22">
        <v>0</v>
      </c>
      <c r="J2060" s="22">
        <v>46.23</v>
      </c>
      <c r="K2060" s="22">
        <v>50.23</v>
      </c>
      <c r="L2060" s="47">
        <v>1000</v>
      </c>
      <c r="M2060" s="22">
        <v>0</v>
      </c>
      <c r="N2060" s="22">
        <v>0</v>
      </c>
    </row>
    <row r="2061" spans="1:14" hidden="1" x14ac:dyDescent="0.25">
      <c r="A2061" s="5" t="s">
        <v>5444</v>
      </c>
      <c r="B2061" s="5" t="s">
        <v>3597</v>
      </c>
      <c r="C2061" s="5" t="s">
        <v>849</v>
      </c>
      <c r="D2061" s="5" t="s">
        <v>3583</v>
      </c>
      <c r="E2061" s="5" t="s">
        <v>3584</v>
      </c>
      <c r="F2061" s="5" t="s">
        <v>853</v>
      </c>
      <c r="G2061" s="5" t="s">
        <v>3588</v>
      </c>
      <c r="H2061" s="51">
        <v>0</v>
      </c>
      <c r="I2061" s="22">
        <v>0</v>
      </c>
      <c r="J2061" s="22">
        <v>0</v>
      </c>
      <c r="K2061" s="22">
        <v>63.13</v>
      </c>
      <c r="L2061" s="47">
        <v>1000</v>
      </c>
      <c r="M2061" s="22">
        <v>0</v>
      </c>
      <c r="N2061" s="22">
        <v>0</v>
      </c>
    </row>
    <row r="2062" spans="1:14" hidden="1" x14ac:dyDescent="0.25">
      <c r="A2062" s="5" t="s">
        <v>5444</v>
      </c>
      <c r="B2062" s="5" t="s">
        <v>3592</v>
      </c>
      <c r="C2062" s="5" t="s">
        <v>849</v>
      </c>
      <c r="D2062" s="5" t="s">
        <v>3583</v>
      </c>
      <c r="E2062" s="5" t="s">
        <v>3584</v>
      </c>
      <c r="F2062" s="5" t="s">
        <v>853</v>
      </c>
      <c r="G2062" s="5" t="s">
        <v>3588</v>
      </c>
      <c r="H2062" s="51">
        <v>0</v>
      </c>
      <c r="I2062" s="22">
        <v>0</v>
      </c>
      <c r="J2062" s="22">
        <v>0</v>
      </c>
      <c r="K2062" s="22">
        <v>50.23</v>
      </c>
      <c r="L2062" s="47">
        <v>1000</v>
      </c>
      <c r="M2062" s="22">
        <v>0</v>
      </c>
      <c r="N2062" s="22">
        <v>0</v>
      </c>
    </row>
    <row r="2063" spans="1:14" hidden="1" x14ac:dyDescent="0.25">
      <c r="A2063" s="5" t="s">
        <v>5445</v>
      </c>
      <c r="B2063" s="5" t="s">
        <v>3586</v>
      </c>
      <c r="C2063" s="5" t="s">
        <v>849</v>
      </c>
      <c r="D2063" s="5" t="s">
        <v>3583</v>
      </c>
      <c r="E2063" s="5" t="s">
        <v>3584</v>
      </c>
      <c r="F2063" s="5" t="s">
        <v>853</v>
      </c>
      <c r="G2063" s="5" t="s">
        <v>3588</v>
      </c>
      <c r="H2063" s="51">
        <v>0</v>
      </c>
      <c r="I2063" s="22">
        <v>0</v>
      </c>
      <c r="J2063" s="22">
        <v>7.38</v>
      </c>
      <c r="K2063" s="22">
        <v>8.02</v>
      </c>
      <c r="L2063" s="47">
        <v>1000</v>
      </c>
      <c r="M2063" s="22">
        <v>0</v>
      </c>
      <c r="N2063" s="22">
        <v>0</v>
      </c>
    </row>
    <row r="2064" spans="1:14" hidden="1" x14ac:dyDescent="0.25">
      <c r="A2064" s="5" t="s">
        <v>5446</v>
      </c>
      <c r="B2064" s="5" t="s">
        <v>3586</v>
      </c>
      <c r="C2064" s="5" t="s">
        <v>849</v>
      </c>
      <c r="D2064" s="5" t="s">
        <v>3583</v>
      </c>
      <c r="E2064" s="5" t="s">
        <v>3584</v>
      </c>
      <c r="F2064" s="5" t="s">
        <v>853</v>
      </c>
      <c r="G2064" s="5" t="s">
        <v>3588</v>
      </c>
      <c r="H2064" s="51">
        <v>0</v>
      </c>
      <c r="I2064" s="22">
        <v>0</v>
      </c>
      <c r="J2064" s="22">
        <v>223.52</v>
      </c>
      <c r="K2064" s="22">
        <v>242.83</v>
      </c>
      <c r="L2064" s="47">
        <v>1000</v>
      </c>
      <c r="M2064" s="22">
        <v>0</v>
      </c>
      <c r="N2064" s="22">
        <v>0</v>
      </c>
    </row>
    <row r="2065" spans="1:14" hidden="1" x14ac:dyDescent="0.25">
      <c r="A2065" s="5" t="s">
        <v>5447</v>
      </c>
      <c r="B2065" s="5" t="s">
        <v>3586</v>
      </c>
      <c r="C2065" s="5" t="s">
        <v>849</v>
      </c>
      <c r="D2065" s="5" t="s">
        <v>3583</v>
      </c>
      <c r="E2065" s="5" t="s">
        <v>3584</v>
      </c>
      <c r="F2065" s="5" t="s">
        <v>851</v>
      </c>
      <c r="G2065" s="5" t="s">
        <v>3585</v>
      </c>
      <c r="H2065" s="51">
        <v>35213</v>
      </c>
      <c r="I2065" s="22">
        <v>76221.600000000006</v>
      </c>
      <c r="J2065" s="22">
        <v>2164.59</v>
      </c>
      <c r="K2065" s="22">
        <v>2183.21</v>
      </c>
      <c r="L2065" s="47">
        <v>1000</v>
      </c>
      <c r="M2065" s="22">
        <v>76221.600000000006</v>
      </c>
      <c r="N2065" s="22">
        <v>0</v>
      </c>
    </row>
    <row r="2066" spans="1:14" hidden="1" x14ac:dyDescent="0.25">
      <c r="A2066" s="5" t="s">
        <v>5448</v>
      </c>
      <c r="B2066" s="5" t="s">
        <v>3582</v>
      </c>
      <c r="C2066" s="5" t="s">
        <v>849</v>
      </c>
      <c r="D2066" s="5" t="s">
        <v>3583</v>
      </c>
      <c r="E2066" s="5" t="s">
        <v>3584</v>
      </c>
      <c r="F2066" s="5" t="s">
        <v>853</v>
      </c>
      <c r="G2066" s="5" t="s">
        <v>3603</v>
      </c>
      <c r="H2066" s="51">
        <v>0</v>
      </c>
      <c r="I2066" s="22">
        <v>0</v>
      </c>
      <c r="J2066" s="22">
        <v>0</v>
      </c>
      <c r="K2066" s="22">
        <v>718.91</v>
      </c>
      <c r="L2066" s="47">
        <v>1000</v>
      </c>
      <c r="M2066" s="22">
        <v>0</v>
      </c>
      <c r="N2066" s="22">
        <v>0</v>
      </c>
    </row>
    <row r="2067" spans="1:14" hidden="1" x14ac:dyDescent="0.25">
      <c r="A2067" s="5" t="s">
        <v>5449</v>
      </c>
      <c r="B2067" s="5" t="s">
        <v>3582</v>
      </c>
      <c r="C2067" s="5" t="s">
        <v>849</v>
      </c>
      <c r="D2067" s="5" t="s">
        <v>3583</v>
      </c>
      <c r="E2067" s="5" t="s">
        <v>3584</v>
      </c>
      <c r="F2067" s="5" t="s">
        <v>853</v>
      </c>
      <c r="G2067" s="5" t="s">
        <v>3603</v>
      </c>
      <c r="H2067" s="51">
        <v>0</v>
      </c>
      <c r="I2067" s="22">
        <v>0</v>
      </c>
      <c r="J2067" s="22">
        <v>0</v>
      </c>
      <c r="K2067" s="22">
        <v>459.65</v>
      </c>
      <c r="L2067" s="47">
        <v>1000</v>
      </c>
      <c r="M2067" s="22">
        <v>0</v>
      </c>
      <c r="N2067" s="22">
        <v>0</v>
      </c>
    </row>
    <row r="2068" spans="1:14" hidden="1" x14ac:dyDescent="0.25">
      <c r="A2068" s="5" t="s">
        <v>5450</v>
      </c>
      <c r="B2068" s="5" t="s">
        <v>3586</v>
      </c>
      <c r="C2068" s="5" t="s">
        <v>849</v>
      </c>
      <c r="D2068" s="5" t="s">
        <v>3583</v>
      </c>
      <c r="E2068" s="5" t="s">
        <v>3584</v>
      </c>
      <c r="F2068" s="5" t="s">
        <v>853</v>
      </c>
      <c r="G2068" s="5" t="s">
        <v>3585</v>
      </c>
      <c r="H2068" s="51">
        <v>0</v>
      </c>
      <c r="I2068" s="22">
        <v>0</v>
      </c>
      <c r="J2068" s="22">
        <v>1957.24</v>
      </c>
      <c r="K2068" s="22">
        <v>2126.27</v>
      </c>
      <c r="L2068" s="47">
        <v>1000</v>
      </c>
      <c r="M2068" s="22">
        <v>0</v>
      </c>
      <c r="N2068" s="22">
        <v>0</v>
      </c>
    </row>
    <row r="2069" spans="1:14" hidden="1" x14ac:dyDescent="0.25">
      <c r="A2069" s="5" t="s">
        <v>5451</v>
      </c>
      <c r="B2069" s="5" t="s">
        <v>3606</v>
      </c>
      <c r="C2069" s="5" t="s">
        <v>849</v>
      </c>
      <c r="D2069" s="5" t="s">
        <v>3583</v>
      </c>
      <c r="E2069" s="5" t="s">
        <v>3584</v>
      </c>
      <c r="F2069" s="5" t="s">
        <v>853</v>
      </c>
      <c r="G2069" s="5" t="s">
        <v>3588</v>
      </c>
      <c r="H2069" s="51">
        <v>0</v>
      </c>
      <c r="I2069" s="22">
        <v>0</v>
      </c>
      <c r="J2069" s="22">
        <v>152.91999999999999</v>
      </c>
      <c r="K2069" s="22">
        <v>156.59</v>
      </c>
      <c r="L2069" s="47">
        <v>1000</v>
      </c>
      <c r="M2069" s="22">
        <v>0</v>
      </c>
      <c r="N2069" s="22">
        <v>0</v>
      </c>
    </row>
    <row r="2070" spans="1:14" x14ac:dyDescent="0.25">
      <c r="A2070" s="5" t="s">
        <v>5452</v>
      </c>
      <c r="B2070" s="5" t="s">
        <v>3590</v>
      </c>
      <c r="C2070" s="5" t="s">
        <v>849</v>
      </c>
      <c r="D2070" s="5" t="s">
        <v>3583</v>
      </c>
      <c r="E2070" s="5" t="s">
        <v>3584</v>
      </c>
      <c r="F2070" s="5" t="s">
        <v>853</v>
      </c>
      <c r="G2070" s="5" t="s">
        <v>3603</v>
      </c>
      <c r="H2070" s="51">
        <v>0</v>
      </c>
      <c r="I2070" s="22">
        <v>0</v>
      </c>
      <c r="J2070" s="22">
        <v>0</v>
      </c>
      <c r="K2070" s="22">
        <v>868.64</v>
      </c>
      <c r="L2070" s="47">
        <v>1000</v>
      </c>
      <c r="M2070" s="22">
        <v>0</v>
      </c>
      <c r="N2070" s="22">
        <v>0</v>
      </c>
    </row>
    <row r="2071" spans="1:14" x14ac:dyDescent="0.25">
      <c r="A2071" s="5" t="s">
        <v>5453</v>
      </c>
      <c r="B2071" s="5" t="s">
        <v>3590</v>
      </c>
      <c r="C2071" s="5" t="s">
        <v>849</v>
      </c>
      <c r="D2071" s="5" t="s">
        <v>3583</v>
      </c>
      <c r="E2071" s="5" t="s">
        <v>3584</v>
      </c>
      <c r="F2071" s="5" t="s">
        <v>853</v>
      </c>
      <c r="G2071" s="5" t="s">
        <v>3603</v>
      </c>
      <c r="H2071" s="51">
        <v>0</v>
      </c>
      <c r="I2071" s="22">
        <v>0</v>
      </c>
      <c r="J2071" s="22">
        <v>0</v>
      </c>
      <c r="K2071" s="22">
        <v>1075.3599999999999</v>
      </c>
      <c r="L2071" s="47">
        <v>1000</v>
      </c>
      <c r="M2071" s="22">
        <v>0</v>
      </c>
      <c r="N2071" s="22">
        <v>0</v>
      </c>
    </row>
    <row r="2072" spans="1:14" x14ac:dyDescent="0.25">
      <c r="A2072" s="5" t="s">
        <v>5454</v>
      </c>
      <c r="B2072" s="5" t="s">
        <v>3590</v>
      </c>
      <c r="C2072" s="5" t="s">
        <v>849</v>
      </c>
      <c r="D2072" s="5" t="s">
        <v>3583</v>
      </c>
      <c r="E2072" s="5" t="s">
        <v>3584</v>
      </c>
      <c r="F2072" s="5" t="s">
        <v>853</v>
      </c>
      <c r="G2072" s="5" t="s">
        <v>3588</v>
      </c>
      <c r="H2072" s="51">
        <v>0</v>
      </c>
      <c r="I2072" s="22">
        <v>0</v>
      </c>
      <c r="J2072" s="22">
        <v>379.32</v>
      </c>
      <c r="K2072" s="22">
        <v>412.08</v>
      </c>
      <c r="L2072" s="47">
        <v>1000</v>
      </c>
      <c r="M2072" s="22">
        <v>0</v>
      </c>
      <c r="N2072" s="22">
        <v>0</v>
      </c>
    </row>
    <row r="2073" spans="1:14" x14ac:dyDescent="0.25">
      <c r="A2073" s="5" t="s">
        <v>5455</v>
      </c>
      <c r="B2073" s="5" t="s">
        <v>3590</v>
      </c>
      <c r="C2073" s="5" t="s">
        <v>849</v>
      </c>
      <c r="D2073" s="5" t="s">
        <v>3583</v>
      </c>
      <c r="E2073" s="5" t="s">
        <v>3584</v>
      </c>
      <c r="F2073" s="5" t="s">
        <v>853</v>
      </c>
      <c r="G2073" s="5" t="s">
        <v>3588</v>
      </c>
      <c r="H2073" s="51">
        <v>0</v>
      </c>
      <c r="I2073" s="22">
        <v>0</v>
      </c>
      <c r="J2073" s="22">
        <v>253.88</v>
      </c>
      <c r="K2073" s="22">
        <v>275.81</v>
      </c>
      <c r="L2073" s="47">
        <v>1000</v>
      </c>
      <c r="M2073" s="22">
        <v>0</v>
      </c>
      <c r="N2073" s="22">
        <v>0</v>
      </c>
    </row>
    <row r="2074" spans="1:14" x14ac:dyDescent="0.25">
      <c r="A2074" s="5" t="s">
        <v>5456</v>
      </c>
      <c r="B2074" s="5" t="s">
        <v>3590</v>
      </c>
      <c r="C2074" s="5" t="s">
        <v>849</v>
      </c>
      <c r="D2074" s="5" t="s">
        <v>3583</v>
      </c>
      <c r="E2074" s="5" t="s">
        <v>3584</v>
      </c>
      <c r="F2074" s="5" t="s">
        <v>853</v>
      </c>
      <c r="G2074" s="5" t="s">
        <v>3588</v>
      </c>
      <c r="H2074" s="51">
        <v>0</v>
      </c>
      <c r="I2074" s="22">
        <v>0</v>
      </c>
      <c r="J2074" s="22">
        <v>256.58</v>
      </c>
      <c r="K2074" s="22">
        <v>278.74</v>
      </c>
      <c r="L2074" s="47">
        <v>1000</v>
      </c>
      <c r="M2074" s="22">
        <v>0</v>
      </c>
      <c r="N2074" s="22">
        <v>0</v>
      </c>
    </row>
    <row r="2075" spans="1:14" x14ac:dyDescent="0.25">
      <c r="A2075" s="5" t="s">
        <v>5457</v>
      </c>
      <c r="B2075" s="5" t="s">
        <v>3590</v>
      </c>
      <c r="C2075" s="5" t="s">
        <v>849</v>
      </c>
      <c r="D2075" s="5" t="s">
        <v>3583</v>
      </c>
      <c r="E2075" s="5" t="s">
        <v>3584</v>
      </c>
      <c r="F2075" s="5" t="s">
        <v>853</v>
      </c>
      <c r="G2075" s="5" t="s">
        <v>3588</v>
      </c>
      <c r="H2075" s="51">
        <v>0</v>
      </c>
      <c r="I2075" s="22">
        <v>0</v>
      </c>
      <c r="J2075" s="22">
        <v>145.91999999999999</v>
      </c>
      <c r="K2075" s="22">
        <v>158.53</v>
      </c>
      <c r="L2075" s="47">
        <v>1000</v>
      </c>
      <c r="M2075" s="22">
        <v>0</v>
      </c>
      <c r="N2075" s="22">
        <v>0</v>
      </c>
    </row>
    <row r="2076" spans="1:14" x14ac:dyDescent="0.25">
      <c r="A2076" s="5" t="s">
        <v>5458</v>
      </c>
      <c r="B2076" s="5" t="s">
        <v>3590</v>
      </c>
      <c r="C2076" s="5" t="s">
        <v>849</v>
      </c>
      <c r="D2076" s="5" t="s">
        <v>3583</v>
      </c>
      <c r="E2076" s="5" t="s">
        <v>3584</v>
      </c>
      <c r="F2076" s="5" t="s">
        <v>853</v>
      </c>
      <c r="G2076" s="5" t="s">
        <v>3588</v>
      </c>
      <c r="H2076" s="51">
        <v>0</v>
      </c>
      <c r="I2076" s="22">
        <v>0</v>
      </c>
      <c r="J2076" s="22">
        <v>161.34</v>
      </c>
      <c r="K2076" s="22">
        <v>173.14</v>
      </c>
      <c r="L2076" s="47">
        <v>1000</v>
      </c>
      <c r="M2076" s="22">
        <v>0</v>
      </c>
      <c r="N2076" s="22">
        <v>0</v>
      </c>
    </row>
    <row r="2077" spans="1:14" x14ac:dyDescent="0.25">
      <c r="A2077" s="5" t="s">
        <v>5459</v>
      </c>
      <c r="B2077" s="5" t="s">
        <v>3590</v>
      </c>
      <c r="C2077" s="5" t="s">
        <v>849</v>
      </c>
      <c r="D2077" s="5" t="s">
        <v>3583</v>
      </c>
      <c r="E2077" s="5" t="s">
        <v>3584</v>
      </c>
      <c r="F2077" s="5" t="s">
        <v>853</v>
      </c>
      <c r="G2077" s="5" t="s">
        <v>3588</v>
      </c>
      <c r="H2077" s="51">
        <v>0</v>
      </c>
      <c r="I2077" s="22">
        <v>0</v>
      </c>
      <c r="J2077" s="22">
        <v>142.5</v>
      </c>
      <c r="K2077" s="22">
        <v>154.81</v>
      </c>
      <c r="L2077" s="47">
        <v>1000</v>
      </c>
      <c r="M2077" s="22">
        <v>0</v>
      </c>
      <c r="N2077" s="22">
        <v>0</v>
      </c>
    </row>
    <row r="2078" spans="1:14" x14ac:dyDescent="0.25">
      <c r="A2078" s="5" t="s">
        <v>5460</v>
      </c>
      <c r="B2078" s="5" t="s">
        <v>3590</v>
      </c>
      <c r="C2078" s="5" t="s">
        <v>849</v>
      </c>
      <c r="D2078" s="5" t="s">
        <v>3583</v>
      </c>
      <c r="E2078" s="5" t="s">
        <v>3584</v>
      </c>
      <c r="F2078" s="5" t="s">
        <v>851</v>
      </c>
      <c r="G2078" s="5" t="s">
        <v>3585</v>
      </c>
      <c r="H2078" s="51">
        <v>0</v>
      </c>
      <c r="I2078" s="22">
        <v>0</v>
      </c>
      <c r="J2078" s="22">
        <v>5473.06</v>
      </c>
      <c r="K2078" s="22">
        <v>5520.13</v>
      </c>
      <c r="L2078" s="47">
        <v>1000</v>
      </c>
      <c r="M2078" s="22">
        <v>0</v>
      </c>
      <c r="N2078" s="22">
        <v>0</v>
      </c>
    </row>
    <row r="2079" spans="1:14" hidden="1" x14ac:dyDescent="0.25">
      <c r="A2079" s="5" t="s">
        <v>5460</v>
      </c>
      <c r="B2079" s="5" t="s">
        <v>3596</v>
      </c>
      <c r="C2079" s="5" t="s">
        <v>849</v>
      </c>
      <c r="D2079" s="5" t="s">
        <v>3583</v>
      </c>
      <c r="E2079" s="5" t="s">
        <v>3584</v>
      </c>
      <c r="F2079" s="5" t="s">
        <v>853</v>
      </c>
      <c r="G2079" s="5" t="s">
        <v>3585</v>
      </c>
      <c r="H2079" s="51">
        <v>0</v>
      </c>
      <c r="I2079" s="22">
        <v>0</v>
      </c>
      <c r="J2079" s="22">
        <v>0</v>
      </c>
      <c r="K2079" s="22">
        <v>5189.22</v>
      </c>
      <c r="L2079" s="47">
        <v>1000</v>
      </c>
      <c r="M2079" s="22">
        <v>0</v>
      </c>
      <c r="N2079" s="22">
        <v>0</v>
      </c>
    </row>
    <row r="2080" spans="1:14" x14ac:dyDescent="0.25">
      <c r="A2080" s="5" t="s">
        <v>5461</v>
      </c>
      <c r="B2080" s="5" t="s">
        <v>3590</v>
      </c>
      <c r="C2080" s="5" t="s">
        <v>849</v>
      </c>
      <c r="D2080" s="5" t="s">
        <v>3583</v>
      </c>
      <c r="E2080" s="5" t="s">
        <v>3584</v>
      </c>
      <c r="F2080" s="5" t="s">
        <v>853</v>
      </c>
      <c r="G2080" s="5" t="s">
        <v>3588</v>
      </c>
      <c r="H2080" s="51">
        <v>0</v>
      </c>
      <c r="I2080" s="22">
        <v>0</v>
      </c>
      <c r="J2080" s="22">
        <v>22.99</v>
      </c>
      <c r="K2080" s="22">
        <v>24.98</v>
      </c>
      <c r="L2080" s="47">
        <v>1000</v>
      </c>
      <c r="M2080" s="22">
        <v>0</v>
      </c>
      <c r="N2080" s="22">
        <v>0</v>
      </c>
    </row>
    <row r="2081" spans="1:14" x14ac:dyDescent="0.25">
      <c r="A2081" s="5" t="s">
        <v>5462</v>
      </c>
      <c r="B2081" s="5" t="s">
        <v>3590</v>
      </c>
      <c r="C2081" s="5" t="s">
        <v>849</v>
      </c>
      <c r="D2081" s="5" t="s">
        <v>3583</v>
      </c>
      <c r="E2081" s="5" t="s">
        <v>3584</v>
      </c>
      <c r="F2081" s="5" t="s">
        <v>853</v>
      </c>
      <c r="G2081" s="5" t="s">
        <v>3588</v>
      </c>
      <c r="H2081" s="51">
        <v>0</v>
      </c>
      <c r="I2081" s="22">
        <v>0</v>
      </c>
      <c r="J2081" s="22">
        <v>335.34</v>
      </c>
      <c r="K2081" s="22">
        <v>364.3</v>
      </c>
      <c r="L2081" s="47">
        <v>1000</v>
      </c>
      <c r="M2081" s="22">
        <v>0</v>
      </c>
      <c r="N2081" s="22">
        <v>0</v>
      </c>
    </row>
    <row r="2082" spans="1:14" x14ac:dyDescent="0.25">
      <c r="A2082" s="5" t="s">
        <v>5463</v>
      </c>
      <c r="B2082" s="5" t="s">
        <v>3590</v>
      </c>
      <c r="C2082" s="5" t="s">
        <v>849</v>
      </c>
      <c r="D2082" s="5" t="s">
        <v>3583</v>
      </c>
      <c r="E2082" s="5" t="s">
        <v>3584</v>
      </c>
      <c r="F2082" s="5" t="s">
        <v>853</v>
      </c>
      <c r="G2082" s="5" t="s">
        <v>3588</v>
      </c>
      <c r="H2082" s="51">
        <v>0</v>
      </c>
      <c r="I2082" s="22">
        <v>0</v>
      </c>
      <c r="J2082" s="22">
        <v>194.74</v>
      </c>
      <c r="K2082" s="22">
        <v>211.56</v>
      </c>
      <c r="L2082" s="47">
        <v>1000</v>
      </c>
      <c r="M2082" s="22">
        <v>0</v>
      </c>
      <c r="N2082" s="22">
        <v>0</v>
      </c>
    </row>
    <row r="2083" spans="1:14" x14ac:dyDescent="0.25">
      <c r="A2083" s="5" t="s">
        <v>5464</v>
      </c>
      <c r="B2083" s="5" t="s">
        <v>3590</v>
      </c>
      <c r="C2083" s="5" t="s">
        <v>849</v>
      </c>
      <c r="D2083" s="5" t="s">
        <v>3583</v>
      </c>
      <c r="E2083" s="5" t="s">
        <v>3584</v>
      </c>
      <c r="F2083" s="5" t="s">
        <v>853</v>
      </c>
      <c r="G2083" s="5" t="s">
        <v>3588</v>
      </c>
      <c r="H2083" s="51">
        <v>0</v>
      </c>
      <c r="I2083" s="22">
        <v>0</v>
      </c>
      <c r="J2083" s="22">
        <v>143.11000000000001</v>
      </c>
      <c r="K2083" s="22">
        <v>155.46</v>
      </c>
      <c r="L2083" s="47">
        <v>1000</v>
      </c>
      <c r="M2083" s="22">
        <v>0</v>
      </c>
      <c r="N2083" s="22">
        <v>0</v>
      </c>
    </row>
    <row r="2084" spans="1:14" x14ac:dyDescent="0.25">
      <c r="A2084" s="5" t="s">
        <v>5465</v>
      </c>
      <c r="B2084" s="5" t="s">
        <v>3590</v>
      </c>
      <c r="C2084" s="5" t="s">
        <v>849</v>
      </c>
      <c r="D2084" s="5" t="s">
        <v>3583</v>
      </c>
      <c r="E2084" s="5" t="s">
        <v>3584</v>
      </c>
      <c r="F2084" s="5" t="s">
        <v>853</v>
      </c>
      <c r="G2084" s="5" t="s">
        <v>3588</v>
      </c>
      <c r="H2084" s="51">
        <v>0</v>
      </c>
      <c r="I2084" s="22">
        <v>0</v>
      </c>
      <c r="J2084" s="22">
        <v>25.95</v>
      </c>
      <c r="K2084" s="22">
        <v>24.79</v>
      </c>
      <c r="L2084" s="47">
        <v>1000</v>
      </c>
      <c r="M2084" s="22">
        <v>0</v>
      </c>
      <c r="N2084" s="22">
        <v>0</v>
      </c>
    </row>
    <row r="2085" spans="1:14" hidden="1" x14ac:dyDescent="0.25">
      <c r="A2085" s="5" t="s">
        <v>5466</v>
      </c>
      <c r="B2085" s="5" t="s">
        <v>3586</v>
      </c>
      <c r="C2085" s="5" t="s">
        <v>849</v>
      </c>
      <c r="D2085" s="5" t="s">
        <v>3583</v>
      </c>
      <c r="E2085" s="5" t="s">
        <v>3584</v>
      </c>
      <c r="F2085" s="5" t="s">
        <v>853</v>
      </c>
      <c r="G2085" s="5" t="s">
        <v>3585</v>
      </c>
      <c r="H2085" s="51">
        <v>0</v>
      </c>
      <c r="I2085" s="22">
        <v>0</v>
      </c>
      <c r="J2085" s="22">
        <v>2293.92</v>
      </c>
      <c r="K2085" s="22">
        <v>2313.65</v>
      </c>
      <c r="L2085" s="47">
        <v>1000</v>
      </c>
      <c r="M2085" s="22">
        <v>0</v>
      </c>
      <c r="N2085" s="22">
        <v>0</v>
      </c>
    </row>
    <row r="2086" spans="1:14" x14ac:dyDescent="0.25">
      <c r="A2086" s="5" t="s">
        <v>5467</v>
      </c>
      <c r="B2086" s="5" t="s">
        <v>3590</v>
      </c>
      <c r="C2086" s="5" t="s">
        <v>849</v>
      </c>
      <c r="D2086" s="5" t="s">
        <v>3583</v>
      </c>
      <c r="E2086" s="5" t="s">
        <v>3584</v>
      </c>
      <c r="F2086" s="5" t="s">
        <v>853</v>
      </c>
      <c r="G2086" s="5" t="s">
        <v>3585</v>
      </c>
      <c r="H2086" s="51">
        <v>0</v>
      </c>
      <c r="I2086" s="22">
        <v>0</v>
      </c>
      <c r="J2086" s="22">
        <v>4974.18</v>
      </c>
      <c r="K2086" s="22">
        <v>5403.76</v>
      </c>
      <c r="L2086" s="47">
        <v>1000</v>
      </c>
      <c r="M2086" s="22">
        <v>0</v>
      </c>
      <c r="N2086" s="22">
        <v>0</v>
      </c>
    </row>
    <row r="2087" spans="1:14" x14ac:dyDescent="0.25">
      <c r="A2087" s="5" t="s">
        <v>5468</v>
      </c>
      <c r="B2087" s="5" t="s">
        <v>3590</v>
      </c>
      <c r="C2087" s="5" t="s">
        <v>849</v>
      </c>
      <c r="D2087" s="5" t="s">
        <v>3583</v>
      </c>
      <c r="E2087" s="5" t="s">
        <v>3584</v>
      </c>
      <c r="F2087" s="5" t="s">
        <v>853</v>
      </c>
      <c r="G2087" s="5" t="s">
        <v>3603</v>
      </c>
      <c r="H2087" s="51">
        <v>0</v>
      </c>
      <c r="I2087" s="22">
        <v>0</v>
      </c>
      <c r="J2087" s="22">
        <v>0</v>
      </c>
      <c r="K2087" s="22">
        <v>845.86</v>
      </c>
      <c r="L2087" s="47">
        <v>1000</v>
      </c>
      <c r="M2087" s="22">
        <v>0</v>
      </c>
      <c r="N2087" s="22">
        <v>0</v>
      </c>
    </row>
    <row r="2088" spans="1:14" x14ac:dyDescent="0.25">
      <c r="A2088" s="5" t="s">
        <v>5469</v>
      </c>
      <c r="B2088" s="5" t="s">
        <v>3590</v>
      </c>
      <c r="C2088" s="5" t="s">
        <v>849</v>
      </c>
      <c r="D2088" s="5" t="s">
        <v>3583</v>
      </c>
      <c r="E2088" s="5" t="s">
        <v>3584</v>
      </c>
      <c r="F2088" s="5" t="s">
        <v>853</v>
      </c>
      <c r="G2088" s="5" t="s">
        <v>3603</v>
      </c>
      <c r="H2088" s="51">
        <v>0</v>
      </c>
      <c r="I2088" s="22">
        <v>0</v>
      </c>
      <c r="J2088" s="22">
        <v>0</v>
      </c>
      <c r="K2088" s="22">
        <v>294.36</v>
      </c>
      <c r="L2088" s="47">
        <v>1000</v>
      </c>
      <c r="M2088" s="22">
        <v>0</v>
      </c>
      <c r="N2088" s="22">
        <v>0</v>
      </c>
    </row>
    <row r="2089" spans="1:14" x14ac:dyDescent="0.25">
      <c r="A2089" s="5" t="s">
        <v>5470</v>
      </c>
      <c r="B2089" s="5" t="s">
        <v>3590</v>
      </c>
      <c r="C2089" s="5" t="s">
        <v>849</v>
      </c>
      <c r="D2089" s="5" t="s">
        <v>3583</v>
      </c>
      <c r="E2089" s="5" t="s">
        <v>3584</v>
      </c>
      <c r="F2089" s="5" t="s">
        <v>853</v>
      </c>
      <c r="G2089" s="5" t="s">
        <v>3603</v>
      </c>
      <c r="H2089" s="51">
        <v>0</v>
      </c>
      <c r="I2089" s="22">
        <v>0</v>
      </c>
      <c r="J2089" s="22">
        <v>0</v>
      </c>
      <c r="K2089" s="22">
        <v>809.41</v>
      </c>
      <c r="L2089" s="47">
        <v>1000</v>
      </c>
      <c r="M2089" s="22">
        <v>0</v>
      </c>
      <c r="N2089" s="22">
        <v>0</v>
      </c>
    </row>
    <row r="2090" spans="1:14" hidden="1" x14ac:dyDescent="0.25">
      <c r="A2090" s="5" t="s">
        <v>5471</v>
      </c>
      <c r="B2090" s="5" t="s">
        <v>3586</v>
      </c>
      <c r="C2090" s="5" t="s">
        <v>849</v>
      </c>
      <c r="D2090" s="5" t="s">
        <v>3583</v>
      </c>
      <c r="E2090" s="5" t="s">
        <v>3584</v>
      </c>
      <c r="F2090" s="5" t="s">
        <v>853</v>
      </c>
      <c r="G2090" s="5" t="s">
        <v>3585</v>
      </c>
      <c r="H2090" s="51">
        <v>0</v>
      </c>
      <c r="I2090" s="22">
        <v>0</v>
      </c>
      <c r="J2090" s="22">
        <v>87.8</v>
      </c>
      <c r="K2090" s="22">
        <v>95.23</v>
      </c>
      <c r="L2090" s="47">
        <v>1000</v>
      </c>
      <c r="M2090" s="22">
        <v>0</v>
      </c>
      <c r="N2090" s="22">
        <v>0</v>
      </c>
    </row>
    <row r="2091" spans="1:14" hidden="1" x14ac:dyDescent="0.25">
      <c r="A2091" s="5" t="s">
        <v>5472</v>
      </c>
      <c r="B2091" s="5" t="s">
        <v>3592</v>
      </c>
      <c r="C2091" s="5" t="s">
        <v>849</v>
      </c>
      <c r="D2091" s="5" t="s">
        <v>3583</v>
      </c>
      <c r="E2091" s="5" t="s">
        <v>3584</v>
      </c>
      <c r="F2091" s="5" t="s">
        <v>853</v>
      </c>
      <c r="G2091" s="5" t="s">
        <v>3585</v>
      </c>
      <c r="H2091" s="51">
        <v>0</v>
      </c>
      <c r="I2091" s="22">
        <v>0</v>
      </c>
      <c r="J2091" s="22">
        <v>4255.7</v>
      </c>
      <c r="K2091" s="22">
        <v>4623.2299999999996</v>
      </c>
      <c r="L2091" s="47">
        <v>1000</v>
      </c>
      <c r="M2091" s="22">
        <v>0</v>
      </c>
      <c r="N2091" s="22">
        <v>0</v>
      </c>
    </row>
    <row r="2092" spans="1:14" hidden="1" x14ac:dyDescent="0.25">
      <c r="A2092" s="5" t="s">
        <v>5473</v>
      </c>
      <c r="B2092" s="5" t="s">
        <v>3592</v>
      </c>
      <c r="C2092" s="5" t="s">
        <v>849</v>
      </c>
      <c r="D2092" s="5" t="s">
        <v>3583</v>
      </c>
      <c r="E2092" s="5" t="s">
        <v>3584</v>
      </c>
      <c r="F2092" s="5" t="s">
        <v>853</v>
      </c>
      <c r="G2092" s="5" t="s">
        <v>3585</v>
      </c>
      <c r="H2092" s="51">
        <v>0</v>
      </c>
      <c r="I2092" s="22">
        <v>0</v>
      </c>
      <c r="J2092" s="22">
        <v>3897.71</v>
      </c>
      <c r="K2092" s="22">
        <v>4234.32</v>
      </c>
      <c r="L2092" s="47">
        <v>1000</v>
      </c>
      <c r="M2092" s="22">
        <v>0</v>
      </c>
      <c r="N2092" s="22">
        <v>0</v>
      </c>
    </row>
    <row r="2093" spans="1:14" x14ac:dyDescent="0.25">
      <c r="A2093" s="5" t="s">
        <v>5474</v>
      </c>
      <c r="B2093" s="5" t="s">
        <v>3590</v>
      </c>
      <c r="C2093" s="5" t="s">
        <v>849</v>
      </c>
      <c r="D2093" s="5" t="s">
        <v>3583</v>
      </c>
      <c r="E2093" s="5" t="s">
        <v>3584</v>
      </c>
      <c r="F2093" s="5" t="s">
        <v>853</v>
      </c>
      <c r="G2093" s="5" t="s">
        <v>3603</v>
      </c>
      <c r="H2093" s="51">
        <v>0</v>
      </c>
      <c r="I2093" s="22">
        <v>0</v>
      </c>
      <c r="J2093" s="22">
        <v>0</v>
      </c>
      <c r="K2093" s="22">
        <v>1487.53</v>
      </c>
      <c r="L2093" s="47">
        <v>1000</v>
      </c>
      <c r="M2093" s="22">
        <v>0</v>
      </c>
      <c r="N2093" s="22">
        <v>0</v>
      </c>
    </row>
    <row r="2094" spans="1:14" hidden="1" x14ac:dyDescent="0.25">
      <c r="A2094" s="5" t="s">
        <v>5475</v>
      </c>
      <c r="B2094" s="5" t="s">
        <v>3586</v>
      </c>
      <c r="C2094" s="5" t="s">
        <v>849</v>
      </c>
      <c r="D2094" s="5" t="s">
        <v>3583</v>
      </c>
      <c r="E2094" s="5" t="s">
        <v>3584</v>
      </c>
      <c r="F2094" s="5" t="s">
        <v>853</v>
      </c>
      <c r="G2094" s="5" t="s">
        <v>3585</v>
      </c>
      <c r="H2094" s="51">
        <v>0</v>
      </c>
      <c r="I2094" s="22">
        <v>0</v>
      </c>
      <c r="J2094" s="22">
        <v>1797.67</v>
      </c>
      <c r="K2094" s="22">
        <v>1896.04</v>
      </c>
      <c r="L2094" s="47">
        <v>1000</v>
      </c>
      <c r="M2094" s="22">
        <v>0</v>
      </c>
      <c r="N2094" s="22">
        <v>0</v>
      </c>
    </row>
    <row r="2095" spans="1:14" x14ac:dyDescent="0.25">
      <c r="A2095" s="5" t="s">
        <v>5476</v>
      </c>
      <c r="B2095" s="5" t="s">
        <v>3590</v>
      </c>
      <c r="C2095" s="5" t="s">
        <v>849</v>
      </c>
      <c r="D2095" s="5" t="s">
        <v>3583</v>
      </c>
      <c r="E2095" s="5" t="s">
        <v>3584</v>
      </c>
      <c r="F2095" s="5" t="s">
        <v>853</v>
      </c>
      <c r="G2095" s="5" t="s">
        <v>3588</v>
      </c>
      <c r="H2095" s="51">
        <v>0</v>
      </c>
      <c r="I2095" s="22">
        <v>0</v>
      </c>
      <c r="J2095" s="22">
        <v>88.25</v>
      </c>
      <c r="K2095" s="22">
        <v>95.88</v>
      </c>
      <c r="L2095" s="47">
        <v>1000</v>
      </c>
      <c r="M2095" s="22">
        <v>0</v>
      </c>
      <c r="N2095" s="22">
        <v>0</v>
      </c>
    </row>
    <row r="2096" spans="1:14" hidden="1" x14ac:dyDescent="0.25">
      <c r="A2096" s="5" t="s">
        <v>5477</v>
      </c>
      <c r="B2096" s="5" t="s">
        <v>3582</v>
      </c>
      <c r="C2096" s="5" t="s">
        <v>849</v>
      </c>
      <c r="D2096" s="5" t="s">
        <v>3583</v>
      </c>
      <c r="E2096" s="5" t="s">
        <v>3584</v>
      </c>
      <c r="F2096" s="5" t="s">
        <v>853</v>
      </c>
      <c r="G2096" s="5" t="s">
        <v>3585</v>
      </c>
      <c r="H2096" s="51">
        <v>0</v>
      </c>
      <c r="I2096" s="22">
        <v>0</v>
      </c>
      <c r="J2096" s="22">
        <v>1778.65</v>
      </c>
      <c r="K2096" s="22">
        <v>1932.26</v>
      </c>
      <c r="L2096" s="47">
        <v>1000</v>
      </c>
      <c r="M2096" s="22">
        <v>0</v>
      </c>
      <c r="N2096" s="22">
        <v>0</v>
      </c>
    </row>
    <row r="2097" spans="1:14" hidden="1" x14ac:dyDescent="0.25">
      <c r="A2097" s="5" t="s">
        <v>5477</v>
      </c>
      <c r="B2097" s="5" t="s">
        <v>3586</v>
      </c>
      <c r="C2097" s="5" t="s">
        <v>849</v>
      </c>
      <c r="D2097" s="5" t="s">
        <v>3583</v>
      </c>
      <c r="E2097" s="5" t="s">
        <v>3584</v>
      </c>
      <c r="F2097" s="5" t="s">
        <v>851</v>
      </c>
      <c r="G2097" s="5" t="s">
        <v>3585</v>
      </c>
      <c r="H2097" s="51">
        <v>35820</v>
      </c>
      <c r="I2097" s="22">
        <v>76994.289999999994</v>
      </c>
      <c r="J2097" s="22">
        <v>2149.48</v>
      </c>
      <c r="K2097" s="22">
        <v>2158.58</v>
      </c>
      <c r="L2097" s="47">
        <v>1000</v>
      </c>
      <c r="M2097" s="22">
        <v>76994.289999999994</v>
      </c>
      <c r="N2097" s="22">
        <v>0</v>
      </c>
    </row>
    <row r="2098" spans="1:14" hidden="1" x14ac:dyDescent="0.25">
      <c r="A2098" s="5" t="s">
        <v>5478</v>
      </c>
      <c r="B2098" s="5" t="s">
        <v>3582</v>
      </c>
      <c r="C2098" s="5" t="s">
        <v>849</v>
      </c>
      <c r="D2098" s="5" t="s">
        <v>3583</v>
      </c>
      <c r="E2098" s="5" t="s">
        <v>3584</v>
      </c>
      <c r="F2098" s="5" t="s">
        <v>853</v>
      </c>
      <c r="G2098" s="5" t="s">
        <v>3585</v>
      </c>
      <c r="H2098" s="51">
        <v>0</v>
      </c>
      <c r="I2098" s="22">
        <v>0</v>
      </c>
      <c r="J2098" s="22">
        <v>2787.86</v>
      </c>
      <c r="K2098" s="22">
        <v>2854.77</v>
      </c>
      <c r="L2098" s="47">
        <v>1000</v>
      </c>
      <c r="M2098" s="22">
        <v>0</v>
      </c>
      <c r="N2098" s="22">
        <v>0</v>
      </c>
    </row>
    <row r="2099" spans="1:14" hidden="1" x14ac:dyDescent="0.25">
      <c r="A2099" s="5" t="s">
        <v>5478</v>
      </c>
      <c r="B2099" s="5" t="s">
        <v>3586</v>
      </c>
      <c r="C2099" s="5" t="s">
        <v>849</v>
      </c>
      <c r="D2099" s="5" t="s">
        <v>3583</v>
      </c>
      <c r="E2099" s="5" t="s">
        <v>3584</v>
      </c>
      <c r="F2099" s="5" t="s">
        <v>853</v>
      </c>
      <c r="G2099" s="5" t="s">
        <v>3585</v>
      </c>
      <c r="H2099" s="51">
        <v>0</v>
      </c>
      <c r="I2099" s="22">
        <v>0</v>
      </c>
      <c r="J2099" s="22">
        <v>2744.62</v>
      </c>
      <c r="K2099" s="22">
        <v>2810.49</v>
      </c>
      <c r="L2099" s="47">
        <v>1000</v>
      </c>
      <c r="M2099" s="22">
        <v>0</v>
      </c>
      <c r="N2099" s="22">
        <v>0</v>
      </c>
    </row>
    <row r="2100" spans="1:14" hidden="1" x14ac:dyDescent="0.25">
      <c r="A2100" s="5" t="s">
        <v>5479</v>
      </c>
      <c r="B2100" s="5" t="s">
        <v>3586</v>
      </c>
      <c r="C2100" s="5" t="s">
        <v>849</v>
      </c>
      <c r="D2100" s="5" t="s">
        <v>3583</v>
      </c>
      <c r="E2100" s="5" t="s">
        <v>3584</v>
      </c>
      <c r="F2100" s="5" t="s">
        <v>853</v>
      </c>
      <c r="G2100" s="5" t="s">
        <v>3603</v>
      </c>
      <c r="H2100" s="51">
        <v>0</v>
      </c>
      <c r="I2100" s="22">
        <v>0</v>
      </c>
      <c r="J2100" s="22">
        <v>10320.799999999999</v>
      </c>
      <c r="K2100" s="22">
        <v>12463.57</v>
      </c>
      <c r="L2100" s="47">
        <v>1000</v>
      </c>
      <c r="M2100" s="22">
        <v>0</v>
      </c>
      <c r="N2100" s="22">
        <v>0</v>
      </c>
    </row>
    <row r="2101" spans="1:14" hidden="1" x14ac:dyDescent="0.25">
      <c r="A2101" s="5" t="s">
        <v>5480</v>
      </c>
      <c r="B2101" s="5" t="s">
        <v>3586</v>
      </c>
      <c r="C2101" s="5" t="s">
        <v>849</v>
      </c>
      <c r="D2101" s="5" t="s">
        <v>3583</v>
      </c>
      <c r="E2101" s="5" t="s">
        <v>3584</v>
      </c>
      <c r="F2101" s="5" t="s">
        <v>853</v>
      </c>
      <c r="G2101" s="5" t="s">
        <v>3603</v>
      </c>
      <c r="H2101" s="51">
        <v>0</v>
      </c>
      <c r="I2101" s="22">
        <v>0</v>
      </c>
      <c r="J2101" s="22">
        <v>7627.82</v>
      </c>
      <c r="K2101" s="22">
        <v>7185.8</v>
      </c>
      <c r="L2101" s="47">
        <v>1000</v>
      </c>
      <c r="M2101" s="22">
        <v>0</v>
      </c>
      <c r="N2101" s="22">
        <v>0</v>
      </c>
    </row>
    <row r="2102" spans="1:14" hidden="1" x14ac:dyDescent="0.25">
      <c r="A2102" s="5" t="s">
        <v>5481</v>
      </c>
      <c r="B2102" s="5" t="s">
        <v>3586</v>
      </c>
      <c r="C2102" s="5" t="s">
        <v>849</v>
      </c>
      <c r="D2102" s="5" t="s">
        <v>3583</v>
      </c>
      <c r="E2102" s="5" t="s">
        <v>3584</v>
      </c>
      <c r="F2102" s="5" t="s">
        <v>853</v>
      </c>
      <c r="G2102" s="5" t="s">
        <v>3603</v>
      </c>
      <c r="H2102" s="51">
        <v>0</v>
      </c>
      <c r="I2102" s="22">
        <v>0</v>
      </c>
      <c r="J2102" s="22">
        <v>6940.85</v>
      </c>
      <c r="K2102" s="22">
        <v>7097.25</v>
      </c>
      <c r="L2102" s="47">
        <v>1000</v>
      </c>
      <c r="M2102" s="22">
        <v>0</v>
      </c>
      <c r="N2102" s="22">
        <v>0</v>
      </c>
    </row>
    <row r="2103" spans="1:14" hidden="1" x14ac:dyDescent="0.25">
      <c r="A2103" s="5" t="s">
        <v>5482</v>
      </c>
      <c r="B2103" s="5" t="s">
        <v>3592</v>
      </c>
      <c r="C2103" s="5" t="s">
        <v>849</v>
      </c>
      <c r="D2103" s="5" t="s">
        <v>3583</v>
      </c>
      <c r="E2103" s="5" t="s">
        <v>3584</v>
      </c>
      <c r="F2103" s="5" t="s">
        <v>853</v>
      </c>
      <c r="G2103" s="5" t="s">
        <v>3603</v>
      </c>
      <c r="H2103" s="51">
        <v>0</v>
      </c>
      <c r="I2103" s="22">
        <v>0</v>
      </c>
      <c r="J2103" s="22">
        <v>0</v>
      </c>
      <c r="K2103" s="22">
        <v>1417.34</v>
      </c>
      <c r="L2103" s="47">
        <v>1000</v>
      </c>
      <c r="M2103" s="22">
        <v>0</v>
      </c>
      <c r="N2103" s="22">
        <v>0</v>
      </c>
    </row>
    <row r="2104" spans="1:14" hidden="1" x14ac:dyDescent="0.25">
      <c r="A2104" s="5" t="s">
        <v>5483</v>
      </c>
      <c r="B2104" s="5" t="s">
        <v>3592</v>
      </c>
      <c r="C2104" s="5" t="s">
        <v>849</v>
      </c>
      <c r="D2104" s="5" t="s">
        <v>3583</v>
      </c>
      <c r="E2104" s="5" t="s">
        <v>3584</v>
      </c>
      <c r="F2104" s="5" t="s">
        <v>853</v>
      </c>
      <c r="G2104" s="5" t="s">
        <v>3588</v>
      </c>
      <c r="H2104" s="51">
        <v>0</v>
      </c>
      <c r="I2104" s="22">
        <v>0</v>
      </c>
      <c r="J2104" s="22">
        <v>49.18</v>
      </c>
      <c r="K2104" s="22">
        <v>53.43</v>
      </c>
      <c r="L2104" s="47">
        <v>1000</v>
      </c>
      <c r="M2104" s="22">
        <v>0</v>
      </c>
      <c r="N2104" s="22">
        <v>0</v>
      </c>
    </row>
    <row r="2105" spans="1:14" hidden="1" x14ac:dyDescent="0.25">
      <c r="A2105" s="5" t="s">
        <v>5484</v>
      </c>
      <c r="B2105" s="5" t="s">
        <v>3592</v>
      </c>
      <c r="C2105" s="5" t="s">
        <v>849</v>
      </c>
      <c r="D2105" s="5" t="s">
        <v>3583</v>
      </c>
      <c r="E2105" s="5" t="s">
        <v>3584</v>
      </c>
      <c r="F2105" s="5" t="s">
        <v>853</v>
      </c>
      <c r="G2105" s="5" t="s">
        <v>3588</v>
      </c>
      <c r="H2105" s="51">
        <v>0</v>
      </c>
      <c r="I2105" s="22">
        <v>0</v>
      </c>
      <c r="J2105" s="22">
        <v>45.63</v>
      </c>
      <c r="K2105" s="22">
        <v>49.57</v>
      </c>
      <c r="L2105" s="47">
        <v>1000</v>
      </c>
      <c r="M2105" s="22">
        <v>0</v>
      </c>
      <c r="N2105" s="22">
        <v>0</v>
      </c>
    </row>
    <row r="2106" spans="1:14" hidden="1" x14ac:dyDescent="0.25">
      <c r="A2106" s="5" t="s">
        <v>5485</v>
      </c>
      <c r="B2106" s="5" t="s">
        <v>3592</v>
      </c>
      <c r="C2106" s="5" t="s">
        <v>849</v>
      </c>
      <c r="D2106" s="5" t="s">
        <v>3583</v>
      </c>
      <c r="E2106" s="5" t="s">
        <v>3584</v>
      </c>
      <c r="F2106" s="5" t="s">
        <v>853</v>
      </c>
      <c r="G2106" s="5" t="s">
        <v>3603</v>
      </c>
      <c r="H2106" s="51">
        <v>0</v>
      </c>
      <c r="I2106" s="22">
        <v>0</v>
      </c>
      <c r="J2106" s="22">
        <v>0</v>
      </c>
      <c r="K2106" s="22">
        <v>1422.99</v>
      </c>
      <c r="L2106" s="47">
        <v>1000</v>
      </c>
      <c r="M2106" s="22">
        <v>0</v>
      </c>
      <c r="N2106" s="22">
        <v>0</v>
      </c>
    </row>
    <row r="2107" spans="1:14" hidden="1" x14ac:dyDescent="0.25">
      <c r="A2107" s="5" t="s">
        <v>5486</v>
      </c>
      <c r="B2107" s="5" t="s">
        <v>3586</v>
      </c>
      <c r="C2107" s="5" t="s">
        <v>849</v>
      </c>
      <c r="D2107" s="5" t="s">
        <v>3583</v>
      </c>
      <c r="E2107" s="5" t="s">
        <v>3584</v>
      </c>
      <c r="F2107" s="5" t="s">
        <v>853</v>
      </c>
      <c r="G2107" s="5" t="s">
        <v>3588</v>
      </c>
      <c r="H2107" s="51">
        <v>0</v>
      </c>
      <c r="I2107" s="22">
        <v>0</v>
      </c>
      <c r="J2107" s="22">
        <v>233.49</v>
      </c>
      <c r="K2107" s="22">
        <v>275.82</v>
      </c>
      <c r="L2107" s="47">
        <v>1000</v>
      </c>
      <c r="M2107" s="22">
        <v>0</v>
      </c>
      <c r="N2107" s="22">
        <v>0</v>
      </c>
    </row>
    <row r="2108" spans="1:14" hidden="1" x14ac:dyDescent="0.25">
      <c r="A2108" s="5" t="s">
        <v>5487</v>
      </c>
      <c r="B2108" s="5" t="s">
        <v>3586</v>
      </c>
      <c r="C2108" s="5" t="s">
        <v>849</v>
      </c>
      <c r="D2108" s="5" t="s">
        <v>3583</v>
      </c>
      <c r="E2108" s="5" t="s">
        <v>3584</v>
      </c>
      <c r="F2108" s="5" t="s">
        <v>853</v>
      </c>
      <c r="G2108" s="5" t="s">
        <v>3603</v>
      </c>
      <c r="H2108" s="51">
        <v>0</v>
      </c>
      <c r="I2108" s="22">
        <v>0</v>
      </c>
      <c r="J2108" s="22">
        <v>0</v>
      </c>
      <c r="K2108" s="22">
        <v>719.28</v>
      </c>
      <c r="L2108" s="47">
        <v>1000</v>
      </c>
      <c r="M2108" s="22">
        <v>0</v>
      </c>
      <c r="N2108" s="22">
        <v>0</v>
      </c>
    </row>
    <row r="2109" spans="1:14" hidden="1" x14ac:dyDescent="0.25">
      <c r="A2109" s="5" t="s">
        <v>5488</v>
      </c>
      <c r="B2109" s="5" t="s">
        <v>3586</v>
      </c>
      <c r="C2109" s="5" t="s">
        <v>849</v>
      </c>
      <c r="D2109" s="5" t="s">
        <v>3583</v>
      </c>
      <c r="E2109" s="5" t="s">
        <v>3584</v>
      </c>
      <c r="F2109" s="5" t="s">
        <v>853</v>
      </c>
      <c r="G2109" s="5" t="s">
        <v>3603</v>
      </c>
      <c r="H2109" s="51">
        <v>0</v>
      </c>
      <c r="I2109" s="22">
        <v>0</v>
      </c>
      <c r="J2109" s="22">
        <v>0</v>
      </c>
      <c r="K2109" s="22">
        <v>455.98</v>
      </c>
      <c r="L2109" s="47">
        <v>1000</v>
      </c>
      <c r="M2109" s="22">
        <v>0</v>
      </c>
      <c r="N2109" s="22">
        <v>0</v>
      </c>
    </row>
    <row r="2110" spans="1:14" hidden="1" x14ac:dyDescent="0.25">
      <c r="A2110" s="5" t="s">
        <v>5489</v>
      </c>
      <c r="B2110" s="5" t="s">
        <v>3582</v>
      </c>
      <c r="C2110" s="5" t="s">
        <v>849</v>
      </c>
      <c r="D2110" s="5" t="s">
        <v>3583</v>
      </c>
      <c r="E2110" s="5" t="s">
        <v>3584</v>
      </c>
      <c r="F2110" s="5" t="s">
        <v>853</v>
      </c>
      <c r="G2110" s="5" t="s">
        <v>3585</v>
      </c>
      <c r="H2110" s="51">
        <v>0</v>
      </c>
      <c r="I2110" s="22">
        <v>0</v>
      </c>
      <c r="J2110" s="22">
        <v>2002.96</v>
      </c>
      <c r="K2110" s="22">
        <v>2081.62</v>
      </c>
      <c r="L2110" s="47">
        <v>1000</v>
      </c>
      <c r="M2110" s="22">
        <v>0</v>
      </c>
      <c r="N2110" s="22">
        <v>0</v>
      </c>
    </row>
    <row r="2111" spans="1:14" hidden="1" x14ac:dyDescent="0.25">
      <c r="A2111" s="5" t="s">
        <v>5489</v>
      </c>
      <c r="B2111" s="5" t="s">
        <v>3597</v>
      </c>
      <c r="C2111" s="5" t="s">
        <v>849</v>
      </c>
      <c r="D2111" s="5" t="s">
        <v>3583</v>
      </c>
      <c r="E2111" s="5" t="s">
        <v>3584</v>
      </c>
      <c r="F2111" s="5" t="s">
        <v>853</v>
      </c>
      <c r="G2111" s="5" t="s">
        <v>3585</v>
      </c>
      <c r="H2111" s="51">
        <v>0</v>
      </c>
      <c r="I2111" s="22">
        <v>0</v>
      </c>
      <c r="J2111" s="22">
        <v>2077.37</v>
      </c>
      <c r="K2111" s="22">
        <v>2127.23</v>
      </c>
      <c r="L2111" s="47">
        <v>1000</v>
      </c>
      <c r="M2111" s="22">
        <v>0</v>
      </c>
      <c r="N2111" s="22">
        <v>0</v>
      </c>
    </row>
    <row r="2112" spans="1:14" hidden="1" x14ac:dyDescent="0.25">
      <c r="A2112" s="5" t="s">
        <v>5489</v>
      </c>
      <c r="B2112" s="5" t="s">
        <v>3592</v>
      </c>
      <c r="C2112" s="5" t="s">
        <v>849</v>
      </c>
      <c r="D2112" s="5" t="s">
        <v>3583</v>
      </c>
      <c r="E2112" s="5" t="s">
        <v>3584</v>
      </c>
      <c r="F2112" s="5" t="s">
        <v>851</v>
      </c>
      <c r="G2112" s="5" t="s">
        <v>3585</v>
      </c>
      <c r="H2112" s="51">
        <v>20660</v>
      </c>
      <c r="I2112" s="22">
        <v>46968.14</v>
      </c>
      <c r="J2112" s="22">
        <v>2273.39</v>
      </c>
      <c r="K2112" s="22">
        <v>2242.2600000000002</v>
      </c>
      <c r="L2112" s="47">
        <v>1000</v>
      </c>
      <c r="M2112" s="22">
        <v>46968.14</v>
      </c>
      <c r="N2112" s="22">
        <v>0</v>
      </c>
    </row>
    <row r="2113" spans="1:14" hidden="1" x14ac:dyDescent="0.25">
      <c r="A2113" s="5" t="s">
        <v>5490</v>
      </c>
      <c r="B2113" s="5" t="s">
        <v>3586</v>
      </c>
      <c r="C2113" s="5" t="s">
        <v>849</v>
      </c>
      <c r="D2113" s="5" t="s">
        <v>3583</v>
      </c>
      <c r="E2113" s="5" t="s">
        <v>3584</v>
      </c>
      <c r="F2113" s="5" t="s">
        <v>853</v>
      </c>
      <c r="G2113" s="5" t="s">
        <v>3588</v>
      </c>
      <c r="H2113" s="51">
        <v>0</v>
      </c>
      <c r="I2113" s="22">
        <v>0</v>
      </c>
      <c r="J2113" s="22">
        <v>0</v>
      </c>
      <c r="K2113" s="22">
        <v>233.45</v>
      </c>
      <c r="L2113" s="47">
        <v>1000</v>
      </c>
      <c r="M2113" s="22">
        <v>0</v>
      </c>
      <c r="N2113" s="22">
        <v>0</v>
      </c>
    </row>
    <row r="2114" spans="1:14" hidden="1" x14ac:dyDescent="0.25">
      <c r="A2114" s="5" t="s">
        <v>5491</v>
      </c>
      <c r="B2114" s="5" t="s">
        <v>3586</v>
      </c>
      <c r="C2114" s="5" t="s">
        <v>849</v>
      </c>
      <c r="D2114" s="5" t="s">
        <v>3583</v>
      </c>
      <c r="E2114" s="5" t="s">
        <v>3584</v>
      </c>
      <c r="F2114" s="5" t="s">
        <v>853</v>
      </c>
      <c r="G2114" s="5" t="s">
        <v>3588</v>
      </c>
      <c r="H2114" s="51">
        <v>0</v>
      </c>
      <c r="I2114" s="22">
        <v>0</v>
      </c>
      <c r="J2114" s="22">
        <v>0</v>
      </c>
      <c r="K2114" s="22">
        <v>233.45</v>
      </c>
      <c r="L2114" s="47">
        <v>1000</v>
      </c>
      <c r="M2114" s="22">
        <v>0</v>
      </c>
      <c r="N2114" s="22">
        <v>0</v>
      </c>
    </row>
    <row r="2115" spans="1:14" hidden="1" x14ac:dyDescent="0.25">
      <c r="A2115" s="5" t="s">
        <v>5492</v>
      </c>
      <c r="B2115" s="5" t="s">
        <v>3586</v>
      </c>
      <c r="C2115" s="5" t="s">
        <v>849</v>
      </c>
      <c r="D2115" s="5" t="s">
        <v>3583</v>
      </c>
      <c r="E2115" s="5" t="s">
        <v>3584</v>
      </c>
      <c r="F2115" s="5" t="s">
        <v>853</v>
      </c>
      <c r="G2115" s="5" t="s">
        <v>3588</v>
      </c>
      <c r="H2115" s="51">
        <v>0</v>
      </c>
      <c r="I2115" s="22">
        <v>0</v>
      </c>
      <c r="J2115" s="22">
        <v>226.16</v>
      </c>
      <c r="K2115" s="22">
        <v>245.69</v>
      </c>
      <c r="L2115" s="47">
        <v>1000</v>
      </c>
      <c r="M2115" s="22">
        <v>0</v>
      </c>
      <c r="N2115" s="22">
        <v>0</v>
      </c>
    </row>
    <row r="2116" spans="1:14" hidden="1" x14ac:dyDescent="0.25">
      <c r="A2116" s="5" t="s">
        <v>5493</v>
      </c>
      <c r="B2116" s="5" t="s">
        <v>3586</v>
      </c>
      <c r="C2116" s="5" t="s">
        <v>849</v>
      </c>
      <c r="D2116" s="5" t="s">
        <v>3583</v>
      </c>
      <c r="E2116" s="5" t="s">
        <v>3584</v>
      </c>
      <c r="F2116" s="5" t="s">
        <v>853</v>
      </c>
      <c r="G2116" s="5" t="s">
        <v>3588</v>
      </c>
      <c r="H2116" s="51">
        <v>0</v>
      </c>
      <c r="I2116" s="22">
        <v>0</v>
      </c>
      <c r="J2116" s="22">
        <v>226.39</v>
      </c>
      <c r="K2116" s="22">
        <v>215.37</v>
      </c>
      <c r="L2116" s="47">
        <v>1000</v>
      </c>
      <c r="M2116" s="22">
        <v>0</v>
      </c>
      <c r="N2116" s="22">
        <v>0</v>
      </c>
    </row>
    <row r="2117" spans="1:14" x14ac:dyDescent="0.25">
      <c r="A2117" s="5" t="s">
        <v>5494</v>
      </c>
      <c r="B2117" s="5" t="s">
        <v>3590</v>
      </c>
      <c r="C2117" s="5" t="s">
        <v>849</v>
      </c>
      <c r="D2117" s="5" t="s">
        <v>3583</v>
      </c>
      <c r="E2117" s="5" t="s">
        <v>3584</v>
      </c>
      <c r="F2117" s="5" t="s">
        <v>853</v>
      </c>
      <c r="G2117" s="5" t="s">
        <v>3603</v>
      </c>
      <c r="H2117" s="51">
        <v>0</v>
      </c>
      <c r="I2117" s="22">
        <v>0</v>
      </c>
      <c r="J2117" s="22">
        <v>0</v>
      </c>
      <c r="K2117" s="22">
        <v>1065.79</v>
      </c>
      <c r="L2117" s="47">
        <v>1000</v>
      </c>
      <c r="M2117" s="22">
        <v>0</v>
      </c>
      <c r="N2117" s="22">
        <v>0</v>
      </c>
    </row>
    <row r="2118" spans="1:14" x14ac:dyDescent="0.25">
      <c r="A2118" s="5" t="s">
        <v>5495</v>
      </c>
      <c r="B2118" s="5" t="s">
        <v>3590</v>
      </c>
      <c r="C2118" s="5" t="s">
        <v>849</v>
      </c>
      <c r="D2118" s="5" t="s">
        <v>3583</v>
      </c>
      <c r="E2118" s="5" t="s">
        <v>3584</v>
      </c>
      <c r="F2118" s="5" t="s">
        <v>853</v>
      </c>
      <c r="G2118" s="5" t="s">
        <v>3603</v>
      </c>
      <c r="H2118" s="51">
        <v>0</v>
      </c>
      <c r="I2118" s="22">
        <v>0</v>
      </c>
      <c r="J2118" s="22">
        <v>0</v>
      </c>
      <c r="K2118" s="22">
        <v>314.57</v>
      </c>
      <c r="L2118" s="47">
        <v>1000</v>
      </c>
      <c r="M2118" s="22">
        <v>0</v>
      </c>
      <c r="N2118" s="22">
        <v>0</v>
      </c>
    </row>
    <row r="2119" spans="1:14" x14ac:dyDescent="0.25">
      <c r="A2119" s="5" t="s">
        <v>5496</v>
      </c>
      <c r="B2119" s="5" t="s">
        <v>3590</v>
      </c>
      <c r="C2119" s="5" t="s">
        <v>849</v>
      </c>
      <c r="D2119" s="5" t="s">
        <v>3583</v>
      </c>
      <c r="E2119" s="5" t="s">
        <v>3584</v>
      </c>
      <c r="F2119" s="5" t="s">
        <v>853</v>
      </c>
      <c r="G2119" s="5" t="s">
        <v>3588</v>
      </c>
      <c r="H2119" s="51">
        <v>0</v>
      </c>
      <c r="I2119" s="22">
        <v>0</v>
      </c>
      <c r="J2119" s="22">
        <v>427.7</v>
      </c>
      <c r="K2119" s="22">
        <v>464.64</v>
      </c>
      <c r="L2119" s="47">
        <v>1000</v>
      </c>
      <c r="M2119" s="22">
        <v>0</v>
      </c>
      <c r="N2119" s="22">
        <v>0</v>
      </c>
    </row>
    <row r="2120" spans="1:14" x14ac:dyDescent="0.25">
      <c r="A2120" s="5" t="s">
        <v>5497</v>
      </c>
      <c r="B2120" s="5" t="s">
        <v>3590</v>
      </c>
      <c r="C2120" s="5" t="s">
        <v>849</v>
      </c>
      <c r="D2120" s="5" t="s">
        <v>3583</v>
      </c>
      <c r="E2120" s="5" t="s">
        <v>3584</v>
      </c>
      <c r="F2120" s="5" t="s">
        <v>853</v>
      </c>
      <c r="G2120" s="5" t="s">
        <v>3588</v>
      </c>
      <c r="H2120" s="51">
        <v>0</v>
      </c>
      <c r="I2120" s="22">
        <v>0</v>
      </c>
      <c r="J2120" s="22">
        <v>283.79000000000002</v>
      </c>
      <c r="K2120" s="22">
        <v>308.3</v>
      </c>
      <c r="L2120" s="47">
        <v>1000</v>
      </c>
      <c r="M2120" s="22">
        <v>0</v>
      </c>
      <c r="N2120" s="22">
        <v>0</v>
      </c>
    </row>
    <row r="2121" spans="1:14" x14ac:dyDescent="0.25">
      <c r="A2121" s="5" t="s">
        <v>5498</v>
      </c>
      <c r="B2121" s="5" t="s">
        <v>3590</v>
      </c>
      <c r="C2121" s="5" t="s">
        <v>849</v>
      </c>
      <c r="D2121" s="5" t="s">
        <v>3583</v>
      </c>
      <c r="E2121" s="5" t="s">
        <v>3584</v>
      </c>
      <c r="F2121" s="5" t="s">
        <v>853</v>
      </c>
      <c r="G2121" s="5" t="s">
        <v>3588</v>
      </c>
      <c r="H2121" s="51">
        <v>0</v>
      </c>
      <c r="I2121" s="22">
        <v>0</v>
      </c>
      <c r="J2121" s="22">
        <v>131.19</v>
      </c>
      <c r="K2121" s="22">
        <v>142.52000000000001</v>
      </c>
      <c r="L2121" s="47">
        <v>1000</v>
      </c>
      <c r="M2121" s="22">
        <v>0</v>
      </c>
      <c r="N2121" s="22">
        <v>0</v>
      </c>
    </row>
    <row r="2122" spans="1:14" x14ac:dyDescent="0.25">
      <c r="A2122" s="5" t="s">
        <v>5499</v>
      </c>
      <c r="B2122" s="5" t="s">
        <v>3590</v>
      </c>
      <c r="C2122" s="5" t="s">
        <v>849</v>
      </c>
      <c r="D2122" s="5" t="s">
        <v>3583</v>
      </c>
      <c r="E2122" s="5" t="s">
        <v>3584</v>
      </c>
      <c r="F2122" s="5" t="s">
        <v>853</v>
      </c>
      <c r="G2122" s="5" t="s">
        <v>3588</v>
      </c>
      <c r="H2122" s="51">
        <v>0</v>
      </c>
      <c r="I2122" s="22">
        <v>0</v>
      </c>
      <c r="J2122" s="22">
        <v>22.3</v>
      </c>
      <c r="K2122" s="22">
        <v>24.23</v>
      </c>
      <c r="L2122" s="47">
        <v>1000</v>
      </c>
      <c r="M2122" s="22">
        <v>0</v>
      </c>
      <c r="N2122" s="22">
        <v>0</v>
      </c>
    </row>
    <row r="2123" spans="1:14" hidden="1" x14ac:dyDescent="0.25">
      <c r="A2123" s="5" t="s">
        <v>5500</v>
      </c>
      <c r="B2123" s="5" t="s">
        <v>3586</v>
      </c>
      <c r="C2123" s="5" t="s">
        <v>849</v>
      </c>
      <c r="D2123" s="5" t="s">
        <v>3583</v>
      </c>
      <c r="E2123" s="5" t="s">
        <v>3584</v>
      </c>
      <c r="F2123" s="5" t="s">
        <v>853</v>
      </c>
      <c r="G2123" s="5" t="s">
        <v>3585</v>
      </c>
      <c r="H2123" s="51">
        <v>0</v>
      </c>
      <c r="I2123" s="22">
        <v>0</v>
      </c>
      <c r="J2123" s="22">
        <v>3068.12</v>
      </c>
      <c r="K2123" s="22">
        <v>3094.51</v>
      </c>
      <c r="L2123" s="47">
        <v>1000</v>
      </c>
      <c r="M2123" s="22">
        <v>0</v>
      </c>
      <c r="N2123" s="22">
        <v>0</v>
      </c>
    </row>
    <row r="2124" spans="1:14" x14ac:dyDescent="0.25">
      <c r="A2124" s="5" t="s">
        <v>5501</v>
      </c>
      <c r="B2124" s="5" t="s">
        <v>3590</v>
      </c>
      <c r="C2124" s="5" t="s">
        <v>849</v>
      </c>
      <c r="D2124" s="5" t="s">
        <v>3583</v>
      </c>
      <c r="E2124" s="5" t="s">
        <v>3584</v>
      </c>
      <c r="F2124" s="5" t="s">
        <v>853</v>
      </c>
      <c r="G2124" s="5" t="s">
        <v>3603</v>
      </c>
      <c r="H2124" s="51">
        <v>0</v>
      </c>
      <c r="I2124" s="22">
        <v>0</v>
      </c>
      <c r="J2124" s="22">
        <v>0</v>
      </c>
      <c r="K2124" s="22">
        <v>343.32</v>
      </c>
      <c r="L2124" s="47">
        <v>1000</v>
      </c>
      <c r="M2124" s="22">
        <v>0</v>
      </c>
      <c r="N2124" s="22">
        <v>0</v>
      </c>
    </row>
    <row r="2125" spans="1:14" x14ac:dyDescent="0.25">
      <c r="A2125" s="5" t="s">
        <v>5502</v>
      </c>
      <c r="B2125" s="5" t="s">
        <v>3590</v>
      </c>
      <c r="C2125" s="5" t="s">
        <v>849</v>
      </c>
      <c r="D2125" s="5" t="s">
        <v>3583</v>
      </c>
      <c r="E2125" s="5" t="s">
        <v>3584</v>
      </c>
      <c r="F2125" s="5" t="s">
        <v>853</v>
      </c>
      <c r="G2125" s="5" t="s">
        <v>3603</v>
      </c>
      <c r="H2125" s="51">
        <v>0</v>
      </c>
      <c r="I2125" s="22">
        <v>0</v>
      </c>
      <c r="J2125" s="22">
        <v>0</v>
      </c>
      <c r="K2125" s="22">
        <v>1126.51</v>
      </c>
      <c r="L2125" s="47">
        <v>1000</v>
      </c>
      <c r="M2125" s="22">
        <v>0</v>
      </c>
      <c r="N2125" s="22">
        <v>0</v>
      </c>
    </row>
    <row r="2126" spans="1:14" x14ac:dyDescent="0.25">
      <c r="A2126" s="5" t="s">
        <v>5503</v>
      </c>
      <c r="B2126" s="5" t="s">
        <v>3590</v>
      </c>
      <c r="C2126" s="5" t="s">
        <v>849</v>
      </c>
      <c r="D2126" s="5" t="s">
        <v>3583</v>
      </c>
      <c r="E2126" s="5" t="s">
        <v>3584</v>
      </c>
      <c r="F2126" s="5" t="s">
        <v>853</v>
      </c>
      <c r="G2126" s="5" t="s">
        <v>3603</v>
      </c>
      <c r="H2126" s="51">
        <v>0</v>
      </c>
      <c r="I2126" s="22">
        <v>0</v>
      </c>
      <c r="J2126" s="22">
        <v>0</v>
      </c>
      <c r="K2126" s="22">
        <v>1018.17</v>
      </c>
      <c r="L2126" s="47">
        <v>1000</v>
      </c>
      <c r="M2126" s="22">
        <v>0</v>
      </c>
      <c r="N2126" s="22">
        <v>0</v>
      </c>
    </row>
    <row r="2127" spans="1:14" x14ac:dyDescent="0.25">
      <c r="A2127" s="5" t="s">
        <v>5504</v>
      </c>
      <c r="B2127" s="5" t="s">
        <v>3590</v>
      </c>
      <c r="C2127" s="5" t="s">
        <v>849</v>
      </c>
      <c r="D2127" s="5" t="s">
        <v>3583</v>
      </c>
      <c r="E2127" s="5" t="s">
        <v>3584</v>
      </c>
      <c r="F2127" s="5" t="s">
        <v>853</v>
      </c>
      <c r="G2127" s="5" t="s">
        <v>3603</v>
      </c>
      <c r="H2127" s="51">
        <v>0</v>
      </c>
      <c r="I2127" s="22">
        <v>0</v>
      </c>
      <c r="J2127" s="22">
        <v>0</v>
      </c>
      <c r="K2127" s="22">
        <v>318.89</v>
      </c>
      <c r="L2127" s="47">
        <v>1000</v>
      </c>
      <c r="M2127" s="22">
        <v>0</v>
      </c>
      <c r="N2127" s="22">
        <v>0</v>
      </c>
    </row>
    <row r="2128" spans="1:14" hidden="1" x14ac:dyDescent="0.25">
      <c r="A2128" s="5" t="s">
        <v>5505</v>
      </c>
      <c r="B2128" s="5" t="s">
        <v>3582</v>
      </c>
      <c r="C2128" s="5" t="s">
        <v>849</v>
      </c>
      <c r="D2128" s="5" t="s">
        <v>3583</v>
      </c>
      <c r="E2128" s="5" t="s">
        <v>3584</v>
      </c>
      <c r="F2128" s="5" t="s">
        <v>853</v>
      </c>
      <c r="G2128" s="5" t="s">
        <v>3585</v>
      </c>
      <c r="H2128" s="51">
        <v>0</v>
      </c>
      <c r="I2128" s="22">
        <v>0</v>
      </c>
      <c r="J2128" s="22">
        <v>3224.99</v>
      </c>
      <c r="K2128" s="22">
        <v>3503.51</v>
      </c>
      <c r="L2128" s="47">
        <v>1000</v>
      </c>
      <c r="M2128" s="22">
        <v>0</v>
      </c>
      <c r="N2128" s="22">
        <v>0</v>
      </c>
    </row>
    <row r="2129" spans="1:14" x14ac:dyDescent="0.25">
      <c r="A2129" s="5" t="s">
        <v>5506</v>
      </c>
      <c r="B2129" s="5" t="s">
        <v>3590</v>
      </c>
      <c r="C2129" s="5" t="s">
        <v>849</v>
      </c>
      <c r="D2129" s="5" t="s">
        <v>3583</v>
      </c>
      <c r="E2129" s="5" t="s">
        <v>3584</v>
      </c>
      <c r="F2129" s="5" t="s">
        <v>853</v>
      </c>
      <c r="G2129" s="5" t="s">
        <v>3603</v>
      </c>
      <c r="H2129" s="51">
        <v>0</v>
      </c>
      <c r="I2129" s="22">
        <v>0</v>
      </c>
      <c r="J2129" s="22">
        <v>0</v>
      </c>
      <c r="K2129" s="22">
        <v>419.76</v>
      </c>
      <c r="L2129" s="47">
        <v>1000</v>
      </c>
      <c r="M2129" s="22">
        <v>0</v>
      </c>
      <c r="N2129" s="22">
        <v>0</v>
      </c>
    </row>
    <row r="2130" spans="1:14" x14ac:dyDescent="0.25">
      <c r="A2130" s="5" t="s">
        <v>5507</v>
      </c>
      <c r="B2130" s="5" t="s">
        <v>3590</v>
      </c>
      <c r="C2130" s="5" t="s">
        <v>849</v>
      </c>
      <c r="D2130" s="5" t="s">
        <v>3583</v>
      </c>
      <c r="E2130" s="5" t="s">
        <v>3584</v>
      </c>
      <c r="F2130" s="5" t="s">
        <v>853</v>
      </c>
      <c r="G2130" s="5" t="s">
        <v>3603</v>
      </c>
      <c r="H2130" s="51">
        <v>0</v>
      </c>
      <c r="I2130" s="22">
        <v>0</v>
      </c>
      <c r="J2130" s="22">
        <v>0</v>
      </c>
      <c r="K2130" s="22">
        <v>419.76</v>
      </c>
      <c r="L2130" s="47">
        <v>1000</v>
      </c>
      <c r="M2130" s="22">
        <v>0</v>
      </c>
      <c r="N2130" s="22">
        <v>0</v>
      </c>
    </row>
    <row r="2131" spans="1:14" x14ac:dyDescent="0.25">
      <c r="A2131" s="5" t="s">
        <v>5508</v>
      </c>
      <c r="B2131" s="5" t="s">
        <v>3590</v>
      </c>
      <c r="C2131" s="5" t="s">
        <v>849</v>
      </c>
      <c r="D2131" s="5" t="s">
        <v>3583</v>
      </c>
      <c r="E2131" s="5" t="s">
        <v>3584</v>
      </c>
      <c r="F2131" s="5" t="s">
        <v>853</v>
      </c>
      <c r="G2131" s="5" t="s">
        <v>3603</v>
      </c>
      <c r="H2131" s="51">
        <v>0</v>
      </c>
      <c r="I2131" s="22">
        <v>0</v>
      </c>
      <c r="J2131" s="22">
        <v>0</v>
      </c>
      <c r="K2131" s="22">
        <v>456.29</v>
      </c>
      <c r="L2131" s="47">
        <v>1000</v>
      </c>
      <c r="M2131" s="22">
        <v>0</v>
      </c>
      <c r="N2131" s="22">
        <v>0</v>
      </c>
    </row>
    <row r="2132" spans="1:14" x14ac:dyDescent="0.25">
      <c r="A2132" s="5" t="s">
        <v>5509</v>
      </c>
      <c r="B2132" s="5" t="s">
        <v>3590</v>
      </c>
      <c r="C2132" s="5" t="s">
        <v>849</v>
      </c>
      <c r="D2132" s="5" t="s">
        <v>3583</v>
      </c>
      <c r="E2132" s="5" t="s">
        <v>3584</v>
      </c>
      <c r="F2132" s="5" t="s">
        <v>853</v>
      </c>
      <c r="G2132" s="5" t="s">
        <v>3603</v>
      </c>
      <c r="H2132" s="51">
        <v>0</v>
      </c>
      <c r="I2132" s="22">
        <v>0</v>
      </c>
      <c r="J2132" s="22">
        <v>0</v>
      </c>
      <c r="K2132" s="22">
        <v>456.29</v>
      </c>
      <c r="L2132" s="47">
        <v>1000</v>
      </c>
      <c r="M2132" s="22">
        <v>0</v>
      </c>
      <c r="N2132" s="22">
        <v>0</v>
      </c>
    </row>
    <row r="2133" spans="1:14" x14ac:dyDescent="0.25">
      <c r="A2133" s="5" t="s">
        <v>5510</v>
      </c>
      <c r="B2133" s="5" t="s">
        <v>3590</v>
      </c>
      <c r="C2133" s="5" t="s">
        <v>849</v>
      </c>
      <c r="D2133" s="5" t="s">
        <v>3583</v>
      </c>
      <c r="E2133" s="5" t="s">
        <v>3584</v>
      </c>
      <c r="F2133" s="5" t="s">
        <v>853</v>
      </c>
      <c r="G2133" s="5" t="s">
        <v>3588</v>
      </c>
      <c r="H2133" s="51">
        <v>0</v>
      </c>
      <c r="I2133" s="22">
        <v>0</v>
      </c>
      <c r="J2133" s="22">
        <v>281.3</v>
      </c>
      <c r="K2133" s="22">
        <v>305.58999999999997</v>
      </c>
      <c r="L2133" s="47">
        <v>1000</v>
      </c>
      <c r="M2133" s="22">
        <v>0</v>
      </c>
      <c r="N2133" s="22">
        <v>0</v>
      </c>
    </row>
    <row r="2134" spans="1:14" x14ac:dyDescent="0.25">
      <c r="A2134" s="5" t="s">
        <v>5511</v>
      </c>
      <c r="B2134" s="5" t="s">
        <v>3590</v>
      </c>
      <c r="C2134" s="5" t="s">
        <v>849</v>
      </c>
      <c r="D2134" s="5" t="s">
        <v>3583</v>
      </c>
      <c r="E2134" s="5" t="s">
        <v>3584</v>
      </c>
      <c r="F2134" s="5" t="s">
        <v>853</v>
      </c>
      <c r="G2134" s="5" t="s">
        <v>3588</v>
      </c>
      <c r="H2134" s="51">
        <v>0</v>
      </c>
      <c r="I2134" s="22">
        <v>0</v>
      </c>
      <c r="J2134" s="22">
        <v>355.65</v>
      </c>
      <c r="K2134" s="22">
        <v>281.41000000000003</v>
      </c>
      <c r="L2134" s="47">
        <v>1000</v>
      </c>
      <c r="M2134" s="22">
        <v>0</v>
      </c>
      <c r="N2134" s="22">
        <v>0</v>
      </c>
    </row>
    <row r="2135" spans="1:14" x14ac:dyDescent="0.25">
      <c r="A2135" s="5" t="s">
        <v>5512</v>
      </c>
      <c r="B2135" s="5" t="s">
        <v>3590</v>
      </c>
      <c r="C2135" s="5" t="s">
        <v>849</v>
      </c>
      <c r="D2135" s="5" t="s">
        <v>3583</v>
      </c>
      <c r="E2135" s="5" t="s">
        <v>3584</v>
      </c>
      <c r="F2135" s="5" t="s">
        <v>853</v>
      </c>
      <c r="G2135" s="5" t="s">
        <v>3588</v>
      </c>
      <c r="H2135" s="51">
        <v>0</v>
      </c>
      <c r="I2135" s="22">
        <v>0</v>
      </c>
      <c r="J2135" s="22">
        <v>256.74</v>
      </c>
      <c r="K2135" s="22">
        <v>275.67</v>
      </c>
      <c r="L2135" s="47">
        <v>1000</v>
      </c>
      <c r="M2135" s="22">
        <v>0</v>
      </c>
      <c r="N2135" s="22">
        <v>0</v>
      </c>
    </row>
    <row r="2136" spans="1:14" x14ac:dyDescent="0.25">
      <c r="A2136" s="5" t="s">
        <v>5513</v>
      </c>
      <c r="B2136" s="5" t="s">
        <v>3590</v>
      </c>
      <c r="C2136" s="5" t="s">
        <v>849</v>
      </c>
      <c r="D2136" s="5" t="s">
        <v>3583</v>
      </c>
      <c r="E2136" s="5" t="s">
        <v>3584</v>
      </c>
      <c r="F2136" s="5" t="s">
        <v>853</v>
      </c>
      <c r="G2136" s="5" t="s">
        <v>3588</v>
      </c>
      <c r="H2136" s="51">
        <v>0</v>
      </c>
      <c r="I2136" s="22">
        <v>0</v>
      </c>
      <c r="J2136" s="22">
        <v>251.47</v>
      </c>
      <c r="K2136" s="22">
        <v>273.18</v>
      </c>
      <c r="L2136" s="47">
        <v>1000</v>
      </c>
      <c r="M2136" s="22">
        <v>0</v>
      </c>
      <c r="N2136" s="22">
        <v>0</v>
      </c>
    </row>
    <row r="2137" spans="1:14" x14ac:dyDescent="0.25">
      <c r="A2137" s="5" t="s">
        <v>5514</v>
      </c>
      <c r="B2137" s="5" t="s">
        <v>3590</v>
      </c>
      <c r="C2137" s="5" t="s">
        <v>849</v>
      </c>
      <c r="D2137" s="5" t="s">
        <v>3583</v>
      </c>
      <c r="E2137" s="5" t="s">
        <v>3584</v>
      </c>
      <c r="F2137" s="5" t="s">
        <v>853</v>
      </c>
      <c r="G2137" s="5" t="s">
        <v>3588</v>
      </c>
      <c r="H2137" s="51">
        <v>0</v>
      </c>
      <c r="I2137" s="22">
        <v>0</v>
      </c>
      <c r="J2137" s="22">
        <v>24.06</v>
      </c>
      <c r="K2137" s="22">
        <v>26.13</v>
      </c>
      <c r="L2137" s="47">
        <v>1000</v>
      </c>
      <c r="M2137" s="22">
        <v>0</v>
      </c>
      <c r="N2137" s="22">
        <v>0</v>
      </c>
    </row>
    <row r="2138" spans="1:14" x14ac:dyDescent="0.25">
      <c r="A2138" s="5" t="s">
        <v>5515</v>
      </c>
      <c r="B2138" s="5" t="s">
        <v>3590</v>
      </c>
      <c r="C2138" s="5" t="s">
        <v>849</v>
      </c>
      <c r="D2138" s="5" t="s">
        <v>3583</v>
      </c>
      <c r="E2138" s="5" t="s">
        <v>3584</v>
      </c>
      <c r="F2138" s="5" t="s">
        <v>853</v>
      </c>
      <c r="G2138" s="5" t="s">
        <v>3588</v>
      </c>
      <c r="H2138" s="51">
        <v>0</v>
      </c>
      <c r="I2138" s="22">
        <v>0</v>
      </c>
      <c r="J2138" s="22">
        <v>25.78</v>
      </c>
      <c r="K2138" s="22">
        <v>28.01</v>
      </c>
      <c r="L2138" s="47">
        <v>1000</v>
      </c>
      <c r="M2138" s="22">
        <v>0</v>
      </c>
      <c r="N2138" s="22">
        <v>0</v>
      </c>
    </row>
    <row r="2139" spans="1:14" x14ac:dyDescent="0.25">
      <c r="A2139" s="5" t="s">
        <v>5516</v>
      </c>
      <c r="B2139" s="5" t="s">
        <v>3590</v>
      </c>
      <c r="C2139" s="5" t="s">
        <v>849</v>
      </c>
      <c r="D2139" s="5" t="s">
        <v>3583</v>
      </c>
      <c r="E2139" s="5" t="s">
        <v>3584</v>
      </c>
      <c r="F2139" s="5" t="s">
        <v>853</v>
      </c>
      <c r="G2139" s="5" t="s">
        <v>3588</v>
      </c>
      <c r="H2139" s="51">
        <v>0</v>
      </c>
      <c r="I2139" s="22">
        <v>0</v>
      </c>
      <c r="J2139" s="22">
        <v>129.94</v>
      </c>
      <c r="K2139" s="22">
        <v>141.16999999999999</v>
      </c>
      <c r="L2139" s="47">
        <v>1000</v>
      </c>
      <c r="M2139" s="22">
        <v>0</v>
      </c>
      <c r="N2139" s="22">
        <v>0</v>
      </c>
    </row>
    <row r="2140" spans="1:14" x14ac:dyDescent="0.25">
      <c r="A2140" s="5" t="s">
        <v>5517</v>
      </c>
      <c r="B2140" s="5" t="s">
        <v>3590</v>
      </c>
      <c r="C2140" s="5" t="s">
        <v>849</v>
      </c>
      <c r="D2140" s="5" t="s">
        <v>3583</v>
      </c>
      <c r="E2140" s="5" t="s">
        <v>3584</v>
      </c>
      <c r="F2140" s="5" t="s">
        <v>853</v>
      </c>
      <c r="G2140" s="5" t="s">
        <v>3588</v>
      </c>
      <c r="H2140" s="51">
        <v>0</v>
      </c>
      <c r="I2140" s="22">
        <v>0</v>
      </c>
      <c r="J2140" s="22">
        <v>130.06</v>
      </c>
      <c r="K2140" s="22">
        <v>141.29</v>
      </c>
      <c r="L2140" s="47">
        <v>1000</v>
      </c>
      <c r="M2140" s="22">
        <v>0</v>
      </c>
      <c r="N2140" s="22">
        <v>0</v>
      </c>
    </row>
    <row r="2141" spans="1:14" hidden="1" x14ac:dyDescent="0.25">
      <c r="A2141" s="5" t="s">
        <v>5518</v>
      </c>
      <c r="B2141" s="5" t="s">
        <v>3586</v>
      </c>
      <c r="C2141" s="5" t="s">
        <v>849</v>
      </c>
      <c r="D2141" s="5" t="s">
        <v>3583</v>
      </c>
      <c r="E2141" s="5" t="s">
        <v>3584</v>
      </c>
      <c r="F2141" s="5" t="s">
        <v>853</v>
      </c>
      <c r="G2141" s="5" t="s">
        <v>3588</v>
      </c>
      <c r="H2141" s="51">
        <v>0</v>
      </c>
      <c r="I2141" s="22">
        <v>0</v>
      </c>
      <c r="J2141" s="22">
        <v>62.38</v>
      </c>
      <c r="K2141" s="22">
        <v>65.790000000000006</v>
      </c>
      <c r="L2141" s="47">
        <v>1000</v>
      </c>
      <c r="M2141" s="22">
        <v>0</v>
      </c>
      <c r="N2141" s="22">
        <v>0</v>
      </c>
    </row>
    <row r="2142" spans="1:14" hidden="1" x14ac:dyDescent="0.25">
      <c r="A2142" s="5" t="s">
        <v>5518</v>
      </c>
      <c r="B2142" s="5" t="s">
        <v>3592</v>
      </c>
      <c r="C2142" s="5" t="s">
        <v>849</v>
      </c>
      <c r="D2142" s="5" t="s">
        <v>3583</v>
      </c>
      <c r="E2142" s="5" t="s">
        <v>3584</v>
      </c>
      <c r="F2142" s="5" t="s">
        <v>853</v>
      </c>
      <c r="G2142" s="5" t="s">
        <v>3588</v>
      </c>
      <c r="H2142" s="51">
        <v>0</v>
      </c>
      <c r="I2142" s="22">
        <v>0</v>
      </c>
      <c r="J2142" s="22">
        <v>43.56</v>
      </c>
      <c r="K2142" s="22">
        <v>47.18</v>
      </c>
      <c r="L2142" s="47">
        <v>1000</v>
      </c>
      <c r="M2142" s="22">
        <v>0</v>
      </c>
      <c r="N2142" s="22">
        <v>0</v>
      </c>
    </row>
    <row r="2143" spans="1:14" hidden="1" x14ac:dyDescent="0.25">
      <c r="A2143" s="5" t="s">
        <v>5519</v>
      </c>
      <c r="B2143" s="5" t="s">
        <v>3586</v>
      </c>
      <c r="C2143" s="5" t="s">
        <v>849</v>
      </c>
      <c r="D2143" s="5" t="s">
        <v>3583</v>
      </c>
      <c r="E2143" s="5" t="s">
        <v>3584</v>
      </c>
      <c r="F2143" s="5" t="s">
        <v>853</v>
      </c>
      <c r="G2143" s="5" t="s">
        <v>3588</v>
      </c>
      <c r="H2143" s="51">
        <v>0</v>
      </c>
      <c r="I2143" s="22">
        <v>0</v>
      </c>
      <c r="J2143" s="22">
        <v>64.44</v>
      </c>
      <c r="K2143" s="22">
        <v>67.959999999999994</v>
      </c>
      <c r="L2143" s="47">
        <v>1000</v>
      </c>
      <c r="M2143" s="22">
        <v>0</v>
      </c>
      <c r="N2143" s="22">
        <v>0</v>
      </c>
    </row>
    <row r="2144" spans="1:14" hidden="1" x14ac:dyDescent="0.25">
      <c r="A2144" s="5" t="s">
        <v>5519</v>
      </c>
      <c r="B2144" s="5" t="s">
        <v>3592</v>
      </c>
      <c r="C2144" s="5" t="s">
        <v>849</v>
      </c>
      <c r="D2144" s="5" t="s">
        <v>3583</v>
      </c>
      <c r="E2144" s="5" t="s">
        <v>3584</v>
      </c>
      <c r="F2144" s="5" t="s">
        <v>853</v>
      </c>
      <c r="G2144" s="5" t="s">
        <v>3588</v>
      </c>
      <c r="H2144" s="51">
        <v>0</v>
      </c>
      <c r="I2144" s="22">
        <v>0</v>
      </c>
      <c r="J2144" s="22">
        <v>42.43</v>
      </c>
      <c r="K2144" s="22">
        <v>46.09</v>
      </c>
      <c r="L2144" s="47">
        <v>1000</v>
      </c>
      <c r="M2144" s="22">
        <v>0</v>
      </c>
      <c r="N2144" s="22">
        <v>0</v>
      </c>
    </row>
    <row r="2145" spans="1:14" hidden="1" x14ac:dyDescent="0.25">
      <c r="A2145" s="5" t="s">
        <v>5520</v>
      </c>
      <c r="B2145" s="5" t="s">
        <v>3586</v>
      </c>
      <c r="C2145" s="5" t="s">
        <v>849</v>
      </c>
      <c r="D2145" s="5" t="s">
        <v>3583</v>
      </c>
      <c r="E2145" s="5" t="s">
        <v>3584</v>
      </c>
      <c r="F2145" s="5" t="s">
        <v>853</v>
      </c>
      <c r="G2145" s="5" t="s">
        <v>3588</v>
      </c>
      <c r="H2145" s="51">
        <v>0</v>
      </c>
      <c r="I2145" s="22">
        <v>0</v>
      </c>
      <c r="J2145" s="22">
        <v>48.42</v>
      </c>
      <c r="K2145" s="22">
        <v>51.07</v>
      </c>
      <c r="L2145" s="47">
        <v>1000</v>
      </c>
      <c r="M2145" s="22">
        <v>0</v>
      </c>
      <c r="N2145" s="22">
        <v>0</v>
      </c>
    </row>
    <row r="2146" spans="1:14" hidden="1" x14ac:dyDescent="0.25">
      <c r="A2146" s="5" t="s">
        <v>5520</v>
      </c>
      <c r="B2146" s="5" t="s">
        <v>3592</v>
      </c>
      <c r="C2146" s="5" t="s">
        <v>849</v>
      </c>
      <c r="D2146" s="5" t="s">
        <v>3583</v>
      </c>
      <c r="E2146" s="5" t="s">
        <v>3584</v>
      </c>
      <c r="F2146" s="5" t="s">
        <v>853</v>
      </c>
      <c r="G2146" s="5" t="s">
        <v>3588</v>
      </c>
      <c r="H2146" s="51">
        <v>0</v>
      </c>
      <c r="I2146" s="22">
        <v>0</v>
      </c>
      <c r="J2146" s="22">
        <v>75.08</v>
      </c>
      <c r="K2146" s="22">
        <v>81.56</v>
      </c>
      <c r="L2146" s="47">
        <v>1000</v>
      </c>
      <c r="M2146" s="22">
        <v>0</v>
      </c>
      <c r="N2146" s="22">
        <v>0</v>
      </c>
    </row>
    <row r="2147" spans="1:14" x14ac:dyDescent="0.25">
      <c r="A2147" s="5" t="s">
        <v>5521</v>
      </c>
      <c r="B2147" s="5" t="s">
        <v>5522</v>
      </c>
      <c r="C2147" s="5" t="s">
        <v>849</v>
      </c>
      <c r="D2147" s="5" t="s">
        <v>3583</v>
      </c>
      <c r="E2147" s="5" t="s">
        <v>3584</v>
      </c>
      <c r="F2147" s="5" t="s">
        <v>851</v>
      </c>
      <c r="G2147" s="5" t="s">
        <v>5523</v>
      </c>
      <c r="H2147" s="51">
        <v>12</v>
      </c>
      <c r="I2147" s="22">
        <v>275.68</v>
      </c>
      <c r="J2147" s="22">
        <v>22973.33</v>
      </c>
      <c r="K2147" s="22">
        <v>23110.22</v>
      </c>
      <c r="L2147" s="47">
        <v>1000</v>
      </c>
      <c r="M2147" s="22">
        <v>275.68</v>
      </c>
      <c r="N2147" s="22">
        <v>0</v>
      </c>
    </row>
    <row r="2148" spans="1:14" hidden="1" x14ac:dyDescent="0.25">
      <c r="A2148" s="5" t="s">
        <v>5524</v>
      </c>
      <c r="B2148" s="5" t="s">
        <v>3592</v>
      </c>
      <c r="C2148" s="5" t="s">
        <v>849</v>
      </c>
      <c r="D2148" s="5" t="s">
        <v>3583</v>
      </c>
      <c r="E2148" s="5" t="s">
        <v>3584</v>
      </c>
      <c r="F2148" s="5" t="s">
        <v>853</v>
      </c>
      <c r="G2148" s="5" t="s">
        <v>3603</v>
      </c>
      <c r="H2148" s="51">
        <v>0</v>
      </c>
      <c r="I2148" s="22">
        <v>0</v>
      </c>
      <c r="J2148" s="22">
        <v>0</v>
      </c>
      <c r="K2148" s="22">
        <v>1345.27</v>
      </c>
      <c r="L2148" s="47">
        <v>1000</v>
      </c>
      <c r="M2148" s="22">
        <v>0</v>
      </c>
      <c r="N2148" s="22">
        <v>0</v>
      </c>
    </row>
    <row r="2149" spans="1:14" hidden="1" x14ac:dyDescent="0.25">
      <c r="A2149" s="5" t="s">
        <v>5525</v>
      </c>
      <c r="B2149" s="5" t="s">
        <v>3586</v>
      </c>
      <c r="C2149" s="5" t="s">
        <v>849</v>
      </c>
      <c r="D2149" s="5" t="s">
        <v>3583</v>
      </c>
      <c r="E2149" s="5" t="s">
        <v>3584</v>
      </c>
      <c r="F2149" s="5" t="s">
        <v>851</v>
      </c>
      <c r="G2149" s="5" t="s">
        <v>3585</v>
      </c>
      <c r="H2149" s="51">
        <v>225</v>
      </c>
      <c r="I2149" s="22">
        <v>2905.55</v>
      </c>
      <c r="J2149" s="22">
        <v>12913.56</v>
      </c>
      <c r="K2149" s="22">
        <v>12880</v>
      </c>
      <c r="L2149" s="47">
        <v>1000</v>
      </c>
      <c r="M2149" s="22">
        <v>2905.55</v>
      </c>
      <c r="N2149" s="22">
        <v>0</v>
      </c>
    </row>
    <row r="2150" spans="1:14" hidden="1" x14ac:dyDescent="0.25">
      <c r="A2150" s="5" t="s">
        <v>5525</v>
      </c>
      <c r="B2150" s="5" t="s">
        <v>3592</v>
      </c>
      <c r="C2150" s="5" t="s">
        <v>849</v>
      </c>
      <c r="D2150" s="5" t="s">
        <v>3583</v>
      </c>
      <c r="E2150" s="5" t="s">
        <v>3584</v>
      </c>
      <c r="F2150" s="5" t="s">
        <v>851</v>
      </c>
      <c r="G2150" s="5" t="s">
        <v>3585</v>
      </c>
      <c r="H2150" s="51">
        <v>1380</v>
      </c>
      <c r="I2150" s="22">
        <v>17658.509999999998</v>
      </c>
      <c r="J2150" s="22">
        <v>12796.02</v>
      </c>
      <c r="K2150" s="22">
        <v>12889.1</v>
      </c>
      <c r="L2150" s="47">
        <v>1000</v>
      </c>
      <c r="M2150" s="22">
        <v>17658.509999999998</v>
      </c>
      <c r="N2150" s="22">
        <v>0</v>
      </c>
    </row>
    <row r="2151" spans="1:14" hidden="1" x14ac:dyDescent="0.25">
      <c r="A2151" s="5" t="s">
        <v>5526</v>
      </c>
      <c r="B2151" s="5" t="s">
        <v>3582</v>
      </c>
      <c r="C2151" s="5" t="s">
        <v>849</v>
      </c>
      <c r="D2151" s="5" t="s">
        <v>3583</v>
      </c>
      <c r="E2151" s="5" t="s">
        <v>3584</v>
      </c>
      <c r="F2151" s="5" t="s">
        <v>853</v>
      </c>
      <c r="G2151" s="5" t="s">
        <v>3603</v>
      </c>
      <c r="H2151" s="51">
        <v>0</v>
      </c>
      <c r="I2151" s="22">
        <v>0</v>
      </c>
      <c r="J2151" s="22">
        <v>0</v>
      </c>
      <c r="K2151" s="22">
        <v>427.85</v>
      </c>
      <c r="L2151" s="47">
        <v>1000</v>
      </c>
      <c r="M2151" s="22">
        <v>0</v>
      </c>
      <c r="N2151" s="22">
        <v>0</v>
      </c>
    </row>
    <row r="2152" spans="1:14" hidden="1" x14ac:dyDescent="0.25">
      <c r="A2152" s="5" t="s">
        <v>5526</v>
      </c>
      <c r="B2152" s="5" t="s">
        <v>3586</v>
      </c>
      <c r="C2152" s="5" t="s">
        <v>849</v>
      </c>
      <c r="D2152" s="5" t="s">
        <v>3583</v>
      </c>
      <c r="E2152" s="5" t="s">
        <v>3584</v>
      </c>
      <c r="F2152" s="5" t="s">
        <v>853</v>
      </c>
      <c r="G2152" s="5" t="s">
        <v>3603</v>
      </c>
      <c r="H2152" s="51">
        <v>0</v>
      </c>
      <c r="I2152" s="22">
        <v>0</v>
      </c>
      <c r="J2152" s="22">
        <v>0</v>
      </c>
      <c r="K2152" s="22">
        <v>404.86</v>
      </c>
      <c r="L2152" s="47">
        <v>1000</v>
      </c>
      <c r="M2152" s="22">
        <v>0</v>
      </c>
      <c r="N2152" s="22">
        <v>0</v>
      </c>
    </row>
    <row r="2153" spans="1:14" hidden="1" x14ac:dyDescent="0.25">
      <c r="A2153" s="5" t="s">
        <v>5527</v>
      </c>
      <c r="B2153" s="5" t="s">
        <v>3586</v>
      </c>
      <c r="C2153" s="5" t="s">
        <v>849</v>
      </c>
      <c r="D2153" s="5" t="s">
        <v>3583</v>
      </c>
      <c r="E2153" s="5" t="s">
        <v>3584</v>
      </c>
      <c r="F2153" s="5" t="s">
        <v>853</v>
      </c>
      <c r="G2153" s="5" t="s">
        <v>3588</v>
      </c>
      <c r="H2153" s="51">
        <v>0</v>
      </c>
      <c r="I2153" s="22">
        <v>0</v>
      </c>
      <c r="J2153" s="22">
        <v>224.26</v>
      </c>
      <c r="K2153" s="22">
        <v>243.51</v>
      </c>
      <c r="L2153" s="47">
        <v>1000</v>
      </c>
      <c r="M2153" s="22">
        <v>0</v>
      </c>
      <c r="N2153" s="22">
        <v>0</v>
      </c>
    </row>
    <row r="2154" spans="1:14" x14ac:dyDescent="0.25">
      <c r="A2154" s="5" t="s">
        <v>5528</v>
      </c>
      <c r="B2154" s="5" t="s">
        <v>3590</v>
      </c>
      <c r="C2154" s="5" t="s">
        <v>849</v>
      </c>
      <c r="D2154" s="5" t="s">
        <v>3583</v>
      </c>
      <c r="E2154" s="5" t="s">
        <v>3584</v>
      </c>
      <c r="F2154" s="5" t="s">
        <v>853</v>
      </c>
      <c r="G2154" s="5" t="s">
        <v>3585</v>
      </c>
      <c r="H2154" s="51">
        <v>0</v>
      </c>
      <c r="I2154" s="22">
        <v>0</v>
      </c>
      <c r="J2154" s="22">
        <v>3041.66</v>
      </c>
      <c r="K2154" s="22">
        <v>3304.35</v>
      </c>
      <c r="L2154" s="47">
        <v>1000</v>
      </c>
      <c r="M2154" s="22">
        <v>0</v>
      </c>
      <c r="N2154" s="22">
        <v>0</v>
      </c>
    </row>
    <row r="2155" spans="1:14" x14ac:dyDescent="0.25">
      <c r="A2155" s="5" t="s">
        <v>5529</v>
      </c>
      <c r="B2155" s="5" t="s">
        <v>3590</v>
      </c>
      <c r="C2155" s="5" t="s">
        <v>849</v>
      </c>
      <c r="D2155" s="5" t="s">
        <v>3583</v>
      </c>
      <c r="E2155" s="5" t="s">
        <v>3584</v>
      </c>
      <c r="F2155" s="5" t="s">
        <v>853</v>
      </c>
      <c r="G2155" s="5" t="s">
        <v>3603</v>
      </c>
      <c r="H2155" s="51">
        <v>0</v>
      </c>
      <c r="I2155" s="22">
        <v>0</v>
      </c>
      <c r="J2155" s="22">
        <v>0</v>
      </c>
      <c r="K2155" s="22">
        <v>3450.64</v>
      </c>
      <c r="L2155" s="47">
        <v>1000</v>
      </c>
      <c r="M2155" s="22">
        <v>0</v>
      </c>
      <c r="N2155" s="22">
        <v>0</v>
      </c>
    </row>
    <row r="2156" spans="1:14" x14ac:dyDescent="0.25">
      <c r="A2156" s="5" t="s">
        <v>5530</v>
      </c>
      <c r="B2156" s="5" t="s">
        <v>3590</v>
      </c>
      <c r="C2156" s="5" t="s">
        <v>849</v>
      </c>
      <c r="D2156" s="5" t="s">
        <v>3583</v>
      </c>
      <c r="E2156" s="5" t="s">
        <v>3584</v>
      </c>
      <c r="F2156" s="5" t="s">
        <v>853</v>
      </c>
      <c r="G2156" s="5" t="s">
        <v>3603</v>
      </c>
      <c r="H2156" s="51">
        <v>0</v>
      </c>
      <c r="I2156" s="22">
        <v>0</v>
      </c>
      <c r="J2156" s="22">
        <v>0</v>
      </c>
      <c r="K2156" s="22">
        <v>3587.48</v>
      </c>
      <c r="L2156" s="47">
        <v>1000</v>
      </c>
      <c r="M2156" s="22">
        <v>0</v>
      </c>
      <c r="N2156" s="22">
        <v>0</v>
      </c>
    </row>
    <row r="2157" spans="1:14" hidden="1" x14ac:dyDescent="0.25">
      <c r="A2157" s="5" t="s">
        <v>5531</v>
      </c>
      <c r="B2157" s="5" t="s">
        <v>3582</v>
      </c>
      <c r="C2157" s="5" t="s">
        <v>849</v>
      </c>
      <c r="D2157" s="5" t="s">
        <v>3583</v>
      </c>
      <c r="E2157" s="5" t="s">
        <v>3584</v>
      </c>
      <c r="F2157" s="5" t="s">
        <v>851</v>
      </c>
      <c r="G2157" s="5" t="s">
        <v>3585</v>
      </c>
      <c r="H2157" s="51">
        <v>5313</v>
      </c>
      <c r="I2157" s="22">
        <v>9462.33</v>
      </c>
      <c r="J2157" s="22">
        <v>1780.98</v>
      </c>
      <c r="K2157" s="22">
        <v>1842.82</v>
      </c>
      <c r="L2157" s="47">
        <v>1000</v>
      </c>
      <c r="M2157" s="22">
        <v>9462.33</v>
      </c>
      <c r="N2157" s="22">
        <v>0</v>
      </c>
    </row>
    <row r="2158" spans="1:14" hidden="1" x14ac:dyDescent="0.25">
      <c r="A2158" s="5" t="s">
        <v>5531</v>
      </c>
      <c r="B2158" s="5" t="s">
        <v>3586</v>
      </c>
      <c r="C2158" s="5" t="s">
        <v>849</v>
      </c>
      <c r="D2158" s="5" t="s">
        <v>3583</v>
      </c>
      <c r="E2158" s="5" t="s">
        <v>3584</v>
      </c>
      <c r="F2158" s="5" t="s">
        <v>851</v>
      </c>
      <c r="G2158" s="5" t="s">
        <v>3585</v>
      </c>
      <c r="H2158" s="51">
        <v>1680</v>
      </c>
      <c r="I2158" s="22">
        <v>2587.12</v>
      </c>
      <c r="J2158" s="22">
        <v>1539.95</v>
      </c>
      <c r="K2158" s="22">
        <v>1532.79</v>
      </c>
      <c r="L2158" s="47">
        <v>1000</v>
      </c>
      <c r="M2158" s="22">
        <v>2587.12</v>
      </c>
      <c r="N2158" s="22">
        <v>0</v>
      </c>
    </row>
    <row r="2159" spans="1:14" hidden="1" x14ac:dyDescent="0.25">
      <c r="A2159" s="5" t="s">
        <v>5532</v>
      </c>
      <c r="B2159" s="5" t="s">
        <v>3582</v>
      </c>
      <c r="C2159" s="5" t="s">
        <v>849</v>
      </c>
      <c r="D2159" s="5" t="s">
        <v>3583</v>
      </c>
      <c r="E2159" s="5" t="s">
        <v>3584</v>
      </c>
      <c r="F2159" s="5" t="s">
        <v>853</v>
      </c>
      <c r="G2159" s="5" t="s">
        <v>3585</v>
      </c>
      <c r="H2159" s="51">
        <v>0</v>
      </c>
      <c r="I2159" s="22">
        <v>0</v>
      </c>
      <c r="J2159" s="22">
        <v>2279.61</v>
      </c>
      <c r="K2159" s="22">
        <v>1857.28</v>
      </c>
      <c r="L2159" s="47">
        <v>1000</v>
      </c>
      <c r="M2159" s="22">
        <v>0</v>
      </c>
      <c r="N2159" s="22">
        <v>0</v>
      </c>
    </row>
    <row r="2160" spans="1:14" hidden="1" x14ac:dyDescent="0.25">
      <c r="A2160" s="5" t="s">
        <v>5532</v>
      </c>
      <c r="B2160" s="5" t="s">
        <v>3586</v>
      </c>
      <c r="C2160" s="5" t="s">
        <v>849</v>
      </c>
      <c r="D2160" s="5" t="s">
        <v>3583</v>
      </c>
      <c r="E2160" s="5" t="s">
        <v>3584</v>
      </c>
      <c r="F2160" s="5" t="s">
        <v>853</v>
      </c>
      <c r="G2160" s="5" t="s">
        <v>3585</v>
      </c>
      <c r="H2160" s="51">
        <v>0</v>
      </c>
      <c r="I2160" s="22">
        <v>0</v>
      </c>
      <c r="J2160" s="22">
        <v>1795.71</v>
      </c>
      <c r="K2160" s="22">
        <v>1950.79</v>
      </c>
      <c r="L2160" s="47">
        <v>1000</v>
      </c>
      <c r="M2160" s="22">
        <v>0</v>
      </c>
      <c r="N2160" s="22">
        <v>0</v>
      </c>
    </row>
    <row r="2161" spans="1:14" hidden="1" x14ac:dyDescent="0.25">
      <c r="A2161" s="5" t="s">
        <v>5533</v>
      </c>
      <c r="B2161" s="5" t="s">
        <v>3586</v>
      </c>
      <c r="C2161" s="5" t="s">
        <v>849</v>
      </c>
      <c r="D2161" s="5" t="s">
        <v>3583</v>
      </c>
      <c r="E2161" s="5" t="s">
        <v>3584</v>
      </c>
      <c r="F2161" s="5" t="s">
        <v>851</v>
      </c>
      <c r="G2161" s="5" t="s">
        <v>3585</v>
      </c>
      <c r="H2161" s="51">
        <v>9053.34</v>
      </c>
      <c r="I2161" s="22">
        <v>41612.86</v>
      </c>
      <c r="J2161" s="22">
        <v>4596.41</v>
      </c>
      <c r="K2161" s="22">
        <v>4499.93</v>
      </c>
      <c r="L2161" s="47">
        <v>1000</v>
      </c>
      <c r="M2161" s="22">
        <v>41612.86</v>
      </c>
      <c r="N2161" s="22">
        <v>0</v>
      </c>
    </row>
    <row r="2162" spans="1:14" x14ac:dyDescent="0.25">
      <c r="A2162" s="5" t="s">
        <v>5533</v>
      </c>
      <c r="B2162" s="5" t="s">
        <v>3590</v>
      </c>
      <c r="C2162" s="5" t="s">
        <v>849</v>
      </c>
      <c r="D2162" s="5" t="s">
        <v>3583</v>
      </c>
      <c r="E2162" s="5" t="s">
        <v>3584</v>
      </c>
      <c r="F2162" s="5" t="s">
        <v>851</v>
      </c>
      <c r="G2162" s="5" t="s">
        <v>3585</v>
      </c>
      <c r="H2162" s="51">
        <v>30</v>
      </c>
      <c r="I2162" s="22">
        <v>133.6</v>
      </c>
      <c r="J2162" s="22">
        <v>4453.33</v>
      </c>
      <c r="K2162" s="22">
        <v>4499.93</v>
      </c>
      <c r="L2162" s="47">
        <v>1000</v>
      </c>
      <c r="M2162" s="22">
        <v>133.6</v>
      </c>
      <c r="N2162" s="22">
        <v>0</v>
      </c>
    </row>
    <row r="2163" spans="1:14" x14ac:dyDescent="0.25">
      <c r="A2163" s="5" t="s">
        <v>5534</v>
      </c>
      <c r="B2163" s="5" t="s">
        <v>3590</v>
      </c>
      <c r="C2163" s="5" t="s">
        <v>849</v>
      </c>
      <c r="D2163" s="5" t="s">
        <v>3583</v>
      </c>
      <c r="E2163" s="5" t="s">
        <v>3584</v>
      </c>
      <c r="F2163" s="5" t="s">
        <v>853</v>
      </c>
      <c r="G2163" s="5" t="s">
        <v>3603</v>
      </c>
      <c r="H2163" s="51">
        <v>0</v>
      </c>
      <c r="I2163" s="22">
        <v>0</v>
      </c>
      <c r="J2163" s="22">
        <v>0</v>
      </c>
      <c r="K2163" s="22">
        <v>1110.25</v>
      </c>
      <c r="L2163" s="47">
        <v>1000</v>
      </c>
      <c r="M2163" s="22">
        <v>0</v>
      </c>
      <c r="N2163" s="22">
        <v>0</v>
      </c>
    </row>
    <row r="2164" spans="1:14" x14ac:dyDescent="0.25">
      <c r="A2164" s="5" t="s">
        <v>5535</v>
      </c>
      <c r="B2164" s="5" t="s">
        <v>3590</v>
      </c>
      <c r="C2164" s="5" t="s">
        <v>849</v>
      </c>
      <c r="D2164" s="5" t="s">
        <v>3583</v>
      </c>
      <c r="E2164" s="5" t="s">
        <v>3584</v>
      </c>
      <c r="F2164" s="5" t="s">
        <v>853</v>
      </c>
      <c r="G2164" s="5" t="s">
        <v>3603</v>
      </c>
      <c r="H2164" s="51">
        <v>0</v>
      </c>
      <c r="I2164" s="22">
        <v>0</v>
      </c>
      <c r="J2164" s="22">
        <v>0</v>
      </c>
      <c r="K2164" s="22">
        <v>645.49</v>
      </c>
      <c r="L2164" s="47">
        <v>1000</v>
      </c>
      <c r="M2164" s="22">
        <v>0</v>
      </c>
      <c r="N2164" s="22">
        <v>0</v>
      </c>
    </row>
    <row r="2165" spans="1:14" x14ac:dyDescent="0.25">
      <c r="A2165" s="5" t="s">
        <v>5536</v>
      </c>
      <c r="B2165" s="5" t="s">
        <v>3590</v>
      </c>
      <c r="C2165" s="5" t="s">
        <v>849</v>
      </c>
      <c r="D2165" s="5" t="s">
        <v>3583</v>
      </c>
      <c r="E2165" s="5" t="s">
        <v>3584</v>
      </c>
      <c r="F2165" s="5" t="s">
        <v>853</v>
      </c>
      <c r="G2165" s="5" t="s">
        <v>3603</v>
      </c>
      <c r="H2165" s="51">
        <v>0</v>
      </c>
      <c r="I2165" s="22">
        <v>0</v>
      </c>
      <c r="J2165" s="22">
        <v>0</v>
      </c>
      <c r="K2165" s="22">
        <v>605.09</v>
      </c>
      <c r="L2165" s="47">
        <v>1000</v>
      </c>
      <c r="M2165" s="22">
        <v>0</v>
      </c>
      <c r="N2165" s="22">
        <v>0</v>
      </c>
    </row>
    <row r="2166" spans="1:14" x14ac:dyDescent="0.25">
      <c r="A2166" s="5" t="s">
        <v>5537</v>
      </c>
      <c r="B2166" s="5" t="s">
        <v>3590</v>
      </c>
      <c r="C2166" s="5" t="s">
        <v>849</v>
      </c>
      <c r="D2166" s="5" t="s">
        <v>3583</v>
      </c>
      <c r="E2166" s="5" t="s">
        <v>3584</v>
      </c>
      <c r="F2166" s="5" t="s">
        <v>853</v>
      </c>
      <c r="G2166" s="5" t="s">
        <v>3603</v>
      </c>
      <c r="H2166" s="51">
        <v>0</v>
      </c>
      <c r="I2166" s="22">
        <v>0</v>
      </c>
      <c r="J2166" s="22">
        <v>0</v>
      </c>
      <c r="K2166" s="22">
        <v>751.36</v>
      </c>
      <c r="L2166" s="47">
        <v>1000</v>
      </c>
      <c r="M2166" s="22">
        <v>0</v>
      </c>
      <c r="N2166" s="22">
        <v>0</v>
      </c>
    </row>
    <row r="2167" spans="1:14" hidden="1" x14ac:dyDescent="0.25">
      <c r="A2167" s="5" t="s">
        <v>5538</v>
      </c>
      <c r="B2167" s="5" t="s">
        <v>3582</v>
      </c>
      <c r="C2167" s="5" t="s">
        <v>849</v>
      </c>
      <c r="D2167" s="5" t="s">
        <v>3583</v>
      </c>
      <c r="E2167" s="5" t="s">
        <v>3584</v>
      </c>
      <c r="F2167" s="5" t="s">
        <v>853</v>
      </c>
      <c r="G2167" s="5" t="s">
        <v>3588</v>
      </c>
      <c r="H2167" s="51">
        <v>0</v>
      </c>
      <c r="I2167" s="22">
        <v>0</v>
      </c>
      <c r="J2167" s="22">
        <v>304.14999999999998</v>
      </c>
      <c r="K2167" s="22">
        <v>330.41</v>
      </c>
      <c r="L2167" s="47">
        <v>1000</v>
      </c>
      <c r="M2167" s="22">
        <v>0</v>
      </c>
      <c r="N2167" s="22">
        <v>0</v>
      </c>
    </row>
    <row r="2168" spans="1:14" hidden="1" x14ac:dyDescent="0.25">
      <c r="A2168" s="5" t="s">
        <v>5539</v>
      </c>
      <c r="B2168" s="5" t="s">
        <v>3582</v>
      </c>
      <c r="C2168" s="5" t="s">
        <v>849</v>
      </c>
      <c r="D2168" s="5" t="s">
        <v>3583</v>
      </c>
      <c r="E2168" s="5" t="s">
        <v>3584</v>
      </c>
      <c r="F2168" s="5" t="s">
        <v>853</v>
      </c>
      <c r="G2168" s="5" t="s">
        <v>3603</v>
      </c>
      <c r="H2168" s="51">
        <v>0</v>
      </c>
      <c r="I2168" s="22">
        <v>0</v>
      </c>
      <c r="J2168" s="22">
        <v>0</v>
      </c>
      <c r="K2168" s="22">
        <v>639.5</v>
      </c>
      <c r="L2168" s="47">
        <v>1000</v>
      </c>
      <c r="M2168" s="22">
        <v>0</v>
      </c>
      <c r="N2168" s="22">
        <v>0</v>
      </c>
    </row>
    <row r="2169" spans="1:14" hidden="1" x14ac:dyDescent="0.25">
      <c r="A2169" s="5" t="s">
        <v>5539</v>
      </c>
      <c r="B2169" s="5" t="s">
        <v>3586</v>
      </c>
      <c r="C2169" s="5" t="s">
        <v>849</v>
      </c>
      <c r="D2169" s="5" t="s">
        <v>3583</v>
      </c>
      <c r="E2169" s="5" t="s">
        <v>3584</v>
      </c>
      <c r="F2169" s="5" t="s">
        <v>853</v>
      </c>
      <c r="G2169" s="5" t="s">
        <v>3603</v>
      </c>
      <c r="H2169" s="51">
        <v>0</v>
      </c>
      <c r="I2169" s="22">
        <v>0</v>
      </c>
      <c r="J2169" s="22">
        <v>0</v>
      </c>
      <c r="K2169" s="22">
        <v>613.16999999999996</v>
      </c>
      <c r="L2169" s="47">
        <v>1000</v>
      </c>
      <c r="M2169" s="22">
        <v>0</v>
      </c>
      <c r="N2169" s="22">
        <v>0</v>
      </c>
    </row>
    <row r="2170" spans="1:14" hidden="1" x14ac:dyDescent="0.25">
      <c r="A2170" s="5" t="s">
        <v>5540</v>
      </c>
      <c r="B2170" s="5" t="s">
        <v>3582</v>
      </c>
      <c r="C2170" s="5" t="s">
        <v>849</v>
      </c>
      <c r="D2170" s="5" t="s">
        <v>3583</v>
      </c>
      <c r="E2170" s="5" t="s">
        <v>3584</v>
      </c>
      <c r="F2170" s="5" t="s">
        <v>853</v>
      </c>
      <c r="G2170" s="5" t="s">
        <v>3603</v>
      </c>
      <c r="H2170" s="51">
        <v>0</v>
      </c>
      <c r="I2170" s="22">
        <v>0</v>
      </c>
      <c r="J2170" s="22">
        <v>0</v>
      </c>
      <c r="K2170" s="22">
        <v>805.09</v>
      </c>
      <c r="L2170" s="47">
        <v>1000</v>
      </c>
      <c r="M2170" s="22">
        <v>0</v>
      </c>
      <c r="N2170" s="22">
        <v>0</v>
      </c>
    </row>
    <row r="2171" spans="1:14" hidden="1" x14ac:dyDescent="0.25">
      <c r="A2171" s="5" t="s">
        <v>5541</v>
      </c>
      <c r="B2171" s="5" t="s">
        <v>3582</v>
      </c>
      <c r="C2171" s="5" t="s">
        <v>849</v>
      </c>
      <c r="D2171" s="5" t="s">
        <v>3583</v>
      </c>
      <c r="E2171" s="5" t="s">
        <v>3584</v>
      </c>
      <c r="F2171" s="5" t="s">
        <v>853</v>
      </c>
      <c r="G2171" s="5" t="s">
        <v>3603</v>
      </c>
      <c r="H2171" s="51">
        <v>0</v>
      </c>
      <c r="I2171" s="22">
        <v>0</v>
      </c>
      <c r="J2171" s="22">
        <v>0</v>
      </c>
      <c r="K2171" s="22">
        <v>348.57</v>
      </c>
      <c r="L2171" s="47">
        <v>1000</v>
      </c>
      <c r="M2171" s="22">
        <v>0</v>
      </c>
      <c r="N2171" s="22">
        <v>0</v>
      </c>
    </row>
    <row r="2172" spans="1:14" hidden="1" x14ac:dyDescent="0.25">
      <c r="A2172" s="5" t="s">
        <v>5542</v>
      </c>
      <c r="B2172" s="5" t="s">
        <v>3592</v>
      </c>
      <c r="C2172" s="5" t="s">
        <v>849</v>
      </c>
      <c r="D2172" s="5" t="s">
        <v>3583</v>
      </c>
      <c r="E2172" s="5" t="s">
        <v>3584</v>
      </c>
      <c r="F2172" s="5" t="s">
        <v>853</v>
      </c>
      <c r="G2172" s="5" t="s">
        <v>3588</v>
      </c>
      <c r="H2172" s="51">
        <v>0</v>
      </c>
      <c r="I2172" s="22">
        <v>0</v>
      </c>
      <c r="J2172" s="22">
        <v>63.35</v>
      </c>
      <c r="K2172" s="22">
        <v>66.819999999999993</v>
      </c>
      <c r="L2172" s="47">
        <v>1000</v>
      </c>
      <c r="M2172" s="22">
        <v>0</v>
      </c>
      <c r="N2172" s="22">
        <v>0</v>
      </c>
    </row>
    <row r="2173" spans="1:14" x14ac:dyDescent="0.25">
      <c r="A2173" s="5" t="s">
        <v>5543</v>
      </c>
      <c r="B2173" s="5" t="s">
        <v>3590</v>
      </c>
      <c r="C2173" s="5" t="s">
        <v>849</v>
      </c>
      <c r="D2173" s="5" t="s">
        <v>3583</v>
      </c>
      <c r="E2173" s="5" t="s">
        <v>3584</v>
      </c>
      <c r="F2173" s="5" t="s">
        <v>851</v>
      </c>
      <c r="G2173" s="5" t="s">
        <v>3585</v>
      </c>
      <c r="H2173" s="51">
        <v>6736.68</v>
      </c>
      <c r="I2173" s="22">
        <v>26107.21</v>
      </c>
      <c r="J2173" s="22">
        <v>3875.38</v>
      </c>
      <c r="K2173" s="22">
        <v>3550.3</v>
      </c>
      <c r="L2173" s="47">
        <v>1000</v>
      </c>
      <c r="M2173" s="22">
        <v>26107.21</v>
      </c>
      <c r="N2173" s="22">
        <v>0</v>
      </c>
    </row>
    <row r="2174" spans="1:14" x14ac:dyDescent="0.25">
      <c r="A2174" s="5" t="s">
        <v>5544</v>
      </c>
      <c r="B2174" s="5" t="s">
        <v>3590</v>
      </c>
      <c r="C2174" s="5" t="s">
        <v>849</v>
      </c>
      <c r="D2174" s="5" t="s">
        <v>3583</v>
      </c>
      <c r="E2174" s="5" t="s">
        <v>3584</v>
      </c>
      <c r="F2174" s="5" t="s">
        <v>853</v>
      </c>
      <c r="G2174" s="5" t="s">
        <v>3603</v>
      </c>
      <c r="H2174" s="51">
        <v>0</v>
      </c>
      <c r="I2174" s="22">
        <v>0</v>
      </c>
      <c r="J2174" s="22">
        <v>0</v>
      </c>
      <c r="K2174" s="22">
        <v>2555.46</v>
      </c>
      <c r="L2174" s="47">
        <v>1000</v>
      </c>
      <c r="M2174" s="22">
        <v>0</v>
      </c>
      <c r="N2174" s="22">
        <v>0</v>
      </c>
    </row>
    <row r="2175" spans="1:14" x14ac:dyDescent="0.25">
      <c r="A2175" s="5" t="s">
        <v>5545</v>
      </c>
      <c r="B2175" s="5" t="s">
        <v>3590</v>
      </c>
      <c r="C2175" s="5" t="s">
        <v>849</v>
      </c>
      <c r="D2175" s="5" t="s">
        <v>3583</v>
      </c>
      <c r="E2175" s="5" t="s">
        <v>3584</v>
      </c>
      <c r="F2175" s="5" t="s">
        <v>853</v>
      </c>
      <c r="G2175" s="5" t="s">
        <v>3603</v>
      </c>
      <c r="H2175" s="51">
        <v>0</v>
      </c>
      <c r="I2175" s="22">
        <v>0</v>
      </c>
      <c r="J2175" s="22">
        <v>0</v>
      </c>
      <c r="K2175" s="22">
        <v>3195.15</v>
      </c>
      <c r="L2175" s="47">
        <v>1000</v>
      </c>
      <c r="M2175" s="22">
        <v>0</v>
      </c>
      <c r="N2175" s="22">
        <v>0</v>
      </c>
    </row>
    <row r="2176" spans="1:14" x14ac:dyDescent="0.25">
      <c r="A2176" s="5" t="s">
        <v>5546</v>
      </c>
      <c r="B2176" s="5" t="s">
        <v>3590</v>
      </c>
      <c r="C2176" s="5" t="s">
        <v>849</v>
      </c>
      <c r="D2176" s="5" t="s">
        <v>3583</v>
      </c>
      <c r="E2176" s="5" t="s">
        <v>3584</v>
      </c>
      <c r="F2176" s="5" t="s">
        <v>853</v>
      </c>
      <c r="G2176" s="5" t="s">
        <v>3588</v>
      </c>
      <c r="H2176" s="51">
        <v>0</v>
      </c>
      <c r="I2176" s="22">
        <v>0</v>
      </c>
      <c r="J2176" s="22">
        <v>333.02</v>
      </c>
      <c r="K2176" s="22">
        <v>361.78</v>
      </c>
      <c r="L2176" s="47">
        <v>1000</v>
      </c>
      <c r="M2176" s="22">
        <v>0</v>
      </c>
      <c r="N2176" s="22">
        <v>0</v>
      </c>
    </row>
    <row r="2177" spans="1:14" hidden="1" x14ac:dyDescent="0.25">
      <c r="A2177" s="5" t="s">
        <v>5547</v>
      </c>
      <c r="B2177" s="5" t="s">
        <v>3586</v>
      </c>
      <c r="C2177" s="5" t="s">
        <v>849</v>
      </c>
      <c r="D2177" s="5" t="s">
        <v>3583</v>
      </c>
      <c r="E2177" s="5" t="s">
        <v>3584</v>
      </c>
      <c r="F2177" s="5" t="s">
        <v>853</v>
      </c>
      <c r="G2177" s="5" t="s">
        <v>3603</v>
      </c>
      <c r="H2177" s="51">
        <v>0</v>
      </c>
      <c r="I2177" s="22">
        <v>0</v>
      </c>
      <c r="J2177" s="22">
        <v>0</v>
      </c>
      <c r="K2177" s="22">
        <v>1526.82</v>
      </c>
      <c r="L2177" s="47">
        <v>1000</v>
      </c>
      <c r="M2177" s="22">
        <v>0</v>
      </c>
      <c r="N2177" s="22">
        <v>0</v>
      </c>
    </row>
    <row r="2178" spans="1:14" hidden="1" x14ac:dyDescent="0.25">
      <c r="A2178" s="5" t="s">
        <v>5548</v>
      </c>
      <c r="B2178" s="5" t="s">
        <v>3586</v>
      </c>
      <c r="C2178" s="5" t="s">
        <v>849</v>
      </c>
      <c r="D2178" s="5" t="s">
        <v>3583</v>
      </c>
      <c r="E2178" s="5" t="s">
        <v>3584</v>
      </c>
      <c r="F2178" s="5" t="s">
        <v>853</v>
      </c>
      <c r="G2178" s="5" t="s">
        <v>3603</v>
      </c>
      <c r="H2178" s="51">
        <v>0</v>
      </c>
      <c r="I2178" s="22">
        <v>0</v>
      </c>
      <c r="J2178" s="22">
        <v>8855.4599999999991</v>
      </c>
      <c r="K2178" s="22">
        <v>11392.35</v>
      </c>
      <c r="L2178" s="47">
        <v>1000</v>
      </c>
      <c r="M2178" s="22">
        <v>0</v>
      </c>
      <c r="N2178" s="22">
        <v>0</v>
      </c>
    </row>
    <row r="2179" spans="1:14" hidden="1" x14ac:dyDescent="0.25">
      <c r="A2179" s="5" t="s">
        <v>5549</v>
      </c>
      <c r="B2179" s="5" t="s">
        <v>3582</v>
      </c>
      <c r="C2179" s="5" t="s">
        <v>849</v>
      </c>
      <c r="D2179" s="5" t="s">
        <v>3583</v>
      </c>
      <c r="E2179" s="5" t="s">
        <v>3584</v>
      </c>
      <c r="F2179" s="5" t="s">
        <v>853</v>
      </c>
      <c r="G2179" s="5" t="s">
        <v>3603</v>
      </c>
      <c r="H2179" s="51">
        <v>0</v>
      </c>
      <c r="I2179" s="22">
        <v>0</v>
      </c>
      <c r="J2179" s="22">
        <v>0</v>
      </c>
      <c r="K2179" s="22">
        <v>380.72</v>
      </c>
      <c r="L2179" s="47">
        <v>1000</v>
      </c>
      <c r="M2179" s="22">
        <v>0</v>
      </c>
      <c r="N2179" s="22">
        <v>0</v>
      </c>
    </row>
    <row r="2180" spans="1:14" hidden="1" x14ac:dyDescent="0.25">
      <c r="A2180" s="5" t="s">
        <v>5549</v>
      </c>
      <c r="B2180" s="5" t="s">
        <v>3586</v>
      </c>
      <c r="C2180" s="5" t="s">
        <v>849</v>
      </c>
      <c r="D2180" s="5" t="s">
        <v>3583</v>
      </c>
      <c r="E2180" s="5" t="s">
        <v>3584</v>
      </c>
      <c r="F2180" s="5" t="s">
        <v>853</v>
      </c>
      <c r="G2180" s="5" t="s">
        <v>3603</v>
      </c>
      <c r="H2180" s="51">
        <v>0</v>
      </c>
      <c r="I2180" s="22">
        <v>0</v>
      </c>
      <c r="J2180" s="22">
        <v>0</v>
      </c>
      <c r="K2180" s="22">
        <v>360.18</v>
      </c>
      <c r="L2180" s="47">
        <v>1000</v>
      </c>
      <c r="M2180" s="22">
        <v>0</v>
      </c>
      <c r="N2180" s="22">
        <v>0</v>
      </c>
    </row>
    <row r="2181" spans="1:14" hidden="1" x14ac:dyDescent="0.25">
      <c r="A2181" s="5" t="s">
        <v>5550</v>
      </c>
      <c r="B2181" s="5" t="s">
        <v>3582</v>
      </c>
      <c r="C2181" s="5" t="s">
        <v>849</v>
      </c>
      <c r="D2181" s="5" t="s">
        <v>3583</v>
      </c>
      <c r="E2181" s="5" t="s">
        <v>3584</v>
      </c>
      <c r="F2181" s="5" t="s">
        <v>853</v>
      </c>
      <c r="G2181" s="5" t="s">
        <v>3603</v>
      </c>
      <c r="H2181" s="51">
        <v>0</v>
      </c>
      <c r="I2181" s="22">
        <v>0</v>
      </c>
      <c r="J2181" s="22">
        <v>0</v>
      </c>
      <c r="K2181" s="22">
        <v>669.31</v>
      </c>
      <c r="L2181" s="47">
        <v>1000</v>
      </c>
      <c r="M2181" s="22">
        <v>0</v>
      </c>
      <c r="N2181" s="22">
        <v>0</v>
      </c>
    </row>
    <row r="2182" spans="1:14" hidden="1" x14ac:dyDescent="0.25">
      <c r="A2182" s="5" t="s">
        <v>5550</v>
      </c>
      <c r="B2182" s="5" t="s">
        <v>3586</v>
      </c>
      <c r="C2182" s="5" t="s">
        <v>849</v>
      </c>
      <c r="D2182" s="5" t="s">
        <v>3583</v>
      </c>
      <c r="E2182" s="5" t="s">
        <v>3584</v>
      </c>
      <c r="F2182" s="5" t="s">
        <v>853</v>
      </c>
      <c r="G2182" s="5" t="s">
        <v>3603</v>
      </c>
      <c r="H2182" s="51">
        <v>0</v>
      </c>
      <c r="I2182" s="22">
        <v>0</v>
      </c>
      <c r="J2182" s="22">
        <v>0</v>
      </c>
      <c r="K2182" s="22">
        <v>623.46</v>
      </c>
      <c r="L2182" s="47">
        <v>1000</v>
      </c>
      <c r="M2182" s="22">
        <v>0</v>
      </c>
      <c r="N2182" s="22">
        <v>0</v>
      </c>
    </row>
    <row r="2183" spans="1:14" x14ac:dyDescent="0.25">
      <c r="A2183" s="5" t="s">
        <v>5551</v>
      </c>
      <c r="B2183" s="5" t="s">
        <v>3590</v>
      </c>
      <c r="C2183" s="5" t="s">
        <v>849</v>
      </c>
      <c r="D2183" s="5" t="s">
        <v>3583</v>
      </c>
      <c r="E2183" s="5" t="s">
        <v>3584</v>
      </c>
      <c r="F2183" s="5" t="s">
        <v>853</v>
      </c>
      <c r="G2183" s="5" t="s">
        <v>3588</v>
      </c>
      <c r="H2183" s="51">
        <v>0</v>
      </c>
      <c r="I2183" s="22">
        <v>0</v>
      </c>
      <c r="J2183" s="22">
        <v>408.79</v>
      </c>
      <c r="K2183" s="22">
        <v>408.79</v>
      </c>
      <c r="L2183" s="47">
        <v>1000</v>
      </c>
      <c r="M2183" s="22">
        <v>0</v>
      </c>
      <c r="N2183" s="22">
        <v>0</v>
      </c>
    </row>
    <row r="2184" spans="1:14" x14ac:dyDescent="0.25">
      <c r="A2184" s="5" t="s">
        <v>5552</v>
      </c>
      <c r="B2184" s="5" t="s">
        <v>3590</v>
      </c>
      <c r="C2184" s="5" t="s">
        <v>849</v>
      </c>
      <c r="D2184" s="5" t="s">
        <v>3583</v>
      </c>
      <c r="E2184" s="5" t="s">
        <v>3584</v>
      </c>
      <c r="F2184" s="5" t="s">
        <v>853</v>
      </c>
      <c r="G2184" s="5" t="s">
        <v>3588</v>
      </c>
      <c r="H2184" s="51">
        <v>0</v>
      </c>
      <c r="I2184" s="22">
        <v>0</v>
      </c>
      <c r="J2184" s="22">
        <v>323.14999999999998</v>
      </c>
      <c r="K2184" s="22">
        <v>351.06</v>
      </c>
      <c r="L2184" s="47">
        <v>1000</v>
      </c>
      <c r="M2184" s="22">
        <v>0</v>
      </c>
      <c r="N2184" s="22">
        <v>0</v>
      </c>
    </row>
    <row r="2185" spans="1:14" x14ac:dyDescent="0.25">
      <c r="A2185" s="5" t="s">
        <v>5553</v>
      </c>
      <c r="B2185" s="5" t="s">
        <v>3590</v>
      </c>
      <c r="C2185" s="5" t="s">
        <v>849</v>
      </c>
      <c r="D2185" s="5" t="s">
        <v>3583</v>
      </c>
      <c r="E2185" s="5" t="s">
        <v>3584</v>
      </c>
      <c r="F2185" s="5" t="s">
        <v>853</v>
      </c>
      <c r="G2185" s="5" t="s">
        <v>3603</v>
      </c>
      <c r="H2185" s="51">
        <v>0</v>
      </c>
      <c r="I2185" s="22">
        <v>0</v>
      </c>
      <c r="J2185" s="22">
        <v>0</v>
      </c>
      <c r="K2185" s="22">
        <v>3973.58</v>
      </c>
      <c r="L2185" s="47">
        <v>1000</v>
      </c>
      <c r="M2185" s="22">
        <v>0</v>
      </c>
      <c r="N2185" s="22">
        <v>0</v>
      </c>
    </row>
    <row r="2186" spans="1:14" hidden="1" x14ac:dyDescent="0.25">
      <c r="A2186" s="5" t="s">
        <v>5554</v>
      </c>
      <c r="B2186" s="5" t="s">
        <v>3582</v>
      </c>
      <c r="C2186" s="5" t="s">
        <v>849</v>
      </c>
      <c r="D2186" s="5" t="s">
        <v>3583</v>
      </c>
      <c r="E2186" s="5" t="s">
        <v>3584</v>
      </c>
      <c r="F2186" s="5" t="s">
        <v>851</v>
      </c>
      <c r="G2186" s="5" t="s">
        <v>3585</v>
      </c>
      <c r="H2186" s="51">
        <v>4750</v>
      </c>
      <c r="I2186" s="22">
        <v>37594.51</v>
      </c>
      <c r="J2186" s="22">
        <v>7914.63</v>
      </c>
      <c r="K2186" s="22">
        <v>5400.52</v>
      </c>
      <c r="L2186" s="47">
        <v>1000</v>
      </c>
      <c r="M2186" s="22">
        <v>37594.51</v>
      </c>
      <c r="N2186" s="22">
        <v>0</v>
      </c>
    </row>
    <row r="2187" spans="1:14" hidden="1" x14ac:dyDescent="0.25">
      <c r="A2187" s="5" t="s">
        <v>5554</v>
      </c>
      <c r="B2187" s="5" t="s">
        <v>3586</v>
      </c>
      <c r="C2187" s="5" t="s">
        <v>849</v>
      </c>
      <c r="D2187" s="5" t="s">
        <v>3583</v>
      </c>
      <c r="E2187" s="5" t="s">
        <v>3584</v>
      </c>
      <c r="F2187" s="5" t="s">
        <v>851</v>
      </c>
      <c r="G2187" s="5" t="s">
        <v>3585</v>
      </c>
      <c r="H2187" s="51">
        <v>1400</v>
      </c>
      <c r="I2187" s="22">
        <v>7191.34</v>
      </c>
      <c r="J2187" s="22">
        <v>5136.67</v>
      </c>
      <c r="K2187" s="22">
        <v>5033.49</v>
      </c>
      <c r="L2187" s="47">
        <v>1000</v>
      </c>
      <c r="M2187" s="22">
        <v>7191.34</v>
      </c>
      <c r="N2187" s="22">
        <v>0</v>
      </c>
    </row>
    <row r="2188" spans="1:14" hidden="1" x14ac:dyDescent="0.25">
      <c r="A2188" s="5" t="s">
        <v>5554</v>
      </c>
      <c r="B2188" s="5" t="s">
        <v>3592</v>
      </c>
      <c r="C2188" s="5" t="s">
        <v>849</v>
      </c>
      <c r="D2188" s="5" t="s">
        <v>3583</v>
      </c>
      <c r="E2188" s="5" t="s">
        <v>3584</v>
      </c>
      <c r="F2188" s="5" t="s">
        <v>851</v>
      </c>
      <c r="G2188" s="5" t="s">
        <v>3585</v>
      </c>
      <c r="H2188" s="51">
        <v>0</v>
      </c>
      <c r="I2188" s="22">
        <v>0</v>
      </c>
      <c r="J2188" s="22">
        <v>6188.53</v>
      </c>
      <c r="K2188" s="22">
        <v>4679.09</v>
      </c>
      <c r="L2188" s="47">
        <v>1000</v>
      </c>
      <c r="M2188" s="22">
        <v>0</v>
      </c>
      <c r="N2188" s="22">
        <v>0</v>
      </c>
    </row>
    <row r="2189" spans="1:14" hidden="1" x14ac:dyDescent="0.25">
      <c r="A2189" s="5" t="s">
        <v>5555</v>
      </c>
      <c r="B2189" s="5" t="s">
        <v>3586</v>
      </c>
      <c r="C2189" s="5" t="s">
        <v>849</v>
      </c>
      <c r="D2189" s="5" t="s">
        <v>3583</v>
      </c>
      <c r="E2189" s="5" t="s">
        <v>3584</v>
      </c>
      <c r="F2189" s="5" t="s">
        <v>853</v>
      </c>
      <c r="G2189" s="5" t="s">
        <v>3588</v>
      </c>
      <c r="H2189" s="51">
        <v>0</v>
      </c>
      <c r="I2189" s="22">
        <v>0</v>
      </c>
      <c r="J2189" s="22">
        <v>260.14999999999998</v>
      </c>
      <c r="K2189" s="22">
        <v>282.61</v>
      </c>
      <c r="L2189" s="47">
        <v>1000</v>
      </c>
      <c r="M2189" s="22">
        <v>0</v>
      </c>
      <c r="N2189" s="22">
        <v>0</v>
      </c>
    </row>
    <row r="2190" spans="1:14" hidden="1" x14ac:dyDescent="0.25">
      <c r="A2190" s="5" t="s">
        <v>5556</v>
      </c>
      <c r="B2190" s="5" t="s">
        <v>3582</v>
      </c>
      <c r="C2190" s="5" t="s">
        <v>849</v>
      </c>
      <c r="D2190" s="5" t="s">
        <v>3583</v>
      </c>
      <c r="E2190" s="5" t="s">
        <v>3584</v>
      </c>
      <c r="F2190" s="5" t="s">
        <v>853</v>
      </c>
      <c r="G2190" s="5" t="s">
        <v>3585</v>
      </c>
      <c r="H2190" s="51">
        <v>0</v>
      </c>
      <c r="I2190" s="22">
        <v>0</v>
      </c>
      <c r="J2190" s="22">
        <v>1533.86</v>
      </c>
      <c r="K2190" s="22">
        <v>1666.33</v>
      </c>
      <c r="L2190" s="47">
        <v>1000</v>
      </c>
      <c r="M2190" s="22">
        <v>0</v>
      </c>
      <c r="N2190" s="22">
        <v>0</v>
      </c>
    </row>
    <row r="2191" spans="1:14" hidden="1" x14ac:dyDescent="0.25">
      <c r="A2191" s="5" t="s">
        <v>5556</v>
      </c>
      <c r="B2191" s="5" t="s">
        <v>3586</v>
      </c>
      <c r="C2191" s="5" t="s">
        <v>849</v>
      </c>
      <c r="D2191" s="5" t="s">
        <v>3583</v>
      </c>
      <c r="E2191" s="5" t="s">
        <v>3584</v>
      </c>
      <c r="F2191" s="5" t="s">
        <v>851</v>
      </c>
      <c r="G2191" s="5" t="s">
        <v>3585</v>
      </c>
      <c r="H2191" s="51">
        <v>35656</v>
      </c>
      <c r="I2191" s="22">
        <v>81905.19</v>
      </c>
      <c r="J2191" s="22">
        <v>2297.09</v>
      </c>
      <c r="K2191" s="22">
        <v>2140.2800000000002</v>
      </c>
      <c r="L2191" s="47">
        <v>1000</v>
      </c>
      <c r="M2191" s="22">
        <v>81905.19</v>
      </c>
      <c r="N2191" s="22">
        <v>0</v>
      </c>
    </row>
    <row r="2192" spans="1:14" x14ac:dyDescent="0.25">
      <c r="A2192" s="5" t="s">
        <v>5557</v>
      </c>
      <c r="B2192" s="5" t="s">
        <v>3590</v>
      </c>
      <c r="C2192" s="5" t="s">
        <v>849</v>
      </c>
      <c r="D2192" s="5" t="s">
        <v>3583</v>
      </c>
      <c r="E2192" s="5" t="s">
        <v>3584</v>
      </c>
      <c r="F2192" s="5" t="s">
        <v>853</v>
      </c>
      <c r="G2192" s="5" t="s">
        <v>3603</v>
      </c>
      <c r="H2192" s="51">
        <v>0</v>
      </c>
      <c r="I2192" s="22">
        <v>0</v>
      </c>
      <c r="J2192" s="22">
        <v>0</v>
      </c>
      <c r="K2192" s="22">
        <v>64.680000000000007</v>
      </c>
      <c r="L2192" s="47">
        <v>1000</v>
      </c>
      <c r="M2192" s="22">
        <v>0</v>
      </c>
      <c r="N2192" s="22">
        <v>0</v>
      </c>
    </row>
    <row r="2193" spans="1:14" x14ac:dyDescent="0.25">
      <c r="A2193" s="5" t="s">
        <v>5558</v>
      </c>
      <c r="B2193" s="5" t="s">
        <v>3590</v>
      </c>
      <c r="C2193" s="5" t="s">
        <v>849</v>
      </c>
      <c r="D2193" s="5" t="s">
        <v>3583</v>
      </c>
      <c r="E2193" s="5" t="s">
        <v>3584</v>
      </c>
      <c r="F2193" s="5" t="s">
        <v>853</v>
      </c>
      <c r="G2193" s="5" t="s">
        <v>3603</v>
      </c>
      <c r="H2193" s="51">
        <v>0</v>
      </c>
      <c r="I2193" s="22">
        <v>0</v>
      </c>
      <c r="J2193" s="22">
        <v>0</v>
      </c>
      <c r="K2193" s="22">
        <v>893.11</v>
      </c>
      <c r="L2193" s="47">
        <v>1000</v>
      </c>
      <c r="M2193" s="22">
        <v>0</v>
      </c>
      <c r="N2193" s="22">
        <v>0</v>
      </c>
    </row>
    <row r="2194" spans="1:14" x14ac:dyDescent="0.25">
      <c r="A2194" s="5" t="s">
        <v>5559</v>
      </c>
      <c r="B2194" s="5" t="s">
        <v>3590</v>
      </c>
      <c r="C2194" s="5" t="s">
        <v>849</v>
      </c>
      <c r="D2194" s="5" t="s">
        <v>3583</v>
      </c>
      <c r="E2194" s="5" t="s">
        <v>3584</v>
      </c>
      <c r="F2194" s="5" t="s">
        <v>853</v>
      </c>
      <c r="G2194" s="5" t="s">
        <v>3603</v>
      </c>
      <c r="H2194" s="51">
        <v>0</v>
      </c>
      <c r="I2194" s="22">
        <v>0</v>
      </c>
      <c r="J2194" s="22">
        <v>0</v>
      </c>
      <c r="K2194" s="22">
        <v>852.03</v>
      </c>
      <c r="L2194" s="47">
        <v>1000</v>
      </c>
      <c r="M2194" s="22">
        <v>0</v>
      </c>
      <c r="N2194" s="22">
        <v>0</v>
      </c>
    </row>
    <row r="2195" spans="1:14" x14ac:dyDescent="0.25">
      <c r="A2195" s="5" t="s">
        <v>5560</v>
      </c>
      <c r="B2195" s="5" t="s">
        <v>3590</v>
      </c>
      <c r="C2195" s="5" t="s">
        <v>849</v>
      </c>
      <c r="D2195" s="5" t="s">
        <v>3583</v>
      </c>
      <c r="E2195" s="5" t="s">
        <v>3584</v>
      </c>
      <c r="F2195" s="5" t="s">
        <v>853</v>
      </c>
      <c r="G2195" s="5" t="s">
        <v>3603</v>
      </c>
      <c r="H2195" s="51">
        <v>0</v>
      </c>
      <c r="I2195" s="22">
        <v>0</v>
      </c>
      <c r="J2195" s="22">
        <v>0</v>
      </c>
      <c r="K2195" s="22">
        <v>271.44</v>
      </c>
      <c r="L2195" s="47">
        <v>1000</v>
      </c>
      <c r="M2195" s="22">
        <v>0</v>
      </c>
      <c r="N2195" s="22">
        <v>0</v>
      </c>
    </row>
    <row r="2196" spans="1:14" x14ac:dyDescent="0.25">
      <c r="A2196" s="5" t="s">
        <v>5561</v>
      </c>
      <c r="B2196" s="5" t="s">
        <v>3590</v>
      </c>
      <c r="C2196" s="5" t="s">
        <v>849</v>
      </c>
      <c r="D2196" s="5" t="s">
        <v>3583</v>
      </c>
      <c r="E2196" s="5" t="s">
        <v>3584</v>
      </c>
      <c r="F2196" s="5" t="s">
        <v>853</v>
      </c>
      <c r="G2196" s="5" t="s">
        <v>3588</v>
      </c>
      <c r="H2196" s="51">
        <v>0</v>
      </c>
      <c r="I2196" s="22">
        <v>0</v>
      </c>
      <c r="J2196" s="22">
        <v>113.73</v>
      </c>
      <c r="K2196" s="22">
        <v>123.55</v>
      </c>
      <c r="L2196" s="47">
        <v>1000</v>
      </c>
      <c r="M2196" s="22">
        <v>0</v>
      </c>
      <c r="N2196" s="22">
        <v>0</v>
      </c>
    </row>
    <row r="2197" spans="1:14" x14ac:dyDescent="0.25">
      <c r="A2197" s="5" t="s">
        <v>5562</v>
      </c>
      <c r="B2197" s="5" t="s">
        <v>3590</v>
      </c>
      <c r="C2197" s="5" t="s">
        <v>849</v>
      </c>
      <c r="D2197" s="5" t="s">
        <v>3583</v>
      </c>
      <c r="E2197" s="5" t="s">
        <v>3584</v>
      </c>
      <c r="F2197" s="5" t="s">
        <v>853</v>
      </c>
      <c r="G2197" s="5" t="s">
        <v>3588</v>
      </c>
      <c r="H2197" s="51">
        <v>0</v>
      </c>
      <c r="I2197" s="22">
        <v>0</v>
      </c>
      <c r="J2197" s="22">
        <v>253.52</v>
      </c>
      <c r="K2197" s="22">
        <v>275.42</v>
      </c>
      <c r="L2197" s="47">
        <v>1000</v>
      </c>
      <c r="M2197" s="22">
        <v>0</v>
      </c>
      <c r="N2197" s="22">
        <v>0</v>
      </c>
    </row>
    <row r="2198" spans="1:14" x14ac:dyDescent="0.25">
      <c r="A2198" s="5" t="s">
        <v>5563</v>
      </c>
      <c r="B2198" s="5" t="s">
        <v>3590</v>
      </c>
      <c r="C2198" s="5" t="s">
        <v>849</v>
      </c>
      <c r="D2198" s="5" t="s">
        <v>3583</v>
      </c>
      <c r="E2198" s="5" t="s">
        <v>3584</v>
      </c>
      <c r="F2198" s="5" t="s">
        <v>853</v>
      </c>
      <c r="G2198" s="5" t="s">
        <v>3588</v>
      </c>
      <c r="H2198" s="51">
        <v>0</v>
      </c>
      <c r="I2198" s="22">
        <v>0</v>
      </c>
      <c r="J2198" s="22">
        <v>288.63</v>
      </c>
      <c r="K2198" s="22">
        <v>313.56</v>
      </c>
      <c r="L2198" s="47">
        <v>1000</v>
      </c>
      <c r="M2198" s="22">
        <v>0</v>
      </c>
      <c r="N2198" s="22">
        <v>0</v>
      </c>
    </row>
    <row r="2199" spans="1:14" x14ac:dyDescent="0.25">
      <c r="A2199" s="5" t="s">
        <v>5564</v>
      </c>
      <c r="B2199" s="5" t="s">
        <v>3590</v>
      </c>
      <c r="C2199" s="5" t="s">
        <v>849</v>
      </c>
      <c r="D2199" s="5" t="s">
        <v>3583</v>
      </c>
      <c r="E2199" s="5" t="s">
        <v>3584</v>
      </c>
      <c r="F2199" s="5" t="s">
        <v>853</v>
      </c>
      <c r="G2199" s="5" t="s">
        <v>3588</v>
      </c>
      <c r="H2199" s="51">
        <v>0</v>
      </c>
      <c r="I2199" s="22">
        <v>0</v>
      </c>
      <c r="J2199" s="22">
        <v>24.19</v>
      </c>
      <c r="K2199" s="22">
        <v>26.29</v>
      </c>
      <c r="L2199" s="47">
        <v>1000</v>
      </c>
      <c r="M2199" s="22">
        <v>0</v>
      </c>
      <c r="N2199" s="22">
        <v>0</v>
      </c>
    </row>
    <row r="2200" spans="1:14" x14ac:dyDescent="0.25">
      <c r="A2200" s="5" t="s">
        <v>5565</v>
      </c>
      <c r="B2200" s="5" t="s">
        <v>3590</v>
      </c>
      <c r="C2200" s="5" t="s">
        <v>849</v>
      </c>
      <c r="D2200" s="5" t="s">
        <v>3583</v>
      </c>
      <c r="E2200" s="5" t="s">
        <v>3584</v>
      </c>
      <c r="F2200" s="5" t="s">
        <v>853</v>
      </c>
      <c r="G2200" s="5" t="s">
        <v>3588</v>
      </c>
      <c r="H2200" s="51">
        <v>0</v>
      </c>
      <c r="I2200" s="22">
        <v>0</v>
      </c>
      <c r="J2200" s="22">
        <v>276.13</v>
      </c>
      <c r="K2200" s="22">
        <v>299.97000000000003</v>
      </c>
      <c r="L2200" s="47">
        <v>1000</v>
      </c>
      <c r="M2200" s="22">
        <v>0</v>
      </c>
      <c r="N2200" s="22">
        <v>0</v>
      </c>
    </row>
    <row r="2201" spans="1:14" x14ac:dyDescent="0.25">
      <c r="A2201" s="5" t="s">
        <v>5566</v>
      </c>
      <c r="B2201" s="5" t="s">
        <v>3590</v>
      </c>
      <c r="C2201" s="5" t="s">
        <v>849</v>
      </c>
      <c r="D2201" s="5" t="s">
        <v>3583</v>
      </c>
      <c r="E2201" s="5" t="s">
        <v>3584</v>
      </c>
      <c r="F2201" s="5" t="s">
        <v>853</v>
      </c>
      <c r="G2201" s="5" t="s">
        <v>3588</v>
      </c>
      <c r="H2201" s="51">
        <v>0</v>
      </c>
      <c r="I2201" s="22">
        <v>0</v>
      </c>
      <c r="J2201" s="22">
        <v>169.35</v>
      </c>
      <c r="K2201" s="22">
        <v>183.97</v>
      </c>
      <c r="L2201" s="47">
        <v>1000</v>
      </c>
      <c r="M2201" s="22">
        <v>0</v>
      </c>
      <c r="N2201" s="22">
        <v>0</v>
      </c>
    </row>
    <row r="2202" spans="1:14" x14ac:dyDescent="0.25">
      <c r="A2202" s="5" t="s">
        <v>5567</v>
      </c>
      <c r="B2202" s="5" t="s">
        <v>3590</v>
      </c>
      <c r="C2202" s="5" t="s">
        <v>849</v>
      </c>
      <c r="D2202" s="5" t="s">
        <v>3583</v>
      </c>
      <c r="E2202" s="5" t="s">
        <v>3584</v>
      </c>
      <c r="F2202" s="5" t="s">
        <v>853</v>
      </c>
      <c r="G2202" s="5" t="s">
        <v>3603</v>
      </c>
      <c r="H2202" s="51">
        <v>0</v>
      </c>
      <c r="I2202" s="22">
        <v>0</v>
      </c>
      <c r="J2202" s="22">
        <v>0</v>
      </c>
      <c r="K2202" s="22">
        <v>74.59</v>
      </c>
      <c r="L2202" s="47">
        <v>1000</v>
      </c>
      <c r="M2202" s="22">
        <v>0</v>
      </c>
      <c r="N2202" s="22">
        <v>0</v>
      </c>
    </row>
    <row r="2203" spans="1:14" hidden="1" x14ac:dyDescent="0.25">
      <c r="A2203" s="5" t="s">
        <v>5568</v>
      </c>
      <c r="B2203" s="5" t="s">
        <v>3586</v>
      </c>
      <c r="C2203" s="5" t="s">
        <v>849</v>
      </c>
      <c r="D2203" s="5" t="s">
        <v>3583</v>
      </c>
      <c r="E2203" s="5" t="s">
        <v>3584</v>
      </c>
      <c r="F2203" s="5" t="s">
        <v>853</v>
      </c>
      <c r="G2203" s="5" t="s">
        <v>3588</v>
      </c>
      <c r="H2203" s="51">
        <v>0</v>
      </c>
      <c r="I2203" s="22">
        <v>0</v>
      </c>
      <c r="J2203" s="22">
        <v>214.89</v>
      </c>
      <c r="K2203" s="22">
        <v>241.89</v>
      </c>
      <c r="L2203" s="47">
        <v>1000</v>
      </c>
      <c r="M2203" s="22">
        <v>0</v>
      </c>
      <c r="N2203" s="22">
        <v>0</v>
      </c>
    </row>
    <row r="2204" spans="1:14" x14ac:dyDescent="0.25">
      <c r="A2204" s="5" t="s">
        <v>5569</v>
      </c>
      <c r="B2204" s="5" t="s">
        <v>3590</v>
      </c>
      <c r="C2204" s="5" t="s">
        <v>849</v>
      </c>
      <c r="D2204" s="5" t="s">
        <v>3583</v>
      </c>
      <c r="E2204" s="5" t="s">
        <v>3584</v>
      </c>
      <c r="F2204" s="5" t="s">
        <v>853</v>
      </c>
      <c r="G2204" s="5" t="s">
        <v>3588</v>
      </c>
      <c r="H2204" s="51">
        <v>0</v>
      </c>
      <c r="I2204" s="22">
        <v>0</v>
      </c>
      <c r="J2204" s="22">
        <v>137.47999999999999</v>
      </c>
      <c r="K2204" s="22">
        <v>145</v>
      </c>
      <c r="L2204" s="47">
        <v>1000</v>
      </c>
      <c r="M2204" s="22">
        <v>0</v>
      </c>
      <c r="N2204" s="22">
        <v>0</v>
      </c>
    </row>
    <row r="2205" spans="1:14" x14ac:dyDescent="0.25">
      <c r="A2205" s="5" t="s">
        <v>5570</v>
      </c>
      <c r="B2205" s="5" t="s">
        <v>3590</v>
      </c>
      <c r="C2205" s="5" t="s">
        <v>849</v>
      </c>
      <c r="D2205" s="5" t="s">
        <v>3583</v>
      </c>
      <c r="E2205" s="5" t="s">
        <v>3584</v>
      </c>
      <c r="F2205" s="5" t="s">
        <v>853</v>
      </c>
      <c r="G2205" s="5" t="s">
        <v>3603</v>
      </c>
      <c r="H2205" s="51">
        <v>0</v>
      </c>
      <c r="I2205" s="22">
        <v>0</v>
      </c>
      <c r="J2205" s="22">
        <v>0</v>
      </c>
      <c r="K2205" s="22">
        <v>1132.9000000000001</v>
      </c>
      <c r="L2205" s="47">
        <v>1000</v>
      </c>
      <c r="M2205" s="22">
        <v>0</v>
      </c>
      <c r="N2205" s="22">
        <v>0</v>
      </c>
    </row>
    <row r="2206" spans="1:14" hidden="1" x14ac:dyDescent="0.25">
      <c r="A2206" s="5" t="s">
        <v>5571</v>
      </c>
      <c r="B2206" s="5" t="s">
        <v>3582</v>
      </c>
      <c r="C2206" s="5" t="s">
        <v>849</v>
      </c>
      <c r="D2206" s="5" t="s">
        <v>3583</v>
      </c>
      <c r="E2206" s="5" t="s">
        <v>3584</v>
      </c>
      <c r="F2206" s="5" t="s">
        <v>853</v>
      </c>
      <c r="G2206" s="5" t="s">
        <v>3588</v>
      </c>
      <c r="H2206" s="51">
        <v>0</v>
      </c>
      <c r="I2206" s="22">
        <v>0</v>
      </c>
      <c r="J2206" s="22">
        <v>292.58</v>
      </c>
      <c r="K2206" s="22">
        <v>584.94000000000005</v>
      </c>
      <c r="L2206" s="47">
        <v>1000</v>
      </c>
      <c r="M2206" s="22">
        <v>0</v>
      </c>
      <c r="N2206" s="22">
        <v>0</v>
      </c>
    </row>
    <row r="2207" spans="1:14" hidden="1" x14ac:dyDescent="0.25">
      <c r="A2207" s="5" t="s">
        <v>5571</v>
      </c>
      <c r="B2207" s="5" t="s">
        <v>3596</v>
      </c>
      <c r="C2207" s="5" t="s">
        <v>849</v>
      </c>
      <c r="D2207" s="5" t="s">
        <v>3583</v>
      </c>
      <c r="E2207" s="5" t="s">
        <v>3584</v>
      </c>
      <c r="F2207" s="5" t="s">
        <v>853</v>
      </c>
      <c r="G2207" s="5" t="s">
        <v>3588</v>
      </c>
      <c r="H2207" s="51">
        <v>0</v>
      </c>
      <c r="I2207" s="22">
        <v>0</v>
      </c>
      <c r="J2207" s="22">
        <v>287.3</v>
      </c>
      <c r="K2207" s="22">
        <v>312.12</v>
      </c>
      <c r="L2207" s="47">
        <v>1000</v>
      </c>
      <c r="M2207" s="22">
        <v>0</v>
      </c>
      <c r="N2207" s="22">
        <v>0</v>
      </c>
    </row>
    <row r="2208" spans="1:14" hidden="1" x14ac:dyDescent="0.25">
      <c r="A2208" s="5" t="s">
        <v>5572</v>
      </c>
      <c r="B2208" s="5" t="s">
        <v>3606</v>
      </c>
      <c r="C2208" s="5" t="s">
        <v>849</v>
      </c>
      <c r="D2208" s="5" t="s">
        <v>3583</v>
      </c>
      <c r="E2208" s="5" t="s">
        <v>3584</v>
      </c>
      <c r="F2208" s="5" t="s">
        <v>853</v>
      </c>
      <c r="G2208" s="5" t="s">
        <v>3588</v>
      </c>
      <c r="H2208" s="51">
        <v>0</v>
      </c>
      <c r="I2208" s="22">
        <v>0</v>
      </c>
      <c r="J2208" s="22">
        <v>368.75</v>
      </c>
      <c r="K2208" s="22">
        <v>377.6</v>
      </c>
      <c r="L2208" s="47">
        <v>1000</v>
      </c>
      <c r="M2208" s="22">
        <v>0</v>
      </c>
      <c r="N2208" s="22">
        <v>0</v>
      </c>
    </row>
    <row r="2209" spans="1:14" hidden="1" x14ac:dyDescent="0.25">
      <c r="A2209" s="5" t="s">
        <v>5573</v>
      </c>
      <c r="B2209" s="5" t="s">
        <v>3606</v>
      </c>
      <c r="C2209" s="5" t="s">
        <v>849</v>
      </c>
      <c r="D2209" s="5" t="s">
        <v>3583</v>
      </c>
      <c r="E2209" s="5" t="s">
        <v>3584</v>
      </c>
      <c r="F2209" s="5" t="s">
        <v>853</v>
      </c>
      <c r="G2209" s="5" t="s">
        <v>3588</v>
      </c>
      <c r="H2209" s="51">
        <v>0</v>
      </c>
      <c r="I2209" s="22">
        <v>0</v>
      </c>
      <c r="J2209" s="22">
        <v>271.82</v>
      </c>
      <c r="K2209" s="22">
        <v>278.33999999999997</v>
      </c>
      <c r="L2209" s="47">
        <v>1000</v>
      </c>
      <c r="M2209" s="22">
        <v>0</v>
      </c>
      <c r="N2209" s="22">
        <v>0</v>
      </c>
    </row>
    <row r="2210" spans="1:14" hidden="1" x14ac:dyDescent="0.25">
      <c r="A2210" s="5" t="s">
        <v>5574</v>
      </c>
      <c r="B2210" s="5" t="s">
        <v>3592</v>
      </c>
      <c r="C2210" s="5" t="s">
        <v>849</v>
      </c>
      <c r="D2210" s="5" t="s">
        <v>3583</v>
      </c>
      <c r="E2210" s="5" t="s">
        <v>3584</v>
      </c>
      <c r="F2210" s="5" t="s">
        <v>853</v>
      </c>
      <c r="G2210" s="5" t="s">
        <v>3603</v>
      </c>
      <c r="H2210" s="51">
        <v>0</v>
      </c>
      <c r="I2210" s="22">
        <v>0</v>
      </c>
      <c r="J2210" s="22">
        <v>0</v>
      </c>
      <c r="K2210" s="22">
        <v>18084.11</v>
      </c>
      <c r="L2210" s="47">
        <v>1000</v>
      </c>
      <c r="M2210" s="22">
        <v>0</v>
      </c>
      <c r="N2210" s="22">
        <v>0</v>
      </c>
    </row>
    <row r="2211" spans="1:14" hidden="1" x14ac:dyDescent="0.25">
      <c r="A2211" s="5" t="s">
        <v>5575</v>
      </c>
      <c r="B2211" s="5" t="s">
        <v>3592</v>
      </c>
      <c r="C2211" s="5" t="s">
        <v>849</v>
      </c>
      <c r="D2211" s="5" t="s">
        <v>3583</v>
      </c>
      <c r="E2211" s="5" t="s">
        <v>3584</v>
      </c>
      <c r="F2211" s="5" t="s">
        <v>853</v>
      </c>
      <c r="G2211" s="5" t="s">
        <v>3603</v>
      </c>
      <c r="H2211" s="51">
        <v>0</v>
      </c>
      <c r="I2211" s="22">
        <v>0</v>
      </c>
      <c r="J2211" s="22">
        <v>0</v>
      </c>
      <c r="K2211" s="22">
        <v>10158.299999999999</v>
      </c>
      <c r="L2211" s="47">
        <v>1000</v>
      </c>
      <c r="M2211" s="22">
        <v>0</v>
      </c>
      <c r="N2211" s="22">
        <v>0</v>
      </c>
    </row>
    <row r="2212" spans="1:14" x14ac:dyDescent="0.25">
      <c r="A2212" s="5" t="s">
        <v>5576</v>
      </c>
      <c r="B2212" s="5" t="s">
        <v>3590</v>
      </c>
      <c r="C2212" s="5" t="s">
        <v>849</v>
      </c>
      <c r="D2212" s="5" t="s">
        <v>3583</v>
      </c>
      <c r="E2212" s="5" t="s">
        <v>3584</v>
      </c>
      <c r="F2212" s="5" t="s">
        <v>853</v>
      </c>
      <c r="G2212" s="5" t="s">
        <v>3603</v>
      </c>
      <c r="H2212" s="51">
        <v>0</v>
      </c>
      <c r="I2212" s="22">
        <v>0</v>
      </c>
      <c r="J2212" s="22">
        <v>0</v>
      </c>
      <c r="K2212" s="22">
        <v>1015.64</v>
      </c>
      <c r="L2212" s="47">
        <v>1000</v>
      </c>
      <c r="M2212" s="22">
        <v>0</v>
      </c>
      <c r="N2212" s="22">
        <v>0</v>
      </c>
    </row>
    <row r="2213" spans="1:14" x14ac:dyDescent="0.25">
      <c r="A2213" s="5" t="s">
        <v>5577</v>
      </c>
      <c r="B2213" s="5" t="s">
        <v>3590</v>
      </c>
      <c r="C2213" s="5" t="s">
        <v>849</v>
      </c>
      <c r="D2213" s="5" t="s">
        <v>3583</v>
      </c>
      <c r="E2213" s="5" t="s">
        <v>3584</v>
      </c>
      <c r="F2213" s="5" t="s">
        <v>853</v>
      </c>
      <c r="G2213" s="5" t="s">
        <v>3588</v>
      </c>
      <c r="H2213" s="51">
        <v>0</v>
      </c>
      <c r="I2213" s="22">
        <v>0</v>
      </c>
      <c r="J2213" s="22">
        <v>103.74</v>
      </c>
      <c r="K2213" s="22">
        <v>151.72</v>
      </c>
      <c r="L2213" s="47">
        <v>1000</v>
      </c>
      <c r="M2213" s="22">
        <v>0</v>
      </c>
      <c r="N2213" s="22">
        <v>0</v>
      </c>
    </row>
    <row r="2214" spans="1:14" x14ac:dyDescent="0.25">
      <c r="A2214" s="5" t="s">
        <v>5578</v>
      </c>
      <c r="B2214" s="5" t="s">
        <v>3590</v>
      </c>
      <c r="C2214" s="5" t="s">
        <v>849</v>
      </c>
      <c r="D2214" s="5" t="s">
        <v>3583</v>
      </c>
      <c r="E2214" s="5" t="s">
        <v>3584</v>
      </c>
      <c r="F2214" s="5" t="s">
        <v>853</v>
      </c>
      <c r="G2214" s="5" t="s">
        <v>3588</v>
      </c>
      <c r="H2214" s="51">
        <v>0</v>
      </c>
      <c r="I2214" s="22">
        <v>0</v>
      </c>
      <c r="J2214" s="22">
        <v>338.89</v>
      </c>
      <c r="K2214" s="22">
        <v>368.16</v>
      </c>
      <c r="L2214" s="47">
        <v>1000</v>
      </c>
      <c r="M2214" s="22">
        <v>0</v>
      </c>
      <c r="N2214" s="22">
        <v>0</v>
      </c>
    </row>
    <row r="2215" spans="1:14" hidden="1" x14ac:dyDescent="0.25">
      <c r="A2215" s="5" t="s">
        <v>5579</v>
      </c>
      <c r="B2215" s="5" t="s">
        <v>3582</v>
      </c>
      <c r="C2215" s="5" t="s">
        <v>849</v>
      </c>
      <c r="D2215" s="5" t="s">
        <v>3583</v>
      </c>
      <c r="E2215" s="5" t="s">
        <v>3584</v>
      </c>
      <c r="F2215" s="5" t="s">
        <v>853</v>
      </c>
      <c r="G2215" s="5" t="s">
        <v>3603</v>
      </c>
      <c r="H2215" s="51">
        <v>0</v>
      </c>
      <c r="I2215" s="22">
        <v>0</v>
      </c>
      <c r="J2215" s="22">
        <v>0</v>
      </c>
      <c r="K2215" s="22">
        <v>646.84</v>
      </c>
      <c r="L2215" s="47">
        <v>1000</v>
      </c>
      <c r="M2215" s="22">
        <v>0</v>
      </c>
      <c r="N2215" s="22">
        <v>0</v>
      </c>
    </row>
    <row r="2216" spans="1:14" x14ac:dyDescent="0.25">
      <c r="A2216" s="5" t="s">
        <v>5580</v>
      </c>
      <c r="B2216" s="5" t="s">
        <v>3590</v>
      </c>
      <c r="C2216" s="5" t="s">
        <v>849</v>
      </c>
      <c r="D2216" s="5" t="s">
        <v>3583</v>
      </c>
      <c r="E2216" s="5" t="s">
        <v>3584</v>
      </c>
      <c r="F2216" s="5" t="s">
        <v>853</v>
      </c>
      <c r="G2216" s="5" t="s">
        <v>3585</v>
      </c>
      <c r="H2216" s="51">
        <v>0</v>
      </c>
      <c r="I2216" s="22">
        <v>0</v>
      </c>
      <c r="J2216" s="22">
        <v>14122.06</v>
      </c>
      <c r="K2216" s="22">
        <v>15341.66</v>
      </c>
      <c r="L2216" s="47">
        <v>1000</v>
      </c>
      <c r="M2216" s="22">
        <v>0</v>
      </c>
      <c r="N2216" s="22">
        <v>0</v>
      </c>
    </row>
    <row r="2217" spans="1:14" x14ac:dyDescent="0.25">
      <c r="A2217" s="5" t="s">
        <v>5581</v>
      </c>
      <c r="B2217" s="5" t="s">
        <v>3590</v>
      </c>
      <c r="C2217" s="5" t="s">
        <v>849</v>
      </c>
      <c r="D2217" s="5" t="s">
        <v>3583</v>
      </c>
      <c r="E2217" s="5" t="s">
        <v>3584</v>
      </c>
      <c r="F2217" s="5" t="s">
        <v>853</v>
      </c>
      <c r="G2217" s="5" t="s">
        <v>3585</v>
      </c>
      <c r="H2217" s="51">
        <v>0</v>
      </c>
      <c r="I2217" s="22">
        <v>0</v>
      </c>
      <c r="J2217" s="22">
        <v>3584.22</v>
      </c>
      <c r="K2217" s="22">
        <v>3780.35</v>
      </c>
      <c r="L2217" s="47">
        <v>1000</v>
      </c>
      <c r="M2217" s="22">
        <v>0</v>
      </c>
      <c r="N2217" s="22">
        <v>0</v>
      </c>
    </row>
    <row r="2218" spans="1:14" hidden="1" x14ac:dyDescent="0.25">
      <c r="A2218" s="5" t="s">
        <v>5582</v>
      </c>
      <c r="B2218" s="5" t="s">
        <v>3582</v>
      </c>
      <c r="C2218" s="5" t="s">
        <v>849</v>
      </c>
      <c r="D2218" s="5" t="s">
        <v>3583</v>
      </c>
      <c r="E2218" s="5" t="s">
        <v>3584</v>
      </c>
      <c r="F2218" s="5" t="s">
        <v>853</v>
      </c>
      <c r="G2218" s="5" t="s">
        <v>3588</v>
      </c>
      <c r="H2218" s="51">
        <v>0</v>
      </c>
      <c r="I2218" s="22">
        <v>0</v>
      </c>
      <c r="J2218" s="22">
        <v>1.69</v>
      </c>
      <c r="K2218" s="22">
        <v>1.78</v>
      </c>
      <c r="L2218" s="47">
        <v>1000</v>
      </c>
      <c r="M2218" s="22">
        <v>0</v>
      </c>
      <c r="N2218" s="22">
        <v>0</v>
      </c>
    </row>
    <row r="2219" spans="1:14" hidden="1" x14ac:dyDescent="0.25">
      <c r="A2219" s="5" t="s">
        <v>5583</v>
      </c>
      <c r="B2219" s="5" t="s">
        <v>3586</v>
      </c>
      <c r="C2219" s="5" t="s">
        <v>849</v>
      </c>
      <c r="D2219" s="5" t="s">
        <v>3583</v>
      </c>
      <c r="E2219" s="5" t="s">
        <v>3584</v>
      </c>
      <c r="F2219" s="5" t="s">
        <v>853</v>
      </c>
      <c r="G2219" s="5" t="s">
        <v>3585</v>
      </c>
      <c r="H2219" s="51">
        <v>0</v>
      </c>
      <c r="I2219" s="22">
        <v>0</v>
      </c>
      <c r="J2219" s="22">
        <v>13310.28</v>
      </c>
      <c r="K2219" s="22">
        <v>14459.78</v>
      </c>
      <c r="L2219" s="47">
        <v>1000</v>
      </c>
      <c r="M2219" s="22">
        <v>0</v>
      </c>
      <c r="N2219" s="22">
        <v>0</v>
      </c>
    </row>
    <row r="2220" spans="1:14" x14ac:dyDescent="0.25">
      <c r="A2220" s="5" t="s">
        <v>5584</v>
      </c>
      <c r="B2220" s="5" t="s">
        <v>3590</v>
      </c>
      <c r="C2220" s="5" t="s">
        <v>849</v>
      </c>
      <c r="D2220" s="5" t="s">
        <v>3583</v>
      </c>
      <c r="E2220" s="5" t="s">
        <v>3584</v>
      </c>
      <c r="F2220" s="5" t="s">
        <v>853</v>
      </c>
      <c r="G2220" s="5" t="s">
        <v>3588</v>
      </c>
      <c r="H2220" s="51">
        <v>0</v>
      </c>
      <c r="I2220" s="22">
        <v>0</v>
      </c>
      <c r="J2220" s="22">
        <v>66.09</v>
      </c>
      <c r="K2220" s="22">
        <v>71.790000000000006</v>
      </c>
      <c r="L2220" s="47">
        <v>1000</v>
      </c>
      <c r="M2220" s="22">
        <v>0</v>
      </c>
      <c r="N2220" s="22">
        <v>0</v>
      </c>
    </row>
    <row r="2221" spans="1:14" x14ac:dyDescent="0.25">
      <c r="A2221" s="5" t="s">
        <v>5585</v>
      </c>
      <c r="B2221" s="5" t="s">
        <v>3590</v>
      </c>
      <c r="C2221" s="5" t="s">
        <v>849</v>
      </c>
      <c r="D2221" s="5" t="s">
        <v>3583</v>
      </c>
      <c r="E2221" s="5" t="s">
        <v>3584</v>
      </c>
      <c r="F2221" s="5" t="s">
        <v>853</v>
      </c>
      <c r="G2221" s="5" t="s">
        <v>3603</v>
      </c>
      <c r="H2221" s="51">
        <v>0</v>
      </c>
      <c r="I2221" s="22">
        <v>0</v>
      </c>
      <c r="J2221" s="22">
        <v>0</v>
      </c>
      <c r="K2221" s="22">
        <v>1339.25</v>
      </c>
      <c r="L2221" s="47">
        <v>1000</v>
      </c>
      <c r="M2221" s="22">
        <v>0</v>
      </c>
      <c r="N2221" s="22">
        <v>0</v>
      </c>
    </row>
    <row r="2222" spans="1:14" x14ac:dyDescent="0.25">
      <c r="A2222" s="5" t="s">
        <v>5586</v>
      </c>
      <c r="B2222" s="5" t="s">
        <v>3590</v>
      </c>
      <c r="C2222" s="5" t="s">
        <v>849</v>
      </c>
      <c r="D2222" s="5" t="s">
        <v>3583</v>
      </c>
      <c r="E2222" s="5" t="s">
        <v>3584</v>
      </c>
      <c r="F2222" s="5" t="s">
        <v>853</v>
      </c>
      <c r="G2222" s="5" t="s">
        <v>3588</v>
      </c>
      <c r="H2222" s="51">
        <v>0</v>
      </c>
      <c r="I2222" s="22">
        <v>0</v>
      </c>
      <c r="J2222" s="22">
        <v>69.52</v>
      </c>
      <c r="K2222" s="22">
        <v>75.53</v>
      </c>
      <c r="L2222" s="47">
        <v>1000</v>
      </c>
      <c r="M2222" s="22">
        <v>0</v>
      </c>
      <c r="N2222" s="22">
        <v>0</v>
      </c>
    </row>
    <row r="2223" spans="1:14" x14ac:dyDescent="0.25">
      <c r="A2223" s="5" t="s">
        <v>5587</v>
      </c>
      <c r="B2223" s="5" t="s">
        <v>3590</v>
      </c>
      <c r="C2223" s="5" t="s">
        <v>849</v>
      </c>
      <c r="D2223" s="5" t="s">
        <v>3583</v>
      </c>
      <c r="E2223" s="5" t="s">
        <v>3584</v>
      </c>
      <c r="F2223" s="5" t="s">
        <v>853</v>
      </c>
      <c r="G2223" s="5" t="s">
        <v>3588</v>
      </c>
      <c r="H2223" s="51">
        <v>0</v>
      </c>
      <c r="I2223" s="22">
        <v>0</v>
      </c>
      <c r="J2223" s="22">
        <v>62.34</v>
      </c>
      <c r="K2223" s="22">
        <v>67.73</v>
      </c>
      <c r="L2223" s="47">
        <v>1000</v>
      </c>
      <c r="M2223" s="22">
        <v>0</v>
      </c>
      <c r="N2223" s="22">
        <v>0</v>
      </c>
    </row>
    <row r="2224" spans="1:14" hidden="1" x14ac:dyDescent="0.25">
      <c r="A2224" s="5" t="s">
        <v>5588</v>
      </c>
      <c r="B2224" s="5" t="s">
        <v>3596</v>
      </c>
      <c r="C2224" s="5" t="s">
        <v>849</v>
      </c>
      <c r="D2224" s="5" t="s">
        <v>3583</v>
      </c>
      <c r="E2224" s="5" t="s">
        <v>3584</v>
      </c>
      <c r="F2224" s="5" t="s">
        <v>853</v>
      </c>
      <c r="G2224" s="5" t="s">
        <v>3588</v>
      </c>
      <c r="H2224" s="51">
        <v>0</v>
      </c>
      <c r="I2224" s="22">
        <v>0</v>
      </c>
      <c r="J2224" s="22">
        <v>426.52</v>
      </c>
      <c r="K2224" s="22">
        <v>449.86</v>
      </c>
      <c r="L2224" s="47">
        <v>1000</v>
      </c>
      <c r="M2224" s="22">
        <v>0</v>
      </c>
      <c r="N2224" s="22">
        <v>0</v>
      </c>
    </row>
    <row r="2225" spans="1:14" hidden="1" x14ac:dyDescent="0.25">
      <c r="A2225" s="5" t="s">
        <v>5589</v>
      </c>
      <c r="B2225" s="5" t="s">
        <v>3586</v>
      </c>
      <c r="C2225" s="5" t="s">
        <v>849</v>
      </c>
      <c r="D2225" s="5" t="s">
        <v>3583</v>
      </c>
      <c r="E2225" s="5" t="s">
        <v>3584</v>
      </c>
      <c r="F2225" s="5" t="s">
        <v>853</v>
      </c>
      <c r="G2225" s="5" t="s">
        <v>3603</v>
      </c>
      <c r="H2225" s="51">
        <v>0</v>
      </c>
      <c r="I2225" s="22">
        <v>0</v>
      </c>
      <c r="J2225" s="22">
        <v>3491.55</v>
      </c>
      <c r="K2225" s="22">
        <v>4693.6000000000004</v>
      </c>
      <c r="L2225" s="47">
        <v>1000</v>
      </c>
      <c r="M2225" s="22">
        <v>0</v>
      </c>
      <c r="N2225" s="22">
        <v>0</v>
      </c>
    </row>
    <row r="2226" spans="1:14" x14ac:dyDescent="0.25">
      <c r="A2226" s="5" t="s">
        <v>5590</v>
      </c>
      <c r="B2226" s="5" t="s">
        <v>3590</v>
      </c>
      <c r="C2226" s="5" t="s">
        <v>849</v>
      </c>
      <c r="D2226" s="5" t="s">
        <v>3583</v>
      </c>
      <c r="E2226" s="5" t="s">
        <v>3584</v>
      </c>
      <c r="F2226" s="5" t="s">
        <v>853</v>
      </c>
      <c r="G2226" s="5" t="s">
        <v>3588</v>
      </c>
      <c r="H2226" s="51">
        <v>0</v>
      </c>
      <c r="I2226" s="22">
        <v>0</v>
      </c>
      <c r="J2226" s="22">
        <v>104.39</v>
      </c>
      <c r="K2226" s="22">
        <v>115.92</v>
      </c>
      <c r="L2226" s="47">
        <v>1000</v>
      </c>
      <c r="M2226" s="22">
        <v>0</v>
      </c>
      <c r="N2226" s="22">
        <v>0</v>
      </c>
    </row>
    <row r="2227" spans="1:14" hidden="1" x14ac:dyDescent="0.25">
      <c r="A2227" s="5" t="s">
        <v>5591</v>
      </c>
      <c r="B2227" s="5" t="s">
        <v>3592</v>
      </c>
      <c r="C2227" s="5" t="s">
        <v>849</v>
      </c>
      <c r="D2227" s="5" t="s">
        <v>3583</v>
      </c>
      <c r="E2227" s="5" t="s">
        <v>3584</v>
      </c>
      <c r="F2227" s="5" t="s">
        <v>853</v>
      </c>
      <c r="G2227" s="5" t="s">
        <v>3588</v>
      </c>
      <c r="H2227" s="51">
        <v>0</v>
      </c>
      <c r="I2227" s="22">
        <v>0</v>
      </c>
      <c r="J2227" s="22">
        <v>63.76</v>
      </c>
      <c r="K2227" s="22">
        <v>67.25</v>
      </c>
      <c r="L2227" s="47">
        <v>1000</v>
      </c>
      <c r="M2227" s="22">
        <v>0</v>
      </c>
      <c r="N2227" s="22">
        <v>0</v>
      </c>
    </row>
    <row r="2228" spans="1:14" hidden="1" x14ac:dyDescent="0.25">
      <c r="A2228" s="5" t="s">
        <v>5592</v>
      </c>
      <c r="B2228" s="5" t="s">
        <v>3582</v>
      </c>
      <c r="C2228" s="5" t="s">
        <v>849</v>
      </c>
      <c r="D2228" s="5" t="s">
        <v>3583</v>
      </c>
      <c r="E2228" s="5" t="s">
        <v>3584</v>
      </c>
      <c r="F2228" s="5" t="s">
        <v>853</v>
      </c>
      <c r="G2228" s="5" t="s">
        <v>3603</v>
      </c>
      <c r="H2228" s="51">
        <v>0</v>
      </c>
      <c r="I2228" s="22">
        <v>0</v>
      </c>
      <c r="J2228" s="22">
        <v>6385.09</v>
      </c>
      <c r="K2228" s="22">
        <v>7982.33</v>
      </c>
      <c r="L2228" s="47">
        <v>1000</v>
      </c>
      <c r="M2228" s="22">
        <v>0</v>
      </c>
      <c r="N2228" s="22">
        <v>0</v>
      </c>
    </row>
    <row r="2229" spans="1:14" hidden="1" x14ac:dyDescent="0.25">
      <c r="A2229" s="5" t="s">
        <v>5592</v>
      </c>
      <c r="B2229" s="5" t="s">
        <v>3586</v>
      </c>
      <c r="C2229" s="5" t="s">
        <v>849</v>
      </c>
      <c r="D2229" s="5" t="s">
        <v>3583</v>
      </c>
      <c r="E2229" s="5" t="s">
        <v>3584</v>
      </c>
      <c r="F2229" s="5" t="s">
        <v>853</v>
      </c>
      <c r="G2229" s="5" t="s">
        <v>3603</v>
      </c>
      <c r="H2229" s="51">
        <v>0</v>
      </c>
      <c r="I2229" s="22">
        <v>0</v>
      </c>
      <c r="J2229" s="22">
        <v>7595.28</v>
      </c>
      <c r="K2229" s="22">
        <v>8464.65</v>
      </c>
      <c r="L2229" s="47">
        <v>1000</v>
      </c>
      <c r="M2229" s="22">
        <v>0</v>
      </c>
      <c r="N2229" s="22">
        <v>0</v>
      </c>
    </row>
    <row r="2230" spans="1:14" hidden="1" x14ac:dyDescent="0.25">
      <c r="A2230" s="5" t="s">
        <v>5593</v>
      </c>
      <c r="B2230" s="5" t="s">
        <v>3582</v>
      </c>
      <c r="C2230" s="5" t="s">
        <v>849</v>
      </c>
      <c r="D2230" s="5" t="s">
        <v>3583</v>
      </c>
      <c r="E2230" s="5" t="s">
        <v>3584</v>
      </c>
      <c r="F2230" s="5" t="s">
        <v>853</v>
      </c>
      <c r="G2230" s="5" t="s">
        <v>3603</v>
      </c>
      <c r="H2230" s="51">
        <v>0</v>
      </c>
      <c r="I2230" s="22">
        <v>0</v>
      </c>
      <c r="J2230" s="22">
        <v>0</v>
      </c>
      <c r="K2230" s="22">
        <v>888.14</v>
      </c>
      <c r="L2230" s="47">
        <v>1000</v>
      </c>
      <c r="M2230" s="22">
        <v>0</v>
      </c>
      <c r="N2230" s="22">
        <v>0</v>
      </c>
    </row>
    <row r="2231" spans="1:14" hidden="1" x14ac:dyDescent="0.25">
      <c r="A2231" s="5" t="s">
        <v>5593</v>
      </c>
      <c r="B2231" s="5" t="s">
        <v>3586</v>
      </c>
      <c r="C2231" s="5" t="s">
        <v>849</v>
      </c>
      <c r="D2231" s="5" t="s">
        <v>3583</v>
      </c>
      <c r="E2231" s="5" t="s">
        <v>3584</v>
      </c>
      <c r="F2231" s="5" t="s">
        <v>853</v>
      </c>
      <c r="G2231" s="5" t="s">
        <v>3603</v>
      </c>
      <c r="H2231" s="51">
        <v>0</v>
      </c>
      <c r="I2231" s="22">
        <v>0</v>
      </c>
      <c r="J2231" s="22">
        <v>0</v>
      </c>
      <c r="K2231" s="22">
        <v>749.88</v>
      </c>
      <c r="L2231" s="47">
        <v>1000</v>
      </c>
      <c r="M2231" s="22">
        <v>0</v>
      </c>
      <c r="N2231" s="22">
        <v>0</v>
      </c>
    </row>
    <row r="2232" spans="1:14" x14ac:dyDescent="0.25">
      <c r="A2232" s="5" t="s">
        <v>5594</v>
      </c>
      <c r="B2232" s="5" t="s">
        <v>3590</v>
      </c>
      <c r="C2232" s="5" t="s">
        <v>849</v>
      </c>
      <c r="D2232" s="5" t="s">
        <v>3583</v>
      </c>
      <c r="E2232" s="5" t="s">
        <v>3584</v>
      </c>
      <c r="F2232" s="5" t="s">
        <v>853</v>
      </c>
      <c r="G2232" s="5" t="s">
        <v>3603</v>
      </c>
      <c r="H2232" s="51">
        <v>0</v>
      </c>
      <c r="I2232" s="22">
        <v>0</v>
      </c>
      <c r="J2232" s="22">
        <v>0</v>
      </c>
      <c r="K2232" s="22">
        <v>1054.3499999999999</v>
      </c>
      <c r="L2232" s="47">
        <v>1000</v>
      </c>
      <c r="M2232" s="22">
        <v>0</v>
      </c>
      <c r="N2232" s="22">
        <v>0</v>
      </c>
    </row>
    <row r="2233" spans="1:14" x14ac:dyDescent="0.25">
      <c r="A2233" s="5" t="s">
        <v>5595</v>
      </c>
      <c r="B2233" s="5" t="s">
        <v>3590</v>
      </c>
      <c r="C2233" s="5" t="s">
        <v>849</v>
      </c>
      <c r="D2233" s="5" t="s">
        <v>3583</v>
      </c>
      <c r="E2233" s="5" t="s">
        <v>3584</v>
      </c>
      <c r="F2233" s="5" t="s">
        <v>853</v>
      </c>
      <c r="G2233" s="5" t="s">
        <v>3588</v>
      </c>
      <c r="H2233" s="51">
        <v>0</v>
      </c>
      <c r="I2233" s="22">
        <v>0</v>
      </c>
      <c r="J2233" s="22">
        <v>132.86000000000001</v>
      </c>
      <c r="K2233" s="22">
        <v>144.34</v>
      </c>
      <c r="L2233" s="47">
        <v>1000</v>
      </c>
      <c r="M2233" s="22">
        <v>0</v>
      </c>
      <c r="N2233" s="22">
        <v>0</v>
      </c>
    </row>
    <row r="2234" spans="1:14" x14ac:dyDescent="0.25">
      <c r="A2234" s="5" t="s">
        <v>5596</v>
      </c>
      <c r="B2234" s="5" t="s">
        <v>3590</v>
      </c>
      <c r="C2234" s="5" t="s">
        <v>849</v>
      </c>
      <c r="D2234" s="5" t="s">
        <v>3583</v>
      </c>
      <c r="E2234" s="5" t="s">
        <v>3584</v>
      </c>
      <c r="F2234" s="5" t="s">
        <v>853</v>
      </c>
      <c r="G2234" s="5" t="s">
        <v>3588</v>
      </c>
      <c r="H2234" s="51">
        <v>0</v>
      </c>
      <c r="I2234" s="22">
        <v>0</v>
      </c>
      <c r="J2234" s="22">
        <v>393.41</v>
      </c>
      <c r="K2234" s="22">
        <v>427.39</v>
      </c>
      <c r="L2234" s="47">
        <v>1000</v>
      </c>
      <c r="M2234" s="22">
        <v>0</v>
      </c>
      <c r="N2234" s="22">
        <v>0</v>
      </c>
    </row>
    <row r="2235" spans="1:14" hidden="1" x14ac:dyDescent="0.25">
      <c r="A2235" s="5" t="s">
        <v>5597</v>
      </c>
      <c r="B2235" s="5" t="s">
        <v>3586</v>
      </c>
      <c r="C2235" s="5" t="s">
        <v>849</v>
      </c>
      <c r="D2235" s="5" t="s">
        <v>3583</v>
      </c>
      <c r="E2235" s="5" t="s">
        <v>3584</v>
      </c>
      <c r="F2235" s="5" t="s">
        <v>851</v>
      </c>
      <c r="G2235" s="5" t="s">
        <v>3585</v>
      </c>
      <c r="H2235" s="51">
        <v>0</v>
      </c>
      <c r="I2235" s="22">
        <v>0</v>
      </c>
      <c r="J2235" s="22">
        <v>2879.47</v>
      </c>
      <c r="K2235" s="22">
        <v>2879.47</v>
      </c>
      <c r="L2235" s="47">
        <v>1000</v>
      </c>
      <c r="M2235" s="22">
        <v>0</v>
      </c>
      <c r="N2235" s="22">
        <v>0</v>
      </c>
    </row>
    <row r="2236" spans="1:14" hidden="1" x14ac:dyDescent="0.25">
      <c r="A2236" s="5" t="s">
        <v>5598</v>
      </c>
      <c r="B2236" s="5" t="s">
        <v>3582</v>
      </c>
      <c r="C2236" s="5" t="s">
        <v>849</v>
      </c>
      <c r="D2236" s="5" t="s">
        <v>3583</v>
      </c>
      <c r="E2236" s="5" t="s">
        <v>3584</v>
      </c>
      <c r="F2236" s="5" t="s">
        <v>853</v>
      </c>
      <c r="G2236" s="5" t="s">
        <v>3588</v>
      </c>
      <c r="H2236" s="51">
        <v>0</v>
      </c>
      <c r="I2236" s="22">
        <v>0</v>
      </c>
      <c r="J2236" s="22">
        <v>0</v>
      </c>
      <c r="K2236" s="22">
        <v>214.18</v>
      </c>
      <c r="L2236" s="47">
        <v>1000</v>
      </c>
      <c r="M2236" s="22">
        <v>0</v>
      </c>
      <c r="N2236" s="22">
        <v>0</v>
      </c>
    </row>
    <row r="2237" spans="1:14" hidden="1" x14ac:dyDescent="0.25">
      <c r="A2237" s="5" t="s">
        <v>5599</v>
      </c>
      <c r="B2237" s="5" t="s">
        <v>3582</v>
      </c>
      <c r="C2237" s="5" t="s">
        <v>849</v>
      </c>
      <c r="D2237" s="5" t="s">
        <v>3583</v>
      </c>
      <c r="E2237" s="5" t="s">
        <v>3584</v>
      </c>
      <c r="F2237" s="5" t="s">
        <v>853</v>
      </c>
      <c r="G2237" s="5" t="s">
        <v>3588</v>
      </c>
      <c r="H2237" s="51">
        <v>0</v>
      </c>
      <c r="I2237" s="22">
        <v>0</v>
      </c>
      <c r="J2237" s="22">
        <v>204.19</v>
      </c>
      <c r="K2237" s="22">
        <v>215.37</v>
      </c>
      <c r="L2237" s="47">
        <v>1000</v>
      </c>
      <c r="M2237" s="22">
        <v>0</v>
      </c>
      <c r="N2237" s="22">
        <v>0</v>
      </c>
    </row>
    <row r="2238" spans="1:14" hidden="1" x14ac:dyDescent="0.25">
      <c r="A2238" s="5" t="s">
        <v>5600</v>
      </c>
      <c r="B2238" s="5" t="s">
        <v>3586</v>
      </c>
      <c r="C2238" s="5" t="s">
        <v>849</v>
      </c>
      <c r="D2238" s="5" t="s">
        <v>3583</v>
      </c>
      <c r="E2238" s="5" t="s">
        <v>3584</v>
      </c>
      <c r="F2238" s="5" t="s">
        <v>853</v>
      </c>
      <c r="G2238" s="5" t="s">
        <v>3588</v>
      </c>
      <c r="H2238" s="51">
        <v>0</v>
      </c>
      <c r="I2238" s="22">
        <v>0</v>
      </c>
      <c r="J2238" s="22">
        <v>0</v>
      </c>
      <c r="K2238" s="22">
        <v>230.89</v>
      </c>
      <c r="L2238" s="47">
        <v>1000</v>
      </c>
      <c r="M2238" s="22">
        <v>0</v>
      </c>
      <c r="N2238" s="22">
        <v>0</v>
      </c>
    </row>
    <row r="2239" spans="1:14" hidden="1" x14ac:dyDescent="0.25">
      <c r="A2239" s="5" t="s">
        <v>5601</v>
      </c>
      <c r="B2239" s="5" t="s">
        <v>3586</v>
      </c>
      <c r="C2239" s="5" t="s">
        <v>849</v>
      </c>
      <c r="D2239" s="5" t="s">
        <v>3583</v>
      </c>
      <c r="E2239" s="5" t="s">
        <v>3584</v>
      </c>
      <c r="F2239" s="5" t="s">
        <v>853</v>
      </c>
      <c r="G2239" s="5" t="s">
        <v>3588</v>
      </c>
      <c r="H2239" s="51">
        <v>0</v>
      </c>
      <c r="I2239" s="22">
        <v>0</v>
      </c>
      <c r="J2239" s="22">
        <v>0</v>
      </c>
      <c r="K2239" s="22">
        <v>230.89</v>
      </c>
      <c r="L2239" s="47">
        <v>1000</v>
      </c>
      <c r="M2239" s="22">
        <v>0</v>
      </c>
      <c r="N2239" s="22">
        <v>0</v>
      </c>
    </row>
    <row r="2240" spans="1:14" hidden="1" x14ac:dyDescent="0.25">
      <c r="A2240" s="5" t="s">
        <v>5602</v>
      </c>
      <c r="B2240" s="5" t="s">
        <v>3586</v>
      </c>
      <c r="C2240" s="5" t="s">
        <v>849</v>
      </c>
      <c r="D2240" s="5" t="s">
        <v>3583</v>
      </c>
      <c r="E2240" s="5" t="s">
        <v>3584</v>
      </c>
      <c r="F2240" s="5" t="s">
        <v>853</v>
      </c>
      <c r="G2240" s="5" t="s">
        <v>3588</v>
      </c>
      <c r="H2240" s="51">
        <v>0</v>
      </c>
      <c r="I2240" s="22">
        <v>0</v>
      </c>
      <c r="J2240" s="22">
        <v>0</v>
      </c>
      <c r="K2240" s="22">
        <v>230.89</v>
      </c>
      <c r="L2240" s="47">
        <v>1000</v>
      </c>
      <c r="M2240" s="22">
        <v>0</v>
      </c>
      <c r="N2240" s="22">
        <v>0</v>
      </c>
    </row>
    <row r="2241" spans="1:14" hidden="1" x14ac:dyDescent="0.25">
      <c r="A2241" s="5" t="s">
        <v>5603</v>
      </c>
      <c r="B2241" s="5" t="s">
        <v>3586</v>
      </c>
      <c r="C2241" s="5" t="s">
        <v>849</v>
      </c>
      <c r="D2241" s="5" t="s">
        <v>3583</v>
      </c>
      <c r="E2241" s="5" t="s">
        <v>3584</v>
      </c>
      <c r="F2241" s="5" t="s">
        <v>853</v>
      </c>
      <c r="G2241" s="5" t="s">
        <v>3603</v>
      </c>
      <c r="H2241" s="51">
        <v>0</v>
      </c>
      <c r="I2241" s="22">
        <v>0</v>
      </c>
      <c r="J2241" s="22">
        <v>5849.5</v>
      </c>
      <c r="K2241" s="22">
        <v>10048.219999999999</v>
      </c>
      <c r="L2241" s="47">
        <v>1000</v>
      </c>
      <c r="M2241" s="22">
        <v>0</v>
      </c>
      <c r="N2241" s="22">
        <v>0</v>
      </c>
    </row>
    <row r="2242" spans="1:14" hidden="1" x14ac:dyDescent="0.25">
      <c r="A2242" s="5" t="s">
        <v>5604</v>
      </c>
      <c r="B2242" s="5" t="s">
        <v>3586</v>
      </c>
      <c r="C2242" s="5" t="s">
        <v>849</v>
      </c>
      <c r="D2242" s="5" t="s">
        <v>3583</v>
      </c>
      <c r="E2242" s="5" t="s">
        <v>3584</v>
      </c>
      <c r="F2242" s="5" t="s">
        <v>853</v>
      </c>
      <c r="G2242" s="5" t="s">
        <v>3603</v>
      </c>
      <c r="H2242" s="51">
        <v>0</v>
      </c>
      <c r="I2242" s="22">
        <v>0</v>
      </c>
      <c r="J2242" s="22">
        <v>6613.7</v>
      </c>
      <c r="K2242" s="22">
        <v>9398.3799999999992</v>
      </c>
      <c r="L2242" s="47">
        <v>1000</v>
      </c>
      <c r="M2242" s="22">
        <v>0</v>
      </c>
      <c r="N2242" s="22">
        <v>0</v>
      </c>
    </row>
    <row r="2243" spans="1:14" hidden="1" x14ac:dyDescent="0.25">
      <c r="A2243" s="5" t="s">
        <v>5605</v>
      </c>
      <c r="B2243" s="5" t="s">
        <v>3582</v>
      </c>
      <c r="C2243" s="5" t="s">
        <v>849</v>
      </c>
      <c r="D2243" s="5" t="s">
        <v>3583</v>
      </c>
      <c r="E2243" s="5" t="s">
        <v>3584</v>
      </c>
      <c r="F2243" s="5" t="s">
        <v>853</v>
      </c>
      <c r="G2243" s="5" t="s">
        <v>3588</v>
      </c>
      <c r="H2243" s="51">
        <v>0</v>
      </c>
      <c r="I2243" s="22">
        <v>0</v>
      </c>
      <c r="J2243" s="22">
        <v>213.12</v>
      </c>
      <c r="K2243" s="22">
        <v>231.53</v>
      </c>
      <c r="L2243" s="47">
        <v>1000</v>
      </c>
      <c r="M2243" s="22">
        <v>0</v>
      </c>
      <c r="N2243" s="22">
        <v>0</v>
      </c>
    </row>
    <row r="2244" spans="1:14" hidden="1" x14ac:dyDescent="0.25">
      <c r="A2244" s="5" t="s">
        <v>5606</v>
      </c>
      <c r="B2244" s="5" t="s">
        <v>3586</v>
      </c>
      <c r="C2244" s="5" t="s">
        <v>849</v>
      </c>
      <c r="D2244" s="5" t="s">
        <v>3583</v>
      </c>
      <c r="E2244" s="5" t="s">
        <v>3584</v>
      </c>
      <c r="F2244" s="5" t="s">
        <v>853</v>
      </c>
      <c r="G2244" s="5" t="s">
        <v>3588</v>
      </c>
      <c r="H2244" s="51">
        <v>0</v>
      </c>
      <c r="I2244" s="22">
        <v>0</v>
      </c>
      <c r="J2244" s="22">
        <v>0</v>
      </c>
      <c r="K2244" s="22">
        <v>230.89</v>
      </c>
      <c r="L2244" s="47">
        <v>1000</v>
      </c>
      <c r="M2244" s="22">
        <v>0</v>
      </c>
      <c r="N2244" s="22">
        <v>0</v>
      </c>
    </row>
    <row r="2245" spans="1:14" hidden="1" x14ac:dyDescent="0.25">
      <c r="A2245" s="5" t="s">
        <v>5607</v>
      </c>
      <c r="B2245" s="5" t="s">
        <v>3586</v>
      </c>
      <c r="C2245" s="5" t="s">
        <v>849</v>
      </c>
      <c r="D2245" s="5" t="s">
        <v>3583</v>
      </c>
      <c r="E2245" s="5" t="s">
        <v>3584</v>
      </c>
      <c r="F2245" s="5" t="s">
        <v>853</v>
      </c>
      <c r="G2245" s="5" t="s">
        <v>3588</v>
      </c>
      <c r="H2245" s="51">
        <v>0</v>
      </c>
      <c r="I2245" s="22">
        <v>0</v>
      </c>
      <c r="J2245" s="22">
        <v>0</v>
      </c>
      <c r="K2245" s="22">
        <v>230.89</v>
      </c>
      <c r="L2245" s="47">
        <v>1000</v>
      </c>
      <c r="M2245" s="22">
        <v>0</v>
      </c>
      <c r="N2245" s="22">
        <v>0</v>
      </c>
    </row>
    <row r="2246" spans="1:14" hidden="1" x14ac:dyDescent="0.25">
      <c r="A2246" s="5" t="s">
        <v>5608</v>
      </c>
      <c r="B2246" s="5" t="s">
        <v>3592</v>
      </c>
      <c r="C2246" s="5" t="s">
        <v>849</v>
      </c>
      <c r="D2246" s="5" t="s">
        <v>3583</v>
      </c>
      <c r="E2246" s="5" t="s">
        <v>3584</v>
      </c>
      <c r="F2246" s="5" t="s">
        <v>853</v>
      </c>
      <c r="G2246" s="5" t="s">
        <v>3588</v>
      </c>
      <c r="H2246" s="51">
        <v>0</v>
      </c>
      <c r="I2246" s="22">
        <v>0</v>
      </c>
      <c r="J2246" s="22">
        <v>0</v>
      </c>
      <c r="K2246" s="22">
        <v>31.01</v>
      </c>
      <c r="L2246" s="47">
        <v>1000</v>
      </c>
      <c r="M2246" s="22">
        <v>0</v>
      </c>
      <c r="N2246" s="22">
        <v>0</v>
      </c>
    </row>
    <row r="2247" spans="1:14" x14ac:dyDescent="0.25">
      <c r="A2247" s="5" t="s">
        <v>5609</v>
      </c>
      <c r="B2247" s="5" t="s">
        <v>3590</v>
      </c>
      <c r="C2247" s="5" t="s">
        <v>849</v>
      </c>
      <c r="D2247" s="5" t="s">
        <v>3583</v>
      </c>
      <c r="E2247" s="5" t="s">
        <v>3584</v>
      </c>
      <c r="F2247" s="5" t="s">
        <v>853</v>
      </c>
      <c r="G2247" s="5" t="s">
        <v>3603</v>
      </c>
      <c r="H2247" s="51">
        <v>0</v>
      </c>
      <c r="I2247" s="22">
        <v>0</v>
      </c>
      <c r="J2247" s="22">
        <v>0</v>
      </c>
      <c r="K2247" s="22">
        <v>3375.61</v>
      </c>
      <c r="L2247" s="47">
        <v>1000</v>
      </c>
      <c r="M2247" s="22">
        <v>0</v>
      </c>
      <c r="N2247" s="22">
        <v>0</v>
      </c>
    </row>
    <row r="2248" spans="1:14" hidden="1" x14ac:dyDescent="0.25">
      <c r="A2248" s="5" t="s">
        <v>5610</v>
      </c>
      <c r="B2248" s="5" t="s">
        <v>3582</v>
      </c>
      <c r="C2248" s="5" t="s">
        <v>849</v>
      </c>
      <c r="D2248" s="5" t="s">
        <v>3583</v>
      </c>
      <c r="E2248" s="5" t="s">
        <v>3584</v>
      </c>
      <c r="F2248" s="5" t="s">
        <v>853</v>
      </c>
      <c r="G2248" s="5" t="s">
        <v>3603</v>
      </c>
      <c r="H2248" s="51">
        <v>0</v>
      </c>
      <c r="I2248" s="22">
        <v>0</v>
      </c>
      <c r="J2248" s="22">
        <v>0</v>
      </c>
      <c r="K2248" s="22">
        <v>895.88</v>
      </c>
      <c r="L2248" s="47">
        <v>1000</v>
      </c>
      <c r="M2248" s="22">
        <v>0</v>
      </c>
      <c r="N2248" s="22">
        <v>0</v>
      </c>
    </row>
    <row r="2249" spans="1:14" hidden="1" x14ac:dyDescent="0.25">
      <c r="A2249" s="5" t="s">
        <v>5611</v>
      </c>
      <c r="B2249" s="5" t="s">
        <v>3582</v>
      </c>
      <c r="C2249" s="5" t="s">
        <v>849</v>
      </c>
      <c r="D2249" s="5" t="s">
        <v>3583</v>
      </c>
      <c r="E2249" s="5" t="s">
        <v>3584</v>
      </c>
      <c r="F2249" s="5" t="s">
        <v>853</v>
      </c>
      <c r="G2249" s="5" t="s">
        <v>3603</v>
      </c>
      <c r="H2249" s="51">
        <v>0</v>
      </c>
      <c r="I2249" s="22">
        <v>0</v>
      </c>
      <c r="J2249" s="22">
        <v>0</v>
      </c>
      <c r="K2249" s="22">
        <v>507.17</v>
      </c>
      <c r="L2249" s="47">
        <v>1000</v>
      </c>
      <c r="M2249" s="22">
        <v>0</v>
      </c>
      <c r="N2249" s="22">
        <v>0</v>
      </c>
    </row>
    <row r="2250" spans="1:14" hidden="1" x14ac:dyDescent="0.25">
      <c r="A2250" s="5" t="s">
        <v>5611</v>
      </c>
      <c r="B2250" s="5" t="s">
        <v>3586</v>
      </c>
      <c r="C2250" s="5" t="s">
        <v>849</v>
      </c>
      <c r="D2250" s="5" t="s">
        <v>3583</v>
      </c>
      <c r="E2250" s="5" t="s">
        <v>3584</v>
      </c>
      <c r="F2250" s="5" t="s">
        <v>853</v>
      </c>
      <c r="G2250" s="5" t="s">
        <v>3603</v>
      </c>
      <c r="H2250" s="51">
        <v>0</v>
      </c>
      <c r="I2250" s="22">
        <v>0</v>
      </c>
      <c r="J2250" s="22">
        <v>0</v>
      </c>
      <c r="K2250" s="22">
        <v>479.19</v>
      </c>
      <c r="L2250" s="47">
        <v>1000</v>
      </c>
      <c r="M2250" s="22">
        <v>0</v>
      </c>
      <c r="N2250" s="22">
        <v>0</v>
      </c>
    </row>
    <row r="2251" spans="1:14" hidden="1" x14ac:dyDescent="0.25">
      <c r="A2251" s="5" t="s">
        <v>5612</v>
      </c>
      <c r="B2251" s="5" t="s">
        <v>3586</v>
      </c>
      <c r="C2251" s="5" t="s">
        <v>849</v>
      </c>
      <c r="D2251" s="5" t="s">
        <v>3583</v>
      </c>
      <c r="E2251" s="5" t="s">
        <v>3584</v>
      </c>
      <c r="F2251" s="5" t="s">
        <v>853</v>
      </c>
      <c r="G2251" s="5" t="s">
        <v>3585</v>
      </c>
      <c r="H2251" s="51">
        <v>0</v>
      </c>
      <c r="I2251" s="22">
        <v>0</v>
      </c>
      <c r="J2251" s="22">
        <v>959.24</v>
      </c>
      <c r="K2251" s="22">
        <v>1042.08</v>
      </c>
      <c r="L2251" s="47">
        <v>1000</v>
      </c>
      <c r="M2251" s="22">
        <v>0</v>
      </c>
      <c r="N2251" s="22">
        <v>0</v>
      </c>
    </row>
    <row r="2252" spans="1:14" hidden="1" x14ac:dyDescent="0.25">
      <c r="A2252" s="5" t="s">
        <v>5613</v>
      </c>
      <c r="B2252" s="5" t="s">
        <v>3586</v>
      </c>
      <c r="C2252" s="5" t="s">
        <v>849</v>
      </c>
      <c r="D2252" s="5" t="s">
        <v>3583</v>
      </c>
      <c r="E2252" s="5" t="s">
        <v>3584</v>
      </c>
      <c r="F2252" s="5" t="s">
        <v>853</v>
      </c>
      <c r="G2252" s="5" t="s">
        <v>3603</v>
      </c>
      <c r="H2252" s="51">
        <v>0</v>
      </c>
      <c r="I2252" s="22">
        <v>0</v>
      </c>
      <c r="J2252" s="22">
        <v>0</v>
      </c>
      <c r="K2252" s="22">
        <v>870.94</v>
      </c>
      <c r="L2252" s="47">
        <v>1000</v>
      </c>
      <c r="M2252" s="22">
        <v>0</v>
      </c>
      <c r="N2252" s="22">
        <v>0</v>
      </c>
    </row>
    <row r="2253" spans="1:14" hidden="1" x14ac:dyDescent="0.25">
      <c r="A2253" s="5" t="s">
        <v>5614</v>
      </c>
      <c r="B2253" s="5" t="s">
        <v>3582</v>
      </c>
      <c r="C2253" s="5" t="s">
        <v>849</v>
      </c>
      <c r="D2253" s="5" t="s">
        <v>3583</v>
      </c>
      <c r="E2253" s="5" t="s">
        <v>3584</v>
      </c>
      <c r="F2253" s="5" t="s">
        <v>851</v>
      </c>
      <c r="G2253" s="5" t="s">
        <v>3585</v>
      </c>
      <c r="H2253" s="51">
        <v>18220</v>
      </c>
      <c r="I2253" s="22">
        <v>16265.21</v>
      </c>
      <c r="J2253" s="22">
        <v>892.71</v>
      </c>
      <c r="K2253" s="22">
        <v>908.13</v>
      </c>
      <c r="L2253" s="47">
        <v>1000</v>
      </c>
      <c r="M2253" s="22">
        <v>16265.21</v>
      </c>
      <c r="N2253" s="22">
        <v>0</v>
      </c>
    </row>
    <row r="2254" spans="1:14" hidden="1" x14ac:dyDescent="0.25">
      <c r="A2254" s="5" t="s">
        <v>5614</v>
      </c>
      <c r="B2254" s="5" t="s">
        <v>3586</v>
      </c>
      <c r="C2254" s="5" t="s">
        <v>849</v>
      </c>
      <c r="D2254" s="5" t="s">
        <v>3583</v>
      </c>
      <c r="E2254" s="5" t="s">
        <v>3584</v>
      </c>
      <c r="F2254" s="5" t="s">
        <v>851</v>
      </c>
      <c r="G2254" s="5" t="s">
        <v>3585</v>
      </c>
      <c r="H2254" s="51">
        <v>117440</v>
      </c>
      <c r="I2254" s="22">
        <v>109761.02</v>
      </c>
      <c r="J2254" s="22">
        <v>934.61</v>
      </c>
      <c r="K2254" s="22">
        <v>850.1</v>
      </c>
      <c r="L2254" s="47">
        <v>1000</v>
      </c>
      <c r="M2254" s="22">
        <v>109761.02</v>
      </c>
      <c r="N2254" s="22">
        <v>0</v>
      </c>
    </row>
    <row r="2255" spans="1:14" hidden="1" x14ac:dyDescent="0.25">
      <c r="A2255" s="5" t="s">
        <v>5615</v>
      </c>
      <c r="B2255" s="5" t="s">
        <v>3582</v>
      </c>
      <c r="C2255" s="5" t="s">
        <v>849</v>
      </c>
      <c r="D2255" s="5" t="s">
        <v>3583</v>
      </c>
      <c r="E2255" s="5" t="s">
        <v>3584</v>
      </c>
      <c r="F2255" s="5" t="s">
        <v>851</v>
      </c>
      <c r="G2255" s="5" t="s">
        <v>3585</v>
      </c>
      <c r="H2255" s="51">
        <v>645.24199999999996</v>
      </c>
      <c r="I2255" s="22">
        <v>5245</v>
      </c>
      <c r="J2255" s="22">
        <v>8128.73</v>
      </c>
      <c r="K2255" s="22">
        <v>8117.65</v>
      </c>
      <c r="L2255" s="47">
        <v>1000</v>
      </c>
      <c r="M2255" s="22">
        <v>5245</v>
      </c>
      <c r="N2255" s="22">
        <v>0</v>
      </c>
    </row>
    <row r="2256" spans="1:14" hidden="1" x14ac:dyDescent="0.25">
      <c r="A2256" s="5" t="s">
        <v>5615</v>
      </c>
      <c r="B2256" s="5" t="s">
        <v>3586</v>
      </c>
      <c r="C2256" s="5" t="s">
        <v>849</v>
      </c>
      <c r="D2256" s="5" t="s">
        <v>3583</v>
      </c>
      <c r="E2256" s="5" t="s">
        <v>3584</v>
      </c>
      <c r="F2256" s="5" t="s">
        <v>851</v>
      </c>
      <c r="G2256" s="5" t="s">
        <v>3585</v>
      </c>
      <c r="H2256" s="51">
        <v>1426.2539999999999</v>
      </c>
      <c r="I2256" s="22">
        <v>11154.32</v>
      </c>
      <c r="J2256" s="22">
        <v>7820.71</v>
      </c>
      <c r="K2256" s="22">
        <v>7810.21</v>
      </c>
      <c r="L2256" s="47">
        <v>1000</v>
      </c>
      <c r="M2256" s="22">
        <v>11154.32</v>
      </c>
      <c r="N2256" s="22">
        <v>0</v>
      </c>
    </row>
    <row r="2257" spans="1:14" x14ac:dyDescent="0.25">
      <c r="A2257" s="5" t="s">
        <v>5616</v>
      </c>
      <c r="B2257" s="5" t="s">
        <v>3590</v>
      </c>
      <c r="C2257" s="5" t="s">
        <v>849</v>
      </c>
      <c r="D2257" s="5" t="s">
        <v>3583</v>
      </c>
      <c r="E2257" s="5" t="s">
        <v>3584</v>
      </c>
      <c r="F2257" s="5" t="s">
        <v>853</v>
      </c>
      <c r="G2257" s="5" t="s">
        <v>3603</v>
      </c>
      <c r="H2257" s="51">
        <v>0</v>
      </c>
      <c r="I2257" s="22">
        <v>0</v>
      </c>
      <c r="J2257" s="22">
        <v>0</v>
      </c>
      <c r="K2257" s="22">
        <v>3380.09</v>
      </c>
      <c r="L2257" s="47">
        <v>1000</v>
      </c>
      <c r="M2257" s="22">
        <v>0</v>
      </c>
      <c r="N2257" s="22">
        <v>0</v>
      </c>
    </row>
    <row r="2258" spans="1:14" hidden="1" x14ac:dyDescent="0.25">
      <c r="A2258" s="5" t="s">
        <v>5617</v>
      </c>
      <c r="B2258" s="5" t="s">
        <v>3586</v>
      </c>
      <c r="C2258" s="5" t="s">
        <v>849</v>
      </c>
      <c r="D2258" s="5" t="s">
        <v>3583</v>
      </c>
      <c r="E2258" s="5" t="s">
        <v>3584</v>
      </c>
      <c r="F2258" s="5" t="s">
        <v>853</v>
      </c>
      <c r="G2258" s="5" t="s">
        <v>3588</v>
      </c>
      <c r="H2258" s="51">
        <v>0</v>
      </c>
      <c r="I2258" s="22">
        <v>0</v>
      </c>
      <c r="J2258" s="22">
        <v>323.01</v>
      </c>
      <c r="K2258" s="22">
        <v>350.9</v>
      </c>
      <c r="L2258" s="47">
        <v>1000</v>
      </c>
      <c r="M2258" s="22">
        <v>0</v>
      </c>
      <c r="N2258" s="22">
        <v>0</v>
      </c>
    </row>
    <row r="2259" spans="1:14" hidden="1" x14ac:dyDescent="0.25">
      <c r="A2259" s="5" t="s">
        <v>5618</v>
      </c>
      <c r="B2259" s="5" t="s">
        <v>3586</v>
      </c>
      <c r="C2259" s="5" t="s">
        <v>849</v>
      </c>
      <c r="D2259" s="5" t="s">
        <v>3583</v>
      </c>
      <c r="E2259" s="5" t="s">
        <v>3584</v>
      </c>
      <c r="F2259" s="5" t="s">
        <v>853</v>
      </c>
      <c r="G2259" s="5" t="s">
        <v>3603</v>
      </c>
      <c r="H2259" s="51">
        <v>0</v>
      </c>
      <c r="I2259" s="22">
        <v>0</v>
      </c>
      <c r="J2259" s="22">
        <v>0</v>
      </c>
      <c r="K2259" s="22">
        <v>9177.8700000000008</v>
      </c>
      <c r="L2259" s="47">
        <v>1000</v>
      </c>
      <c r="M2259" s="22">
        <v>0</v>
      </c>
      <c r="N2259" s="22">
        <v>0</v>
      </c>
    </row>
    <row r="2260" spans="1:14" hidden="1" x14ac:dyDescent="0.25">
      <c r="A2260" s="5" t="s">
        <v>5619</v>
      </c>
      <c r="B2260" s="5" t="s">
        <v>3586</v>
      </c>
      <c r="C2260" s="5" t="s">
        <v>849</v>
      </c>
      <c r="D2260" s="5" t="s">
        <v>3583</v>
      </c>
      <c r="E2260" s="5" t="s">
        <v>3584</v>
      </c>
      <c r="F2260" s="5" t="s">
        <v>853</v>
      </c>
      <c r="G2260" s="5" t="s">
        <v>3603</v>
      </c>
      <c r="H2260" s="51">
        <v>0</v>
      </c>
      <c r="I2260" s="22">
        <v>0</v>
      </c>
      <c r="J2260" s="22">
        <v>0</v>
      </c>
      <c r="K2260" s="22">
        <v>13978.81</v>
      </c>
      <c r="L2260" s="47">
        <v>1000</v>
      </c>
      <c r="M2260" s="22">
        <v>0</v>
      </c>
      <c r="N2260" s="22">
        <v>0</v>
      </c>
    </row>
    <row r="2261" spans="1:14" hidden="1" x14ac:dyDescent="0.25">
      <c r="A2261" s="5" t="s">
        <v>5620</v>
      </c>
      <c r="B2261" s="5" t="s">
        <v>3586</v>
      </c>
      <c r="C2261" s="5" t="s">
        <v>849</v>
      </c>
      <c r="D2261" s="5" t="s">
        <v>3583</v>
      </c>
      <c r="E2261" s="5" t="s">
        <v>3584</v>
      </c>
      <c r="F2261" s="5" t="s">
        <v>853</v>
      </c>
      <c r="G2261" s="5" t="s">
        <v>3603</v>
      </c>
      <c r="H2261" s="51">
        <v>0</v>
      </c>
      <c r="I2261" s="22">
        <v>0</v>
      </c>
      <c r="J2261" s="22">
        <v>0</v>
      </c>
      <c r="K2261" s="22">
        <v>11952.47</v>
      </c>
      <c r="L2261" s="47">
        <v>1000</v>
      </c>
      <c r="M2261" s="22">
        <v>0</v>
      </c>
      <c r="N2261" s="22">
        <v>0</v>
      </c>
    </row>
    <row r="2262" spans="1:14" hidden="1" x14ac:dyDescent="0.25">
      <c r="A2262" s="5" t="s">
        <v>5621</v>
      </c>
      <c r="B2262" s="5" t="s">
        <v>3586</v>
      </c>
      <c r="C2262" s="5" t="s">
        <v>849</v>
      </c>
      <c r="D2262" s="5" t="s">
        <v>3583</v>
      </c>
      <c r="E2262" s="5" t="s">
        <v>3584</v>
      </c>
      <c r="F2262" s="5" t="s">
        <v>853</v>
      </c>
      <c r="G2262" s="5" t="s">
        <v>3603</v>
      </c>
      <c r="H2262" s="51">
        <v>0</v>
      </c>
      <c r="I2262" s="22">
        <v>0</v>
      </c>
      <c r="J2262" s="22">
        <v>0</v>
      </c>
      <c r="K2262" s="22">
        <v>8706.75</v>
      </c>
      <c r="L2262" s="47">
        <v>1000</v>
      </c>
      <c r="M2262" s="22">
        <v>0</v>
      </c>
      <c r="N2262" s="22">
        <v>0</v>
      </c>
    </row>
    <row r="2263" spans="1:14" hidden="1" x14ac:dyDescent="0.25">
      <c r="A2263" s="5" t="s">
        <v>5622</v>
      </c>
      <c r="B2263" s="5" t="s">
        <v>3586</v>
      </c>
      <c r="C2263" s="5" t="s">
        <v>849</v>
      </c>
      <c r="D2263" s="5" t="s">
        <v>3583</v>
      </c>
      <c r="E2263" s="5" t="s">
        <v>3584</v>
      </c>
      <c r="F2263" s="5" t="s">
        <v>853</v>
      </c>
      <c r="G2263" s="5" t="s">
        <v>3603</v>
      </c>
      <c r="H2263" s="51">
        <v>0</v>
      </c>
      <c r="I2263" s="22">
        <v>0</v>
      </c>
      <c r="J2263" s="22">
        <v>0</v>
      </c>
      <c r="K2263" s="22">
        <v>9272.27</v>
      </c>
      <c r="L2263" s="47">
        <v>1000</v>
      </c>
      <c r="M2263" s="22">
        <v>0</v>
      </c>
      <c r="N2263" s="22">
        <v>0</v>
      </c>
    </row>
    <row r="2264" spans="1:14" hidden="1" x14ac:dyDescent="0.25">
      <c r="A2264" s="5" t="s">
        <v>5623</v>
      </c>
      <c r="B2264" s="5" t="s">
        <v>3586</v>
      </c>
      <c r="C2264" s="5" t="s">
        <v>849</v>
      </c>
      <c r="D2264" s="5" t="s">
        <v>3583</v>
      </c>
      <c r="E2264" s="5" t="s">
        <v>3584</v>
      </c>
      <c r="F2264" s="5" t="s">
        <v>853</v>
      </c>
      <c r="G2264" s="5" t="s">
        <v>3603</v>
      </c>
      <c r="H2264" s="51">
        <v>0</v>
      </c>
      <c r="I2264" s="22">
        <v>0</v>
      </c>
      <c r="J2264" s="22">
        <v>8834.68</v>
      </c>
      <c r="K2264" s="22">
        <v>9150.5</v>
      </c>
      <c r="L2264" s="47">
        <v>1000</v>
      </c>
      <c r="M2264" s="22">
        <v>0</v>
      </c>
      <c r="N2264" s="22">
        <v>0</v>
      </c>
    </row>
    <row r="2265" spans="1:14" hidden="1" x14ac:dyDescent="0.25">
      <c r="A2265" s="5" t="s">
        <v>5624</v>
      </c>
      <c r="B2265" s="5" t="s">
        <v>3586</v>
      </c>
      <c r="C2265" s="5" t="s">
        <v>849</v>
      </c>
      <c r="D2265" s="5" t="s">
        <v>3583</v>
      </c>
      <c r="E2265" s="5" t="s">
        <v>3584</v>
      </c>
      <c r="F2265" s="5" t="s">
        <v>853</v>
      </c>
      <c r="G2265" s="5" t="s">
        <v>3588</v>
      </c>
      <c r="H2265" s="51">
        <v>0</v>
      </c>
      <c r="I2265" s="22">
        <v>0</v>
      </c>
      <c r="J2265" s="22">
        <v>0</v>
      </c>
      <c r="K2265" s="22">
        <v>239.03</v>
      </c>
      <c r="L2265" s="47">
        <v>1000</v>
      </c>
      <c r="M2265" s="22">
        <v>0</v>
      </c>
      <c r="N2265" s="22">
        <v>0</v>
      </c>
    </row>
    <row r="2266" spans="1:14" hidden="1" x14ac:dyDescent="0.25">
      <c r="A2266" s="5" t="s">
        <v>5625</v>
      </c>
      <c r="B2266" s="5" t="s">
        <v>3586</v>
      </c>
      <c r="C2266" s="5" t="s">
        <v>849</v>
      </c>
      <c r="D2266" s="5" t="s">
        <v>3583</v>
      </c>
      <c r="E2266" s="5" t="s">
        <v>3584</v>
      </c>
      <c r="F2266" s="5" t="s">
        <v>853</v>
      </c>
      <c r="G2266" s="5" t="s">
        <v>3588</v>
      </c>
      <c r="H2266" s="51">
        <v>0</v>
      </c>
      <c r="I2266" s="22">
        <v>0</v>
      </c>
      <c r="J2266" s="22">
        <v>226.39</v>
      </c>
      <c r="K2266" s="22">
        <v>228.34</v>
      </c>
      <c r="L2266" s="47">
        <v>1000</v>
      </c>
      <c r="M2266" s="22">
        <v>0</v>
      </c>
      <c r="N2266" s="22">
        <v>0</v>
      </c>
    </row>
    <row r="2267" spans="1:14" hidden="1" x14ac:dyDescent="0.25">
      <c r="A2267" s="5" t="s">
        <v>5626</v>
      </c>
      <c r="B2267" s="5" t="s">
        <v>3586</v>
      </c>
      <c r="C2267" s="5" t="s">
        <v>849</v>
      </c>
      <c r="D2267" s="5" t="s">
        <v>3583</v>
      </c>
      <c r="E2267" s="5" t="s">
        <v>3584</v>
      </c>
      <c r="F2267" s="5" t="s">
        <v>853</v>
      </c>
      <c r="G2267" s="5" t="s">
        <v>3588</v>
      </c>
      <c r="H2267" s="51">
        <v>0</v>
      </c>
      <c r="I2267" s="22">
        <v>0</v>
      </c>
      <c r="J2267" s="22">
        <v>185.88</v>
      </c>
      <c r="K2267" s="22">
        <v>201.93</v>
      </c>
      <c r="L2267" s="47">
        <v>1000</v>
      </c>
      <c r="M2267" s="22">
        <v>0</v>
      </c>
      <c r="N2267" s="22">
        <v>0</v>
      </c>
    </row>
    <row r="2268" spans="1:14" hidden="1" x14ac:dyDescent="0.25">
      <c r="A2268" s="5" t="s">
        <v>5627</v>
      </c>
      <c r="B2268" s="5" t="s">
        <v>3586</v>
      </c>
      <c r="C2268" s="5" t="s">
        <v>849</v>
      </c>
      <c r="D2268" s="5" t="s">
        <v>3583</v>
      </c>
      <c r="E2268" s="5" t="s">
        <v>3584</v>
      </c>
      <c r="F2268" s="5" t="s">
        <v>853</v>
      </c>
      <c r="G2268" s="5" t="s">
        <v>3588</v>
      </c>
      <c r="H2268" s="51">
        <v>0</v>
      </c>
      <c r="I2268" s="22">
        <v>0</v>
      </c>
      <c r="J2268" s="22">
        <v>184.04</v>
      </c>
      <c r="K2268" s="22">
        <v>199.94</v>
      </c>
      <c r="L2268" s="47">
        <v>1000</v>
      </c>
      <c r="M2268" s="22">
        <v>0</v>
      </c>
      <c r="N2268" s="22">
        <v>0</v>
      </c>
    </row>
    <row r="2269" spans="1:14" hidden="1" x14ac:dyDescent="0.25">
      <c r="A2269" s="5" t="s">
        <v>5628</v>
      </c>
      <c r="B2269" s="5" t="s">
        <v>3596</v>
      </c>
      <c r="C2269" s="5" t="s">
        <v>849</v>
      </c>
      <c r="D2269" s="5" t="s">
        <v>3583</v>
      </c>
      <c r="E2269" s="5" t="s">
        <v>3584</v>
      </c>
      <c r="F2269" s="5" t="s">
        <v>853</v>
      </c>
      <c r="G2269" s="5" t="s">
        <v>3588</v>
      </c>
      <c r="H2269" s="51">
        <v>0</v>
      </c>
      <c r="I2269" s="22">
        <v>0</v>
      </c>
      <c r="J2269" s="22">
        <v>440.28</v>
      </c>
      <c r="K2269" s="22">
        <v>478.3</v>
      </c>
      <c r="L2269" s="47">
        <v>1000</v>
      </c>
      <c r="M2269" s="22">
        <v>0</v>
      </c>
      <c r="N2269" s="22">
        <v>0</v>
      </c>
    </row>
    <row r="2270" spans="1:14" hidden="1" x14ac:dyDescent="0.25">
      <c r="A2270" s="5" t="s">
        <v>5629</v>
      </c>
      <c r="B2270" s="5" t="s">
        <v>3596</v>
      </c>
      <c r="C2270" s="5" t="s">
        <v>849</v>
      </c>
      <c r="D2270" s="5" t="s">
        <v>3583</v>
      </c>
      <c r="E2270" s="5" t="s">
        <v>3584</v>
      </c>
      <c r="F2270" s="5" t="s">
        <v>853</v>
      </c>
      <c r="G2270" s="5" t="s">
        <v>3588</v>
      </c>
      <c r="H2270" s="51">
        <v>0</v>
      </c>
      <c r="I2270" s="22">
        <v>0</v>
      </c>
      <c r="J2270" s="22">
        <v>396.2</v>
      </c>
      <c r="K2270" s="22">
        <v>430.42</v>
      </c>
      <c r="L2270" s="47">
        <v>1000</v>
      </c>
      <c r="M2270" s="22">
        <v>0</v>
      </c>
      <c r="N2270" s="22">
        <v>0</v>
      </c>
    </row>
    <row r="2271" spans="1:14" hidden="1" x14ac:dyDescent="0.25">
      <c r="A2271" s="5" t="s">
        <v>5630</v>
      </c>
      <c r="B2271" s="5" t="s">
        <v>3596</v>
      </c>
      <c r="C2271" s="5" t="s">
        <v>849</v>
      </c>
      <c r="D2271" s="5" t="s">
        <v>3583</v>
      </c>
      <c r="E2271" s="5" t="s">
        <v>3584</v>
      </c>
      <c r="F2271" s="5" t="s">
        <v>853</v>
      </c>
      <c r="G2271" s="5" t="s">
        <v>3588</v>
      </c>
      <c r="H2271" s="51">
        <v>0</v>
      </c>
      <c r="I2271" s="22">
        <v>0</v>
      </c>
      <c r="J2271" s="22">
        <v>313.55</v>
      </c>
      <c r="K2271" s="22">
        <v>385.59</v>
      </c>
      <c r="L2271" s="47">
        <v>1000</v>
      </c>
      <c r="M2271" s="22">
        <v>0</v>
      </c>
      <c r="N2271" s="22">
        <v>0</v>
      </c>
    </row>
    <row r="2272" spans="1:14" hidden="1" x14ac:dyDescent="0.25">
      <c r="A2272" s="5" t="s">
        <v>5631</v>
      </c>
      <c r="B2272" s="5" t="s">
        <v>3586</v>
      </c>
      <c r="C2272" s="5" t="s">
        <v>849</v>
      </c>
      <c r="D2272" s="5" t="s">
        <v>3583</v>
      </c>
      <c r="E2272" s="5" t="s">
        <v>3584</v>
      </c>
      <c r="F2272" s="5" t="s">
        <v>853</v>
      </c>
      <c r="G2272" s="5" t="s">
        <v>3588</v>
      </c>
      <c r="H2272" s="51">
        <v>0</v>
      </c>
      <c r="I2272" s="22">
        <v>0</v>
      </c>
      <c r="J2272" s="22">
        <v>21.72</v>
      </c>
      <c r="K2272" s="22">
        <v>26.57</v>
      </c>
      <c r="L2272" s="47">
        <v>1000</v>
      </c>
      <c r="M2272" s="22">
        <v>0</v>
      </c>
      <c r="N2272" s="22">
        <v>0</v>
      </c>
    </row>
    <row r="2273" spans="1:14" hidden="1" x14ac:dyDescent="0.25">
      <c r="A2273" s="5" t="s">
        <v>5632</v>
      </c>
      <c r="B2273" s="5" t="s">
        <v>3596</v>
      </c>
      <c r="C2273" s="5" t="s">
        <v>849</v>
      </c>
      <c r="D2273" s="5" t="s">
        <v>3583</v>
      </c>
      <c r="E2273" s="5" t="s">
        <v>3584</v>
      </c>
      <c r="F2273" s="5" t="s">
        <v>853</v>
      </c>
      <c r="G2273" s="5" t="s">
        <v>3588</v>
      </c>
      <c r="H2273" s="51">
        <v>0</v>
      </c>
      <c r="I2273" s="22">
        <v>0</v>
      </c>
      <c r="J2273" s="22">
        <v>392.25</v>
      </c>
      <c r="K2273" s="22">
        <v>426.13</v>
      </c>
      <c r="L2273" s="47">
        <v>1000</v>
      </c>
      <c r="M2273" s="22">
        <v>0</v>
      </c>
      <c r="N2273" s="22">
        <v>0</v>
      </c>
    </row>
    <row r="2274" spans="1:14" hidden="1" x14ac:dyDescent="0.25">
      <c r="A2274" s="5" t="s">
        <v>5633</v>
      </c>
      <c r="B2274" s="5" t="s">
        <v>3596</v>
      </c>
      <c r="C2274" s="5" t="s">
        <v>849</v>
      </c>
      <c r="D2274" s="5" t="s">
        <v>3583</v>
      </c>
      <c r="E2274" s="5" t="s">
        <v>3584</v>
      </c>
      <c r="F2274" s="5" t="s">
        <v>853</v>
      </c>
      <c r="G2274" s="5" t="s">
        <v>3588</v>
      </c>
      <c r="H2274" s="51">
        <v>0</v>
      </c>
      <c r="I2274" s="22">
        <v>0</v>
      </c>
      <c r="J2274" s="22">
        <v>355.95</v>
      </c>
      <c r="K2274" s="22">
        <v>386.69</v>
      </c>
      <c r="L2274" s="47">
        <v>1000</v>
      </c>
      <c r="M2274" s="22">
        <v>0</v>
      </c>
      <c r="N2274" s="22">
        <v>0</v>
      </c>
    </row>
    <row r="2275" spans="1:14" hidden="1" x14ac:dyDescent="0.25">
      <c r="A2275" s="5" t="s">
        <v>5634</v>
      </c>
      <c r="B2275" s="5" t="s">
        <v>3592</v>
      </c>
      <c r="C2275" s="5" t="s">
        <v>849</v>
      </c>
      <c r="D2275" s="5" t="s">
        <v>3583</v>
      </c>
      <c r="E2275" s="5" t="s">
        <v>3584</v>
      </c>
      <c r="F2275" s="5" t="s">
        <v>853</v>
      </c>
      <c r="G2275" s="5" t="s">
        <v>3588</v>
      </c>
      <c r="H2275" s="51">
        <v>0</v>
      </c>
      <c r="I2275" s="22">
        <v>0</v>
      </c>
      <c r="J2275" s="22">
        <v>156.02000000000001</v>
      </c>
      <c r="K2275" s="22">
        <v>169.49</v>
      </c>
      <c r="L2275" s="47">
        <v>1000</v>
      </c>
      <c r="M2275" s="22">
        <v>0</v>
      </c>
      <c r="N2275" s="22">
        <v>0</v>
      </c>
    </row>
    <row r="2276" spans="1:14" hidden="1" x14ac:dyDescent="0.25">
      <c r="A2276" s="5" t="s">
        <v>5635</v>
      </c>
      <c r="B2276" s="5" t="s">
        <v>3592</v>
      </c>
      <c r="C2276" s="5" t="s">
        <v>849</v>
      </c>
      <c r="D2276" s="5" t="s">
        <v>3583</v>
      </c>
      <c r="E2276" s="5" t="s">
        <v>3584</v>
      </c>
      <c r="F2276" s="5" t="s">
        <v>853</v>
      </c>
      <c r="G2276" s="5" t="s">
        <v>3588</v>
      </c>
      <c r="H2276" s="51">
        <v>0</v>
      </c>
      <c r="I2276" s="22">
        <v>0</v>
      </c>
      <c r="J2276" s="22">
        <v>157.30000000000001</v>
      </c>
      <c r="K2276" s="22">
        <v>170.89</v>
      </c>
      <c r="L2276" s="47">
        <v>1000</v>
      </c>
      <c r="M2276" s="22">
        <v>0</v>
      </c>
      <c r="N2276" s="22">
        <v>0</v>
      </c>
    </row>
    <row r="2277" spans="1:14" hidden="1" x14ac:dyDescent="0.25">
      <c r="A2277" s="5" t="s">
        <v>5636</v>
      </c>
      <c r="B2277" s="5" t="s">
        <v>3596</v>
      </c>
      <c r="C2277" s="5" t="s">
        <v>849</v>
      </c>
      <c r="D2277" s="5" t="s">
        <v>3583</v>
      </c>
      <c r="E2277" s="5" t="s">
        <v>3584</v>
      </c>
      <c r="F2277" s="5" t="s">
        <v>853</v>
      </c>
      <c r="G2277" s="5" t="s">
        <v>3588</v>
      </c>
      <c r="H2277" s="51">
        <v>0</v>
      </c>
      <c r="I2277" s="22">
        <v>0</v>
      </c>
      <c r="J2277" s="22">
        <v>297.37</v>
      </c>
      <c r="K2277" s="22">
        <v>323.05</v>
      </c>
      <c r="L2277" s="47">
        <v>1000</v>
      </c>
      <c r="M2277" s="22">
        <v>0</v>
      </c>
      <c r="N2277" s="22">
        <v>0</v>
      </c>
    </row>
    <row r="2278" spans="1:14" hidden="1" x14ac:dyDescent="0.25">
      <c r="A2278" s="5" t="s">
        <v>5637</v>
      </c>
      <c r="B2278" s="5" t="s">
        <v>3596</v>
      </c>
      <c r="C2278" s="5" t="s">
        <v>849</v>
      </c>
      <c r="D2278" s="5" t="s">
        <v>3583</v>
      </c>
      <c r="E2278" s="5" t="s">
        <v>3584</v>
      </c>
      <c r="F2278" s="5" t="s">
        <v>853</v>
      </c>
      <c r="G2278" s="5" t="s">
        <v>3603</v>
      </c>
      <c r="H2278" s="51">
        <v>0</v>
      </c>
      <c r="I2278" s="22">
        <v>0</v>
      </c>
      <c r="J2278" s="22">
        <v>0</v>
      </c>
      <c r="K2278" s="22">
        <v>1492.03</v>
      </c>
      <c r="L2278" s="47">
        <v>1000</v>
      </c>
      <c r="M2278" s="22">
        <v>0</v>
      </c>
      <c r="N2278" s="22">
        <v>0</v>
      </c>
    </row>
    <row r="2279" spans="1:14" hidden="1" x14ac:dyDescent="0.25">
      <c r="A2279" s="5" t="s">
        <v>5638</v>
      </c>
      <c r="B2279" s="5" t="s">
        <v>3582</v>
      </c>
      <c r="C2279" s="5" t="s">
        <v>849</v>
      </c>
      <c r="D2279" s="5" t="s">
        <v>3583</v>
      </c>
      <c r="E2279" s="5" t="s">
        <v>3584</v>
      </c>
      <c r="F2279" s="5" t="s">
        <v>853</v>
      </c>
      <c r="G2279" s="5" t="s">
        <v>3588</v>
      </c>
      <c r="H2279" s="51">
        <v>0</v>
      </c>
      <c r="I2279" s="22">
        <v>0</v>
      </c>
      <c r="J2279" s="22">
        <v>230.02</v>
      </c>
      <c r="K2279" s="22">
        <v>249.89</v>
      </c>
      <c r="L2279" s="47">
        <v>1000</v>
      </c>
      <c r="M2279" s="22">
        <v>0</v>
      </c>
      <c r="N2279" s="22">
        <v>0</v>
      </c>
    </row>
    <row r="2280" spans="1:14" hidden="1" x14ac:dyDescent="0.25">
      <c r="A2280" s="5" t="s">
        <v>5639</v>
      </c>
      <c r="B2280" s="5" t="s">
        <v>3582</v>
      </c>
      <c r="C2280" s="5" t="s">
        <v>849</v>
      </c>
      <c r="D2280" s="5" t="s">
        <v>3583</v>
      </c>
      <c r="E2280" s="5" t="s">
        <v>3584</v>
      </c>
      <c r="F2280" s="5" t="s">
        <v>853</v>
      </c>
      <c r="G2280" s="5" t="s">
        <v>3588</v>
      </c>
      <c r="H2280" s="51">
        <v>0</v>
      </c>
      <c r="I2280" s="22">
        <v>0</v>
      </c>
      <c r="J2280" s="22">
        <v>13.51</v>
      </c>
      <c r="K2280" s="22">
        <v>14.68</v>
      </c>
      <c r="L2280" s="47">
        <v>1000</v>
      </c>
      <c r="M2280" s="22">
        <v>0</v>
      </c>
      <c r="N2280" s="22">
        <v>0</v>
      </c>
    </row>
    <row r="2281" spans="1:14" hidden="1" x14ac:dyDescent="0.25">
      <c r="A2281" s="5" t="s">
        <v>5640</v>
      </c>
      <c r="B2281" s="5" t="s">
        <v>3586</v>
      </c>
      <c r="C2281" s="5" t="s">
        <v>849</v>
      </c>
      <c r="D2281" s="5" t="s">
        <v>3583</v>
      </c>
      <c r="E2281" s="5" t="s">
        <v>3584</v>
      </c>
      <c r="F2281" s="5" t="s">
        <v>853</v>
      </c>
      <c r="G2281" s="5" t="s">
        <v>3603</v>
      </c>
      <c r="H2281" s="51">
        <v>0</v>
      </c>
      <c r="I2281" s="22">
        <v>0</v>
      </c>
      <c r="J2281" s="22">
        <v>0</v>
      </c>
      <c r="K2281" s="22">
        <v>1304.51</v>
      </c>
      <c r="L2281" s="47">
        <v>1000</v>
      </c>
      <c r="M2281" s="22">
        <v>0</v>
      </c>
      <c r="N2281" s="22">
        <v>0</v>
      </c>
    </row>
    <row r="2282" spans="1:14" hidden="1" x14ac:dyDescent="0.25">
      <c r="A2282" s="5" t="s">
        <v>5641</v>
      </c>
      <c r="B2282" s="5" t="s">
        <v>3586</v>
      </c>
      <c r="C2282" s="5" t="s">
        <v>849</v>
      </c>
      <c r="D2282" s="5" t="s">
        <v>3583</v>
      </c>
      <c r="E2282" s="5" t="s">
        <v>3584</v>
      </c>
      <c r="F2282" s="5" t="s">
        <v>853</v>
      </c>
      <c r="G2282" s="5" t="s">
        <v>3603</v>
      </c>
      <c r="H2282" s="51">
        <v>0</v>
      </c>
      <c r="I2282" s="22">
        <v>0</v>
      </c>
      <c r="J2282" s="22">
        <v>0</v>
      </c>
      <c r="K2282" s="22">
        <v>1302.74</v>
      </c>
      <c r="L2282" s="47">
        <v>1000</v>
      </c>
      <c r="M2282" s="22">
        <v>0</v>
      </c>
      <c r="N2282" s="22">
        <v>0</v>
      </c>
    </row>
    <row r="2283" spans="1:14" hidden="1" x14ac:dyDescent="0.25">
      <c r="A2283" s="5" t="s">
        <v>5642</v>
      </c>
      <c r="B2283" s="5" t="s">
        <v>3586</v>
      </c>
      <c r="C2283" s="5" t="s">
        <v>849</v>
      </c>
      <c r="D2283" s="5" t="s">
        <v>3583</v>
      </c>
      <c r="E2283" s="5" t="s">
        <v>3584</v>
      </c>
      <c r="F2283" s="5" t="s">
        <v>853</v>
      </c>
      <c r="G2283" s="5" t="s">
        <v>3603</v>
      </c>
      <c r="H2283" s="51">
        <v>0</v>
      </c>
      <c r="I2283" s="22">
        <v>0</v>
      </c>
      <c r="J2283" s="22">
        <v>0</v>
      </c>
      <c r="K2283" s="22">
        <v>749.91</v>
      </c>
      <c r="L2283" s="47">
        <v>1000</v>
      </c>
      <c r="M2283" s="22">
        <v>0</v>
      </c>
      <c r="N2283" s="22">
        <v>0</v>
      </c>
    </row>
    <row r="2284" spans="1:14" hidden="1" x14ac:dyDescent="0.25">
      <c r="A2284" s="5" t="s">
        <v>5643</v>
      </c>
      <c r="B2284" s="5" t="s">
        <v>3586</v>
      </c>
      <c r="C2284" s="5" t="s">
        <v>849</v>
      </c>
      <c r="D2284" s="5" t="s">
        <v>3583</v>
      </c>
      <c r="E2284" s="5" t="s">
        <v>3584</v>
      </c>
      <c r="F2284" s="5" t="s">
        <v>853</v>
      </c>
      <c r="G2284" s="5" t="s">
        <v>3603</v>
      </c>
      <c r="H2284" s="51">
        <v>0</v>
      </c>
      <c r="I2284" s="22">
        <v>0</v>
      </c>
      <c r="J2284" s="22">
        <v>0</v>
      </c>
      <c r="K2284" s="22">
        <v>1302.71</v>
      </c>
      <c r="L2284" s="47">
        <v>1000</v>
      </c>
      <c r="M2284" s="22">
        <v>0</v>
      </c>
      <c r="N2284" s="22">
        <v>0</v>
      </c>
    </row>
    <row r="2285" spans="1:14" hidden="1" x14ac:dyDescent="0.25">
      <c r="A2285" s="5" t="s">
        <v>5644</v>
      </c>
      <c r="B2285" s="5" t="s">
        <v>3586</v>
      </c>
      <c r="C2285" s="5" t="s">
        <v>849</v>
      </c>
      <c r="D2285" s="5" t="s">
        <v>3583</v>
      </c>
      <c r="E2285" s="5" t="s">
        <v>3584</v>
      </c>
      <c r="F2285" s="5" t="s">
        <v>853</v>
      </c>
      <c r="G2285" s="5" t="s">
        <v>3603</v>
      </c>
      <c r="H2285" s="51">
        <v>0</v>
      </c>
      <c r="I2285" s="22">
        <v>0</v>
      </c>
      <c r="J2285" s="22">
        <v>0</v>
      </c>
      <c r="K2285" s="22">
        <v>1068.83</v>
      </c>
      <c r="L2285" s="47">
        <v>1000</v>
      </c>
      <c r="M2285" s="22">
        <v>0</v>
      </c>
      <c r="N2285" s="22">
        <v>0</v>
      </c>
    </row>
    <row r="2286" spans="1:14" hidden="1" x14ac:dyDescent="0.25">
      <c r="A2286" s="5" t="s">
        <v>5645</v>
      </c>
      <c r="B2286" s="5" t="s">
        <v>3586</v>
      </c>
      <c r="C2286" s="5" t="s">
        <v>849</v>
      </c>
      <c r="D2286" s="5" t="s">
        <v>3583</v>
      </c>
      <c r="E2286" s="5" t="s">
        <v>3584</v>
      </c>
      <c r="F2286" s="5" t="s">
        <v>853</v>
      </c>
      <c r="G2286" s="5" t="s">
        <v>3603</v>
      </c>
      <c r="H2286" s="51">
        <v>0</v>
      </c>
      <c r="I2286" s="22">
        <v>0</v>
      </c>
      <c r="J2286" s="22">
        <v>7771.89</v>
      </c>
      <c r="K2286" s="22">
        <v>7390.32</v>
      </c>
      <c r="L2286" s="47">
        <v>1000</v>
      </c>
      <c r="M2286" s="22">
        <v>0</v>
      </c>
      <c r="N2286" s="22">
        <v>0</v>
      </c>
    </row>
    <row r="2287" spans="1:14" hidden="1" x14ac:dyDescent="0.25">
      <c r="A2287" s="5" t="s">
        <v>5646</v>
      </c>
      <c r="B2287" s="5" t="s">
        <v>3586</v>
      </c>
      <c r="C2287" s="5" t="s">
        <v>849</v>
      </c>
      <c r="D2287" s="5" t="s">
        <v>3583</v>
      </c>
      <c r="E2287" s="5" t="s">
        <v>3584</v>
      </c>
      <c r="F2287" s="5" t="s">
        <v>853</v>
      </c>
      <c r="G2287" s="5" t="s">
        <v>3585</v>
      </c>
      <c r="H2287" s="51">
        <v>0</v>
      </c>
      <c r="I2287" s="22">
        <v>0</v>
      </c>
      <c r="J2287" s="22">
        <v>10617.12</v>
      </c>
      <c r="K2287" s="22">
        <v>11534.03</v>
      </c>
      <c r="L2287" s="47">
        <v>1000</v>
      </c>
      <c r="M2287" s="22">
        <v>0</v>
      </c>
      <c r="N2287" s="22">
        <v>0</v>
      </c>
    </row>
    <row r="2288" spans="1:14" hidden="1" x14ac:dyDescent="0.25">
      <c r="A2288" s="5" t="s">
        <v>5647</v>
      </c>
      <c r="B2288" s="5" t="s">
        <v>3586</v>
      </c>
      <c r="C2288" s="5" t="s">
        <v>849</v>
      </c>
      <c r="D2288" s="5" t="s">
        <v>3583</v>
      </c>
      <c r="E2288" s="5" t="s">
        <v>3584</v>
      </c>
      <c r="F2288" s="5" t="s">
        <v>853</v>
      </c>
      <c r="G2288" s="5" t="s">
        <v>3585</v>
      </c>
      <c r="H2288" s="51">
        <v>0</v>
      </c>
      <c r="I2288" s="22">
        <v>0</v>
      </c>
      <c r="J2288" s="22">
        <v>2670.04</v>
      </c>
      <c r="K2288" s="22">
        <v>2900.62</v>
      </c>
      <c r="L2288" s="47">
        <v>1000</v>
      </c>
      <c r="M2288" s="22">
        <v>0</v>
      </c>
      <c r="N2288" s="22">
        <v>0</v>
      </c>
    </row>
    <row r="2289" spans="1:14" hidden="1" x14ac:dyDescent="0.25">
      <c r="A2289" s="5" t="s">
        <v>5648</v>
      </c>
      <c r="B2289" s="5" t="s">
        <v>3586</v>
      </c>
      <c r="C2289" s="5" t="s">
        <v>849</v>
      </c>
      <c r="D2289" s="5" t="s">
        <v>3583</v>
      </c>
      <c r="E2289" s="5" t="s">
        <v>3584</v>
      </c>
      <c r="F2289" s="5" t="s">
        <v>853</v>
      </c>
      <c r="G2289" s="5" t="s">
        <v>3585</v>
      </c>
      <c r="H2289" s="51">
        <v>0</v>
      </c>
      <c r="I2289" s="22">
        <v>0</v>
      </c>
      <c r="J2289" s="22">
        <v>1083.6600000000001</v>
      </c>
      <c r="K2289" s="22">
        <v>1177.25</v>
      </c>
      <c r="L2289" s="47">
        <v>1000</v>
      </c>
      <c r="M2289" s="22">
        <v>0</v>
      </c>
      <c r="N2289" s="22">
        <v>0</v>
      </c>
    </row>
    <row r="2290" spans="1:14" hidden="1" x14ac:dyDescent="0.25">
      <c r="A2290" s="5" t="s">
        <v>5649</v>
      </c>
      <c r="B2290" s="5" t="s">
        <v>3596</v>
      </c>
      <c r="C2290" s="5" t="s">
        <v>849</v>
      </c>
      <c r="D2290" s="5" t="s">
        <v>3583</v>
      </c>
      <c r="E2290" s="5" t="s">
        <v>3584</v>
      </c>
      <c r="F2290" s="5" t="s">
        <v>853</v>
      </c>
      <c r="G2290" s="5" t="s">
        <v>3588</v>
      </c>
      <c r="H2290" s="51">
        <v>0</v>
      </c>
      <c r="I2290" s="22">
        <v>0</v>
      </c>
      <c r="J2290" s="22">
        <v>330.32</v>
      </c>
      <c r="K2290" s="22">
        <v>357.56</v>
      </c>
      <c r="L2290" s="47">
        <v>1000</v>
      </c>
      <c r="M2290" s="22">
        <v>0</v>
      </c>
      <c r="N2290" s="22">
        <v>0</v>
      </c>
    </row>
    <row r="2291" spans="1:14" hidden="1" x14ac:dyDescent="0.25">
      <c r="A2291" s="5" t="s">
        <v>5650</v>
      </c>
      <c r="B2291" s="5" t="s">
        <v>3596</v>
      </c>
      <c r="C2291" s="5" t="s">
        <v>849</v>
      </c>
      <c r="D2291" s="5" t="s">
        <v>3583</v>
      </c>
      <c r="E2291" s="5" t="s">
        <v>3584</v>
      </c>
      <c r="F2291" s="5" t="s">
        <v>853</v>
      </c>
      <c r="G2291" s="5" t="s">
        <v>3588</v>
      </c>
      <c r="H2291" s="51">
        <v>0</v>
      </c>
      <c r="I2291" s="22">
        <v>0</v>
      </c>
      <c r="J2291" s="22">
        <v>288.60000000000002</v>
      </c>
      <c r="K2291" s="22">
        <v>292.94</v>
      </c>
      <c r="L2291" s="47">
        <v>1000</v>
      </c>
      <c r="M2291" s="22">
        <v>0</v>
      </c>
      <c r="N2291" s="22">
        <v>0</v>
      </c>
    </row>
    <row r="2292" spans="1:14" hidden="1" x14ac:dyDescent="0.25">
      <c r="A2292" s="5" t="s">
        <v>5651</v>
      </c>
      <c r="B2292" s="5" t="s">
        <v>3596</v>
      </c>
      <c r="C2292" s="5" t="s">
        <v>849</v>
      </c>
      <c r="D2292" s="5" t="s">
        <v>3583</v>
      </c>
      <c r="E2292" s="5" t="s">
        <v>3584</v>
      </c>
      <c r="F2292" s="5" t="s">
        <v>853</v>
      </c>
      <c r="G2292" s="5" t="s">
        <v>3588</v>
      </c>
      <c r="H2292" s="51">
        <v>0</v>
      </c>
      <c r="I2292" s="22">
        <v>0</v>
      </c>
      <c r="J2292" s="22">
        <v>319.32</v>
      </c>
      <c r="K2292" s="22">
        <v>346.9</v>
      </c>
      <c r="L2292" s="47">
        <v>1000</v>
      </c>
      <c r="M2292" s="22">
        <v>0</v>
      </c>
      <c r="N2292" s="22">
        <v>0</v>
      </c>
    </row>
    <row r="2293" spans="1:14" hidden="1" x14ac:dyDescent="0.25">
      <c r="A2293" s="5" t="s">
        <v>5652</v>
      </c>
      <c r="B2293" s="5" t="s">
        <v>3586</v>
      </c>
      <c r="C2293" s="5" t="s">
        <v>849</v>
      </c>
      <c r="D2293" s="5" t="s">
        <v>3583</v>
      </c>
      <c r="E2293" s="5" t="s">
        <v>3584</v>
      </c>
      <c r="F2293" s="5" t="s">
        <v>853</v>
      </c>
      <c r="G2293" s="5" t="s">
        <v>3603</v>
      </c>
      <c r="H2293" s="51">
        <v>0</v>
      </c>
      <c r="I2293" s="22">
        <v>0</v>
      </c>
      <c r="J2293" s="22">
        <v>0</v>
      </c>
      <c r="K2293" s="22">
        <v>1113.57</v>
      </c>
      <c r="L2293" s="47">
        <v>1000</v>
      </c>
      <c r="M2293" s="22">
        <v>0</v>
      </c>
      <c r="N2293" s="22">
        <v>0</v>
      </c>
    </row>
    <row r="2294" spans="1:14" hidden="1" x14ac:dyDescent="0.25">
      <c r="A2294" s="5" t="s">
        <v>5653</v>
      </c>
      <c r="B2294" s="5" t="s">
        <v>3586</v>
      </c>
      <c r="C2294" s="5" t="s">
        <v>849</v>
      </c>
      <c r="D2294" s="5" t="s">
        <v>3583</v>
      </c>
      <c r="E2294" s="5" t="s">
        <v>3584</v>
      </c>
      <c r="F2294" s="5" t="s">
        <v>853</v>
      </c>
      <c r="G2294" s="5" t="s">
        <v>3603</v>
      </c>
      <c r="H2294" s="51">
        <v>0</v>
      </c>
      <c r="I2294" s="22">
        <v>0</v>
      </c>
      <c r="J2294" s="22">
        <v>0</v>
      </c>
      <c r="K2294" s="22">
        <v>1666.72</v>
      </c>
      <c r="L2294" s="47">
        <v>1000</v>
      </c>
      <c r="M2294" s="22">
        <v>0</v>
      </c>
      <c r="N2294" s="22">
        <v>0</v>
      </c>
    </row>
    <row r="2295" spans="1:14" hidden="1" x14ac:dyDescent="0.25">
      <c r="A2295" s="5" t="s">
        <v>5654</v>
      </c>
      <c r="B2295" s="5" t="s">
        <v>3586</v>
      </c>
      <c r="C2295" s="5" t="s">
        <v>849</v>
      </c>
      <c r="D2295" s="5" t="s">
        <v>3583</v>
      </c>
      <c r="E2295" s="5" t="s">
        <v>3584</v>
      </c>
      <c r="F2295" s="5" t="s">
        <v>853</v>
      </c>
      <c r="G2295" s="5" t="s">
        <v>3603</v>
      </c>
      <c r="H2295" s="51">
        <v>0</v>
      </c>
      <c r="I2295" s="22">
        <v>0</v>
      </c>
      <c r="J2295" s="22">
        <v>0</v>
      </c>
      <c r="K2295" s="22">
        <v>1467.21</v>
      </c>
      <c r="L2295" s="47">
        <v>1000</v>
      </c>
      <c r="M2295" s="22">
        <v>0</v>
      </c>
      <c r="N2295" s="22">
        <v>0</v>
      </c>
    </row>
    <row r="2296" spans="1:14" hidden="1" x14ac:dyDescent="0.25">
      <c r="A2296" s="5" t="s">
        <v>5655</v>
      </c>
      <c r="B2296" s="5" t="s">
        <v>3606</v>
      </c>
      <c r="C2296" s="5" t="s">
        <v>849</v>
      </c>
      <c r="D2296" s="5" t="s">
        <v>3583</v>
      </c>
      <c r="E2296" s="5" t="s">
        <v>3584</v>
      </c>
      <c r="F2296" s="5" t="s">
        <v>853</v>
      </c>
      <c r="G2296" s="5" t="s">
        <v>3588</v>
      </c>
      <c r="H2296" s="51">
        <v>0</v>
      </c>
      <c r="I2296" s="22">
        <v>0</v>
      </c>
      <c r="J2296" s="22">
        <v>262.95</v>
      </c>
      <c r="K2296" s="22">
        <v>277.33999999999997</v>
      </c>
      <c r="L2296" s="47">
        <v>1000</v>
      </c>
      <c r="M2296" s="22">
        <v>0</v>
      </c>
      <c r="N2296" s="22">
        <v>0</v>
      </c>
    </row>
    <row r="2297" spans="1:14" hidden="1" x14ac:dyDescent="0.25">
      <c r="A2297" s="5" t="s">
        <v>5656</v>
      </c>
      <c r="B2297" s="5" t="s">
        <v>3582</v>
      </c>
      <c r="C2297" s="5" t="s">
        <v>849</v>
      </c>
      <c r="D2297" s="5" t="s">
        <v>3583</v>
      </c>
      <c r="E2297" s="5" t="s">
        <v>3584</v>
      </c>
      <c r="F2297" s="5" t="s">
        <v>851</v>
      </c>
      <c r="G2297" s="5" t="s">
        <v>3603</v>
      </c>
      <c r="H2297" s="51">
        <v>0</v>
      </c>
      <c r="I2297" s="22">
        <v>0</v>
      </c>
      <c r="J2297" s="22">
        <v>3188.93</v>
      </c>
      <c r="K2297" s="22">
        <v>3878.79</v>
      </c>
      <c r="L2297" s="47">
        <v>1000</v>
      </c>
      <c r="M2297" s="22">
        <v>0</v>
      </c>
      <c r="N2297" s="22">
        <v>0</v>
      </c>
    </row>
    <row r="2298" spans="1:14" hidden="1" x14ac:dyDescent="0.25">
      <c r="A2298" s="5" t="s">
        <v>5656</v>
      </c>
      <c r="B2298" s="5" t="s">
        <v>3586</v>
      </c>
      <c r="C2298" s="5" t="s">
        <v>849</v>
      </c>
      <c r="D2298" s="5" t="s">
        <v>3583</v>
      </c>
      <c r="E2298" s="5" t="s">
        <v>3584</v>
      </c>
      <c r="F2298" s="5" t="s">
        <v>853</v>
      </c>
      <c r="G2298" s="5" t="s">
        <v>3603</v>
      </c>
      <c r="H2298" s="51">
        <v>0</v>
      </c>
      <c r="I2298" s="22">
        <v>0</v>
      </c>
      <c r="J2298" s="22">
        <v>2635.35</v>
      </c>
      <c r="K2298" s="22">
        <v>3705.11</v>
      </c>
      <c r="L2298" s="47">
        <v>1000</v>
      </c>
      <c r="M2298" s="22">
        <v>0</v>
      </c>
      <c r="N2298" s="22">
        <v>0</v>
      </c>
    </row>
    <row r="2299" spans="1:14" hidden="1" x14ac:dyDescent="0.25">
      <c r="A2299" s="5" t="s">
        <v>5657</v>
      </c>
      <c r="B2299" s="5" t="s">
        <v>3586</v>
      </c>
      <c r="C2299" s="5" t="s">
        <v>849</v>
      </c>
      <c r="D2299" s="5" t="s">
        <v>3583</v>
      </c>
      <c r="E2299" s="5" t="s">
        <v>3584</v>
      </c>
      <c r="F2299" s="5" t="s">
        <v>851</v>
      </c>
      <c r="G2299" s="5" t="s">
        <v>3585</v>
      </c>
      <c r="H2299" s="51">
        <v>6479.2</v>
      </c>
      <c r="I2299" s="22">
        <v>10851.77</v>
      </c>
      <c r="J2299" s="22">
        <v>1674.86</v>
      </c>
      <c r="K2299" s="22">
        <v>1689.1</v>
      </c>
      <c r="L2299" s="47">
        <v>1000</v>
      </c>
      <c r="M2299" s="22">
        <v>10851.77</v>
      </c>
      <c r="N2299" s="22">
        <v>0</v>
      </c>
    </row>
    <row r="2300" spans="1:14" hidden="1" x14ac:dyDescent="0.25">
      <c r="A2300" s="5" t="s">
        <v>5657</v>
      </c>
      <c r="B2300" s="5" t="s">
        <v>3592</v>
      </c>
      <c r="C2300" s="5" t="s">
        <v>849</v>
      </c>
      <c r="D2300" s="5" t="s">
        <v>3583</v>
      </c>
      <c r="E2300" s="5" t="s">
        <v>3584</v>
      </c>
      <c r="F2300" s="5" t="s">
        <v>853</v>
      </c>
      <c r="G2300" s="5" t="s">
        <v>3585</v>
      </c>
      <c r="H2300" s="51">
        <v>0</v>
      </c>
      <c r="I2300" s="22">
        <v>0</v>
      </c>
      <c r="J2300" s="22">
        <v>0</v>
      </c>
      <c r="K2300" s="22">
        <v>1417.5</v>
      </c>
      <c r="L2300" s="47">
        <v>1000</v>
      </c>
      <c r="M2300" s="22">
        <v>0</v>
      </c>
      <c r="N2300" s="22">
        <v>0</v>
      </c>
    </row>
    <row r="2301" spans="1:14" hidden="1" x14ac:dyDescent="0.25">
      <c r="A2301" s="5" t="s">
        <v>5658</v>
      </c>
      <c r="B2301" s="5" t="s">
        <v>3586</v>
      </c>
      <c r="C2301" s="5" t="s">
        <v>849</v>
      </c>
      <c r="D2301" s="5" t="s">
        <v>3583</v>
      </c>
      <c r="E2301" s="5" t="s">
        <v>3584</v>
      </c>
      <c r="F2301" s="5" t="s">
        <v>853</v>
      </c>
      <c r="G2301" s="5" t="s">
        <v>3585</v>
      </c>
      <c r="H2301" s="51">
        <v>0</v>
      </c>
      <c r="I2301" s="22">
        <v>0</v>
      </c>
      <c r="J2301" s="22">
        <v>2408.1799999999998</v>
      </c>
      <c r="K2301" s="22">
        <v>2234.2600000000002</v>
      </c>
      <c r="L2301" s="47">
        <v>1000</v>
      </c>
      <c r="M2301" s="22">
        <v>0</v>
      </c>
      <c r="N2301" s="22">
        <v>0</v>
      </c>
    </row>
    <row r="2302" spans="1:14" hidden="1" x14ac:dyDescent="0.25">
      <c r="A2302" s="5" t="s">
        <v>5659</v>
      </c>
      <c r="B2302" s="5" t="s">
        <v>3582</v>
      </c>
      <c r="C2302" s="5" t="s">
        <v>849</v>
      </c>
      <c r="D2302" s="5" t="s">
        <v>3583</v>
      </c>
      <c r="E2302" s="5" t="s">
        <v>3584</v>
      </c>
      <c r="F2302" s="5" t="s">
        <v>853</v>
      </c>
      <c r="G2302" s="5" t="s">
        <v>3585</v>
      </c>
      <c r="H2302" s="51">
        <v>0</v>
      </c>
      <c r="I2302" s="22">
        <v>0</v>
      </c>
      <c r="J2302" s="22">
        <v>1453.33</v>
      </c>
      <c r="K2302" s="22">
        <v>1532.86</v>
      </c>
      <c r="L2302" s="47">
        <v>1000</v>
      </c>
      <c r="M2302" s="22">
        <v>0</v>
      </c>
      <c r="N2302" s="22">
        <v>0</v>
      </c>
    </row>
    <row r="2303" spans="1:14" hidden="1" x14ac:dyDescent="0.25">
      <c r="A2303" s="5" t="s">
        <v>5659</v>
      </c>
      <c r="B2303" s="5" t="s">
        <v>3586</v>
      </c>
      <c r="C2303" s="5" t="s">
        <v>849</v>
      </c>
      <c r="D2303" s="5" t="s">
        <v>3583</v>
      </c>
      <c r="E2303" s="5" t="s">
        <v>3584</v>
      </c>
      <c r="F2303" s="5" t="s">
        <v>851</v>
      </c>
      <c r="G2303" s="5" t="s">
        <v>3585</v>
      </c>
      <c r="H2303" s="51">
        <v>46803.199999999997</v>
      </c>
      <c r="I2303" s="22">
        <v>46091.03</v>
      </c>
      <c r="J2303" s="22">
        <v>984.78</v>
      </c>
      <c r="K2303" s="22">
        <v>852.77</v>
      </c>
      <c r="L2303" s="47">
        <v>1000</v>
      </c>
      <c r="M2303" s="22">
        <v>46091.03</v>
      </c>
      <c r="N2303" s="22">
        <v>0</v>
      </c>
    </row>
    <row r="2304" spans="1:14" hidden="1" x14ac:dyDescent="0.25">
      <c r="A2304" s="5" t="s">
        <v>5660</v>
      </c>
      <c r="B2304" s="5" t="s">
        <v>3596</v>
      </c>
      <c r="C2304" s="5" t="s">
        <v>849</v>
      </c>
      <c r="D2304" s="5" t="s">
        <v>3583</v>
      </c>
      <c r="E2304" s="5" t="s">
        <v>3584</v>
      </c>
      <c r="F2304" s="5" t="s">
        <v>853</v>
      </c>
      <c r="G2304" s="5" t="s">
        <v>3588</v>
      </c>
      <c r="H2304" s="51">
        <v>0</v>
      </c>
      <c r="I2304" s="22">
        <v>0</v>
      </c>
      <c r="J2304" s="22">
        <v>228.28</v>
      </c>
      <c r="K2304" s="22">
        <v>240.77</v>
      </c>
      <c r="L2304" s="47">
        <v>1000</v>
      </c>
      <c r="M2304" s="22">
        <v>0</v>
      </c>
      <c r="N2304" s="22">
        <v>0</v>
      </c>
    </row>
    <row r="2305" spans="1:14" hidden="1" x14ac:dyDescent="0.25">
      <c r="A2305" s="5" t="s">
        <v>5661</v>
      </c>
      <c r="B2305" s="5" t="s">
        <v>3596</v>
      </c>
      <c r="C2305" s="5" t="s">
        <v>849</v>
      </c>
      <c r="D2305" s="5" t="s">
        <v>3583</v>
      </c>
      <c r="E2305" s="5" t="s">
        <v>3584</v>
      </c>
      <c r="F2305" s="5" t="s">
        <v>853</v>
      </c>
      <c r="G2305" s="5" t="s">
        <v>3588</v>
      </c>
      <c r="H2305" s="51">
        <v>0</v>
      </c>
      <c r="I2305" s="22">
        <v>0</v>
      </c>
      <c r="J2305" s="22">
        <v>216.67</v>
      </c>
      <c r="K2305" s="22">
        <v>228.53</v>
      </c>
      <c r="L2305" s="47">
        <v>1000</v>
      </c>
      <c r="M2305" s="22">
        <v>0</v>
      </c>
      <c r="N2305" s="22">
        <v>0</v>
      </c>
    </row>
    <row r="2306" spans="1:14" hidden="1" x14ac:dyDescent="0.25">
      <c r="A2306" s="5" t="s">
        <v>5662</v>
      </c>
      <c r="B2306" s="5" t="s">
        <v>3586</v>
      </c>
      <c r="C2306" s="5" t="s">
        <v>849</v>
      </c>
      <c r="D2306" s="5" t="s">
        <v>3583</v>
      </c>
      <c r="E2306" s="5" t="s">
        <v>3584</v>
      </c>
      <c r="F2306" s="5" t="s">
        <v>853</v>
      </c>
      <c r="G2306" s="5" t="s">
        <v>3588</v>
      </c>
      <c r="H2306" s="51">
        <v>0</v>
      </c>
      <c r="I2306" s="22">
        <v>0</v>
      </c>
      <c r="J2306" s="22">
        <v>21.58</v>
      </c>
      <c r="K2306" s="22">
        <v>23.45</v>
      </c>
      <c r="L2306" s="47">
        <v>1000</v>
      </c>
      <c r="M2306" s="22">
        <v>0</v>
      </c>
      <c r="N2306" s="22">
        <v>0</v>
      </c>
    </row>
    <row r="2307" spans="1:14" hidden="1" x14ac:dyDescent="0.25">
      <c r="A2307" s="5" t="s">
        <v>5663</v>
      </c>
      <c r="B2307" s="5" t="s">
        <v>3586</v>
      </c>
      <c r="C2307" s="5" t="s">
        <v>849</v>
      </c>
      <c r="D2307" s="5" t="s">
        <v>3583</v>
      </c>
      <c r="E2307" s="5" t="s">
        <v>3584</v>
      </c>
      <c r="F2307" s="5" t="s">
        <v>853</v>
      </c>
      <c r="G2307" s="5" t="s">
        <v>3588</v>
      </c>
      <c r="H2307" s="51">
        <v>0</v>
      </c>
      <c r="I2307" s="22">
        <v>0</v>
      </c>
      <c r="J2307" s="22">
        <v>53.1</v>
      </c>
      <c r="K2307" s="22">
        <v>57.68</v>
      </c>
      <c r="L2307" s="47">
        <v>1000</v>
      </c>
      <c r="M2307" s="22">
        <v>0</v>
      </c>
      <c r="N2307" s="22">
        <v>0</v>
      </c>
    </row>
    <row r="2308" spans="1:14" hidden="1" x14ac:dyDescent="0.25">
      <c r="A2308" s="5" t="s">
        <v>5664</v>
      </c>
      <c r="B2308" s="5" t="s">
        <v>3586</v>
      </c>
      <c r="C2308" s="5" t="s">
        <v>849</v>
      </c>
      <c r="D2308" s="5" t="s">
        <v>3583</v>
      </c>
      <c r="E2308" s="5" t="s">
        <v>3584</v>
      </c>
      <c r="F2308" s="5" t="s">
        <v>853</v>
      </c>
      <c r="G2308" s="5" t="s">
        <v>3588</v>
      </c>
      <c r="H2308" s="51">
        <v>0</v>
      </c>
      <c r="I2308" s="22">
        <v>0</v>
      </c>
      <c r="J2308" s="22">
        <v>239.11</v>
      </c>
      <c r="K2308" s="22">
        <v>259.76</v>
      </c>
      <c r="L2308" s="47">
        <v>1000</v>
      </c>
      <c r="M2308" s="22">
        <v>0</v>
      </c>
      <c r="N2308" s="22">
        <v>0</v>
      </c>
    </row>
    <row r="2309" spans="1:14" hidden="1" x14ac:dyDescent="0.25">
      <c r="A2309" s="5" t="s">
        <v>5665</v>
      </c>
      <c r="B2309" s="5" t="s">
        <v>3586</v>
      </c>
      <c r="C2309" s="5" t="s">
        <v>849</v>
      </c>
      <c r="D2309" s="5" t="s">
        <v>3583</v>
      </c>
      <c r="E2309" s="5" t="s">
        <v>3584</v>
      </c>
      <c r="F2309" s="5" t="s">
        <v>853</v>
      </c>
      <c r="G2309" s="5" t="s">
        <v>3588</v>
      </c>
      <c r="H2309" s="51">
        <v>0</v>
      </c>
      <c r="I2309" s="22">
        <v>0</v>
      </c>
      <c r="J2309" s="22">
        <v>123.79</v>
      </c>
      <c r="K2309" s="22">
        <v>134.47999999999999</v>
      </c>
      <c r="L2309" s="47">
        <v>1000</v>
      </c>
      <c r="M2309" s="22">
        <v>0</v>
      </c>
      <c r="N2309" s="22">
        <v>0</v>
      </c>
    </row>
    <row r="2310" spans="1:14" hidden="1" x14ac:dyDescent="0.25">
      <c r="A2310" s="5" t="s">
        <v>5666</v>
      </c>
      <c r="B2310" s="5" t="s">
        <v>3596</v>
      </c>
      <c r="C2310" s="5" t="s">
        <v>849</v>
      </c>
      <c r="D2310" s="5" t="s">
        <v>3583</v>
      </c>
      <c r="E2310" s="5" t="s">
        <v>3584</v>
      </c>
      <c r="F2310" s="5" t="s">
        <v>853</v>
      </c>
      <c r="G2310" s="5" t="s">
        <v>3588</v>
      </c>
      <c r="H2310" s="51">
        <v>0</v>
      </c>
      <c r="I2310" s="22">
        <v>0</v>
      </c>
      <c r="J2310" s="22">
        <v>456.67</v>
      </c>
      <c r="K2310" s="22">
        <v>496.11</v>
      </c>
      <c r="L2310" s="47">
        <v>1000</v>
      </c>
      <c r="M2310" s="22">
        <v>0</v>
      </c>
      <c r="N2310" s="22">
        <v>0</v>
      </c>
    </row>
    <row r="2311" spans="1:14" hidden="1" x14ac:dyDescent="0.25">
      <c r="A2311" s="5" t="s">
        <v>5667</v>
      </c>
      <c r="B2311" s="5" t="s">
        <v>3596</v>
      </c>
      <c r="C2311" s="5" t="s">
        <v>849</v>
      </c>
      <c r="D2311" s="5" t="s">
        <v>3583</v>
      </c>
      <c r="E2311" s="5" t="s">
        <v>3584</v>
      </c>
      <c r="F2311" s="5" t="s">
        <v>853</v>
      </c>
      <c r="G2311" s="5" t="s">
        <v>3588</v>
      </c>
      <c r="H2311" s="51">
        <v>0</v>
      </c>
      <c r="I2311" s="22">
        <v>0</v>
      </c>
      <c r="J2311" s="22">
        <v>435.12</v>
      </c>
      <c r="K2311" s="22">
        <v>458.93</v>
      </c>
      <c r="L2311" s="47">
        <v>1000</v>
      </c>
      <c r="M2311" s="22">
        <v>0</v>
      </c>
      <c r="N2311" s="22">
        <v>0</v>
      </c>
    </row>
    <row r="2312" spans="1:14" hidden="1" x14ac:dyDescent="0.25">
      <c r="A2312" s="5" t="s">
        <v>5668</v>
      </c>
      <c r="B2312" s="5" t="s">
        <v>3586</v>
      </c>
      <c r="C2312" s="5" t="s">
        <v>849</v>
      </c>
      <c r="D2312" s="5" t="s">
        <v>3583</v>
      </c>
      <c r="E2312" s="5" t="s">
        <v>3584</v>
      </c>
      <c r="F2312" s="5" t="s">
        <v>853</v>
      </c>
      <c r="G2312" s="5" t="s">
        <v>3603</v>
      </c>
      <c r="H2312" s="51">
        <v>0</v>
      </c>
      <c r="I2312" s="22">
        <v>0</v>
      </c>
      <c r="J2312" s="22">
        <v>3532.85</v>
      </c>
      <c r="K2312" s="22">
        <v>4546.3500000000004</v>
      </c>
      <c r="L2312" s="47">
        <v>1000</v>
      </c>
      <c r="M2312" s="22">
        <v>0</v>
      </c>
      <c r="N2312" s="22">
        <v>0</v>
      </c>
    </row>
    <row r="2313" spans="1:14" hidden="1" x14ac:dyDescent="0.25">
      <c r="A2313" s="5" t="s">
        <v>5669</v>
      </c>
      <c r="B2313" s="5" t="s">
        <v>3586</v>
      </c>
      <c r="C2313" s="5" t="s">
        <v>849</v>
      </c>
      <c r="D2313" s="5" t="s">
        <v>3583</v>
      </c>
      <c r="E2313" s="5" t="s">
        <v>3584</v>
      </c>
      <c r="F2313" s="5" t="s">
        <v>853</v>
      </c>
      <c r="G2313" s="5" t="s">
        <v>3603</v>
      </c>
      <c r="H2313" s="51">
        <v>0</v>
      </c>
      <c r="I2313" s="22">
        <v>0</v>
      </c>
      <c r="J2313" s="22">
        <v>0</v>
      </c>
      <c r="K2313" s="22">
        <v>1380.22</v>
      </c>
      <c r="L2313" s="47">
        <v>1000</v>
      </c>
      <c r="M2313" s="22">
        <v>0</v>
      </c>
      <c r="N2313" s="22">
        <v>0</v>
      </c>
    </row>
    <row r="2314" spans="1:14" hidden="1" x14ac:dyDescent="0.25">
      <c r="A2314" s="5" t="s">
        <v>5670</v>
      </c>
      <c r="B2314" s="5" t="s">
        <v>3586</v>
      </c>
      <c r="C2314" s="5" t="s">
        <v>849</v>
      </c>
      <c r="D2314" s="5" t="s">
        <v>3583</v>
      </c>
      <c r="E2314" s="5" t="s">
        <v>3584</v>
      </c>
      <c r="F2314" s="5" t="s">
        <v>853</v>
      </c>
      <c r="G2314" s="5" t="s">
        <v>3603</v>
      </c>
      <c r="H2314" s="51">
        <v>0</v>
      </c>
      <c r="I2314" s="22">
        <v>0</v>
      </c>
      <c r="J2314" s="22">
        <v>0</v>
      </c>
      <c r="K2314" s="22">
        <v>1839.15</v>
      </c>
      <c r="L2314" s="47">
        <v>1000</v>
      </c>
      <c r="M2314" s="22">
        <v>0</v>
      </c>
      <c r="N2314" s="22">
        <v>0</v>
      </c>
    </row>
    <row r="2315" spans="1:14" hidden="1" x14ac:dyDescent="0.25">
      <c r="A2315" s="5" t="s">
        <v>5671</v>
      </c>
      <c r="B2315" s="5" t="s">
        <v>3582</v>
      </c>
      <c r="C2315" s="5" t="s">
        <v>849</v>
      </c>
      <c r="D2315" s="5" t="s">
        <v>3583</v>
      </c>
      <c r="E2315" s="5" t="s">
        <v>3584</v>
      </c>
      <c r="F2315" s="5" t="s">
        <v>851</v>
      </c>
      <c r="G2315" s="5" t="s">
        <v>3585</v>
      </c>
      <c r="H2315" s="51">
        <v>572</v>
      </c>
      <c r="I2315" s="22">
        <v>2972.14</v>
      </c>
      <c r="J2315" s="22">
        <v>5196.05</v>
      </c>
      <c r="K2315" s="22">
        <v>6471.48</v>
      </c>
      <c r="L2315" s="47">
        <v>1000</v>
      </c>
      <c r="M2315" s="22">
        <v>2972.14</v>
      </c>
      <c r="N2315" s="22">
        <v>0</v>
      </c>
    </row>
    <row r="2316" spans="1:14" x14ac:dyDescent="0.25">
      <c r="A2316" s="5" t="s">
        <v>5672</v>
      </c>
      <c r="B2316" s="5" t="s">
        <v>3590</v>
      </c>
      <c r="C2316" s="5" t="s">
        <v>849</v>
      </c>
      <c r="D2316" s="5" t="s">
        <v>3583</v>
      </c>
      <c r="E2316" s="5" t="s">
        <v>3584</v>
      </c>
      <c r="F2316" s="5" t="s">
        <v>851</v>
      </c>
      <c r="G2316" s="5" t="s">
        <v>3585</v>
      </c>
      <c r="H2316" s="51">
        <v>0</v>
      </c>
      <c r="I2316" s="22">
        <v>0</v>
      </c>
      <c r="J2316" s="22">
        <v>24650.99</v>
      </c>
      <c r="K2316" s="22">
        <v>13124.3</v>
      </c>
      <c r="L2316" s="47">
        <v>1000</v>
      </c>
      <c r="M2316" s="22">
        <v>0</v>
      </c>
      <c r="N2316" s="22">
        <v>0</v>
      </c>
    </row>
    <row r="2317" spans="1:14" hidden="1" x14ac:dyDescent="0.25">
      <c r="A2317" s="5" t="s">
        <v>5673</v>
      </c>
      <c r="B2317" s="5" t="s">
        <v>3586</v>
      </c>
      <c r="C2317" s="5" t="s">
        <v>849</v>
      </c>
      <c r="D2317" s="5" t="s">
        <v>3583</v>
      </c>
      <c r="E2317" s="5" t="s">
        <v>3584</v>
      </c>
      <c r="F2317" s="5" t="s">
        <v>853</v>
      </c>
      <c r="G2317" s="5" t="s">
        <v>3603</v>
      </c>
      <c r="H2317" s="51">
        <v>0</v>
      </c>
      <c r="I2317" s="22">
        <v>0</v>
      </c>
      <c r="J2317" s="22">
        <v>0</v>
      </c>
      <c r="K2317" s="22">
        <v>497.71</v>
      </c>
      <c r="L2317" s="47">
        <v>1000</v>
      </c>
      <c r="M2317" s="22">
        <v>0</v>
      </c>
      <c r="N2317" s="22">
        <v>0</v>
      </c>
    </row>
    <row r="2318" spans="1:14" hidden="1" x14ac:dyDescent="0.25">
      <c r="A2318" s="5" t="s">
        <v>5674</v>
      </c>
      <c r="B2318" s="5" t="s">
        <v>3586</v>
      </c>
      <c r="C2318" s="5" t="s">
        <v>849</v>
      </c>
      <c r="D2318" s="5" t="s">
        <v>3583</v>
      </c>
      <c r="E2318" s="5" t="s">
        <v>3584</v>
      </c>
      <c r="F2318" s="5" t="s">
        <v>853</v>
      </c>
      <c r="G2318" s="5" t="s">
        <v>3603</v>
      </c>
      <c r="H2318" s="51">
        <v>0</v>
      </c>
      <c r="I2318" s="22">
        <v>0</v>
      </c>
      <c r="J2318" s="22">
        <v>6185.47</v>
      </c>
      <c r="K2318" s="22">
        <v>8097.98</v>
      </c>
      <c r="L2318" s="47">
        <v>1000</v>
      </c>
      <c r="M2318" s="22">
        <v>0</v>
      </c>
      <c r="N2318" s="22">
        <v>0</v>
      </c>
    </row>
    <row r="2319" spans="1:14" hidden="1" x14ac:dyDescent="0.25">
      <c r="A2319" s="5" t="s">
        <v>5675</v>
      </c>
      <c r="B2319" s="5" t="s">
        <v>3586</v>
      </c>
      <c r="C2319" s="5" t="s">
        <v>849</v>
      </c>
      <c r="D2319" s="5" t="s">
        <v>3583</v>
      </c>
      <c r="E2319" s="5" t="s">
        <v>3584</v>
      </c>
      <c r="F2319" s="5" t="s">
        <v>853</v>
      </c>
      <c r="G2319" s="5" t="s">
        <v>3603</v>
      </c>
      <c r="H2319" s="51">
        <v>0</v>
      </c>
      <c r="I2319" s="22">
        <v>0</v>
      </c>
      <c r="J2319" s="22">
        <v>0</v>
      </c>
      <c r="K2319" s="22">
        <v>909.37</v>
      </c>
      <c r="L2319" s="47">
        <v>1000</v>
      </c>
      <c r="M2319" s="22">
        <v>0</v>
      </c>
      <c r="N2319" s="22">
        <v>0</v>
      </c>
    </row>
    <row r="2320" spans="1:14" hidden="1" x14ac:dyDescent="0.25">
      <c r="A2320" s="5" t="s">
        <v>5676</v>
      </c>
      <c r="B2320" s="5" t="s">
        <v>3586</v>
      </c>
      <c r="C2320" s="5" t="s">
        <v>849</v>
      </c>
      <c r="D2320" s="5" t="s">
        <v>3583</v>
      </c>
      <c r="E2320" s="5" t="s">
        <v>3584</v>
      </c>
      <c r="F2320" s="5" t="s">
        <v>853</v>
      </c>
      <c r="G2320" s="5" t="s">
        <v>3603</v>
      </c>
      <c r="H2320" s="51">
        <v>0</v>
      </c>
      <c r="I2320" s="22">
        <v>0</v>
      </c>
      <c r="J2320" s="22">
        <v>0</v>
      </c>
      <c r="K2320" s="22">
        <v>11379.27</v>
      </c>
      <c r="L2320" s="47">
        <v>1000</v>
      </c>
      <c r="M2320" s="22">
        <v>0</v>
      </c>
      <c r="N2320" s="22">
        <v>0</v>
      </c>
    </row>
    <row r="2321" spans="1:14" hidden="1" x14ac:dyDescent="0.25">
      <c r="A2321" s="5" t="s">
        <v>5677</v>
      </c>
      <c r="B2321" s="5" t="s">
        <v>3586</v>
      </c>
      <c r="C2321" s="5" t="s">
        <v>849</v>
      </c>
      <c r="D2321" s="5" t="s">
        <v>3583</v>
      </c>
      <c r="E2321" s="5" t="s">
        <v>3584</v>
      </c>
      <c r="F2321" s="5" t="s">
        <v>853</v>
      </c>
      <c r="G2321" s="5" t="s">
        <v>3603</v>
      </c>
      <c r="H2321" s="51">
        <v>0</v>
      </c>
      <c r="I2321" s="22">
        <v>0</v>
      </c>
      <c r="J2321" s="22">
        <v>0</v>
      </c>
      <c r="K2321" s="22">
        <v>6194.84</v>
      </c>
      <c r="L2321" s="47">
        <v>1000</v>
      </c>
      <c r="M2321" s="22">
        <v>0</v>
      </c>
      <c r="N2321" s="22">
        <v>0</v>
      </c>
    </row>
    <row r="2322" spans="1:14" hidden="1" x14ac:dyDescent="0.25">
      <c r="A2322" s="5" t="s">
        <v>5678</v>
      </c>
      <c r="B2322" s="5" t="s">
        <v>3586</v>
      </c>
      <c r="C2322" s="5" t="s">
        <v>849</v>
      </c>
      <c r="D2322" s="5" t="s">
        <v>3583</v>
      </c>
      <c r="E2322" s="5" t="s">
        <v>3584</v>
      </c>
      <c r="F2322" s="5" t="s">
        <v>853</v>
      </c>
      <c r="G2322" s="5" t="s">
        <v>3603</v>
      </c>
      <c r="H2322" s="51">
        <v>0</v>
      </c>
      <c r="I2322" s="22">
        <v>0</v>
      </c>
      <c r="J2322" s="22">
        <v>0</v>
      </c>
      <c r="K2322" s="22">
        <v>7292.03</v>
      </c>
      <c r="L2322" s="47">
        <v>1000</v>
      </c>
      <c r="M2322" s="22">
        <v>0</v>
      </c>
      <c r="N2322" s="22">
        <v>0</v>
      </c>
    </row>
    <row r="2323" spans="1:14" hidden="1" x14ac:dyDescent="0.25">
      <c r="A2323" s="5" t="s">
        <v>5679</v>
      </c>
      <c r="B2323" s="5" t="s">
        <v>3586</v>
      </c>
      <c r="C2323" s="5" t="s">
        <v>849</v>
      </c>
      <c r="D2323" s="5" t="s">
        <v>3583</v>
      </c>
      <c r="E2323" s="5" t="s">
        <v>3584</v>
      </c>
      <c r="F2323" s="5" t="s">
        <v>853</v>
      </c>
      <c r="G2323" s="5" t="s">
        <v>3603</v>
      </c>
      <c r="H2323" s="51">
        <v>0</v>
      </c>
      <c r="I2323" s="22">
        <v>0</v>
      </c>
      <c r="J2323" s="22">
        <v>0</v>
      </c>
      <c r="K2323" s="22">
        <v>10764.44</v>
      </c>
      <c r="L2323" s="47">
        <v>1000</v>
      </c>
      <c r="M2323" s="22">
        <v>0</v>
      </c>
      <c r="N2323" s="22">
        <v>0</v>
      </c>
    </row>
    <row r="2324" spans="1:14" hidden="1" x14ac:dyDescent="0.25">
      <c r="A2324" s="5" t="s">
        <v>5680</v>
      </c>
      <c r="B2324" s="5" t="s">
        <v>3586</v>
      </c>
      <c r="C2324" s="5" t="s">
        <v>849</v>
      </c>
      <c r="D2324" s="5" t="s">
        <v>3583</v>
      </c>
      <c r="E2324" s="5" t="s">
        <v>3584</v>
      </c>
      <c r="F2324" s="5" t="s">
        <v>853</v>
      </c>
      <c r="G2324" s="5" t="s">
        <v>3603</v>
      </c>
      <c r="H2324" s="51">
        <v>0</v>
      </c>
      <c r="I2324" s="22">
        <v>0</v>
      </c>
      <c r="J2324" s="22">
        <v>0</v>
      </c>
      <c r="K2324" s="22">
        <v>6744.58</v>
      </c>
      <c r="L2324" s="47">
        <v>1000</v>
      </c>
      <c r="M2324" s="22">
        <v>0</v>
      </c>
      <c r="N2324" s="22">
        <v>0</v>
      </c>
    </row>
    <row r="2325" spans="1:14" hidden="1" x14ac:dyDescent="0.25">
      <c r="A2325" s="5" t="s">
        <v>5681</v>
      </c>
      <c r="B2325" s="5" t="s">
        <v>3586</v>
      </c>
      <c r="C2325" s="5" t="s">
        <v>849</v>
      </c>
      <c r="D2325" s="5" t="s">
        <v>3583</v>
      </c>
      <c r="E2325" s="5" t="s">
        <v>3584</v>
      </c>
      <c r="F2325" s="5" t="s">
        <v>853</v>
      </c>
      <c r="G2325" s="5" t="s">
        <v>3603</v>
      </c>
      <c r="H2325" s="51">
        <v>0</v>
      </c>
      <c r="I2325" s="22">
        <v>0</v>
      </c>
      <c r="J2325" s="22">
        <v>0</v>
      </c>
      <c r="K2325" s="22">
        <v>5629.7</v>
      </c>
      <c r="L2325" s="47">
        <v>1000</v>
      </c>
      <c r="M2325" s="22">
        <v>0</v>
      </c>
      <c r="N2325" s="22">
        <v>0</v>
      </c>
    </row>
    <row r="2326" spans="1:14" hidden="1" x14ac:dyDescent="0.25">
      <c r="A2326" s="5" t="s">
        <v>5682</v>
      </c>
      <c r="B2326" s="5" t="s">
        <v>3586</v>
      </c>
      <c r="C2326" s="5" t="s">
        <v>849</v>
      </c>
      <c r="D2326" s="5" t="s">
        <v>3583</v>
      </c>
      <c r="E2326" s="5" t="s">
        <v>3584</v>
      </c>
      <c r="F2326" s="5" t="s">
        <v>853</v>
      </c>
      <c r="G2326" s="5" t="s">
        <v>3603</v>
      </c>
      <c r="H2326" s="51">
        <v>0</v>
      </c>
      <c r="I2326" s="22">
        <v>0</v>
      </c>
      <c r="J2326" s="22">
        <v>0</v>
      </c>
      <c r="K2326" s="22">
        <v>8147.24</v>
      </c>
      <c r="L2326" s="47">
        <v>1000</v>
      </c>
      <c r="M2326" s="22">
        <v>0</v>
      </c>
      <c r="N2326" s="22">
        <v>0</v>
      </c>
    </row>
    <row r="2327" spans="1:14" hidden="1" x14ac:dyDescent="0.25">
      <c r="A2327" s="5" t="s">
        <v>5683</v>
      </c>
      <c r="B2327" s="5" t="s">
        <v>3586</v>
      </c>
      <c r="C2327" s="5" t="s">
        <v>849</v>
      </c>
      <c r="D2327" s="5" t="s">
        <v>3583</v>
      </c>
      <c r="E2327" s="5" t="s">
        <v>3584</v>
      </c>
      <c r="F2327" s="5" t="s">
        <v>853</v>
      </c>
      <c r="G2327" s="5" t="s">
        <v>3603</v>
      </c>
      <c r="H2327" s="51">
        <v>0</v>
      </c>
      <c r="I2327" s="22">
        <v>0</v>
      </c>
      <c r="J2327" s="22">
        <v>0</v>
      </c>
      <c r="K2327" s="22">
        <v>1298.25</v>
      </c>
      <c r="L2327" s="47">
        <v>1000</v>
      </c>
      <c r="M2327" s="22">
        <v>0</v>
      </c>
      <c r="N2327" s="22">
        <v>0</v>
      </c>
    </row>
    <row r="2328" spans="1:14" hidden="1" x14ac:dyDescent="0.25">
      <c r="A2328" s="5" t="s">
        <v>5683</v>
      </c>
      <c r="B2328" s="5" t="s">
        <v>3597</v>
      </c>
      <c r="C2328" s="5" t="s">
        <v>849</v>
      </c>
      <c r="D2328" s="5" t="s">
        <v>3583</v>
      </c>
      <c r="E2328" s="5" t="s">
        <v>3584</v>
      </c>
      <c r="F2328" s="5" t="s">
        <v>853</v>
      </c>
      <c r="G2328" s="5" t="s">
        <v>3603</v>
      </c>
      <c r="H2328" s="51">
        <v>0</v>
      </c>
      <c r="I2328" s="22">
        <v>0</v>
      </c>
      <c r="J2328" s="22">
        <v>0</v>
      </c>
      <c r="K2328" s="22">
        <v>1232.44</v>
      </c>
      <c r="L2328" s="47">
        <v>1000</v>
      </c>
      <c r="M2328" s="22">
        <v>0</v>
      </c>
      <c r="N2328" s="22">
        <v>0</v>
      </c>
    </row>
    <row r="2329" spans="1:14" hidden="1" x14ac:dyDescent="0.25">
      <c r="A2329" s="5" t="s">
        <v>5683</v>
      </c>
      <c r="B2329" s="5" t="s">
        <v>3592</v>
      </c>
      <c r="C2329" s="5" t="s">
        <v>849</v>
      </c>
      <c r="D2329" s="5" t="s">
        <v>3583</v>
      </c>
      <c r="E2329" s="5" t="s">
        <v>3584</v>
      </c>
      <c r="F2329" s="5" t="s">
        <v>853</v>
      </c>
      <c r="G2329" s="5" t="s">
        <v>3603</v>
      </c>
      <c r="H2329" s="51">
        <v>0</v>
      </c>
      <c r="I2329" s="22">
        <v>0</v>
      </c>
      <c r="J2329" s="22">
        <v>0</v>
      </c>
      <c r="K2329" s="22">
        <v>1250.8</v>
      </c>
      <c r="L2329" s="47">
        <v>1000</v>
      </c>
      <c r="M2329" s="22">
        <v>0</v>
      </c>
      <c r="N2329" s="22">
        <v>0</v>
      </c>
    </row>
    <row r="2330" spans="1:14" hidden="1" x14ac:dyDescent="0.25">
      <c r="A2330" s="5" t="s">
        <v>5684</v>
      </c>
      <c r="B2330" s="5" t="s">
        <v>3597</v>
      </c>
      <c r="C2330" s="5" t="s">
        <v>849</v>
      </c>
      <c r="D2330" s="5" t="s">
        <v>3583</v>
      </c>
      <c r="E2330" s="5" t="s">
        <v>3584</v>
      </c>
      <c r="F2330" s="5" t="s">
        <v>853</v>
      </c>
      <c r="G2330" s="5" t="s">
        <v>3603</v>
      </c>
      <c r="H2330" s="51">
        <v>0</v>
      </c>
      <c r="I2330" s="22">
        <v>0</v>
      </c>
      <c r="J2330" s="22">
        <v>0</v>
      </c>
      <c r="K2330" s="22">
        <v>1304.3599999999999</v>
      </c>
      <c r="L2330" s="47">
        <v>1000</v>
      </c>
      <c r="M2330" s="22">
        <v>0</v>
      </c>
      <c r="N2330" s="22">
        <v>0</v>
      </c>
    </row>
    <row r="2331" spans="1:14" hidden="1" x14ac:dyDescent="0.25">
      <c r="A2331" s="5" t="s">
        <v>5684</v>
      </c>
      <c r="B2331" s="5" t="s">
        <v>3592</v>
      </c>
      <c r="C2331" s="5" t="s">
        <v>849</v>
      </c>
      <c r="D2331" s="5" t="s">
        <v>3583</v>
      </c>
      <c r="E2331" s="5" t="s">
        <v>3584</v>
      </c>
      <c r="F2331" s="5" t="s">
        <v>853</v>
      </c>
      <c r="G2331" s="5" t="s">
        <v>3603</v>
      </c>
      <c r="H2331" s="51">
        <v>0</v>
      </c>
      <c r="I2331" s="22">
        <v>0</v>
      </c>
      <c r="J2331" s="22">
        <v>0</v>
      </c>
      <c r="K2331" s="22">
        <v>1316.65</v>
      </c>
      <c r="L2331" s="47">
        <v>1000</v>
      </c>
      <c r="M2331" s="22">
        <v>0</v>
      </c>
      <c r="N2331" s="22">
        <v>0</v>
      </c>
    </row>
    <row r="2332" spans="1:14" hidden="1" x14ac:dyDescent="0.25">
      <c r="A2332" s="5" t="s">
        <v>5685</v>
      </c>
      <c r="B2332" s="5" t="s">
        <v>3597</v>
      </c>
      <c r="C2332" s="5" t="s">
        <v>849</v>
      </c>
      <c r="D2332" s="5" t="s">
        <v>3583</v>
      </c>
      <c r="E2332" s="5" t="s">
        <v>3584</v>
      </c>
      <c r="F2332" s="5" t="s">
        <v>853</v>
      </c>
      <c r="G2332" s="5" t="s">
        <v>3588</v>
      </c>
      <c r="H2332" s="51">
        <v>0</v>
      </c>
      <c r="I2332" s="22">
        <v>0</v>
      </c>
      <c r="J2332" s="22">
        <v>68.2</v>
      </c>
      <c r="K2332" s="22">
        <v>74.099999999999994</v>
      </c>
      <c r="L2332" s="47">
        <v>1000</v>
      </c>
      <c r="M2332" s="22">
        <v>0</v>
      </c>
      <c r="N2332" s="22">
        <v>0</v>
      </c>
    </row>
    <row r="2333" spans="1:14" hidden="1" x14ac:dyDescent="0.25">
      <c r="A2333" s="5" t="s">
        <v>5686</v>
      </c>
      <c r="B2333" s="5" t="s">
        <v>3597</v>
      </c>
      <c r="C2333" s="5" t="s">
        <v>849</v>
      </c>
      <c r="D2333" s="5" t="s">
        <v>3583</v>
      </c>
      <c r="E2333" s="5" t="s">
        <v>3584</v>
      </c>
      <c r="F2333" s="5" t="s">
        <v>853</v>
      </c>
      <c r="G2333" s="5" t="s">
        <v>3588</v>
      </c>
      <c r="H2333" s="51">
        <v>0</v>
      </c>
      <c r="I2333" s="22">
        <v>0</v>
      </c>
      <c r="J2333" s="22">
        <v>71.81</v>
      </c>
      <c r="K2333" s="22">
        <v>78.010000000000005</v>
      </c>
      <c r="L2333" s="47">
        <v>1000</v>
      </c>
      <c r="M2333" s="22">
        <v>0</v>
      </c>
      <c r="N2333" s="22">
        <v>0</v>
      </c>
    </row>
    <row r="2334" spans="1:14" hidden="1" x14ac:dyDescent="0.25">
      <c r="A2334" s="5" t="s">
        <v>5687</v>
      </c>
      <c r="B2334" s="5" t="s">
        <v>3597</v>
      </c>
      <c r="C2334" s="5" t="s">
        <v>849</v>
      </c>
      <c r="D2334" s="5" t="s">
        <v>3583</v>
      </c>
      <c r="E2334" s="5" t="s">
        <v>3584</v>
      </c>
      <c r="F2334" s="5" t="s">
        <v>853</v>
      </c>
      <c r="G2334" s="5" t="s">
        <v>3588</v>
      </c>
      <c r="H2334" s="51">
        <v>0</v>
      </c>
      <c r="I2334" s="22">
        <v>0</v>
      </c>
      <c r="J2334" s="22">
        <v>71.34</v>
      </c>
      <c r="K2334" s="22">
        <v>77.5</v>
      </c>
      <c r="L2334" s="47">
        <v>1000</v>
      </c>
      <c r="M2334" s="22">
        <v>0</v>
      </c>
      <c r="N2334" s="22">
        <v>0</v>
      </c>
    </row>
    <row r="2335" spans="1:14" hidden="1" x14ac:dyDescent="0.25">
      <c r="A2335" s="5" t="s">
        <v>5688</v>
      </c>
      <c r="B2335" s="5" t="s">
        <v>3597</v>
      </c>
      <c r="C2335" s="5" t="s">
        <v>849</v>
      </c>
      <c r="D2335" s="5" t="s">
        <v>3583</v>
      </c>
      <c r="E2335" s="5" t="s">
        <v>3584</v>
      </c>
      <c r="F2335" s="5" t="s">
        <v>853</v>
      </c>
      <c r="G2335" s="5" t="s">
        <v>3588</v>
      </c>
      <c r="H2335" s="51">
        <v>0</v>
      </c>
      <c r="I2335" s="22">
        <v>0</v>
      </c>
      <c r="J2335" s="22">
        <v>70.260000000000005</v>
      </c>
      <c r="K2335" s="22">
        <v>76.33</v>
      </c>
      <c r="L2335" s="47">
        <v>1000</v>
      </c>
      <c r="M2335" s="22">
        <v>0</v>
      </c>
      <c r="N2335" s="22">
        <v>0</v>
      </c>
    </row>
    <row r="2336" spans="1:14" hidden="1" x14ac:dyDescent="0.25">
      <c r="A2336" s="5" t="s">
        <v>5689</v>
      </c>
      <c r="B2336" s="5" t="s">
        <v>3597</v>
      </c>
      <c r="C2336" s="5" t="s">
        <v>849</v>
      </c>
      <c r="D2336" s="5" t="s">
        <v>3583</v>
      </c>
      <c r="E2336" s="5" t="s">
        <v>3584</v>
      </c>
      <c r="F2336" s="5" t="s">
        <v>853</v>
      </c>
      <c r="G2336" s="5" t="s">
        <v>3588</v>
      </c>
      <c r="H2336" s="51">
        <v>0</v>
      </c>
      <c r="I2336" s="22">
        <v>0</v>
      </c>
      <c r="J2336" s="22">
        <v>70.44</v>
      </c>
      <c r="K2336" s="22">
        <v>76.52</v>
      </c>
      <c r="L2336" s="47">
        <v>1000</v>
      </c>
      <c r="M2336" s="22">
        <v>0</v>
      </c>
      <c r="N2336" s="22">
        <v>0</v>
      </c>
    </row>
    <row r="2337" spans="1:14" hidden="1" x14ac:dyDescent="0.25">
      <c r="A2337" s="5" t="s">
        <v>5690</v>
      </c>
      <c r="B2337" s="5" t="s">
        <v>3586</v>
      </c>
      <c r="C2337" s="5" t="s">
        <v>849</v>
      </c>
      <c r="D2337" s="5" t="s">
        <v>3583</v>
      </c>
      <c r="E2337" s="5" t="s">
        <v>3584</v>
      </c>
      <c r="F2337" s="5" t="s">
        <v>853</v>
      </c>
      <c r="G2337" s="5" t="s">
        <v>3603</v>
      </c>
      <c r="H2337" s="51">
        <v>0</v>
      </c>
      <c r="I2337" s="22">
        <v>0</v>
      </c>
      <c r="J2337" s="22">
        <v>0</v>
      </c>
      <c r="K2337" s="22">
        <v>1357.79</v>
      </c>
      <c r="L2337" s="47">
        <v>1000</v>
      </c>
      <c r="M2337" s="22">
        <v>0</v>
      </c>
      <c r="N2337" s="22">
        <v>0</v>
      </c>
    </row>
    <row r="2338" spans="1:14" hidden="1" x14ac:dyDescent="0.25">
      <c r="A2338" s="5" t="s">
        <v>5691</v>
      </c>
      <c r="B2338" s="5" t="s">
        <v>3586</v>
      </c>
      <c r="C2338" s="5" t="s">
        <v>849</v>
      </c>
      <c r="D2338" s="5" t="s">
        <v>3583</v>
      </c>
      <c r="E2338" s="5" t="s">
        <v>3584</v>
      </c>
      <c r="F2338" s="5" t="s">
        <v>853</v>
      </c>
      <c r="G2338" s="5" t="s">
        <v>3603</v>
      </c>
      <c r="H2338" s="51">
        <v>0</v>
      </c>
      <c r="I2338" s="22">
        <v>0</v>
      </c>
      <c r="J2338" s="22">
        <v>0</v>
      </c>
      <c r="K2338" s="22">
        <v>1257.8499999999999</v>
      </c>
      <c r="L2338" s="47">
        <v>1000</v>
      </c>
      <c r="M2338" s="22">
        <v>0</v>
      </c>
      <c r="N2338" s="22">
        <v>0</v>
      </c>
    </row>
    <row r="2339" spans="1:14" hidden="1" x14ac:dyDescent="0.25">
      <c r="A2339" s="5" t="s">
        <v>5692</v>
      </c>
      <c r="B2339" s="5" t="s">
        <v>3586</v>
      </c>
      <c r="C2339" s="5" t="s">
        <v>849</v>
      </c>
      <c r="D2339" s="5" t="s">
        <v>3583</v>
      </c>
      <c r="E2339" s="5" t="s">
        <v>3584</v>
      </c>
      <c r="F2339" s="5" t="s">
        <v>853</v>
      </c>
      <c r="G2339" s="5" t="s">
        <v>3603</v>
      </c>
      <c r="H2339" s="51">
        <v>0</v>
      </c>
      <c r="I2339" s="22">
        <v>0</v>
      </c>
      <c r="J2339" s="22">
        <v>0</v>
      </c>
      <c r="K2339" s="22">
        <v>645.91999999999996</v>
      </c>
      <c r="L2339" s="47">
        <v>1000</v>
      </c>
      <c r="M2339" s="22">
        <v>0</v>
      </c>
      <c r="N2339" s="22">
        <v>0</v>
      </c>
    </row>
    <row r="2340" spans="1:14" hidden="1" x14ac:dyDescent="0.25">
      <c r="A2340" s="5" t="s">
        <v>5693</v>
      </c>
      <c r="B2340" s="5" t="s">
        <v>3586</v>
      </c>
      <c r="C2340" s="5" t="s">
        <v>849</v>
      </c>
      <c r="D2340" s="5" t="s">
        <v>3583</v>
      </c>
      <c r="E2340" s="5" t="s">
        <v>3584</v>
      </c>
      <c r="F2340" s="5" t="s">
        <v>853</v>
      </c>
      <c r="G2340" s="5" t="s">
        <v>3588</v>
      </c>
      <c r="H2340" s="51">
        <v>0</v>
      </c>
      <c r="I2340" s="22">
        <v>0</v>
      </c>
      <c r="J2340" s="22">
        <v>0</v>
      </c>
      <c r="K2340" s="22">
        <v>48.86</v>
      </c>
      <c r="L2340" s="47">
        <v>1000</v>
      </c>
      <c r="M2340" s="22">
        <v>0</v>
      </c>
      <c r="N2340" s="22">
        <v>0</v>
      </c>
    </row>
    <row r="2341" spans="1:14" hidden="1" x14ac:dyDescent="0.25">
      <c r="A2341" s="5" t="s">
        <v>5693</v>
      </c>
      <c r="B2341" s="5" t="s">
        <v>3592</v>
      </c>
      <c r="C2341" s="5" t="s">
        <v>849</v>
      </c>
      <c r="D2341" s="5" t="s">
        <v>3583</v>
      </c>
      <c r="E2341" s="5" t="s">
        <v>3584</v>
      </c>
      <c r="F2341" s="5" t="s">
        <v>853</v>
      </c>
      <c r="G2341" s="5" t="s">
        <v>3588</v>
      </c>
      <c r="H2341" s="51">
        <v>0</v>
      </c>
      <c r="I2341" s="22">
        <v>0</v>
      </c>
      <c r="J2341" s="22">
        <v>43.38</v>
      </c>
      <c r="K2341" s="22">
        <v>47.12</v>
      </c>
      <c r="L2341" s="47">
        <v>1000</v>
      </c>
      <c r="M2341" s="22">
        <v>0</v>
      </c>
      <c r="N2341" s="22">
        <v>0</v>
      </c>
    </row>
    <row r="2342" spans="1:14" hidden="1" x14ac:dyDescent="0.25">
      <c r="A2342" s="5" t="s">
        <v>5694</v>
      </c>
      <c r="B2342" s="5" t="s">
        <v>3586</v>
      </c>
      <c r="C2342" s="5" t="s">
        <v>849</v>
      </c>
      <c r="D2342" s="5" t="s">
        <v>3583</v>
      </c>
      <c r="E2342" s="5" t="s">
        <v>3584</v>
      </c>
      <c r="F2342" s="5" t="s">
        <v>853</v>
      </c>
      <c r="G2342" s="5" t="s">
        <v>3588</v>
      </c>
      <c r="H2342" s="51">
        <v>0</v>
      </c>
      <c r="I2342" s="22">
        <v>0</v>
      </c>
      <c r="J2342" s="22">
        <v>50.67</v>
      </c>
      <c r="K2342" s="22">
        <v>51.14</v>
      </c>
      <c r="L2342" s="47">
        <v>1000</v>
      </c>
      <c r="M2342" s="22">
        <v>0</v>
      </c>
      <c r="N2342" s="22">
        <v>0</v>
      </c>
    </row>
    <row r="2343" spans="1:14" hidden="1" x14ac:dyDescent="0.25">
      <c r="A2343" s="5" t="s">
        <v>5694</v>
      </c>
      <c r="B2343" s="5" t="s">
        <v>3592</v>
      </c>
      <c r="C2343" s="5" t="s">
        <v>849</v>
      </c>
      <c r="D2343" s="5" t="s">
        <v>3583</v>
      </c>
      <c r="E2343" s="5" t="s">
        <v>3584</v>
      </c>
      <c r="F2343" s="5" t="s">
        <v>853</v>
      </c>
      <c r="G2343" s="5" t="s">
        <v>3588</v>
      </c>
      <c r="H2343" s="51">
        <v>0</v>
      </c>
      <c r="I2343" s="22">
        <v>0</v>
      </c>
      <c r="J2343" s="22">
        <v>45.62</v>
      </c>
      <c r="K2343" s="22">
        <v>41.65</v>
      </c>
      <c r="L2343" s="47">
        <v>1000</v>
      </c>
      <c r="M2343" s="22">
        <v>0</v>
      </c>
      <c r="N2343" s="22">
        <v>0</v>
      </c>
    </row>
    <row r="2344" spans="1:14" hidden="1" x14ac:dyDescent="0.25">
      <c r="A2344" s="5" t="s">
        <v>5695</v>
      </c>
      <c r="B2344" s="5" t="s">
        <v>3586</v>
      </c>
      <c r="C2344" s="5" t="s">
        <v>849</v>
      </c>
      <c r="D2344" s="5" t="s">
        <v>3583</v>
      </c>
      <c r="E2344" s="5" t="s">
        <v>3584</v>
      </c>
      <c r="F2344" s="5" t="s">
        <v>853</v>
      </c>
      <c r="G2344" s="5" t="s">
        <v>3588</v>
      </c>
      <c r="H2344" s="51">
        <v>0</v>
      </c>
      <c r="I2344" s="22">
        <v>0</v>
      </c>
      <c r="J2344" s="22">
        <v>53.42</v>
      </c>
      <c r="K2344" s="22">
        <v>51.85</v>
      </c>
      <c r="L2344" s="47">
        <v>1000</v>
      </c>
      <c r="M2344" s="22">
        <v>0</v>
      </c>
      <c r="N2344" s="22">
        <v>0</v>
      </c>
    </row>
    <row r="2345" spans="1:14" hidden="1" x14ac:dyDescent="0.25">
      <c r="A2345" s="5" t="s">
        <v>5695</v>
      </c>
      <c r="B2345" s="5" t="s">
        <v>3592</v>
      </c>
      <c r="C2345" s="5" t="s">
        <v>849</v>
      </c>
      <c r="D2345" s="5" t="s">
        <v>3583</v>
      </c>
      <c r="E2345" s="5" t="s">
        <v>3584</v>
      </c>
      <c r="F2345" s="5" t="s">
        <v>853</v>
      </c>
      <c r="G2345" s="5" t="s">
        <v>3588</v>
      </c>
      <c r="H2345" s="51">
        <v>0</v>
      </c>
      <c r="I2345" s="22">
        <v>0</v>
      </c>
      <c r="J2345" s="22">
        <v>45.33</v>
      </c>
      <c r="K2345" s="22">
        <v>41.86</v>
      </c>
      <c r="L2345" s="47">
        <v>1000</v>
      </c>
      <c r="M2345" s="22">
        <v>0</v>
      </c>
      <c r="N2345" s="22">
        <v>0</v>
      </c>
    </row>
    <row r="2346" spans="1:14" hidden="1" x14ac:dyDescent="0.25">
      <c r="A2346" s="5" t="s">
        <v>5696</v>
      </c>
      <c r="B2346" s="5" t="s">
        <v>3586</v>
      </c>
      <c r="C2346" s="5" t="s">
        <v>849</v>
      </c>
      <c r="D2346" s="5" t="s">
        <v>3583</v>
      </c>
      <c r="E2346" s="5" t="s">
        <v>3584</v>
      </c>
      <c r="F2346" s="5" t="s">
        <v>853</v>
      </c>
      <c r="G2346" s="5" t="s">
        <v>3588</v>
      </c>
      <c r="H2346" s="51">
        <v>0</v>
      </c>
      <c r="I2346" s="22">
        <v>0</v>
      </c>
      <c r="J2346" s="22">
        <v>62.02</v>
      </c>
      <c r="K2346" s="22">
        <v>67.38</v>
      </c>
      <c r="L2346" s="47">
        <v>1000</v>
      </c>
      <c r="M2346" s="22">
        <v>0</v>
      </c>
      <c r="N2346" s="22">
        <v>0</v>
      </c>
    </row>
    <row r="2347" spans="1:14" hidden="1" x14ac:dyDescent="0.25">
      <c r="A2347" s="5" t="s">
        <v>5697</v>
      </c>
      <c r="B2347" s="5" t="s">
        <v>3586</v>
      </c>
      <c r="C2347" s="5" t="s">
        <v>849</v>
      </c>
      <c r="D2347" s="5" t="s">
        <v>3583</v>
      </c>
      <c r="E2347" s="5" t="s">
        <v>3584</v>
      </c>
      <c r="F2347" s="5" t="s">
        <v>853</v>
      </c>
      <c r="G2347" s="5" t="s">
        <v>3588</v>
      </c>
      <c r="H2347" s="51">
        <v>0</v>
      </c>
      <c r="I2347" s="22">
        <v>0</v>
      </c>
      <c r="J2347" s="22">
        <v>47.74</v>
      </c>
      <c r="K2347" s="22">
        <v>51.87</v>
      </c>
      <c r="L2347" s="47">
        <v>1000</v>
      </c>
      <c r="M2347" s="22">
        <v>0</v>
      </c>
      <c r="N2347" s="22">
        <v>0</v>
      </c>
    </row>
    <row r="2348" spans="1:14" hidden="1" x14ac:dyDescent="0.25">
      <c r="A2348" s="5" t="s">
        <v>5697</v>
      </c>
      <c r="B2348" s="5" t="s">
        <v>3592</v>
      </c>
      <c r="C2348" s="5" t="s">
        <v>849</v>
      </c>
      <c r="D2348" s="5" t="s">
        <v>3583</v>
      </c>
      <c r="E2348" s="5" t="s">
        <v>3584</v>
      </c>
      <c r="F2348" s="5" t="s">
        <v>853</v>
      </c>
      <c r="G2348" s="5" t="s">
        <v>3588</v>
      </c>
      <c r="H2348" s="51">
        <v>0</v>
      </c>
      <c r="I2348" s="22">
        <v>0</v>
      </c>
      <c r="J2348" s="22">
        <v>46.13</v>
      </c>
      <c r="K2348" s="22">
        <v>50.11</v>
      </c>
      <c r="L2348" s="47">
        <v>1000</v>
      </c>
      <c r="M2348" s="22">
        <v>0</v>
      </c>
      <c r="N2348" s="22">
        <v>0</v>
      </c>
    </row>
    <row r="2349" spans="1:14" hidden="1" x14ac:dyDescent="0.25">
      <c r="A2349" s="5" t="s">
        <v>5698</v>
      </c>
      <c r="B2349" s="5" t="s">
        <v>3586</v>
      </c>
      <c r="C2349" s="5" t="s">
        <v>849</v>
      </c>
      <c r="D2349" s="5" t="s">
        <v>3583</v>
      </c>
      <c r="E2349" s="5" t="s">
        <v>3584</v>
      </c>
      <c r="F2349" s="5" t="s">
        <v>853</v>
      </c>
      <c r="G2349" s="5" t="s">
        <v>3588</v>
      </c>
      <c r="H2349" s="51">
        <v>0</v>
      </c>
      <c r="I2349" s="22">
        <v>0</v>
      </c>
      <c r="J2349" s="22">
        <v>89.45</v>
      </c>
      <c r="K2349" s="22">
        <v>97.17</v>
      </c>
      <c r="L2349" s="47">
        <v>1000</v>
      </c>
      <c r="M2349" s="22">
        <v>0</v>
      </c>
      <c r="N2349" s="22">
        <v>0</v>
      </c>
    </row>
    <row r="2350" spans="1:14" hidden="1" x14ac:dyDescent="0.25">
      <c r="A2350" s="5" t="s">
        <v>5699</v>
      </c>
      <c r="B2350" s="5" t="s">
        <v>3586</v>
      </c>
      <c r="C2350" s="5" t="s">
        <v>849</v>
      </c>
      <c r="D2350" s="5" t="s">
        <v>3583</v>
      </c>
      <c r="E2350" s="5" t="s">
        <v>3584</v>
      </c>
      <c r="F2350" s="5" t="s">
        <v>853</v>
      </c>
      <c r="G2350" s="5" t="s">
        <v>3588</v>
      </c>
      <c r="H2350" s="51">
        <v>0</v>
      </c>
      <c r="I2350" s="22">
        <v>0</v>
      </c>
      <c r="J2350" s="22">
        <v>0</v>
      </c>
      <c r="K2350" s="22">
        <v>48.86</v>
      </c>
      <c r="L2350" s="47">
        <v>1000</v>
      </c>
      <c r="M2350" s="22">
        <v>0</v>
      </c>
      <c r="N2350" s="22">
        <v>0</v>
      </c>
    </row>
    <row r="2351" spans="1:14" hidden="1" x14ac:dyDescent="0.25">
      <c r="A2351" s="5" t="s">
        <v>5699</v>
      </c>
      <c r="B2351" s="5" t="s">
        <v>3592</v>
      </c>
      <c r="C2351" s="5" t="s">
        <v>849</v>
      </c>
      <c r="D2351" s="5" t="s">
        <v>3583</v>
      </c>
      <c r="E2351" s="5" t="s">
        <v>3584</v>
      </c>
      <c r="F2351" s="5" t="s">
        <v>853</v>
      </c>
      <c r="G2351" s="5" t="s">
        <v>3588</v>
      </c>
      <c r="H2351" s="51">
        <v>0</v>
      </c>
      <c r="I2351" s="22">
        <v>0</v>
      </c>
      <c r="J2351" s="22">
        <v>44.52</v>
      </c>
      <c r="K2351" s="22">
        <v>48.37</v>
      </c>
      <c r="L2351" s="47">
        <v>1000</v>
      </c>
      <c r="M2351" s="22">
        <v>0</v>
      </c>
      <c r="N2351" s="22">
        <v>0</v>
      </c>
    </row>
    <row r="2352" spans="1:14" hidden="1" x14ac:dyDescent="0.25">
      <c r="A2352" s="5" t="s">
        <v>5700</v>
      </c>
      <c r="B2352" s="5" t="s">
        <v>3586</v>
      </c>
      <c r="C2352" s="5" t="s">
        <v>849</v>
      </c>
      <c r="D2352" s="5" t="s">
        <v>3583</v>
      </c>
      <c r="E2352" s="5" t="s">
        <v>3584</v>
      </c>
      <c r="F2352" s="5" t="s">
        <v>853</v>
      </c>
      <c r="G2352" s="5" t="s">
        <v>3588</v>
      </c>
      <c r="H2352" s="51">
        <v>0</v>
      </c>
      <c r="I2352" s="22">
        <v>0</v>
      </c>
      <c r="J2352" s="22">
        <v>53.71</v>
      </c>
      <c r="K2352" s="22">
        <v>57.93</v>
      </c>
      <c r="L2352" s="47">
        <v>1000</v>
      </c>
      <c r="M2352" s="22">
        <v>0</v>
      </c>
      <c r="N2352" s="22">
        <v>0</v>
      </c>
    </row>
    <row r="2353" spans="1:14" hidden="1" x14ac:dyDescent="0.25">
      <c r="A2353" s="5" t="s">
        <v>5700</v>
      </c>
      <c r="B2353" s="5" t="s">
        <v>3592</v>
      </c>
      <c r="C2353" s="5" t="s">
        <v>849</v>
      </c>
      <c r="D2353" s="5" t="s">
        <v>3583</v>
      </c>
      <c r="E2353" s="5" t="s">
        <v>3584</v>
      </c>
      <c r="F2353" s="5" t="s">
        <v>853</v>
      </c>
      <c r="G2353" s="5" t="s">
        <v>3588</v>
      </c>
      <c r="H2353" s="51">
        <v>0</v>
      </c>
      <c r="I2353" s="22">
        <v>0</v>
      </c>
      <c r="J2353" s="22">
        <v>44.97</v>
      </c>
      <c r="K2353" s="22">
        <v>48.86</v>
      </c>
      <c r="L2353" s="47">
        <v>1000</v>
      </c>
      <c r="M2353" s="22">
        <v>0</v>
      </c>
      <c r="N2353" s="22">
        <v>0</v>
      </c>
    </row>
    <row r="2354" spans="1:14" hidden="1" x14ac:dyDescent="0.25">
      <c r="A2354" s="5" t="s">
        <v>5701</v>
      </c>
      <c r="B2354" s="5" t="s">
        <v>3586</v>
      </c>
      <c r="C2354" s="5" t="s">
        <v>849</v>
      </c>
      <c r="D2354" s="5" t="s">
        <v>3583</v>
      </c>
      <c r="E2354" s="5" t="s">
        <v>3584</v>
      </c>
      <c r="F2354" s="5" t="s">
        <v>853</v>
      </c>
      <c r="G2354" s="5" t="s">
        <v>3603</v>
      </c>
      <c r="H2354" s="51">
        <v>0</v>
      </c>
      <c r="I2354" s="22">
        <v>0</v>
      </c>
      <c r="J2354" s="22">
        <v>4714.21</v>
      </c>
      <c r="K2354" s="22">
        <v>7503.67</v>
      </c>
      <c r="L2354" s="47">
        <v>1000</v>
      </c>
      <c r="M2354" s="22">
        <v>0</v>
      </c>
      <c r="N2354" s="22">
        <v>0</v>
      </c>
    </row>
    <row r="2355" spans="1:14" hidden="1" x14ac:dyDescent="0.25">
      <c r="A2355" s="5" t="s">
        <v>5702</v>
      </c>
      <c r="B2355" s="5" t="s">
        <v>3582</v>
      </c>
      <c r="C2355" s="5" t="s">
        <v>849</v>
      </c>
      <c r="D2355" s="5" t="s">
        <v>3583</v>
      </c>
      <c r="E2355" s="5" t="s">
        <v>3584</v>
      </c>
      <c r="F2355" s="5" t="s">
        <v>853</v>
      </c>
      <c r="G2355" s="5" t="s">
        <v>3603</v>
      </c>
      <c r="H2355" s="51">
        <v>0</v>
      </c>
      <c r="I2355" s="22">
        <v>0</v>
      </c>
      <c r="J2355" s="22">
        <v>0</v>
      </c>
      <c r="K2355" s="22">
        <v>103.61</v>
      </c>
      <c r="L2355" s="47">
        <v>1000</v>
      </c>
      <c r="M2355" s="22">
        <v>0</v>
      </c>
      <c r="N2355" s="22">
        <v>0</v>
      </c>
    </row>
    <row r="2356" spans="1:14" hidden="1" x14ac:dyDescent="0.25">
      <c r="A2356" s="5" t="s">
        <v>5703</v>
      </c>
      <c r="B2356" s="5" t="s">
        <v>3582</v>
      </c>
      <c r="C2356" s="5" t="s">
        <v>849</v>
      </c>
      <c r="D2356" s="5" t="s">
        <v>3583</v>
      </c>
      <c r="E2356" s="5" t="s">
        <v>3584</v>
      </c>
      <c r="F2356" s="5" t="s">
        <v>853</v>
      </c>
      <c r="G2356" s="5" t="s">
        <v>3603</v>
      </c>
      <c r="H2356" s="51">
        <v>0</v>
      </c>
      <c r="I2356" s="22">
        <v>0</v>
      </c>
      <c r="J2356" s="22">
        <v>0</v>
      </c>
      <c r="K2356" s="22">
        <v>116.2</v>
      </c>
      <c r="L2356" s="47">
        <v>1000</v>
      </c>
      <c r="M2356" s="22">
        <v>0</v>
      </c>
      <c r="N2356" s="22">
        <v>0</v>
      </c>
    </row>
    <row r="2357" spans="1:14" hidden="1" x14ac:dyDescent="0.25">
      <c r="A2357" s="5" t="s">
        <v>5704</v>
      </c>
      <c r="B2357" s="5" t="s">
        <v>3582</v>
      </c>
      <c r="C2357" s="5" t="s">
        <v>849</v>
      </c>
      <c r="D2357" s="5" t="s">
        <v>3583</v>
      </c>
      <c r="E2357" s="5" t="s">
        <v>3584</v>
      </c>
      <c r="F2357" s="5" t="s">
        <v>853</v>
      </c>
      <c r="G2357" s="5" t="s">
        <v>3603</v>
      </c>
      <c r="H2357" s="51">
        <v>0</v>
      </c>
      <c r="I2357" s="22">
        <v>0</v>
      </c>
      <c r="J2357" s="22">
        <v>0</v>
      </c>
      <c r="K2357" s="22">
        <v>105.65</v>
      </c>
      <c r="L2357" s="47">
        <v>1000</v>
      </c>
      <c r="M2357" s="22">
        <v>0</v>
      </c>
      <c r="N2357" s="22">
        <v>0</v>
      </c>
    </row>
    <row r="2358" spans="1:14" hidden="1" x14ac:dyDescent="0.25">
      <c r="A2358" s="5" t="s">
        <v>5705</v>
      </c>
      <c r="B2358" s="5" t="s">
        <v>3582</v>
      </c>
      <c r="C2358" s="5" t="s">
        <v>849</v>
      </c>
      <c r="D2358" s="5" t="s">
        <v>3583</v>
      </c>
      <c r="E2358" s="5" t="s">
        <v>3584</v>
      </c>
      <c r="F2358" s="5" t="s">
        <v>853</v>
      </c>
      <c r="G2358" s="5" t="s">
        <v>3603</v>
      </c>
      <c r="H2358" s="51">
        <v>0</v>
      </c>
      <c r="I2358" s="22">
        <v>0</v>
      </c>
      <c r="J2358" s="22">
        <v>0</v>
      </c>
      <c r="K2358" s="22">
        <v>116.2</v>
      </c>
      <c r="L2358" s="47">
        <v>1000</v>
      </c>
      <c r="M2358" s="22">
        <v>0</v>
      </c>
      <c r="N2358" s="22">
        <v>0</v>
      </c>
    </row>
    <row r="2359" spans="1:14" hidden="1" x14ac:dyDescent="0.25">
      <c r="A2359" s="5" t="s">
        <v>5706</v>
      </c>
      <c r="B2359" s="5" t="s">
        <v>3582</v>
      </c>
      <c r="C2359" s="5" t="s">
        <v>849</v>
      </c>
      <c r="D2359" s="5" t="s">
        <v>3583</v>
      </c>
      <c r="E2359" s="5" t="s">
        <v>3584</v>
      </c>
      <c r="F2359" s="5" t="s">
        <v>853</v>
      </c>
      <c r="G2359" s="5" t="s">
        <v>3603</v>
      </c>
      <c r="H2359" s="51">
        <v>0</v>
      </c>
      <c r="I2359" s="22">
        <v>0</v>
      </c>
      <c r="J2359" s="22">
        <v>0</v>
      </c>
      <c r="K2359" s="22">
        <v>103.61</v>
      </c>
      <c r="L2359" s="47">
        <v>1000</v>
      </c>
      <c r="M2359" s="22">
        <v>0</v>
      </c>
      <c r="N2359" s="22">
        <v>0</v>
      </c>
    </row>
    <row r="2360" spans="1:14" hidden="1" x14ac:dyDescent="0.25">
      <c r="A2360" s="5" t="s">
        <v>5707</v>
      </c>
      <c r="B2360" s="5" t="s">
        <v>3582</v>
      </c>
      <c r="C2360" s="5" t="s">
        <v>849</v>
      </c>
      <c r="D2360" s="5" t="s">
        <v>3583</v>
      </c>
      <c r="E2360" s="5" t="s">
        <v>3584</v>
      </c>
      <c r="F2360" s="5" t="s">
        <v>853</v>
      </c>
      <c r="G2360" s="5" t="s">
        <v>3603</v>
      </c>
      <c r="H2360" s="51">
        <v>0</v>
      </c>
      <c r="I2360" s="22">
        <v>0</v>
      </c>
      <c r="J2360" s="22">
        <v>0</v>
      </c>
      <c r="K2360" s="22">
        <v>105.65</v>
      </c>
      <c r="L2360" s="47">
        <v>1000</v>
      </c>
      <c r="M2360" s="22">
        <v>0</v>
      </c>
      <c r="N2360" s="22">
        <v>0</v>
      </c>
    </row>
    <row r="2361" spans="1:14" hidden="1" x14ac:dyDescent="0.25">
      <c r="A2361" s="5" t="s">
        <v>5708</v>
      </c>
      <c r="B2361" s="5" t="s">
        <v>3586</v>
      </c>
      <c r="C2361" s="5" t="s">
        <v>849</v>
      </c>
      <c r="D2361" s="5" t="s">
        <v>3583</v>
      </c>
      <c r="E2361" s="5" t="s">
        <v>3584</v>
      </c>
      <c r="F2361" s="5" t="s">
        <v>853</v>
      </c>
      <c r="G2361" s="5" t="s">
        <v>3603</v>
      </c>
      <c r="H2361" s="51">
        <v>0</v>
      </c>
      <c r="I2361" s="22">
        <v>0</v>
      </c>
      <c r="J2361" s="22">
        <v>6918.42</v>
      </c>
      <c r="K2361" s="22">
        <v>7019.95</v>
      </c>
      <c r="L2361" s="47">
        <v>1000</v>
      </c>
      <c r="M2361" s="22">
        <v>0</v>
      </c>
      <c r="N2361" s="22">
        <v>0</v>
      </c>
    </row>
    <row r="2362" spans="1:14" hidden="1" x14ac:dyDescent="0.25">
      <c r="A2362" s="5" t="s">
        <v>5709</v>
      </c>
      <c r="B2362" s="5" t="s">
        <v>3582</v>
      </c>
      <c r="C2362" s="5" t="s">
        <v>849</v>
      </c>
      <c r="D2362" s="5" t="s">
        <v>3583</v>
      </c>
      <c r="E2362" s="5" t="s">
        <v>3584</v>
      </c>
      <c r="F2362" s="5" t="s">
        <v>853</v>
      </c>
      <c r="G2362" s="5" t="s">
        <v>3588</v>
      </c>
      <c r="H2362" s="51">
        <v>0</v>
      </c>
      <c r="I2362" s="22">
        <v>0</v>
      </c>
      <c r="J2362" s="22">
        <v>0</v>
      </c>
      <c r="K2362" s="22">
        <v>182.28</v>
      </c>
      <c r="L2362" s="47">
        <v>1000</v>
      </c>
      <c r="M2362" s="22">
        <v>0</v>
      </c>
      <c r="N2362" s="22">
        <v>0</v>
      </c>
    </row>
    <row r="2363" spans="1:14" hidden="1" x14ac:dyDescent="0.25">
      <c r="A2363" s="5" t="s">
        <v>5710</v>
      </c>
      <c r="B2363" s="5" t="s">
        <v>3582</v>
      </c>
      <c r="C2363" s="5" t="s">
        <v>849</v>
      </c>
      <c r="D2363" s="5" t="s">
        <v>3583</v>
      </c>
      <c r="E2363" s="5" t="s">
        <v>3584</v>
      </c>
      <c r="F2363" s="5" t="s">
        <v>853</v>
      </c>
      <c r="G2363" s="5" t="s">
        <v>3588</v>
      </c>
      <c r="H2363" s="51">
        <v>0</v>
      </c>
      <c r="I2363" s="22">
        <v>0</v>
      </c>
      <c r="J2363" s="22">
        <v>162.21</v>
      </c>
      <c r="K2363" s="22">
        <v>176.22</v>
      </c>
      <c r="L2363" s="47">
        <v>1000</v>
      </c>
      <c r="M2363" s="22">
        <v>0</v>
      </c>
      <c r="N2363" s="22">
        <v>0</v>
      </c>
    </row>
    <row r="2364" spans="1:14" hidden="1" x14ac:dyDescent="0.25">
      <c r="A2364" s="5" t="s">
        <v>5711</v>
      </c>
      <c r="B2364" s="5" t="s">
        <v>3582</v>
      </c>
      <c r="C2364" s="5" t="s">
        <v>849</v>
      </c>
      <c r="D2364" s="5" t="s">
        <v>3583</v>
      </c>
      <c r="E2364" s="5" t="s">
        <v>3584</v>
      </c>
      <c r="F2364" s="5" t="s">
        <v>853</v>
      </c>
      <c r="G2364" s="5" t="s">
        <v>3588</v>
      </c>
      <c r="H2364" s="51">
        <v>0</v>
      </c>
      <c r="I2364" s="22">
        <v>0</v>
      </c>
      <c r="J2364" s="22">
        <v>92.73</v>
      </c>
      <c r="K2364" s="22">
        <v>102.49</v>
      </c>
      <c r="L2364" s="47">
        <v>1000</v>
      </c>
      <c r="M2364" s="22">
        <v>0</v>
      </c>
      <c r="N2364" s="22">
        <v>0</v>
      </c>
    </row>
    <row r="2365" spans="1:14" hidden="1" x14ac:dyDescent="0.25">
      <c r="A2365" s="5" t="s">
        <v>5712</v>
      </c>
      <c r="B2365" s="5" t="s">
        <v>3582</v>
      </c>
      <c r="C2365" s="5" t="s">
        <v>849</v>
      </c>
      <c r="D2365" s="5" t="s">
        <v>3583</v>
      </c>
      <c r="E2365" s="5" t="s">
        <v>3584</v>
      </c>
      <c r="F2365" s="5" t="s">
        <v>853</v>
      </c>
      <c r="G2365" s="5" t="s">
        <v>3603</v>
      </c>
      <c r="H2365" s="51">
        <v>0</v>
      </c>
      <c r="I2365" s="22">
        <v>0</v>
      </c>
      <c r="J2365" s="22">
        <v>0</v>
      </c>
      <c r="K2365" s="22">
        <v>927.63</v>
      </c>
      <c r="L2365" s="47">
        <v>1000</v>
      </c>
      <c r="M2365" s="22">
        <v>0</v>
      </c>
      <c r="N2365" s="22">
        <v>0</v>
      </c>
    </row>
    <row r="2366" spans="1:14" hidden="1" x14ac:dyDescent="0.25">
      <c r="A2366" s="5" t="s">
        <v>5713</v>
      </c>
      <c r="B2366" s="5" t="s">
        <v>3582</v>
      </c>
      <c r="C2366" s="5" t="s">
        <v>849</v>
      </c>
      <c r="D2366" s="5" t="s">
        <v>3583</v>
      </c>
      <c r="E2366" s="5" t="s">
        <v>3584</v>
      </c>
      <c r="F2366" s="5" t="s">
        <v>853</v>
      </c>
      <c r="G2366" s="5" t="s">
        <v>3588</v>
      </c>
      <c r="H2366" s="51">
        <v>0</v>
      </c>
      <c r="I2366" s="22">
        <v>0</v>
      </c>
      <c r="J2366" s="22">
        <v>0</v>
      </c>
      <c r="K2366" s="22">
        <v>182.28</v>
      </c>
      <c r="L2366" s="47">
        <v>1000</v>
      </c>
      <c r="M2366" s="22">
        <v>0</v>
      </c>
      <c r="N2366" s="22">
        <v>0</v>
      </c>
    </row>
    <row r="2367" spans="1:14" hidden="1" x14ac:dyDescent="0.25">
      <c r="A2367" s="5" t="s">
        <v>5714</v>
      </c>
      <c r="B2367" s="5" t="s">
        <v>3582</v>
      </c>
      <c r="C2367" s="5" t="s">
        <v>849</v>
      </c>
      <c r="D2367" s="5" t="s">
        <v>3583</v>
      </c>
      <c r="E2367" s="5" t="s">
        <v>3584</v>
      </c>
      <c r="F2367" s="5" t="s">
        <v>853</v>
      </c>
      <c r="G2367" s="5" t="s">
        <v>3588</v>
      </c>
      <c r="H2367" s="51">
        <v>0</v>
      </c>
      <c r="I2367" s="22">
        <v>0</v>
      </c>
      <c r="J2367" s="22">
        <v>177.06</v>
      </c>
      <c r="K2367" s="22">
        <v>192.35</v>
      </c>
      <c r="L2367" s="47">
        <v>1000</v>
      </c>
      <c r="M2367" s="22">
        <v>0</v>
      </c>
      <c r="N2367" s="22">
        <v>0</v>
      </c>
    </row>
    <row r="2368" spans="1:14" hidden="1" x14ac:dyDescent="0.25">
      <c r="A2368" s="5" t="s">
        <v>5715</v>
      </c>
      <c r="B2368" s="5" t="s">
        <v>3582</v>
      </c>
      <c r="C2368" s="5" t="s">
        <v>849</v>
      </c>
      <c r="D2368" s="5" t="s">
        <v>3583</v>
      </c>
      <c r="E2368" s="5" t="s">
        <v>3584</v>
      </c>
      <c r="F2368" s="5" t="s">
        <v>853</v>
      </c>
      <c r="G2368" s="5" t="s">
        <v>3588</v>
      </c>
      <c r="H2368" s="51">
        <v>0</v>
      </c>
      <c r="I2368" s="22">
        <v>0</v>
      </c>
      <c r="J2368" s="22">
        <v>158.38999999999999</v>
      </c>
      <c r="K2368" s="22">
        <v>179.3</v>
      </c>
      <c r="L2368" s="47">
        <v>1000</v>
      </c>
      <c r="M2368" s="22">
        <v>0</v>
      </c>
      <c r="N2368" s="22">
        <v>0</v>
      </c>
    </row>
    <row r="2369" spans="1:14" hidden="1" x14ac:dyDescent="0.25">
      <c r="A2369" s="5" t="s">
        <v>5716</v>
      </c>
      <c r="B2369" s="5" t="s">
        <v>3582</v>
      </c>
      <c r="C2369" s="5" t="s">
        <v>849</v>
      </c>
      <c r="D2369" s="5" t="s">
        <v>3583</v>
      </c>
      <c r="E2369" s="5" t="s">
        <v>3584</v>
      </c>
      <c r="F2369" s="5" t="s">
        <v>853</v>
      </c>
      <c r="G2369" s="5" t="s">
        <v>3588</v>
      </c>
      <c r="H2369" s="51">
        <v>0</v>
      </c>
      <c r="I2369" s="22">
        <v>0</v>
      </c>
      <c r="J2369" s="22">
        <v>175.23</v>
      </c>
      <c r="K2369" s="22">
        <v>174.69</v>
      </c>
      <c r="L2369" s="47">
        <v>1000</v>
      </c>
      <c r="M2369" s="22">
        <v>0</v>
      </c>
      <c r="N2369" s="22">
        <v>0</v>
      </c>
    </row>
    <row r="2370" spans="1:14" hidden="1" x14ac:dyDescent="0.25">
      <c r="A2370" s="5" t="s">
        <v>5717</v>
      </c>
      <c r="B2370" s="5" t="s">
        <v>3586</v>
      </c>
      <c r="C2370" s="5" t="s">
        <v>849</v>
      </c>
      <c r="D2370" s="5" t="s">
        <v>3583</v>
      </c>
      <c r="E2370" s="5" t="s">
        <v>3584</v>
      </c>
      <c r="F2370" s="5" t="s">
        <v>853</v>
      </c>
      <c r="G2370" s="5" t="s">
        <v>3588</v>
      </c>
      <c r="H2370" s="51">
        <v>0</v>
      </c>
      <c r="I2370" s="22">
        <v>0</v>
      </c>
      <c r="J2370" s="22">
        <v>102.35</v>
      </c>
      <c r="K2370" s="22">
        <v>111.19</v>
      </c>
      <c r="L2370" s="47">
        <v>1000</v>
      </c>
      <c r="M2370" s="22">
        <v>0</v>
      </c>
      <c r="N2370" s="22">
        <v>0</v>
      </c>
    </row>
    <row r="2371" spans="1:14" hidden="1" x14ac:dyDescent="0.25">
      <c r="A2371" s="5" t="s">
        <v>5718</v>
      </c>
      <c r="B2371" s="5" t="s">
        <v>3582</v>
      </c>
      <c r="C2371" s="5" t="s">
        <v>849</v>
      </c>
      <c r="D2371" s="5" t="s">
        <v>3583</v>
      </c>
      <c r="E2371" s="5" t="s">
        <v>3584</v>
      </c>
      <c r="F2371" s="5" t="s">
        <v>853</v>
      </c>
      <c r="G2371" s="5" t="s">
        <v>3588</v>
      </c>
      <c r="H2371" s="51">
        <v>0</v>
      </c>
      <c r="I2371" s="22">
        <v>0</v>
      </c>
      <c r="J2371" s="22">
        <v>157.33000000000001</v>
      </c>
      <c r="K2371" s="22">
        <v>179.52</v>
      </c>
      <c r="L2371" s="47">
        <v>1000</v>
      </c>
      <c r="M2371" s="22">
        <v>0</v>
      </c>
      <c r="N2371" s="22">
        <v>0</v>
      </c>
    </row>
    <row r="2372" spans="1:14" hidden="1" x14ac:dyDescent="0.25">
      <c r="A2372" s="5" t="s">
        <v>5719</v>
      </c>
      <c r="B2372" s="5" t="s">
        <v>3596</v>
      </c>
      <c r="C2372" s="5" t="s">
        <v>849</v>
      </c>
      <c r="D2372" s="5" t="s">
        <v>3583</v>
      </c>
      <c r="E2372" s="5" t="s">
        <v>3584</v>
      </c>
      <c r="F2372" s="5" t="s">
        <v>853</v>
      </c>
      <c r="G2372" s="5" t="s">
        <v>3588</v>
      </c>
      <c r="H2372" s="51">
        <v>0</v>
      </c>
      <c r="I2372" s="22">
        <v>0</v>
      </c>
      <c r="J2372" s="22">
        <v>0</v>
      </c>
      <c r="K2372" s="22">
        <v>263.75</v>
      </c>
      <c r="L2372" s="47">
        <v>1000</v>
      </c>
      <c r="M2372" s="22">
        <v>0</v>
      </c>
      <c r="N2372" s="22">
        <v>0</v>
      </c>
    </row>
    <row r="2373" spans="1:14" hidden="1" x14ac:dyDescent="0.25">
      <c r="A2373" s="5" t="s">
        <v>5720</v>
      </c>
      <c r="B2373" s="5" t="s">
        <v>3586</v>
      </c>
      <c r="C2373" s="5" t="s">
        <v>849</v>
      </c>
      <c r="D2373" s="5" t="s">
        <v>3583</v>
      </c>
      <c r="E2373" s="5" t="s">
        <v>3584</v>
      </c>
      <c r="F2373" s="5" t="s">
        <v>853</v>
      </c>
      <c r="G2373" s="5" t="s">
        <v>3603</v>
      </c>
      <c r="H2373" s="51">
        <v>0</v>
      </c>
      <c r="I2373" s="22">
        <v>0</v>
      </c>
      <c r="J2373" s="22">
        <v>0</v>
      </c>
      <c r="K2373" s="22">
        <v>903.11</v>
      </c>
      <c r="L2373" s="47">
        <v>1000</v>
      </c>
      <c r="M2373" s="22">
        <v>0</v>
      </c>
      <c r="N2373" s="22">
        <v>0</v>
      </c>
    </row>
    <row r="2374" spans="1:14" hidden="1" x14ac:dyDescent="0.25">
      <c r="A2374" s="5" t="s">
        <v>5721</v>
      </c>
      <c r="B2374" s="5" t="s">
        <v>3582</v>
      </c>
      <c r="C2374" s="5" t="s">
        <v>849</v>
      </c>
      <c r="D2374" s="5" t="s">
        <v>3583</v>
      </c>
      <c r="E2374" s="5" t="s">
        <v>3584</v>
      </c>
      <c r="F2374" s="5" t="s">
        <v>853</v>
      </c>
      <c r="G2374" s="5" t="s">
        <v>3603</v>
      </c>
      <c r="H2374" s="51">
        <v>0</v>
      </c>
      <c r="I2374" s="22">
        <v>0</v>
      </c>
      <c r="J2374" s="22">
        <v>0</v>
      </c>
      <c r="K2374" s="22">
        <v>115.96</v>
      </c>
      <c r="L2374" s="47">
        <v>1000</v>
      </c>
      <c r="M2374" s="22">
        <v>0</v>
      </c>
      <c r="N2374" s="22">
        <v>0</v>
      </c>
    </row>
    <row r="2375" spans="1:14" hidden="1" x14ac:dyDescent="0.25">
      <c r="A2375" s="5" t="s">
        <v>5721</v>
      </c>
      <c r="B2375" s="5" t="s">
        <v>3586</v>
      </c>
      <c r="C2375" s="5" t="s">
        <v>849</v>
      </c>
      <c r="D2375" s="5" t="s">
        <v>3583</v>
      </c>
      <c r="E2375" s="5" t="s">
        <v>3584</v>
      </c>
      <c r="F2375" s="5" t="s">
        <v>853</v>
      </c>
      <c r="G2375" s="5" t="s">
        <v>3603</v>
      </c>
      <c r="H2375" s="51">
        <v>0</v>
      </c>
      <c r="I2375" s="22">
        <v>0</v>
      </c>
      <c r="J2375" s="22">
        <v>0</v>
      </c>
      <c r="K2375" s="22">
        <v>107.85</v>
      </c>
      <c r="L2375" s="47">
        <v>1000</v>
      </c>
      <c r="M2375" s="22">
        <v>0</v>
      </c>
      <c r="N2375" s="22">
        <v>0</v>
      </c>
    </row>
    <row r="2376" spans="1:14" hidden="1" x14ac:dyDescent="0.25">
      <c r="A2376" s="5" t="s">
        <v>5722</v>
      </c>
      <c r="B2376" s="5" t="s">
        <v>3582</v>
      </c>
      <c r="C2376" s="5" t="s">
        <v>849</v>
      </c>
      <c r="D2376" s="5" t="s">
        <v>3583</v>
      </c>
      <c r="E2376" s="5" t="s">
        <v>3584</v>
      </c>
      <c r="F2376" s="5" t="s">
        <v>853</v>
      </c>
      <c r="G2376" s="5" t="s">
        <v>3603</v>
      </c>
      <c r="H2376" s="51">
        <v>0</v>
      </c>
      <c r="I2376" s="22">
        <v>0</v>
      </c>
      <c r="J2376" s="22">
        <v>0</v>
      </c>
      <c r="K2376" s="22">
        <v>128.65</v>
      </c>
      <c r="L2376" s="47">
        <v>1000</v>
      </c>
      <c r="M2376" s="22">
        <v>0</v>
      </c>
      <c r="N2376" s="22">
        <v>0</v>
      </c>
    </row>
    <row r="2377" spans="1:14" hidden="1" x14ac:dyDescent="0.25">
      <c r="A2377" s="5" t="s">
        <v>5723</v>
      </c>
      <c r="B2377" s="5" t="s">
        <v>3582</v>
      </c>
      <c r="C2377" s="5" t="s">
        <v>849</v>
      </c>
      <c r="D2377" s="5" t="s">
        <v>3583</v>
      </c>
      <c r="E2377" s="5" t="s">
        <v>3584</v>
      </c>
      <c r="F2377" s="5" t="s">
        <v>853</v>
      </c>
      <c r="G2377" s="5" t="s">
        <v>3603</v>
      </c>
      <c r="H2377" s="51">
        <v>0</v>
      </c>
      <c r="I2377" s="22">
        <v>0</v>
      </c>
      <c r="J2377" s="22">
        <v>0</v>
      </c>
      <c r="K2377" s="22">
        <v>115.96</v>
      </c>
      <c r="L2377" s="47">
        <v>1000</v>
      </c>
      <c r="M2377" s="22">
        <v>0</v>
      </c>
      <c r="N2377" s="22">
        <v>0</v>
      </c>
    </row>
    <row r="2378" spans="1:14" hidden="1" x14ac:dyDescent="0.25">
      <c r="A2378" s="5" t="s">
        <v>5723</v>
      </c>
      <c r="B2378" s="5" t="s">
        <v>3586</v>
      </c>
      <c r="C2378" s="5" t="s">
        <v>849</v>
      </c>
      <c r="D2378" s="5" t="s">
        <v>3583</v>
      </c>
      <c r="E2378" s="5" t="s">
        <v>3584</v>
      </c>
      <c r="F2378" s="5" t="s">
        <v>853</v>
      </c>
      <c r="G2378" s="5" t="s">
        <v>3603</v>
      </c>
      <c r="H2378" s="51">
        <v>0</v>
      </c>
      <c r="I2378" s="22">
        <v>0</v>
      </c>
      <c r="J2378" s="22">
        <v>0</v>
      </c>
      <c r="K2378" s="22">
        <v>107.85</v>
      </c>
      <c r="L2378" s="47">
        <v>1000</v>
      </c>
      <c r="M2378" s="22">
        <v>0</v>
      </c>
      <c r="N2378" s="22">
        <v>0</v>
      </c>
    </row>
    <row r="2379" spans="1:14" hidden="1" x14ac:dyDescent="0.25">
      <c r="A2379" s="5" t="s">
        <v>5724</v>
      </c>
      <c r="B2379" s="5" t="s">
        <v>3582</v>
      </c>
      <c r="C2379" s="5" t="s">
        <v>849</v>
      </c>
      <c r="D2379" s="5" t="s">
        <v>3583</v>
      </c>
      <c r="E2379" s="5" t="s">
        <v>3584</v>
      </c>
      <c r="F2379" s="5" t="s">
        <v>853</v>
      </c>
      <c r="G2379" s="5" t="s">
        <v>3603</v>
      </c>
      <c r="H2379" s="51">
        <v>0</v>
      </c>
      <c r="I2379" s="22">
        <v>0</v>
      </c>
      <c r="J2379" s="22">
        <v>0</v>
      </c>
      <c r="K2379" s="22">
        <v>122.83</v>
      </c>
      <c r="L2379" s="47">
        <v>1000</v>
      </c>
      <c r="M2379" s="22">
        <v>0</v>
      </c>
      <c r="N2379" s="22">
        <v>0</v>
      </c>
    </row>
    <row r="2380" spans="1:14" hidden="1" x14ac:dyDescent="0.25">
      <c r="A2380" s="5" t="s">
        <v>5724</v>
      </c>
      <c r="B2380" s="5" t="s">
        <v>3586</v>
      </c>
      <c r="C2380" s="5" t="s">
        <v>849</v>
      </c>
      <c r="D2380" s="5" t="s">
        <v>3583</v>
      </c>
      <c r="E2380" s="5" t="s">
        <v>3584</v>
      </c>
      <c r="F2380" s="5" t="s">
        <v>853</v>
      </c>
      <c r="G2380" s="5" t="s">
        <v>3603</v>
      </c>
      <c r="H2380" s="51">
        <v>0</v>
      </c>
      <c r="I2380" s="22">
        <v>0</v>
      </c>
      <c r="J2380" s="22">
        <v>0</v>
      </c>
      <c r="K2380" s="22">
        <v>114.38</v>
      </c>
      <c r="L2380" s="47">
        <v>1000</v>
      </c>
      <c r="M2380" s="22">
        <v>0</v>
      </c>
      <c r="N2380" s="22">
        <v>0</v>
      </c>
    </row>
    <row r="2381" spans="1:14" hidden="1" x14ac:dyDescent="0.25">
      <c r="A2381" s="5" t="s">
        <v>5725</v>
      </c>
      <c r="B2381" s="5" t="s">
        <v>3582</v>
      </c>
      <c r="C2381" s="5" t="s">
        <v>849</v>
      </c>
      <c r="D2381" s="5" t="s">
        <v>3583</v>
      </c>
      <c r="E2381" s="5" t="s">
        <v>3584</v>
      </c>
      <c r="F2381" s="5" t="s">
        <v>853</v>
      </c>
      <c r="G2381" s="5" t="s">
        <v>3603</v>
      </c>
      <c r="H2381" s="51">
        <v>0</v>
      </c>
      <c r="I2381" s="22">
        <v>0</v>
      </c>
      <c r="J2381" s="22">
        <v>0</v>
      </c>
      <c r="K2381" s="22">
        <v>128.65</v>
      </c>
      <c r="L2381" s="47">
        <v>1000</v>
      </c>
      <c r="M2381" s="22">
        <v>0</v>
      </c>
      <c r="N2381" s="22">
        <v>0</v>
      </c>
    </row>
    <row r="2382" spans="1:14" hidden="1" x14ac:dyDescent="0.25">
      <c r="A2382" s="5" t="s">
        <v>5726</v>
      </c>
      <c r="B2382" s="5" t="s">
        <v>3582</v>
      </c>
      <c r="C2382" s="5" t="s">
        <v>849</v>
      </c>
      <c r="D2382" s="5" t="s">
        <v>3583</v>
      </c>
      <c r="E2382" s="5" t="s">
        <v>3584</v>
      </c>
      <c r="F2382" s="5" t="s">
        <v>853</v>
      </c>
      <c r="G2382" s="5" t="s">
        <v>3603</v>
      </c>
      <c r="H2382" s="51">
        <v>0</v>
      </c>
      <c r="I2382" s="22">
        <v>0</v>
      </c>
      <c r="J2382" s="22">
        <v>0</v>
      </c>
      <c r="K2382" s="22">
        <v>118.81</v>
      </c>
      <c r="L2382" s="47">
        <v>1000</v>
      </c>
      <c r="M2382" s="22">
        <v>0</v>
      </c>
      <c r="N2382" s="22">
        <v>0</v>
      </c>
    </row>
    <row r="2383" spans="1:14" hidden="1" x14ac:dyDescent="0.25">
      <c r="A2383" s="5" t="s">
        <v>5726</v>
      </c>
      <c r="B2383" s="5" t="s">
        <v>3586</v>
      </c>
      <c r="C2383" s="5" t="s">
        <v>849</v>
      </c>
      <c r="D2383" s="5" t="s">
        <v>3583</v>
      </c>
      <c r="E2383" s="5" t="s">
        <v>3584</v>
      </c>
      <c r="F2383" s="5" t="s">
        <v>853</v>
      </c>
      <c r="G2383" s="5" t="s">
        <v>3603</v>
      </c>
      <c r="H2383" s="51">
        <v>0</v>
      </c>
      <c r="I2383" s="22">
        <v>0</v>
      </c>
      <c r="J2383" s="22">
        <v>0</v>
      </c>
      <c r="K2383" s="22">
        <v>109.09</v>
      </c>
      <c r="L2383" s="47">
        <v>1000</v>
      </c>
      <c r="M2383" s="22">
        <v>0</v>
      </c>
      <c r="N2383" s="22">
        <v>0</v>
      </c>
    </row>
    <row r="2384" spans="1:14" hidden="1" x14ac:dyDescent="0.25">
      <c r="A2384" s="5" t="s">
        <v>5727</v>
      </c>
      <c r="B2384" s="5" t="s">
        <v>3582</v>
      </c>
      <c r="C2384" s="5" t="s">
        <v>849</v>
      </c>
      <c r="D2384" s="5" t="s">
        <v>3583</v>
      </c>
      <c r="E2384" s="5" t="s">
        <v>3584</v>
      </c>
      <c r="F2384" s="5" t="s">
        <v>853</v>
      </c>
      <c r="G2384" s="5" t="s">
        <v>3603</v>
      </c>
      <c r="H2384" s="51">
        <v>0</v>
      </c>
      <c r="I2384" s="22">
        <v>0</v>
      </c>
      <c r="J2384" s="22">
        <v>0</v>
      </c>
      <c r="K2384" s="22">
        <v>118.81</v>
      </c>
      <c r="L2384" s="47">
        <v>1000</v>
      </c>
      <c r="M2384" s="22">
        <v>0</v>
      </c>
      <c r="N2384" s="22">
        <v>0</v>
      </c>
    </row>
    <row r="2385" spans="1:14" hidden="1" x14ac:dyDescent="0.25">
      <c r="A2385" s="5" t="s">
        <v>5727</v>
      </c>
      <c r="B2385" s="5" t="s">
        <v>3586</v>
      </c>
      <c r="C2385" s="5" t="s">
        <v>849</v>
      </c>
      <c r="D2385" s="5" t="s">
        <v>3583</v>
      </c>
      <c r="E2385" s="5" t="s">
        <v>3584</v>
      </c>
      <c r="F2385" s="5" t="s">
        <v>853</v>
      </c>
      <c r="G2385" s="5" t="s">
        <v>3603</v>
      </c>
      <c r="H2385" s="51">
        <v>0</v>
      </c>
      <c r="I2385" s="22">
        <v>0</v>
      </c>
      <c r="J2385" s="22">
        <v>0</v>
      </c>
      <c r="K2385" s="22">
        <v>109.09</v>
      </c>
      <c r="L2385" s="47">
        <v>1000</v>
      </c>
      <c r="M2385" s="22">
        <v>0</v>
      </c>
      <c r="N2385" s="22">
        <v>0</v>
      </c>
    </row>
    <row r="2386" spans="1:14" hidden="1" x14ac:dyDescent="0.25">
      <c r="A2386" s="5" t="s">
        <v>5728</v>
      </c>
      <c r="B2386" s="5" t="s">
        <v>3582</v>
      </c>
      <c r="C2386" s="5" t="s">
        <v>849</v>
      </c>
      <c r="D2386" s="5" t="s">
        <v>3583</v>
      </c>
      <c r="E2386" s="5" t="s">
        <v>3584</v>
      </c>
      <c r="F2386" s="5" t="s">
        <v>853</v>
      </c>
      <c r="G2386" s="5" t="s">
        <v>3603</v>
      </c>
      <c r="H2386" s="51">
        <v>0</v>
      </c>
      <c r="I2386" s="22">
        <v>0</v>
      </c>
      <c r="J2386" s="22">
        <v>0</v>
      </c>
      <c r="K2386" s="22">
        <v>136.68</v>
      </c>
      <c r="L2386" s="47">
        <v>1000</v>
      </c>
      <c r="M2386" s="22">
        <v>0</v>
      </c>
      <c r="N2386" s="22">
        <v>0</v>
      </c>
    </row>
    <row r="2387" spans="1:14" hidden="1" x14ac:dyDescent="0.25">
      <c r="A2387" s="5" t="s">
        <v>5729</v>
      </c>
      <c r="B2387" s="5" t="s">
        <v>3582</v>
      </c>
      <c r="C2387" s="5" t="s">
        <v>849</v>
      </c>
      <c r="D2387" s="5" t="s">
        <v>3583</v>
      </c>
      <c r="E2387" s="5" t="s">
        <v>3584</v>
      </c>
      <c r="F2387" s="5" t="s">
        <v>853</v>
      </c>
      <c r="G2387" s="5" t="s">
        <v>3603</v>
      </c>
      <c r="H2387" s="51">
        <v>0</v>
      </c>
      <c r="I2387" s="22">
        <v>0</v>
      </c>
      <c r="J2387" s="22">
        <v>0</v>
      </c>
      <c r="K2387" s="22">
        <v>136.68</v>
      </c>
      <c r="L2387" s="47">
        <v>1000</v>
      </c>
      <c r="M2387" s="22">
        <v>0</v>
      </c>
      <c r="N2387" s="22">
        <v>0</v>
      </c>
    </row>
    <row r="2388" spans="1:14" hidden="1" x14ac:dyDescent="0.25">
      <c r="A2388" s="5" t="s">
        <v>5730</v>
      </c>
      <c r="B2388" s="5" t="s">
        <v>3582</v>
      </c>
      <c r="C2388" s="5" t="s">
        <v>849</v>
      </c>
      <c r="D2388" s="5" t="s">
        <v>3583</v>
      </c>
      <c r="E2388" s="5" t="s">
        <v>3584</v>
      </c>
      <c r="F2388" s="5" t="s">
        <v>853</v>
      </c>
      <c r="G2388" s="5" t="s">
        <v>3603</v>
      </c>
      <c r="H2388" s="51">
        <v>0</v>
      </c>
      <c r="I2388" s="22">
        <v>0</v>
      </c>
      <c r="J2388" s="22">
        <v>0</v>
      </c>
      <c r="K2388" s="22">
        <v>122.83</v>
      </c>
      <c r="L2388" s="47">
        <v>1000</v>
      </c>
      <c r="M2388" s="22">
        <v>0</v>
      </c>
      <c r="N2388" s="22">
        <v>0</v>
      </c>
    </row>
    <row r="2389" spans="1:14" hidden="1" x14ac:dyDescent="0.25">
      <c r="A2389" s="5" t="s">
        <v>5730</v>
      </c>
      <c r="B2389" s="5" t="s">
        <v>3586</v>
      </c>
      <c r="C2389" s="5" t="s">
        <v>849</v>
      </c>
      <c r="D2389" s="5" t="s">
        <v>3583</v>
      </c>
      <c r="E2389" s="5" t="s">
        <v>3584</v>
      </c>
      <c r="F2389" s="5" t="s">
        <v>853</v>
      </c>
      <c r="G2389" s="5" t="s">
        <v>3603</v>
      </c>
      <c r="H2389" s="51">
        <v>0</v>
      </c>
      <c r="I2389" s="22">
        <v>0</v>
      </c>
      <c r="J2389" s="22">
        <v>0</v>
      </c>
      <c r="K2389" s="22">
        <v>114.38</v>
      </c>
      <c r="L2389" s="47">
        <v>1000</v>
      </c>
      <c r="M2389" s="22">
        <v>0</v>
      </c>
      <c r="N2389" s="22">
        <v>0</v>
      </c>
    </row>
    <row r="2390" spans="1:14" x14ac:dyDescent="0.25">
      <c r="A2390" s="5" t="s">
        <v>5731</v>
      </c>
      <c r="B2390" s="5" t="s">
        <v>3590</v>
      </c>
      <c r="C2390" s="5" t="s">
        <v>849</v>
      </c>
      <c r="D2390" s="5" t="s">
        <v>3583</v>
      </c>
      <c r="E2390" s="5" t="s">
        <v>3584</v>
      </c>
      <c r="F2390" s="5" t="s">
        <v>853</v>
      </c>
      <c r="G2390" s="5" t="s">
        <v>3588</v>
      </c>
      <c r="H2390" s="51">
        <v>0</v>
      </c>
      <c r="I2390" s="22">
        <v>0</v>
      </c>
      <c r="J2390" s="22">
        <v>306.38</v>
      </c>
      <c r="K2390" s="22">
        <v>332.84</v>
      </c>
      <c r="L2390" s="47">
        <v>1000</v>
      </c>
      <c r="M2390" s="22">
        <v>0</v>
      </c>
      <c r="N2390" s="22">
        <v>0</v>
      </c>
    </row>
    <row r="2391" spans="1:14" hidden="1" x14ac:dyDescent="0.25">
      <c r="A2391" s="5" t="s">
        <v>5732</v>
      </c>
      <c r="B2391" s="5" t="s">
        <v>3597</v>
      </c>
      <c r="C2391" s="5" t="s">
        <v>849</v>
      </c>
      <c r="D2391" s="5" t="s">
        <v>3583</v>
      </c>
      <c r="E2391" s="5" t="s">
        <v>3584</v>
      </c>
      <c r="F2391" s="5" t="s">
        <v>853</v>
      </c>
      <c r="G2391" s="5" t="s">
        <v>3588</v>
      </c>
      <c r="H2391" s="51">
        <v>0</v>
      </c>
      <c r="I2391" s="22">
        <v>0</v>
      </c>
      <c r="J2391" s="22">
        <v>0</v>
      </c>
      <c r="K2391" s="22">
        <v>55.95</v>
      </c>
      <c r="L2391" s="47">
        <v>1000</v>
      </c>
      <c r="M2391" s="22">
        <v>0</v>
      </c>
      <c r="N2391" s="22">
        <v>0</v>
      </c>
    </row>
    <row r="2392" spans="1:14" hidden="1" x14ac:dyDescent="0.25">
      <c r="A2392" s="5" t="s">
        <v>5732</v>
      </c>
      <c r="B2392" s="5" t="s">
        <v>3592</v>
      </c>
      <c r="C2392" s="5" t="s">
        <v>849</v>
      </c>
      <c r="D2392" s="5" t="s">
        <v>3583</v>
      </c>
      <c r="E2392" s="5" t="s">
        <v>3584</v>
      </c>
      <c r="F2392" s="5" t="s">
        <v>853</v>
      </c>
      <c r="G2392" s="5" t="s">
        <v>3588</v>
      </c>
      <c r="H2392" s="51">
        <v>0</v>
      </c>
      <c r="I2392" s="22">
        <v>0</v>
      </c>
      <c r="J2392" s="22">
        <v>0</v>
      </c>
      <c r="K2392" s="22">
        <v>55.95</v>
      </c>
      <c r="L2392" s="47">
        <v>1000</v>
      </c>
      <c r="M2392" s="22">
        <v>0</v>
      </c>
      <c r="N2392" s="22">
        <v>0</v>
      </c>
    </row>
    <row r="2393" spans="1:14" hidden="1" x14ac:dyDescent="0.25">
      <c r="A2393" s="5" t="s">
        <v>5733</v>
      </c>
      <c r="B2393" s="5" t="s">
        <v>3597</v>
      </c>
      <c r="C2393" s="5" t="s">
        <v>849</v>
      </c>
      <c r="D2393" s="5" t="s">
        <v>3583</v>
      </c>
      <c r="E2393" s="5" t="s">
        <v>3584</v>
      </c>
      <c r="F2393" s="5" t="s">
        <v>853</v>
      </c>
      <c r="G2393" s="5" t="s">
        <v>3588</v>
      </c>
      <c r="H2393" s="51">
        <v>0</v>
      </c>
      <c r="I2393" s="22">
        <v>0</v>
      </c>
      <c r="J2393" s="22">
        <v>0</v>
      </c>
      <c r="K2393" s="22">
        <v>55.95</v>
      </c>
      <c r="L2393" s="47">
        <v>1000</v>
      </c>
      <c r="M2393" s="22">
        <v>0</v>
      </c>
      <c r="N2393" s="22">
        <v>0</v>
      </c>
    </row>
    <row r="2394" spans="1:14" hidden="1" x14ac:dyDescent="0.25">
      <c r="A2394" s="5" t="s">
        <v>5733</v>
      </c>
      <c r="B2394" s="5" t="s">
        <v>3592</v>
      </c>
      <c r="C2394" s="5" t="s">
        <v>849</v>
      </c>
      <c r="D2394" s="5" t="s">
        <v>3583</v>
      </c>
      <c r="E2394" s="5" t="s">
        <v>3584</v>
      </c>
      <c r="F2394" s="5" t="s">
        <v>853</v>
      </c>
      <c r="G2394" s="5" t="s">
        <v>3588</v>
      </c>
      <c r="H2394" s="51">
        <v>0</v>
      </c>
      <c r="I2394" s="22">
        <v>0</v>
      </c>
      <c r="J2394" s="22">
        <v>0</v>
      </c>
      <c r="K2394" s="22">
        <v>55.95</v>
      </c>
      <c r="L2394" s="47">
        <v>1000</v>
      </c>
      <c r="M2394" s="22">
        <v>0</v>
      </c>
      <c r="N2394" s="22">
        <v>0</v>
      </c>
    </row>
    <row r="2395" spans="1:14" hidden="1" x14ac:dyDescent="0.25">
      <c r="A2395" s="5" t="s">
        <v>5734</v>
      </c>
      <c r="B2395" s="5" t="s">
        <v>3597</v>
      </c>
      <c r="C2395" s="5" t="s">
        <v>849</v>
      </c>
      <c r="D2395" s="5" t="s">
        <v>3583</v>
      </c>
      <c r="E2395" s="5" t="s">
        <v>3584</v>
      </c>
      <c r="F2395" s="5" t="s">
        <v>853</v>
      </c>
      <c r="G2395" s="5" t="s">
        <v>3588</v>
      </c>
      <c r="H2395" s="51">
        <v>0</v>
      </c>
      <c r="I2395" s="22">
        <v>0</v>
      </c>
      <c r="J2395" s="22">
        <v>0</v>
      </c>
      <c r="K2395" s="22">
        <v>55.95</v>
      </c>
      <c r="L2395" s="47">
        <v>1000</v>
      </c>
      <c r="M2395" s="22">
        <v>0</v>
      </c>
      <c r="N2395" s="22">
        <v>0</v>
      </c>
    </row>
    <row r="2396" spans="1:14" hidden="1" x14ac:dyDescent="0.25">
      <c r="A2396" s="5" t="s">
        <v>5734</v>
      </c>
      <c r="B2396" s="5" t="s">
        <v>3592</v>
      </c>
      <c r="C2396" s="5" t="s">
        <v>849</v>
      </c>
      <c r="D2396" s="5" t="s">
        <v>3583</v>
      </c>
      <c r="E2396" s="5" t="s">
        <v>3584</v>
      </c>
      <c r="F2396" s="5" t="s">
        <v>853</v>
      </c>
      <c r="G2396" s="5" t="s">
        <v>3588</v>
      </c>
      <c r="H2396" s="51">
        <v>0</v>
      </c>
      <c r="I2396" s="22">
        <v>0</v>
      </c>
      <c r="J2396" s="22">
        <v>0</v>
      </c>
      <c r="K2396" s="22">
        <v>55.95</v>
      </c>
      <c r="L2396" s="47">
        <v>1000</v>
      </c>
      <c r="M2396" s="22">
        <v>0</v>
      </c>
      <c r="N2396" s="22">
        <v>0</v>
      </c>
    </row>
    <row r="2397" spans="1:14" hidden="1" x14ac:dyDescent="0.25">
      <c r="A2397" s="5" t="s">
        <v>5735</v>
      </c>
      <c r="B2397" s="5" t="s">
        <v>3597</v>
      </c>
      <c r="C2397" s="5" t="s">
        <v>849</v>
      </c>
      <c r="D2397" s="5" t="s">
        <v>3583</v>
      </c>
      <c r="E2397" s="5" t="s">
        <v>3584</v>
      </c>
      <c r="F2397" s="5" t="s">
        <v>853</v>
      </c>
      <c r="G2397" s="5" t="s">
        <v>3603</v>
      </c>
      <c r="H2397" s="51">
        <v>0</v>
      </c>
      <c r="I2397" s="22">
        <v>0</v>
      </c>
      <c r="J2397" s="22">
        <v>0</v>
      </c>
      <c r="K2397" s="22">
        <v>1213.17</v>
      </c>
      <c r="L2397" s="47">
        <v>1000</v>
      </c>
      <c r="M2397" s="22">
        <v>0</v>
      </c>
      <c r="N2397" s="22">
        <v>0</v>
      </c>
    </row>
    <row r="2398" spans="1:14" hidden="1" x14ac:dyDescent="0.25">
      <c r="A2398" s="5" t="s">
        <v>5735</v>
      </c>
      <c r="B2398" s="5" t="s">
        <v>3592</v>
      </c>
      <c r="C2398" s="5" t="s">
        <v>849</v>
      </c>
      <c r="D2398" s="5" t="s">
        <v>3583</v>
      </c>
      <c r="E2398" s="5" t="s">
        <v>3584</v>
      </c>
      <c r="F2398" s="5" t="s">
        <v>853</v>
      </c>
      <c r="G2398" s="5" t="s">
        <v>3603</v>
      </c>
      <c r="H2398" s="51">
        <v>0</v>
      </c>
      <c r="I2398" s="22">
        <v>0</v>
      </c>
      <c r="J2398" s="22">
        <v>0</v>
      </c>
      <c r="K2398" s="22">
        <v>1222</v>
      </c>
      <c r="L2398" s="47">
        <v>1000</v>
      </c>
      <c r="M2398" s="22">
        <v>0</v>
      </c>
      <c r="N2398" s="22">
        <v>0</v>
      </c>
    </row>
    <row r="2399" spans="1:14" hidden="1" x14ac:dyDescent="0.25">
      <c r="A2399" s="5" t="s">
        <v>5736</v>
      </c>
      <c r="B2399" s="5" t="s">
        <v>3597</v>
      </c>
      <c r="C2399" s="5" t="s">
        <v>849</v>
      </c>
      <c r="D2399" s="5" t="s">
        <v>3583</v>
      </c>
      <c r="E2399" s="5" t="s">
        <v>3584</v>
      </c>
      <c r="F2399" s="5" t="s">
        <v>853</v>
      </c>
      <c r="G2399" s="5" t="s">
        <v>3603</v>
      </c>
      <c r="H2399" s="51">
        <v>0</v>
      </c>
      <c r="I2399" s="22">
        <v>0</v>
      </c>
      <c r="J2399" s="22">
        <v>0</v>
      </c>
      <c r="K2399" s="22">
        <v>1016.25</v>
      </c>
      <c r="L2399" s="47">
        <v>1000</v>
      </c>
      <c r="M2399" s="22">
        <v>0</v>
      </c>
      <c r="N2399" s="22">
        <v>0</v>
      </c>
    </row>
    <row r="2400" spans="1:14" hidden="1" x14ac:dyDescent="0.25">
      <c r="A2400" s="5" t="s">
        <v>5736</v>
      </c>
      <c r="B2400" s="5" t="s">
        <v>3592</v>
      </c>
      <c r="C2400" s="5" t="s">
        <v>849</v>
      </c>
      <c r="D2400" s="5" t="s">
        <v>3583</v>
      </c>
      <c r="E2400" s="5" t="s">
        <v>3584</v>
      </c>
      <c r="F2400" s="5" t="s">
        <v>853</v>
      </c>
      <c r="G2400" s="5" t="s">
        <v>3603</v>
      </c>
      <c r="H2400" s="51">
        <v>0</v>
      </c>
      <c r="I2400" s="22">
        <v>0</v>
      </c>
      <c r="J2400" s="22">
        <v>0</v>
      </c>
      <c r="K2400" s="22">
        <v>1057.1300000000001</v>
      </c>
      <c r="L2400" s="47">
        <v>1000</v>
      </c>
      <c r="M2400" s="22">
        <v>0</v>
      </c>
      <c r="N2400" s="22">
        <v>0</v>
      </c>
    </row>
    <row r="2401" spans="1:14" hidden="1" x14ac:dyDescent="0.25">
      <c r="A2401" s="5" t="s">
        <v>5737</v>
      </c>
      <c r="B2401" s="5" t="s">
        <v>3597</v>
      </c>
      <c r="C2401" s="5" t="s">
        <v>849</v>
      </c>
      <c r="D2401" s="5" t="s">
        <v>3583</v>
      </c>
      <c r="E2401" s="5" t="s">
        <v>3584</v>
      </c>
      <c r="F2401" s="5" t="s">
        <v>853</v>
      </c>
      <c r="G2401" s="5" t="s">
        <v>3603</v>
      </c>
      <c r="H2401" s="51">
        <v>0</v>
      </c>
      <c r="I2401" s="22">
        <v>0</v>
      </c>
      <c r="J2401" s="22">
        <v>0</v>
      </c>
      <c r="K2401" s="22">
        <v>1236.3</v>
      </c>
      <c r="L2401" s="47">
        <v>1000</v>
      </c>
      <c r="M2401" s="22">
        <v>0</v>
      </c>
      <c r="N2401" s="22">
        <v>0</v>
      </c>
    </row>
    <row r="2402" spans="1:14" hidden="1" x14ac:dyDescent="0.25">
      <c r="A2402" s="5" t="s">
        <v>5737</v>
      </c>
      <c r="B2402" s="5" t="s">
        <v>3592</v>
      </c>
      <c r="C2402" s="5" t="s">
        <v>849</v>
      </c>
      <c r="D2402" s="5" t="s">
        <v>3583</v>
      </c>
      <c r="E2402" s="5" t="s">
        <v>3584</v>
      </c>
      <c r="F2402" s="5" t="s">
        <v>853</v>
      </c>
      <c r="G2402" s="5" t="s">
        <v>3603</v>
      </c>
      <c r="H2402" s="51">
        <v>0</v>
      </c>
      <c r="I2402" s="22">
        <v>0</v>
      </c>
      <c r="J2402" s="22">
        <v>0</v>
      </c>
      <c r="K2402" s="22">
        <v>1261.26</v>
      </c>
      <c r="L2402" s="47">
        <v>1000</v>
      </c>
      <c r="M2402" s="22">
        <v>0</v>
      </c>
      <c r="N2402" s="22">
        <v>0</v>
      </c>
    </row>
    <row r="2403" spans="1:14" hidden="1" x14ac:dyDescent="0.25">
      <c r="A2403" s="5" t="s">
        <v>5738</v>
      </c>
      <c r="B2403" s="5" t="s">
        <v>3597</v>
      </c>
      <c r="C2403" s="5" t="s">
        <v>849</v>
      </c>
      <c r="D2403" s="5" t="s">
        <v>3583</v>
      </c>
      <c r="E2403" s="5" t="s">
        <v>3584</v>
      </c>
      <c r="F2403" s="5" t="s">
        <v>853</v>
      </c>
      <c r="G2403" s="5" t="s">
        <v>3603</v>
      </c>
      <c r="H2403" s="51">
        <v>0</v>
      </c>
      <c r="I2403" s="22">
        <v>0</v>
      </c>
      <c r="J2403" s="22">
        <v>0</v>
      </c>
      <c r="K2403" s="22">
        <v>1229.8499999999999</v>
      </c>
      <c r="L2403" s="47">
        <v>1000</v>
      </c>
      <c r="M2403" s="22">
        <v>0</v>
      </c>
      <c r="N2403" s="22">
        <v>0</v>
      </c>
    </row>
    <row r="2404" spans="1:14" hidden="1" x14ac:dyDescent="0.25">
      <c r="A2404" s="5" t="s">
        <v>5738</v>
      </c>
      <c r="B2404" s="5" t="s">
        <v>3592</v>
      </c>
      <c r="C2404" s="5" t="s">
        <v>849</v>
      </c>
      <c r="D2404" s="5" t="s">
        <v>3583</v>
      </c>
      <c r="E2404" s="5" t="s">
        <v>3584</v>
      </c>
      <c r="F2404" s="5" t="s">
        <v>853</v>
      </c>
      <c r="G2404" s="5" t="s">
        <v>3603</v>
      </c>
      <c r="H2404" s="51">
        <v>0</v>
      </c>
      <c r="I2404" s="22">
        <v>0</v>
      </c>
      <c r="J2404" s="22">
        <v>0</v>
      </c>
      <c r="K2404" s="22">
        <v>1249.2</v>
      </c>
      <c r="L2404" s="47">
        <v>1000</v>
      </c>
      <c r="M2404" s="22">
        <v>0</v>
      </c>
      <c r="N2404" s="22">
        <v>0</v>
      </c>
    </row>
    <row r="2405" spans="1:14" hidden="1" x14ac:dyDescent="0.25">
      <c r="A2405" s="5" t="s">
        <v>5739</v>
      </c>
      <c r="B2405" s="5" t="s">
        <v>3597</v>
      </c>
      <c r="C2405" s="5" t="s">
        <v>849</v>
      </c>
      <c r="D2405" s="5" t="s">
        <v>3583</v>
      </c>
      <c r="E2405" s="5" t="s">
        <v>3584</v>
      </c>
      <c r="F2405" s="5" t="s">
        <v>853</v>
      </c>
      <c r="G2405" s="5" t="s">
        <v>3603</v>
      </c>
      <c r="H2405" s="51">
        <v>0</v>
      </c>
      <c r="I2405" s="22">
        <v>0</v>
      </c>
      <c r="J2405" s="22">
        <v>0</v>
      </c>
      <c r="K2405" s="22">
        <v>1150.75</v>
      </c>
      <c r="L2405" s="47">
        <v>1000</v>
      </c>
      <c r="M2405" s="22">
        <v>0</v>
      </c>
      <c r="N2405" s="22">
        <v>0</v>
      </c>
    </row>
    <row r="2406" spans="1:14" hidden="1" x14ac:dyDescent="0.25">
      <c r="A2406" s="5" t="s">
        <v>5739</v>
      </c>
      <c r="B2406" s="5" t="s">
        <v>3592</v>
      </c>
      <c r="C2406" s="5" t="s">
        <v>849</v>
      </c>
      <c r="D2406" s="5" t="s">
        <v>3583</v>
      </c>
      <c r="E2406" s="5" t="s">
        <v>3584</v>
      </c>
      <c r="F2406" s="5" t="s">
        <v>853</v>
      </c>
      <c r="G2406" s="5" t="s">
        <v>3603</v>
      </c>
      <c r="H2406" s="51">
        <v>0</v>
      </c>
      <c r="I2406" s="22">
        <v>0</v>
      </c>
      <c r="J2406" s="22">
        <v>0</v>
      </c>
      <c r="K2406" s="22">
        <v>1170.3800000000001</v>
      </c>
      <c r="L2406" s="47">
        <v>1000</v>
      </c>
      <c r="M2406" s="22">
        <v>0</v>
      </c>
      <c r="N2406" s="22">
        <v>0</v>
      </c>
    </row>
    <row r="2407" spans="1:14" hidden="1" x14ac:dyDescent="0.25">
      <c r="A2407" s="5" t="s">
        <v>5740</v>
      </c>
      <c r="B2407" s="5" t="s">
        <v>3597</v>
      </c>
      <c r="C2407" s="5" t="s">
        <v>849</v>
      </c>
      <c r="D2407" s="5" t="s">
        <v>3583</v>
      </c>
      <c r="E2407" s="5" t="s">
        <v>3584</v>
      </c>
      <c r="F2407" s="5" t="s">
        <v>853</v>
      </c>
      <c r="G2407" s="5" t="s">
        <v>3603</v>
      </c>
      <c r="H2407" s="51">
        <v>0</v>
      </c>
      <c r="I2407" s="22">
        <v>0</v>
      </c>
      <c r="J2407" s="22">
        <v>0</v>
      </c>
      <c r="K2407" s="22">
        <v>1735.61</v>
      </c>
      <c r="L2407" s="47">
        <v>1000</v>
      </c>
      <c r="M2407" s="22">
        <v>0</v>
      </c>
      <c r="N2407" s="22">
        <v>0</v>
      </c>
    </row>
    <row r="2408" spans="1:14" hidden="1" x14ac:dyDescent="0.25">
      <c r="A2408" s="5" t="s">
        <v>5740</v>
      </c>
      <c r="B2408" s="5" t="s">
        <v>3592</v>
      </c>
      <c r="C2408" s="5" t="s">
        <v>849</v>
      </c>
      <c r="D2408" s="5" t="s">
        <v>3583</v>
      </c>
      <c r="E2408" s="5" t="s">
        <v>3584</v>
      </c>
      <c r="F2408" s="5" t="s">
        <v>853</v>
      </c>
      <c r="G2408" s="5" t="s">
        <v>3603</v>
      </c>
      <c r="H2408" s="51">
        <v>0</v>
      </c>
      <c r="I2408" s="22">
        <v>0</v>
      </c>
      <c r="J2408" s="22">
        <v>0</v>
      </c>
      <c r="K2408" s="22">
        <v>1747.82</v>
      </c>
      <c r="L2408" s="47">
        <v>1000</v>
      </c>
      <c r="M2408" s="22">
        <v>0</v>
      </c>
      <c r="N2408" s="22">
        <v>0</v>
      </c>
    </row>
    <row r="2409" spans="1:14" hidden="1" x14ac:dyDescent="0.25">
      <c r="A2409" s="5" t="s">
        <v>5741</v>
      </c>
      <c r="B2409" s="5" t="s">
        <v>3597</v>
      </c>
      <c r="C2409" s="5" t="s">
        <v>849</v>
      </c>
      <c r="D2409" s="5" t="s">
        <v>3583</v>
      </c>
      <c r="E2409" s="5" t="s">
        <v>3584</v>
      </c>
      <c r="F2409" s="5" t="s">
        <v>853</v>
      </c>
      <c r="G2409" s="5" t="s">
        <v>3603</v>
      </c>
      <c r="H2409" s="51">
        <v>0</v>
      </c>
      <c r="I2409" s="22">
        <v>0</v>
      </c>
      <c r="J2409" s="22">
        <v>0</v>
      </c>
      <c r="K2409" s="22">
        <v>961.71</v>
      </c>
      <c r="L2409" s="47">
        <v>1000</v>
      </c>
      <c r="M2409" s="22">
        <v>0</v>
      </c>
      <c r="N2409" s="22">
        <v>0</v>
      </c>
    </row>
    <row r="2410" spans="1:14" hidden="1" x14ac:dyDescent="0.25">
      <c r="A2410" s="5" t="s">
        <v>5741</v>
      </c>
      <c r="B2410" s="5" t="s">
        <v>3592</v>
      </c>
      <c r="C2410" s="5" t="s">
        <v>849</v>
      </c>
      <c r="D2410" s="5" t="s">
        <v>3583</v>
      </c>
      <c r="E2410" s="5" t="s">
        <v>3584</v>
      </c>
      <c r="F2410" s="5" t="s">
        <v>853</v>
      </c>
      <c r="G2410" s="5" t="s">
        <v>3603</v>
      </c>
      <c r="H2410" s="51">
        <v>0</v>
      </c>
      <c r="I2410" s="22">
        <v>0</v>
      </c>
      <c r="J2410" s="22">
        <v>0</v>
      </c>
      <c r="K2410" s="22">
        <v>995.05</v>
      </c>
      <c r="L2410" s="47">
        <v>1000</v>
      </c>
      <c r="M2410" s="22">
        <v>0</v>
      </c>
      <c r="N2410" s="22">
        <v>0</v>
      </c>
    </row>
    <row r="2411" spans="1:14" hidden="1" x14ac:dyDescent="0.25">
      <c r="A2411" s="5" t="s">
        <v>5742</v>
      </c>
      <c r="B2411" s="5" t="s">
        <v>3582</v>
      </c>
      <c r="C2411" s="5" t="s">
        <v>849</v>
      </c>
      <c r="D2411" s="5" t="s">
        <v>3583</v>
      </c>
      <c r="E2411" s="5" t="s">
        <v>3584</v>
      </c>
      <c r="F2411" s="5" t="s">
        <v>853</v>
      </c>
      <c r="G2411" s="5" t="s">
        <v>3588</v>
      </c>
      <c r="H2411" s="51">
        <v>0</v>
      </c>
      <c r="I2411" s="22">
        <v>0</v>
      </c>
      <c r="J2411" s="22">
        <v>164.16</v>
      </c>
      <c r="K2411" s="22">
        <v>178.33</v>
      </c>
      <c r="L2411" s="47">
        <v>1000</v>
      </c>
      <c r="M2411" s="22">
        <v>0</v>
      </c>
      <c r="N2411" s="22">
        <v>0</v>
      </c>
    </row>
    <row r="2412" spans="1:14" hidden="1" x14ac:dyDescent="0.25">
      <c r="A2412" s="5" t="s">
        <v>5743</v>
      </c>
      <c r="B2412" s="5" t="s">
        <v>3582</v>
      </c>
      <c r="C2412" s="5" t="s">
        <v>849</v>
      </c>
      <c r="D2412" s="5" t="s">
        <v>3583</v>
      </c>
      <c r="E2412" s="5" t="s">
        <v>3584</v>
      </c>
      <c r="F2412" s="5" t="s">
        <v>853</v>
      </c>
      <c r="G2412" s="5" t="s">
        <v>3588</v>
      </c>
      <c r="H2412" s="51">
        <v>0</v>
      </c>
      <c r="I2412" s="22">
        <v>0</v>
      </c>
      <c r="J2412" s="22">
        <v>156.34</v>
      </c>
      <c r="K2412" s="22">
        <v>178.91</v>
      </c>
      <c r="L2412" s="47">
        <v>1000</v>
      </c>
      <c r="M2412" s="22">
        <v>0</v>
      </c>
      <c r="N2412" s="22">
        <v>0</v>
      </c>
    </row>
    <row r="2413" spans="1:14" hidden="1" x14ac:dyDescent="0.25">
      <c r="A2413" s="5" t="s">
        <v>5744</v>
      </c>
      <c r="B2413" s="5" t="s">
        <v>3582</v>
      </c>
      <c r="C2413" s="5" t="s">
        <v>849</v>
      </c>
      <c r="D2413" s="5" t="s">
        <v>3583</v>
      </c>
      <c r="E2413" s="5" t="s">
        <v>3584</v>
      </c>
      <c r="F2413" s="5" t="s">
        <v>853</v>
      </c>
      <c r="G2413" s="5" t="s">
        <v>3588</v>
      </c>
      <c r="H2413" s="51">
        <v>0</v>
      </c>
      <c r="I2413" s="22">
        <v>0</v>
      </c>
      <c r="J2413" s="22">
        <v>155.36000000000001</v>
      </c>
      <c r="K2413" s="22">
        <v>168.78</v>
      </c>
      <c r="L2413" s="47">
        <v>1000</v>
      </c>
      <c r="M2413" s="22">
        <v>0</v>
      </c>
      <c r="N2413" s="22">
        <v>0</v>
      </c>
    </row>
    <row r="2414" spans="1:14" hidden="1" x14ac:dyDescent="0.25">
      <c r="A2414" s="5" t="s">
        <v>5745</v>
      </c>
      <c r="B2414" s="5" t="s">
        <v>3582</v>
      </c>
      <c r="C2414" s="5" t="s">
        <v>849</v>
      </c>
      <c r="D2414" s="5" t="s">
        <v>3583</v>
      </c>
      <c r="E2414" s="5" t="s">
        <v>3584</v>
      </c>
      <c r="F2414" s="5" t="s">
        <v>853</v>
      </c>
      <c r="G2414" s="5" t="s">
        <v>3588</v>
      </c>
      <c r="H2414" s="51">
        <v>0</v>
      </c>
      <c r="I2414" s="22">
        <v>0</v>
      </c>
      <c r="J2414" s="22">
        <v>0</v>
      </c>
      <c r="K2414" s="22">
        <v>182.28</v>
      </c>
      <c r="L2414" s="47">
        <v>1000</v>
      </c>
      <c r="M2414" s="22">
        <v>0</v>
      </c>
      <c r="N2414" s="22">
        <v>0</v>
      </c>
    </row>
    <row r="2415" spans="1:14" hidden="1" x14ac:dyDescent="0.25">
      <c r="A2415" s="5" t="s">
        <v>5746</v>
      </c>
      <c r="B2415" s="5" t="s">
        <v>3582</v>
      </c>
      <c r="C2415" s="5" t="s">
        <v>849</v>
      </c>
      <c r="D2415" s="5" t="s">
        <v>3583</v>
      </c>
      <c r="E2415" s="5" t="s">
        <v>3584</v>
      </c>
      <c r="F2415" s="5" t="s">
        <v>853</v>
      </c>
      <c r="G2415" s="5" t="s">
        <v>3588</v>
      </c>
      <c r="H2415" s="51">
        <v>0</v>
      </c>
      <c r="I2415" s="22">
        <v>0</v>
      </c>
      <c r="J2415" s="22">
        <v>165.13</v>
      </c>
      <c r="K2415" s="22">
        <v>179.38</v>
      </c>
      <c r="L2415" s="47">
        <v>1000</v>
      </c>
      <c r="M2415" s="22">
        <v>0</v>
      </c>
      <c r="N2415" s="22">
        <v>0</v>
      </c>
    </row>
    <row r="2416" spans="1:14" x14ac:dyDescent="0.25">
      <c r="A2416" s="5" t="s">
        <v>5747</v>
      </c>
      <c r="B2416" s="5" t="s">
        <v>3590</v>
      </c>
      <c r="C2416" s="5" t="s">
        <v>849</v>
      </c>
      <c r="D2416" s="5" t="s">
        <v>3583</v>
      </c>
      <c r="E2416" s="5" t="s">
        <v>3584</v>
      </c>
      <c r="F2416" s="5" t="s">
        <v>853</v>
      </c>
      <c r="G2416" s="5" t="s">
        <v>3588</v>
      </c>
      <c r="H2416" s="51">
        <v>0</v>
      </c>
      <c r="I2416" s="22">
        <v>0</v>
      </c>
      <c r="J2416" s="22">
        <v>372.93</v>
      </c>
      <c r="K2416" s="22">
        <v>405.14</v>
      </c>
      <c r="L2416" s="47">
        <v>1000</v>
      </c>
      <c r="M2416" s="22">
        <v>0</v>
      </c>
      <c r="N2416" s="22">
        <v>0</v>
      </c>
    </row>
    <row r="2417" spans="1:14" x14ac:dyDescent="0.25">
      <c r="A2417" s="5" t="s">
        <v>5748</v>
      </c>
      <c r="B2417" s="5" t="s">
        <v>3590</v>
      </c>
      <c r="C2417" s="5" t="s">
        <v>849</v>
      </c>
      <c r="D2417" s="5" t="s">
        <v>3583</v>
      </c>
      <c r="E2417" s="5" t="s">
        <v>3584</v>
      </c>
      <c r="F2417" s="5" t="s">
        <v>853</v>
      </c>
      <c r="G2417" s="5" t="s">
        <v>3588</v>
      </c>
      <c r="H2417" s="51">
        <v>0</v>
      </c>
      <c r="I2417" s="22">
        <v>0</v>
      </c>
      <c r="J2417" s="22">
        <v>345.38</v>
      </c>
      <c r="K2417" s="22">
        <v>375.2</v>
      </c>
      <c r="L2417" s="47">
        <v>1000</v>
      </c>
      <c r="M2417" s="22">
        <v>0</v>
      </c>
      <c r="N2417" s="22">
        <v>0</v>
      </c>
    </row>
    <row r="2418" spans="1:14" hidden="1" x14ac:dyDescent="0.25">
      <c r="A2418" s="5" t="s">
        <v>5749</v>
      </c>
      <c r="B2418" s="5" t="s">
        <v>3582</v>
      </c>
      <c r="C2418" s="5" t="s">
        <v>849</v>
      </c>
      <c r="D2418" s="5" t="s">
        <v>3583</v>
      </c>
      <c r="E2418" s="5" t="s">
        <v>3584</v>
      </c>
      <c r="F2418" s="5" t="s">
        <v>851</v>
      </c>
      <c r="G2418" s="5" t="s">
        <v>3588</v>
      </c>
      <c r="H2418" s="51">
        <v>28276</v>
      </c>
      <c r="I2418" s="22">
        <v>43795.88</v>
      </c>
      <c r="J2418" s="22">
        <v>1548.87</v>
      </c>
      <c r="K2418" s="22">
        <v>1549.86</v>
      </c>
      <c r="L2418" s="47">
        <v>1000</v>
      </c>
      <c r="M2418" s="22">
        <v>43795.88</v>
      </c>
      <c r="N2418" s="22">
        <v>0</v>
      </c>
    </row>
    <row r="2419" spans="1:14" hidden="1" x14ac:dyDescent="0.25">
      <c r="A2419" s="5" t="s">
        <v>5749</v>
      </c>
      <c r="B2419" s="5" t="s">
        <v>3586</v>
      </c>
      <c r="C2419" s="5" t="s">
        <v>849</v>
      </c>
      <c r="D2419" s="5" t="s">
        <v>3583</v>
      </c>
      <c r="E2419" s="5" t="s">
        <v>3584</v>
      </c>
      <c r="F2419" s="5" t="s">
        <v>851</v>
      </c>
      <c r="G2419" s="5" t="s">
        <v>3588</v>
      </c>
      <c r="H2419" s="51">
        <v>3586</v>
      </c>
      <c r="I2419" s="22">
        <v>5828.78</v>
      </c>
      <c r="J2419" s="22">
        <v>1625.43</v>
      </c>
      <c r="K2419" s="22">
        <v>1598.49</v>
      </c>
      <c r="L2419" s="47">
        <v>1000</v>
      </c>
      <c r="M2419" s="22">
        <v>5828.78</v>
      </c>
      <c r="N2419" s="22">
        <v>0</v>
      </c>
    </row>
    <row r="2420" spans="1:14" hidden="1" x14ac:dyDescent="0.25">
      <c r="A2420" s="5" t="s">
        <v>5750</v>
      </c>
      <c r="B2420" s="5" t="s">
        <v>3582</v>
      </c>
      <c r="C2420" s="5" t="s">
        <v>849</v>
      </c>
      <c r="D2420" s="5" t="s">
        <v>3583</v>
      </c>
      <c r="E2420" s="5" t="s">
        <v>3584</v>
      </c>
      <c r="F2420" s="5" t="s">
        <v>851</v>
      </c>
      <c r="G2420" s="5" t="s">
        <v>3588</v>
      </c>
      <c r="H2420" s="51">
        <v>15436.117</v>
      </c>
      <c r="I2420" s="22">
        <v>23776.18</v>
      </c>
      <c r="J2420" s="22">
        <v>1540.3</v>
      </c>
      <c r="K2420" s="22">
        <v>1553.3</v>
      </c>
      <c r="L2420" s="47">
        <v>1000</v>
      </c>
      <c r="M2420" s="22">
        <v>23776.18</v>
      </c>
      <c r="N2420" s="22">
        <v>0</v>
      </c>
    </row>
    <row r="2421" spans="1:14" hidden="1" x14ac:dyDescent="0.25">
      <c r="A2421" s="5" t="s">
        <v>5750</v>
      </c>
      <c r="B2421" s="5" t="s">
        <v>3586</v>
      </c>
      <c r="C2421" s="5" t="s">
        <v>849</v>
      </c>
      <c r="D2421" s="5" t="s">
        <v>3583</v>
      </c>
      <c r="E2421" s="5" t="s">
        <v>3584</v>
      </c>
      <c r="F2421" s="5" t="s">
        <v>853</v>
      </c>
      <c r="G2421" s="5" t="s">
        <v>3588</v>
      </c>
      <c r="H2421" s="51">
        <v>0</v>
      </c>
      <c r="I2421" s="22">
        <v>0</v>
      </c>
      <c r="J2421" s="22">
        <v>1594.97</v>
      </c>
      <c r="K2421" s="22">
        <v>1633.25</v>
      </c>
      <c r="L2421" s="47">
        <v>1000</v>
      </c>
      <c r="M2421" s="22">
        <v>0</v>
      </c>
      <c r="N2421" s="22">
        <v>0</v>
      </c>
    </row>
    <row r="2422" spans="1:14" hidden="1" x14ac:dyDescent="0.25">
      <c r="A2422" s="5" t="s">
        <v>5751</v>
      </c>
      <c r="B2422" s="5" t="s">
        <v>3586</v>
      </c>
      <c r="C2422" s="5" t="s">
        <v>849</v>
      </c>
      <c r="D2422" s="5" t="s">
        <v>3583</v>
      </c>
      <c r="E2422" s="5" t="s">
        <v>3584</v>
      </c>
      <c r="F2422" s="5" t="s">
        <v>853</v>
      </c>
      <c r="G2422" s="5" t="s">
        <v>3603</v>
      </c>
      <c r="H2422" s="51">
        <v>0</v>
      </c>
      <c r="I2422" s="22">
        <v>0</v>
      </c>
      <c r="J2422" s="22">
        <v>0</v>
      </c>
      <c r="K2422" s="22">
        <v>1619.94</v>
      </c>
      <c r="L2422" s="47">
        <v>1000</v>
      </c>
      <c r="M2422" s="22">
        <v>0</v>
      </c>
      <c r="N2422" s="22">
        <v>0</v>
      </c>
    </row>
    <row r="2423" spans="1:14" x14ac:dyDescent="0.25">
      <c r="A2423" s="5" t="s">
        <v>5752</v>
      </c>
      <c r="B2423" s="5" t="s">
        <v>3590</v>
      </c>
      <c r="C2423" s="5" t="s">
        <v>849</v>
      </c>
      <c r="D2423" s="5" t="s">
        <v>3583</v>
      </c>
      <c r="E2423" s="5" t="s">
        <v>3584</v>
      </c>
      <c r="F2423" s="5" t="s">
        <v>853</v>
      </c>
      <c r="G2423" s="5" t="s">
        <v>3588</v>
      </c>
      <c r="H2423" s="51">
        <v>0</v>
      </c>
      <c r="I2423" s="22">
        <v>0</v>
      </c>
      <c r="J2423" s="22">
        <v>205.14</v>
      </c>
      <c r="K2423" s="22">
        <v>222.85</v>
      </c>
      <c r="L2423" s="47">
        <v>1000</v>
      </c>
      <c r="M2423" s="22">
        <v>0</v>
      </c>
      <c r="N2423" s="22">
        <v>0</v>
      </c>
    </row>
    <row r="2424" spans="1:14" x14ac:dyDescent="0.25">
      <c r="A2424" s="5" t="s">
        <v>5753</v>
      </c>
      <c r="B2424" s="5" t="s">
        <v>3590</v>
      </c>
      <c r="C2424" s="5" t="s">
        <v>849</v>
      </c>
      <c r="D2424" s="5" t="s">
        <v>3583</v>
      </c>
      <c r="E2424" s="5" t="s">
        <v>3584</v>
      </c>
      <c r="F2424" s="5" t="s">
        <v>853</v>
      </c>
      <c r="G2424" s="5" t="s">
        <v>3603</v>
      </c>
      <c r="H2424" s="51">
        <v>0</v>
      </c>
      <c r="I2424" s="22">
        <v>0</v>
      </c>
      <c r="J2424" s="22">
        <v>0</v>
      </c>
      <c r="K2424" s="22">
        <v>340.61</v>
      </c>
      <c r="L2424" s="47">
        <v>1000</v>
      </c>
      <c r="M2424" s="22">
        <v>0</v>
      </c>
      <c r="N2424" s="22">
        <v>0</v>
      </c>
    </row>
    <row r="2425" spans="1:14" x14ac:dyDescent="0.25">
      <c r="A2425" s="5" t="s">
        <v>5754</v>
      </c>
      <c r="B2425" s="5" t="s">
        <v>3590</v>
      </c>
      <c r="C2425" s="5" t="s">
        <v>849</v>
      </c>
      <c r="D2425" s="5" t="s">
        <v>3583</v>
      </c>
      <c r="E2425" s="5" t="s">
        <v>3584</v>
      </c>
      <c r="F2425" s="5" t="s">
        <v>853</v>
      </c>
      <c r="G2425" s="5" t="s">
        <v>3588</v>
      </c>
      <c r="H2425" s="51">
        <v>0</v>
      </c>
      <c r="I2425" s="22">
        <v>0</v>
      </c>
      <c r="J2425" s="22">
        <v>235.35</v>
      </c>
      <c r="K2425" s="22">
        <v>255.67</v>
      </c>
      <c r="L2425" s="47">
        <v>1000</v>
      </c>
      <c r="M2425" s="22">
        <v>0</v>
      </c>
      <c r="N2425" s="22">
        <v>0</v>
      </c>
    </row>
    <row r="2426" spans="1:14" x14ac:dyDescent="0.25">
      <c r="A2426" s="5" t="s">
        <v>5755</v>
      </c>
      <c r="B2426" s="5" t="s">
        <v>3590</v>
      </c>
      <c r="C2426" s="5" t="s">
        <v>849</v>
      </c>
      <c r="D2426" s="5" t="s">
        <v>3583</v>
      </c>
      <c r="E2426" s="5" t="s">
        <v>3584</v>
      </c>
      <c r="F2426" s="5" t="s">
        <v>853</v>
      </c>
      <c r="G2426" s="5" t="s">
        <v>3603</v>
      </c>
      <c r="H2426" s="51">
        <v>0</v>
      </c>
      <c r="I2426" s="22">
        <v>0</v>
      </c>
      <c r="J2426" s="22">
        <v>0</v>
      </c>
      <c r="K2426" s="22">
        <v>342.17</v>
      </c>
      <c r="L2426" s="47">
        <v>1000</v>
      </c>
      <c r="M2426" s="22">
        <v>0</v>
      </c>
      <c r="N2426" s="22">
        <v>0</v>
      </c>
    </row>
    <row r="2427" spans="1:14" x14ac:dyDescent="0.25">
      <c r="A2427" s="5" t="s">
        <v>5756</v>
      </c>
      <c r="B2427" s="5" t="s">
        <v>3590</v>
      </c>
      <c r="C2427" s="5" t="s">
        <v>849</v>
      </c>
      <c r="D2427" s="5" t="s">
        <v>3583</v>
      </c>
      <c r="E2427" s="5" t="s">
        <v>3584</v>
      </c>
      <c r="F2427" s="5" t="s">
        <v>853</v>
      </c>
      <c r="G2427" s="5" t="s">
        <v>3588</v>
      </c>
      <c r="H2427" s="51">
        <v>0</v>
      </c>
      <c r="I2427" s="22">
        <v>0</v>
      </c>
      <c r="J2427" s="22">
        <v>0</v>
      </c>
      <c r="K2427" s="22">
        <v>82.8</v>
      </c>
      <c r="L2427" s="47">
        <v>1000</v>
      </c>
      <c r="M2427" s="22">
        <v>0</v>
      </c>
      <c r="N2427" s="22">
        <v>0</v>
      </c>
    </row>
    <row r="2428" spans="1:14" x14ac:dyDescent="0.25">
      <c r="A2428" s="5" t="s">
        <v>5757</v>
      </c>
      <c r="B2428" s="5" t="s">
        <v>3590</v>
      </c>
      <c r="C2428" s="5" t="s">
        <v>849</v>
      </c>
      <c r="D2428" s="5" t="s">
        <v>3583</v>
      </c>
      <c r="E2428" s="5" t="s">
        <v>3584</v>
      </c>
      <c r="F2428" s="5" t="s">
        <v>853</v>
      </c>
      <c r="G2428" s="5" t="s">
        <v>3588</v>
      </c>
      <c r="H2428" s="51">
        <v>0</v>
      </c>
      <c r="I2428" s="22">
        <v>0</v>
      </c>
      <c r="J2428" s="22">
        <v>318.19</v>
      </c>
      <c r="K2428" s="22">
        <v>345.67</v>
      </c>
      <c r="L2428" s="47">
        <v>1000</v>
      </c>
      <c r="M2428" s="22">
        <v>0</v>
      </c>
      <c r="N2428" s="22">
        <v>0</v>
      </c>
    </row>
    <row r="2429" spans="1:14" x14ac:dyDescent="0.25">
      <c r="A2429" s="5" t="s">
        <v>5758</v>
      </c>
      <c r="B2429" s="5" t="s">
        <v>3590</v>
      </c>
      <c r="C2429" s="5" t="s">
        <v>849</v>
      </c>
      <c r="D2429" s="5" t="s">
        <v>3583</v>
      </c>
      <c r="E2429" s="5" t="s">
        <v>3584</v>
      </c>
      <c r="F2429" s="5" t="s">
        <v>853</v>
      </c>
      <c r="G2429" s="5" t="s">
        <v>3603</v>
      </c>
      <c r="H2429" s="51">
        <v>0</v>
      </c>
      <c r="I2429" s="22">
        <v>0</v>
      </c>
      <c r="J2429" s="22">
        <v>0</v>
      </c>
      <c r="K2429" s="22">
        <v>370.84</v>
      </c>
      <c r="L2429" s="47">
        <v>1000</v>
      </c>
      <c r="M2429" s="22">
        <v>0</v>
      </c>
      <c r="N2429" s="22">
        <v>0</v>
      </c>
    </row>
    <row r="2430" spans="1:14" hidden="1" x14ac:dyDescent="0.25">
      <c r="A2430" s="5" t="s">
        <v>5759</v>
      </c>
      <c r="B2430" s="5" t="s">
        <v>3586</v>
      </c>
      <c r="C2430" s="5" t="s">
        <v>849</v>
      </c>
      <c r="D2430" s="5" t="s">
        <v>3583</v>
      </c>
      <c r="E2430" s="5" t="s">
        <v>3584</v>
      </c>
      <c r="F2430" s="5" t="s">
        <v>853</v>
      </c>
      <c r="G2430" s="5" t="s">
        <v>3603</v>
      </c>
      <c r="H2430" s="51">
        <v>0</v>
      </c>
      <c r="I2430" s="22">
        <v>0</v>
      </c>
      <c r="J2430" s="22">
        <v>0</v>
      </c>
      <c r="K2430" s="22">
        <v>855.73</v>
      </c>
      <c r="L2430" s="47">
        <v>1000</v>
      </c>
      <c r="M2430" s="22">
        <v>0</v>
      </c>
      <c r="N2430" s="22">
        <v>0</v>
      </c>
    </row>
    <row r="2431" spans="1:14" hidden="1" x14ac:dyDescent="0.25">
      <c r="A2431" s="5" t="s">
        <v>5760</v>
      </c>
      <c r="B2431" s="5" t="s">
        <v>3586</v>
      </c>
      <c r="C2431" s="5" t="s">
        <v>849</v>
      </c>
      <c r="D2431" s="5" t="s">
        <v>3583</v>
      </c>
      <c r="E2431" s="5" t="s">
        <v>3584</v>
      </c>
      <c r="F2431" s="5" t="s">
        <v>853</v>
      </c>
      <c r="G2431" s="5" t="s">
        <v>3603</v>
      </c>
      <c r="H2431" s="51">
        <v>0</v>
      </c>
      <c r="I2431" s="22">
        <v>0</v>
      </c>
      <c r="J2431" s="22">
        <v>0</v>
      </c>
      <c r="K2431" s="22">
        <v>855.73</v>
      </c>
      <c r="L2431" s="47">
        <v>1000</v>
      </c>
      <c r="M2431" s="22">
        <v>0</v>
      </c>
      <c r="N2431" s="22">
        <v>0</v>
      </c>
    </row>
    <row r="2432" spans="1:14" hidden="1" x14ac:dyDescent="0.25">
      <c r="A2432" s="5" t="s">
        <v>5761</v>
      </c>
      <c r="B2432" s="5" t="s">
        <v>3586</v>
      </c>
      <c r="C2432" s="5" t="s">
        <v>849</v>
      </c>
      <c r="D2432" s="5" t="s">
        <v>3583</v>
      </c>
      <c r="E2432" s="5" t="s">
        <v>3584</v>
      </c>
      <c r="F2432" s="5" t="s">
        <v>853</v>
      </c>
      <c r="G2432" s="5" t="s">
        <v>3588</v>
      </c>
      <c r="H2432" s="51">
        <v>0</v>
      </c>
      <c r="I2432" s="22">
        <v>0</v>
      </c>
      <c r="J2432" s="22">
        <v>61.27</v>
      </c>
      <c r="K2432" s="22">
        <v>66.56</v>
      </c>
      <c r="L2432" s="47">
        <v>1000</v>
      </c>
      <c r="M2432" s="22">
        <v>0</v>
      </c>
      <c r="N2432" s="22">
        <v>0</v>
      </c>
    </row>
    <row r="2433" spans="1:14" hidden="1" x14ac:dyDescent="0.25">
      <c r="A2433" s="5" t="s">
        <v>5762</v>
      </c>
      <c r="B2433" s="5" t="s">
        <v>3586</v>
      </c>
      <c r="C2433" s="5" t="s">
        <v>849</v>
      </c>
      <c r="D2433" s="5" t="s">
        <v>3583</v>
      </c>
      <c r="E2433" s="5" t="s">
        <v>3584</v>
      </c>
      <c r="F2433" s="5" t="s">
        <v>853</v>
      </c>
      <c r="G2433" s="5" t="s">
        <v>3588</v>
      </c>
      <c r="H2433" s="51">
        <v>0</v>
      </c>
      <c r="I2433" s="22">
        <v>0</v>
      </c>
      <c r="J2433" s="22">
        <v>83.22</v>
      </c>
      <c r="K2433" s="22">
        <v>90.41</v>
      </c>
      <c r="L2433" s="47">
        <v>1000</v>
      </c>
      <c r="M2433" s="22">
        <v>0</v>
      </c>
      <c r="N2433" s="22">
        <v>0</v>
      </c>
    </row>
    <row r="2434" spans="1:14" hidden="1" x14ac:dyDescent="0.25">
      <c r="A2434" s="5" t="s">
        <v>5763</v>
      </c>
      <c r="B2434" s="5" t="s">
        <v>3586</v>
      </c>
      <c r="C2434" s="5" t="s">
        <v>849</v>
      </c>
      <c r="D2434" s="5" t="s">
        <v>3583</v>
      </c>
      <c r="E2434" s="5" t="s">
        <v>3584</v>
      </c>
      <c r="F2434" s="5" t="s">
        <v>853</v>
      </c>
      <c r="G2434" s="5" t="s">
        <v>3603</v>
      </c>
      <c r="H2434" s="51">
        <v>0</v>
      </c>
      <c r="I2434" s="22">
        <v>0</v>
      </c>
      <c r="J2434" s="22">
        <v>0</v>
      </c>
      <c r="K2434" s="22">
        <v>969.17</v>
      </c>
      <c r="L2434" s="47">
        <v>1000</v>
      </c>
      <c r="M2434" s="22">
        <v>0</v>
      </c>
      <c r="N2434" s="22">
        <v>0</v>
      </c>
    </row>
    <row r="2435" spans="1:14" x14ac:dyDescent="0.25">
      <c r="A2435" s="5" t="s">
        <v>5764</v>
      </c>
      <c r="B2435" s="5" t="s">
        <v>3590</v>
      </c>
      <c r="C2435" s="5" t="s">
        <v>849</v>
      </c>
      <c r="D2435" s="5" t="s">
        <v>3583</v>
      </c>
      <c r="E2435" s="5" t="s">
        <v>3584</v>
      </c>
      <c r="F2435" s="5" t="s">
        <v>853</v>
      </c>
      <c r="G2435" s="5" t="s">
        <v>3603</v>
      </c>
      <c r="H2435" s="51">
        <v>0</v>
      </c>
      <c r="I2435" s="22">
        <v>0</v>
      </c>
      <c r="J2435" s="22">
        <v>122.11</v>
      </c>
      <c r="K2435" s="22">
        <v>122.11</v>
      </c>
      <c r="L2435" s="47">
        <v>1000</v>
      </c>
      <c r="M2435" s="22">
        <v>0</v>
      </c>
      <c r="N2435" s="22">
        <v>0</v>
      </c>
    </row>
    <row r="2436" spans="1:14" x14ac:dyDescent="0.25">
      <c r="A2436" s="5" t="s">
        <v>5765</v>
      </c>
      <c r="B2436" s="5" t="s">
        <v>3590</v>
      </c>
      <c r="C2436" s="5" t="s">
        <v>849</v>
      </c>
      <c r="D2436" s="5" t="s">
        <v>3583</v>
      </c>
      <c r="E2436" s="5" t="s">
        <v>3584</v>
      </c>
      <c r="F2436" s="5" t="s">
        <v>853</v>
      </c>
      <c r="G2436" s="5" t="s">
        <v>3603</v>
      </c>
      <c r="H2436" s="51">
        <v>0</v>
      </c>
      <c r="I2436" s="22">
        <v>0</v>
      </c>
      <c r="J2436" s="22">
        <v>0</v>
      </c>
      <c r="K2436" s="22">
        <v>1703.87</v>
      </c>
      <c r="L2436" s="47">
        <v>1000</v>
      </c>
      <c r="M2436" s="22">
        <v>0</v>
      </c>
      <c r="N2436" s="22">
        <v>0</v>
      </c>
    </row>
    <row r="2437" spans="1:14" x14ac:dyDescent="0.25">
      <c r="A2437" s="5" t="s">
        <v>5766</v>
      </c>
      <c r="B2437" s="5" t="s">
        <v>3590</v>
      </c>
      <c r="C2437" s="5" t="s">
        <v>849</v>
      </c>
      <c r="D2437" s="5" t="s">
        <v>3583</v>
      </c>
      <c r="E2437" s="5" t="s">
        <v>3584</v>
      </c>
      <c r="F2437" s="5" t="s">
        <v>853</v>
      </c>
      <c r="G2437" s="5" t="s">
        <v>3603</v>
      </c>
      <c r="H2437" s="51">
        <v>0</v>
      </c>
      <c r="I2437" s="22">
        <v>0</v>
      </c>
      <c r="J2437" s="22">
        <v>0</v>
      </c>
      <c r="K2437" s="22">
        <v>1872.75</v>
      </c>
      <c r="L2437" s="47">
        <v>1000</v>
      </c>
      <c r="M2437" s="22">
        <v>0</v>
      </c>
      <c r="N2437" s="22">
        <v>0</v>
      </c>
    </row>
    <row r="2438" spans="1:14" x14ac:dyDescent="0.25">
      <c r="A2438" s="5" t="s">
        <v>5767</v>
      </c>
      <c r="B2438" s="5" t="s">
        <v>3590</v>
      </c>
      <c r="C2438" s="5" t="s">
        <v>849</v>
      </c>
      <c r="D2438" s="5" t="s">
        <v>3583</v>
      </c>
      <c r="E2438" s="5" t="s">
        <v>3584</v>
      </c>
      <c r="F2438" s="5" t="s">
        <v>853</v>
      </c>
      <c r="G2438" s="5" t="s">
        <v>3603</v>
      </c>
      <c r="H2438" s="51">
        <v>0</v>
      </c>
      <c r="I2438" s="22">
        <v>0</v>
      </c>
      <c r="J2438" s="22">
        <v>0</v>
      </c>
      <c r="K2438" s="22">
        <v>1583.94</v>
      </c>
      <c r="L2438" s="47">
        <v>1000</v>
      </c>
      <c r="M2438" s="22">
        <v>0</v>
      </c>
      <c r="N2438" s="22">
        <v>0</v>
      </c>
    </row>
    <row r="2439" spans="1:14" hidden="1" x14ac:dyDescent="0.25">
      <c r="A2439" s="5" t="s">
        <v>5768</v>
      </c>
      <c r="B2439" s="5" t="s">
        <v>3582</v>
      </c>
      <c r="C2439" s="5" t="s">
        <v>849</v>
      </c>
      <c r="D2439" s="5" t="s">
        <v>3583</v>
      </c>
      <c r="E2439" s="5" t="s">
        <v>3584</v>
      </c>
      <c r="F2439" s="5" t="s">
        <v>853</v>
      </c>
      <c r="G2439" s="5" t="s">
        <v>3603</v>
      </c>
      <c r="H2439" s="51">
        <v>0</v>
      </c>
      <c r="I2439" s="22">
        <v>0</v>
      </c>
      <c r="J2439" s="22">
        <v>0</v>
      </c>
      <c r="K2439" s="22">
        <v>189.33</v>
      </c>
      <c r="L2439" s="47">
        <v>1000</v>
      </c>
      <c r="M2439" s="22">
        <v>0</v>
      </c>
      <c r="N2439" s="22">
        <v>0</v>
      </c>
    </row>
    <row r="2440" spans="1:14" hidden="1" x14ac:dyDescent="0.25">
      <c r="A2440" s="5" t="s">
        <v>5768</v>
      </c>
      <c r="B2440" s="5" t="s">
        <v>3586</v>
      </c>
      <c r="C2440" s="5" t="s">
        <v>849</v>
      </c>
      <c r="D2440" s="5" t="s">
        <v>3583</v>
      </c>
      <c r="E2440" s="5" t="s">
        <v>3584</v>
      </c>
      <c r="F2440" s="5" t="s">
        <v>853</v>
      </c>
      <c r="G2440" s="5" t="s">
        <v>3603</v>
      </c>
      <c r="H2440" s="51">
        <v>0</v>
      </c>
      <c r="I2440" s="22">
        <v>0</v>
      </c>
      <c r="J2440" s="22">
        <v>0</v>
      </c>
      <c r="K2440" s="22">
        <v>178.58</v>
      </c>
      <c r="L2440" s="47">
        <v>1000</v>
      </c>
      <c r="M2440" s="22">
        <v>0</v>
      </c>
      <c r="N2440" s="22">
        <v>0</v>
      </c>
    </row>
    <row r="2441" spans="1:14" hidden="1" x14ac:dyDescent="0.25">
      <c r="A2441" s="5" t="s">
        <v>5769</v>
      </c>
      <c r="B2441" s="5" t="s">
        <v>3582</v>
      </c>
      <c r="C2441" s="5" t="s">
        <v>849</v>
      </c>
      <c r="D2441" s="5" t="s">
        <v>3583</v>
      </c>
      <c r="E2441" s="5" t="s">
        <v>3584</v>
      </c>
      <c r="F2441" s="5" t="s">
        <v>853</v>
      </c>
      <c r="G2441" s="5" t="s">
        <v>3603</v>
      </c>
      <c r="H2441" s="51">
        <v>0</v>
      </c>
      <c r="I2441" s="22">
        <v>0</v>
      </c>
      <c r="J2441" s="22">
        <v>0</v>
      </c>
      <c r="K2441" s="22">
        <v>189.33</v>
      </c>
      <c r="L2441" s="47">
        <v>1000</v>
      </c>
      <c r="M2441" s="22">
        <v>0</v>
      </c>
      <c r="N2441" s="22">
        <v>0</v>
      </c>
    </row>
    <row r="2442" spans="1:14" hidden="1" x14ac:dyDescent="0.25">
      <c r="A2442" s="5" t="s">
        <v>5769</v>
      </c>
      <c r="B2442" s="5" t="s">
        <v>3586</v>
      </c>
      <c r="C2442" s="5" t="s">
        <v>849</v>
      </c>
      <c r="D2442" s="5" t="s">
        <v>3583</v>
      </c>
      <c r="E2442" s="5" t="s">
        <v>3584</v>
      </c>
      <c r="F2442" s="5" t="s">
        <v>853</v>
      </c>
      <c r="G2442" s="5" t="s">
        <v>3603</v>
      </c>
      <c r="H2442" s="51">
        <v>0</v>
      </c>
      <c r="I2442" s="22">
        <v>0</v>
      </c>
      <c r="J2442" s="22">
        <v>0</v>
      </c>
      <c r="K2442" s="22">
        <v>178.58</v>
      </c>
      <c r="L2442" s="47">
        <v>1000</v>
      </c>
      <c r="M2442" s="22">
        <v>0</v>
      </c>
      <c r="N2442" s="22">
        <v>0</v>
      </c>
    </row>
    <row r="2443" spans="1:14" hidden="1" x14ac:dyDescent="0.25">
      <c r="A2443" s="5" t="s">
        <v>5770</v>
      </c>
      <c r="B2443" s="5" t="s">
        <v>3582</v>
      </c>
      <c r="C2443" s="5" t="s">
        <v>849</v>
      </c>
      <c r="D2443" s="5" t="s">
        <v>3583</v>
      </c>
      <c r="E2443" s="5" t="s">
        <v>3584</v>
      </c>
      <c r="F2443" s="5" t="s">
        <v>853</v>
      </c>
      <c r="G2443" s="5" t="s">
        <v>3603</v>
      </c>
      <c r="H2443" s="51">
        <v>0</v>
      </c>
      <c r="I2443" s="22">
        <v>0</v>
      </c>
      <c r="J2443" s="22">
        <v>0</v>
      </c>
      <c r="K2443" s="22">
        <v>236.56</v>
      </c>
      <c r="L2443" s="47">
        <v>1000</v>
      </c>
      <c r="M2443" s="22">
        <v>0</v>
      </c>
      <c r="N2443" s="22">
        <v>0</v>
      </c>
    </row>
    <row r="2444" spans="1:14" hidden="1" x14ac:dyDescent="0.25">
      <c r="A2444" s="5" t="s">
        <v>5771</v>
      </c>
      <c r="B2444" s="5" t="s">
        <v>3582</v>
      </c>
      <c r="C2444" s="5" t="s">
        <v>849</v>
      </c>
      <c r="D2444" s="5" t="s">
        <v>3583</v>
      </c>
      <c r="E2444" s="5" t="s">
        <v>3584</v>
      </c>
      <c r="F2444" s="5" t="s">
        <v>853</v>
      </c>
      <c r="G2444" s="5" t="s">
        <v>3603</v>
      </c>
      <c r="H2444" s="51">
        <v>0</v>
      </c>
      <c r="I2444" s="22">
        <v>0</v>
      </c>
      <c r="J2444" s="22">
        <v>0</v>
      </c>
      <c r="K2444" s="22">
        <v>236.56</v>
      </c>
      <c r="L2444" s="47">
        <v>1000</v>
      </c>
      <c r="M2444" s="22">
        <v>0</v>
      </c>
      <c r="N2444" s="22">
        <v>0</v>
      </c>
    </row>
    <row r="2445" spans="1:14" hidden="1" x14ac:dyDescent="0.25">
      <c r="A2445" s="5" t="s">
        <v>5772</v>
      </c>
      <c r="B2445" s="5" t="s">
        <v>3582</v>
      </c>
      <c r="C2445" s="5" t="s">
        <v>849</v>
      </c>
      <c r="D2445" s="5" t="s">
        <v>3583</v>
      </c>
      <c r="E2445" s="5" t="s">
        <v>3584</v>
      </c>
      <c r="F2445" s="5" t="s">
        <v>853</v>
      </c>
      <c r="G2445" s="5" t="s">
        <v>3603</v>
      </c>
      <c r="H2445" s="51">
        <v>0</v>
      </c>
      <c r="I2445" s="22">
        <v>0</v>
      </c>
      <c r="J2445" s="22">
        <v>0</v>
      </c>
      <c r="K2445" s="22">
        <v>139.44</v>
      </c>
      <c r="L2445" s="47">
        <v>1000</v>
      </c>
      <c r="M2445" s="22">
        <v>0</v>
      </c>
      <c r="N2445" s="22">
        <v>0</v>
      </c>
    </row>
    <row r="2446" spans="1:14" hidden="1" x14ac:dyDescent="0.25">
      <c r="A2446" s="5" t="s">
        <v>5773</v>
      </c>
      <c r="B2446" s="5" t="s">
        <v>3582</v>
      </c>
      <c r="C2446" s="5" t="s">
        <v>849</v>
      </c>
      <c r="D2446" s="5" t="s">
        <v>3583</v>
      </c>
      <c r="E2446" s="5" t="s">
        <v>3584</v>
      </c>
      <c r="F2446" s="5" t="s">
        <v>853</v>
      </c>
      <c r="G2446" s="5" t="s">
        <v>3603</v>
      </c>
      <c r="H2446" s="51">
        <v>0</v>
      </c>
      <c r="I2446" s="22">
        <v>0</v>
      </c>
      <c r="J2446" s="22">
        <v>0</v>
      </c>
      <c r="K2446" s="22">
        <v>139.44</v>
      </c>
      <c r="L2446" s="47">
        <v>1000</v>
      </c>
      <c r="M2446" s="22">
        <v>0</v>
      </c>
      <c r="N2446" s="22">
        <v>0</v>
      </c>
    </row>
    <row r="2447" spans="1:14" hidden="1" x14ac:dyDescent="0.25">
      <c r="A2447" s="5" t="s">
        <v>5774</v>
      </c>
      <c r="B2447" s="5" t="s">
        <v>3582</v>
      </c>
      <c r="C2447" s="5" t="s">
        <v>849</v>
      </c>
      <c r="D2447" s="5" t="s">
        <v>3583</v>
      </c>
      <c r="E2447" s="5" t="s">
        <v>3584</v>
      </c>
      <c r="F2447" s="5" t="s">
        <v>853</v>
      </c>
      <c r="G2447" s="5" t="s">
        <v>3603</v>
      </c>
      <c r="H2447" s="51">
        <v>0</v>
      </c>
      <c r="I2447" s="22">
        <v>0</v>
      </c>
      <c r="J2447" s="22">
        <v>0</v>
      </c>
      <c r="K2447" s="22">
        <v>177.24</v>
      </c>
      <c r="L2447" s="47">
        <v>1000</v>
      </c>
      <c r="M2447" s="22">
        <v>0</v>
      </c>
      <c r="N2447" s="22">
        <v>0</v>
      </c>
    </row>
    <row r="2448" spans="1:14" hidden="1" x14ac:dyDescent="0.25">
      <c r="A2448" s="5" t="s">
        <v>5774</v>
      </c>
      <c r="B2448" s="5" t="s">
        <v>3586</v>
      </c>
      <c r="C2448" s="5" t="s">
        <v>849</v>
      </c>
      <c r="D2448" s="5" t="s">
        <v>3583</v>
      </c>
      <c r="E2448" s="5" t="s">
        <v>3584</v>
      </c>
      <c r="F2448" s="5" t="s">
        <v>853</v>
      </c>
      <c r="G2448" s="5" t="s">
        <v>3603</v>
      </c>
      <c r="H2448" s="51">
        <v>0</v>
      </c>
      <c r="I2448" s="22">
        <v>0</v>
      </c>
      <c r="J2448" s="22">
        <v>0</v>
      </c>
      <c r="K2448" s="22">
        <v>167.12</v>
      </c>
      <c r="L2448" s="47">
        <v>1000</v>
      </c>
      <c r="M2448" s="22">
        <v>0</v>
      </c>
      <c r="N2448" s="22">
        <v>0</v>
      </c>
    </row>
    <row r="2449" spans="1:14" hidden="1" x14ac:dyDescent="0.25">
      <c r="A2449" s="5" t="s">
        <v>5775</v>
      </c>
      <c r="B2449" s="5" t="s">
        <v>3582</v>
      </c>
      <c r="C2449" s="5" t="s">
        <v>849</v>
      </c>
      <c r="D2449" s="5" t="s">
        <v>3583</v>
      </c>
      <c r="E2449" s="5" t="s">
        <v>3584</v>
      </c>
      <c r="F2449" s="5" t="s">
        <v>853</v>
      </c>
      <c r="G2449" s="5" t="s">
        <v>3603</v>
      </c>
      <c r="H2449" s="51">
        <v>0</v>
      </c>
      <c r="I2449" s="22">
        <v>0</v>
      </c>
      <c r="J2449" s="22">
        <v>0</v>
      </c>
      <c r="K2449" s="22">
        <v>177.24</v>
      </c>
      <c r="L2449" s="47">
        <v>1000</v>
      </c>
      <c r="M2449" s="22">
        <v>0</v>
      </c>
      <c r="N2449" s="22">
        <v>0</v>
      </c>
    </row>
    <row r="2450" spans="1:14" hidden="1" x14ac:dyDescent="0.25">
      <c r="A2450" s="5" t="s">
        <v>5775</v>
      </c>
      <c r="B2450" s="5" t="s">
        <v>3586</v>
      </c>
      <c r="C2450" s="5" t="s">
        <v>849</v>
      </c>
      <c r="D2450" s="5" t="s">
        <v>3583</v>
      </c>
      <c r="E2450" s="5" t="s">
        <v>3584</v>
      </c>
      <c r="F2450" s="5" t="s">
        <v>853</v>
      </c>
      <c r="G2450" s="5" t="s">
        <v>3603</v>
      </c>
      <c r="H2450" s="51">
        <v>0</v>
      </c>
      <c r="I2450" s="22">
        <v>0</v>
      </c>
      <c r="J2450" s="22">
        <v>0</v>
      </c>
      <c r="K2450" s="22">
        <v>167.12</v>
      </c>
      <c r="L2450" s="47">
        <v>1000</v>
      </c>
      <c r="M2450" s="22">
        <v>0</v>
      </c>
      <c r="N2450" s="22">
        <v>0</v>
      </c>
    </row>
    <row r="2451" spans="1:14" hidden="1" x14ac:dyDescent="0.25">
      <c r="A2451" s="5" t="s">
        <v>5776</v>
      </c>
      <c r="B2451" s="5" t="s">
        <v>3582</v>
      </c>
      <c r="C2451" s="5" t="s">
        <v>849</v>
      </c>
      <c r="D2451" s="5" t="s">
        <v>3583</v>
      </c>
      <c r="E2451" s="5" t="s">
        <v>3584</v>
      </c>
      <c r="F2451" s="5" t="s">
        <v>853</v>
      </c>
      <c r="G2451" s="5" t="s">
        <v>3603</v>
      </c>
      <c r="H2451" s="51">
        <v>0</v>
      </c>
      <c r="I2451" s="22">
        <v>0</v>
      </c>
      <c r="J2451" s="22">
        <v>0</v>
      </c>
      <c r="K2451" s="22">
        <v>118.81</v>
      </c>
      <c r="L2451" s="47">
        <v>1000</v>
      </c>
      <c r="M2451" s="22">
        <v>0</v>
      </c>
      <c r="N2451" s="22">
        <v>0</v>
      </c>
    </row>
    <row r="2452" spans="1:14" hidden="1" x14ac:dyDescent="0.25">
      <c r="A2452" s="5" t="s">
        <v>5777</v>
      </c>
      <c r="B2452" s="5" t="s">
        <v>3582</v>
      </c>
      <c r="C2452" s="5" t="s">
        <v>849</v>
      </c>
      <c r="D2452" s="5" t="s">
        <v>3583</v>
      </c>
      <c r="E2452" s="5" t="s">
        <v>3584</v>
      </c>
      <c r="F2452" s="5" t="s">
        <v>853</v>
      </c>
      <c r="G2452" s="5" t="s">
        <v>3603</v>
      </c>
      <c r="H2452" s="51">
        <v>0</v>
      </c>
      <c r="I2452" s="22">
        <v>0</v>
      </c>
      <c r="J2452" s="22">
        <v>0</v>
      </c>
      <c r="K2452" s="22">
        <v>169.92</v>
      </c>
      <c r="L2452" s="47">
        <v>1000</v>
      </c>
      <c r="M2452" s="22">
        <v>0</v>
      </c>
      <c r="N2452" s="22">
        <v>0</v>
      </c>
    </row>
    <row r="2453" spans="1:14" hidden="1" x14ac:dyDescent="0.25">
      <c r="A2453" s="5" t="s">
        <v>5778</v>
      </c>
      <c r="B2453" s="5" t="s">
        <v>3582</v>
      </c>
      <c r="C2453" s="5" t="s">
        <v>849</v>
      </c>
      <c r="D2453" s="5" t="s">
        <v>3583</v>
      </c>
      <c r="E2453" s="5" t="s">
        <v>3584</v>
      </c>
      <c r="F2453" s="5" t="s">
        <v>853</v>
      </c>
      <c r="G2453" s="5" t="s">
        <v>3603</v>
      </c>
      <c r="H2453" s="51">
        <v>0</v>
      </c>
      <c r="I2453" s="22">
        <v>0</v>
      </c>
      <c r="J2453" s="22">
        <v>0</v>
      </c>
      <c r="K2453" s="22">
        <v>121.45</v>
      </c>
      <c r="L2453" s="47">
        <v>1000</v>
      </c>
      <c r="M2453" s="22">
        <v>0</v>
      </c>
      <c r="N2453" s="22">
        <v>0</v>
      </c>
    </row>
    <row r="2454" spans="1:14" hidden="1" x14ac:dyDescent="0.25">
      <c r="A2454" s="5" t="s">
        <v>5779</v>
      </c>
      <c r="B2454" s="5" t="s">
        <v>3582</v>
      </c>
      <c r="C2454" s="5" t="s">
        <v>849</v>
      </c>
      <c r="D2454" s="5" t="s">
        <v>3583</v>
      </c>
      <c r="E2454" s="5" t="s">
        <v>3584</v>
      </c>
      <c r="F2454" s="5" t="s">
        <v>853</v>
      </c>
      <c r="G2454" s="5" t="s">
        <v>3603</v>
      </c>
      <c r="H2454" s="51">
        <v>0</v>
      </c>
      <c r="I2454" s="22">
        <v>0</v>
      </c>
      <c r="J2454" s="22">
        <v>0</v>
      </c>
      <c r="K2454" s="22">
        <v>162.94999999999999</v>
      </c>
      <c r="L2454" s="47">
        <v>1000</v>
      </c>
      <c r="M2454" s="22">
        <v>0</v>
      </c>
      <c r="N2454" s="22">
        <v>0</v>
      </c>
    </row>
    <row r="2455" spans="1:14" hidden="1" x14ac:dyDescent="0.25">
      <c r="A2455" s="5" t="s">
        <v>5780</v>
      </c>
      <c r="B2455" s="5" t="s">
        <v>3582</v>
      </c>
      <c r="C2455" s="5" t="s">
        <v>849</v>
      </c>
      <c r="D2455" s="5" t="s">
        <v>3583</v>
      </c>
      <c r="E2455" s="5" t="s">
        <v>3584</v>
      </c>
      <c r="F2455" s="5" t="s">
        <v>853</v>
      </c>
      <c r="G2455" s="5" t="s">
        <v>3603</v>
      </c>
      <c r="H2455" s="51">
        <v>0</v>
      </c>
      <c r="I2455" s="22">
        <v>0</v>
      </c>
      <c r="J2455" s="22">
        <v>0</v>
      </c>
      <c r="K2455" s="22">
        <v>139.49</v>
      </c>
      <c r="L2455" s="47">
        <v>1000</v>
      </c>
      <c r="M2455" s="22">
        <v>0</v>
      </c>
      <c r="N2455" s="22">
        <v>0</v>
      </c>
    </row>
    <row r="2456" spans="1:14" hidden="1" x14ac:dyDescent="0.25">
      <c r="A2456" s="5" t="s">
        <v>5781</v>
      </c>
      <c r="B2456" s="5" t="s">
        <v>3582</v>
      </c>
      <c r="C2456" s="5" t="s">
        <v>849</v>
      </c>
      <c r="D2456" s="5" t="s">
        <v>3583</v>
      </c>
      <c r="E2456" s="5" t="s">
        <v>3584</v>
      </c>
      <c r="F2456" s="5" t="s">
        <v>853</v>
      </c>
      <c r="G2456" s="5" t="s">
        <v>3603</v>
      </c>
      <c r="H2456" s="51">
        <v>0</v>
      </c>
      <c r="I2456" s="22">
        <v>0</v>
      </c>
      <c r="J2456" s="22">
        <v>0</v>
      </c>
      <c r="K2456" s="22">
        <v>222.99</v>
      </c>
      <c r="L2456" s="47">
        <v>1000</v>
      </c>
      <c r="M2456" s="22">
        <v>0</v>
      </c>
      <c r="N2456" s="22">
        <v>0</v>
      </c>
    </row>
    <row r="2457" spans="1:14" hidden="1" x14ac:dyDescent="0.25">
      <c r="A2457" s="5" t="s">
        <v>5782</v>
      </c>
      <c r="B2457" s="5" t="s">
        <v>3582</v>
      </c>
      <c r="C2457" s="5" t="s">
        <v>849</v>
      </c>
      <c r="D2457" s="5" t="s">
        <v>3583</v>
      </c>
      <c r="E2457" s="5" t="s">
        <v>3584</v>
      </c>
      <c r="F2457" s="5" t="s">
        <v>853</v>
      </c>
      <c r="G2457" s="5" t="s">
        <v>3603</v>
      </c>
      <c r="H2457" s="51">
        <v>0</v>
      </c>
      <c r="I2457" s="22">
        <v>0</v>
      </c>
      <c r="J2457" s="22">
        <v>0</v>
      </c>
      <c r="K2457" s="22">
        <v>119.26</v>
      </c>
      <c r="L2457" s="47">
        <v>1000</v>
      </c>
      <c r="M2457" s="22">
        <v>0</v>
      </c>
      <c r="N2457" s="22">
        <v>0</v>
      </c>
    </row>
    <row r="2458" spans="1:14" x14ac:dyDescent="0.25">
      <c r="A2458" s="5" t="s">
        <v>5783</v>
      </c>
      <c r="B2458" s="5" t="s">
        <v>3590</v>
      </c>
      <c r="C2458" s="5" t="s">
        <v>849</v>
      </c>
      <c r="D2458" s="5" t="s">
        <v>3583</v>
      </c>
      <c r="E2458" s="5" t="s">
        <v>3584</v>
      </c>
      <c r="F2458" s="5" t="s">
        <v>853</v>
      </c>
      <c r="G2458" s="5" t="s">
        <v>3603</v>
      </c>
      <c r="H2458" s="51">
        <v>0</v>
      </c>
      <c r="I2458" s="22">
        <v>0</v>
      </c>
      <c r="J2458" s="22">
        <v>0</v>
      </c>
      <c r="K2458" s="22">
        <v>3006.89</v>
      </c>
      <c r="L2458" s="47">
        <v>1000</v>
      </c>
      <c r="M2458" s="22">
        <v>0</v>
      </c>
      <c r="N2458" s="22">
        <v>0</v>
      </c>
    </row>
    <row r="2459" spans="1:14" x14ac:dyDescent="0.25">
      <c r="A2459" s="5" t="s">
        <v>5784</v>
      </c>
      <c r="B2459" s="5" t="s">
        <v>3590</v>
      </c>
      <c r="C2459" s="5" t="s">
        <v>849</v>
      </c>
      <c r="D2459" s="5" t="s">
        <v>3583</v>
      </c>
      <c r="E2459" s="5" t="s">
        <v>3584</v>
      </c>
      <c r="F2459" s="5" t="s">
        <v>853</v>
      </c>
      <c r="G2459" s="5" t="s">
        <v>3603</v>
      </c>
      <c r="H2459" s="51">
        <v>0</v>
      </c>
      <c r="I2459" s="22">
        <v>0</v>
      </c>
      <c r="J2459" s="22">
        <v>0</v>
      </c>
      <c r="K2459" s="22">
        <v>1891.46</v>
      </c>
      <c r="L2459" s="47">
        <v>1000</v>
      </c>
      <c r="M2459" s="22">
        <v>0</v>
      </c>
      <c r="N2459" s="22">
        <v>0</v>
      </c>
    </row>
    <row r="2460" spans="1:14" x14ac:dyDescent="0.25">
      <c r="A2460" s="5" t="s">
        <v>5785</v>
      </c>
      <c r="B2460" s="5" t="s">
        <v>3590</v>
      </c>
      <c r="C2460" s="5" t="s">
        <v>849</v>
      </c>
      <c r="D2460" s="5" t="s">
        <v>3583</v>
      </c>
      <c r="E2460" s="5" t="s">
        <v>3584</v>
      </c>
      <c r="F2460" s="5" t="s">
        <v>853</v>
      </c>
      <c r="G2460" s="5" t="s">
        <v>3603</v>
      </c>
      <c r="H2460" s="51">
        <v>0</v>
      </c>
      <c r="I2460" s="22">
        <v>0</v>
      </c>
      <c r="J2460" s="22">
        <v>0</v>
      </c>
      <c r="K2460" s="22">
        <v>1971.23</v>
      </c>
      <c r="L2460" s="47">
        <v>1000</v>
      </c>
      <c r="M2460" s="22">
        <v>0</v>
      </c>
      <c r="N2460" s="22">
        <v>0</v>
      </c>
    </row>
    <row r="2461" spans="1:14" hidden="1" x14ac:dyDescent="0.25">
      <c r="A2461" s="5" t="s">
        <v>5786</v>
      </c>
      <c r="B2461" s="5" t="s">
        <v>3586</v>
      </c>
      <c r="C2461" s="5" t="s">
        <v>849</v>
      </c>
      <c r="D2461" s="5" t="s">
        <v>3583</v>
      </c>
      <c r="E2461" s="5" t="s">
        <v>3584</v>
      </c>
      <c r="F2461" s="5" t="s">
        <v>853</v>
      </c>
      <c r="G2461" s="5" t="s">
        <v>3588</v>
      </c>
      <c r="H2461" s="51">
        <v>0</v>
      </c>
      <c r="I2461" s="22">
        <v>0</v>
      </c>
      <c r="J2461" s="22">
        <v>230.32</v>
      </c>
      <c r="K2461" s="22">
        <v>250.21</v>
      </c>
      <c r="L2461" s="47">
        <v>1000</v>
      </c>
      <c r="M2461" s="22">
        <v>0</v>
      </c>
      <c r="N2461" s="22">
        <v>0</v>
      </c>
    </row>
    <row r="2462" spans="1:14" hidden="1" x14ac:dyDescent="0.25">
      <c r="A2462" s="5" t="s">
        <v>5787</v>
      </c>
      <c r="B2462" s="5" t="s">
        <v>3592</v>
      </c>
      <c r="C2462" s="5" t="s">
        <v>849</v>
      </c>
      <c r="D2462" s="5" t="s">
        <v>3583</v>
      </c>
      <c r="E2462" s="5" t="s">
        <v>3584</v>
      </c>
      <c r="F2462" s="5" t="s">
        <v>853</v>
      </c>
      <c r="G2462" s="5" t="s">
        <v>3603</v>
      </c>
      <c r="H2462" s="51">
        <v>0</v>
      </c>
      <c r="I2462" s="22">
        <v>0</v>
      </c>
      <c r="J2462" s="22">
        <v>0</v>
      </c>
      <c r="K2462" s="22">
        <v>1256.31</v>
      </c>
      <c r="L2462" s="47">
        <v>1000</v>
      </c>
      <c r="M2462" s="22">
        <v>0</v>
      </c>
      <c r="N2462" s="22">
        <v>0</v>
      </c>
    </row>
    <row r="2463" spans="1:14" hidden="1" x14ac:dyDescent="0.25">
      <c r="A2463" s="5" t="s">
        <v>5788</v>
      </c>
      <c r="B2463" s="5" t="s">
        <v>3592</v>
      </c>
      <c r="C2463" s="5" t="s">
        <v>849</v>
      </c>
      <c r="D2463" s="5" t="s">
        <v>3583</v>
      </c>
      <c r="E2463" s="5" t="s">
        <v>3584</v>
      </c>
      <c r="F2463" s="5" t="s">
        <v>853</v>
      </c>
      <c r="G2463" s="5" t="s">
        <v>3603</v>
      </c>
      <c r="H2463" s="51">
        <v>0</v>
      </c>
      <c r="I2463" s="22">
        <v>0</v>
      </c>
      <c r="J2463" s="22">
        <v>0</v>
      </c>
      <c r="K2463" s="22">
        <v>1344.55</v>
      </c>
      <c r="L2463" s="47">
        <v>1000</v>
      </c>
      <c r="M2463" s="22">
        <v>0</v>
      </c>
      <c r="N2463" s="22">
        <v>0</v>
      </c>
    </row>
    <row r="2464" spans="1:14" hidden="1" x14ac:dyDescent="0.25">
      <c r="A2464" s="5" t="s">
        <v>5789</v>
      </c>
      <c r="B2464" s="5" t="s">
        <v>3592</v>
      </c>
      <c r="C2464" s="5" t="s">
        <v>849</v>
      </c>
      <c r="D2464" s="5" t="s">
        <v>3583</v>
      </c>
      <c r="E2464" s="5" t="s">
        <v>3584</v>
      </c>
      <c r="F2464" s="5" t="s">
        <v>853</v>
      </c>
      <c r="G2464" s="5" t="s">
        <v>3603</v>
      </c>
      <c r="H2464" s="51">
        <v>0</v>
      </c>
      <c r="I2464" s="22">
        <v>0</v>
      </c>
      <c r="J2464" s="22">
        <v>0</v>
      </c>
      <c r="K2464" s="22">
        <v>1325.4</v>
      </c>
      <c r="L2464" s="47">
        <v>1000</v>
      </c>
      <c r="M2464" s="22">
        <v>0</v>
      </c>
      <c r="N2464" s="22">
        <v>0</v>
      </c>
    </row>
    <row r="2465" spans="1:14" hidden="1" x14ac:dyDescent="0.25">
      <c r="A2465" s="5" t="s">
        <v>5790</v>
      </c>
      <c r="B2465" s="5" t="s">
        <v>3592</v>
      </c>
      <c r="C2465" s="5" t="s">
        <v>849</v>
      </c>
      <c r="D2465" s="5" t="s">
        <v>3583</v>
      </c>
      <c r="E2465" s="5" t="s">
        <v>3584</v>
      </c>
      <c r="F2465" s="5" t="s">
        <v>853</v>
      </c>
      <c r="G2465" s="5" t="s">
        <v>3603</v>
      </c>
      <c r="H2465" s="51">
        <v>0</v>
      </c>
      <c r="I2465" s="22">
        <v>0</v>
      </c>
      <c r="J2465" s="22">
        <v>0</v>
      </c>
      <c r="K2465" s="22">
        <v>1417.97</v>
      </c>
      <c r="L2465" s="47">
        <v>1000</v>
      </c>
      <c r="M2465" s="22">
        <v>0</v>
      </c>
      <c r="N2465" s="22">
        <v>0</v>
      </c>
    </row>
    <row r="2466" spans="1:14" hidden="1" x14ac:dyDescent="0.25">
      <c r="A2466" s="5" t="s">
        <v>5791</v>
      </c>
      <c r="B2466" s="5" t="s">
        <v>3592</v>
      </c>
      <c r="C2466" s="5" t="s">
        <v>849</v>
      </c>
      <c r="D2466" s="5" t="s">
        <v>3583</v>
      </c>
      <c r="E2466" s="5" t="s">
        <v>3584</v>
      </c>
      <c r="F2466" s="5" t="s">
        <v>853</v>
      </c>
      <c r="G2466" s="5" t="s">
        <v>3603</v>
      </c>
      <c r="H2466" s="51">
        <v>0</v>
      </c>
      <c r="I2466" s="22">
        <v>0</v>
      </c>
      <c r="J2466" s="22">
        <v>0</v>
      </c>
      <c r="K2466" s="22">
        <v>1247.46</v>
      </c>
      <c r="L2466" s="47">
        <v>1000</v>
      </c>
      <c r="M2466" s="22">
        <v>0</v>
      </c>
      <c r="N2466" s="22">
        <v>0</v>
      </c>
    </row>
    <row r="2467" spans="1:14" hidden="1" x14ac:dyDescent="0.25">
      <c r="A2467" s="5" t="s">
        <v>5792</v>
      </c>
      <c r="B2467" s="5" t="s">
        <v>3597</v>
      </c>
      <c r="C2467" s="5" t="s">
        <v>849</v>
      </c>
      <c r="D2467" s="5" t="s">
        <v>3583</v>
      </c>
      <c r="E2467" s="5" t="s">
        <v>3584</v>
      </c>
      <c r="F2467" s="5" t="s">
        <v>853</v>
      </c>
      <c r="G2467" s="5" t="s">
        <v>3603</v>
      </c>
      <c r="H2467" s="51">
        <v>0</v>
      </c>
      <c r="I2467" s="22">
        <v>0</v>
      </c>
      <c r="J2467" s="22">
        <v>0</v>
      </c>
      <c r="K2467" s="22">
        <v>1259.7</v>
      </c>
      <c r="L2467" s="47">
        <v>1000</v>
      </c>
      <c r="M2467" s="22">
        <v>0</v>
      </c>
      <c r="N2467" s="22">
        <v>0</v>
      </c>
    </row>
    <row r="2468" spans="1:14" hidden="1" x14ac:dyDescent="0.25">
      <c r="A2468" s="5" t="s">
        <v>5793</v>
      </c>
      <c r="B2468" s="5" t="s">
        <v>3592</v>
      </c>
      <c r="C2468" s="5" t="s">
        <v>849</v>
      </c>
      <c r="D2468" s="5" t="s">
        <v>3583</v>
      </c>
      <c r="E2468" s="5" t="s">
        <v>3584</v>
      </c>
      <c r="F2468" s="5" t="s">
        <v>853</v>
      </c>
      <c r="G2468" s="5" t="s">
        <v>3603</v>
      </c>
      <c r="H2468" s="51">
        <v>0</v>
      </c>
      <c r="I2468" s="22">
        <v>0</v>
      </c>
      <c r="J2468" s="22">
        <v>0</v>
      </c>
      <c r="K2468" s="22">
        <v>1470.84</v>
      </c>
      <c r="L2468" s="47">
        <v>1000</v>
      </c>
      <c r="M2468" s="22">
        <v>0</v>
      </c>
      <c r="N2468" s="22">
        <v>0</v>
      </c>
    </row>
    <row r="2469" spans="1:14" hidden="1" x14ac:dyDescent="0.25">
      <c r="A2469" s="5" t="s">
        <v>5794</v>
      </c>
      <c r="B2469" s="5" t="s">
        <v>3597</v>
      </c>
      <c r="C2469" s="5" t="s">
        <v>849</v>
      </c>
      <c r="D2469" s="5" t="s">
        <v>3583</v>
      </c>
      <c r="E2469" s="5" t="s">
        <v>3584</v>
      </c>
      <c r="F2469" s="5" t="s">
        <v>853</v>
      </c>
      <c r="G2469" s="5" t="s">
        <v>3588</v>
      </c>
      <c r="H2469" s="51">
        <v>0</v>
      </c>
      <c r="I2469" s="22">
        <v>0</v>
      </c>
      <c r="J2469" s="22">
        <v>0</v>
      </c>
      <c r="K2469" s="22">
        <v>55.95</v>
      </c>
      <c r="L2469" s="47">
        <v>1000</v>
      </c>
      <c r="M2469" s="22">
        <v>0</v>
      </c>
      <c r="N2469" s="22">
        <v>0</v>
      </c>
    </row>
    <row r="2470" spans="1:14" hidden="1" x14ac:dyDescent="0.25">
      <c r="A2470" s="5" t="s">
        <v>5794</v>
      </c>
      <c r="B2470" s="5" t="s">
        <v>3592</v>
      </c>
      <c r="C2470" s="5" t="s">
        <v>849</v>
      </c>
      <c r="D2470" s="5" t="s">
        <v>3583</v>
      </c>
      <c r="E2470" s="5" t="s">
        <v>3584</v>
      </c>
      <c r="F2470" s="5" t="s">
        <v>853</v>
      </c>
      <c r="G2470" s="5" t="s">
        <v>3588</v>
      </c>
      <c r="H2470" s="51">
        <v>0</v>
      </c>
      <c r="I2470" s="22">
        <v>0</v>
      </c>
      <c r="J2470" s="22">
        <v>51.71</v>
      </c>
      <c r="K2470" s="22">
        <v>56.18</v>
      </c>
      <c r="L2470" s="47">
        <v>1000</v>
      </c>
      <c r="M2470" s="22">
        <v>0</v>
      </c>
      <c r="N2470" s="22">
        <v>0</v>
      </c>
    </row>
    <row r="2471" spans="1:14" hidden="1" x14ac:dyDescent="0.25">
      <c r="A2471" s="5" t="s">
        <v>5795</v>
      </c>
      <c r="B2471" s="5" t="s">
        <v>3597</v>
      </c>
      <c r="C2471" s="5" t="s">
        <v>849</v>
      </c>
      <c r="D2471" s="5" t="s">
        <v>3583</v>
      </c>
      <c r="E2471" s="5" t="s">
        <v>3584</v>
      </c>
      <c r="F2471" s="5" t="s">
        <v>853</v>
      </c>
      <c r="G2471" s="5" t="s">
        <v>3588</v>
      </c>
      <c r="H2471" s="51">
        <v>0</v>
      </c>
      <c r="I2471" s="22">
        <v>0</v>
      </c>
      <c r="J2471" s="22">
        <v>0</v>
      </c>
      <c r="K2471" s="22">
        <v>55.95</v>
      </c>
      <c r="L2471" s="47">
        <v>1000</v>
      </c>
      <c r="M2471" s="22">
        <v>0</v>
      </c>
      <c r="N2471" s="22">
        <v>0</v>
      </c>
    </row>
    <row r="2472" spans="1:14" hidden="1" x14ac:dyDescent="0.25">
      <c r="A2472" s="5" t="s">
        <v>5796</v>
      </c>
      <c r="B2472" s="5" t="s">
        <v>3597</v>
      </c>
      <c r="C2472" s="5" t="s">
        <v>849</v>
      </c>
      <c r="D2472" s="5" t="s">
        <v>3583</v>
      </c>
      <c r="E2472" s="5" t="s">
        <v>3584</v>
      </c>
      <c r="F2472" s="5" t="s">
        <v>853</v>
      </c>
      <c r="G2472" s="5" t="s">
        <v>3588</v>
      </c>
      <c r="H2472" s="51">
        <v>0</v>
      </c>
      <c r="I2472" s="22">
        <v>0</v>
      </c>
      <c r="J2472" s="22">
        <v>0</v>
      </c>
      <c r="K2472" s="22">
        <v>54</v>
      </c>
      <c r="L2472" s="47">
        <v>1000</v>
      </c>
      <c r="M2472" s="22">
        <v>0</v>
      </c>
      <c r="N2472" s="22">
        <v>0</v>
      </c>
    </row>
    <row r="2473" spans="1:14" hidden="1" x14ac:dyDescent="0.25">
      <c r="A2473" s="5" t="s">
        <v>5797</v>
      </c>
      <c r="B2473" s="5" t="s">
        <v>3592</v>
      </c>
      <c r="C2473" s="5" t="s">
        <v>849</v>
      </c>
      <c r="D2473" s="5" t="s">
        <v>3583</v>
      </c>
      <c r="E2473" s="5" t="s">
        <v>3584</v>
      </c>
      <c r="F2473" s="5" t="s">
        <v>853</v>
      </c>
      <c r="G2473" s="5" t="s">
        <v>3603</v>
      </c>
      <c r="H2473" s="51">
        <v>0</v>
      </c>
      <c r="I2473" s="22">
        <v>0</v>
      </c>
      <c r="J2473" s="22">
        <v>0</v>
      </c>
      <c r="K2473" s="22">
        <v>1474.38</v>
      </c>
      <c r="L2473" s="47">
        <v>1000</v>
      </c>
      <c r="M2473" s="22">
        <v>0</v>
      </c>
      <c r="N2473" s="22">
        <v>0</v>
      </c>
    </row>
    <row r="2474" spans="1:14" hidden="1" x14ac:dyDescent="0.25">
      <c r="A2474" s="5" t="s">
        <v>5798</v>
      </c>
      <c r="B2474" s="5" t="s">
        <v>3592</v>
      </c>
      <c r="C2474" s="5" t="s">
        <v>849</v>
      </c>
      <c r="D2474" s="5" t="s">
        <v>3583</v>
      </c>
      <c r="E2474" s="5" t="s">
        <v>3584</v>
      </c>
      <c r="F2474" s="5" t="s">
        <v>853</v>
      </c>
      <c r="G2474" s="5" t="s">
        <v>3603</v>
      </c>
      <c r="H2474" s="51">
        <v>0</v>
      </c>
      <c r="I2474" s="22">
        <v>0</v>
      </c>
      <c r="J2474" s="22">
        <v>0</v>
      </c>
      <c r="K2474" s="22">
        <v>1393.95</v>
      </c>
      <c r="L2474" s="47">
        <v>1000</v>
      </c>
      <c r="M2474" s="22">
        <v>0</v>
      </c>
      <c r="N2474" s="22">
        <v>0</v>
      </c>
    </row>
    <row r="2475" spans="1:14" hidden="1" x14ac:dyDescent="0.25">
      <c r="A2475" s="5" t="s">
        <v>5799</v>
      </c>
      <c r="B2475" s="5" t="s">
        <v>3586</v>
      </c>
      <c r="C2475" s="5" t="s">
        <v>849</v>
      </c>
      <c r="D2475" s="5" t="s">
        <v>3583</v>
      </c>
      <c r="E2475" s="5" t="s">
        <v>3584</v>
      </c>
      <c r="F2475" s="5" t="s">
        <v>853</v>
      </c>
      <c r="G2475" s="5" t="s">
        <v>3588</v>
      </c>
      <c r="H2475" s="51">
        <v>0</v>
      </c>
      <c r="I2475" s="22">
        <v>0</v>
      </c>
      <c r="J2475" s="22">
        <v>406.3</v>
      </c>
      <c r="K2475" s="22">
        <v>523.61</v>
      </c>
      <c r="L2475" s="47">
        <v>1000</v>
      </c>
      <c r="M2475" s="22">
        <v>0</v>
      </c>
      <c r="N2475" s="22">
        <v>0</v>
      </c>
    </row>
    <row r="2476" spans="1:14" hidden="1" x14ac:dyDescent="0.25">
      <c r="A2476" s="5" t="s">
        <v>5800</v>
      </c>
      <c r="B2476" s="5" t="s">
        <v>3596</v>
      </c>
      <c r="C2476" s="5" t="s">
        <v>849</v>
      </c>
      <c r="D2476" s="5" t="s">
        <v>3583</v>
      </c>
      <c r="E2476" s="5" t="s">
        <v>3584</v>
      </c>
      <c r="F2476" s="5" t="s">
        <v>853</v>
      </c>
      <c r="G2476" s="5" t="s">
        <v>3585</v>
      </c>
      <c r="H2476" s="51">
        <v>0</v>
      </c>
      <c r="I2476" s="22">
        <v>0</v>
      </c>
      <c r="J2476" s="22">
        <v>0</v>
      </c>
      <c r="K2476" s="22">
        <v>3533.31</v>
      </c>
      <c r="L2476" s="47">
        <v>1000</v>
      </c>
      <c r="M2476" s="22">
        <v>0</v>
      </c>
      <c r="N2476" s="22">
        <v>0</v>
      </c>
    </row>
    <row r="2477" spans="1:14" hidden="1" x14ac:dyDescent="0.25">
      <c r="A2477" s="5" t="s">
        <v>5801</v>
      </c>
      <c r="B2477" s="5" t="s">
        <v>3592</v>
      </c>
      <c r="C2477" s="5" t="s">
        <v>849</v>
      </c>
      <c r="D2477" s="5" t="s">
        <v>3583</v>
      </c>
      <c r="E2477" s="5" t="s">
        <v>3584</v>
      </c>
      <c r="F2477" s="5" t="s">
        <v>851</v>
      </c>
      <c r="G2477" s="5" t="s">
        <v>3585</v>
      </c>
      <c r="H2477" s="51">
        <v>15560</v>
      </c>
      <c r="I2477" s="22">
        <v>32846.559999999998</v>
      </c>
      <c r="J2477" s="22">
        <v>2110.96</v>
      </c>
      <c r="K2477" s="22">
        <v>2063.0100000000002</v>
      </c>
      <c r="L2477" s="47">
        <v>1000</v>
      </c>
      <c r="M2477" s="22">
        <v>32846.559999999998</v>
      </c>
      <c r="N2477" s="22">
        <v>0</v>
      </c>
    </row>
    <row r="2478" spans="1:14" hidden="1" x14ac:dyDescent="0.25">
      <c r="A2478" s="5" t="s">
        <v>5802</v>
      </c>
      <c r="B2478" s="5" t="s">
        <v>3592</v>
      </c>
      <c r="C2478" s="5" t="s">
        <v>849</v>
      </c>
      <c r="D2478" s="5" t="s">
        <v>3583</v>
      </c>
      <c r="E2478" s="5" t="s">
        <v>3584</v>
      </c>
      <c r="F2478" s="5" t="s">
        <v>851</v>
      </c>
      <c r="G2478" s="5" t="s">
        <v>3585</v>
      </c>
      <c r="H2478" s="51">
        <v>450</v>
      </c>
      <c r="I2478" s="22">
        <v>683.77</v>
      </c>
      <c r="J2478" s="22">
        <v>1519.49</v>
      </c>
      <c r="K2478" s="22">
        <v>1554.19</v>
      </c>
      <c r="L2478" s="47">
        <v>1000</v>
      </c>
      <c r="M2478" s="22">
        <v>683.77</v>
      </c>
      <c r="N2478" s="22">
        <v>0</v>
      </c>
    </row>
    <row r="2479" spans="1:14" hidden="1" x14ac:dyDescent="0.25">
      <c r="A2479" s="5" t="s">
        <v>5803</v>
      </c>
      <c r="B2479" s="5" t="s">
        <v>3592</v>
      </c>
      <c r="C2479" s="5" t="s">
        <v>849</v>
      </c>
      <c r="D2479" s="5" t="s">
        <v>3583</v>
      </c>
      <c r="E2479" s="5" t="s">
        <v>3584</v>
      </c>
      <c r="F2479" s="5" t="s">
        <v>851</v>
      </c>
      <c r="G2479" s="5" t="s">
        <v>3585</v>
      </c>
      <c r="H2479" s="51">
        <v>34200</v>
      </c>
      <c r="I2479" s="22">
        <v>117450.42</v>
      </c>
      <c r="J2479" s="22">
        <v>3434.22</v>
      </c>
      <c r="K2479" s="22">
        <v>3486.49</v>
      </c>
      <c r="L2479" s="47">
        <v>1000</v>
      </c>
      <c r="M2479" s="22">
        <v>117450.42</v>
      </c>
      <c r="N2479" s="22">
        <v>0</v>
      </c>
    </row>
    <row r="2480" spans="1:14" hidden="1" x14ac:dyDescent="0.25">
      <c r="A2480" s="5" t="s">
        <v>5804</v>
      </c>
      <c r="B2480" s="5" t="s">
        <v>3582</v>
      </c>
      <c r="C2480" s="5" t="s">
        <v>849</v>
      </c>
      <c r="D2480" s="5" t="s">
        <v>3583</v>
      </c>
      <c r="E2480" s="5" t="s">
        <v>3584</v>
      </c>
      <c r="F2480" s="5" t="s">
        <v>853</v>
      </c>
      <c r="G2480" s="5" t="s">
        <v>3585</v>
      </c>
      <c r="H2480" s="51">
        <v>0</v>
      </c>
      <c r="I2480" s="22">
        <v>0</v>
      </c>
      <c r="J2480" s="22">
        <v>2608.83</v>
      </c>
      <c r="K2480" s="22">
        <v>2751.58</v>
      </c>
      <c r="L2480" s="47">
        <v>1000</v>
      </c>
      <c r="M2480" s="22">
        <v>0</v>
      </c>
      <c r="N2480" s="22">
        <v>0</v>
      </c>
    </row>
    <row r="2481" spans="1:14" hidden="1" x14ac:dyDescent="0.25">
      <c r="A2481" s="5" t="s">
        <v>5804</v>
      </c>
      <c r="B2481" s="5" t="s">
        <v>3596</v>
      </c>
      <c r="C2481" s="5" t="s">
        <v>849</v>
      </c>
      <c r="D2481" s="5" t="s">
        <v>3583</v>
      </c>
      <c r="E2481" s="5" t="s">
        <v>3584</v>
      </c>
      <c r="F2481" s="5" t="s">
        <v>853</v>
      </c>
      <c r="G2481" s="5" t="s">
        <v>3585</v>
      </c>
      <c r="H2481" s="51">
        <v>0</v>
      </c>
      <c r="I2481" s="22">
        <v>0</v>
      </c>
      <c r="J2481" s="22">
        <v>0</v>
      </c>
      <c r="K2481" s="22">
        <v>2468.04</v>
      </c>
      <c r="L2481" s="47">
        <v>1000</v>
      </c>
      <c r="M2481" s="22">
        <v>0</v>
      </c>
      <c r="N2481" s="22">
        <v>0</v>
      </c>
    </row>
    <row r="2482" spans="1:14" hidden="1" x14ac:dyDescent="0.25">
      <c r="A2482" s="5" t="s">
        <v>5805</v>
      </c>
      <c r="B2482" s="5" t="s">
        <v>3592</v>
      </c>
      <c r="C2482" s="5" t="s">
        <v>849</v>
      </c>
      <c r="D2482" s="5" t="s">
        <v>3583</v>
      </c>
      <c r="E2482" s="5" t="s">
        <v>3584</v>
      </c>
      <c r="F2482" s="5" t="s">
        <v>853</v>
      </c>
      <c r="G2482" s="5" t="s">
        <v>3585</v>
      </c>
      <c r="H2482" s="51">
        <v>0</v>
      </c>
      <c r="I2482" s="22">
        <v>0</v>
      </c>
      <c r="J2482" s="22">
        <v>2744.34</v>
      </c>
      <c r="K2482" s="22">
        <v>2981.35</v>
      </c>
      <c r="L2482" s="47">
        <v>1000</v>
      </c>
      <c r="M2482" s="22">
        <v>0</v>
      </c>
      <c r="N2482" s="22">
        <v>0</v>
      </c>
    </row>
    <row r="2483" spans="1:14" hidden="1" x14ac:dyDescent="0.25">
      <c r="A2483" s="5" t="s">
        <v>5806</v>
      </c>
      <c r="B2483" s="5" t="s">
        <v>3592</v>
      </c>
      <c r="C2483" s="5" t="s">
        <v>849</v>
      </c>
      <c r="D2483" s="5" t="s">
        <v>3583</v>
      </c>
      <c r="E2483" s="5" t="s">
        <v>3584</v>
      </c>
      <c r="F2483" s="5" t="s">
        <v>851</v>
      </c>
      <c r="G2483" s="5" t="s">
        <v>3585</v>
      </c>
      <c r="H2483" s="51">
        <v>2403</v>
      </c>
      <c r="I2483" s="22">
        <v>10542.86</v>
      </c>
      <c r="J2483" s="22">
        <v>4387.37</v>
      </c>
      <c r="K2483" s="22">
        <v>4510.67</v>
      </c>
      <c r="L2483" s="47">
        <v>1000</v>
      </c>
      <c r="M2483" s="22">
        <v>10542.86</v>
      </c>
      <c r="N2483" s="22">
        <v>0</v>
      </c>
    </row>
    <row r="2484" spans="1:14" hidden="1" x14ac:dyDescent="0.25">
      <c r="A2484" s="5" t="s">
        <v>5807</v>
      </c>
      <c r="B2484" s="5" t="s">
        <v>3582</v>
      </c>
      <c r="C2484" s="5" t="s">
        <v>849</v>
      </c>
      <c r="D2484" s="5" t="s">
        <v>3583</v>
      </c>
      <c r="E2484" s="5" t="s">
        <v>3584</v>
      </c>
      <c r="F2484" s="5" t="s">
        <v>853</v>
      </c>
      <c r="G2484" s="5" t="s">
        <v>3588</v>
      </c>
      <c r="H2484" s="51">
        <v>0</v>
      </c>
      <c r="I2484" s="22">
        <v>0</v>
      </c>
      <c r="J2484" s="22">
        <v>118.6</v>
      </c>
      <c r="K2484" s="22">
        <v>125.09</v>
      </c>
      <c r="L2484" s="47">
        <v>1000</v>
      </c>
      <c r="M2484" s="22">
        <v>0</v>
      </c>
      <c r="N2484" s="22">
        <v>0</v>
      </c>
    </row>
    <row r="2485" spans="1:14" hidden="1" x14ac:dyDescent="0.25">
      <c r="A2485" s="5" t="s">
        <v>5808</v>
      </c>
      <c r="B2485" s="5" t="s">
        <v>3582</v>
      </c>
      <c r="C2485" s="5" t="s">
        <v>849</v>
      </c>
      <c r="D2485" s="5" t="s">
        <v>3583</v>
      </c>
      <c r="E2485" s="5" t="s">
        <v>3584</v>
      </c>
      <c r="F2485" s="5" t="s">
        <v>853</v>
      </c>
      <c r="G2485" s="5" t="s">
        <v>3588</v>
      </c>
      <c r="H2485" s="51">
        <v>0</v>
      </c>
      <c r="I2485" s="22">
        <v>0</v>
      </c>
      <c r="J2485" s="22">
        <v>165.34</v>
      </c>
      <c r="K2485" s="22">
        <v>185.3</v>
      </c>
      <c r="L2485" s="47">
        <v>1000</v>
      </c>
      <c r="M2485" s="22">
        <v>0</v>
      </c>
      <c r="N2485" s="22">
        <v>0</v>
      </c>
    </row>
    <row r="2486" spans="1:14" hidden="1" x14ac:dyDescent="0.25">
      <c r="A2486" s="5" t="s">
        <v>5809</v>
      </c>
      <c r="B2486" s="5" t="s">
        <v>3582</v>
      </c>
      <c r="C2486" s="5" t="s">
        <v>849</v>
      </c>
      <c r="D2486" s="5" t="s">
        <v>3583</v>
      </c>
      <c r="E2486" s="5" t="s">
        <v>3584</v>
      </c>
      <c r="F2486" s="5" t="s">
        <v>853</v>
      </c>
      <c r="G2486" s="5" t="s">
        <v>3588</v>
      </c>
      <c r="H2486" s="51">
        <v>0</v>
      </c>
      <c r="I2486" s="22">
        <v>0</v>
      </c>
      <c r="J2486" s="22">
        <v>175.02</v>
      </c>
      <c r="K2486" s="22">
        <v>190.14</v>
      </c>
      <c r="L2486" s="47">
        <v>1000</v>
      </c>
      <c r="M2486" s="22">
        <v>0</v>
      </c>
      <c r="N2486" s="22">
        <v>0</v>
      </c>
    </row>
    <row r="2487" spans="1:14" x14ac:dyDescent="0.25">
      <c r="A2487" s="5" t="s">
        <v>5810</v>
      </c>
      <c r="B2487" s="5" t="s">
        <v>3590</v>
      </c>
      <c r="C2487" s="5" t="s">
        <v>849</v>
      </c>
      <c r="D2487" s="5" t="s">
        <v>3583</v>
      </c>
      <c r="E2487" s="5" t="s">
        <v>3584</v>
      </c>
      <c r="F2487" s="5" t="s">
        <v>853</v>
      </c>
      <c r="G2487" s="5" t="s">
        <v>3603</v>
      </c>
      <c r="H2487" s="51">
        <v>0</v>
      </c>
      <c r="I2487" s="22">
        <v>0</v>
      </c>
      <c r="J2487" s="22">
        <v>1677.18</v>
      </c>
      <c r="K2487" s="22">
        <v>1632.77</v>
      </c>
      <c r="L2487" s="47">
        <v>1000</v>
      </c>
      <c r="M2487" s="22">
        <v>0</v>
      </c>
      <c r="N2487" s="22">
        <v>0</v>
      </c>
    </row>
    <row r="2488" spans="1:14" x14ac:dyDescent="0.25">
      <c r="A2488" s="5" t="s">
        <v>5811</v>
      </c>
      <c r="B2488" s="5" t="s">
        <v>3590</v>
      </c>
      <c r="C2488" s="5" t="s">
        <v>849</v>
      </c>
      <c r="D2488" s="5" t="s">
        <v>3583</v>
      </c>
      <c r="E2488" s="5" t="s">
        <v>3584</v>
      </c>
      <c r="F2488" s="5" t="s">
        <v>853</v>
      </c>
      <c r="G2488" s="5" t="s">
        <v>3603</v>
      </c>
      <c r="H2488" s="51">
        <v>0</v>
      </c>
      <c r="I2488" s="22">
        <v>0</v>
      </c>
      <c r="J2488" s="22">
        <v>1842.06</v>
      </c>
      <c r="K2488" s="22">
        <v>2295.84</v>
      </c>
      <c r="L2488" s="47">
        <v>1000</v>
      </c>
      <c r="M2488" s="22">
        <v>0</v>
      </c>
      <c r="N2488" s="22">
        <v>0</v>
      </c>
    </row>
    <row r="2489" spans="1:14" hidden="1" x14ac:dyDescent="0.25">
      <c r="A2489" s="5" t="s">
        <v>5812</v>
      </c>
      <c r="B2489" s="5" t="s">
        <v>3586</v>
      </c>
      <c r="C2489" s="5" t="s">
        <v>849</v>
      </c>
      <c r="D2489" s="5" t="s">
        <v>3583</v>
      </c>
      <c r="E2489" s="5" t="s">
        <v>3584</v>
      </c>
      <c r="F2489" s="5" t="s">
        <v>853</v>
      </c>
      <c r="G2489" s="5" t="s">
        <v>3588</v>
      </c>
      <c r="H2489" s="51">
        <v>0</v>
      </c>
      <c r="I2489" s="22">
        <v>0</v>
      </c>
      <c r="J2489" s="22">
        <v>0</v>
      </c>
      <c r="K2489" s="22">
        <v>244.48</v>
      </c>
      <c r="L2489" s="47">
        <v>1000</v>
      </c>
      <c r="M2489" s="22">
        <v>0</v>
      </c>
      <c r="N2489" s="22">
        <v>0</v>
      </c>
    </row>
    <row r="2490" spans="1:14" hidden="1" x14ac:dyDescent="0.25">
      <c r="A2490" s="5" t="s">
        <v>5813</v>
      </c>
      <c r="B2490" s="5" t="s">
        <v>3586</v>
      </c>
      <c r="C2490" s="5" t="s">
        <v>849</v>
      </c>
      <c r="D2490" s="5" t="s">
        <v>3583</v>
      </c>
      <c r="E2490" s="5" t="s">
        <v>3584</v>
      </c>
      <c r="F2490" s="5" t="s">
        <v>853</v>
      </c>
      <c r="G2490" s="5" t="s">
        <v>3588</v>
      </c>
      <c r="H2490" s="51">
        <v>0</v>
      </c>
      <c r="I2490" s="22">
        <v>0</v>
      </c>
      <c r="J2490" s="22">
        <v>0</v>
      </c>
      <c r="K2490" s="22">
        <v>244.48</v>
      </c>
      <c r="L2490" s="47">
        <v>1000</v>
      </c>
      <c r="M2490" s="22">
        <v>0</v>
      </c>
      <c r="N2490" s="22">
        <v>0</v>
      </c>
    </row>
    <row r="2491" spans="1:14" hidden="1" x14ac:dyDescent="0.25">
      <c r="A2491" s="5" t="s">
        <v>5814</v>
      </c>
      <c r="B2491" s="5" t="s">
        <v>3586</v>
      </c>
      <c r="C2491" s="5" t="s">
        <v>849</v>
      </c>
      <c r="D2491" s="5" t="s">
        <v>3583</v>
      </c>
      <c r="E2491" s="5" t="s">
        <v>3584</v>
      </c>
      <c r="F2491" s="5" t="s">
        <v>853</v>
      </c>
      <c r="G2491" s="5" t="s">
        <v>3603</v>
      </c>
      <c r="H2491" s="51">
        <v>0</v>
      </c>
      <c r="I2491" s="22">
        <v>0</v>
      </c>
      <c r="J2491" s="22">
        <v>0</v>
      </c>
      <c r="K2491" s="22">
        <v>129.02000000000001</v>
      </c>
      <c r="L2491" s="47">
        <v>1000</v>
      </c>
      <c r="M2491" s="22">
        <v>0</v>
      </c>
      <c r="N2491" s="22">
        <v>0</v>
      </c>
    </row>
    <row r="2492" spans="1:14" hidden="1" x14ac:dyDescent="0.25">
      <c r="A2492" s="5" t="s">
        <v>5815</v>
      </c>
      <c r="B2492" s="5" t="s">
        <v>3586</v>
      </c>
      <c r="C2492" s="5" t="s">
        <v>849</v>
      </c>
      <c r="D2492" s="5" t="s">
        <v>3583</v>
      </c>
      <c r="E2492" s="5" t="s">
        <v>3584</v>
      </c>
      <c r="F2492" s="5" t="s">
        <v>853</v>
      </c>
      <c r="G2492" s="5" t="s">
        <v>3603</v>
      </c>
      <c r="H2492" s="51">
        <v>0</v>
      </c>
      <c r="I2492" s="22">
        <v>0</v>
      </c>
      <c r="J2492" s="22">
        <v>0</v>
      </c>
      <c r="K2492" s="22">
        <v>209.86</v>
      </c>
      <c r="L2492" s="47">
        <v>1000</v>
      </c>
      <c r="M2492" s="22">
        <v>0</v>
      </c>
      <c r="N2492" s="22">
        <v>0</v>
      </c>
    </row>
    <row r="2493" spans="1:14" hidden="1" x14ac:dyDescent="0.25">
      <c r="A2493" s="5" t="s">
        <v>5816</v>
      </c>
      <c r="B2493" s="5" t="s">
        <v>3586</v>
      </c>
      <c r="C2493" s="5" t="s">
        <v>849</v>
      </c>
      <c r="D2493" s="5" t="s">
        <v>3583</v>
      </c>
      <c r="E2493" s="5" t="s">
        <v>3584</v>
      </c>
      <c r="F2493" s="5" t="s">
        <v>853</v>
      </c>
      <c r="G2493" s="5" t="s">
        <v>3603</v>
      </c>
      <c r="H2493" s="51">
        <v>0</v>
      </c>
      <c r="I2493" s="22">
        <v>0</v>
      </c>
      <c r="J2493" s="22">
        <v>0</v>
      </c>
      <c r="K2493" s="22">
        <v>167.11</v>
      </c>
      <c r="L2493" s="47">
        <v>1000</v>
      </c>
      <c r="M2493" s="22">
        <v>0</v>
      </c>
      <c r="N2493" s="22">
        <v>0</v>
      </c>
    </row>
    <row r="2494" spans="1:14" hidden="1" x14ac:dyDescent="0.25">
      <c r="A2494" s="5" t="s">
        <v>5817</v>
      </c>
      <c r="B2494" s="5" t="s">
        <v>3586</v>
      </c>
      <c r="C2494" s="5" t="s">
        <v>849</v>
      </c>
      <c r="D2494" s="5" t="s">
        <v>3583</v>
      </c>
      <c r="E2494" s="5" t="s">
        <v>3584</v>
      </c>
      <c r="F2494" s="5" t="s">
        <v>853</v>
      </c>
      <c r="G2494" s="5" t="s">
        <v>3603</v>
      </c>
      <c r="H2494" s="51">
        <v>0</v>
      </c>
      <c r="I2494" s="22">
        <v>0</v>
      </c>
      <c r="J2494" s="22">
        <v>0</v>
      </c>
      <c r="K2494" s="22">
        <v>140.79</v>
      </c>
      <c r="L2494" s="47">
        <v>1000</v>
      </c>
      <c r="M2494" s="22">
        <v>0</v>
      </c>
      <c r="N2494" s="22">
        <v>0</v>
      </c>
    </row>
    <row r="2495" spans="1:14" hidden="1" x14ac:dyDescent="0.25">
      <c r="A2495" s="5" t="s">
        <v>5818</v>
      </c>
      <c r="B2495" s="5" t="s">
        <v>3597</v>
      </c>
      <c r="C2495" s="5" t="s">
        <v>849</v>
      </c>
      <c r="D2495" s="5" t="s">
        <v>3583</v>
      </c>
      <c r="E2495" s="5" t="s">
        <v>3584</v>
      </c>
      <c r="F2495" s="5" t="s">
        <v>853</v>
      </c>
      <c r="G2495" s="5" t="s">
        <v>3588</v>
      </c>
      <c r="H2495" s="51">
        <v>0</v>
      </c>
      <c r="I2495" s="22">
        <v>0</v>
      </c>
      <c r="J2495" s="22">
        <v>11645.41</v>
      </c>
      <c r="K2495" s="22">
        <v>10892.62</v>
      </c>
      <c r="L2495" s="47">
        <v>1000</v>
      </c>
      <c r="M2495" s="22">
        <v>0</v>
      </c>
      <c r="N2495" s="22">
        <v>0</v>
      </c>
    </row>
    <row r="2496" spans="1:14" hidden="1" x14ac:dyDescent="0.25">
      <c r="A2496" s="5" t="s">
        <v>5818</v>
      </c>
      <c r="B2496" s="5" t="s">
        <v>3592</v>
      </c>
      <c r="C2496" s="5" t="s">
        <v>849</v>
      </c>
      <c r="D2496" s="5" t="s">
        <v>3583</v>
      </c>
      <c r="E2496" s="5" t="s">
        <v>3584</v>
      </c>
      <c r="F2496" s="5" t="s">
        <v>851</v>
      </c>
      <c r="G2496" s="5" t="s">
        <v>3588</v>
      </c>
      <c r="H2496" s="51">
        <v>7155.31</v>
      </c>
      <c r="I2496" s="22">
        <v>76481.36</v>
      </c>
      <c r="J2496" s="22">
        <v>10688.76</v>
      </c>
      <c r="K2496" s="22">
        <v>10701.37</v>
      </c>
      <c r="L2496" s="47">
        <v>1000</v>
      </c>
      <c r="M2496" s="22">
        <v>76481.36</v>
      </c>
      <c r="N2496" s="22">
        <v>0</v>
      </c>
    </row>
    <row r="2497" spans="1:14" hidden="1" x14ac:dyDescent="0.25">
      <c r="A2497" s="5" t="s">
        <v>5819</v>
      </c>
      <c r="B2497" s="5" t="s">
        <v>3592</v>
      </c>
      <c r="C2497" s="5" t="s">
        <v>849</v>
      </c>
      <c r="D2497" s="5" t="s">
        <v>3583</v>
      </c>
      <c r="E2497" s="5" t="s">
        <v>3584</v>
      </c>
      <c r="F2497" s="5" t="s">
        <v>853</v>
      </c>
      <c r="G2497" s="5" t="s">
        <v>3603</v>
      </c>
      <c r="H2497" s="51">
        <v>0</v>
      </c>
      <c r="I2497" s="22">
        <v>0</v>
      </c>
      <c r="J2497" s="22">
        <v>0</v>
      </c>
      <c r="K2497" s="22">
        <v>1748.31</v>
      </c>
      <c r="L2497" s="47">
        <v>1000</v>
      </c>
      <c r="M2497" s="22">
        <v>0</v>
      </c>
      <c r="N2497" s="22">
        <v>0</v>
      </c>
    </row>
    <row r="2498" spans="1:14" hidden="1" x14ac:dyDescent="0.25">
      <c r="A2498" s="5" t="s">
        <v>5820</v>
      </c>
      <c r="B2498" s="5" t="s">
        <v>3592</v>
      </c>
      <c r="C2498" s="5" t="s">
        <v>849</v>
      </c>
      <c r="D2498" s="5" t="s">
        <v>3583</v>
      </c>
      <c r="E2498" s="5" t="s">
        <v>3584</v>
      </c>
      <c r="F2498" s="5" t="s">
        <v>853</v>
      </c>
      <c r="G2498" s="5" t="s">
        <v>3603</v>
      </c>
      <c r="H2498" s="51">
        <v>0</v>
      </c>
      <c r="I2498" s="22">
        <v>0</v>
      </c>
      <c r="J2498" s="22">
        <v>0</v>
      </c>
      <c r="K2498" s="22">
        <v>1300.96</v>
      </c>
      <c r="L2498" s="47">
        <v>1000</v>
      </c>
      <c r="M2498" s="22">
        <v>0</v>
      </c>
      <c r="N2498" s="22">
        <v>0</v>
      </c>
    </row>
    <row r="2499" spans="1:14" hidden="1" x14ac:dyDescent="0.25">
      <c r="A2499" s="5" t="s">
        <v>5821</v>
      </c>
      <c r="B2499" s="5" t="s">
        <v>3592</v>
      </c>
      <c r="C2499" s="5" t="s">
        <v>849</v>
      </c>
      <c r="D2499" s="5" t="s">
        <v>3583</v>
      </c>
      <c r="E2499" s="5" t="s">
        <v>3584</v>
      </c>
      <c r="F2499" s="5" t="s">
        <v>853</v>
      </c>
      <c r="G2499" s="5" t="s">
        <v>3603</v>
      </c>
      <c r="H2499" s="51">
        <v>0</v>
      </c>
      <c r="I2499" s="22">
        <v>0</v>
      </c>
      <c r="J2499" s="22">
        <v>0</v>
      </c>
      <c r="K2499" s="22">
        <v>1264.29</v>
      </c>
      <c r="L2499" s="47">
        <v>1000</v>
      </c>
      <c r="M2499" s="22">
        <v>0</v>
      </c>
      <c r="N2499" s="22">
        <v>0</v>
      </c>
    </row>
    <row r="2500" spans="1:14" hidden="1" x14ac:dyDescent="0.25">
      <c r="A2500" s="5" t="s">
        <v>5822</v>
      </c>
      <c r="B2500" s="5" t="s">
        <v>3592</v>
      </c>
      <c r="C2500" s="5" t="s">
        <v>849</v>
      </c>
      <c r="D2500" s="5" t="s">
        <v>3583</v>
      </c>
      <c r="E2500" s="5" t="s">
        <v>3584</v>
      </c>
      <c r="F2500" s="5" t="s">
        <v>853</v>
      </c>
      <c r="G2500" s="5" t="s">
        <v>3603</v>
      </c>
      <c r="H2500" s="51">
        <v>0</v>
      </c>
      <c r="I2500" s="22">
        <v>0</v>
      </c>
      <c r="J2500" s="22">
        <v>0</v>
      </c>
      <c r="K2500" s="22">
        <v>1001.71</v>
      </c>
      <c r="L2500" s="47">
        <v>1000</v>
      </c>
      <c r="M2500" s="22">
        <v>0</v>
      </c>
      <c r="N2500" s="22">
        <v>0</v>
      </c>
    </row>
    <row r="2501" spans="1:14" hidden="1" x14ac:dyDescent="0.25">
      <c r="A2501" s="5" t="s">
        <v>5823</v>
      </c>
      <c r="B2501" s="5" t="s">
        <v>3592</v>
      </c>
      <c r="C2501" s="5" t="s">
        <v>849</v>
      </c>
      <c r="D2501" s="5" t="s">
        <v>3583</v>
      </c>
      <c r="E2501" s="5" t="s">
        <v>3584</v>
      </c>
      <c r="F2501" s="5" t="s">
        <v>853</v>
      </c>
      <c r="G2501" s="5" t="s">
        <v>3603</v>
      </c>
      <c r="H2501" s="51">
        <v>0</v>
      </c>
      <c r="I2501" s="22">
        <v>0</v>
      </c>
      <c r="J2501" s="22">
        <v>0</v>
      </c>
      <c r="K2501" s="22">
        <v>1059.19</v>
      </c>
      <c r="L2501" s="47">
        <v>1000</v>
      </c>
      <c r="M2501" s="22">
        <v>0</v>
      </c>
      <c r="N2501" s="22">
        <v>0</v>
      </c>
    </row>
    <row r="2502" spans="1:14" hidden="1" x14ac:dyDescent="0.25">
      <c r="A2502" s="5" t="s">
        <v>5824</v>
      </c>
      <c r="B2502" s="5" t="s">
        <v>3592</v>
      </c>
      <c r="C2502" s="5" t="s">
        <v>849</v>
      </c>
      <c r="D2502" s="5" t="s">
        <v>3583</v>
      </c>
      <c r="E2502" s="5" t="s">
        <v>3584</v>
      </c>
      <c r="F2502" s="5" t="s">
        <v>853</v>
      </c>
      <c r="G2502" s="5" t="s">
        <v>3603</v>
      </c>
      <c r="H2502" s="51">
        <v>0</v>
      </c>
      <c r="I2502" s="22">
        <v>0</v>
      </c>
      <c r="J2502" s="22">
        <v>0</v>
      </c>
      <c r="K2502" s="22">
        <v>1249.94</v>
      </c>
      <c r="L2502" s="47">
        <v>1000</v>
      </c>
      <c r="M2502" s="22">
        <v>0</v>
      </c>
      <c r="N2502" s="22">
        <v>0</v>
      </c>
    </row>
    <row r="2503" spans="1:14" hidden="1" x14ac:dyDescent="0.25">
      <c r="A2503" s="5" t="s">
        <v>5825</v>
      </c>
      <c r="B2503" s="5" t="s">
        <v>3592</v>
      </c>
      <c r="C2503" s="5" t="s">
        <v>849</v>
      </c>
      <c r="D2503" s="5" t="s">
        <v>3583</v>
      </c>
      <c r="E2503" s="5" t="s">
        <v>3584</v>
      </c>
      <c r="F2503" s="5" t="s">
        <v>853</v>
      </c>
      <c r="G2503" s="5" t="s">
        <v>3603</v>
      </c>
      <c r="H2503" s="51">
        <v>0</v>
      </c>
      <c r="I2503" s="22">
        <v>0</v>
      </c>
      <c r="J2503" s="22">
        <v>0</v>
      </c>
      <c r="K2503" s="22">
        <v>1261.5</v>
      </c>
      <c r="L2503" s="47">
        <v>1000</v>
      </c>
      <c r="M2503" s="22">
        <v>0</v>
      </c>
      <c r="N2503" s="22">
        <v>0</v>
      </c>
    </row>
    <row r="2504" spans="1:14" hidden="1" x14ac:dyDescent="0.25">
      <c r="A2504" s="5" t="s">
        <v>5826</v>
      </c>
      <c r="B2504" s="5" t="s">
        <v>3592</v>
      </c>
      <c r="C2504" s="5" t="s">
        <v>849</v>
      </c>
      <c r="D2504" s="5" t="s">
        <v>3583</v>
      </c>
      <c r="E2504" s="5" t="s">
        <v>3584</v>
      </c>
      <c r="F2504" s="5" t="s">
        <v>853</v>
      </c>
      <c r="G2504" s="5" t="s">
        <v>3603</v>
      </c>
      <c r="H2504" s="51">
        <v>0</v>
      </c>
      <c r="I2504" s="22">
        <v>0</v>
      </c>
      <c r="J2504" s="22">
        <v>0</v>
      </c>
      <c r="K2504" s="22">
        <v>1231.3900000000001</v>
      </c>
      <c r="L2504" s="47">
        <v>1000</v>
      </c>
      <c r="M2504" s="22">
        <v>0</v>
      </c>
      <c r="N2504" s="22">
        <v>0</v>
      </c>
    </row>
    <row r="2505" spans="1:14" hidden="1" x14ac:dyDescent="0.25">
      <c r="A2505" s="5" t="s">
        <v>5827</v>
      </c>
      <c r="B2505" s="5" t="s">
        <v>3597</v>
      </c>
      <c r="C2505" s="5" t="s">
        <v>849</v>
      </c>
      <c r="D2505" s="5" t="s">
        <v>3583</v>
      </c>
      <c r="E2505" s="5" t="s">
        <v>3584</v>
      </c>
      <c r="F2505" s="5" t="s">
        <v>853</v>
      </c>
      <c r="G2505" s="5" t="s">
        <v>3588</v>
      </c>
      <c r="H2505" s="51">
        <v>0</v>
      </c>
      <c r="I2505" s="22">
        <v>0</v>
      </c>
      <c r="J2505" s="22">
        <v>56.97</v>
      </c>
      <c r="K2505" s="22">
        <v>63.16</v>
      </c>
      <c r="L2505" s="47">
        <v>1000</v>
      </c>
      <c r="M2505" s="22">
        <v>0</v>
      </c>
      <c r="N2505" s="22">
        <v>0</v>
      </c>
    </row>
    <row r="2506" spans="1:14" hidden="1" x14ac:dyDescent="0.25">
      <c r="A2506" s="5" t="s">
        <v>5827</v>
      </c>
      <c r="B2506" s="5" t="s">
        <v>3592</v>
      </c>
      <c r="C2506" s="5" t="s">
        <v>849</v>
      </c>
      <c r="D2506" s="5" t="s">
        <v>3583</v>
      </c>
      <c r="E2506" s="5" t="s">
        <v>3584</v>
      </c>
      <c r="F2506" s="5" t="s">
        <v>853</v>
      </c>
      <c r="G2506" s="5" t="s">
        <v>3588</v>
      </c>
      <c r="H2506" s="51">
        <v>0</v>
      </c>
      <c r="I2506" s="22">
        <v>0</v>
      </c>
      <c r="J2506" s="22">
        <v>59.38</v>
      </c>
      <c r="K2506" s="22">
        <v>60.81</v>
      </c>
      <c r="L2506" s="47">
        <v>1000</v>
      </c>
      <c r="M2506" s="22">
        <v>0</v>
      </c>
      <c r="N2506" s="22">
        <v>0</v>
      </c>
    </row>
    <row r="2507" spans="1:14" hidden="1" x14ac:dyDescent="0.25">
      <c r="A2507" s="5" t="s">
        <v>5828</v>
      </c>
      <c r="B2507" s="5" t="s">
        <v>3586</v>
      </c>
      <c r="C2507" s="5" t="s">
        <v>849</v>
      </c>
      <c r="D2507" s="5" t="s">
        <v>3583</v>
      </c>
      <c r="E2507" s="5" t="s">
        <v>3584</v>
      </c>
      <c r="F2507" s="5" t="s">
        <v>853</v>
      </c>
      <c r="G2507" s="5" t="s">
        <v>3588</v>
      </c>
      <c r="H2507" s="51">
        <v>0</v>
      </c>
      <c r="I2507" s="22">
        <v>0</v>
      </c>
      <c r="J2507" s="22">
        <v>179.39</v>
      </c>
      <c r="K2507" s="22">
        <v>194.88</v>
      </c>
      <c r="L2507" s="47">
        <v>1000</v>
      </c>
      <c r="M2507" s="22">
        <v>0</v>
      </c>
      <c r="N2507" s="22">
        <v>0</v>
      </c>
    </row>
    <row r="2508" spans="1:14" hidden="1" x14ac:dyDescent="0.25">
      <c r="A2508" s="5" t="s">
        <v>5829</v>
      </c>
      <c r="B2508" s="5" t="s">
        <v>3586</v>
      </c>
      <c r="C2508" s="5" t="s">
        <v>849</v>
      </c>
      <c r="D2508" s="5" t="s">
        <v>3583</v>
      </c>
      <c r="E2508" s="5" t="s">
        <v>3584</v>
      </c>
      <c r="F2508" s="5" t="s">
        <v>853</v>
      </c>
      <c r="G2508" s="5" t="s">
        <v>3588</v>
      </c>
      <c r="H2508" s="51">
        <v>0</v>
      </c>
      <c r="I2508" s="22">
        <v>0</v>
      </c>
      <c r="J2508" s="22">
        <v>245.16</v>
      </c>
      <c r="K2508" s="22">
        <v>266.33</v>
      </c>
      <c r="L2508" s="47">
        <v>1000</v>
      </c>
      <c r="M2508" s="22">
        <v>0</v>
      </c>
      <c r="N2508" s="22">
        <v>0</v>
      </c>
    </row>
    <row r="2509" spans="1:14" hidden="1" x14ac:dyDescent="0.25">
      <c r="A2509" s="5" t="s">
        <v>5830</v>
      </c>
      <c r="B2509" s="5" t="s">
        <v>3586</v>
      </c>
      <c r="C2509" s="5" t="s">
        <v>849</v>
      </c>
      <c r="D2509" s="5" t="s">
        <v>3583</v>
      </c>
      <c r="E2509" s="5" t="s">
        <v>3584</v>
      </c>
      <c r="F2509" s="5" t="s">
        <v>853</v>
      </c>
      <c r="G2509" s="5" t="s">
        <v>3588</v>
      </c>
      <c r="H2509" s="51">
        <v>0</v>
      </c>
      <c r="I2509" s="22">
        <v>0</v>
      </c>
      <c r="J2509" s="22">
        <v>0</v>
      </c>
      <c r="K2509" s="22">
        <v>244.48</v>
      </c>
      <c r="L2509" s="47">
        <v>1000</v>
      </c>
      <c r="M2509" s="22">
        <v>0</v>
      </c>
      <c r="N2509" s="22">
        <v>0</v>
      </c>
    </row>
    <row r="2510" spans="1:14" hidden="1" x14ac:dyDescent="0.25">
      <c r="A2510" s="5" t="s">
        <v>5831</v>
      </c>
      <c r="B2510" s="5" t="s">
        <v>3586</v>
      </c>
      <c r="C2510" s="5" t="s">
        <v>849</v>
      </c>
      <c r="D2510" s="5" t="s">
        <v>3583</v>
      </c>
      <c r="E2510" s="5" t="s">
        <v>3584</v>
      </c>
      <c r="F2510" s="5" t="s">
        <v>853</v>
      </c>
      <c r="G2510" s="5" t="s">
        <v>3588</v>
      </c>
      <c r="H2510" s="51">
        <v>0</v>
      </c>
      <c r="I2510" s="22">
        <v>0</v>
      </c>
      <c r="J2510" s="22">
        <v>0</v>
      </c>
      <c r="K2510" s="22">
        <v>244.48</v>
      </c>
      <c r="L2510" s="47">
        <v>1000</v>
      </c>
      <c r="M2510" s="22">
        <v>0</v>
      </c>
      <c r="N2510" s="22">
        <v>0</v>
      </c>
    </row>
    <row r="2511" spans="1:14" hidden="1" x14ac:dyDescent="0.25">
      <c r="A2511" s="5" t="s">
        <v>5832</v>
      </c>
      <c r="B2511" s="5" t="s">
        <v>3586</v>
      </c>
      <c r="C2511" s="5" t="s">
        <v>849</v>
      </c>
      <c r="D2511" s="5" t="s">
        <v>3583</v>
      </c>
      <c r="E2511" s="5" t="s">
        <v>3584</v>
      </c>
      <c r="F2511" s="5" t="s">
        <v>853</v>
      </c>
      <c r="G2511" s="5" t="s">
        <v>3588</v>
      </c>
      <c r="H2511" s="51">
        <v>0</v>
      </c>
      <c r="I2511" s="22">
        <v>0</v>
      </c>
      <c r="J2511" s="22">
        <v>237.41</v>
      </c>
      <c r="K2511" s="22">
        <v>257.91000000000003</v>
      </c>
      <c r="L2511" s="47">
        <v>1000</v>
      </c>
      <c r="M2511" s="22">
        <v>0</v>
      </c>
      <c r="N2511" s="22">
        <v>0</v>
      </c>
    </row>
    <row r="2512" spans="1:14" hidden="1" x14ac:dyDescent="0.25">
      <c r="A2512" s="5" t="s">
        <v>5833</v>
      </c>
      <c r="B2512" s="5" t="s">
        <v>3586</v>
      </c>
      <c r="C2512" s="5" t="s">
        <v>849</v>
      </c>
      <c r="D2512" s="5" t="s">
        <v>3583</v>
      </c>
      <c r="E2512" s="5" t="s">
        <v>3584</v>
      </c>
      <c r="F2512" s="5" t="s">
        <v>853</v>
      </c>
      <c r="G2512" s="5" t="s">
        <v>3588</v>
      </c>
      <c r="H2512" s="51">
        <v>0</v>
      </c>
      <c r="I2512" s="22">
        <v>0</v>
      </c>
      <c r="J2512" s="22">
        <v>0</v>
      </c>
      <c r="K2512" s="22">
        <v>255.52</v>
      </c>
      <c r="L2512" s="47">
        <v>1000</v>
      </c>
      <c r="M2512" s="22">
        <v>0</v>
      </c>
      <c r="N2512" s="22">
        <v>0</v>
      </c>
    </row>
    <row r="2513" spans="1:14" hidden="1" x14ac:dyDescent="0.25">
      <c r="A2513" s="5" t="s">
        <v>5834</v>
      </c>
      <c r="B2513" s="5" t="s">
        <v>3586</v>
      </c>
      <c r="C2513" s="5" t="s">
        <v>849</v>
      </c>
      <c r="D2513" s="5" t="s">
        <v>3583</v>
      </c>
      <c r="E2513" s="5" t="s">
        <v>3584</v>
      </c>
      <c r="F2513" s="5" t="s">
        <v>853</v>
      </c>
      <c r="G2513" s="5" t="s">
        <v>3588</v>
      </c>
      <c r="H2513" s="51">
        <v>0</v>
      </c>
      <c r="I2513" s="22">
        <v>0</v>
      </c>
      <c r="J2513" s="22">
        <v>0</v>
      </c>
      <c r="K2513" s="22">
        <v>244.48</v>
      </c>
      <c r="L2513" s="47">
        <v>1000</v>
      </c>
      <c r="M2513" s="22">
        <v>0</v>
      </c>
      <c r="N2513" s="22">
        <v>0</v>
      </c>
    </row>
    <row r="2514" spans="1:14" x14ac:dyDescent="0.25">
      <c r="A2514" s="5" t="s">
        <v>5835</v>
      </c>
      <c r="B2514" s="5" t="s">
        <v>3590</v>
      </c>
      <c r="C2514" s="5" t="s">
        <v>849</v>
      </c>
      <c r="D2514" s="5" t="s">
        <v>3583</v>
      </c>
      <c r="E2514" s="5" t="s">
        <v>3584</v>
      </c>
      <c r="F2514" s="5" t="s">
        <v>853</v>
      </c>
      <c r="G2514" s="5" t="s">
        <v>3585</v>
      </c>
      <c r="H2514" s="51">
        <v>0</v>
      </c>
      <c r="I2514" s="22">
        <v>0</v>
      </c>
      <c r="J2514" s="22">
        <v>7668.67</v>
      </c>
      <c r="K2514" s="22">
        <v>8088.3</v>
      </c>
      <c r="L2514" s="47">
        <v>1000</v>
      </c>
      <c r="M2514" s="22">
        <v>0</v>
      </c>
      <c r="N2514" s="22">
        <v>0</v>
      </c>
    </row>
    <row r="2515" spans="1:14" hidden="1" x14ac:dyDescent="0.25">
      <c r="A2515" s="5" t="s">
        <v>5836</v>
      </c>
      <c r="B2515" s="5" t="s">
        <v>3586</v>
      </c>
      <c r="C2515" s="5" t="s">
        <v>849</v>
      </c>
      <c r="D2515" s="5" t="s">
        <v>3583</v>
      </c>
      <c r="E2515" s="5" t="s">
        <v>3584</v>
      </c>
      <c r="F2515" s="5" t="s">
        <v>853</v>
      </c>
      <c r="G2515" s="5" t="s">
        <v>3585</v>
      </c>
      <c r="H2515" s="51">
        <v>0</v>
      </c>
      <c r="I2515" s="22">
        <v>0</v>
      </c>
      <c r="J2515" s="22">
        <v>5670</v>
      </c>
      <c r="K2515" s="22">
        <v>5980.26</v>
      </c>
      <c r="L2515" s="47">
        <v>1000</v>
      </c>
      <c r="M2515" s="22">
        <v>0</v>
      </c>
      <c r="N2515" s="22">
        <v>0</v>
      </c>
    </row>
    <row r="2516" spans="1:14" x14ac:dyDescent="0.25">
      <c r="A2516" s="5" t="s">
        <v>5836</v>
      </c>
      <c r="B2516" s="5" t="s">
        <v>3590</v>
      </c>
      <c r="C2516" s="5" t="s">
        <v>849</v>
      </c>
      <c r="D2516" s="5" t="s">
        <v>3583</v>
      </c>
      <c r="E2516" s="5" t="s">
        <v>3584</v>
      </c>
      <c r="F2516" s="5" t="s">
        <v>853</v>
      </c>
      <c r="G2516" s="5" t="s">
        <v>3585</v>
      </c>
      <c r="H2516" s="51">
        <v>0</v>
      </c>
      <c r="I2516" s="22">
        <v>0</v>
      </c>
      <c r="J2516" s="22">
        <v>6255.44</v>
      </c>
      <c r="K2516" s="22">
        <v>6309.24</v>
      </c>
      <c r="L2516" s="47">
        <v>1000</v>
      </c>
      <c r="M2516" s="22">
        <v>0</v>
      </c>
      <c r="N2516" s="22">
        <v>0</v>
      </c>
    </row>
    <row r="2517" spans="1:14" x14ac:dyDescent="0.25">
      <c r="A2517" s="5" t="s">
        <v>5837</v>
      </c>
      <c r="B2517" s="5" t="s">
        <v>3590</v>
      </c>
      <c r="C2517" s="5" t="s">
        <v>849</v>
      </c>
      <c r="D2517" s="5" t="s">
        <v>3583</v>
      </c>
      <c r="E2517" s="5" t="s">
        <v>3584</v>
      </c>
      <c r="F2517" s="5" t="s">
        <v>851</v>
      </c>
      <c r="G2517" s="5" t="s">
        <v>3585</v>
      </c>
      <c r="H2517" s="51">
        <v>998</v>
      </c>
      <c r="I2517" s="22">
        <v>3592.82</v>
      </c>
      <c r="J2517" s="22">
        <v>3600.02</v>
      </c>
      <c r="K2517" s="22">
        <v>3735.06</v>
      </c>
      <c r="L2517" s="47">
        <v>1000</v>
      </c>
      <c r="M2517" s="22">
        <v>3592.82</v>
      </c>
      <c r="N2517" s="22">
        <v>0</v>
      </c>
    </row>
    <row r="2518" spans="1:14" x14ac:dyDescent="0.25">
      <c r="A2518" s="5" t="s">
        <v>5838</v>
      </c>
      <c r="B2518" s="5" t="s">
        <v>3590</v>
      </c>
      <c r="C2518" s="5" t="s">
        <v>849</v>
      </c>
      <c r="D2518" s="5" t="s">
        <v>3583</v>
      </c>
      <c r="E2518" s="5" t="s">
        <v>3584</v>
      </c>
      <c r="F2518" s="5" t="s">
        <v>853</v>
      </c>
      <c r="G2518" s="5" t="s">
        <v>3603</v>
      </c>
      <c r="H2518" s="51">
        <v>0</v>
      </c>
      <c r="I2518" s="22">
        <v>0</v>
      </c>
      <c r="J2518" s="22">
        <v>1073.32</v>
      </c>
      <c r="K2518" s="22">
        <v>1848.76</v>
      </c>
      <c r="L2518" s="47">
        <v>1000</v>
      </c>
      <c r="M2518" s="22">
        <v>0</v>
      </c>
      <c r="N2518" s="22">
        <v>0</v>
      </c>
    </row>
    <row r="2519" spans="1:14" x14ac:dyDescent="0.25">
      <c r="A2519" s="5" t="s">
        <v>5839</v>
      </c>
      <c r="B2519" s="5" t="s">
        <v>3590</v>
      </c>
      <c r="C2519" s="5" t="s">
        <v>849</v>
      </c>
      <c r="D2519" s="5" t="s">
        <v>3583</v>
      </c>
      <c r="E2519" s="5" t="s">
        <v>3584</v>
      </c>
      <c r="F2519" s="5" t="s">
        <v>851</v>
      </c>
      <c r="G2519" s="5" t="s">
        <v>3585</v>
      </c>
      <c r="H2519" s="51">
        <v>264.88</v>
      </c>
      <c r="I2519" s="22">
        <v>11931.86</v>
      </c>
      <c r="J2519" s="22">
        <v>45046.29</v>
      </c>
      <c r="K2519" s="22">
        <v>43433.74</v>
      </c>
      <c r="L2519" s="47">
        <v>1000</v>
      </c>
      <c r="M2519" s="22">
        <v>11931.86</v>
      </c>
      <c r="N2519" s="22">
        <v>0</v>
      </c>
    </row>
    <row r="2520" spans="1:14" x14ac:dyDescent="0.25">
      <c r="A2520" s="5" t="s">
        <v>5840</v>
      </c>
      <c r="B2520" s="5" t="s">
        <v>3590</v>
      </c>
      <c r="C2520" s="5" t="s">
        <v>849</v>
      </c>
      <c r="D2520" s="5" t="s">
        <v>3583</v>
      </c>
      <c r="E2520" s="5" t="s">
        <v>3584</v>
      </c>
      <c r="F2520" s="5" t="s">
        <v>853</v>
      </c>
      <c r="G2520" s="5" t="s">
        <v>3603</v>
      </c>
      <c r="H2520" s="51">
        <v>0</v>
      </c>
      <c r="I2520" s="22">
        <v>0</v>
      </c>
      <c r="J2520" s="22">
        <v>919.04</v>
      </c>
      <c r="K2520" s="22">
        <v>1293.93</v>
      </c>
      <c r="L2520" s="47">
        <v>1000</v>
      </c>
      <c r="M2520" s="22">
        <v>0</v>
      </c>
      <c r="N2520" s="22">
        <v>0</v>
      </c>
    </row>
    <row r="2521" spans="1:14" hidden="1" x14ac:dyDescent="0.25">
      <c r="A2521" s="5" t="s">
        <v>5841</v>
      </c>
      <c r="B2521" s="5" t="s">
        <v>3592</v>
      </c>
      <c r="C2521" s="5" t="s">
        <v>849</v>
      </c>
      <c r="D2521" s="5" t="s">
        <v>3583</v>
      </c>
      <c r="E2521" s="5" t="s">
        <v>3584</v>
      </c>
      <c r="F2521" s="5" t="s">
        <v>851</v>
      </c>
      <c r="G2521" s="5" t="s">
        <v>3585</v>
      </c>
      <c r="H2521" s="51">
        <v>1373</v>
      </c>
      <c r="I2521" s="22">
        <v>4023.08</v>
      </c>
      <c r="J2521" s="22">
        <v>2930.14</v>
      </c>
      <c r="K2521" s="22">
        <v>2888.6</v>
      </c>
      <c r="L2521" s="47">
        <v>1000</v>
      </c>
      <c r="M2521" s="22">
        <v>4023.08</v>
      </c>
      <c r="N2521" s="22">
        <v>0</v>
      </c>
    </row>
    <row r="2522" spans="1:14" hidden="1" x14ac:dyDescent="0.25">
      <c r="A2522" s="5" t="s">
        <v>5842</v>
      </c>
      <c r="B2522" s="5" t="s">
        <v>3586</v>
      </c>
      <c r="C2522" s="5" t="s">
        <v>849</v>
      </c>
      <c r="D2522" s="5" t="s">
        <v>3583</v>
      </c>
      <c r="E2522" s="5" t="s">
        <v>3584</v>
      </c>
      <c r="F2522" s="5" t="s">
        <v>853</v>
      </c>
      <c r="G2522" s="5" t="s">
        <v>3588</v>
      </c>
      <c r="H2522" s="51">
        <v>0</v>
      </c>
      <c r="I2522" s="22">
        <v>0</v>
      </c>
      <c r="J2522" s="22">
        <v>1535.15</v>
      </c>
      <c r="K2522" s="22">
        <v>1571.99</v>
      </c>
      <c r="L2522" s="47">
        <v>1000</v>
      </c>
      <c r="M2522" s="22">
        <v>0</v>
      </c>
      <c r="N2522" s="22">
        <v>0</v>
      </c>
    </row>
    <row r="2523" spans="1:14" hidden="1" x14ac:dyDescent="0.25">
      <c r="A2523" s="5" t="s">
        <v>5843</v>
      </c>
      <c r="B2523" s="5" t="s">
        <v>3586</v>
      </c>
      <c r="C2523" s="5" t="s">
        <v>849</v>
      </c>
      <c r="D2523" s="5" t="s">
        <v>3583</v>
      </c>
      <c r="E2523" s="5" t="s">
        <v>3584</v>
      </c>
      <c r="F2523" s="5" t="s">
        <v>853</v>
      </c>
      <c r="G2523" s="5" t="s">
        <v>3588</v>
      </c>
      <c r="H2523" s="51">
        <v>0</v>
      </c>
      <c r="I2523" s="22">
        <v>0</v>
      </c>
      <c r="J2523" s="22">
        <v>2449.16</v>
      </c>
      <c r="K2523" s="22">
        <v>2507.94</v>
      </c>
      <c r="L2523" s="47">
        <v>1000</v>
      </c>
      <c r="M2523" s="22">
        <v>0</v>
      </c>
      <c r="N2523" s="22">
        <v>0</v>
      </c>
    </row>
    <row r="2524" spans="1:14" hidden="1" x14ac:dyDescent="0.25">
      <c r="A2524" s="5" t="s">
        <v>5844</v>
      </c>
      <c r="B2524" s="5" t="s">
        <v>3586</v>
      </c>
      <c r="C2524" s="5" t="s">
        <v>849</v>
      </c>
      <c r="D2524" s="5" t="s">
        <v>3583</v>
      </c>
      <c r="E2524" s="5" t="s">
        <v>3584</v>
      </c>
      <c r="F2524" s="5" t="s">
        <v>853</v>
      </c>
      <c r="G2524" s="5" t="s">
        <v>3603</v>
      </c>
      <c r="H2524" s="51">
        <v>0</v>
      </c>
      <c r="I2524" s="22">
        <v>0</v>
      </c>
      <c r="J2524" s="22">
        <v>7104.26</v>
      </c>
      <c r="K2524" s="22">
        <v>6917.47</v>
      </c>
      <c r="L2524" s="47">
        <v>1000</v>
      </c>
      <c r="M2524" s="22">
        <v>0</v>
      </c>
      <c r="N2524" s="22">
        <v>0</v>
      </c>
    </row>
    <row r="2525" spans="1:14" hidden="1" x14ac:dyDescent="0.25">
      <c r="A2525" s="5" t="s">
        <v>5845</v>
      </c>
      <c r="B2525" s="5" t="s">
        <v>3586</v>
      </c>
      <c r="C2525" s="5" t="s">
        <v>849</v>
      </c>
      <c r="D2525" s="5" t="s">
        <v>3583</v>
      </c>
      <c r="E2525" s="5" t="s">
        <v>3584</v>
      </c>
      <c r="F2525" s="5" t="s">
        <v>851</v>
      </c>
      <c r="G2525" s="5" t="s">
        <v>3585</v>
      </c>
      <c r="H2525" s="51">
        <v>156791.35800000001</v>
      </c>
      <c r="I2525" s="22">
        <v>181779.29</v>
      </c>
      <c r="J2525" s="22">
        <v>1159.3699999999999</v>
      </c>
      <c r="K2525" s="22">
        <v>1127.95</v>
      </c>
      <c r="L2525" s="47">
        <v>1000</v>
      </c>
      <c r="M2525" s="22">
        <v>181779.29</v>
      </c>
      <c r="N2525" s="22">
        <v>0</v>
      </c>
    </row>
    <row r="2526" spans="1:14" hidden="1" x14ac:dyDescent="0.25">
      <c r="A2526" s="5" t="s">
        <v>5846</v>
      </c>
      <c r="B2526" s="5" t="s">
        <v>3586</v>
      </c>
      <c r="C2526" s="5" t="s">
        <v>849</v>
      </c>
      <c r="D2526" s="5" t="s">
        <v>3583</v>
      </c>
      <c r="E2526" s="5" t="s">
        <v>3584</v>
      </c>
      <c r="F2526" s="5" t="s">
        <v>853</v>
      </c>
      <c r="G2526" s="5" t="s">
        <v>3588</v>
      </c>
      <c r="H2526" s="51">
        <v>0</v>
      </c>
      <c r="I2526" s="22">
        <v>0</v>
      </c>
      <c r="J2526" s="22">
        <v>250.81</v>
      </c>
      <c r="K2526" s="22">
        <v>272.47000000000003</v>
      </c>
      <c r="L2526" s="47">
        <v>1000</v>
      </c>
      <c r="M2526" s="22">
        <v>0</v>
      </c>
      <c r="N2526" s="22">
        <v>0</v>
      </c>
    </row>
    <row r="2527" spans="1:14" hidden="1" x14ac:dyDescent="0.25">
      <c r="A2527" s="5" t="s">
        <v>5847</v>
      </c>
      <c r="B2527" s="5" t="s">
        <v>3586</v>
      </c>
      <c r="C2527" s="5" t="s">
        <v>849</v>
      </c>
      <c r="D2527" s="5" t="s">
        <v>3583</v>
      </c>
      <c r="E2527" s="5" t="s">
        <v>3584</v>
      </c>
      <c r="F2527" s="5" t="s">
        <v>853</v>
      </c>
      <c r="G2527" s="5" t="s">
        <v>3603</v>
      </c>
      <c r="H2527" s="51">
        <v>0</v>
      </c>
      <c r="I2527" s="22">
        <v>0</v>
      </c>
      <c r="J2527" s="22">
        <v>0</v>
      </c>
      <c r="K2527" s="22">
        <v>1420.37</v>
      </c>
      <c r="L2527" s="47">
        <v>1000</v>
      </c>
      <c r="M2527" s="22">
        <v>0</v>
      </c>
      <c r="N2527" s="22">
        <v>0</v>
      </c>
    </row>
    <row r="2528" spans="1:14" hidden="1" x14ac:dyDescent="0.25">
      <c r="A2528" s="5" t="s">
        <v>5848</v>
      </c>
      <c r="B2528" s="5" t="s">
        <v>3582</v>
      </c>
      <c r="C2528" s="5" t="s">
        <v>849</v>
      </c>
      <c r="D2528" s="5" t="s">
        <v>3583</v>
      </c>
      <c r="E2528" s="5" t="s">
        <v>3584</v>
      </c>
      <c r="F2528" s="5" t="s">
        <v>853</v>
      </c>
      <c r="G2528" s="5" t="s">
        <v>3588</v>
      </c>
      <c r="H2528" s="51">
        <v>0</v>
      </c>
      <c r="I2528" s="22">
        <v>0</v>
      </c>
      <c r="J2528" s="22">
        <v>180.97</v>
      </c>
      <c r="K2528" s="22">
        <v>196.6</v>
      </c>
      <c r="L2528" s="47">
        <v>1000</v>
      </c>
      <c r="M2528" s="22">
        <v>0</v>
      </c>
      <c r="N2528" s="22">
        <v>0</v>
      </c>
    </row>
    <row r="2529" spans="1:14" hidden="1" x14ac:dyDescent="0.25">
      <c r="A2529" s="5" t="s">
        <v>5849</v>
      </c>
      <c r="B2529" s="5" t="s">
        <v>3582</v>
      </c>
      <c r="C2529" s="5" t="s">
        <v>849</v>
      </c>
      <c r="D2529" s="5" t="s">
        <v>3583</v>
      </c>
      <c r="E2529" s="5" t="s">
        <v>3584</v>
      </c>
      <c r="F2529" s="5" t="s">
        <v>853</v>
      </c>
      <c r="G2529" s="5" t="s">
        <v>3588</v>
      </c>
      <c r="H2529" s="51">
        <v>0</v>
      </c>
      <c r="I2529" s="22">
        <v>0</v>
      </c>
      <c r="J2529" s="22">
        <v>185.2</v>
      </c>
      <c r="K2529" s="22">
        <v>201.2</v>
      </c>
      <c r="L2529" s="47">
        <v>1000</v>
      </c>
      <c r="M2529" s="22">
        <v>0</v>
      </c>
      <c r="N2529" s="22">
        <v>0</v>
      </c>
    </row>
    <row r="2530" spans="1:14" hidden="1" x14ac:dyDescent="0.25">
      <c r="A2530" s="5" t="s">
        <v>5850</v>
      </c>
      <c r="B2530" s="5" t="s">
        <v>3592</v>
      </c>
      <c r="C2530" s="5" t="s">
        <v>849</v>
      </c>
      <c r="D2530" s="5" t="s">
        <v>3583</v>
      </c>
      <c r="E2530" s="5" t="s">
        <v>3584</v>
      </c>
      <c r="F2530" s="5" t="s">
        <v>853</v>
      </c>
      <c r="G2530" s="5" t="s">
        <v>3588</v>
      </c>
      <c r="H2530" s="51">
        <v>0</v>
      </c>
      <c r="I2530" s="22">
        <v>0</v>
      </c>
      <c r="J2530" s="22">
        <v>28.31</v>
      </c>
      <c r="K2530" s="22">
        <v>30.75</v>
      </c>
      <c r="L2530" s="47">
        <v>1000</v>
      </c>
      <c r="M2530" s="22">
        <v>0</v>
      </c>
      <c r="N2530" s="22">
        <v>0</v>
      </c>
    </row>
    <row r="2531" spans="1:14" hidden="1" x14ac:dyDescent="0.25">
      <c r="A2531" s="5" t="s">
        <v>5851</v>
      </c>
      <c r="B2531" s="5" t="s">
        <v>3597</v>
      </c>
      <c r="C2531" s="5" t="s">
        <v>849</v>
      </c>
      <c r="D2531" s="5" t="s">
        <v>3583</v>
      </c>
      <c r="E2531" s="5" t="s">
        <v>3584</v>
      </c>
      <c r="F2531" s="5" t="s">
        <v>853</v>
      </c>
      <c r="G2531" s="5" t="s">
        <v>3588</v>
      </c>
      <c r="H2531" s="51">
        <v>0</v>
      </c>
      <c r="I2531" s="22">
        <v>0</v>
      </c>
      <c r="J2531" s="22">
        <v>44.46</v>
      </c>
      <c r="K2531" s="22">
        <v>48.29</v>
      </c>
      <c r="L2531" s="47">
        <v>1000</v>
      </c>
      <c r="M2531" s="22">
        <v>0</v>
      </c>
      <c r="N2531" s="22">
        <v>0</v>
      </c>
    </row>
    <row r="2532" spans="1:14" hidden="1" x14ac:dyDescent="0.25">
      <c r="A2532" s="5" t="s">
        <v>5852</v>
      </c>
      <c r="B2532" s="5" t="s">
        <v>3592</v>
      </c>
      <c r="C2532" s="5" t="s">
        <v>849</v>
      </c>
      <c r="D2532" s="5" t="s">
        <v>3583</v>
      </c>
      <c r="E2532" s="5" t="s">
        <v>3584</v>
      </c>
      <c r="F2532" s="5" t="s">
        <v>853</v>
      </c>
      <c r="G2532" s="5" t="s">
        <v>3603</v>
      </c>
      <c r="H2532" s="51">
        <v>0</v>
      </c>
      <c r="I2532" s="22">
        <v>0</v>
      </c>
      <c r="J2532" s="22">
        <v>0</v>
      </c>
      <c r="K2532" s="22">
        <v>1228.55</v>
      </c>
      <c r="L2532" s="47">
        <v>1000</v>
      </c>
      <c r="M2532" s="22">
        <v>0</v>
      </c>
      <c r="N2532" s="22">
        <v>0</v>
      </c>
    </row>
    <row r="2533" spans="1:14" x14ac:dyDescent="0.25">
      <c r="A2533" s="5" t="s">
        <v>5853</v>
      </c>
      <c r="B2533" s="5" t="s">
        <v>3590</v>
      </c>
      <c r="C2533" s="5" t="s">
        <v>849</v>
      </c>
      <c r="D2533" s="5" t="s">
        <v>3583</v>
      </c>
      <c r="E2533" s="5" t="s">
        <v>3584</v>
      </c>
      <c r="F2533" s="5" t="s">
        <v>853</v>
      </c>
      <c r="G2533" s="5" t="s">
        <v>3588</v>
      </c>
      <c r="H2533" s="51">
        <v>0</v>
      </c>
      <c r="I2533" s="22">
        <v>0</v>
      </c>
      <c r="J2533" s="22">
        <v>134.15</v>
      </c>
      <c r="K2533" s="22">
        <v>145.74</v>
      </c>
      <c r="L2533" s="47">
        <v>1000</v>
      </c>
      <c r="M2533" s="22">
        <v>0</v>
      </c>
      <c r="N2533" s="22">
        <v>0</v>
      </c>
    </row>
    <row r="2534" spans="1:14" x14ac:dyDescent="0.25">
      <c r="A2534" s="5" t="s">
        <v>5854</v>
      </c>
      <c r="B2534" s="5" t="s">
        <v>3590</v>
      </c>
      <c r="C2534" s="5" t="s">
        <v>849</v>
      </c>
      <c r="D2534" s="5" t="s">
        <v>3583</v>
      </c>
      <c r="E2534" s="5" t="s">
        <v>3584</v>
      </c>
      <c r="F2534" s="5" t="s">
        <v>851</v>
      </c>
      <c r="G2534" s="5" t="s">
        <v>3585</v>
      </c>
      <c r="H2534" s="51">
        <v>0</v>
      </c>
      <c r="I2534" s="22">
        <v>0</v>
      </c>
      <c r="J2534" s="22">
        <v>10774.52</v>
      </c>
      <c r="K2534" s="22">
        <v>10774.52</v>
      </c>
      <c r="L2534" s="47">
        <v>1000</v>
      </c>
      <c r="M2534" s="22">
        <v>0</v>
      </c>
      <c r="N2534" s="22">
        <v>0</v>
      </c>
    </row>
    <row r="2535" spans="1:14" hidden="1" x14ac:dyDescent="0.25">
      <c r="A2535" s="5" t="s">
        <v>5855</v>
      </c>
      <c r="B2535" s="5" t="s">
        <v>3582</v>
      </c>
      <c r="C2535" s="5" t="s">
        <v>849</v>
      </c>
      <c r="D2535" s="5" t="s">
        <v>3583</v>
      </c>
      <c r="E2535" s="5" t="s">
        <v>3584</v>
      </c>
      <c r="F2535" s="5" t="s">
        <v>851</v>
      </c>
      <c r="G2535" s="5" t="s">
        <v>3585</v>
      </c>
      <c r="H2535" s="51">
        <v>14402.594999999999</v>
      </c>
      <c r="I2535" s="22">
        <v>6098.22</v>
      </c>
      <c r="J2535" s="22">
        <v>423.41</v>
      </c>
      <c r="K2535" s="22">
        <v>375.7</v>
      </c>
      <c r="L2535" s="47">
        <v>1000</v>
      </c>
      <c r="M2535" s="22">
        <v>6098.22</v>
      </c>
      <c r="N2535" s="22">
        <v>0</v>
      </c>
    </row>
    <row r="2536" spans="1:14" hidden="1" x14ac:dyDescent="0.25">
      <c r="A2536" s="5" t="s">
        <v>5855</v>
      </c>
      <c r="B2536" s="5" t="s">
        <v>3586</v>
      </c>
      <c r="C2536" s="5" t="s">
        <v>849</v>
      </c>
      <c r="D2536" s="5" t="s">
        <v>3583</v>
      </c>
      <c r="E2536" s="5" t="s">
        <v>3584</v>
      </c>
      <c r="F2536" s="5" t="s">
        <v>851</v>
      </c>
      <c r="G2536" s="5" t="s">
        <v>3585</v>
      </c>
      <c r="H2536" s="51">
        <v>13100</v>
      </c>
      <c r="I2536" s="22">
        <v>5514.88</v>
      </c>
      <c r="J2536" s="22">
        <v>420.98</v>
      </c>
      <c r="K2536" s="22">
        <v>348.69</v>
      </c>
      <c r="L2536" s="47">
        <v>1000</v>
      </c>
      <c r="M2536" s="22">
        <v>5514.88</v>
      </c>
      <c r="N2536" s="22">
        <v>0</v>
      </c>
    </row>
    <row r="2537" spans="1:14" x14ac:dyDescent="0.25">
      <c r="A2537" s="5" t="s">
        <v>5856</v>
      </c>
      <c r="B2537" s="5" t="s">
        <v>3590</v>
      </c>
      <c r="C2537" s="5" t="s">
        <v>849</v>
      </c>
      <c r="D2537" s="5" t="s">
        <v>3583</v>
      </c>
      <c r="E2537" s="5" t="s">
        <v>3584</v>
      </c>
      <c r="F2537" s="5" t="s">
        <v>853</v>
      </c>
      <c r="G2537" s="5" t="s">
        <v>3603</v>
      </c>
      <c r="H2537" s="51">
        <v>0</v>
      </c>
      <c r="I2537" s="22">
        <v>0</v>
      </c>
      <c r="J2537" s="22">
        <v>0</v>
      </c>
      <c r="K2537" s="22">
        <v>1584.71</v>
      </c>
      <c r="L2537" s="47">
        <v>1000</v>
      </c>
      <c r="M2537" s="22">
        <v>0</v>
      </c>
      <c r="N2537" s="22">
        <v>0</v>
      </c>
    </row>
    <row r="2538" spans="1:14" x14ac:dyDescent="0.25">
      <c r="A2538" s="5" t="s">
        <v>5857</v>
      </c>
      <c r="B2538" s="5" t="s">
        <v>3590</v>
      </c>
      <c r="C2538" s="5" t="s">
        <v>849</v>
      </c>
      <c r="D2538" s="5" t="s">
        <v>3583</v>
      </c>
      <c r="E2538" s="5" t="s">
        <v>3584</v>
      </c>
      <c r="F2538" s="5" t="s">
        <v>853</v>
      </c>
      <c r="G2538" s="5" t="s">
        <v>3588</v>
      </c>
      <c r="H2538" s="51">
        <v>0</v>
      </c>
      <c r="I2538" s="22">
        <v>0</v>
      </c>
      <c r="J2538" s="22">
        <v>106.82</v>
      </c>
      <c r="K2538" s="22">
        <v>116.04</v>
      </c>
      <c r="L2538" s="47">
        <v>1000</v>
      </c>
      <c r="M2538" s="22">
        <v>0</v>
      </c>
      <c r="N2538" s="22">
        <v>0</v>
      </c>
    </row>
    <row r="2539" spans="1:14" hidden="1" x14ac:dyDescent="0.25">
      <c r="A2539" s="5" t="s">
        <v>5858</v>
      </c>
      <c r="B2539" s="5" t="s">
        <v>3582</v>
      </c>
      <c r="C2539" s="5" t="s">
        <v>849</v>
      </c>
      <c r="D2539" s="5" t="s">
        <v>3583</v>
      </c>
      <c r="E2539" s="5" t="s">
        <v>3584</v>
      </c>
      <c r="F2539" s="5" t="s">
        <v>853</v>
      </c>
      <c r="G2539" s="5" t="s">
        <v>3588</v>
      </c>
      <c r="H2539" s="51">
        <v>0</v>
      </c>
      <c r="I2539" s="22">
        <v>0</v>
      </c>
      <c r="J2539" s="22">
        <v>8.23</v>
      </c>
      <c r="K2539" s="22">
        <v>8.94</v>
      </c>
      <c r="L2539" s="47">
        <v>1000</v>
      </c>
      <c r="M2539" s="22">
        <v>0</v>
      </c>
      <c r="N2539" s="22">
        <v>0</v>
      </c>
    </row>
    <row r="2540" spans="1:14" hidden="1" x14ac:dyDescent="0.25">
      <c r="A2540" s="5" t="s">
        <v>5859</v>
      </c>
      <c r="B2540" s="5" t="s">
        <v>3582</v>
      </c>
      <c r="C2540" s="5" t="s">
        <v>849</v>
      </c>
      <c r="D2540" s="5" t="s">
        <v>3583</v>
      </c>
      <c r="E2540" s="5" t="s">
        <v>3584</v>
      </c>
      <c r="F2540" s="5" t="s">
        <v>853</v>
      </c>
      <c r="G2540" s="5" t="s">
        <v>3588</v>
      </c>
      <c r="H2540" s="51">
        <v>0</v>
      </c>
      <c r="I2540" s="22">
        <v>0</v>
      </c>
      <c r="J2540" s="22">
        <v>8.23</v>
      </c>
      <c r="K2540" s="22">
        <v>8.94</v>
      </c>
      <c r="L2540" s="47">
        <v>1000</v>
      </c>
      <c r="M2540" s="22">
        <v>0</v>
      </c>
      <c r="N2540" s="22">
        <v>0</v>
      </c>
    </row>
    <row r="2541" spans="1:14" x14ac:dyDescent="0.25">
      <c r="A2541" s="5" t="s">
        <v>5860</v>
      </c>
      <c r="B2541" s="5" t="s">
        <v>3590</v>
      </c>
      <c r="C2541" s="5" t="s">
        <v>849</v>
      </c>
      <c r="D2541" s="5" t="s">
        <v>3583</v>
      </c>
      <c r="E2541" s="5" t="s">
        <v>3584</v>
      </c>
      <c r="F2541" s="5" t="s">
        <v>853</v>
      </c>
      <c r="G2541" s="5" t="s">
        <v>3603</v>
      </c>
      <c r="H2541" s="51">
        <v>0</v>
      </c>
      <c r="I2541" s="22">
        <v>0</v>
      </c>
      <c r="J2541" s="22">
        <v>0</v>
      </c>
      <c r="K2541" s="22">
        <v>1448.78</v>
      </c>
      <c r="L2541" s="47">
        <v>1000</v>
      </c>
      <c r="M2541" s="22">
        <v>0</v>
      </c>
      <c r="N2541" s="22">
        <v>0</v>
      </c>
    </row>
    <row r="2542" spans="1:14" x14ac:dyDescent="0.25">
      <c r="A2542" s="5" t="s">
        <v>5861</v>
      </c>
      <c r="B2542" s="5" t="s">
        <v>3590</v>
      </c>
      <c r="C2542" s="5" t="s">
        <v>849</v>
      </c>
      <c r="D2542" s="5" t="s">
        <v>3583</v>
      </c>
      <c r="E2542" s="5" t="s">
        <v>3584</v>
      </c>
      <c r="F2542" s="5" t="s">
        <v>853</v>
      </c>
      <c r="G2542" s="5" t="s">
        <v>3603</v>
      </c>
      <c r="H2542" s="51">
        <v>0</v>
      </c>
      <c r="I2542" s="22">
        <v>0</v>
      </c>
      <c r="J2542" s="22">
        <v>0</v>
      </c>
      <c r="K2542" s="22">
        <v>1636.71</v>
      </c>
      <c r="L2542" s="47">
        <v>1000</v>
      </c>
      <c r="M2542" s="22">
        <v>0</v>
      </c>
      <c r="N2542" s="22">
        <v>0</v>
      </c>
    </row>
    <row r="2543" spans="1:14" x14ac:dyDescent="0.25">
      <c r="A2543" s="5" t="s">
        <v>5862</v>
      </c>
      <c r="B2543" s="5" t="s">
        <v>3590</v>
      </c>
      <c r="C2543" s="5" t="s">
        <v>849</v>
      </c>
      <c r="D2543" s="5" t="s">
        <v>3583</v>
      </c>
      <c r="E2543" s="5" t="s">
        <v>3584</v>
      </c>
      <c r="F2543" s="5" t="s">
        <v>853</v>
      </c>
      <c r="G2543" s="5" t="s">
        <v>3588</v>
      </c>
      <c r="H2543" s="51">
        <v>0</v>
      </c>
      <c r="I2543" s="22">
        <v>0</v>
      </c>
      <c r="J2543" s="22">
        <v>89.32</v>
      </c>
      <c r="K2543" s="22">
        <v>97.03</v>
      </c>
      <c r="L2543" s="47">
        <v>1000</v>
      </c>
      <c r="M2543" s="22">
        <v>0</v>
      </c>
      <c r="N2543" s="22">
        <v>0</v>
      </c>
    </row>
    <row r="2544" spans="1:14" x14ac:dyDescent="0.25">
      <c r="A2544" s="5" t="s">
        <v>5863</v>
      </c>
      <c r="B2544" s="5" t="s">
        <v>3590</v>
      </c>
      <c r="C2544" s="5" t="s">
        <v>849</v>
      </c>
      <c r="D2544" s="5" t="s">
        <v>3583</v>
      </c>
      <c r="E2544" s="5" t="s">
        <v>3584</v>
      </c>
      <c r="F2544" s="5" t="s">
        <v>853</v>
      </c>
      <c r="G2544" s="5" t="s">
        <v>3588</v>
      </c>
      <c r="H2544" s="51">
        <v>0</v>
      </c>
      <c r="I2544" s="22">
        <v>0</v>
      </c>
      <c r="J2544" s="22">
        <v>87.74</v>
      </c>
      <c r="K2544" s="22">
        <v>95.31</v>
      </c>
      <c r="L2544" s="47">
        <v>1000</v>
      </c>
      <c r="M2544" s="22">
        <v>0</v>
      </c>
      <c r="N2544" s="22">
        <v>0</v>
      </c>
    </row>
    <row r="2545" spans="1:14" x14ac:dyDescent="0.25">
      <c r="A2545" s="5" t="s">
        <v>5864</v>
      </c>
      <c r="B2545" s="5" t="s">
        <v>3590</v>
      </c>
      <c r="C2545" s="5" t="s">
        <v>849</v>
      </c>
      <c r="D2545" s="5" t="s">
        <v>3583</v>
      </c>
      <c r="E2545" s="5" t="s">
        <v>3584</v>
      </c>
      <c r="F2545" s="5" t="s">
        <v>853</v>
      </c>
      <c r="G2545" s="5" t="s">
        <v>3588</v>
      </c>
      <c r="H2545" s="51">
        <v>0</v>
      </c>
      <c r="I2545" s="22">
        <v>0</v>
      </c>
      <c r="J2545" s="22">
        <v>70.64</v>
      </c>
      <c r="K2545" s="22">
        <v>76.739999999999995</v>
      </c>
      <c r="L2545" s="47">
        <v>1000</v>
      </c>
      <c r="M2545" s="22">
        <v>0</v>
      </c>
      <c r="N2545" s="22">
        <v>0</v>
      </c>
    </row>
    <row r="2546" spans="1:14" hidden="1" x14ac:dyDescent="0.25">
      <c r="A2546" s="5" t="s">
        <v>5865</v>
      </c>
      <c r="B2546" s="5" t="s">
        <v>3586</v>
      </c>
      <c r="C2546" s="5" t="s">
        <v>849</v>
      </c>
      <c r="D2546" s="5" t="s">
        <v>3583</v>
      </c>
      <c r="E2546" s="5" t="s">
        <v>3584</v>
      </c>
      <c r="F2546" s="5" t="s">
        <v>853</v>
      </c>
      <c r="G2546" s="5" t="s">
        <v>3603</v>
      </c>
      <c r="H2546" s="51">
        <v>0</v>
      </c>
      <c r="I2546" s="22">
        <v>0</v>
      </c>
      <c r="J2546" s="22">
        <v>0</v>
      </c>
      <c r="K2546" s="22">
        <v>1512.85</v>
      </c>
      <c r="L2546" s="47">
        <v>1000</v>
      </c>
      <c r="M2546" s="22">
        <v>0</v>
      </c>
      <c r="N2546" s="22">
        <v>0</v>
      </c>
    </row>
    <row r="2547" spans="1:14" hidden="1" x14ac:dyDescent="0.25">
      <c r="A2547" s="5" t="s">
        <v>5866</v>
      </c>
      <c r="B2547" s="5" t="s">
        <v>3586</v>
      </c>
      <c r="C2547" s="5" t="s">
        <v>849</v>
      </c>
      <c r="D2547" s="5" t="s">
        <v>3583</v>
      </c>
      <c r="E2547" s="5" t="s">
        <v>3584</v>
      </c>
      <c r="F2547" s="5" t="s">
        <v>853</v>
      </c>
      <c r="G2547" s="5" t="s">
        <v>3603</v>
      </c>
      <c r="H2547" s="51">
        <v>0</v>
      </c>
      <c r="I2547" s="22">
        <v>0</v>
      </c>
      <c r="J2547" s="22">
        <v>0</v>
      </c>
      <c r="K2547" s="22">
        <v>1376.7</v>
      </c>
      <c r="L2547" s="47">
        <v>1000</v>
      </c>
      <c r="M2547" s="22">
        <v>0</v>
      </c>
      <c r="N2547" s="22">
        <v>0</v>
      </c>
    </row>
    <row r="2548" spans="1:14" hidden="1" x14ac:dyDescent="0.25">
      <c r="A2548" s="5" t="s">
        <v>5867</v>
      </c>
      <c r="B2548" s="5" t="s">
        <v>3582</v>
      </c>
      <c r="C2548" s="5" t="s">
        <v>849</v>
      </c>
      <c r="D2548" s="5" t="s">
        <v>3583</v>
      </c>
      <c r="E2548" s="5" t="s">
        <v>3584</v>
      </c>
      <c r="F2548" s="5" t="s">
        <v>853</v>
      </c>
      <c r="G2548" s="5" t="s">
        <v>3588</v>
      </c>
      <c r="H2548" s="51">
        <v>0</v>
      </c>
      <c r="I2548" s="22">
        <v>0</v>
      </c>
      <c r="J2548" s="22">
        <v>77.13</v>
      </c>
      <c r="K2548" s="22">
        <v>83.78</v>
      </c>
      <c r="L2548" s="47">
        <v>1000</v>
      </c>
      <c r="M2548" s="22">
        <v>0</v>
      </c>
      <c r="N2548" s="22">
        <v>0</v>
      </c>
    </row>
    <row r="2549" spans="1:14" hidden="1" x14ac:dyDescent="0.25">
      <c r="A2549" s="5" t="s">
        <v>5867</v>
      </c>
      <c r="B2549" s="5" t="s">
        <v>3586</v>
      </c>
      <c r="C2549" s="5" t="s">
        <v>849</v>
      </c>
      <c r="D2549" s="5" t="s">
        <v>3583</v>
      </c>
      <c r="E2549" s="5" t="s">
        <v>3584</v>
      </c>
      <c r="F2549" s="5" t="s">
        <v>853</v>
      </c>
      <c r="G2549" s="5" t="s">
        <v>3588</v>
      </c>
      <c r="H2549" s="51">
        <v>0</v>
      </c>
      <c r="I2549" s="22">
        <v>0</v>
      </c>
      <c r="J2549" s="22">
        <v>86.9</v>
      </c>
      <c r="K2549" s="22">
        <v>91.66</v>
      </c>
      <c r="L2549" s="47">
        <v>1000</v>
      </c>
      <c r="M2549" s="22">
        <v>0</v>
      </c>
      <c r="N2549" s="22">
        <v>0</v>
      </c>
    </row>
    <row r="2550" spans="1:14" hidden="1" x14ac:dyDescent="0.25">
      <c r="A2550" s="5" t="s">
        <v>5868</v>
      </c>
      <c r="B2550" s="5" t="s">
        <v>3586</v>
      </c>
      <c r="C2550" s="5" t="s">
        <v>849</v>
      </c>
      <c r="D2550" s="5" t="s">
        <v>3583</v>
      </c>
      <c r="E2550" s="5" t="s">
        <v>3584</v>
      </c>
      <c r="F2550" s="5" t="s">
        <v>853</v>
      </c>
      <c r="G2550" s="5" t="s">
        <v>3588</v>
      </c>
      <c r="H2550" s="51">
        <v>0</v>
      </c>
      <c r="I2550" s="22">
        <v>0</v>
      </c>
      <c r="J2550" s="22">
        <v>57.58</v>
      </c>
      <c r="K2550" s="22">
        <v>62.56</v>
      </c>
      <c r="L2550" s="47">
        <v>1000</v>
      </c>
      <c r="M2550" s="22">
        <v>0</v>
      </c>
      <c r="N2550" s="22">
        <v>0</v>
      </c>
    </row>
    <row r="2551" spans="1:14" hidden="1" x14ac:dyDescent="0.25">
      <c r="A2551" s="5" t="s">
        <v>5869</v>
      </c>
      <c r="B2551" s="5" t="s">
        <v>3586</v>
      </c>
      <c r="C2551" s="5" t="s">
        <v>849</v>
      </c>
      <c r="D2551" s="5" t="s">
        <v>3583</v>
      </c>
      <c r="E2551" s="5" t="s">
        <v>3584</v>
      </c>
      <c r="F2551" s="5" t="s">
        <v>853</v>
      </c>
      <c r="G2551" s="5" t="s">
        <v>3588</v>
      </c>
      <c r="H2551" s="51">
        <v>0</v>
      </c>
      <c r="I2551" s="22">
        <v>0</v>
      </c>
      <c r="J2551" s="22">
        <v>92.03</v>
      </c>
      <c r="K2551" s="22">
        <v>97.06</v>
      </c>
      <c r="L2551" s="47">
        <v>1000</v>
      </c>
      <c r="M2551" s="22">
        <v>0</v>
      </c>
      <c r="N2551" s="22">
        <v>0</v>
      </c>
    </row>
    <row r="2552" spans="1:14" hidden="1" x14ac:dyDescent="0.25">
      <c r="A2552" s="5" t="s">
        <v>5870</v>
      </c>
      <c r="B2552" s="5" t="s">
        <v>3582</v>
      </c>
      <c r="C2552" s="5" t="s">
        <v>849</v>
      </c>
      <c r="D2552" s="5" t="s">
        <v>3583</v>
      </c>
      <c r="E2552" s="5" t="s">
        <v>3584</v>
      </c>
      <c r="F2552" s="5" t="s">
        <v>853</v>
      </c>
      <c r="G2552" s="5" t="s">
        <v>3588</v>
      </c>
      <c r="H2552" s="51">
        <v>0</v>
      </c>
      <c r="I2552" s="22">
        <v>0</v>
      </c>
      <c r="J2552" s="22">
        <v>86.33</v>
      </c>
      <c r="K2552" s="22">
        <v>93.79</v>
      </c>
      <c r="L2552" s="47">
        <v>1000</v>
      </c>
      <c r="M2552" s="22">
        <v>0</v>
      </c>
      <c r="N2552" s="22">
        <v>0</v>
      </c>
    </row>
    <row r="2553" spans="1:14" hidden="1" x14ac:dyDescent="0.25">
      <c r="A2553" s="5" t="s">
        <v>5870</v>
      </c>
      <c r="B2553" s="5" t="s">
        <v>3586</v>
      </c>
      <c r="C2553" s="5" t="s">
        <v>849</v>
      </c>
      <c r="D2553" s="5" t="s">
        <v>3583</v>
      </c>
      <c r="E2553" s="5" t="s">
        <v>3584</v>
      </c>
      <c r="F2553" s="5" t="s">
        <v>853</v>
      </c>
      <c r="G2553" s="5" t="s">
        <v>3588</v>
      </c>
      <c r="H2553" s="51">
        <v>0</v>
      </c>
      <c r="I2553" s="22">
        <v>0</v>
      </c>
      <c r="J2553" s="22">
        <v>86.99</v>
      </c>
      <c r="K2553" s="22">
        <v>94.5</v>
      </c>
      <c r="L2553" s="47">
        <v>1000</v>
      </c>
      <c r="M2553" s="22">
        <v>0</v>
      </c>
      <c r="N2553" s="22">
        <v>0</v>
      </c>
    </row>
    <row r="2554" spans="1:14" hidden="1" x14ac:dyDescent="0.25">
      <c r="A2554" s="5" t="s">
        <v>5871</v>
      </c>
      <c r="B2554" s="5" t="s">
        <v>3582</v>
      </c>
      <c r="C2554" s="5" t="s">
        <v>849</v>
      </c>
      <c r="D2554" s="5" t="s">
        <v>3583</v>
      </c>
      <c r="E2554" s="5" t="s">
        <v>3584</v>
      </c>
      <c r="F2554" s="5" t="s">
        <v>853</v>
      </c>
      <c r="G2554" s="5" t="s">
        <v>3588</v>
      </c>
      <c r="H2554" s="51">
        <v>0</v>
      </c>
      <c r="I2554" s="22">
        <v>0</v>
      </c>
      <c r="J2554" s="22">
        <v>59.18</v>
      </c>
      <c r="K2554" s="22">
        <v>69.150000000000006</v>
      </c>
      <c r="L2554" s="47">
        <v>1000</v>
      </c>
      <c r="M2554" s="22">
        <v>0</v>
      </c>
      <c r="N2554" s="22">
        <v>0</v>
      </c>
    </row>
    <row r="2555" spans="1:14" hidden="1" x14ac:dyDescent="0.25">
      <c r="A2555" s="5" t="s">
        <v>5871</v>
      </c>
      <c r="B2555" s="5" t="s">
        <v>3586</v>
      </c>
      <c r="C2555" s="5" t="s">
        <v>849</v>
      </c>
      <c r="D2555" s="5" t="s">
        <v>3583</v>
      </c>
      <c r="E2555" s="5" t="s">
        <v>3584</v>
      </c>
      <c r="F2555" s="5" t="s">
        <v>853</v>
      </c>
      <c r="G2555" s="5" t="s">
        <v>3588</v>
      </c>
      <c r="H2555" s="51">
        <v>0</v>
      </c>
      <c r="I2555" s="22">
        <v>0</v>
      </c>
      <c r="J2555" s="22">
        <v>68.209999999999994</v>
      </c>
      <c r="K2555" s="22">
        <v>74.11</v>
      </c>
      <c r="L2555" s="47">
        <v>1000</v>
      </c>
      <c r="M2555" s="22">
        <v>0</v>
      </c>
      <c r="N2555" s="22">
        <v>0</v>
      </c>
    </row>
    <row r="2556" spans="1:14" hidden="1" x14ac:dyDescent="0.25">
      <c r="A2556" s="5" t="s">
        <v>5872</v>
      </c>
      <c r="B2556" s="5" t="s">
        <v>3582</v>
      </c>
      <c r="C2556" s="5" t="s">
        <v>849</v>
      </c>
      <c r="D2556" s="5" t="s">
        <v>3583</v>
      </c>
      <c r="E2556" s="5" t="s">
        <v>3584</v>
      </c>
      <c r="F2556" s="5" t="s">
        <v>853</v>
      </c>
      <c r="G2556" s="5" t="s">
        <v>3588</v>
      </c>
      <c r="H2556" s="51">
        <v>0</v>
      </c>
      <c r="I2556" s="22">
        <v>0</v>
      </c>
      <c r="J2556" s="22">
        <v>87.45</v>
      </c>
      <c r="K2556" s="22">
        <v>91.86</v>
      </c>
      <c r="L2556" s="47">
        <v>1000</v>
      </c>
      <c r="M2556" s="22">
        <v>0</v>
      </c>
      <c r="N2556" s="22">
        <v>0</v>
      </c>
    </row>
    <row r="2557" spans="1:14" hidden="1" x14ac:dyDescent="0.25">
      <c r="A2557" s="5" t="s">
        <v>5872</v>
      </c>
      <c r="B2557" s="5" t="s">
        <v>3586</v>
      </c>
      <c r="C2557" s="5" t="s">
        <v>849</v>
      </c>
      <c r="D2557" s="5" t="s">
        <v>3583</v>
      </c>
      <c r="E2557" s="5" t="s">
        <v>3584</v>
      </c>
      <c r="F2557" s="5" t="s">
        <v>853</v>
      </c>
      <c r="G2557" s="5" t="s">
        <v>3588</v>
      </c>
      <c r="H2557" s="51">
        <v>0</v>
      </c>
      <c r="I2557" s="22">
        <v>0</v>
      </c>
      <c r="J2557" s="22">
        <v>90.11</v>
      </c>
      <c r="K2557" s="22">
        <v>95.04</v>
      </c>
      <c r="L2557" s="47">
        <v>1000</v>
      </c>
      <c r="M2557" s="22">
        <v>0</v>
      </c>
      <c r="N2557" s="22">
        <v>0</v>
      </c>
    </row>
    <row r="2558" spans="1:14" hidden="1" x14ac:dyDescent="0.25">
      <c r="A2558" s="5" t="s">
        <v>5873</v>
      </c>
      <c r="B2558" s="5" t="s">
        <v>3586</v>
      </c>
      <c r="C2558" s="5" t="s">
        <v>849</v>
      </c>
      <c r="D2558" s="5" t="s">
        <v>3583</v>
      </c>
      <c r="E2558" s="5" t="s">
        <v>3584</v>
      </c>
      <c r="F2558" s="5" t="s">
        <v>853</v>
      </c>
      <c r="G2558" s="5" t="s">
        <v>3588</v>
      </c>
      <c r="H2558" s="51">
        <v>0</v>
      </c>
      <c r="I2558" s="22">
        <v>0</v>
      </c>
      <c r="J2558" s="22">
        <v>90.21</v>
      </c>
      <c r="K2558" s="22">
        <v>95.15</v>
      </c>
      <c r="L2558" s="47">
        <v>1000</v>
      </c>
      <c r="M2558" s="22">
        <v>0</v>
      </c>
      <c r="N2558" s="22">
        <v>0</v>
      </c>
    </row>
    <row r="2559" spans="1:14" hidden="1" x14ac:dyDescent="0.25">
      <c r="A2559" s="5" t="s">
        <v>5874</v>
      </c>
      <c r="B2559" s="5" t="s">
        <v>3582</v>
      </c>
      <c r="C2559" s="5" t="s">
        <v>849</v>
      </c>
      <c r="D2559" s="5" t="s">
        <v>3583</v>
      </c>
      <c r="E2559" s="5" t="s">
        <v>3584</v>
      </c>
      <c r="F2559" s="5" t="s">
        <v>853</v>
      </c>
      <c r="G2559" s="5" t="s">
        <v>3588</v>
      </c>
      <c r="H2559" s="51">
        <v>0</v>
      </c>
      <c r="I2559" s="22">
        <v>0</v>
      </c>
      <c r="J2559" s="22">
        <v>59.97</v>
      </c>
      <c r="K2559" s="22">
        <v>69.150000000000006</v>
      </c>
      <c r="L2559" s="47">
        <v>1000</v>
      </c>
      <c r="M2559" s="22">
        <v>0</v>
      </c>
      <c r="N2559" s="22">
        <v>0</v>
      </c>
    </row>
    <row r="2560" spans="1:14" hidden="1" x14ac:dyDescent="0.25">
      <c r="A2560" s="5" t="s">
        <v>5874</v>
      </c>
      <c r="B2560" s="5" t="s">
        <v>3586</v>
      </c>
      <c r="C2560" s="5" t="s">
        <v>849</v>
      </c>
      <c r="D2560" s="5" t="s">
        <v>3583</v>
      </c>
      <c r="E2560" s="5" t="s">
        <v>3584</v>
      </c>
      <c r="F2560" s="5" t="s">
        <v>853</v>
      </c>
      <c r="G2560" s="5" t="s">
        <v>3588</v>
      </c>
      <c r="H2560" s="51">
        <v>0</v>
      </c>
      <c r="I2560" s="22">
        <v>0</v>
      </c>
      <c r="J2560" s="22">
        <v>61.15</v>
      </c>
      <c r="K2560" s="22">
        <v>69.150000000000006</v>
      </c>
      <c r="L2560" s="47">
        <v>1000</v>
      </c>
      <c r="M2560" s="22">
        <v>0</v>
      </c>
      <c r="N2560" s="22">
        <v>0</v>
      </c>
    </row>
    <row r="2561" spans="1:14" hidden="1" x14ac:dyDescent="0.25">
      <c r="A2561" s="5" t="s">
        <v>5875</v>
      </c>
      <c r="B2561" s="5" t="s">
        <v>3586</v>
      </c>
      <c r="C2561" s="5" t="s">
        <v>849</v>
      </c>
      <c r="D2561" s="5" t="s">
        <v>3583</v>
      </c>
      <c r="E2561" s="5" t="s">
        <v>3584</v>
      </c>
      <c r="F2561" s="5" t="s">
        <v>853</v>
      </c>
      <c r="G2561" s="5" t="s">
        <v>3603</v>
      </c>
      <c r="H2561" s="51">
        <v>0</v>
      </c>
      <c r="I2561" s="22">
        <v>0</v>
      </c>
      <c r="J2561" s="22">
        <v>0</v>
      </c>
      <c r="K2561" s="22">
        <v>1209.27</v>
      </c>
      <c r="L2561" s="47">
        <v>1000</v>
      </c>
      <c r="M2561" s="22">
        <v>0</v>
      </c>
      <c r="N2561" s="22">
        <v>0</v>
      </c>
    </row>
    <row r="2562" spans="1:14" hidden="1" x14ac:dyDescent="0.25">
      <c r="A2562" s="5" t="s">
        <v>5876</v>
      </c>
      <c r="B2562" s="5" t="s">
        <v>3582</v>
      </c>
      <c r="C2562" s="5" t="s">
        <v>849</v>
      </c>
      <c r="D2562" s="5" t="s">
        <v>3583</v>
      </c>
      <c r="E2562" s="5" t="s">
        <v>3584</v>
      </c>
      <c r="F2562" s="5" t="s">
        <v>853</v>
      </c>
      <c r="G2562" s="5" t="s">
        <v>3603</v>
      </c>
      <c r="H2562" s="51">
        <v>0</v>
      </c>
      <c r="I2562" s="22">
        <v>0</v>
      </c>
      <c r="J2562" s="22">
        <v>0</v>
      </c>
      <c r="K2562" s="22">
        <v>1132.67</v>
      </c>
      <c r="L2562" s="47">
        <v>1000</v>
      </c>
      <c r="M2562" s="22">
        <v>0</v>
      </c>
      <c r="N2562" s="22">
        <v>0</v>
      </c>
    </row>
    <row r="2563" spans="1:14" hidden="1" x14ac:dyDescent="0.25">
      <c r="A2563" s="5" t="s">
        <v>5876</v>
      </c>
      <c r="B2563" s="5" t="s">
        <v>3586</v>
      </c>
      <c r="C2563" s="5" t="s">
        <v>849</v>
      </c>
      <c r="D2563" s="5" t="s">
        <v>3583</v>
      </c>
      <c r="E2563" s="5" t="s">
        <v>3584</v>
      </c>
      <c r="F2563" s="5" t="s">
        <v>853</v>
      </c>
      <c r="G2563" s="5" t="s">
        <v>3603</v>
      </c>
      <c r="H2563" s="51">
        <v>0</v>
      </c>
      <c r="I2563" s="22">
        <v>0</v>
      </c>
      <c r="J2563" s="22">
        <v>0</v>
      </c>
      <c r="K2563" s="22">
        <v>1105.2</v>
      </c>
      <c r="L2563" s="47">
        <v>1000</v>
      </c>
      <c r="M2563" s="22">
        <v>0</v>
      </c>
      <c r="N2563" s="22">
        <v>0</v>
      </c>
    </row>
    <row r="2564" spans="1:14" hidden="1" x14ac:dyDescent="0.25">
      <c r="A2564" s="5" t="s">
        <v>5877</v>
      </c>
      <c r="B2564" s="5" t="s">
        <v>3582</v>
      </c>
      <c r="C2564" s="5" t="s">
        <v>849</v>
      </c>
      <c r="D2564" s="5" t="s">
        <v>3583</v>
      </c>
      <c r="E2564" s="5" t="s">
        <v>3584</v>
      </c>
      <c r="F2564" s="5" t="s">
        <v>853</v>
      </c>
      <c r="G2564" s="5" t="s">
        <v>3603</v>
      </c>
      <c r="H2564" s="51">
        <v>0</v>
      </c>
      <c r="I2564" s="22">
        <v>0</v>
      </c>
      <c r="J2564" s="22">
        <v>0</v>
      </c>
      <c r="K2564" s="22">
        <v>1055.3699999999999</v>
      </c>
      <c r="L2564" s="47">
        <v>1000</v>
      </c>
      <c r="M2564" s="22">
        <v>0</v>
      </c>
      <c r="N2564" s="22">
        <v>0</v>
      </c>
    </row>
    <row r="2565" spans="1:14" hidden="1" x14ac:dyDescent="0.25">
      <c r="A2565" s="5" t="s">
        <v>5877</v>
      </c>
      <c r="B2565" s="5" t="s">
        <v>3586</v>
      </c>
      <c r="C2565" s="5" t="s">
        <v>849</v>
      </c>
      <c r="D2565" s="5" t="s">
        <v>3583</v>
      </c>
      <c r="E2565" s="5" t="s">
        <v>3584</v>
      </c>
      <c r="F2565" s="5" t="s">
        <v>853</v>
      </c>
      <c r="G2565" s="5" t="s">
        <v>3603</v>
      </c>
      <c r="H2565" s="51">
        <v>0</v>
      </c>
      <c r="I2565" s="22">
        <v>0</v>
      </c>
      <c r="J2565" s="22">
        <v>0</v>
      </c>
      <c r="K2565" s="22">
        <v>1002.99</v>
      </c>
      <c r="L2565" s="47">
        <v>1000</v>
      </c>
      <c r="M2565" s="22">
        <v>0</v>
      </c>
      <c r="N2565" s="22">
        <v>0</v>
      </c>
    </row>
    <row r="2566" spans="1:14" hidden="1" x14ac:dyDescent="0.25">
      <c r="A2566" s="5" t="s">
        <v>5878</v>
      </c>
      <c r="B2566" s="5" t="s">
        <v>3586</v>
      </c>
      <c r="C2566" s="5" t="s">
        <v>849</v>
      </c>
      <c r="D2566" s="5" t="s">
        <v>3583</v>
      </c>
      <c r="E2566" s="5" t="s">
        <v>3584</v>
      </c>
      <c r="F2566" s="5" t="s">
        <v>853</v>
      </c>
      <c r="G2566" s="5" t="s">
        <v>3603</v>
      </c>
      <c r="H2566" s="51">
        <v>0</v>
      </c>
      <c r="I2566" s="22">
        <v>0</v>
      </c>
      <c r="J2566" s="22">
        <v>0</v>
      </c>
      <c r="K2566" s="22">
        <v>1113.24</v>
      </c>
      <c r="L2566" s="47">
        <v>1000</v>
      </c>
      <c r="M2566" s="22">
        <v>0</v>
      </c>
      <c r="N2566" s="22">
        <v>0</v>
      </c>
    </row>
    <row r="2567" spans="1:14" x14ac:dyDescent="0.25">
      <c r="A2567" s="5" t="s">
        <v>5879</v>
      </c>
      <c r="B2567" s="5" t="s">
        <v>3590</v>
      </c>
      <c r="C2567" s="5" t="s">
        <v>849</v>
      </c>
      <c r="D2567" s="5" t="s">
        <v>3583</v>
      </c>
      <c r="E2567" s="5" t="s">
        <v>3584</v>
      </c>
      <c r="F2567" s="5" t="s">
        <v>851</v>
      </c>
      <c r="G2567" s="5" t="s">
        <v>3585</v>
      </c>
      <c r="H2567" s="51">
        <v>787.35199999999998</v>
      </c>
      <c r="I2567" s="22">
        <v>19593.830000000002</v>
      </c>
      <c r="J2567" s="22">
        <v>24885.73</v>
      </c>
      <c r="K2567" s="22">
        <v>25080.93</v>
      </c>
      <c r="L2567" s="47">
        <v>1000</v>
      </c>
      <c r="M2567" s="22">
        <v>19593.830000000002</v>
      </c>
      <c r="N2567" s="22">
        <v>0</v>
      </c>
    </row>
    <row r="2568" spans="1:14" hidden="1" x14ac:dyDescent="0.25">
      <c r="A2568" s="5" t="s">
        <v>5880</v>
      </c>
      <c r="B2568" s="5" t="s">
        <v>3586</v>
      </c>
      <c r="C2568" s="5" t="s">
        <v>849</v>
      </c>
      <c r="D2568" s="5" t="s">
        <v>3583</v>
      </c>
      <c r="E2568" s="5" t="s">
        <v>3584</v>
      </c>
      <c r="F2568" s="5" t="s">
        <v>853</v>
      </c>
      <c r="G2568" s="5" t="s">
        <v>3588</v>
      </c>
      <c r="H2568" s="51">
        <v>0</v>
      </c>
      <c r="I2568" s="22">
        <v>0</v>
      </c>
      <c r="J2568" s="22">
        <v>426.2</v>
      </c>
      <c r="K2568" s="22">
        <v>523.61</v>
      </c>
      <c r="L2568" s="47">
        <v>1000</v>
      </c>
      <c r="M2568" s="22">
        <v>0</v>
      </c>
      <c r="N2568" s="22">
        <v>0</v>
      </c>
    </row>
    <row r="2569" spans="1:14" hidden="1" x14ac:dyDescent="0.25">
      <c r="A2569" s="5" t="s">
        <v>5881</v>
      </c>
      <c r="B2569" s="5" t="s">
        <v>3592</v>
      </c>
      <c r="C2569" s="5" t="s">
        <v>849</v>
      </c>
      <c r="D2569" s="5" t="s">
        <v>3583</v>
      </c>
      <c r="E2569" s="5" t="s">
        <v>3584</v>
      </c>
      <c r="F2569" s="5" t="s">
        <v>853</v>
      </c>
      <c r="G2569" s="5" t="s">
        <v>3603</v>
      </c>
      <c r="H2569" s="51">
        <v>0</v>
      </c>
      <c r="I2569" s="22">
        <v>0</v>
      </c>
      <c r="J2569" s="22">
        <v>0</v>
      </c>
      <c r="K2569" s="22">
        <v>1234.05</v>
      </c>
      <c r="L2569" s="47">
        <v>1000</v>
      </c>
      <c r="M2569" s="22">
        <v>0</v>
      </c>
      <c r="N2569" s="22">
        <v>0</v>
      </c>
    </row>
    <row r="2570" spans="1:14" hidden="1" x14ac:dyDescent="0.25">
      <c r="A2570" s="5" t="s">
        <v>5882</v>
      </c>
      <c r="B2570" s="5" t="s">
        <v>3592</v>
      </c>
      <c r="C2570" s="5" t="s">
        <v>849</v>
      </c>
      <c r="D2570" s="5" t="s">
        <v>3583</v>
      </c>
      <c r="E2570" s="5" t="s">
        <v>3584</v>
      </c>
      <c r="F2570" s="5" t="s">
        <v>853</v>
      </c>
      <c r="G2570" s="5" t="s">
        <v>3603</v>
      </c>
      <c r="H2570" s="51">
        <v>0</v>
      </c>
      <c r="I2570" s="22">
        <v>0</v>
      </c>
      <c r="J2570" s="22">
        <v>0</v>
      </c>
      <c r="K2570" s="22">
        <v>1273.8599999999999</v>
      </c>
      <c r="L2570" s="47">
        <v>1000</v>
      </c>
      <c r="M2570" s="22">
        <v>0</v>
      </c>
      <c r="N2570" s="22">
        <v>0</v>
      </c>
    </row>
    <row r="2571" spans="1:14" x14ac:dyDescent="0.25">
      <c r="A2571" s="5" t="s">
        <v>5883</v>
      </c>
      <c r="B2571" s="5" t="s">
        <v>3590</v>
      </c>
      <c r="C2571" s="5" t="s">
        <v>849</v>
      </c>
      <c r="D2571" s="5" t="s">
        <v>3583</v>
      </c>
      <c r="E2571" s="5" t="s">
        <v>3584</v>
      </c>
      <c r="F2571" s="5" t="s">
        <v>853</v>
      </c>
      <c r="G2571" s="5" t="s">
        <v>3588</v>
      </c>
      <c r="H2571" s="51">
        <v>0</v>
      </c>
      <c r="I2571" s="22">
        <v>0</v>
      </c>
      <c r="J2571" s="22">
        <v>62.9</v>
      </c>
      <c r="K2571" s="22">
        <v>68.33</v>
      </c>
      <c r="L2571" s="47">
        <v>1000</v>
      </c>
      <c r="M2571" s="22">
        <v>0</v>
      </c>
      <c r="N2571" s="22">
        <v>0</v>
      </c>
    </row>
    <row r="2572" spans="1:14" x14ac:dyDescent="0.25">
      <c r="A2572" s="5" t="s">
        <v>5884</v>
      </c>
      <c r="B2572" s="5" t="s">
        <v>3590</v>
      </c>
      <c r="C2572" s="5" t="s">
        <v>849</v>
      </c>
      <c r="D2572" s="5" t="s">
        <v>3583</v>
      </c>
      <c r="E2572" s="5" t="s">
        <v>3584</v>
      </c>
      <c r="F2572" s="5" t="s">
        <v>853</v>
      </c>
      <c r="G2572" s="5" t="s">
        <v>3588</v>
      </c>
      <c r="H2572" s="51">
        <v>0</v>
      </c>
      <c r="I2572" s="22">
        <v>0</v>
      </c>
      <c r="J2572" s="22">
        <v>66.84</v>
      </c>
      <c r="K2572" s="22">
        <v>72.62</v>
      </c>
      <c r="L2572" s="47">
        <v>1000</v>
      </c>
      <c r="M2572" s="22">
        <v>0</v>
      </c>
      <c r="N2572" s="22">
        <v>0</v>
      </c>
    </row>
    <row r="2573" spans="1:14" x14ac:dyDescent="0.25">
      <c r="A2573" s="5" t="s">
        <v>5885</v>
      </c>
      <c r="B2573" s="5" t="s">
        <v>3590</v>
      </c>
      <c r="C2573" s="5" t="s">
        <v>849</v>
      </c>
      <c r="D2573" s="5" t="s">
        <v>3583</v>
      </c>
      <c r="E2573" s="5" t="s">
        <v>3584</v>
      </c>
      <c r="F2573" s="5" t="s">
        <v>853</v>
      </c>
      <c r="G2573" s="5" t="s">
        <v>3588</v>
      </c>
      <c r="H2573" s="51">
        <v>0</v>
      </c>
      <c r="I2573" s="22">
        <v>0</v>
      </c>
      <c r="J2573" s="22">
        <v>64.959999999999994</v>
      </c>
      <c r="K2573" s="22">
        <v>70.569999999999993</v>
      </c>
      <c r="L2573" s="47">
        <v>1000</v>
      </c>
      <c r="M2573" s="22">
        <v>0</v>
      </c>
      <c r="N2573" s="22">
        <v>0</v>
      </c>
    </row>
    <row r="2574" spans="1:14" x14ac:dyDescent="0.25">
      <c r="A2574" s="5" t="s">
        <v>5886</v>
      </c>
      <c r="B2574" s="5" t="s">
        <v>3590</v>
      </c>
      <c r="C2574" s="5" t="s">
        <v>849</v>
      </c>
      <c r="D2574" s="5" t="s">
        <v>3583</v>
      </c>
      <c r="E2574" s="5" t="s">
        <v>3584</v>
      </c>
      <c r="F2574" s="5" t="s">
        <v>853</v>
      </c>
      <c r="G2574" s="5" t="s">
        <v>3603</v>
      </c>
      <c r="H2574" s="51">
        <v>0</v>
      </c>
      <c r="I2574" s="22">
        <v>0</v>
      </c>
      <c r="J2574" s="22">
        <v>0</v>
      </c>
      <c r="K2574" s="22">
        <v>2344.9</v>
      </c>
      <c r="L2574" s="47">
        <v>1000</v>
      </c>
      <c r="M2574" s="22">
        <v>0</v>
      </c>
      <c r="N2574" s="22">
        <v>0</v>
      </c>
    </row>
    <row r="2575" spans="1:14" x14ac:dyDescent="0.25">
      <c r="A2575" s="5" t="s">
        <v>5887</v>
      </c>
      <c r="B2575" s="5" t="s">
        <v>3590</v>
      </c>
      <c r="C2575" s="5" t="s">
        <v>849</v>
      </c>
      <c r="D2575" s="5" t="s">
        <v>3583</v>
      </c>
      <c r="E2575" s="5" t="s">
        <v>3584</v>
      </c>
      <c r="F2575" s="5" t="s">
        <v>853</v>
      </c>
      <c r="G2575" s="5" t="s">
        <v>3588</v>
      </c>
      <c r="H2575" s="51">
        <v>0</v>
      </c>
      <c r="I2575" s="22">
        <v>0</v>
      </c>
      <c r="J2575" s="22">
        <v>46.22</v>
      </c>
      <c r="K2575" s="22">
        <v>50.22</v>
      </c>
      <c r="L2575" s="47">
        <v>1000</v>
      </c>
      <c r="M2575" s="22">
        <v>0</v>
      </c>
      <c r="N2575" s="22">
        <v>0</v>
      </c>
    </row>
    <row r="2576" spans="1:14" x14ac:dyDescent="0.25">
      <c r="A2576" s="5" t="s">
        <v>5888</v>
      </c>
      <c r="B2576" s="5" t="s">
        <v>3590</v>
      </c>
      <c r="C2576" s="5" t="s">
        <v>849</v>
      </c>
      <c r="D2576" s="5" t="s">
        <v>3583</v>
      </c>
      <c r="E2576" s="5" t="s">
        <v>3584</v>
      </c>
      <c r="F2576" s="5" t="s">
        <v>853</v>
      </c>
      <c r="G2576" s="5" t="s">
        <v>3603</v>
      </c>
      <c r="H2576" s="51">
        <v>0</v>
      </c>
      <c r="I2576" s="22">
        <v>0</v>
      </c>
      <c r="J2576" s="22">
        <v>0</v>
      </c>
      <c r="K2576" s="22">
        <v>2713.91</v>
      </c>
      <c r="L2576" s="47">
        <v>1000</v>
      </c>
      <c r="M2576" s="22">
        <v>0</v>
      </c>
      <c r="N2576" s="22">
        <v>0</v>
      </c>
    </row>
    <row r="2577" spans="1:14" x14ac:dyDescent="0.25">
      <c r="A2577" s="5" t="s">
        <v>5889</v>
      </c>
      <c r="B2577" s="5" t="s">
        <v>3590</v>
      </c>
      <c r="C2577" s="5" t="s">
        <v>849</v>
      </c>
      <c r="D2577" s="5" t="s">
        <v>3583</v>
      </c>
      <c r="E2577" s="5" t="s">
        <v>3584</v>
      </c>
      <c r="F2577" s="5" t="s">
        <v>853</v>
      </c>
      <c r="G2577" s="5" t="s">
        <v>3588</v>
      </c>
      <c r="H2577" s="51">
        <v>0</v>
      </c>
      <c r="I2577" s="22">
        <v>0</v>
      </c>
      <c r="J2577" s="22">
        <v>46.06</v>
      </c>
      <c r="K2577" s="22">
        <v>50.03</v>
      </c>
      <c r="L2577" s="47">
        <v>1000</v>
      </c>
      <c r="M2577" s="22">
        <v>0</v>
      </c>
      <c r="N2577" s="22">
        <v>0</v>
      </c>
    </row>
    <row r="2578" spans="1:14" x14ac:dyDescent="0.25">
      <c r="A2578" s="5" t="s">
        <v>5890</v>
      </c>
      <c r="B2578" s="5" t="s">
        <v>3590</v>
      </c>
      <c r="C2578" s="5" t="s">
        <v>849</v>
      </c>
      <c r="D2578" s="5" t="s">
        <v>3583</v>
      </c>
      <c r="E2578" s="5" t="s">
        <v>3584</v>
      </c>
      <c r="F2578" s="5" t="s">
        <v>853</v>
      </c>
      <c r="G2578" s="5" t="s">
        <v>3588</v>
      </c>
      <c r="H2578" s="51">
        <v>0</v>
      </c>
      <c r="I2578" s="22">
        <v>0</v>
      </c>
      <c r="J2578" s="22">
        <v>45.88</v>
      </c>
      <c r="K2578" s="22">
        <v>49.61</v>
      </c>
      <c r="L2578" s="47">
        <v>1000</v>
      </c>
      <c r="M2578" s="22">
        <v>0</v>
      </c>
      <c r="N2578" s="22">
        <v>0</v>
      </c>
    </row>
    <row r="2579" spans="1:14" x14ac:dyDescent="0.25">
      <c r="A2579" s="5" t="s">
        <v>5891</v>
      </c>
      <c r="B2579" s="5" t="s">
        <v>3590</v>
      </c>
      <c r="C2579" s="5" t="s">
        <v>849</v>
      </c>
      <c r="D2579" s="5" t="s">
        <v>3583</v>
      </c>
      <c r="E2579" s="5" t="s">
        <v>3584</v>
      </c>
      <c r="F2579" s="5" t="s">
        <v>853</v>
      </c>
      <c r="G2579" s="5" t="s">
        <v>3603</v>
      </c>
      <c r="H2579" s="51">
        <v>0</v>
      </c>
      <c r="I2579" s="22">
        <v>0</v>
      </c>
      <c r="J2579" s="22">
        <v>0</v>
      </c>
      <c r="K2579" s="22">
        <v>861.1</v>
      </c>
      <c r="L2579" s="47">
        <v>1000</v>
      </c>
      <c r="M2579" s="22">
        <v>0</v>
      </c>
      <c r="N2579" s="22">
        <v>0</v>
      </c>
    </row>
    <row r="2580" spans="1:14" x14ac:dyDescent="0.25">
      <c r="A2580" s="5" t="s">
        <v>5892</v>
      </c>
      <c r="B2580" s="5" t="s">
        <v>3590</v>
      </c>
      <c r="C2580" s="5" t="s">
        <v>849</v>
      </c>
      <c r="D2580" s="5" t="s">
        <v>3583</v>
      </c>
      <c r="E2580" s="5" t="s">
        <v>3584</v>
      </c>
      <c r="F2580" s="5" t="s">
        <v>853</v>
      </c>
      <c r="G2580" s="5" t="s">
        <v>3603</v>
      </c>
      <c r="H2580" s="51">
        <v>0</v>
      </c>
      <c r="I2580" s="22">
        <v>0</v>
      </c>
      <c r="J2580" s="22">
        <v>0</v>
      </c>
      <c r="K2580" s="22">
        <v>928.12</v>
      </c>
      <c r="L2580" s="47">
        <v>1000</v>
      </c>
      <c r="M2580" s="22">
        <v>0</v>
      </c>
      <c r="N2580" s="22">
        <v>0</v>
      </c>
    </row>
    <row r="2581" spans="1:14" x14ac:dyDescent="0.25">
      <c r="A2581" s="5" t="s">
        <v>5893</v>
      </c>
      <c r="B2581" s="5" t="s">
        <v>3590</v>
      </c>
      <c r="C2581" s="5" t="s">
        <v>849</v>
      </c>
      <c r="D2581" s="5" t="s">
        <v>3583</v>
      </c>
      <c r="E2581" s="5" t="s">
        <v>3584</v>
      </c>
      <c r="F2581" s="5" t="s">
        <v>853</v>
      </c>
      <c r="G2581" s="5" t="s">
        <v>3603</v>
      </c>
      <c r="H2581" s="51">
        <v>0</v>
      </c>
      <c r="I2581" s="22">
        <v>0</v>
      </c>
      <c r="J2581" s="22">
        <v>0</v>
      </c>
      <c r="K2581" s="22">
        <v>1436.52</v>
      </c>
      <c r="L2581" s="47">
        <v>1000</v>
      </c>
      <c r="M2581" s="22">
        <v>0</v>
      </c>
      <c r="N2581" s="22">
        <v>0</v>
      </c>
    </row>
    <row r="2582" spans="1:14" x14ac:dyDescent="0.25">
      <c r="A2582" s="5" t="s">
        <v>5894</v>
      </c>
      <c r="B2582" s="5" t="s">
        <v>3590</v>
      </c>
      <c r="C2582" s="5" t="s">
        <v>849</v>
      </c>
      <c r="D2582" s="5" t="s">
        <v>3583</v>
      </c>
      <c r="E2582" s="5" t="s">
        <v>3584</v>
      </c>
      <c r="F2582" s="5" t="s">
        <v>853</v>
      </c>
      <c r="G2582" s="5" t="s">
        <v>3603</v>
      </c>
      <c r="H2582" s="51">
        <v>0</v>
      </c>
      <c r="I2582" s="22">
        <v>0</v>
      </c>
      <c r="J2582" s="22">
        <v>0</v>
      </c>
      <c r="K2582" s="22">
        <v>2895.57</v>
      </c>
      <c r="L2582" s="47">
        <v>1000</v>
      </c>
      <c r="M2582" s="22">
        <v>0</v>
      </c>
      <c r="N2582" s="22">
        <v>0</v>
      </c>
    </row>
    <row r="2583" spans="1:14" hidden="1" x14ac:dyDescent="0.25">
      <c r="A2583" s="5" t="s">
        <v>5895</v>
      </c>
      <c r="B2583" s="5" t="s">
        <v>3586</v>
      </c>
      <c r="C2583" s="5" t="s">
        <v>849</v>
      </c>
      <c r="D2583" s="5" t="s">
        <v>3583</v>
      </c>
      <c r="E2583" s="5" t="s">
        <v>3584</v>
      </c>
      <c r="F2583" s="5" t="s">
        <v>853</v>
      </c>
      <c r="G2583" s="5" t="s">
        <v>3588</v>
      </c>
      <c r="H2583" s="51">
        <v>0</v>
      </c>
      <c r="I2583" s="22">
        <v>0</v>
      </c>
      <c r="J2583" s="22">
        <v>210.54</v>
      </c>
      <c r="K2583" s="22">
        <v>228.73</v>
      </c>
      <c r="L2583" s="47">
        <v>1000</v>
      </c>
      <c r="M2583" s="22">
        <v>0</v>
      </c>
      <c r="N2583" s="22">
        <v>0</v>
      </c>
    </row>
    <row r="2584" spans="1:14" hidden="1" x14ac:dyDescent="0.25">
      <c r="A2584" s="5" t="s">
        <v>5896</v>
      </c>
      <c r="B2584" s="5" t="s">
        <v>3586</v>
      </c>
      <c r="C2584" s="5" t="s">
        <v>849</v>
      </c>
      <c r="D2584" s="5" t="s">
        <v>3583</v>
      </c>
      <c r="E2584" s="5" t="s">
        <v>3584</v>
      </c>
      <c r="F2584" s="5" t="s">
        <v>853</v>
      </c>
      <c r="G2584" s="5" t="s">
        <v>3588</v>
      </c>
      <c r="H2584" s="51">
        <v>0</v>
      </c>
      <c r="I2584" s="22">
        <v>0</v>
      </c>
      <c r="J2584" s="22">
        <v>212.32</v>
      </c>
      <c r="K2584" s="22">
        <v>230.66</v>
      </c>
      <c r="L2584" s="47">
        <v>1000</v>
      </c>
      <c r="M2584" s="22">
        <v>0</v>
      </c>
      <c r="N2584" s="22">
        <v>0</v>
      </c>
    </row>
    <row r="2585" spans="1:14" hidden="1" x14ac:dyDescent="0.25">
      <c r="A2585" s="5" t="s">
        <v>5897</v>
      </c>
      <c r="B2585" s="5" t="s">
        <v>3586</v>
      </c>
      <c r="C2585" s="5" t="s">
        <v>849</v>
      </c>
      <c r="D2585" s="5" t="s">
        <v>3583</v>
      </c>
      <c r="E2585" s="5" t="s">
        <v>3584</v>
      </c>
      <c r="F2585" s="5" t="s">
        <v>853</v>
      </c>
      <c r="G2585" s="5" t="s">
        <v>3588</v>
      </c>
      <c r="H2585" s="51">
        <v>0</v>
      </c>
      <c r="I2585" s="22">
        <v>0</v>
      </c>
      <c r="J2585" s="22">
        <v>199.29</v>
      </c>
      <c r="K2585" s="22">
        <v>216.5</v>
      </c>
      <c r="L2585" s="47">
        <v>1000</v>
      </c>
      <c r="M2585" s="22">
        <v>0</v>
      </c>
      <c r="N2585" s="22">
        <v>0</v>
      </c>
    </row>
    <row r="2586" spans="1:14" hidden="1" x14ac:dyDescent="0.25">
      <c r="A2586" s="5" t="s">
        <v>5898</v>
      </c>
      <c r="B2586" s="5" t="s">
        <v>3586</v>
      </c>
      <c r="C2586" s="5" t="s">
        <v>849</v>
      </c>
      <c r="D2586" s="5" t="s">
        <v>3583</v>
      </c>
      <c r="E2586" s="5" t="s">
        <v>3584</v>
      </c>
      <c r="F2586" s="5" t="s">
        <v>853</v>
      </c>
      <c r="G2586" s="5" t="s">
        <v>3588</v>
      </c>
      <c r="H2586" s="51">
        <v>0</v>
      </c>
      <c r="I2586" s="22">
        <v>0</v>
      </c>
      <c r="J2586" s="22">
        <v>202.04</v>
      </c>
      <c r="K2586" s="22">
        <v>219.48</v>
      </c>
      <c r="L2586" s="47">
        <v>1000</v>
      </c>
      <c r="M2586" s="22">
        <v>0</v>
      </c>
      <c r="N2586" s="22">
        <v>0</v>
      </c>
    </row>
    <row r="2587" spans="1:14" hidden="1" x14ac:dyDescent="0.25">
      <c r="A2587" s="5" t="s">
        <v>5899</v>
      </c>
      <c r="B2587" s="5" t="s">
        <v>3596</v>
      </c>
      <c r="C2587" s="5" t="s">
        <v>849</v>
      </c>
      <c r="D2587" s="5" t="s">
        <v>3583</v>
      </c>
      <c r="E2587" s="5" t="s">
        <v>3584</v>
      </c>
      <c r="F2587" s="5" t="s">
        <v>853</v>
      </c>
      <c r="G2587" s="5" t="s">
        <v>3588</v>
      </c>
      <c r="H2587" s="51">
        <v>0</v>
      </c>
      <c r="I2587" s="22">
        <v>0</v>
      </c>
      <c r="J2587" s="22">
        <v>706.21</v>
      </c>
      <c r="K2587" s="22">
        <v>744.86</v>
      </c>
      <c r="L2587" s="47">
        <v>1000</v>
      </c>
      <c r="M2587" s="22">
        <v>0</v>
      </c>
      <c r="N2587" s="22">
        <v>0</v>
      </c>
    </row>
    <row r="2588" spans="1:14" hidden="1" x14ac:dyDescent="0.25">
      <c r="A2588" s="5" t="s">
        <v>5900</v>
      </c>
      <c r="B2588" s="5" t="s">
        <v>3582</v>
      </c>
      <c r="C2588" s="5" t="s">
        <v>849</v>
      </c>
      <c r="D2588" s="5" t="s">
        <v>3583</v>
      </c>
      <c r="E2588" s="5" t="s">
        <v>3584</v>
      </c>
      <c r="F2588" s="5" t="s">
        <v>853</v>
      </c>
      <c r="G2588" s="5" t="s">
        <v>3588</v>
      </c>
      <c r="H2588" s="51">
        <v>0</v>
      </c>
      <c r="I2588" s="22">
        <v>0</v>
      </c>
      <c r="J2588" s="22">
        <v>13.51</v>
      </c>
      <c r="K2588" s="22">
        <v>14.68</v>
      </c>
      <c r="L2588" s="47">
        <v>1000</v>
      </c>
      <c r="M2588" s="22">
        <v>0</v>
      </c>
      <c r="N2588" s="22">
        <v>0</v>
      </c>
    </row>
    <row r="2589" spans="1:14" hidden="1" x14ac:dyDescent="0.25">
      <c r="A2589" s="5" t="s">
        <v>5901</v>
      </c>
      <c r="B2589" s="5" t="s">
        <v>3582</v>
      </c>
      <c r="C2589" s="5" t="s">
        <v>849</v>
      </c>
      <c r="D2589" s="5" t="s">
        <v>3583</v>
      </c>
      <c r="E2589" s="5" t="s">
        <v>3584</v>
      </c>
      <c r="F2589" s="5" t="s">
        <v>853</v>
      </c>
      <c r="G2589" s="5" t="s">
        <v>3588</v>
      </c>
      <c r="H2589" s="51">
        <v>0</v>
      </c>
      <c r="I2589" s="22">
        <v>0</v>
      </c>
      <c r="J2589" s="22">
        <v>13.51</v>
      </c>
      <c r="K2589" s="22">
        <v>14.68</v>
      </c>
      <c r="L2589" s="47">
        <v>1000</v>
      </c>
      <c r="M2589" s="22">
        <v>0</v>
      </c>
      <c r="N2589" s="22">
        <v>0</v>
      </c>
    </row>
    <row r="2590" spans="1:14" hidden="1" x14ac:dyDescent="0.25">
      <c r="A2590" s="5" t="s">
        <v>5902</v>
      </c>
      <c r="B2590" s="5" t="s">
        <v>3586</v>
      </c>
      <c r="C2590" s="5" t="s">
        <v>849</v>
      </c>
      <c r="D2590" s="5" t="s">
        <v>3583</v>
      </c>
      <c r="E2590" s="5" t="s">
        <v>3584</v>
      </c>
      <c r="F2590" s="5" t="s">
        <v>853</v>
      </c>
      <c r="G2590" s="5" t="s">
        <v>3588</v>
      </c>
      <c r="H2590" s="51">
        <v>0</v>
      </c>
      <c r="I2590" s="22">
        <v>0</v>
      </c>
      <c r="J2590" s="22">
        <v>0</v>
      </c>
      <c r="K2590" s="22">
        <v>440.9</v>
      </c>
      <c r="L2590" s="47">
        <v>1000</v>
      </c>
      <c r="M2590" s="22">
        <v>0</v>
      </c>
      <c r="N2590" s="22">
        <v>0</v>
      </c>
    </row>
    <row r="2591" spans="1:14" hidden="1" x14ac:dyDescent="0.25">
      <c r="A2591" s="5" t="s">
        <v>5903</v>
      </c>
      <c r="B2591" s="5" t="s">
        <v>3582</v>
      </c>
      <c r="C2591" s="5" t="s">
        <v>849</v>
      </c>
      <c r="D2591" s="5" t="s">
        <v>3583</v>
      </c>
      <c r="E2591" s="5" t="s">
        <v>3584</v>
      </c>
      <c r="F2591" s="5" t="s">
        <v>853</v>
      </c>
      <c r="G2591" s="5" t="s">
        <v>3588</v>
      </c>
      <c r="H2591" s="51">
        <v>0</v>
      </c>
      <c r="I2591" s="22">
        <v>0</v>
      </c>
      <c r="J2591" s="22">
        <v>331.6</v>
      </c>
      <c r="K2591" s="22">
        <v>360.24</v>
      </c>
      <c r="L2591" s="47">
        <v>1000</v>
      </c>
      <c r="M2591" s="22">
        <v>0</v>
      </c>
      <c r="N2591" s="22">
        <v>0</v>
      </c>
    </row>
    <row r="2592" spans="1:14" hidden="1" x14ac:dyDescent="0.25">
      <c r="A2592" s="5" t="s">
        <v>5903</v>
      </c>
      <c r="B2592" s="5" t="s">
        <v>3586</v>
      </c>
      <c r="C2592" s="5" t="s">
        <v>849</v>
      </c>
      <c r="D2592" s="5" t="s">
        <v>3583</v>
      </c>
      <c r="E2592" s="5" t="s">
        <v>3584</v>
      </c>
      <c r="F2592" s="5" t="s">
        <v>853</v>
      </c>
      <c r="G2592" s="5" t="s">
        <v>3588</v>
      </c>
      <c r="H2592" s="51">
        <v>0</v>
      </c>
      <c r="I2592" s="22">
        <v>0</v>
      </c>
      <c r="J2592" s="22">
        <v>367.95</v>
      </c>
      <c r="K2592" s="22">
        <v>399.73</v>
      </c>
      <c r="L2592" s="47">
        <v>1000</v>
      </c>
      <c r="M2592" s="22">
        <v>0</v>
      </c>
      <c r="N2592" s="22">
        <v>0</v>
      </c>
    </row>
    <row r="2593" spans="1:14" hidden="1" x14ac:dyDescent="0.25">
      <c r="A2593" s="5" t="s">
        <v>5904</v>
      </c>
      <c r="B2593" s="5" t="s">
        <v>3592</v>
      </c>
      <c r="C2593" s="5" t="s">
        <v>849</v>
      </c>
      <c r="D2593" s="5" t="s">
        <v>3583</v>
      </c>
      <c r="E2593" s="5" t="s">
        <v>3584</v>
      </c>
      <c r="F2593" s="5" t="s">
        <v>853</v>
      </c>
      <c r="G2593" s="5" t="s">
        <v>3588</v>
      </c>
      <c r="H2593" s="51">
        <v>0</v>
      </c>
      <c r="I2593" s="22">
        <v>0</v>
      </c>
      <c r="J2593" s="22">
        <v>61.69</v>
      </c>
      <c r="K2593" s="22">
        <v>63.84</v>
      </c>
      <c r="L2593" s="47">
        <v>1000</v>
      </c>
      <c r="M2593" s="22">
        <v>0</v>
      </c>
      <c r="N2593" s="22">
        <v>0</v>
      </c>
    </row>
    <row r="2594" spans="1:14" hidden="1" x14ac:dyDescent="0.25">
      <c r="A2594" s="5" t="s">
        <v>5905</v>
      </c>
      <c r="B2594" s="5" t="s">
        <v>3592</v>
      </c>
      <c r="C2594" s="5" t="s">
        <v>849</v>
      </c>
      <c r="D2594" s="5" t="s">
        <v>3583</v>
      </c>
      <c r="E2594" s="5" t="s">
        <v>3584</v>
      </c>
      <c r="F2594" s="5" t="s">
        <v>853</v>
      </c>
      <c r="G2594" s="5" t="s">
        <v>3603</v>
      </c>
      <c r="H2594" s="51">
        <v>0</v>
      </c>
      <c r="I2594" s="22">
        <v>0</v>
      </c>
      <c r="J2594" s="22">
        <v>0</v>
      </c>
      <c r="K2594" s="22">
        <v>1216.4000000000001</v>
      </c>
      <c r="L2594" s="47">
        <v>1000</v>
      </c>
      <c r="M2594" s="22">
        <v>0</v>
      </c>
      <c r="N2594" s="22">
        <v>0</v>
      </c>
    </row>
    <row r="2595" spans="1:14" hidden="1" x14ac:dyDescent="0.25">
      <c r="A2595" s="5" t="s">
        <v>5906</v>
      </c>
      <c r="B2595" s="5" t="s">
        <v>3586</v>
      </c>
      <c r="C2595" s="5" t="s">
        <v>849</v>
      </c>
      <c r="D2595" s="5" t="s">
        <v>3583</v>
      </c>
      <c r="E2595" s="5" t="s">
        <v>3584</v>
      </c>
      <c r="F2595" s="5" t="s">
        <v>853</v>
      </c>
      <c r="G2595" s="5" t="s">
        <v>3588</v>
      </c>
      <c r="H2595" s="51">
        <v>0</v>
      </c>
      <c r="I2595" s="22">
        <v>0</v>
      </c>
      <c r="J2595" s="22">
        <v>56.9</v>
      </c>
      <c r="K2595" s="22">
        <v>60.43</v>
      </c>
      <c r="L2595" s="47">
        <v>1000</v>
      </c>
      <c r="M2595" s="22">
        <v>0</v>
      </c>
      <c r="N2595" s="22">
        <v>0</v>
      </c>
    </row>
    <row r="2596" spans="1:14" hidden="1" x14ac:dyDescent="0.25">
      <c r="A2596" s="5" t="s">
        <v>5906</v>
      </c>
      <c r="B2596" s="5" t="s">
        <v>3592</v>
      </c>
      <c r="C2596" s="5" t="s">
        <v>849</v>
      </c>
      <c r="D2596" s="5" t="s">
        <v>3583</v>
      </c>
      <c r="E2596" s="5" t="s">
        <v>3584</v>
      </c>
      <c r="F2596" s="5" t="s">
        <v>853</v>
      </c>
      <c r="G2596" s="5" t="s">
        <v>3588</v>
      </c>
      <c r="H2596" s="51">
        <v>0</v>
      </c>
      <c r="I2596" s="22">
        <v>0</v>
      </c>
      <c r="J2596" s="22">
        <v>56.9</v>
      </c>
      <c r="K2596" s="22">
        <v>60.43</v>
      </c>
      <c r="L2596" s="47">
        <v>1000</v>
      </c>
      <c r="M2596" s="22">
        <v>0</v>
      </c>
      <c r="N2596" s="22">
        <v>0</v>
      </c>
    </row>
    <row r="2597" spans="1:14" hidden="1" x14ac:dyDescent="0.25">
      <c r="A2597" s="5" t="s">
        <v>5907</v>
      </c>
      <c r="B2597" s="5" t="s">
        <v>3597</v>
      </c>
      <c r="C2597" s="5" t="s">
        <v>849</v>
      </c>
      <c r="D2597" s="5" t="s">
        <v>3583</v>
      </c>
      <c r="E2597" s="5" t="s">
        <v>3584</v>
      </c>
      <c r="F2597" s="5" t="s">
        <v>853</v>
      </c>
      <c r="G2597" s="5" t="s">
        <v>3588</v>
      </c>
      <c r="H2597" s="51">
        <v>0</v>
      </c>
      <c r="I2597" s="22">
        <v>0</v>
      </c>
      <c r="J2597" s="22">
        <v>48.02</v>
      </c>
      <c r="K2597" s="22">
        <v>52.16</v>
      </c>
      <c r="L2597" s="47">
        <v>1000</v>
      </c>
      <c r="M2597" s="22">
        <v>0</v>
      </c>
      <c r="N2597" s="22">
        <v>0</v>
      </c>
    </row>
    <row r="2598" spans="1:14" hidden="1" x14ac:dyDescent="0.25">
      <c r="A2598" s="5" t="s">
        <v>5908</v>
      </c>
      <c r="B2598" s="5" t="s">
        <v>3582</v>
      </c>
      <c r="C2598" s="5" t="s">
        <v>849</v>
      </c>
      <c r="D2598" s="5" t="s">
        <v>3583</v>
      </c>
      <c r="E2598" s="5" t="s">
        <v>3584</v>
      </c>
      <c r="F2598" s="5" t="s">
        <v>853</v>
      </c>
      <c r="G2598" s="5" t="s">
        <v>3588</v>
      </c>
      <c r="H2598" s="51">
        <v>0</v>
      </c>
      <c r="I2598" s="22">
        <v>0</v>
      </c>
      <c r="J2598" s="22">
        <v>13.85</v>
      </c>
      <c r="K2598" s="22">
        <v>15.05</v>
      </c>
      <c r="L2598" s="47">
        <v>1000</v>
      </c>
      <c r="M2598" s="22">
        <v>0</v>
      </c>
      <c r="N2598" s="22">
        <v>0</v>
      </c>
    </row>
    <row r="2599" spans="1:14" hidden="1" x14ac:dyDescent="0.25">
      <c r="A2599" s="5" t="s">
        <v>5909</v>
      </c>
      <c r="B2599" s="5" t="s">
        <v>3586</v>
      </c>
      <c r="C2599" s="5" t="s">
        <v>849</v>
      </c>
      <c r="D2599" s="5" t="s">
        <v>3583</v>
      </c>
      <c r="E2599" s="5" t="s">
        <v>3584</v>
      </c>
      <c r="F2599" s="5" t="s">
        <v>853</v>
      </c>
      <c r="G2599" s="5" t="s">
        <v>3588</v>
      </c>
      <c r="H2599" s="51">
        <v>0</v>
      </c>
      <c r="I2599" s="22">
        <v>0</v>
      </c>
      <c r="J2599" s="22">
        <v>122.36</v>
      </c>
      <c r="K2599" s="22">
        <v>132.93</v>
      </c>
      <c r="L2599" s="47">
        <v>1000</v>
      </c>
      <c r="M2599" s="22">
        <v>0</v>
      </c>
      <c r="N2599" s="22">
        <v>0</v>
      </c>
    </row>
    <row r="2600" spans="1:14" hidden="1" x14ac:dyDescent="0.25">
      <c r="A2600" s="5" t="s">
        <v>5910</v>
      </c>
      <c r="B2600" s="5" t="s">
        <v>3586</v>
      </c>
      <c r="C2600" s="5" t="s">
        <v>849</v>
      </c>
      <c r="D2600" s="5" t="s">
        <v>3583</v>
      </c>
      <c r="E2600" s="5" t="s">
        <v>3584</v>
      </c>
      <c r="F2600" s="5" t="s">
        <v>853</v>
      </c>
      <c r="G2600" s="5" t="s">
        <v>3588</v>
      </c>
      <c r="H2600" s="51">
        <v>0</v>
      </c>
      <c r="I2600" s="22">
        <v>0</v>
      </c>
      <c r="J2600" s="22">
        <v>201.41</v>
      </c>
      <c r="K2600" s="22">
        <v>218.8</v>
      </c>
      <c r="L2600" s="47">
        <v>1000</v>
      </c>
      <c r="M2600" s="22">
        <v>0</v>
      </c>
      <c r="N2600" s="22">
        <v>0</v>
      </c>
    </row>
    <row r="2601" spans="1:14" hidden="1" x14ac:dyDescent="0.25">
      <c r="A2601" s="5" t="s">
        <v>5911</v>
      </c>
      <c r="B2601" s="5" t="s">
        <v>3586</v>
      </c>
      <c r="C2601" s="5" t="s">
        <v>849</v>
      </c>
      <c r="D2601" s="5" t="s">
        <v>3583</v>
      </c>
      <c r="E2601" s="5" t="s">
        <v>3584</v>
      </c>
      <c r="F2601" s="5" t="s">
        <v>853</v>
      </c>
      <c r="G2601" s="5" t="s">
        <v>3588</v>
      </c>
      <c r="H2601" s="51">
        <v>0</v>
      </c>
      <c r="I2601" s="22">
        <v>0</v>
      </c>
      <c r="J2601" s="22">
        <v>55.73</v>
      </c>
      <c r="K2601" s="22">
        <v>60.54</v>
      </c>
      <c r="L2601" s="47">
        <v>1000</v>
      </c>
      <c r="M2601" s="22">
        <v>0</v>
      </c>
      <c r="N2601" s="22">
        <v>0</v>
      </c>
    </row>
    <row r="2602" spans="1:14" hidden="1" x14ac:dyDescent="0.25">
      <c r="A2602" s="5" t="s">
        <v>5912</v>
      </c>
      <c r="B2602" s="5" t="s">
        <v>3586</v>
      </c>
      <c r="C2602" s="5" t="s">
        <v>849</v>
      </c>
      <c r="D2602" s="5" t="s">
        <v>3583</v>
      </c>
      <c r="E2602" s="5" t="s">
        <v>3584</v>
      </c>
      <c r="F2602" s="5" t="s">
        <v>853</v>
      </c>
      <c r="G2602" s="5" t="s">
        <v>3588</v>
      </c>
      <c r="H2602" s="51">
        <v>0</v>
      </c>
      <c r="I2602" s="22">
        <v>0</v>
      </c>
      <c r="J2602" s="22">
        <v>198.96</v>
      </c>
      <c r="K2602" s="22">
        <v>209.85</v>
      </c>
      <c r="L2602" s="47">
        <v>1000</v>
      </c>
      <c r="M2602" s="22">
        <v>0</v>
      </c>
      <c r="N2602" s="22">
        <v>0</v>
      </c>
    </row>
    <row r="2603" spans="1:14" hidden="1" x14ac:dyDescent="0.25">
      <c r="A2603" s="5" t="s">
        <v>5913</v>
      </c>
      <c r="B2603" s="5" t="s">
        <v>3586</v>
      </c>
      <c r="C2603" s="5" t="s">
        <v>849</v>
      </c>
      <c r="D2603" s="5" t="s">
        <v>3583</v>
      </c>
      <c r="E2603" s="5" t="s">
        <v>3584</v>
      </c>
      <c r="F2603" s="5" t="s">
        <v>853</v>
      </c>
      <c r="G2603" s="5" t="s">
        <v>3588</v>
      </c>
      <c r="H2603" s="51">
        <v>0</v>
      </c>
      <c r="I2603" s="22">
        <v>0</v>
      </c>
      <c r="J2603" s="22">
        <v>241.15</v>
      </c>
      <c r="K2603" s="22">
        <v>261.97000000000003</v>
      </c>
      <c r="L2603" s="47">
        <v>1000</v>
      </c>
      <c r="M2603" s="22">
        <v>0</v>
      </c>
      <c r="N2603" s="22">
        <v>0</v>
      </c>
    </row>
    <row r="2604" spans="1:14" hidden="1" x14ac:dyDescent="0.25">
      <c r="A2604" s="5" t="s">
        <v>5914</v>
      </c>
      <c r="B2604" s="5" t="s">
        <v>3586</v>
      </c>
      <c r="C2604" s="5" t="s">
        <v>849</v>
      </c>
      <c r="D2604" s="5" t="s">
        <v>3583</v>
      </c>
      <c r="E2604" s="5" t="s">
        <v>3584</v>
      </c>
      <c r="F2604" s="5" t="s">
        <v>853</v>
      </c>
      <c r="G2604" s="5" t="s">
        <v>3603</v>
      </c>
      <c r="H2604" s="51">
        <v>0</v>
      </c>
      <c r="I2604" s="22">
        <v>0</v>
      </c>
      <c r="J2604" s="22">
        <v>0</v>
      </c>
      <c r="K2604" s="22">
        <v>1317.35</v>
      </c>
      <c r="L2604" s="47">
        <v>1000</v>
      </c>
      <c r="M2604" s="22">
        <v>0</v>
      </c>
      <c r="N2604" s="22">
        <v>0</v>
      </c>
    </row>
    <row r="2605" spans="1:14" hidden="1" x14ac:dyDescent="0.25">
      <c r="A2605" s="5" t="s">
        <v>5915</v>
      </c>
      <c r="B2605" s="5" t="s">
        <v>3586</v>
      </c>
      <c r="C2605" s="5" t="s">
        <v>849</v>
      </c>
      <c r="D2605" s="5" t="s">
        <v>3583</v>
      </c>
      <c r="E2605" s="5" t="s">
        <v>3584</v>
      </c>
      <c r="F2605" s="5" t="s">
        <v>853</v>
      </c>
      <c r="G2605" s="5" t="s">
        <v>3588</v>
      </c>
      <c r="H2605" s="51">
        <v>0</v>
      </c>
      <c r="I2605" s="22">
        <v>0</v>
      </c>
      <c r="J2605" s="22">
        <v>2.38</v>
      </c>
      <c r="K2605" s="22">
        <v>2.58</v>
      </c>
      <c r="L2605" s="47">
        <v>1000</v>
      </c>
      <c r="M2605" s="22">
        <v>0</v>
      </c>
      <c r="N2605" s="22">
        <v>0</v>
      </c>
    </row>
    <row r="2606" spans="1:14" x14ac:dyDescent="0.25">
      <c r="A2606" s="5" t="s">
        <v>5915</v>
      </c>
      <c r="B2606" s="5" t="s">
        <v>3590</v>
      </c>
      <c r="C2606" s="5" t="s">
        <v>849</v>
      </c>
      <c r="D2606" s="5" t="s">
        <v>3583</v>
      </c>
      <c r="E2606" s="5" t="s">
        <v>3584</v>
      </c>
      <c r="F2606" s="5" t="s">
        <v>853</v>
      </c>
      <c r="G2606" s="5" t="s">
        <v>3588</v>
      </c>
      <c r="H2606" s="51">
        <v>0</v>
      </c>
      <c r="I2606" s="22">
        <v>0</v>
      </c>
      <c r="J2606" s="22">
        <v>2.35</v>
      </c>
      <c r="K2606" s="22">
        <v>2.5499999999999998</v>
      </c>
      <c r="L2606" s="47">
        <v>1000</v>
      </c>
      <c r="M2606" s="22">
        <v>0</v>
      </c>
      <c r="N2606" s="22">
        <v>0</v>
      </c>
    </row>
    <row r="2607" spans="1:14" x14ac:dyDescent="0.25">
      <c r="A2607" s="5" t="s">
        <v>5916</v>
      </c>
      <c r="B2607" s="5" t="s">
        <v>3590</v>
      </c>
      <c r="C2607" s="5" t="s">
        <v>849</v>
      </c>
      <c r="D2607" s="5" t="s">
        <v>3583</v>
      </c>
      <c r="E2607" s="5" t="s">
        <v>3584</v>
      </c>
      <c r="F2607" s="5" t="s">
        <v>853</v>
      </c>
      <c r="G2607" s="5" t="s">
        <v>3588</v>
      </c>
      <c r="H2607" s="51">
        <v>0</v>
      </c>
      <c r="I2607" s="22">
        <v>0</v>
      </c>
      <c r="J2607" s="22">
        <v>2</v>
      </c>
      <c r="K2607" s="22">
        <v>2.17</v>
      </c>
      <c r="L2607" s="47">
        <v>1000</v>
      </c>
      <c r="M2607" s="22">
        <v>0</v>
      </c>
      <c r="N2607" s="22">
        <v>0</v>
      </c>
    </row>
    <row r="2608" spans="1:14" hidden="1" x14ac:dyDescent="0.25">
      <c r="A2608" s="5" t="s">
        <v>5917</v>
      </c>
      <c r="B2608" s="5" t="s">
        <v>3582</v>
      </c>
      <c r="C2608" s="5" t="s">
        <v>849</v>
      </c>
      <c r="D2608" s="5" t="s">
        <v>3583</v>
      </c>
      <c r="E2608" s="5" t="s">
        <v>3584</v>
      </c>
      <c r="F2608" s="5" t="s">
        <v>853</v>
      </c>
      <c r="G2608" s="5" t="s">
        <v>3588</v>
      </c>
      <c r="H2608" s="51">
        <v>0</v>
      </c>
      <c r="I2608" s="22">
        <v>0</v>
      </c>
      <c r="J2608" s="22">
        <v>13.9</v>
      </c>
      <c r="K2608" s="22">
        <v>15.1</v>
      </c>
      <c r="L2608" s="47">
        <v>1000</v>
      </c>
      <c r="M2608" s="22">
        <v>0</v>
      </c>
      <c r="N2608" s="22">
        <v>0</v>
      </c>
    </row>
    <row r="2609" spans="1:14" hidden="1" x14ac:dyDescent="0.25">
      <c r="A2609" s="5" t="s">
        <v>5918</v>
      </c>
      <c r="B2609" s="5" t="s">
        <v>3582</v>
      </c>
      <c r="C2609" s="5" t="s">
        <v>849</v>
      </c>
      <c r="D2609" s="5" t="s">
        <v>3583</v>
      </c>
      <c r="E2609" s="5" t="s">
        <v>3584</v>
      </c>
      <c r="F2609" s="5" t="s">
        <v>853</v>
      </c>
      <c r="G2609" s="5" t="s">
        <v>3588</v>
      </c>
      <c r="H2609" s="51">
        <v>0</v>
      </c>
      <c r="I2609" s="22">
        <v>0</v>
      </c>
      <c r="J2609" s="22">
        <v>224</v>
      </c>
      <c r="K2609" s="22">
        <v>243.34</v>
      </c>
      <c r="L2609" s="47">
        <v>1000</v>
      </c>
      <c r="M2609" s="22">
        <v>0</v>
      </c>
      <c r="N2609" s="22">
        <v>0</v>
      </c>
    </row>
    <row r="2610" spans="1:14" hidden="1" x14ac:dyDescent="0.25">
      <c r="A2610" s="5" t="s">
        <v>5919</v>
      </c>
      <c r="B2610" s="5" t="s">
        <v>3582</v>
      </c>
      <c r="C2610" s="5" t="s">
        <v>849</v>
      </c>
      <c r="D2610" s="5" t="s">
        <v>3583</v>
      </c>
      <c r="E2610" s="5" t="s">
        <v>3584</v>
      </c>
      <c r="F2610" s="5" t="s">
        <v>853</v>
      </c>
      <c r="G2610" s="5" t="s">
        <v>3588</v>
      </c>
      <c r="H2610" s="51">
        <v>0</v>
      </c>
      <c r="I2610" s="22">
        <v>0</v>
      </c>
      <c r="J2610" s="22">
        <v>13.51</v>
      </c>
      <c r="K2610" s="22">
        <v>14.68</v>
      </c>
      <c r="L2610" s="47">
        <v>1000</v>
      </c>
      <c r="M2610" s="22">
        <v>0</v>
      </c>
      <c r="N2610" s="22">
        <v>0</v>
      </c>
    </row>
    <row r="2611" spans="1:14" hidden="1" x14ac:dyDescent="0.25">
      <c r="A2611" s="5" t="s">
        <v>5920</v>
      </c>
      <c r="B2611" s="5" t="s">
        <v>3586</v>
      </c>
      <c r="C2611" s="5" t="s">
        <v>849</v>
      </c>
      <c r="D2611" s="5" t="s">
        <v>3583</v>
      </c>
      <c r="E2611" s="5" t="s">
        <v>3584</v>
      </c>
      <c r="F2611" s="5" t="s">
        <v>853</v>
      </c>
      <c r="G2611" s="5" t="s">
        <v>3588</v>
      </c>
      <c r="H2611" s="51">
        <v>0</v>
      </c>
      <c r="I2611" s="22">
        <v>0</v>
      </c>
      <c r="J2611" s="22">
        <v>393.76</v>
      </c>
      <c r="K2611" s="22">
        <v>427.77</v>
      </c>
      <c r="L2611" s="47">
        <v>1000</v>
      </c>
      <c r="M2611" s="22">
        <v>0</v>
      </c>
      <c r="N2611" s="22">
        <v>0</v>
      </c>
    </row>
    <row r="2612" spans="1:14" hidden="1" x14ac:dyDescent="0.25">
      <c r="A2612" s="5" t="s">
        <v>5921</v>
      </c>
      <c r="B2612" s="5" t="s">
        <v>3586</v>
      </c>
      <c r="C2612" s="5" t="s">
        <v>849</v>
      </c>
      <c r="D2612" s="5" t="s">
        <v>3583</v>
      </c>
      <c r="E2612" s="5" t="s">
        <v>3584</v>
      </c>
      <c r="F2612" s="5" t="s">
        <v>853</v>
      </c>
      <c r="G2612" s="5" t="s">
        <v>3603</v>
      </c>
      <c r="H2612" s="51">
        <v>0</v>
      </c>
      <c r="I2612" s="22">
        <v>0</v>
      </c>
      <c r="J2612" s="22">
        <v>0</v>
      </c>
      <c r="K2612" s="22">
        <v>840.23</v>
      </c>
      <c r="L2612" s="47">
        <v>1000</v>
      </c>
      <c r="M2612" s="22">
        <v>0</v>
      </c>
      <c r="N2612" s="22">
        <v>0</v>
      </c>
    </row>
    <row r="2613" spans="1:14" hidden="1" x14ac:dyDescent="0.25">
      <c r="A2613" s="5" t="s">
        <v>5922</v>
      </c>
      <c r="B2613" s="5" t="s">
        <v>3582</v>
      </c>
      <c r="C2613" s="5" t="s">
        <v>849</v>
      </c>
      <c r="D2613" s="5" t="s">
        <v>3583</v>
      </c>
      <c r="E2613" s="5" t="s">
        <v>3584</v>
      </c>
      <c r="F2613" s="5" t="s">
        <v>853</v>
      </c>
      <c r="G2613" s="5" t="s">
        <v>3588</v>
      </c>
      <c r="H2613" s="51">
        <v>0</v>
      </c>
      <c r="I2613" s="22">
        <v>0</v>
      </c>
      <c r="J2613" s="22">
        <v>178.18</v>
      </c>
      <c r="K2613" s="22">
        <v>193.58</v>
      </c>
      <c r="L2613" s="47">
        <v>1000</v>
      </c>
      <c r="M2613" s="22">
        <v>0</v>
      </c>
      <c r="N2613" s="22">
        <v>0</v>
      </c>
    </row>
    <row r="2614" spans="1:14" hidden="1" x14ac:dyDescent="0.25">
      <c r="A2614" s="5" t="s">
        <v>5923</v>
      </c>
      <c r="B2614" s="5" t="s">
        <v>5924</v>
      </c>
      <c r="C2614" s="5" t="s">
        <v>849</v>
      </c>
      <c r="D2614" s="5" t="s">
        <v>3583</v>
      </c>
      <c r="E2614" s="5" t="s">
        <v>3584</v>
      </c>
      <c r="F2614" s="5" t="s">
        <v>853</v>
      </c>
      <c r="G2614" s="5" t="s">
        <v>4220</v>
      </c>
      <c r="H2614" s="51">
        <v>0</v>
      </c>
      <c r="I2614" s="22">
        <v>0</v>
      </c>
      <c r="J2614" s="22">
        <v>0</v>
      </c>
      <c r="K2614" s="22">
        <v>32442.79</v>
      </c>
      <c r="L2614" s="47">
        <v>1000</v>
      </c>
      <c r="M2614" s="22">
        <v>0</v>
      </c>
      <c r="N2614" s="22">
        <v>0</v>
      </c>
    </row>
    <row r="2615" spans="1:14" hidden="1" x14ac:dyDescent="0.25">
      <c r="A2615" s="5" t="s">
        <v>5923</v>
      </c>
      <c r="B2615" s="5" t="s">
        <v>3609</v>
      </c>
      <c r="C2615" s="5" t="s">
        <v>849</v>
      </c>
      <c r="D2615" s="5" t="s">
        <v>3583</v>
      </c>
      <c r="E2615" s="5" t="s">
        <v>3584</v>
      </c>
      <c r="F2615" s="5" t="s">
        <v>853</v>
      </c>
      <c r="G2615" s="5" t="s">
        <v>4220</v>
      </c>
      <c r="H2615" s="51">
        <v>0</v>
      </c>
      <c r="I2615" s="22">
        <v>0</v>
      </c>
      <c r="J2615" s="22">
        <v>0</v>
      </c>
      <c r="K2615" s="22">
        <v>32442.79</v>
      </c>
      <c r="L2615" s="47">
        <v>1000</v>
      </c>
      <c r="M2615" s="22">
        <v>0</v>
      </c>
      <c r="N2615" s="22">
        <v>0</v>
      </c>
    </row>
    <row r="2616" spans="1:14" hidden="1" x14ac:dyDescent="0.25">
      <c r="A2616" s="5" t="s">
        <v>5925</v>
      </c>
      <c r="B2616" s="5" t="s">
        <v>3586</v>
      </c>
      <c r="C2616" s="5" t="s">
        <v>849</v>
      </c>
      <c r="D2616" s="5" t="s">
        <v>3583</v>
      </c>
      <c r="E2616" s="5" t="s">
        <v>3584</v>
      </c>
      <c r="F2616" s="5" t="s">
        <v>853</v>
      </c>
      <c r="G2616" s="5" t="s">
        <v>3588</v>
      </c>
      <c r="H2616" s="51">
        <v>0</v>
      </c>
      <c r="I2616" s="22">
        <v>0</v>
      </c>
      <c r="J2616" s="22">
        <v>285.07</v>
      </c>
      <c r="K2616" s="22">
        <v>415.95</v>
      </c>
      <c r="L2616" s="47">
        <v>1000</v>
      </c>
      <c r="M2616" s="22">
        <v>0</v>
      </c>
      <c r="N2616" s="22">
        <v>0</v>
      </c>
    </row>
    <row r="2617" spans="1:14" hidden="1" x14ac:dyDescent="0.25">
      <c r="A2617" s="5" t="s">
        <v>5926</v>
      </c>
      <c r="B2617" s="5" t="s">
        <v>3586</v>
      </c>
      <c r="C2617" s="5" t="s">
        <v>849</v>
      </c>
      <c r="D2617" s="5" t="s">
        <v>3583</v>
      </c>
      <c r="E2617" s="5" t="s">
        <v>3584</v>
      </c>
      <c r="F2617" s="5" t="s">
        <v>853</v>
      </c>
      <c r="G2617" s="5" t="s">
        <v>3588</v>
      </c>
      <c r="H2617" s="51">
        <v>0</v>
      </c>
      <c r="I2617" s="22">
        <v>0</v>
      </c>
      <c r="J2617" s="22">
        <v>69.56</v>
      </c>
      <c r="K2617" s="22">
        <v>75.569999999999993</v>
      </c>
      <c r="L2617" s="47">
        <v>1000</v>
      </c>
      <c r="M2617" s="22">
        <v>0</v>
      </c>
      <c r="N2617" s="22">
        <v>0</v>
      </c>
    </row>
    <row r="2618" spans="1:14" hidden="1" x14ac:dyDescent="0.25">
      <c r="A2618" s="5" t="s">
        <v>5927</v>
      </c>
      <c r="B2618" s="5" t="s">
        <v>3586</v>
      </c>
      <c r="C2618" s="5" t="s">
        <v>849</v>
      </c>
      <c r="D2618" s="5" t="s">
        <v>3583</v>
      </c>
      <c r="E2618" s="5" t="s">
        <v>3584</v>
      </c>
      <c r="F2618" s="5" t="s">
        <v>853</v>
      </c>
      <c r="G2618" s="5" t="s">
        <v>3588</v>
      </c>
      <c r="H2618" s="51">
        <v>0</v>
      </c>
      <c r="I2618" s="22">
        <v>0</v>
      </c>
      <c r="J2618" s="22">
        <v>19.05</v>
      </c>
      <c r="K2618" s="22">
        <v>20.7</v>
      </c>
      <c r="L2618" s="47">
        <v>1000</v>
      </c>
      <c r="M2618" s="22">
        <v>0</v>
      </c>
      <c r="N2618" s="22">
        <v>0</v>
      </c>
    </row>
    <row r="2619" spans="1:14" hidden="1" x14ac:dyDescent="0.25">
      <c r="A2619" s="5" t="s">
        <v>5928</v>
      </c>
      <c r="B2619" s="5" t="s">
        <v>3586</v>
      </c>
      <c r="C2619" s="5" t="s">
        <v>849</v>
      </c>
      <c r="D2619" s="5" t="s">
        <v>3583</v>
      </c>
      <c r="E2619" s="5" t="s">
        <v>3584</v>
      </c>
      <c r="F2619" s="5" t="s">
        <v>853</v>
      </c>
      <c r="G2619" s="5" t="s">
        <v>3588</v>
      </c>
      <c r="H2619" s="51">
        <v>0</v>
      </c>
      <c r="I2619" s="22">
        <v>0</v>
      </c>
      <c r="J2619" s="22">
        <v>222.96</v>
      </c>
      <c r="K2619" s="22">
        <v>242.22</v>
      </c>
      <c r="L2619" s="47">
        <v>1000</v>
      </c>
      <c r="M2619" s="22">
        <v>0</v>
      </c>
      <c r="N2619" s="22">
        <v>0</v>
      </c>
    </row>
    <row r="2620" spans="1:14" hidden="1" x14ac:dyDescent="0.25">
      <c r="A2620" s="5" t="s">
        <v>5929</v>
      </c>
      <c r="B2620" s="5" t="s">
        <v>3586</v>
      </c>
      <c r="C2620" s="5" t="s">
        <v>849</v>
      </c>
      <c r="D2620" s="5" t="s">
        <v>3583</v>
      </c>
      <c r="E2620" s="5" t="s">
        <v>3584</v>
      </c>
      <c r="F2620" s="5" t="s">
        <v>853</v>
      </c>
      <c r="G2620" s="5" t="s">
        <v>3603</v>
      </c>
      <c r="H2620" s="51">
        <v>0</v>
      </c>
      <c r="I2620" s="22">
        <v>0</v>
      </c>
      <c r="J2620" s="22">
        <v>0</v>
      </c>
      <c r="K2620" s="22">
        <v>380.38</v>
      </c>
      <c r="L2620" s="47">
        <v>1000</v>
      </c>
      <c r="M2620" s="22">
        <v>0</v>
      </c>
      <c r="N2620" s="22">
        <v>0</v>
      </c>
    </row>
    <row r="2621" spans="1:14" hidden="1" x14ac:dyDescent="0.25">
      <c r="A2621" s="5" t="s">
        <v>5930</v>
      </c>
      <c r="B2621" s="5" t="s">
        <v>3586</v>
      </c>
      <c r="C2621" s="5" t="s">
        <v>849</v>
      </c>
      <c r="D2621" s="5" t="s">
        <v>3583</v>
      </c>
      <c r="E2621" s="5" t="s">
        <v>3584</v>
      </c>
      <c r="F2621" s="5" t="s">
        <v>853</v>
      </c>
      <c r="G2621" s="5" t="s">
        <v>3585</v>
      </c>
      <c r="H2621" s="51">
        <v>0</v>
      </c>
      <c r="I2621" s="22">
        <v>0</v>
      </c>
      <c r="J2621" s="22">
        <v>7102.25</v>
      </c>
      <c r="K2621" s="22">
        <v>7715.61</v>
      </c>
      <c r="L2621" s="47">
        <v>1000</v>
      </c>
      <c r="M2621" s="22">
        <v>0</v>
      </c>
      <c r="N2621" s="22">
        <v>0</v>
      </c>
    </row>
    <row r="2622" spans="1:14" hidden="1" x14ac:dyDescent="0.25">
      <c r="A2622" s="5" t="s">
        <v>5931</v>
      </c>
      <c r="B2622" s="5" t="s">
        <v>3582</v>
      </c>
      <c r="C2622" s="5" t="s">
        <v>849</v>
      </c>
      <c r="D2622" s="5" t="s">
        <v>3583</v>
      </c>
      <c r="E2622" s="5" t="s">
        <v>3584</v>
      </c>
      <c r="F2622" s="5" t="s">
        <v>851</v>
      </c>
      <c r="G2622" s="5" t="s">
        <v>3585</v>
      </c>
      <c r="H2622" s="51">
        <v>6511.152</v>
      </c>
      <c r="I2622" s="22">
        <v>24787.67</v>
      </c>
      <c r="J2622" s="22">
        <v>3806.96</v>
      </c>
      <c r="K2622" s="22">
        <v>3847.28</v>
      </c>
      <c r="L2622" s="47">
        <v>1000</v>
      </c>
      <c r="M2622" s="22">
        <v>24787.67</v>
      </c>
      <c r="N2622" s="22">
        <v>0</v>
      </c>
    </row>
    <row r="2623" spans="1:14" hidden="1" x14ac:dyDescent="0.25">
      <c r="A2623" s="5" t="s">
        <v>5931</v>
      </c>
      <c r="B2623" s="5" t="s">
        <v>3586</v>
      </c>
      <c r="C2623" s="5" t="s">
        <v>849</v>
      </c>
      <c r="D2623" s="5" t="s">
        <v>3583</v>
      </c>
      <c r="E2623" s="5" t="s">
        <v>3584</v>
      </c>
      <c r="F2623" s="5" t="s">
        <v>853</v>
      </c>
      <c r="G2623" s="5" t="s">
        <v>3585</v>
      </c>
      <c r="H2623" s="51">
        <v>0</v>
      </c>
      <c r="I2623" s="22">
        <v>0</v>
      </c>
      <c r="J2623" s="22">
        <v>3209.51</v>
      </c>
      <c r="K2623" s="22">
        <v>3486.69</v>
      </c>
      <c r="L2623" s="47">
        <v>1000</v>
      </c>
      <c r="M2623" s="22">
        <v>0</v>
      </c>
      <c r="N2623" s="22">
        <v>0</v>
      </c>
    </row>
    <row r="2624" spans="1:14" hidden="1" x14ac:dyDescent="0.25">
      <c r="A2624" s="5" t="s">
        <v>5932</v>
      </c>
      <c r="B2624" s="5" t="s">
        <v>3582</v>
      </c>
      <c r="C2624" s="5" t="s">
        <v>849</v>
      </c>
      <c r="D2624" s="5" t="s">
        <v>3583</v>
      </c>
      <c r="E2624" s="5" t="s">
        <v>3584</v>
      </c>
      <c r="F2624" s="5" t="s">
        <v>853</v>
      </c>
      <c r="G2624" s="5" t="s">
        <v>3603</v>
      </c>
      <c r="H2624" s="51">
        <v>0</v>
      </c>
      <c r="I2624" s="22">
        <v>0</v>
      </c>
      <c r="J2624" s="22">
        <v>0</v>
      </c>
      <c r="K2624" s="22">
        <v>87.97</v>
      </c>
      <c r="L2624" s="47">
        <v>1000</v>
      </c>
      <c r="M2624" s="22">
        <v>0</v>
      </c>
      <c r="N2624" s="22">
        <v>0</v>
      </c>
    </row>
    <row r="2625" spans="1:14" hidden="1" x14ac:dyDescent="0.25">
      <c r="A2625" s="5" t="s">
        <v>5933</v>
      </c>
      <c r="B2625" s="5" t="s">
        <v>3582</v>
      </c>
      <c r="C2625" s="5" t="s">
        <v>849</v>
      </c>
      <c r="D2625" s="5" t="s">
        <v>3583</v>
      </c>
      <c r="E2625" s="5" t="s">
        <v>3584</v>
      </c>
      <c r="F2625" s="5" t="s">
        <v>853</v>
      </c>
      <c r="G2625" s="5" t="s">
        <v>3603</v>
      </c>
      <c r="H2625" s="51">
        <v>0</v>
      </c>
      <c r="I2625" s="22">
        <v>0</v>
      </c>
      <c r="J2625" s="22">
        <v>0</v>
      </c>
      <c r="K2625" s="22">
        <v>87.97</v>
      </c>
      <c r="L2625" s="47">
        <v>1000</v>
      </c>
      <c r="M2625" s="22">
        <v>0</v>
      </c>
      <c r="N2625" s="22">
        <v>0</v>
      </c>
    </row>
    <row r="2626" spans="1:14" hidden="1" x14ac:dyDescent="0.25">
      <c r="A2626" s="5" t="s">
        <v>5934</v>
      </c>
      <c r="B2626" s="5" t="s">
        <v>3582</v>
      </c>
      <c r="C2626" s="5" t="s">
        <v>849</v>
      </c>
      <c r="D2626" s="5" t="s">
        <v>3583</v>
      </c>
      <c r="E2626" s="5" t="s">
        <v>3584</v>
      </c>
      <c r="F2626" s="5" t="s">
        <v>853</v>
      </c>
      <c r="G2626" s="5" t="s">
        <v>3603</v>
      </c>
      <c r="H2626" s="51">
        <v>0</v>
      </c>
      <c r="I2626" s="22">
        <v>0</v>
      </c>
      <c r="J2626" s="22">
        <v>0</v>
      </c>
      <c r="K2626" s="22">
        <v>105.24</v>
      </c>
      <c r="L2626" s="47">
        <v>1000</v>
      </c>
      <c r="M2626" s="22">
        <v>0</v>
      </c>
      <c r="N2626" s="22">
        <v>0</v>
      </c>
    </row>
    <row r="2627" spans="1:14" hidden="1" x14ac:dyDescent="0.25">
      <c r="A2627" s="5" t="s">
        <v>5935</v>
      </c>
      <c r="B2627" s="5" t="s">
        <v>3582</v>
      </c>
      <c r="C2627" s="5" t="s">
        <v>849</v>
      </c>
      <c r="D2627" s="5" t="s">
        <v>3583</v>
      </c>
      <c r="E2627" s="5" t="s">
        <v>3584</v>
      </c>
      <c r="F2627" s="5" t="s">
        <v>853</v>
      </c>
      <c r="G2627" s="5" t="s">
        <v>3603</v>
      </c>
      <c r="H2627" s="51">
        <v>0</v>
      </c>
      <c r="I2627" s="22">
        <v>0</v>
      </c>
      <c r="J2627" s="22">
        <v>0</v>
      </c>
      <c r="K2627" s="22">
        <v>93.73</v>
      </c>
      <c r="L2627" s="47">
        <v>1000</v>
      </c>
      <c r="M2627" s="22">
        <v>0</v>
      </c>
      <c r="N2627" s="22">
        <v>0</v>
      </c>
    </row>
    <row r="2628" spans="1:14" hidden="1" x14ac:dyDescent="0.25">
      <c r="A2628" s="5" t="s">
        <v>5936</v>
      </c>
      <c r="B2628" s="5" t="s">
        <v>3582</v>
      </c>
      <c r="C2628" s="5" t="s">
        <v>849</v>
      </c>
      <c r="D2628" s="5" t="s">
        <v>3583</v>
      </c>
      <c r="E2628" s="5" t="s">
        <v>3584</v>
      </c>
      <c r="F2628" s="5" t="s">
        <v>853</v>
      </c>
      <c r="G2628" s="5" t="s">
        <v>3603</v>
      </c>
      <c r="H2628" s="51">
        <v>0</v>
      </c>
      <c r="I2628" s="22">
        <v>0</v>
      </c>
      <c r="J2628" s="22">
        <v>0</v>
      </c>
      <c r="K2628" s="22">
        <v>105.24</v>
      </c>
      <c r="L2628" s="47">
        <v>1000</v>
      </c>
      <c r="M2628" s="22">
        <v>0</v>
      </c>
      <c r="N2628" s="22">
        <v>0</v>
      </c>
    </row>
    <row r="2629" spans="1:14" hidden="1" x14ac:dyDescent="0.25">
      <c r="A2629" s="5" t="s">
        <v>5937</v>
      </c>
      <c r="B2629" s="5" t="s">
        <v>3582</v>
      </c>
      <c r="C2629" s="5" t="s">
        <v>849</v>
      </c>
      <c r="D2629" s="5" t="s">
        <v>3583</v>
      </c>
      <c r="E2629" s="5" t="s">
        <v>3584</v>
      </c>
      <c r="F2629" s="5" t="s">
        <v>853</v>
      </c>
      <c r="G2629" s="5" t="s">
        <v>3603</v>
      </c>
      <c r="H2629" s="51">
        <v>0</v>
      </c>
      <c r="I2629" s="22">
        <v>0</v>
      </c>
      <c r="J2629" s="22">
        <v>0</v>
      </c>
      <c r="K2629" s="22">
        <v>93.73</v>
      </c>
      <c r="L2629" s="47">
        <v>1000</v>
      </c>
      <c r="M2629" s="22">
        <v>0</v>
      </c>
      <c r="N2629" s="22">
        <v>0</v>
      </c>
    </row>
    <row r="2630" spans="1:14" hidden="1" x14ac:dyDescent="0.25">
      <c r="A2630" s="5" t="s">
        <v>5938</v>
      </c>
      <c r="B2630" s="5" t="s">
        <v>3586</v>
      </c>
      <c r="C2630" s="5" t="s">
        <v>849</v>
      </c>
      <c r="D2630" s="5" t="s">
        <v>3583</v>
      </c>
      <c r="E2630" s="5" t="s">
        <v>3584</v>
      </c>
      <c r="F2630" s="5" t="s">
        <v>853</v>
      </c>
      <c r="G2630" s="5" t="s">
        <v>3603</v>
      </c>
      <c r="H2630" s="51">
        <v>0</v>
      </c>
      <c r="I2630" s="22">
        <v>0</v>
      </c>
      <c r="J2630" s="22">
        <v>2704.81</v>
      </c>
      <c r="K2630" s="22">
        <v>3771.79</v>
      </c>
      <c r="L2630" s="47">
        <v>1000</v>
      </c>
      <c r="M2630" s="22">
        <v>0</v>
      </c>
      <c r="N2630" s="22">
        <v>0</v>
      </c>
    </row>
    <row r="2631" spans="1:14" hidden="1" x14ac:dyDescent="0.25">
      <c r="A2631" s="5" t="s">
        <v>5939</v>
      </c>
      <c r="B2631" s="5" t="s">
        <v>3586</v>
      </c>
      <c r="C2631" s="5" t="s">
        <v>849</v>
      </c>
      <c r="D2631" s="5" t="s">
        <v>3583</v>
      </c>
      <c r="E2631" s="5" t="s">
        <v>3584</v>
      </c>
      <c r="F2631" s="5" t="s">
        <v>853</v>
      </c>
      <c r="G2631" s="5" t="s">
        <v>3585</v>
      </c>
      <c r="H2631" s="51">
        <v>0</v>
      </c>
      <c r="I2631" s="22">
        <v>0</v>
      </c>
      <c r="J2631" s="22">
        <v>683.34</v>
      </c>
      <c r="K2631" s="22">
        <v>742.36</v>
      </c>
      <c r="L2631" s="47">
        <v>1000</v>
      </c>
      <c r="M2631" s="22">
        <v>0</v>
      </c>
      <c r="N2631" s="22">
        <v>0</v>
      </c>
    </row>
    <row r="2632" spans="1:14" hidden="1" x14ac:dyDescent="0.25">
      <c r="A2632" s="5" t="s">
        <v>5940</v>
      </c>
      <c r="B2632" s="5" t="s">
        <v>3586</v>
      </c>
      <c r="C2632" s="5" t="s">
        <v>849</v>
      </c>
      <c r="D2632" s="5" t="s">
        <v>3583</v>
      </c>
      <c r="E2632" s="5" t="s">
        <v>3584</v>
      </c>
      <c r="F2632" s="5" t="s">
        <v>853</v>
      </c>
      <c r="G2632" s="5" t="s">
        <v>3585</v>
      </c>
      <c r="H2632" s="51">
        <v>0</v>
      </c>
      <c r="I2632" s="22">
        <v>0</v>
      </c>
      <c r="J2632" s="22">
        <v>3410.98</v>
      </c>
      <c r="K2632" s="22">
        <v>3705.56</v>
      </c>
      <c r="L2632" s="47">
        <v>1000</v>
      </c>
      <c r="M2632" s="22">
        <v>0</v>
      </c>
      <c r="N2632" s="22">
        <v>0</v>
      </c>
    </row>
    <row r="2633" spans="1:14" hidden="1" x14ac:dyDescent="0.25">
      <c r="A2633" s="5" t="s">
        <v>5941</v>
      </c>
      <c r="B2633" s="5" t="s">
        <v>3582</v>
      </c>
      <c r="C2633" s="5" t="s">
        <v>849</v>
      </c>
      <c r="D2633" s="5" t="s">
        <v>3583</v>
      </c>
      <c r="E2633" s="5" t="s">
        <v>3584</v>
      </c>
      <c r="F2633" s="5" t="s">
        <v>853</v>
      </c>
      <c r="G2633" s="5" t="s">
        <v>3585</v>
      </c>
      <c r="H2633" s="51">
        <v>0</v>
      </c>
      <c r="I2633" s="22">
        <v>0</v>
      </c>
      <c r="J2633" s="22">
        <v>0</v>
      </c>
      <c r="K2633" s="22">
        <v>3237.36</v>
      </c>
      <c r="L2633" s="47">
        <v>1000</v>
      </c>
      <c r="M2633" s="22">
        <v>0</v>
      </c>
      <c r="N2633" s="22">
        <v>0</v>
      </c>
    </row>
    <row r="2634" spans="1:14" hidden="1" x14ac:dyDescent="0.25">
      <c r="A2634" s="5" t="s">
        <v>5941</v>
      </c>
      <c r="B2634" s="5" t="s">
        <v>3586</v>
      </c>
      <c r="C2634" s="5" t="s">
        <v>849</v>
      </c>
      <c r="D2634" s="5" t="s">
        <v>3583</v>
      </c>
      <c r="E2634" s="5" t="s">
        <v>3584</v>
      </c>
      <c r="F2634" s="5" t="s">
        <v>853</v>
      </c>
      <c r="G2634" s="5" t="s">
        <v>3585</v>
      </c>
      <c r="H2634" s="51">
        <v>0</v>
      </c>
      <c r="I2634" s="22">
        <v>0</v>
      </c>
      <c r="J2634" s="22">
        <v>3032.62</v>
      </c>
      <c r="K2634" s="22">
        <v>3384.39</v>
      </c>
      <c r="L2634" s="47">
        <v>1000</v>
      </c>
      <c r="M2634" s="22">
        <v>0</v>
      </c>
      <c r="N2634" s="22">
        <v>0</v>
      </c>
    </row>
    <row r="2635" spans="1:14" hidden="1" x14ac:dyDescent="0.25">
      <c r="A2635" s="5" t="s">
        <v>5942</v>
      </c>
      <c r="B2635" s="5" t="s">
        <v>3586</v>
      </c>
      <c r="C2635" s="5" t="s">
        <v>849</v>
      </c>
      <c r="D2635" s="5" t="s">
        <v>3583</v>
      </c>
      <c r="E2635" s="5" t="s">
        <v>3584</v>
      </c>
      <c r="F2635" s="5" t="s">
        <v>853</v>
      </c>
      <c r="G2635" s="5" t="s">
        <v>3585</v>
      </c>
      <c r="H2635" s="51">
        <v>0</v>
      </c>
      <c r="I2635" s="22">
        <v>0</v>
      </c>
      <c r="J2635" s="22">
        <v>3739.13</v>
      </c>
      <c r="K2635" s="22">
        <v>3771.29</v>
      </c>
      <c r="L2635" s="47">
        <v>1000</v>
      </c>
      <c r="M2635" s="22">
        <v>0</v>
      </c>
      <c r="N2635" s="22">
        <v>0</v>
      </c>
    </row>
    <row r="2636" spans="1:14" hidden="1" x14ac:dyDescent="0.25">
      <c r="A2636" s="5" t="s">
        <v>5942</v>
      </c>
      <c r="B2636" s="5" t="s">
        <v>3592</v>
      </c>
      <c r="C2636" s="5" t="s">
        <v>849</v>
      </c>
      <c r="D2636" s="5" t="s">
        <v>3583</v>
      </c>
      <c r="E2636" s="5" t="s">
        <v>3584</v>
      </c>
      <c r="F2636" s="5" t="s">
        <v>853</v>
      </c>
      <c r="G2636" s="5" t="s">
        <v>3585</v>
      </c>
      <c r="H2636" s="51">
        <v>0</v>
      </c>
      <c r="I2636" s="22">
        <v>0</v>
      </c>
      <c r="J2636" s="22">
        <v>3772.28</v>
      </c>
      <c r="K2636" s="22">
        <v>4098.0600000000004</v>
      </c>
      <c r="L2636" s="47">
        <v>1000</v>
      </c>
      <c r="M2636" s="22">
        <v>0</v>
      </c>
      <c r="N2636" s="22">
        <v>0</v>
      </c>
    </row>
    <row r="2637" spans="1:14" hidden="1" x14ac:dyDescent="0.25">
      <c r="A2637" s="5" t="s">
        <v>5943</v>
      </c>
      <c r="B2637" s="5" t="s">
        <v>3586</v>
      </c>
      <c r="C2637" s="5" t="s">
        <v>849</v>
      </c>
      <c r="D2637" s="5" t="s">
        <v>3583</v>
      </c>
      <c r="E2637" s="5" t="s">
        <v>3584</v>
      </c>
      <c r="F2637" s="5" t="s">
        <v>853</v>
      </c>
      <c r="G2637" s="5" t="s">
        <v>3585</v>
      </c>
      <c r="H2637" s="51">
        <v>0</v>
      </c>
      <c r="I2637" s="22">
        <v>0</v>
      </c>
      <c r="J2637" s="22">
        <v>6212.59</v>
      </c>
      <c r="K2637" s="22">
        <v>6552.55</v>
      </c>
      <c r="L2637" s="47">
        <v>1000</v>
      </c>
      <c r="M2637" s="22">
        <v>0</v>
      </c>
      <c r="N2637" s="22">
        <v>0</v>
      </c>
    </row>
    <row r="2638" spans="1:14" hidden="1" x14ac:dyDescent="0.25">
      <c r="A2638" s="5" t="s">
        <v>5944</v>
      </c>
      <c r="B2638" s="5" t="s">
        <v>3592</v>
      </c>
      <c r="C2638" s="5" t="s">
        <v>849</v>
      </c>
      <c r="D2638" s="5" t="s">
        <v>3583</v>
      </c>
      <c r="E2638" s="5" t="s">
        <v>3584</v>
      </c>
      <c r="F2638" s="5" t="s">
        <v>853</v>
      </c>
      <c r="G2638" s="5" t="s">
        <v>3588</v>
      </c>
      <c r="H2638" s="51">
        <v>0</v>
      </c>
      <c r="I2638" s="22">
        <v>0</v>
      </c>
      <c r="J2638" s="22">
        <v>44.43</v>
      </c>
      <c r="K2638" s="22">
        <v>48.26</v>
      </c>
      <c r="L2638" s="47">
        <v>1000</v>
      </c>
      <c r="M2638" s="22">
        <v>0</v>
      </c>
      <c r="N2638" s="22">
        <v>0</v>
      </c>
    </row>
    <row r="2639" spans="1:14" hidden="1" x14ac:dyDescent="0.25">
      <c r="A2639" s="5" t="s">
        <v>5945</v>
      </c>
      <c r="B2639" s="5" t="s">
        <v>3592</v>
      </c>
      <c r="C2639" s="5" t="s">
        <v>849</v>
      </c>
      <c r="D2639" s="5" t="s">
        <v>3583</v>
      </c>
      <c r="E2639" s="5" t="s">
        <v>3584</v>
      </c>
      <c r="F2639" s="5" t="s">
        <v>853</v>
      </c>
      <c r="G2639" s="5" t="s">
        <v>3588</v>
      </c>
      <c r="H2639" s="51">
        <v>0</v>
      </c>
      <c r="I2639" s="22">
        <v>0</v>
      </c>
      <c r="J2639" s="22">
        <v>42.41</v>
      </c>
      <c r="K2639" s="22">
        <v>46.75</v>
      </c>
      <c r="L2639" s="47">
        <v>1000</v>
      </c>
      <c r="M2639" s="22">
        <v>0</v>
      </c>
      <c r="N2639" s="22">
        <v>0</v>
      </c>
    </row>
    <row r="2640" spans="1:14" hidden="1" x14ac:dyDescent="0.25">
      <c r="A2640" s="5" t="s">
        <v>5946</v>
      </c>
      <c r="B2640" s="5" t="s">
        <v>3586</v>
      </c>
      <c r="C2640" s="5" t="s">
        <v>849</v>
      </c>
      <c r="D2640" s="5" t="s">
        <v>3583</v>
      </c>
      <c r="E2640" s="5" t="s">
        <v>3584</v>
      </c>
      <c r="F2640" s="5" t="s">
        <v>853</v>
      </c>
      <c r="G2640" s="5" t="s">
        <v>3585</v>
      </c>
      <c r="H2640" s="51">
        <v>0</v>
      </c>
      <c r="I2640" s="22">
        <v>0</v>
      </c>
      <c r="J2640" s="22">
        <v>2793.41</v>
      </c>
      <c r="K2640" s="22">
        <v>3034.65</v>
      </c>
      <c r="L2640" s="47">
        <v>1000</v>
      </c>
      <c r="M2640" s="22">
        <v>0</v>
      </c>
      <c r="N2640" s="22">
        <v>0</v>
      </c>
    </row>
    <row r="2641" spans="1:14" hidden="1" x14ac:dyDescent="0.25">
      <c r="A2641" s="5" t="s">
        <v>5947</v>
      </c>
      <c r="B2641" s="5" t="s">
        <v>3586</v>
      </c>
      <c r="C2641" s="5" t="s">
        <v>849</v>
      </c>
      <c r="D2641" s="5" t="s">
        <v>3583</v>
      </c>
      <c r="E2641" s="5" t="s">
        <v>3584</v>
      </c>
      <c r="F2641" s="5" t="s">
        <v>853</v>
      </c>
      <c r="G2641" s="5" t="s">
        <v>3585</v>
      </c>
      <c r="H2641" s="51">
        <v>0</v>
      </c>
      <c r="I2641" s="22">
        <v>0</v>
      </c>
      <c r="J2641" s="22">
        <v>3660.63</v>
      </c>
      <c r="K2641" s="22">
        <v>3976.77</v>
      </c>
      <c r="L2641" s="47">
        <v>1000</v>
      </c>
      <c r="M2641" s="22">
        <v>0</v>
      </c>
      <c r="N2641" s="22">
        <v>0</v>
      </c>
    </row>
    <row r="2642" spans="1:14" hidden="1" x14ac:dyDescent="0.25">
      <c r="A2642" s="5" t="s">
        <v>5948</v>
      </c>
      <c r="B2642" s="5" t="s">
        <v>3582</v>
      </c>
      <c r="C2642" s="5" t="s">
        <v>849</v>
      </c>
      <c r="D2642" s="5" t="s">
        <v>3583</v>
      </c>
      <c r="E2642" s="5" t="s">
        <v>3584</v>
      </c>
      <c r="F2642" s="5" t="s">
        <v>853</v>
      </c>
      <c r="G2642" s="5" t="s">
        <v>3585</v>
      </c>
      <c r="H2642" s="51">
        <v>0</v>
      </c>
      <c r="I2642" s="22">
        <v>0</v>
      </c>
      <c r="J2642" s="22">
        <v>2370.3200000000002</v>
      </c>
      <c r="K2642" s="22">
        <v>2575.02</v>
      </c>
      <c r="L2642" s="47">
        <v>1000</v>
      </c>
      <c r="M2642" s="22">
        <v>0</v>
      </c>
      <c r="N2642" s="22">
        <v>0</v>
      </c>
    </row>
    <row r="2643" spans="1:14" hidden="1" x14ac:dyDescent="0.25">
      <c r="A2643" s="5" t="s">
        <v>5948</v>
      </c>
      <c r="B2643" s="5" t="s">
        <v>3586</v>
      </c>
      <c r="C2643" s="5" t="s">
        <v>849</v>
      </c>
      <c r="D2643" s="5" t="s">
        <v>3583</v>
      </c>
      <c r="E2643" s="5" t="s">
        <v>3584</v>
      </c>
      <c r="F2643" s="5" t="s">
        <v>853</v>
      </c>
      <c r="G2643" s="5" t="s">
        <v>3585</v>
      </c>
      <c r="H2643" s="51">
        <v>0</v>
      </c>
      <c r="I2643" s="22">
        <v>0</v>
      </c>
      <c r="J2643" s="22">
        <v>2382.62</v>
      </c>
      <c r="K2643" s="22">
        <v>2698.82</v>
      </c>
      <c r="L2643" s="47">
        <v>1000</v>
      </c>
      <c r="M2643" s="22">
        <v>0</v>
      </c>
      <c r="N2643" s="22">
        <v>0</v>
      </c>
    </row>
    <row r="2644" spans="1:14" hidden="1" x14ac:dyDescent="0.25">
      <c r="A2644" s="5" t="s">
        <v>5949</v>
      </c>
      <c r="B2644" s="5" t="s">
        <v>3586</v>
      </c>
      <c r="C2644" s="5" t="s">
        <v>849</v>
      </c>
      <c r="D2644" s="5" t="s">
        <v>3583</v>
      </c>
      <c r="E2644" s="5" t="s">
        <v>3584</v>
      </c>
      <c r="F2644" s="5" t="s">
        <v>853</v>
      </c>
      <c r="G2644" s="5" t="s">
        <v>3585</v>
      </c>
      <c r="H2644" s="51">
        <v>0</v>
      </c>
      <c r="I2644" s="22">
        <v>0</v>
      </c>
      <c r="J2644" s="22">
        <v>23324.46</v>
      </c>
      <c r="K2644" s="22">
        <v>25338.799999999999</v>
      </c>
      <c r="L2644" s="47">
        <v>1000</v>
      </c>
      <c r="M2644" s="22">
        <v>0</v>
      </c>
      <c r="N2644" s="22">
        <v>0</v>
      </c>
    </row>
    <row r="2645" spans="1:14" hidden="1" x14ac:dyDescent="0.25">
      <c r="A2645" s="5" t="s">
        <v>5950</v>
      </c>
      <c r="B2645" s="5" t="s">
        <v>3586</v>
      </c>
      <c r="C2645" s="5" t="s">
        <v>849</v>
      </c>
      <c r="D2645" s="5" t="s">
        <v>3583</v>
      </c>
      <c r="E2645" s="5" t="s">
        <v>3584</v>
      </c>
      <c r="F2645" s="5" t="s">
        <v>853</v>
      </c>
      <c r="G2645" s="5" t="s">
        <v>3585</v>
      </c>
      <c r="H2645" s="51">
        <v>0</v>
      </c>
      <c r="I2645" s="22">
        <v>0</v>
      </c>
      <c r="J2645" s="22">
        <v>5824.81</v>
      </c>
      <c r="K2645" s="22">
        <v>6327.85</v>
      </c>
      <c r="L2645" s="47">
        <v>1000</v>
      </c>
      <c r="M2645" s="22">
        <v>0</v>
      </c>
      <c r="N2645" s="22">
        <v>0</v>
      </c>
    </row>
    <row r="2646" spans="1:14" hidden="1" x14ac:dyDescent="0.25">
      <c r="A2646" s="5" t="s">
        <v>5951</v>
      </c>
      <c r="B2646" s="5" t="s">
        <v>3606</v>
      </c>
      <c r="C2646" s="5" t="s">
        <v>849</v>
      </c>
      <c r="D2646" s="5" t="s">
        <v>3583</v>
      </c>
      <c r="E2646" s="5" t="s">
        <v>3584</v>
      </c>
      <c r="F2646" s="5" t="s">
        <v>853</v>
      </c>
      <c r="G2646" s="5" t="s">
        <v>3588</v>
      </c>
      <c r="H2646" s="51">
        <v>0</v>
      </c>
      <c r="I2646" s="22">
        <v>0</v>
      </c>
      <c r="J2646" s="22">
        <v>43.68</v>
      </c>
      <c r="K2646" s="22">
        <v>71.11</v>
      </c>
      <c r="L2646" s="47">
        <v>1000</v>
      </c>
      <c r="M2646" s="22">
        <v>0</v>
      </c>
      <c r="N2646" s="22">
        <v>0</v>
      </c>
    </row>
    <row r="2647" spans="1:14" hidden="1" x14ac:dyDescent="0.25">
      <c r="A2647" s="5" t="s">
        <v>5952</v>
      </c>
      <c r="B2647" s="5" t="s">
        <v>3592</v>
      </c>
      <c r="C2647" s="5" t="s">
        <v>849</v>
      </c>
      <c r="D2647" s="5" t="s">
        <v>3583</v>
      </c>
      <c r="E2647" s="5" t="s">
        <v>3584</v>
      </c>
      <c r="F2647" s="5" t="s">
        <v>853</v>
      </c>
      <c r="G2647" s="5" t="s">
        <v>3588</v>
      </c>
      <c r="H2647" s="51">
        <v>0</v>
      </c>
      <c r="I2647" s="22">
        <v>0</v>
      </c>
      <c r="J2647" s="22">
        <v>58.12</v>
      </c>
      <c r="K2647" s="22">
        <v>63.14</v>
      </c>
      <c r="L2647" s="47">
        <v>1000</v>
      </c>
      <c r="M2647" s="22">
        <v>0</v>
      </c>
      <c r="N2647" s="22">
        <v>0</v>
      </c>
    </row>
    <row r="2648" spans="1:14" hidden="1" x14ac:dyDescent="0.25">
      <c r="A2648" s="5" t="s">
        <v>5953</v>
      </c>
      <c r="B2648" s="5" t="s">
        <v>3592</v>
      </c>
      <c r="C2648" s="5" t="s">
        <v>849</v>
      </c>
      <c r="D2648" s="5" t="s">
        <v>3583</v>
      </c>
      <c r="E2648" s="5" t="s">
        <v>3584</v>
      </c>
      <c r="F2648" s="5" t="s">
        <v>853</v>
      </c>
      <c r="G2648" s="5" t="s">
        <v>3588</v>
      </c>
      <c r="H2648" s="51">
        <v>0</v>
      </c>
      <c r="I2648" s="22">
        <v>0</v>
      </c>
      <c r="J2648" s="22">
        <v>0</v>
      </c>
      <c r="K2648" s="22">
        <v>50.23</v>
      </c>
      <c r="L2648" s="47">
        <v>1000</v>
      </c>
      <c r="M2648" s="22">
        <v>0</v>
      </c>
      <c r="N2648" s="22">
        <v>0</v>
      </c>
    </row>
    <row r="2649" spans="1:14" hidden="1" x14ac:dyDescent="0.25">
      <c r="A2649" s="5" t="s">
        <v>5954</v>
      </c>
      <c r="B2649" s="5" t="s">
        <v>3592</v>
      </c>
      <c r="C2649" s="5" t="s">
        <v>849</v>
      </c>
      <c r="D2649" s="5" t="s">
        <v>3583</v>
      </c>
      <c r="E2649" s="5" t="s">
        <v>3584</v>
      </c>
      <c r="F2649" s="5" t="s">
        <v>853</v>
      </c>
      <c r="G2649" s="5" t="s">
        <v>3588</v>
      </c>
      <c r="H2649" s="51">
        <v>0</v>
      </c>
      <c r="I2649" s="22">
        <v>0</v>
      </c>
      <c r="J2649" s="22">
        <v>56.54</v>
      </c>
      <c r="K2649" s="22">
        <v>61.43</v>
      </c>
      <c r="L2649" s="47">
        <v>1000</v>
      </c>
      <c r="M2649" s="22">
        <v>0</v>
      </c>
      <c r="N2649" s="22">
        <v>0</v>
      </c>
    </row>
    <row r="2650" spans="1:14" hidden="1" x14ac:dyDescent="0.25">
      <c r="A2650" s="5" t="s">
        <v>5955</v>
      </c>
      <c r="B2650" s="5" t="s">
        <v>3592</v>
      </c>
      <c r="C2650" s="5" t="s">
        <v>849</v>
      </c>
      <c r="D2650" s="5" t="s">
        <v>3583</v>
      </c>
      <c r="E2650" s="5" t="s">
        <v>3584</v>
      </c>
      <c r="F2650" s="5" t="s">
        <v>853</v>
      </c>
      <c r="G2650" s="5" t="s">
        <v>3588</v>
      </c>
      <c r="H2650" s="51">
        <v>0</v>
      </c>
      <c r="I2650" s="22">
        <v>0</v>
      </c>
      <c r="J2650" s="22">
        <v>58.97</v>
      </c>
      <c r="K2650" s="22">
        <v>64.06</v>
      </c>
      <c r="L2650" s="47">
        <v>1000</v>
      </c>
      <c r="M2650" s="22">
        <v>0</v>
      </c>
      <c r="N2650" s="22">
        <v>0</v>
      </c>
    </row>
    <row r="2651" spans="1:14" hidden="1" x14ac:dyDescent="0.25">
      <c r="A2651" s="5" t="s">
        <v>5956</v>
      </c>
      <c r="B2651" s="5" t="s">
        <v>3592</v>
      </c>
      <c r="C2651" s="5" t="s">
        <v>849</v>
      </c>
      <c r="D2651" s="5" t="s">
        <v>3583</v>
      </c>
      <c r="E2651" s="5" t="s">
        <v>3584</v>
      </c>
      <c r="F2651" s="5" t="s">
        <v>853</v>
      </c>
      <c r="G2651" s="5" t="s">
        <v>3588</v>
      </c>
      <c r="H2651" s="51">
        <v>0</v>
      </c>
      <c r="I2651" s="22">
        <v>0</v>
      </c>
      <c r="J2651" s="22">
        <v>0</v>
      </c>
      <c r="K2651" s="22">
        <v>54</v>
      </c>
      <c r="L2651" s="47">
        <v>1000</v>
      </c>
      <c r="M2651" s="22">
        <v>0</v>
      </c>
      <c r="N2651" s="22">
        <v>0</v>
      </c>
    </row>
    <row r="2652" spans="1:14" hidden="1" x14ac:dyDescent="0.25">
      <c r="A2652" s="5" t="s">
        <v>5957</v>
      </c>
      <c r="B2652" s="5" t="s">
        <v>3592</v>
      </c>
      <c r="C2652" s="5" t="s">
        <v>849</v>
      </c>
      <c r="D2652" s="5" t="s">
        <v>3583</v>
      </c>
      <c r="E2652" s="5" t="s">
        <v>3584</v>
      </c>
      <c r="F2652" s="5" t="s">
        <v>853</v>
      </c>
      <c r="G2652" s="5" t="s">
        <v>3603</v>
      </c>
      <c r="H2652" s="51">
        <v>0</v>
      </c>
      <c r="I2652" s="22">
        <v>0</v>
      </c>
      <c r="J2652" s="22">
        <v>0</v>
      </c>
      <c r="K2652" s="22">
        <v>1260.94</v>
      </c>
      <c r="L2652" s="47">
        <v>1000</v>
      </c>
      <c r="M2652" s="22">
        <v>0</v>
      </c>
      <c r="N2652" s="22">
        <v>0</v>
      </c>
    </row>
    <row r="2653" spans="1:14" hidden="1" x14ac:dyDescent="0.25">
      <c r="A2653" s="5" t="s">
        <v>5958</v>
      </c>
      <c r="B2653" s="5" t="s">
        <v>3592</v>
      </c>
      <c r="C2653" s="5" t="s">
        <v>849</v>
      </c>
      <c r="D2653" s="5" t="s">
        <v>3583</v>
      </c>
      <c r="E2653" s="5" t="s">
        <v>3584</v>
      </c>
      <c r="F2653" s="5" t="s">
        <v>853</v>
      </c>
      <c r="G2653" s="5" t="s">
        <v>3603</v>
      </c>
      <c r="H2653" s="51">
        <v>0</v>
      </c>
      <c r="I2653" s="22">
        <v>0</v>
      </c>
      <c r="J2653" s="22">
        <v>0</v>
      </c>
      <c r="K2653" s="22">
        <v>1225.78</v>
      </c>
      <c r="L2653" s="47">
        <v>1000</v>
      </c>
      <c r="M2653" s="22">
        <v>0</v>
      </c>
      <c r="N2653" s="22">
        <v>0</v>
      </c>
    </row>
    <row r="2654" spans="1:14" hidden="1" x14ac:dyDescent="0.25">
      <c r="A2654" s="5" t="s">
        <v>5959</v>
      </c>
      <c r="B2654" s="5" t="s">
        <v>3586</v>
      </c>
      <c r="C2654" s="5" t="s">
        <v>849</v>
      </c>
      <c r="D2654" s="5" t="s">
        <v>3583</v>
      </c>
      <c r="E2654" s="5" t="s">
        <v>3584</v>
      </c>
      <c r="F2654" s="5" t="s">
        <v>853</v>
      </c>
      <c r="G2654" s="5" t="s">
        <v>3585</v>
      </c>
      <c r="H2654" s="51">
        <v>0</v>
      </c>
      <c r="I2654" s="22">
        <v>0</v>
      </c>
      <c r="J2654" s="22">
        <v>2213.8000000000002</v>
      </c>
      <c r="K2654" s="22">
        <v>2404.9899999999998</v>
      </c>
      <c r="L2654" s="47">
        <v>1000</v>
      </c>
      <c r="M2654" s="22">
        <v>0</v>
      </c>
      <c r="N2654" s="22">
        <v>0</v>
      </c>
    </row>
    <row r="2655" spans="1:14" hidden="1" x14ac:dyDescent="0.25">
      <c r="A2655" s="5" t="s">
        <v>5960</v>
      </c>
      <c r="B2655" s="5" t="s">
        <v>3586</v>
      </c>
      <c r="C2655" s="5" t="s">
        <v>849</v>
      </c>
      <c r="D2655" s="5" t="s">
        <v>3583</v>
      </c>
      <c r="E2655" s="5" t="s">
        <v>3584</v>
      </c>
      <c r="F2655" s="5" t="s">
        <v>853</v>
      </c>
      <c r="G2655" s="5" t="s">
        <v>3603</v>
      </c>
      <c r="H2655" s="51">
        <v>0</v>
      </c>
      <c r="I2655" s="22">
        <v>0</v>
      </c>
      <c r="J2655" s="22">
        <v>12310.79</v>
      </c>
      <c r="K2655" s="22">
        <v>14168.69</v>
      </c>
      <c r="L2655" s="47">
        <v>1000</v>
      </c>
      <c r="M2655" s="22">
        <v>0</v>
      </c>
      <c r="N2655" s="22">
        <v>0</v>
      </c>
    </row>
    <row r="2656" spans="1:14" hidden="1" x14ac:dyDescent="0.25">
      <c r="A2656" s="5" t="s">
        <v>5961</v>
      </c>
      <c r="B2656" s="5" t="s">
        <v>3586</v>
      </c>
      <c r="C2656" s="5" t="s">
        <v>849</v>
      </c>
      <c r="D2656" s="5" t="s">
        <v>3583</v>
      </c>
      <c r="E2656" s="5" t="s">
        <v>3584</v>
      </c>
      <c r="F2656" s="5" t="s">
        <v>853</v>
      </c>
      <c r="G2656" s="5" t="s">
        <v>3603</v>
      </c>
      <c r="H2656" s="51">
        <v>0</v>
      </c>
      <c r="I2656" s="22">
        <v>0</v>
      </c>
      <c r="J2656" s="22">
        <v>12660.76</v>
      </c>
      <c r="K2656" s="22">
        <v>13656.52</v>
      </c>
      <c r="L2656" s="47">
        <v>1000</v>
      </c>
      <c r="M2656" s="22">
        <v>0</v>
      </c>
      <c r="N2656" s="22">
        <v>0</v>
      </c>
    </row>
    <row r="2657" spans="1:14" hidden="1" x14ac:dyDescent="0.25">
      <c r="A2657" s="5" t="s">
        <v>5962</v>
      </c>
      <c r="B2657" s="5" t="s">
        <v>3592</v>
      </c>
      <c r="C2657" s="5" t="s">
        <v>849</v>
      </c>
      <c r="D2657" s="5" t="s">
        <v>3583</v>
      </c>
      <c r="E2657" s="5" t="s">
        <v>3584</v>
      </c>
      <c r="F2657" s="5" t="s">
        <v>853</v>
      </c>
      <c r="G2657" s="5" t="s">
        <v>3588</v>
      </c>
      <c r="H2657" s="51">
        <v>0</v>
      </c>
      <c r="I2657" s="22">
        <v>0</v>
      </c>
      <c r="J2657" s="22">
        <v>28.61</v>
      </c>
      <c r="K2657" s="22">
        <v>31.08</v>
      </c>
      <c r="L2657" s="47">
        <v>1000</v>
      </c>
      <c r="M2657" s="22">
        <v>0</v>
      </c>
      <c r="N2657" s="22">
        <v>0</v>
      </c>
    </row>
    <row r="2658" spans="1:14" hidden="1" x14ac:dyDescent="0.25">
      <c r="A2658" s="5" t="s">
        <v>5963</v>
      </c>
      <c r="B2658" s="5" t="s">
        <v>3582</v>
      </c>
      <c r="C2658" s="5" t="s">
        <v>849</v>
      </c>
      <c r="D2658" s="5" t="s">
        <v>3583</v>
      </c>
      <c r="E2658" s="5" t="s">
        <v>3584</v>
      </c>
      <c r="F2658" s="5" t="s">
        <v>853</v>
      </c>
      <c r="G2658" s="5" t="s">
        <v>3588</v>
      </c>
      <c r="H2658" s="51">
        <v>0</v>
      </c>
      <c r="I2658" s="22">
        <v>0</v>
      </c>
      <c r="J2658" s="22">
        <v>218.42</v>
      </c>
      <c r="K2658" s="22">
        <v>237.28</v>
      </c>
      <c r="L2658" s="47">
        <v>1000</v>
      </c>
      <c r="M2658" s="22">
        <v>0</v>
      </c>
      <c r="N2658" s="22">
        <v>0</v>
      </c>
    </row>
    <row r="2659" spans="1:14" x14ac:dyDescent="0.25">
      <c r="A2659" s="5" t="s">
        <v>5964</v>
      </c>
      <c r="B2659" s="5" t="s">
        <v>3590</v>
      </c>
      <c r="C2659" s="5" t="s">
        <v>849</v>
      </c>
      <c r="D2659" s="5" t="s">
        <v>3583</v>
      </c>
      <c r="E2659" s="5" t="s">
        <v>3584</v>
      </c>
      <c r="F2659" s="5" t="s">
        <v>853</v>
      </c>
      <c r="G2659" s="5" t="s">
        <v>3588</v>
      </c>
      <c r="H2659" s="51">
        <v>0</v>
      </c>
      <c r="I2659" s="22">
        <v>0</v>
      </c>
      <c r="J2659" s="22">
        <v>134.56</v>
      </c>
      <c r="K2659" s="22">
        <v>146.19</v>
      </c>
      <c r="L2659" s="47">
        <v>1000</v>
      </c>
      <c r="M2659" s="22">
        <v>0</v>
      </c>
      <c r="N2659" s="22">
        <v>0</v>
      </c>
    </row>
    <row r="2660" spans="1:14" x14ac:dyDescent="0.25">
      <c r="A2660" s="5" t="s">
        <v>5965</v>
      </c>
      <c r="B2660" s="5" t="s">
        <v>3590</v>
      </c>
      <c r="C2660" s="5" t="s">
        <v>849</v>
      </c>
      <c r="D2660" s="5" t="s">
        <v>3583</v>
      </c>
      <c r="E2660" s="5" t="s">
        <v>3584</v>
      </c>
      <c r="F2660" s="5" t="s">
        <v>853</v>
      </c>
      <c r="G2660" s="5" t="s">
        <v>3588</v>
      </c>
      <c r="H2660" s="51">
        <v>0</v>
      </c>
      <c r="I2660" s="22">
        <v>0</v>
      </c>
      <c r="J2660" s="22">
        <v>231.76</v>
      </c>
      <c r="K2660" s="22">
        <v>308.37</v>
      </c>
      <c r="L2660" s="47">
        <v>1000</v>
      </c>
      <c r="M2660" s="22">
        <v>0</v>
      </c>
      <c r="N2660" s="22">
        <v>0</v>
      </c>
    </row>
    <row r="2661" spans="1:14" x14ac:dyDescent="0.25">
      <c r="A2661" s="5" t="s">
        <v>5966</v>
      </c>
      <c r="B2661" s="5" t="s">
        <v>3590</v>
      </c>
      <c r="C2661" s="5" t="s">
        <v>849</v>
      </c>
      <c r="D2661" s="5" t="s">
        <v>3583</v>
      </c>
      <c r="E2661" s="5" t="s">
        <v>3584</v>
      </c>
      <c r="F2661" s="5" t="s">
        <v>853</v>
      </c>
      <c r="G2661" s="5" t="s">
        <v>3603</v>
      </c>
      <c r="H2661" s="51">
        <v>0</v>
      </c>
      <c r="I2661" s="22">
        <v>0</v>
      </c>
      <c r="J2661" s="22">
        <v>0</v>
      </c>
      <c r="K2661" s="22">
        <v>1188.8399999999999</v>
      </c>
      <c r="L2661" s="47">
        <v>1000</v>
      </c>
      <c r="M2661" s="22">
        <v>0</v>
      </c>
      <c r="N2661" s="22">
        <v>0</v>
      </c>
    </row>
    <row r="2662" spans="1:14" hidden="1" x14ac:dyDescent="0.25">
      <c r="A2662" s="5" t="s">
        <v>5967</v>
      </c>
      <c r="B2662" s="5" t="s">
        <v>3596</v>
      </c>
      <c r="C2662" s="5" t="s">
        <v>849</v>
      </c>
      <c r="D2662" s="5" t="s">
        <v>3583</v>
      </c>
      <c r="E2662" s="5" t="s">
        <v>3584</v>
      </c>
      <c r="F2662" s="5" t="s">
        <v>853</v>
      </c>
      <c r="G2662" s="5" t="s">
        <v>3588</v>
      </c>
      <c r="H2662" s="51">
        <v>0</v>
      </c>
      <c r="I2662" s="22">
        <v>0</v>
      </c>
      <c r="J2662" s="22">
        <v>446.64</v>
      </c>
      <c r="K2662" s="22">
        <v>485.21</v>
      </c>
      <c r="L2662" s="47">
        <v>1000</v>
      </c>
      <c r="M2662" s="22">
        <v>0</v>
      </c>
      <c r="N2662" s="22">
        <v>0</v>
      </c>
    </row>
    <row r="2663" spans="1:14" hidden="1" x14ac:dyDescent="0.25">
      <c r="A2663" s="5" t="s">
        <v>5968</v>
      </c>
      <c r="B2663" s="5" t="s">
        <v>3582</v>
      </c>
      <c r="C2663" s="5" t="s">
        <v>849</v>
      </c>
      <c r="D2663" s="5" t="s">
        <v>3583</v>
      </c>
      <c r="E2663" s="5" t="s">
        <v>3584</v>
      </c>
      <c r="F2663" s="5" t="s">
        <v>853</v>
      </c>
      <c r="G2663" s="5" t="s">
        <v>3588</v>
      </c>
      <c r="H2663" s="51">
        <v>0</v>
      </c>
      <c r="I2663" s="22">
        <v>0</v>
      </c>
      <c r="J2663" s="22">
        <v>2.2799999999999998</v>
      </c>
      <c r="K2663" s="22">
        <v>2.48</v>
      </c>
      <c r="L2663" s="47">
        <v>1000</v>
      </c>
      <c r="M2663" s="22">
        <v>0</v>
      </c>
      <c r="N2663" s="22">
        <v>0</v>
      </c>
    </row>
    <row r="2664" spans="1:14" hidden="1" x14ac:dyDescent="0.25">
      <c r="A2664" s="5" t="s">
        <v>5968</v>
      </c>
      <c r="B2664" s="5" t="s">
        <v>3586</v>
      </c>
      <c r="C2664" s="5" t="s">
        <v>849</v>
      </c>
      <c r="D2664" s="5" t="s">
        <v>3583</v>
      </c>
      <c r="E2664" s="5" t="s">
        <v>3584</v>
      </c>
      <c r="F2664" s="5" t="s">
        <v>853</v>
      </c>
      <c r="G2664" s="5" t="s">
        <v>3588</v>
      </c>
      <c r="H2664" s="51">
        <v>0</v>
      </c>
      <c r="I2664" s="22">
        <v>0</v>
      </c>
      <c r="J2664" s="22">
        <v>2.14</v>
      </c>
      <c r="K2664" s="22">
        <v>2.88</v>
      </c>
      <c r="L2664" s="47">
        <v>1000</v>
      </c>
      <c r="M2664" s="22">
        <v>0</v>
      </c>
      <c r="N2664" s="22">
        <v>0</v>
      </c>
    </row>
    <row r="2665" spans="1:14" x14ac:dyDescent="0.25">
      <c r="A2665" s="5" t="s">
        <v>5968</v>
      </c>
      <c r="B2665" s="5" t="s">
        <v>3590</v>
      </c>
      <c r="C2665" s="5" t="s">
        <v>849</v>
      </c>
      <c r="D2665" s="5" t="s">
        <v>3583</v>
      </c>
      <c r="E2665" s="5" t="s">
        <v>3584</v>
      </c>
      <c r="F2665" s="5" t="s">
        <v>853</v>
      </c>
      <c r="G2665" s="5" t="s">
        <v>3588</v>
      </c>
      <c r="H2665" s="51">
        <v>0</v>
      </c>
      <c r="I2665" s="22">
        <v>0</v>
      </c>
      <c r="J2665" s="22">
        <v>2.59</v>
      </c>
      <c r="K2665" s="22">
        <v>2.82</v>
      </c>
      <c r="L2665" s="47">
        <v>1000</v>
      </c>
      <c r="M2665" s="22">
        <v>0</v>
      </c>
      <c r="N2665" s="22">
        <v>0</v>
      </c>
    </row>
    <row r="2666" spans="1:14" x14ac:dyDescent="0.25">
      <c r="A2666" s="5" t="s">
        <v>5969</v>
      </c>
      <c r="B2666" s="5" t="s">
        <v>3590</v>
      </c>
      <c r="C2666" s="5" t="s">
        <v>849</v>
      </c>
      <c r="D2666" s="5" t="s">
        <v>3583</v>
      </c>
      <c r="E2666" s="5" t="s">
        <v>3584</v>
      </c>
      <c r="F2666" s="5" t="s">
        <v>853</v>
      </c>
      <c r="G2666" s="5" t="s">
        <v>3588</v>
      </c>
      <c r="H2666" s="51">
        <v>0</v>
      </c>
      <c r="I2666" s="22">
        <v>0</v>
      </c>
      <c r="J2666" s="22">
        <v>25.05</v>
      </c>
      <c r="K2666" s="22">
        <v>27.21</v>
      </c>
      <c r="L2666" s="47">
        <v>1000</v>
      </c>
      <c r="M2666" s="22">
        <v>0</v>
      </c>
      <c r="N2666" s="22">
        <v>0</v>
      </c>
    </row>
    <row r="2667" spans="1:14" x14ac:dyDescent="0.25">
      <c r="A2667" s="5" t="s">
        <v>5970</v>
      </c>
      <c r="B2667" s="5" t="s">
        <v>3590</v>
      </c>
      <c r="C2667" s="5" t="s">
        <v>849</v>
      </c>
      <c r="D2667" s="5" t="s">
        <v>3583</v>
      </c>
      <c r="E2667" s="5" t="s">
        <v>3584</v>
      </c>
      <c r="F2667" s="5" t="s">
        <v>853</v>
      </c>
      <c r="G2667" s="5" t="s">
        <v>3588</v>
      </c>
      <c r="H2667" s="51">
        <v>0</v>
      </c>
      <c r="I2667" s="22">
        <v>0</v>
      </c>
      <c r="J2667" s="22">
        <v>459.73</v>
      </c>
      <c r="K2667" s="22">
        <v>499.44</v>
      </c>
      <c r="L2667" s="47">
        <v>1000</v>
      </c>
      <c r="M2667" s="22">
        <v>0</v>
      </c>
      <c r="N2667" s="22">
        <v>0</v>
      </c>
    </row>
    <row r="2668" spans="1:14" x14ac:dyDescent="0.25">
      <c r="A2668" s="5" t="s">
        <v>5971</v>
      </c>
      <c r="B2668" s="5" t="s">
        <v>3590</v>
      </c>
      <c r="C2668" s="5" t="s">
        <v>849</v>
      </c>
      <c r="D2668" s="5" t="s">
        <v>3583</v>
      </c>
      <c r="E2668" s="5" t="s">
        <v>3584</v>
      </c>
      <c r="F2668" s="5" t="s">
        <v>853</v>
      </c>
      <c r="G2668" s="5" t="s">
        <v>3603</v>
      </c>
      <c r="H2668" s="51">
        <v>0</v>
      </c>
      <c r="I2668" s="22">
        <v>0</v>
      </c>
      <c r="J2668" s="22">
        <v>0</v>
      </c>
      <c r="K2668" s="22">
        <v>362.15</v>
      </c>
      <c r="L2668" s="47">
        <v>1000</v>
      </c>
      <c r="M2668" s="22">
        <v>0</v>
      </c>
      <c r="N2668" s="22">
        <v>0</v>
      </c>
    </row>
    <row r="2669" spans="1:14" x14ac:dyDescent="0.25">
      <c r="A2669" s="5" t="s">
        <v>5972</v>
      </c>
      <c r="B2669" s="5" t="s">
        <v>3590</v>
      </c>
      <c r="C2669" s="5" t="s">
        <v>849</v>
      </c>
      <c r="D2669" s="5" t="s">
        <v>3583</v>
      </c>
      <c r="E2669" s="5" t="s">
        <v>3584</v>
      </c>
      <c r="F2669" s="5" t="s">
        <v>851</v>
      </c>
      <c r="G2669" s="5" t="s">
        <v>3585</v>
      </c>
      <c r="H2669" s="51">
        <v>675</v>
      </c>
      <c r="I2669" s="22">
        <v>2738.63</v>
      </c>
      <c r="J2669" s="22">
        <v>4057.23</v>
      </c>
      <c r="K2669" s="22">
        <v>4092.11</v>
      </c>
      <c r="L2669" s="47">
        <v>1000</v>
      </c>
      <c r="M2669" s="22">
        <v>2738.63</v>
      </c>
      <c r="N2669" s="22">
        <v>0</v>
      </c>
    </row>
    <row r="2670" spans="1:14" hidden="1" x14ac:dyDescent="0.25">
      <c r="A2670" s="5" t="s">
        <v>5973</v>
      </c>
      <c r="B2670" s="5" t="s">
        <v>3586</v>
      </c>
      <c r="C2670" s="5" t="s">
        <v>849</v>
      </c>
      <c r="D2670" s="5" t="s">
        <v>3583</v>
      </c>
      <c r="E2670" s="5" t="s">
        <v>3584</v>
      </c>
      <c r="F2670" s="5" t="s">
        <v>853</v>
      </c>
      <c r="G2670" s="5" t="s">
        <v>3585</v>
      </c>
      <c r="H2670" s="51">
        <v>0</v>
      </c>
      <c r="I2670" s="22">
        <v>0</v>
      </c>
      <c r="J2670" s="22">
        <v>16.28</v>
      </c>
      <c r="K2670" s="22">
        <v>17.170000000000002</v>
      </c>
      <c r="L2670" s="47">
        <v>1000</v>
      </c>
      <c r="M2670" s="22">
        <v>0</v>
      </c>
      <c r="N2670" s="22">
        <v>0</v>
      </c>
    </row>
    <row r="2671" spans="1:14" hidden="1" x14ac:dyDescent="0.25">
      <c r="A2671" s="5" t="s">
        <v>5974</v>
      </c>
      <c r="B2671" s="5" t="s">
        <v>3582</v>
      </c>
      <c r="C2671" s="5" t="s">
        <v>849</v>
      </c>
      <c r="D2671" s="5" t="s">
        <v>3583</v>
      </c>
      <c r="E2671" s="5" t="s">
        <v>3584</v>
      </c>
      <c r="F2671" s="5" t="s">
        <v>853</v>
      </c>
      <c r="G2671" s="5" t="s">
        <v>3588</v>
      </c>
      <c r="H2671" s="51">
        <v>0</v>
      </c>
      <c r="I2671" s="22">
        <v>0</v>
      </c>
      <c r="J2671" s="22">
        <v>5.01</v>
      </c>
      <c r="K2671" s="22">
        <v>5.44</v>
      </c>
      <c r="L2671" s="47">
        <v>1000</v>
      </c>
      <c r="M2671" s="22">
        <v>0</v>
      </c>
      <c r="N2671" s="22">
        <v>0</v>
      </c>
    </row>
    <row r="2672" spans="1:14" hidden="1" x14ac:dyDescent="0.25">
      <c r="A2672" s="5" t="s">
        <v>5975</v>
      </c>
      <c r="B2672" s="5" t="s">
        <v>3586</v>
      </c>
      <c r="C2672" s="5" t="s">
        <v>849</v>
      </c>
      <c r="D2672" s="5" t="s">
        <v>3583</v>
      </c>
      <c r="E2672" s="5" t="s">
        <v>3584</v>
      </c>
      <c r="F2672" s="5" t="s">
        <v>853</v>
      </c>
      <c r="G2672" s="5" t="s">
        <v>3603</v>
      </c>
      <c r="H2672" s="51">
        <v>0</v>
      </c>
      <c r="I2672" s="22">
        <v>0</v>
      </c>
      <c r="J2672" s="22">
        <v>6224.66</v>
      </c>
      <c r="K2672" s="22">
        <v>8667.49</v>
      </c>
      <c r="L2672" s="47">
        <v>1000</v>
      </c>
      <c r="M2672" s="22">
        <v>0</v>
      </c>
      <c r="N2672" s="22">
        <v>0</v>
      </c>
    </row>
    <row r="2673" spans="1:14" hidden="1" x14ac:dyDescent="0.25">
      <c r="A2673" s="5" t="s">
        <v>5976</v>
      </c>
      <c r="B2673" s="5" t="s">
        <v>3582</v>
      </c>
      <c r="C2673" s="5" t="s">
        <v>849</v>
      </c>
      <c r="D2673" s="5" t="s">
        <v>3583</v>
      </c>
      <c r="E2673" s="5" t="s">
        <v>3584</v>
      </c>
      <c r="F2673" s="5" t="s">
        <v>853</v>
      </c>
      <c r="G2673" s="5" t="s">
        <v>3603</v>
      </c>
      <c r="H2673" s="51">
        <v>0</v>
      </c>
      <c r="I2673" s="22">
        <v>0</v>
      </c>
      <c r="J2673" s="22">
        <v>0</v>
      </c>
      <c r="K2673" s="22">
        <v>229.77</v>
      </c>
      <c r="L2673" s="47">
        <v>1000</v>
      </c>
      <c r="M2673" s="22">
        <v>0</v>
      </c>
      <c r="N2673" s="22">
        <v>0</v>
      </c>
    </row>
    <row r="2674" spans="1:14" hidden="1" x14ac:dyDescent="0.25">
      <c r="A2674" s="5" t="s">
        <v>5977</v>
      </c>
      <c r="B2674" s="5" t="s">
        <v>3582</v>
      </c>
      <c r="C2674" s="5" t="s">
        <v>849</v>
      </c>
      <c r="D2674" s="5" t="s">
        <v>3583</v>
      </c>
      <c r="E2674" s="5" t="s">
        <v>3584</v>
      </c>
      <c r="F2674" s="5" t="s">
        <v>853</v>
      </c>
      <c r="G2674" s="5" t="s">
        <v>3603</v>
      </c>
      <c r="H2674" s="51">
        <v>0</v>
      </c>
      <c r="I2674" s="22">
        <v>0</v>
      </c>
      <c r="J2674" s="22">
        <v>0</v>
      </c>
      <c r="K2674" s="22">
        <v>162.49</v>
      </c>
      <c r="L2674" s="47">
        <v>1000</v>
      </c>
      <c r="M2674" s="22">
        <v>0</v>
      </c>
      <c r="N2674" s="22">
        <v>0</v>
      </c>
    </row>
    <row r="2675" spans="1:14" hidden="1" x14ac:dyDescent="0.25">
      <c r="A2675" s="5" t="s">
        <v>5978</v>
      </c>
      <c r="B2675" s="5" t="s">
        <v>3582</v>
      </c>
      <c r="C2675" s="5" t="s">
        <v>849</v>
      </c>
      <c r="D2675" s="5" t="s">
        <v>3583</v>
      </c>
      <c r="E2675" s="5" t="s">
        <v>3584</v>
      </c>
      <c r="F2675" s="5" t="s">
        <v>853</v>
      </c>
      <c r="G2675" s="5" t="s">
        <v>3603</v>
      </c>
      <c r="H2675" s="51">
        <v>0</v>
      </c>
      <c r="I2675" s="22">
        <v>0</v>
      </c>
      <c r="J2675" s="22">
        <v>0</v>
      </c>
      <c r="K2675" s="22">
        <v>265.69</v>
      </c>
      <c r="L2675" s="47">
        <v>1000</v>
      </c>
      <c r="M2675" s="22">
        <v>0</v>
      </c>
      <c r="N2675" s="22">
        <v>0</v>
      </c>
    </row>
    <row r="2676" spans="1:14" hidden="1" x14ac:dyDescent="0.25">
      <c r="A2676" s="5" t="s">
        <v>5979</v>
      </c>
      <c r="B2676" s="5" t="s">
        <v>3582</v>
      </c>
      <c r="C2676" s="5" t="s">
        <v>849</v>
      </c>
      <c r="D2676" s="5" t="s">
        <v>3583</v>
      </c>
      <c r="E2676" s="5" t="s">
        <v>3584</v>
      </c>
      <c r="F2676" s="5" t="s">
        <v>853</v>
      </c>
      <c r="G2676" s="5" t="s">
        <v>3603</v>
      </c>
      <c r="H2676" s="51">
        <v>0</v>
      </c>
      <c r="I2676" s="22">
        <v>0</v>
      </c>
      <c r="J2676" s="22">
        <v>1014.37</v>
      </c>
      <c r="K2676" s="22">
        <v>1030.1400000000001</v>
      </c>
      <c r="L2676" s="47">
        <v>1000</v>
      </c>
      <c r="M2676" s="22">
        <v>0</v>
      </c>
      <c r="N2676" s="22">
        <v>0</v>
      </c>
    </row>
    <row r="2677" spans="1:14" hidden="1" x14ac:dyDescent="0.25">
      <c r="A2677" s="5" t="s">
        <v>5980</v>
      </c>
      <c r="B2677" s="5" t="s">
        <v>3582</v>
      </c>
      <c r="C2677" s="5" t="s">
        <v>849</v>
      </c>
      <c r="D2677" s="5" t="s">
        <v>3583</v>
      </c>
      <c r="E2677" s="5" t="s">
        <v>3584</v>
      </c>
      <c r="F2677" s="5" t="s">
        <v>853</v>
      </c>
      <c r="G2677" s="5" t="s">
        <v>3603</v>
      </c>
      <c r="H2677" s="51">
        <v>0</v>
      </c>
      <c r="I2677" s="22">
        <v>0</v>
      </c>
      <c r="J2677" s="22">
        <v>0</v>
      </c>
      <c r="K2677" s="22">
        <v>162.49</v>
      </c>
      <c r="L2677" s="47">
        <v>1000</v>
      </c>
      <c r="M2677" s="22">
        <v>0</v>
      </c>
      <c r="N2677" s="22">
        <v>0</v>
      </c>
    </row>
    <row r="2678" spans="1:14" hidden="1" x14ac:dyDescent="0.25">
      <c r="A2678" s="5" t="s">
        <v>5981</v>
      </c>
      <c r="B2678" s="5" t="s">
        <v>3582</v>
      </c>
      <c r="C2678" s="5" t="s">
        <v>849</v>
      </c>
      <c r="D2678" s="5" t="s">
        <v>3583</v>
      </c>
      <c r="E2678" s="5" t="s">
        <v>3584</v>
      </c>
      <c r="F2678" s="5" t="s">
        <v>853</v>
      </c>
      <c r="G2678" s="5" t="s">
        <v>3603</v>
      </c>
      <c r="H2678" s="51">
        <v>0</v>
      </c>
      <c r="I2678" s="22">
        <v>0</v>
      </c>
      <c r="J2678" s="22">
        <v>0</v>
      </c>
      <c r="K2678" s="22">
        <v>265.69</v>
      </c>
      <c r="L2678" s="47">
        <v>1000</v>
      </c>
      <c r="M2678" s="22">
        <v>0</v>
      </c>
      <c r="N2678" s="22">
        <v>0</v>
      </c>
    </row>
    <row r="2679" spans="1:14" hidden="1" x14ac:dyDescent="0.25">
      <c r="A2679" s="5" t="s">
        <v>5982</v>
      </c>
      <c r="B2679" s="5" t="s">
        <v>3582</v>
      </c>
      <c r="C2679" s="5" t="s">
        <v>849</v>
      </c>
      <c r="D2679" s="5" t="s">
        <v>3583</v>
      </c>
      <c r="E2679" s="5" t="s">
        <v>3584</v>
      </c>
      <c r="F2679" s="5" t="s">
        <v>853</v>
      </c>
      <c r="G2679" s="5" t="s">
        <v>3603</v>
      </c>
      <c r="H2679" s="51">
        <v>0</v>
      </c>
      <c r="I2679" s="22">
        <v>0</v>
      </c>
      <c r="J2679" s="22">
        <v>0</v>
      </c>
      <c r="K2679" s="22">
        <v>229.77</v>
      </c>
      <c r="L2679" s="47">
        <v>1000</v>
      </c>
      <c r="M2679" s="22">
        <v>0</v>
      </c>
      <c r="N2679" s="22">
        <v>0</v>
      </c>
    </row>
    <row r="2680" spans="1:14" hidden="1" x14ac:dyDescent="0.25">
      <c r="A2680" s="5" t="s">
        <v>5983</v>
      </c>
      <c r="B2680" s="5" t="s">
        <v>3582</v>
      </c>
      <c r="C2680" s="5" t="s">
        <v>849</v>
      </c>
      <c r="D2680" s="5" t="s">
        <v>3583</v>
      </c>
      <c r="E2680" s="5" t="s">
        <v>3584</v>
      </c>
      <c r="F2680" s="5" t="s">
        <v>853</v>
      </c>
      <c r="G2680" s="5" t="s">
        <v>3588</v>
      </c>
      <c r="H2680" s="51">
        <v>0</v>
      </c>
      <c r="I2680" s="22">
        <v>0</v>
      </c>
      <c r="J2680" s="22">
        <v>0</v>
      </c>
      <c r="K2680" s="22">
        <v>201.38</v>
      </c>
      <c r="L2680" s="47">
        <v>1000</v>
      </c>
      <c r="M2680" s="22">
        <v>0</v>
      </c>
      <c r="N2680" s="22">
        <v>0</v>
      </c>
    </row>
    <row r="2681" spans="1:14" hidden="1" x14ac:dyDescent="0.25">
      <c r="A2681" s="5" t="s">
        <v>5984</v>
      </c>
      <c r="B2681" s="5" t="s">
        <v>3586</v>
      </c>
      <c r="C2681" s="5" t="s">
        <v>849</v>
      </c>
      <c r="D2681" s="5" t="s">
        <v>3583</v>
      </c>
      <c r="E2681" s="5" t="s">
        <v>3584</v>
      </c>
      <c r="F2681" s="5" t="s">
        <v>853</v>
      </c>
      <c r="G2681" s="5" t="s">
        <v>3603</v>
      </c>
      <c r="H2681" s="51">
        <v>0</v>
      </c>
      <c r="I2681" s="22">
        <v>0</v>
      </c>
      <c r="J2681" s="22">
        <v>0</v>
      </c>
      <c r="K2681" s="22">
        <v>1643.66</v>
      </c>
      <c r="L2681" s="47">
        <v>1000</v>
      </c>
      <c r="M2681" s="22">
        <v>0</v>
      </c>
      <c r="N2681" s="22">
        <v>0</v>
      </c>
    </row>
    <row r="2682" spans="1:14" hidden="1" x14ac:dyDescent="0.25">
      <c r="A2682" s="5" t="s">
        <v>5985</v>
      </c>
      <c r="B2682" s="5" t="s">
        <v>3586</v>
      </c>
      <c r="C2682" s="5" t="s">
        <v>849</v>
      </c>
      <c r="D2682" s="5" t="s">
        <v>3583</v>
      </c>
      <c r="E2682" s="5" t="s">
        <v>3584</v>
      </c>
      <c r="F2682" s="5" t="s">
        <v>853</v>
      </c>
      <c r="G2682" s="5" t="s">
        <v>3603</v>
      </c>
      <c r="H2682" s="51">
        <v>0</v>
      </c>
      <c r="I2682" s="22">
        <v>0</v>
      </c>
      <c r="J2682" s="22">
        <v>0</v>
      </c>
      <c r="K2682" s="22">
        <v>1204.48</v>
      </c>
      <c r="L2682" s="47">
        <v>1000</v>
      </c>
      <c r="M2682" s="22">
        <v>0</v>
      </c>
      <c r="N2682" s="22">
        <v>0</v>
      </c>
    </row>
    <row r="2683" spans="1:14" hidden="1" x14ac:dyDescent="0.25">
      <c r="A2683" s="5" t="s">
        <v>5986</v>
      </c>
      <c r="B2683" s="5" t="s">
        <v>3586</v>
      </c>
      <c r="C2683" s="5" t="s">
        <v>849</v>
      </c>
      <c r="D2683" s="5" t="s">
        <v>3583</v>
      </c>
      <c r="E2683" s="5" t="s">
        <v>3584</v>
      </c>
      <c r="F2683" s="5" t="s">
        <v>853</v>
      </c>
      <c r="G2683" s="5" t="s">
        <v>3603</v>
      </c>
      <c r="H2683" s="51">
        <v>0</v>
      </c>
      <c r="I2683" s="22">
        <v>0</v>
      </c>
      <c r="J2683" s="22">
        <v>0</v>
      </c>
      <c r="K2683" s="22">
        <v>1608.33</v>
      </c>
      <c r="L2683" s="47">
        <v>1000</v>
      </c>
      <c r="M2683" s="22">
        <v>0</v>
      </c>
      <c r="N2683" s="22">
        <v>0</v>
      </c>
    </row>
    <row r="2684" spans="1:14" hidden="1" x14ac:dyDescent="0.25">
      <c r="A2684" s="5" t="s">
        <v>5987</v>
      </c>
      <c r="B2684" s="5" t="s">
        <v>3582</v>
      </c>
      <c r="C2684" s="5" t="s">
        <v>849</v>
      </c>
      <c r="D2684" s="5" t="s">
        <v>3583</v>
      </c>
      <c r="E2684" s="5" t="s">
        <v>3584</v>
      </c>
      <c r="F2684" s="5" t="s">
        <v>853</v>
      </c>
      <c r="G2684" s="5" t="s">
        <v>3588</v>
      </c>
      <c r="H2684" s="51">
        <v>0</v>
      </c>
      <c r="I2684" s="22">
        <v>0</v>
      </c>
      <c r="J2684" s="22">
        <v>158.74</v>
      </c>
      <c r="K2684" s="22">
        <v>178.01</v>
      </c>
      <c r="L2684" s="47">
        <v>1000</v>
      </c>
      <c r="M2684" s="22">
        <v>0</v>
      </c>
      <c r="N2684" s="22">
        <v>0</v>
      </c>
    </row>
    <row r="2685" spans="1:14" hidden="1" x14ac:dyDescent="0.25">
      <c r="A2685" s="5" t="s">
        <v>5988</v>
      </c>
      <c r="B2685" s="5" t="s">
        <v>3582</v>
      </c>
      <c r="C2685" s="5" t="s">
        <v>849</v>
      </c>
      <c r="D2685" s="5" t="s">
        <v>3583</v>
      </c>
      <c r="E2685" s="5" t="s">
        <v>3584</v>
      </c>
      <c r="F2685" s="5" t="s">
        <v>853</v>
      </c>
      <c r="G2685" s="5" t="s">
        <v>3603</v>
      </c>
      <c r="H2685" s="51">
        <v>0</v>
      </c>
      <c r="I2685" s="22">
        <v>0</v>
      </c>
      <c r="J2685" s="22">
        <v>0</v>
      </c>
      <c r="K2685" s="22">
        <v>738.43</v>
      </c>
      <c r="L2685" s="47">
        <v>1000</v>
      </c>
      <c r="M2685" s="22">
        <v>0</v>
      </c>
      <c r="N2685" s="22">
        <v>0</v>
      </c>
    </row>
    <row r="2686" spans="1:14" hidden="1" x14ac:dyDescent="0.25">
      <c r="A2686" s="5" t="s">
        <v>5989</v>
      </c>
      <c r="B2686" s="5" t="s">
        <v>3586</v>
      </c>
      <c r="C2686" s="5" t="s">
        <v>849</v>
      </c>
      <c r="D2686" s="5" t="s">
        <v>3583</v>
      </c>
      <c r="E2686" s="5" t="s">
        <v>3584</v>
      </c>
      <c r="F2686" s="5" t="s">
        <v>853</v>
      </c>
      <c r="G2686" s="5" t="s">
        <v>3603</v>
      </c>
      <c r="H2686" s="51">
        <v>0</v>
      </c>
      <c r="I2686" s="22">
        <v>0</v>
      </c>
      <c r="J2686" s="22">
        <v>0</v>
      </c>
      <c r="K2686" s="22">
        <v>13088.06</v>
      </c>
      <c r="L2686" s="47">
        <v>1000</v>
      </c>
      <c r="M2686" s="22">
        <v>0</v>
      </c>
      <c r="N2686" s="22">
        <v>0</v>
      </c>
    </row>
    <row r="2687" spans="1:14" hidden="1" x14ac:dyDescent="0.25">
      <c r="A2687" s="5" t="s">
        <v>5990</v>
      </c>
      <c r="B2687" s="5" t="s">
        <v>3586</v>
      </c>
      <c r="C2687" s="5" t="s">
        <v>849</v>
      </c>
      <c r="D2687" s="5" t="s">
        <v>3583</v>
      </c>
      <c r="E2687" s="5" t="s">
        <v>3584</v>
      </c>
      <c r="F2687" s="5" t="s">
        <v>853</v>
      </c>
      <c r="G2687" s="5" t="s">
        <v>3603</v>
      </c>
      <c r="H2687" s="51">
        <v>0</v>
      </c>
      <c r="I2687" s="22">
        <v>0</v>
      </c>
      <c r="J2687" s="22">
        <v>0</v>
      </c>
      <c r="K2687" s="22">
        <v>13707.91</v>
      </c>
      <c r="L2687" s="47">
        <v>1000</v>
      </c>
      <c r="M2687" s="22">
        <v>0</v>
      </c>
      <c r="N2687" s="22">
        <v>0</v>
      </c>
    </row>
    <row r="2688" spans="1:14" hidden="1" x14ac:dyDescent="0.25">
      <c r="A2688" s="5" t="s">
        <v>5991</v>
      </c>
      <c r="B2688" s="5" t="s">
        <v>3586</v>
      </c>
      <c r="C2688" s="5" t="s">
        <v>849</v>
      </c>
      <c r="D2688" s="5" t="s">
        <v>3583</v>
      </c>
      <c r="E2688" s="5" t="s">
        <v>3584</v>
      </c>
      <c r="F2688" s="5" t="s">
        <v>853</v>
      </c>
      <c r="G2688" s="5" t="s">
        <v>3603</v>
      </c>
      <c r="H2688" s="51">
        <v>0</v>
      </c>
      <c r="I2688" s="22">
        <v>0</v>
      </c>
      <c r="J2688" s="22">
        <v>0</v>
      </c>
      <c r="K2688" s="22">
        <v>8483.11</v>
      </c>
      <c r="L2688" s="47">
        <v>1000</v>
      </c>
      <c r="M2688" s="22">
        <v>0</v>
      </c>
      <c r="N2688" s="22">
        <v>0</v>
      </c>
    </row>
    <row r="2689" spans="1:14" hidden="1" x14ac:dyDescent="0.25">
      <c r="A2689" s="5" t="s">
        <v>5992</v>
      </c>
      <c r="B2689" s="5" t="s">
        <v>3586</v>
      </c>
      <c r="C2689" s="5" t="s">
        <v>849</v>
      </c>
      <c r="D2689" s="5" t="s">
        <v>3583</v>
      </c>
      <c r="E2689" s="5" t="s">
        <v>3584</v>
      </c>
      <c r="F2689" s="5" t="s">
        <v>851</v>
      </c>
      <c r="G2689" s="5" t="s">
        <v>3585</v>
      </c>
      <c r="H2689" s="51">
        <v>11700</v>
      </c>
      <c r="I2689" s="22">
        <v>28513.11</v>
      </c>
      <c r="J2689" s="22">
        <v>2437.02</v>
      </c>
      <c r="K2689" s="22">
        <v>2482.35</v>
      </c>
      <c r="L2689" s="47">
        <v>1000</v>
      </c>
      <c r="M2689" s="22">
        <v>28513.11</v>
      </c>
      <c r="N2689" s="22">
        <v>0</v>
      </c>
    </row>
    <row r="2690" spans="1:14" hidden="1" x14ac:dyDescent="0.25">
      <c r="A2690" s="5" t="s">
        <v>5993</v>
      </c>
      <c r="B2690" s="5" t="s">
        <v>3586</v>
      </c>
      <c r="C2690" s="5" t="s">
        <v>849</v>
      </c>
      <c r="D2690" s="5" t="s">
        <v>3583</v>
      </c>
      <c r="E2690" s="5" t="s">
        <v>3584</v>
      </c>
      <c r="F2690" s="5" t="s">
        <v>851</v>
      </c>
      <c r="G2690" s="5" t="s">
        <v>3585</v>
      </c>
      <c r="H2690" s="51">
        <v>11200</v>
      </c>
      <c r="I2690" s="22">
        <v>30445.32</v>
      </c>
      <c r="J2690" s="22">
        <v>2718.33</v>
      </c>
      <c r="K2690" s="22">
        <v>2803.06</v>
      </c>
      <c r="L2690" s="47">
        <v>1000</v>
      </c>
      <c r="M2690" s="22">
        <v>30445.32</v>
      </c>
      <c r="N2690" s="22">
        <v>0</v>
      </c>
    </row>
    <row r="2691" spans="1:14" hidden="1" x14ac:dyDescent="0.25">
      <c r="A2691" s="5" t="s">
        <v>5994</v>
      </c>
      <c r="B2691" s="5" t="s">
        <v>3586</v>
      </c>
      <c r="C2691" s="5" t="s">
        <v>849</v>
      </c>
      <c r="D2691" s="5" t="s">
        <v>3583</v>
      </c>
      <c r="E2691" s="5" t="s">
        <v>3584</v>
      </c>
      <c r="F2691" s="5" t="s">
        <v>853</v>
      </c>
      <c r="G2691" s="5" t="s">
        <v>3603</v>
      </c>
      <c r="H2691" s="51">
        <v>0</v>
      </c>
      <c r="I2691" s="22">
        <v>0</v>
      </c>
      <c r="J2691" s="22">
        <v>0</v>
      </c>
      <c r="K2691" s="22">
        <v>1558.25</v>
      </c>
      <c r="L2691" s="47">
        <v>1000</v>
      </c>
      <c r="M2691" s="22">
        <v>0</v>
      </c>
      <c r="N2691" s="22">
        <v>0</v>
      </c>
    </row>
    <row r="2692" spans="1:14" hidden="1" x14ac:dyDescent="0.25">
      <c r="A2692" s="5" t="s">
        <v>5995</v>
      </c>
      <c r="B2692" s="5" t="s">
        <v>3592</v>
      </c>
      <c r="C2692" s="5" t="s">
        <v>849</v>
      </c>
      <c r="D2692" s="5" t="s">
        <v>3583</v>
      </c>
      <c r="E2692" s="5" t="s">
        <v>3584</v>
      </c>
      <c r="F2692" s="5" t="s">
        <v>853</v>
      </c>
      <c r="G2692" s="5" t="s">
        <v>3603</v>
      </c>
      <c r="H2692" s="51">
        <v>0</v>
      </c>
      <c r="I2692" s="22">
        <v>0</v>
      </c>
      <c r="J2692" s="22">
        <v>0</v>
      </c>
      <c r="K2692" s="22">
        <v>1354.31</v>
      </c>
      <c r="L2692" s="47">
        <v>1000</v>
      </c>
      <c r="M2692" s="22">
        <v>0</v>
      </c>
      <c r="N2692" s="22">
        <v>0</v>
      </c>
    </row>
    <row r="2693" spans="1:14" hidden="1" x14ac:dyDescent="0.25">
      <c r="A2693" s="5" t="s">
        <v>5996</v>
      </c>
      <c r="B2693" s="5" t="s">
        <v>3586</v>
      </c>
      <c r="C2693" s="5" t="s">
        <v>849</v>
      </c>
      <c r="D2693" s="5" t="s">
        <v>3583</v>
      </c>
      <c r="E2693" s="5" t="s">
        <v>3584</v>
      </c>
      <c r="F2693" s="5" t="s">
        <v>853</v>
      </c>
      <c r="G2693" s="5" t="s">
        <v>3588</v>
      </c>
      <c r="H2693" s="51">
        <v>0</v>
      </c>
      <c r="I2693" s="22">
        <v>0</v>
      </c>
      <c r="J2693" s="22">
        <v>55.92</v>
      </c>
      <c r="K2693" s="22">
        <v>58.98</v>
      </c>
      <c r="L2693" s="47">
        <v>1000</v>
      </c>
      <c r="M2693" s="22">
        <v>0</v>
      </c>
      <c r="N2693" s="22">
        <v>0</v>
      </c>
    </row>
    <row r="2694" spans="1:14" hidden="1" x14ac:dyDescent="0.25">
      <c r="A2694" s="5" t="s">
        <v>5997</v>
      </c>
      <c r="B2694" s="5" t="s">
        <v>3582</v>
      </c>
      <c r="C2694" s="5" t="s">
        <v>849</v>
      </c>
      <c r="D2694" s="5" t="s">
        <v>3583</v>
      </c>
      <c r="E2694" s="5" t="s">
        <v>3584</v>
      </c>
      <c r="F2694" s="5" t="s">
        <v>853</v>
      </c>
      <c r="G2694" s="5" t="s">
        <v>3588</v>
      </c>
      <c r="H2694" s="51">
        <v>0</v>
      </c>
      <c r="I2694" s="22">
        <v>0</v>
      </c>
      <c r="J2694" s="22">
        <v>377.37</v>
      </c>
      <c r="K2694" s="22">
        <v>409.96</v>
      </c>
      <c r="L2694" s="47">
        <v>1000</v>
      </c>
      <c r="M2694" s="22">
        <v>0</v>
      </c>
      <c r="N2694" s="22">
        <v>0</v>
      </c>
    </row>
    <row r="2695" spans="1:14" hidden="1" x14ac:dyDescent="0.25">
      <c r="A2695" s="5" t="s">
        <v>5998</v>
      </c>
      <c r="B2695" s="5" t="s">
        <v>3582</v>
      </c>
      <c r="C2695" s="5" t="s">
        <v>849</v>
      </c>
      <c r="D2695" s="5" t="s">
        <v>3583</v>
      </c>
      <c r="E2695" s="5" t="s">
        <v>3584</v>
      </c>
      <c r="F2695" s="5" t="s">
        <v>853</v>
      </c>
      <c r="G2695" s="5" t="s">
        <v>3603</v>
      </c>
      <c r="H2695" s="51">
        <v>0</v>
      </c>
      <c r="I2695" s="22">
        <v>0</v>
      </c>
      <c r="J2695" s="22">
        <v>3233.48</v>
      </c>
      <c r="K2695" s="22">
        <v>2955.09</v>
      </c>
      <c r="L2695" s="47">
        <v>1000</v>
      </c>
      <c r="M2695" s="22">
        <v>0</v>
      </c>
      <c r="N2695" s="22">
        <v>0</v>
      </c>
    </row>
    <row r="2696" spans="1:14" hidden="1" x14ac:dyDescent="0.25">
      <c r="A2696" s="5" t="s">
        <v>5998</v>
      </c>
      <c r="B2696" s="5" t="s">
        <v>3586</v>
      </c>
      <c r="C2696" s="5" t="s">
        <v>849</v>
      </c>
      <c r="D2696" s="5" t="s">
        <v>3583</v>
      </c>
      <c r="E2696" s="5" t="s">
        <v>3584</v>
      </c>
      <c r="F2696" s="5" t="s">
        <v>853</v>
      </c>
      <c r="G2696" s="5" t="s">
        <v>3603</v>
      </c>
      <c r="H2696" s="51">
        <v>0</v>
      </c>
      <c r="I2696" s="22">
        <v>0</v>
      </c>
      <c r="J2696" s="22">
        <v>3323.74</v>
      </c>
      <c r="K2696" s="22">
        <v>2961.28</v>
      </c>
      <c r="L2696" s="47">
        <v>1000</v>
      </c>
      <c r="M2696" s="22">
        <v>0</v>
      </c>
      <c r="N2696" s="22">
        <v>0</v>
      </c>
    </row>
    <row r="2697" spans="1:14" hidden="1" x14ac:dyDescent="0.25">
      <c r="A2697" s="5" t="s">
        <v>5999</v>
      </c>
      <c r="B2697" s="5" t="s">
        <v>3582</v>
      </c>
      <c r="C2697" s="5" t="s">
        <v>849</v>
      </c>
      <c r="D2697" s="5" t="s">
        <v>3583</v>
      </c>
      <c r="E2697" s="5" t="s">
        <v>3584</v>
      </c>
      <c r="F2697" s="5" t="s">
        <v>853</v>
      </c>
      <c r="G2697" s="5" t="s">
        <v>3603</v>
      </c>
      <c r="H2697" s="51">
        <v>0</v>
      </c>
      <c r="I2697" s="22">
        <v>0</v>
      </c>
      <c r="J2697" s="22">
        <v>0</v>
      </c>
      <c r="K2697" s="22">
        <v>2071.27</v>
      </c>
      <c r="L2697" s="47">
        <v>1000</v>
      </c>
      <c r="M2697" s="22">
        <v>0</v>
      </c>
      <c r="N2697" s="22">
        <v>0</v>
      </c>
    </row>
    <row r="2698" spans="1:14" hidden="1" x14ac:dyDescent="0.25">
      <c r="A2698" s="5" t="s">
        <v>5999</v>
      </c>
      <c r="B2698" s="5" t="s">
        <v>3586</v>
      </c>
      <c r="C2698" s="5" t="s">
        <v>849</v>
      </c>
      <c r="D2698" s="5" t="s">
        <v>3583</v>
      </c>
      <c r="E2698" s="5" t="s">
        <v>3584</v>
      </c>
      <c r="F2698" s="5" t="s">
        <v>853</v>
      </c>
      <c r="G2698" s="5" t="s">
        <v>3603</v>
      </c>
      <c r="H2698" s="51">
        <v>0</v>
      </c>
      <c r="I2698" s="22">
        <v>0</v>
      </c>
      <c r="J2698" s="22">
        <v>2441.1799999999998</v>
      </c>
      <c r="K2698" s="22">
        <v>1936.78</v>
      </c>
      <c r="L2698" s="47">
        <v>1000</v>
      </c>
      <c r="M2698" s="22">
        <v>0</v>
      </c>
      <c r="N2698" s="22">
        <v>0</v>
      </c>
    </row>
    <row r="2699" spans="1:14" hidden="1" x14ac:dyDescent="0.25">
      <c r="A2699" s="5" t="s">
        <v>6000</v>
      </c>
      <c r="B2699" s="5" t="s">
        <v>3582</v>
      </c>
      <c r="C2699" s="5" t="s">
        <v>849</v>
      </c>
      <c r="D2699" s="5" t="s">
        <v>3583</v>
      </c>
      <c r="E2699" s="5" t="s">
        <v>3584</v>
      </c>
      <c r="F2699" s="5" t="s">
        <v>853</v>
      </c>
      <c r="G2699" s="5" t="s">
        <v>3603</v>
      </c>
      <c r="H2699" s="51">
        <v>0</v>
      </c>
      <c r="I2699" s="22">
        <v>0</v>
      </c>
      <c r="J2699" s="22">
        <v>0</v>
      </c>
      <c r="K2699" s="22">
        <v>349.15</v>
      </c>
      <c r="L2699" s="47">
        <v>1000</v>
      </c>
      <c r="M2699" s="22">
        <v>0</v>
      </c>
      <c r="N2699" s="22">
        <v>0</v>
      </c>
    </row>
    <row r="2700" spans="1:14" hidden="1" x14ac:dyDescent="0.25">
      <c r="A2700" s="5" t="s">
        <v>6000</v>
      </c>
      <c r="B2700" s="5" t="s">
        <v>3586</v>
      </c>
      <c r="C2700" s="5" t="s">
        <v>849</v>
      </c>
      <c r="D2700" s="5" t="s">
        <v>3583</v>
      </c>
      <c r="E2700" s="5" t="s">
        <v>3584</v>
      </c>
      <c r="F2700" s="5" t="s">
        <v>853</v>
      </c>
      <c r="G2700" s="5" t="s">
        <v>3603</v>
      </c>
      <c r="H2700" s="51">
        <v>0</v>
      </c>
      <c r="I2700" s="22">
        <v>0</v>
      </c>
      <c r="J2700" s="22">
        <v>0</v>
      </c>
      <c r="K2700" s="22">
        <v>356.05</v>
      </c>
      <c r="L2700" s="47">
        <v>1000</v>
      </c>
      <c r="M2700" s="22">
        <v>0</v>
      </c>
      <c r="N2700" s="22">
        <v>0</v>
      </c>
    </row>
    <row r="2701" spans="1:14" hidden="1" x14ac:dyDescent="0.25">
      <c r="A2701" s="5" t="s">
        <v>6001</v>
      </c>
      <c r="B2701" s="5" t="s">
        <v>3582</v>
      </c>
      <c r="C2701" s="5" t="s">
        <v>849</v>
      </c>
      <c r="D2701" s="5" t="s">
        <v>3583</v>
      </c>
      <c r="E2701" s="5" t="s">
        <v>3584</v>
      </c>
      <c r="F2701" s="5" t="s">
        <v>853</v>
      </c>
      <c r="G2701" s="5" t="s">
        <v>3603</v>
      </c>
      <c r="H2701" s="51">
        <v>0</v>
      </c>
      <c r="I2701" s="22">
        <v>0</v>
      </c>
      <c r="J2701" s="22">
        <v>0</v>
      </c>
      <c r="K2701" s="22">
        <v>368.48</v>
      </c>
      <c r="L2701" s="47">
        <v>1000</v>
      </c>
      <c r="M2701" s="22">
        <v>0</v>
      </c>
      <c r="N2701" s="22">
        <v>0</v>
      </c>
    </row>
    <row r="2702" spans="1:14" hidden="1" x14ac:dyDescent="0.25">
      <c r="A2702" s="5" t="s">
        <v>6001</v>
      </c>
      <c r="B2702" s="5" t="s">
        <v>3586</v>
      </c>
      <c r="C2702" s="5" t="s">
        <v>849</v>
      </c>
      <c r="D2702" s="5" t="s">
        <v>3583</v>
      </c>
      <c r="E2702" s="5" t="s">
        <v>3584</v>
      </c>
      <c r="F2702" s="5" t="s">
        <v>853</v>
      </c>
      <c r="G2702" s="5" t="s">
        <v>3603</v>
      </c>
      <c r="H2702" s="51">
        <v>0</v>
      </c>
      <c r="I2702" s="22">
        <v>0</v>
      </c>
      <c r="J2702" s="22">
        <v>0</v>
      </c>
      <c r="K2702" s="22">
        <v>631.62</v>
      </c>
      <c r="L2702" s="47">
        <v>1000</v>
      </c>
      <c r="M2702" s="22">
        <v>0</v>
      </c>
      <c r="N2702" s="22">
        <v>0</v>
      </c>
    </row>
    <row r="2703" spans="1:14" hidden="1" x14ac:dyDescent="0.25">
      <c r="A2703" s="5" t="s">
        <v>6002</v>
      </c>
      <c r="B2703" s="5" t="s">
        <v>3582</v>
      </c>
      <c r="C2703" s="5" t="s">
        <v>849</v>
      </c>
      <c r="D2703" s="5" t="s">
        <v>3583</v>
      </c>
      <c r="E2703" s="5" t="s">
        <v>3584</v>
      </c>
      <c r="F2703" s="5" t="s">
        <v>853</v>
      </c>
      <c r="G2703" s="5" t="s">
        <v>3603</v>
      </c>
      <c r="H2703" s="51">
        <v>0</v>
      </c>
      <c r="I2703" s="22">
        <v>0</v>
      </c>
      <c r="J2703" s="22">
        <v>0</v>
      </c>
      <c r="K2703" s="22">
        <v>488.25</v>
      </c>
      <c r="L2703" s="47">
        <v>1000</v>
      </c>
      <c r="M2703" s="22">
        <v>0</v>
      </c>
      <c r="N2703" s="22">
        <v>0</v>
      </c>
    </row>
    <row r="2704" spans="1:14" hidden="1" x14ac:dyDescent="0.25">
      <c r="A2704" s="5" t="s">
        <v>6002</v>
      </c>
      <c r="B2704" s="5" t="s">
        <v>3586</v>
      </c>
      <c r="C2704" s="5" t="s">
        <v>849</v>
      </c>
      <c r="D2704" s="5" t="s">
        <v>3583</v>
      </c>
      <c r="E2704" s="5" t="s">
        <v>3584</v>
      </c>
      <c r="F2704" s="5" t="s">
        <v>853</v>
      </c>
      <c r="G2704" s="5" t="s">
        <v>3603</v>
      </c>
      <c r="H2704" s="51">
        <v>0</v>
      </c>
      <c r="I2704" s="22">
        <v>0</v>
      </c>
      <c r="J2704" s="22">
        <v>0</v>
      </c>
      <c r="K2704" s="22">
        <v>474.59</v>
      </c>
      <c r="L2704" s="47">
        <v>1000</v>
      </c>
      <c r="M2704" s="22">
        <v>0</v>
      </c>
      <c r="N2704" s="22">
        <v>0</v>
      </c>
    </row>
    <row r="2705" spans="1:14" hidden="1" x14ac:dyDescent="0.25">
      <c r="A2705" s="5" t="s">
        <v>6003</v>
      </c>
      <c r="B2705" s="5" t="s">
        <v>3582</v>
      </c>
      <c r="C2705" s="5" t="s">
        <v>849</v>
      </c>
      <c r="D2705" s="5" t="s">
        <v>3583</v>
      </c>
      <c r="E2705" s="5" t="s">
        <v>3584</v>
      </c>
      <c r="F2705" s="5" t="s">
        <v>853</v>
      </c>
      <c r="G2705" s="5" t="s">
        <v>3603</v>
      </c>
      <c r="H2705" s="51">
        <v>0</v>
      </c>
      <c r="I2705" s="22">
        <v>0</v>
      </c>
      <c r="J2705" s="22">
        <v>0</v>
      </c>
      <c r="K2705" s="22">
        <v>654.47</v>
      </c>
      <c r="L2705" s="47">
        <v>1000</v>
      </c>
      <c r="M2705" s="22">
        <v>0</v>
      </c>
      <c r="N2705" s="22">
        <v>0</v>
      </c>
    </row>
    <row r="2706" spans="1:14" hidden="1" x14ac:dyDescent="0.25">
      <c r="A2706" s="5" t="s">
        <v>6003</v>
      </c>
      <c r="B2706" s="5" t="s">
        <v>3586</v>
      </c>
      <c r="C2706" s="5" t="s">
        <v>849</v>
      </c>
      <c r="D2706" s="5" t="s">
        <v>3583</v>
      </c>
      <c r="E2706" s="5" t="s">
        <v>3584</v>
      </c>
      <c r="F2706" s="5" t="s">
        <v>853</v>
      </c>
      <c r="G2706" s="5" t="s">
        <v>3603</v>
      </c>
      <c r="H2706" s="51">
        <v>0</v>
      </c>
      <c r="I2706" s="22">
        <v>0</v>
      </c>
      <c r="J2706" s="22">
        <v>0</v>
      </c>
      <c r="K2706" s="22">
        <v>808.71</v>
      </c>
      <c r="L2706" s="47">
        <v>1000</v>
      </c>
      <c r="M2706" s="22">
        <v>0</v>
      </c>
      <c r="N2706" s="22">
        <v>0</v>
      </c>
    </row>
    <row r="2707" spans="1:14" hidden="1" x14ac:dyDescent="0.25">
      <c r="A2707" s="5" t="s">
        <v>6004</v>
      </c>
      <c r="B2707" s="5" t="s">
        <v>3586</v>
      </c>
      <c r="C2707" s="5" t="s">
        <v>849</v>
      </c>
      <c r="D2707" s="5" t="s">
        <v>3583</v>
      </c>
      <c r="E2707" s="5" t="s">
        <v>3584</v>
      </c>
      <c r="F2707" s="5" t="s">
        <v>853</v>
      </c>
      <c r="G2707" s="5" t="s">
        <v>3603</v>
      </c>
      <c r="H2707" s="51">
        <v>0</v>
      </c>
      <c r="I2707" s="22">
        <v>0</v>
      </c>
      <c r="J2707" s="22">
        <v>0</v>
      </c>
      <c r="K2707" s="22">
        <v>1466.9</v>
      </c>
      <c r="L2707" s="47">
        <v>1000</v>
      </c>
      <c r="M2707" s="22">
        <v>0</v>
      </c>
      <c r="N2707" s="22">
        <v>0</v>
      </c>
    </row>
    <row r="2708" spans="1:14" hidden="1" x14ac:dyDescent="0.25">
      <c r="A2708" s="5" t="s">
        <v>6005</v>
      </c>
      <c r="B2708" s="5" t="s">
        <v>3586</v>
      </c>
      <c r="C2708" s="5" t="s">
        <v>849</v>
      </c>
      <c r="D2708" s="5" t="s">
        <v>3583</v>
      </c>
      <c r="E2708" s="5" t="s">
        <v>3584</v>
      </c>
      <c r="F2708" s="5" t="s">
        <v>853</v>
      </c>
      <c r="G2708" s="5" t="s">
        <v>3603</v>
      </c>
      <c r="H2708" s="51">
        <v>0</v>
      </c>
      <c r="I2708" s="22">
        <v>0</v>
      </c>
      <c r="J2708" s="22">
        <v>0</v>
      </c>
      <c r="K2708" s="22">
        <v>1801.61</v>
      </c>
      <c r="L2708" s="47">
        <v>1000</v>
      </c>
      <c r="M2708" s="22">
        <v>0</v>
      </c>
      <c r="N2708" s="22">
        <v>0</v>
      </c>
    </row>
    <row r="2709" spans="1:14" hidden="1" x14ac:dyDescent="0.25">
      <c r="A2709" s="5" t="s">
        <v>6006</v>
      </c>
      <c r="B2709" s="5" t="s">
        <v>3586</v>
      </c>
      <c r="C2709" s="5" t="s">
        <v>849</v>
      </c>
      <c r="D2709" s="5" t="s">
        <v>3583</v>
      </c>
      <c r="E2709" s="5" t="s">
        <v>3584</v>
      </c>
      <c r="F2709" s="5" t="s">
        <v>853</v>
      </c>
      <c r="G2709" s="5" t="s">
        <v>3603</v>
      </c>
      <c r="H2709" s="51">
        <v>0</v>
      </c>
      <c r="I2709" s="22">
        <v>0</v>
      </c>
      <c r="J2709" s="22">
        <v>0</v>
      </c>
      <c r="K2709" s="22">
        <v>1665.2</v>
      </c>
      <c r="L2709" s="47">
        <v>1000</v>
      </c>
      <c r="M2709" s="22">
        <v>0</v>
      </c>
      <c r="N2709" s="22">
        <v>0</v>
      </c>
    </row>
    <row r="2710" spans="1:14" hidden="1" x14ac:dyDescent="0.25">
      <c r="A2710" s="5" t="s">
        <v>6007</v>
      </c>
      <c r="B2710" s="5" t="s">
        <v>3586</v>
      </c>
      <c r="C2710" s="5" t="s">
        <v>849</v>
      </c>
      <c r="D2710" s="5" t="s">
        <v>3583</v>
      </c>
      <c r="E2710" s="5" t="s">
        <v>3584</v>
      </c>
      <c r="F2710" s="5" t="s">
        <v>853</v>
      </c>
      <c r="G2710" s="5" t="s">
        <v>3603</v>
      </c>
      <c r="H2710" s="51">
        <v>0</v>
      </c>
      <c r="I2710" s="22">
        <v>0</v>
      </c>
      <c r="J2710" s="22">
        <v>0</v>
      </c>
      <c r="K2710" s="22">
        <v>1198.26</v>
      </c>
      <c r="L2710" s="47">
        <v>1000</v>
      </c>
      <c r="M2710" s="22">
        <v>0</v>
      </c>
      <c r="N2710" s="22">
        <v>0</v>
      </c>
    </row>
    <row r="2711" spans="1:14" hidden="1" x14ac:dyDescent="0.25">
      <c r="A2711" s="5" t="s">
        <v>6008</v>
      </c>
      <c r="B2711" s="5" t="s">
        <v>3582</v>
      </c>
      <c r="C2711" s="5" t="s">
        <v>849</v>
      </c>
      <c r="D2711" s="5" t="s">
        <v>3583</v>
      </c>
      <c r="E2711" s="5" t="s">
        <v>3584</v>
      </c>
      <c r="F2711" s="5" t="s">
        <v>853</v>
      </c>
      <c r="G2711" s="5" t="s">
        <v>3603</v>
      </c>
      <c r="H2711" s="51">
        <v>0</v>
      </c>
      <c r="I2711" s="22">
        <v>0</v>
      </c>
      <c r="J2711" s="22">
        <v>0</v>
      </c>
      <c r="K2711" s="22">
        <v>331.78</v>
      </c>
      <c r="L2711" s="47">
        <v>1000</v>
      </c>
      <c r="M2711" s="22">
        <v>0</v>
      </c>
      <c r="N2711" s="22">
        <v>0</v>
      </c>
    </row>
    <row r="2712" spans="1:14" hidden="1" x14ac:dyDescent="0.25">
      <c r="A2712" s="5" t="s">
        <v>6009</v>
      </c>
      <c r="B2712" s="5" t="s">
        <v>3582</v>
      </c>
      <c r="C2712" s="5" t="s">
        <v>849</v>
      </c>
      <c r="D2712" s="5" t="s">
        <v>3583</v>
      </c>
      <c r="E2712" s="5" t="s">
        <v>3584</v>
      </c>
      <c r="F2712" s="5" t="s">
        <v>853</v>
      </c>
      <c r="G2712" s="5" t="s">
        <v>3603</v>
      </c>
      <c r="H2712" s="51">
        <v>0</v>
      </c>
      <c r="I2712" s="22">
        <v>0</v>
      </c>
      <c r="J2712" s="22">
        <v>0</v>
      </c>
      <c r="K2712" s="22">
        <v>161.77000000000001</v>
      </c>
      <c r="L2712" s="47">
        <v>1000</v>
      </c>
      <c r="M2712" s="22">
        <v>0</v>
      </c>
      <c r="N2712" s="22">
        <v>0</v>
      </c>
    </row>
    <row r="2713" spans="1:14" hidden="1" x14ac:dyDescent="0.25">
      <c r="A2713" s="5" t="s">
        <v>6010</v>
      </c>
      <c r="B2713" s="5" t="s">
        <v>3582</v>
      </c>
      <c r="C2713" s="5" t="s">
        <v>849</v>
      </c>
      <c r="D2713" s="5" t="s">
        <v>3583</v>
      </c>
      <c r="E2713" s="5" t="s">
        <v>3584</v>
      </c>
      <c r="F2713" s="5" t="s">
        <v>853</v>
      </c>
      <c r="G2713" s="5" t="s">
        <v>3603</v>
      </c>
      <c r="H2713" s="51">
        <v>0</v>
      </c>
      <c r="I2713" s="22">
        <v>0</v>
      </c>
      <c r="J2713" s="22">
        <v>0</v>
      </c>
      <c r="K2713" s="22">
        <v>161.16999999999999</v>
      </c>
      <c r="L2713" s="47">
        <v>1000</v>
      </c>
      <c r="M2713" s="22">
        <v>0</v>
      </c>
      <c r="N2713" s="22">
        <v>0</v>
      </c>
    </row>
    <row r="2714" spans="1:14" hidden="1" x14ac:dyDescent="0.25">
      <c r="A2714" s="5" t="s">
        <v>6011</v>
      </c>
      <c r="B2714" s="5" t="s">
        <v>3582</v>
      </c>
      <c r="C2714" s="5" t="s">
        <v>849</v>
      </c>
      <c r="D2714" s="5" t="s">
        <v>3583</v>
      </c>
      <c r="E2714" s="5" t="s">
        <v>3584</v>
      </c>
      <c r="F2714" s="5" t="s">
        <v>853</v>
      </c>
      <c r="G2714" s="5" t="s">
        <v>3603</v>
      </c>
      <c r="H2714" s="51">
        <v>0</v>
      </c>
      <c r="I2714" s="22">
        <v>0</v>
      </c>
      <c r="J2714" s="22">
        <v>0</v>
      </c>
      <c r="K2714" s="22">
        <v>231.09</v>
      </c>
      <c r="L2714" s="47">
        <v>1000</v>
      </c>
      <c r="M2714" s="22">
        <v>0</v>
      </c>
      <c r="N2714" s="22">
        <v>0</v>
      </c>
    </row>
    <row r="2715" spans="1:14" x14ac:dyDescent="0.25">
      <c r="A2715" s="5" t="s">
        <v>6012</v>
      </c>
      <c r="B2715" s="5" t="s">
        <v>3590</v>
      </c>
      <c r="C2715" s="5" t="s">
        <v>849</v>
      </c>
      <c r="D2715" s="5" t="s">
        <v>3583</v>
      </c>
      <c r="E2715" s="5" t="s">
        <v>3584</v>
      </c>
      <c r="F2715" s="5" t="s">
        <v>853</v>
      </c>
      <c r="G2715" s="5" t="s">
        <v>3603</v>
      </c>
      <c r="H2715" s="51">
        <v>0</v>
      </c>
      <c r="I2715" s="22">
        <v>0</v>
      </c>
      <c r="J2715" s="22">
        <v>0</v>
      </c>
      <c r="K2715" s="22">
        <v>2383.25</v>
      </c>
      <c r="L2715" s="47">
        <v>1000</v>
      </c>
      <c r="M2715" s="22">
        <v>0</v>
      </c>
      <c r="N2715" s="22">
        <v>0</v>
      </c>
    </row>
    <row r="2716" spans="1:14" x14ac:dyDescent="0.25">
      <c r="A2716" s="5" t="s">
        <v>6013</v>
      </c>
      <c r="B2716" s="5" t="s">
        <v>3590</v>
      </c>
      <c r="C2716" s="5" t="s">
        <v>849</v>
      </c>
      <c r="D2716" s="5" t="s">
        <v>3583</v>
      </c>
      <c r="E2716" s="5" t="s">
        <v>3584</v>
      </c>
      <c r="F2716" s="5" t="s">
        <v>853</v>
      </c>
      <c r="G2716" s="5" t="s">
        <v>3603</v>
      </c>
      <c r="H2716" s="51">
        <v>0</v>
      </c>
      <c r="I2716" s="22">
        <v>0</v>
      </c>
      <c r="J2716" s="22">
        <v>0</v>
      </c>
      <c r="K2716" s="22">
        <v>4137.03</v>
      </c>
      <c r="L2716" s="47">
        <v>1000</v>
      </c>
      <c r="M2716" s="22">
        <v>0</v>
      </c>
      <c r="N2716" s="22">
        <v>0</v>
      </c>
    </row>
    <row r="2717" spans="1:14" x14ac:dyDescent="0.25">
      <c r="A2717" s="5" t="s">
        <v>6014</v>
      </c>
      <c r="B2717" s="5" t="s">
        <v>3590</v>
      </c>
      <c r="C2717" s="5" t="s">
        <v>849</v>
      </c>
      <c r="D2717" s="5" t="s">
        <v>3583</v>
      </c>
      <c r="E2717" s="5" t="s">
        <v>3584</v>
      </c>
      <c r="F2717" s="5" t="s">
        <v>853</v>
      </c>
      <c r="G2717" s="5" t="s">
        <v>3603</v>
      </c>
      <c r="H2717" s="51">
        <v>0</v>
      </c>
      <c r="I2717" s="22">
        <v>0</v>
      </c>
      <c r="J2717" s="22">
        <v>2870.21</v>
      </c>
      <c r="K2717" s="22">
        <v>2571.11</v>
      </c>
      <c r="L2717" s="47">
        <v>1000</v>
      </c>
      <c r="M2717" s="22">
        <v>0</v>
      </c>
      <c r="N2717" s="22">
        <v>0</v>
      </c>
    </row>
    <row r="2718" spans="1:14" x14ac:dyDescent="0.25">
      <c r="A2718" s="5" t="s">
        <v>6015</v>
      </c>
      <c r="B2718" s="5" t="s">
        <v>3590</v>
      </c>
      <c r="C2718" s="5" t="s">
        <v>849</v>
      </c>
      <c r="D2718" s="5" t="s">
        <v>3583</v>
      </c>
      <c r="E2718" s="5" t="s">
        <v>3584</v>
      </c>
      <c r="F2718" s="5" t="s">
        <v>853</v>
      </c>
      <c r="G2718" s="5" t="s">
        <v>3603</v>
      </c>
      <c r="H2718" s="51">
        <v>0</v>
      </c>
      <c r="I2718" s="22">
        <v>0</v>
      </c>
      <c r="J2718" s="22">
        <v>0</v>
      </c>
      <c r="K2718" s="22">
        <v>2082.0700000000002</v>
      </c>
      <c r="L2718" s="47">
        <v>1000</v>
      </c>
      <c r="M2718" s="22">
        <v>0</v>
      </c>
      <c r="N2718" s="22">
        <v>0</v>
      </c>
    </row>
    <row r="2719" spans="1:14" hidden="1" x14ac:dyDescent="0.25">
      <c r="A2719" s="5" t="s">
        <v>6016</v>
      </c>
      <c r="B2719" s="5" t="s">
        <v>3582</v>
      </c>
      <c r="C2719" s="5" t="s">
        <v>849</v>
      </c>
      <c r="D2719" s="5" t="s">
        <v>3583</v>
      </c>
      <c r="E2719" s="5" t="s">
        <v>3584</v>
      </c>
      <c r="F2719" s="5" t="s">
        <v>853</v>
      </c>
      <c r="G2719" s="5" t="s">
        <v>3603</v>
      </c>
      <c r="H2719" s="51">
        <v>0</v>
      </c>
      <c r="I2719" s="22">
        <v>0</v>
      </c>
      <c r="J2719" s="22">
        <v>0</v>
      </c>
      <c r="K2719" s="22">
        <v>771.03</v>
      </c>
      <c r="L2719" s="47">
        <v>1000</v>
      </c>
      <c r="M2719" s="22">
        <v>0</v>
      </c>
      <c r="N2719" s="22">
        <v>0</v>
      </c>
    </row>
    <row r="2720" spans="1:14" hidden="1" x14ac:dyDescent="0.25">
      <c r="A2720" s="5" t="s">
        <v>6016</v>
      </c>
      <c r="B2720" s="5" t="s">
        <v>3586</v>
      </c>
      <c r="C2720" s="5" t="s">
        <v>849</v>
      </c>
      <c r="D2720" s="5" t="s">
        <v>3583</v>
      </c>
      <c r="E2720" s="5" t="s">
        <v>3584</v>
      </c>
      <c r="F2720" s="5" t="s">
        <v>853</v>
      </c>
      <c r="G2720" s="5" t="s">
        <v>3603</v>
      </c>
      <c r="H2720" s="51">
        <v>0</v>
      </c>
      <c r="I2720" s="22">
        <v>0</v>
      </c>
      <c r="J2720" s="22">
        <v>0</v>
      </c>
      <c r="K2720" s="22">
        <v>892.24</v>
      </c>
      <c r="L2720" s="47">
        <v>1000</v>
      </c>
      <c r="M2720" s="22">
        <v>0</v>
      </c>
      <c r="N2720" s="22">
        <v>0</v>
      </c>
    </row>
    <row r="2721" spans="1:14" hidden="1" x14ac:dyDescent="0.25">
      <c r="A2721" s="5" t="s">
        <v>6017</v>
      </c>
      <c r="B2721" s="5" t="s">
        <v>3606</v>
      </c>
      <c r="C2721" s="5" t="s">
        <v>849</v>
      </c>
      <c r="D2721" s="5" t="s">
        <v>3583</v>
      </c>
      <c r="E2721" s="5" t="s">
        <v>3584</v>
      </c>
      <c r="F2721" s="5" t="s">
        <v>853</v>
      </c>
      <c r="G2721" s="5" t="s">
        <v>3588</v>
      </c>
      <c r="H2721" s="51">
        <v>0</v>
      </c>
      <c r="I2721" s="22">
        <v>0</v>
      </c>
      <c r="J2721" s="22">
        <v>20.25</v>
      </c>
      <c r="K2721" s="22">
        <v>21.36</v>
      </c>
      <c r="L2721" s="47">
        <v>1000</v>
      </c>
      <c r="M2721" s="22">
        <v>0</v>
      </c>
      <c r="N2721" s="22">
        <v>0</v>
      </c>
    </row>
    <row r="2722" spans="1:14" hidden="1" x14ac:dyDescent="0.25">
      <c r="A2722" s="5" t="s">
        <v>6018</v>
      </c>
      <c r="B2722" s="5" t="s">
        <v>3606</v>
      </c>
      <c r="C2722" s="5" t="s">
        <v>849</v>
      </c>
      <c r="D2722" s="5" t="s">
        <v>3583</v>
      </c>
      <c r="E2722" s="5" t="s">
        <v>3584</v>
      </c>
      <c r="F2722" s="5" t="s">
        <v>853</v>
      </c>
      <c r="G2722" s="5" t="s">
        <v>3588</v>
      </c>
      <c r="H2722" s="51">
        <v>0</v>
      </c>
      <c r="I2722" s="22">
        <v>0</v>
      </c>
      <c r="J2722" s="22">
        <v>20.350000000000001</v>
      </c>
      <c r="K2722" s="22">
        <v>21.46</v>
      </c>
      <c r="L2722" s="47">
        <v>1000</v>
      </c>
      <c r="M2722" s="22">
        <v>0</v>
      </c>
      <c r="N2722" s="22">
        <v>0</v>
      </c>
    </row>
    <row r="2723" spans="1:14" hidden="1" x14ac:dyDescent="0.25">
      <c r="A2723" s="5" t="s">
        <v>6019</v>
      </c>
      <c r="B2723" s="5" t="s">
        <v>3606</v>
      </c>
      <c r="C2723" s="5" t="s">
        <v>849</v>
      </c>
      <c r="D2723" s="5" t="s">
        <v>3583</v>
      </c>
      <c r="E2723" s="5" t="s">
        <v>3584</v>
      </c>
      <c r="F2723" s="5" t="s">
        <v>853</v>
      </c>
      <c r="G2723" s="5" t="s">
        <v>3588</v>
      </c>
      <c r="H2723" s="51">
        <v>0</v>
      </c>
      <c r="I2723" s="22">
        <v>0</v>
      </c>
      <c r="J2723" s="22">
        <v>20.350000000000001</v>
      </c>
      <c r="K2723" s="22">
        <v>21.46</v>
      </c>
      <c r="L2723" s="47">
        <v>1000</v>
      </c>
      <c r="M2723" s="22">
        <v>0</v>
      </c>
      <c r="N2723" s="22">
        <v>0</v>
      </c>
    </row>
    <row r="2724" spans="1:14" hidden="1" x14ac:dyDescent="0.25">
      <c r="A2724" s="5" t="s">
        <v>6020</v>
      </c>
      <c r="B2724" s="5" t="s">
        <v>3606</v>
      </c>
      <c r="C2724" s="5" t="s">
        <v>849</v>
      </c>
      <c r="D2724" s="5" t="s">
        <v>3583</v>
      </c>
      <c r="E2724" s="5" t="s">
        <v>3584</v>
      </c>
      <c r="F2724" s="5" t="s">
        <v>853</v>
      </c>
      <c r="G2724" s="5" t="s">
        <v>3588</v>
      </c>
      <c r="H2724" s="51">
        <v>0</v>
      </c>
      <c r="I2724" s="22">
        <v>0</v>
      </c>
      <c r="J2724" s="22">
        <v>20.350000000000001</v>
      </c>
      <c r="K2724" s="22">
        <v>21.46</v>
      </c>
      <c r="L2724" s="47">
        <v>1000</v>
      </c>
      <c r="M2724" s="22">
        <v>0</v>
      </c>
      <c r="N2724" s="22">
        <v>0</v>
      </c>
    </row>
    <row r="2725" spans="1:14" hidden="1" x14ac:dyDescent="0.25">
      <c r="A2725" s="5" t="s">
        <v>6021</v>
      </c>
      <c r="B2725" s="5" t="s">
        <v>3586</v>
      </c>
      <c r="C2725" s="5" t="s">
        <v>849</v>
      </c>
      <c r="D2725" s="5" t="s">
        <v>3583</v>
      </c>
      <c r="E2725" s="5" t="s">
        <v>3584</v>
      </c>
      <c r="F2725" s="5" t="s">
        <v>853</v>
      </c>
      <c r="G2725" s="5" t="s">
        <v>3603</v>
      </c>
      <c r="H2725" s="51">
        <v>0</v>
      </c>
      <c r="I2725" s="22">
        <v>0</v>
      </c>
      <c r="J2725" s="22">
        <v>0</v>
      </c>
      <c r="K2725" s="22">
        <v>1671.64</v>
      </c>
      <c r="L2725" s="47">
        <v>1000</v>
      </c>
      <c r="M2725" s="22">
        <v>0</v>
      </c>
      <c r="N2725" s="22">
        <v>0</v>
      </c>
    </row>
    <row r="2726" spans="1:14" x14ac:dyDescent="0.25">
      <c r="A2726" s="5" t="s">
        <v>6022</v>
      </c>
      <c r="B2726" s="5" t="s">
        <v>3590</v>
      </c>
      <c r="C2726" s="5" t="s">
        <v>849</v>
      </c>
      <c r="D2726" s="5" t="s">
        <v>3583</v>
      </c>
      <c r="E2726" s="5" t="s">
        <v>3584</v>
      </c>
      <c r="F2726" s="5" t="s">
        <v>853</v>
      </c>
      <c r="G2726" s="5" t="s">
        <v>3603</v>
      </c>
      <c r="H2726" s="51">
        <v>0</v>
      </c>
      <c r="I2726" s="22">
        <v>0</v>
      </c>
      <c r="J2726" s="22">
        <v>0</v>
      </c>
      <c r="K2726" s="22">
        <v>369.52</v>
      </c>
      <c r="L2726" s="47">
        <v>1000</v>
      </c>
      <c r="M2726" s="22">
        <v>0</v>
      </c>
      <c r="N2726" s="22">
        <v>0</v>
      </c>
    </row>
    <row r="2727" spans="1:14" x14ac:dyDescent="0.25">
      <c r="A2727" s="5" t="s">
        <v>6023</v>
      </c>
      <c r="B2727" s="5" t="s">
        <v>3590</v>
      </c>
      <c r="C2727" s="5" t="s">
        <v>849</v>
      </c>
      <c r="D2727" s="5" t="s">
        <v>3583</v>
      </c>
      <c r="E2727" s="5" t="s">
        <v>3584</v>
      </c>
      <c r="F2727" s="5" t="s">
        <v>853</v>
      </c>
      <c r="G2727" s="5" t="s">
        <v>3603</v>
      </c>
      <c r="H2727" s="51">
        <v>0</v>
      </c>
      <c r="I2727" s="22">
        <v>0</v>
      </c>
      <c r="J2727" s="22">
        <v>0</v>
      </c>
      <c r="K2727" s="22">
        <v>376.91</v>
      </c>
      <c r="L2727" s="47">
        <v>1000</v>
      </c>
      <c r="M2727" s="22">
        <v>0</v>
      </c>
      <c r="N2727" s="22">
        <v>0</v>
      </c>
    </row>
    <row r="2728" spans="1:14" x14ac:dyDescent="0.25">
      <c r="A2728" s="5" t="s">
        <v>6024</v>
      </c>
      <c r="B2728" s="5" t="s">
        <v>3590</v>
      </c>
      <c r="C2728" s="5" t="s">
        <v>849</v>
      </c>
      <c r="D2728" s="5" t="s">
        <v>3583</v>
      </c>
      <c r="E2728" s="5" t="s">
        <v>3584</v>
      </c>
      <c r="F2728" s="5" t="s">
        <v>853</v>
      </c>
      <c r="G2728" s="5" t="s">
        <v>3603</v>
      </c>
      <c r="H2728" s="51">
        <v>0</v>
      </c>
      <c r="I2728" s="22">
        <v>0</v>
      </c>
      <c r="J2728" s="22">
        <v>0</v>
      </c>
      <c r="K2728" s="22">
        <v>368</v>
      </c>
      <c r="L2728" s="47">
        <v>1000</v>
      </c>
      <c r="M2728" s="22">
        <v>0</v>
      </c>
      <c r="N2728" s="22">
        <v>0</v>
      </c>
    </row>
    <row r="2729" spans="1:14" x14ac:dyDescent="0.25">
      <c r="A2729" s="5" t="s">
        <v>6025</v>
      </c>
      <c r="B2729" s="5" t="s">
        <v>3590</v>
      </c>
      <c r="C2729" s="5" t="s">
        <v>849</v>
      </c>
      <c r="D2729" s="5" t="s">
        <v>3583</v>
      </c>
      <c r="E2729" s="5" t="s">
        <v>3584</v>
      </c>
      <c r="F2729" s="5" t="s">
        <v>853</v>
      </c>
      <c r="G2729" s="5" t="s">
        <v>3603</v>
      </c>
      <c r="H2729" s="51">
        <v>0</v>
      </c>
      <c r="I2729" s="22">
        <v>0</v>
      </c>
      <c r="J2729" s="22">
        <v>0</v>
      </c>
      <c r="K2729" s="22">
        <v>402.16</v>
      </c>
      <c r="L2729" s="47">
        <v>1000</v>
      </c>
      <c r="M2729" s="22">
        <v>0</v>
      </c>
      <c r="N2729" s="22">
        <v>0</v>
      </c>
    </row>
    <row r="2730" spans="1:14" x14ac:dyDescent="0.25">
      <c r="A2730" s="5" t="s">
        <v>6026</v>
      </c>
      <c r="B2730" s="5" t="s">
        <v>3590</v>
      </c>
      <c r="C2730" s="5" t="s">
        <v>849</v>
      </c>
      <c r="D2730" s="5" t="s">
        <v>3583</v>
      </c>
      <c r="E2730" s="5" t="s">
        <v>3584</v>
      </c>
      <c r="F2730" s="5" t="s">
        <v>853</v>
      </c>
      <c r="G2730" s="5" t="s">
        <v>3603</v>
      </c>
      <c r="H2730" s="51">
        <v>0</v>
      </c>
      <c r="I2730" s="22">
        <v>0</v>
      </c>
      <c r="J2730" s="22">
        <v>0</v>
      </c>
      <c r="K2730" s="22">
        <v>375.38</v>
      </c>
      <c r="L2730" s="47">
        <v>1000</v>
      </c>
      <c r="M2730" s="22">
        <v>0</v>
      </c>
      <c r="N2730" s="22">
        <v>0</v>
      </c>
    </row>
    <row r="2731" spans="1:14" x14ac:dyDescent="0.25">
      <c r="A2731" s="5" t="s">
        <v>6027</v>
      </c>
      <c r="B2731" s="5" t="s">
        <v>3590</v>
      </c>
      <c r="C2731" s="5" t="s">
        <v>849</v>
      </c>
      <c r="D2731" s="5" t="s">
        <v>3583</v>
      </c>
      <c r="E2731" s="5" t="s">
        <v>3584</v>
      </c>
      <c r="F2731" s="5" t="s">
        <v>853</v>
      </c>
      <c r="G2731" s="5" t="s">
        <v>3603</v>
      </c>
      <c r="H2731" s="51">
        <v>0</v>
      </c>
      <c r="I2731" s="22">
        <v>0</v>
      </c>
      <c r="J2731" s="22">
        <v>0</v>
      </c>
      <c r="K2731" s="22">
        <v>394.29</v>
      </c>
      <c r="L2731" s="47">
        <v>1000</v>
      </c>
      <c r="M2731" s="22">
        <v>0</v>
      </c>
      <c r="N2731" s="22">
        <v>0</v>
      </c>
    </row>
    <row r="2732" spans="1:14" hidden="1" x14ac:dyDescent="0.25">
      <c r="A2732" s="5" t="s">
        <v>6028</v>
      </c>
      <c r="B2732" s="5" t="s">
        <v>3586</v>
      </c>
      <c r="C2732" s="5" t="s">
        <v>849</v>
      </c>
      <c r="D2732" s="5" t="s">
        <v>3583</v>
      </c>
      <c r="E2732" s="5" t="s">
        <v>3584</v>
      </c>
      <c r="F2732" s="5" t="s">
        <v>853</v>
      </c>
      <c r="G2732" s="5" t="s">
        <v>3603</v>
      </c>
      <c r="H2732" s="51">
        <v>0</v>
      </c>
      <c r="I2732" s="22">
        <v>0</v>
      </c>
      <c r="J2732" s="22">
        <v>0</v>
      </c>
      <c r="K2732" s="22">
        <v>1553.39</v>
      </c>
      <c r="L2732" s="47">
        <v>1000</v>
      </c>
      <c r="M2732" s="22">
        <v>0</v>
      </c>
      <c r="N2732" s="22">
        <v>0</v>
      </c>
    </row>
    <row r="2733" spans="1:14" hidden="1" x14ac:dyDescent="0.25">
      <c r="A2733" s="5" t="s">
        <v>6029</v>
      </c>
      <c r="B2733" s="5" t="s">
        <v>3582</v>
      </c>
      <c r="C2733" s="5" t="s">
        <v>849</v>
      </c>
      <c r="D2733" s="5" t="s">
        <v>3583</v>
      </c>
      <c r="E2733" s="5" t="s">
        <v>3584</v>
      </c>
      <c r="F2733" s="5" t="s">
        <v>853</v>
      </c>
      <c r="G2733" s="5" t="s">
        <v>3588</v>
      </c>
      <c r="H2733" s="51">
        <v>0</v>
      </c>
      <c r="I2733" s="22">
        <v>0</v>
      </c>
      <c r="J2733" s="22">
        <v>82.22</v>
      </c>
      <c r="K2733" s="22">
        <v>89.32</v>
      </c>
      <c r="L2733" s="47">
        <v>1000</v>
      </c>
      <c r="M2733" s="22">
        <v>0</v>
      </c>
      <c r="N2733" s="22">
        <v>0</v>
      </c>
    </row>
    <row r="2734" spans="1:14" hidden="1" x14ac:dyDescent="0.25">
      <c r="A2734" s="5" t="s">
        <v>6029</v>
      </c>
      <c r="B2734" s="5" t="s">
        <v>3586</v>
      </c>
      <c r="C2734" s="5" t="s">
        <v>849</v>
      </c>
      <c r="D2734" s="5" t="s">
        <v>3583</v>
      </c>
      <c r="E2734" s="5" t="s">
        <v>3584</v>
      </c>
      <c r="F2734" s="5" t="s">
        <v>853</v>
      </c>
      <c r="G2734" s="5" t="s">
        <v>3588</v>
      </c>
      <c r="H2734" s="51">
        <v>0</v>
      </c>
      <c r="I2734" s="22">
        <v>0</v>
      </c>
      <c r="J2734" s="22">
        <v>83.65</v>
      </c>
      <c r="K2734" s="22">
        <v>90.87</v>
      </c>
      <c r="L2734" s="47">
        <v>1000</v>
      </c>
      <c r="M2734" s="22">
        <v>0</v>
      </c>
      <c r="N2734" s="22">
        <v>0</v>
      </c>
    </row>
    <row r="2735" spans="1:14" hidden="1" x14ac:dyDescent="0.25">
      <c r="A2735" s="5" t="s">
        <v>6030</v>
      </c>
      <c r="B2735" s="5" t="s">
        <v>3582</v>
      </c>
      <c r="C2735" s="5" t="s">
        <v>849</v>
      </c>
      <c r="D2735" s="5" t="s">
        <v>3583</v>
      </c>
      <c r="E2735" s="5" t="s">
        <v>3584</v>
      </c>
      <c r="F2735" s="5" t="s">
        <v>853</v>
      </c>
      <c r="G2735" s="5" t="s">
        <v>3588</v>
      </c>
      <c r="H2735" s="51">
        <v>0</v>
      </c>
      <c r="I2735" s="22">
        <v>0</v>
      </c>
      <c r="J2735" s="22">
        <v>80.12</v>
      </c>
      <c r="K2735" s="22">
        <v>87.04</v>
      </c>
      <c r="L2735" s="47">
        <v>1000</v>
      </c>
      <c r="M2735" s="22">
        <v>0</v>
      </c>
      <c r="N2735" s="22">
        <v>0</v>
      </c>
    </row>
    <row r="2736" spans="1:14" hidden="1" x14ac:dyDescent="0.25">
      <c r="A2736" s="5" t="s">
        <v>6031</v>
      </c>
      <c r="B2736" s="5" t="s">
        <v>3586</v>
      </c>
      <c r="C2736" s="5" t="s">
        <v>849</v>
      </c>
      <c r="D2736" s="5" t="s">
        <v>3583</v>
      </c>
      <c r="E2736" s="5" t="s">
        <v>3584</v>
      </c>
      <c r="F2736" s="5" t="s">
        <v>853</v>
      </c>
      <c r="G2736" s="5" t="s">
        <v>3588</v>
      </c>
      <c r="H2736" s="51">
        <v>0</v>
      </c>
      <c r="I2736" s="22">
        <v>0</v>
      </c>
      <c r="J2736" s="22">
        <v>76.290000000000006</v>
      </c>
      <c r="K2736" s="22">
        <v>82.88</v>
      </c>
      <c r="L2736" s="47">
        <v>1000</v>
      </c>
      <c r="M2736" s="22">
        <v>0</v>
      </c>
      <c r="N2736" s="22">
        <v>0</v>
      </c>
    </row>
    <row r="2737" spans="1:14" hidden="1" x14ac:dyDescent="0.25">
      <c r="A2737" s="5" t="s">
        <v>6032</v>
      </c>
      <c r="B2737" s="5" t="s">
        <v>3582</v>
      </c>
      <c r="C2737" s="5" t="s">
        <v>849</v>
      </c>
      <c r="D2737" s="5" t="s">
        <v>3583</v>
      </c>
      <c r="E2737" s="5" t="s">
        <v>3584</v>
      </c>
      <c r="F2737" s="5" t="s">
        <v>853</v>
      </c>
      <c r="G2737" s="5" t="s">
        <v>3588</v>
      </c>
      <c r="H2737" s="51">
        <v>0</v>
      </c>
      <c r="I2737" s="22">
        <v>0</v>
      </c>
      <c r="J2737" s="22">
        <v>0</v>
      </c>
      <c r="K2737" s="22">
        <v>67.19</v>
      </c>
      <c r="L2737" s="47">
        <v>1000</v>
      </c>
      <c r="M2737" s="22">
        <v>0</v>
      </c>
      <c r="N2737" s="22">
        <v>0</v>
      </c>
    </row>
    <row r="2738" spans="1:14" hidden="1" x14ac:dyDescent="0.25">
      <c r="A2738" s="5" t="s">
        <v>6032</v>
      </c>
      <c r="B2738" s="5" t="s">
        <v>3586</v>
      </c>
      <c r="C2738" s="5" t="s">
        <v>849</v>
      </c>
      <c r="D2738" s="5" t="s">
        <v>3583</v>
      </c>
      <c r="E2738" s="5" t="s">
        <v>3584</v>
      </c>
      <c r="F2738" s="5" t="s">
        <v>853</v>
      </c>
      <c r="G2738" s="5" t="s">
        <v>3588</v>
      </c>
      <c r="H2738" s="51">
        <v>0</v>
      </c>
      <c r="I2738" s="22">
        <v>0</v>
      </c>
      <c r="J2738" s="22">
        <v>61.82</v>
      </c>
      <c r="K2738" s="22">
        <v>67.150000000000006</v>
      </c>
      <c r="L2738" s="47">
        <v>1000</v>
      </c>
      <c r="M2738" s="22">
        <v>0</v>
      </c>
      <c r="N2738" s="22">
        <v>0</v>
      </c>
    </row>
    <row r="2739" spans="1:14" hidden="1" x14ac:dyDescent="0.25">
      <c r="A2739" s="5" t="s">
        <v>6033</v>
      </c>
      <c r="B2739" s="5" t="s">
        <v>3586</v>
      </c>
      <c r="C2739" s="5" t="s">
        <v>849</v>
      </c>
      <c r="D2739" s="5" t="s">
        <v>3583</v>
      </c>
      <c r="E2739" s="5" t="s">
        <v>3584</v>
      </c>
      <c r="F2739" s="5" t="s">
        <v>853</v>
      </c>
      <c r="G2739" s="5" t="s">
        <v>3603</v>
      </c>
      <c r="H2739" s="51">
        <v>0</v>
      </c>
      <c r="I2739" s="22">
        <v>0</v>
      </c>
      <c r="J2739" s="22">
        <v>0</v>
      </c>
      <c r="K2739" s="22">
        <v>1572.32</v>
      </c>
      <c r="L2739" s="47">
        <v>1000</v>
      </c>
      <c r="M2739" s="22">
        <v>0</v>
      </c>
      <c r="N2739" s="22">
        <v>0</v>
      </c>
    </row>
    <row r="2740" spans="1:14" x14ac:dyDescent="0.25">
      <c r="A2740" s="5" t="s">
        <v>6034</v>
      </c>
      <c r="B2740" s="5" t="s">
        <v>3590</v>
      </c>
      <c r="C2740" s="5" t="s">
        <v>849</v>
      </c>
      <c r="D2740" s="5" t="s">
        <v>3583</v>
      </c>
      <c r="E2740" s="5" t="s">
        <v>3584</v>
      </c>
      <c r="F2740" s="5" t="s">
        <v>853</v>
      </c>
      <c r="G2740" s="5" t="s">
        <v>3585</v>
      </c>
      <c r="H2740" s="51">
        <v>0</v>
      </c>
      <c r="I2740" s="22">
        <v>0</v>
      </c>
      <c r="J2740" s="22">
        <v>7694.79</v>
      </c>
      <c r="K2740" s="22">
        <v>8359.32</v>
      </c>
      <c r="L2740" s="47">
        <v>1000</v>
      </c>
      <c r="M2740" s="22">
        <v>0</v>
      </c>
      <c r="N2740" s="22">
        <v>0</v>
      </c>
    </row>
    <row r="2741" spans="1:14" hidden="1" x14ac:dyDescent="0.25">
      <c r="A2741" s="5" t="s">
        <v>6035</v>
      </c>
      <c r="B2741" s="5" t="s">
        <v>3586</v>
      </c>
      <c r="C2741" s="5" t="s">
        <v>849</v>
      </c>
      <c r="D2741" s="5" t="s">
        <v>3583</v>
      </c>
      <c r="E2741" s="5" t="s">
        <v>3584</v>
      </c>
      <c r="F2741" s="5" t="s">
        <v>851</v>
      </c>
      <c r="G2741" s="5" t="s">
        <v>3603</v>
      </c>
      <c r="H2741" s="51">
        <v>1500</v>
      </c>
      <c r="I2741" s="22">
        <v>5249.08</v>
      </c>
      <c r="J2741" s="22">
        <v>3499.39</v>
      </c>
      <c r="K2741" s="22">
        <v>4043.96</v>
      </c>
      <c r="L2741" s="47">
        <v>1000</v>
      </c>
      <c r="M2741" s="22">
        <v>5249.08</v>
      </c>
      <c r="N2741" s="22">
        <v>0</v>
      </c>
    </row>
    <row r="2742" spans="1:14" hidden="1" x14ac:dyDescent="0.25">
      <c r="A2742" s="5" t="s">
        <v>6036</v>
      </c>
      <c r="B2742" s="5" t="s">
        <v>3586</v>
      </c>
      <c r="C2742" s="5" t="s">
        <v>849</v>
      </c>
      <c r="D2742" s="5" t="s">
        <v>3583</v>
      </c>
      <c r="E2742" s="5" t="s">
        <v>3584</v>
      </c>
      <c r="F2742" s="5" t="s">
        <v>853</v>
      </c>
      <c r="G2742" s="5" t="s">
        <v>3603</v>
      </c>
      <c r="H2742" s="51">
        <v>0</v>
      </c>
      <c r="I2742" s="22">
        <v>0</v>
      </c>
      <c r="J2742" s="22">
        <v>0</v>
      </c>
      <c r="K2742" s="22">
        <v>500.56</v>
      </c>
      <c r="L2742" s="47">
        <v>1000</v>
      </c>
      <c r="M2742" s="22">
        <v>0</v>
      </c>
      <c r="N2742" s="22">
        <v>0</v>
      </c>
    </row>
    <row r="2743" spans="1:14" hidden="1" x14ac:dyDescent="0.25">
      <c r="A2743" s="5" t="s">
        <v>6037</v>
      </c>
      <c r="B2743" s="5" t="s">
        <v>3582</v>
      </c>
      <c r="C2743" s="5" t="s">
        <v>849</v>
      </c>
      <c r="D2743" s="5" t="s">
        <v>3583</v>
      </c>
      <c r="E2743" s="5" t="s">
        <v>3584</v>
      </c>
      <c r="F2743" s="5" t="s">
        <v>853</v>
      </c>
      <c r="G2743" s="5" t="s">
        <v>3603</v>
      </c>
      <c r="H2743" s="51">
        <v>0</v>
      </c>
      <c r="I2743" s="22">
        <v>0</v>
      </c>
      <c r="J2743" s="22">
        <v>0</v>
      </c>
      <c r="K2743" s="22">
        <v>504.84</v>
      </c>
      <c r="L2743" s="47">
        <v>1000</v>
      </c>
      <c r="M2743" s="22">
        <v>0</v>
      </c>
      <c r="N2743" s="22">
        <v>0</v>
      </c>
    </row>
    <row r="2744" spans="1:14" hidden="1" x14ac:dyDescent="0.25">
      <c r="A2744" s="5" t="s">
        <v>6037</v>
      </c>
      <c r="B2744" s="5" t="s">
        <v>3586</v>
      </c>
      <c r="C2744" s="5" t="s">
        <v>849</v>
      </c>
      <c r="D2744" s="5" t="s">
        <v>3583</v>
      </c>
      <c r="E2744" s="5" t="s">
        <v>3584</v>
      </c>
      <c r="F2744" s="5" t="s">
        <v>853</v>
      </c>
      <c r="G2744" s="5" t="s">
        <v>3603</v>
      </c>
      <c r="H2744" s="51">
        <v>0</v>
      </c>
      <c r="I2744" s="22">
        <v>0</v>
      </c>
      <c r="J2744" s="22">
        <v>0</v>
      </c>
      <c r="K2744" s="22">
        <v>473.34</v>
      </c>
      <c r="L2744" s="47">
        <v>1000</v>
      </c>
      <c r="M2744" s="22">
        <v>0</v>
      </c>
      <c r="N2744" s="22">
        <v>0</v>
      </c>
    </row>
    <row r="2745" spans="1:14" hidden="1" x14ac:dyDescent="0.25">
      <c r="A2745" s="5" t="s">
        <v>6038</v>
      </c>
      <c r="B2745" s="5" t="s">
        <v>3586</v>
      </c>
      <c r="C2745" s="5" t="s">
        <v>849</v>
      </c>
      <c r="D2745" s="5" t="s">
        <v>3583</v>
      </c>
      <c r="E2745" s="5" t="s">
        <v>3584</v>
      </c>
      <c r="F2745" s="5" t="s">
        <v>853</v>
      </c>
      <c r="G2745" s="5" t="s">
        <v>3603</v>
      </c>
      <c r="H2745" s="51">
        <v>0</v>
      </c>
      <c r="I2745" s="22">
        <v>0</v>
      </c>
      <c r="J2745" s="22">
        <v>5034.78</v>
      </c>
      <c r="K2745" s="22">
        <v>5259.16</v>
      </c>
      <c r="L2745" s="47">
        <v>1000</v>
      </c>
      <c r="M2745" s="22">
        <v>0</v>
      </c>
      <c r="N2745" s="22">
        <v>0</v>
      </c>
    </row>
    <row r="2746" spans="1:14" hidden="1" x14ac:dyDescent="0.25">
      <c r="A2746" s="5" t="s">
        <v>6039</v>
      </c>
      <c r="B2746" s="5" t="s">
        <v>3582</v>
      </c>
      <c r="C2746" s="5" t="s">
        <v>849</v>
      </c>
      <c r="D2746" s="5" t="s">
        <v>3583</v>
      </c>
      <c r="E2746" s="5" t="s">
        <v>3584</v>
      </c>
      <c r="F2746" s="5" t="s">
        <v>853</v>
      </c>
      <c r="G2746" s="5" t="s">
        <v>3603</v>
      </c>
      <c r="H2746" s="51">
        <v>0</v>
      </c>
      <c r="I2746" s="22">
        <v>0</v>
      </c>
      <c r="J2746" s="22">
        <v>4339.51</v>
      </c>
      <c r="K2746" s="22">
        <v>4784.96</v>
      </c>
      <c r="L2746" s="47">
        <v>1000</v>
      </c>
      <c r="M2746" s="22">
        <v>0</v>
      </c>
      <c r="N2746" s="22">
        <v>0</v>
      </c>
    </row>
    <row r="2747" spans="1:14" hidden="1" x14ac:dyDescent="0.25">
      <c r="A2747" s="5" t="s">
        <v>6039</v>
      </c>
      <c r="B2747" s="5" t="s">
        <v>3586</v>
      </c>
      <c r="C2747" s="5" t="s">
        <v>849</v>
      </c>
      <c r="D2747" s="5" t="s">
        <v>3583</v>
      </c>
      <c r="E2747" s="5" t="s">
        <v>3584</v>
      </c>
      <c r="F2747" s="5" t="s">
        <v>853</v>
      </c>
      <c r="G2747" s="5" t="s">
        <v>3603</v>
      </c>
      <c r="H2747" s="51">
        <v>0</v>
      </c>
      <c r="I2747" s="22">
        <v>0</v>
      </c>
      <c r="J2747" s="22">
        <v>4907.83</v>
      </c>
      <c r="K2747" s="22">
        <v>4891.3500000000004</v>
      </c>
      <c r="L2747" s="47">
        <v>1000</v>
      </c>
      <c r="M2747" s="22">
        <v>0</v>
      </c>
      <c r="N2747" s="22">
        <v>0</v>
      </c>
    </row>
    <row r="2748" spans="1:14" hidden="1" x14ac:dyDescent="0.25">
      <c r="A2748" s="5" t="s">
        <v>6040</v>
      </c>
      <c r="B2748" s="5" t="s">
        <v>3582</v>
      </c>
      <c r="C2748" s="5" t="s">
        <v>849</v>
      </c>
      <c r="D2748" s="5" t="s">
        <v>3583</v>
      </c>
      <c r="E2748" s="5" t="s">
        <v>3584</v>
      </c>
      <c r="F2748" s="5" t="s">
        <v>853</v>
      </c>
      <c r="G2748" s="5" t="s">
        <v>3588</v>
      </c>
      <c r="H2748" s="51">
        <v>0</v>
      </c>
      <c r="I2748" s="22">
        <v>0</v>
      </c>
      <c r="J2748" s="22">
        <v>12.14</v>
      </c>
      <c r="K2748" s="22">
        <v>13.38</v>
      </c>
      <c r="L2748" s="47">
        <v>1000</v>
      </c>
      <c r="M2748" s="22">
        <v>0</v>
      </c>
      <c r="N2748" s="22">
        <v>0</v>
      </c>
    </row>
    <row r="2749" spans="1:14" hidden="1" x14ac:dyDescent="0.25">
      <c r="A2749" s="5" t="s">
        <v>6041</v>
      </c>
      <c r="B2749" s="5" t="s">
        <v>3597</v>
      </c>
      <c r="C2749" s="5" t="s">
        <v>849</v>
      </c>
      <c r="D2749" s="5" t="s">
        <v>3583</v>
      </c>
      <c r="E2749" s="5" t="s">
        <v>3584</v>
      </c>
      <c r="F2749" s="5" t="s">
        <v>853</v>
      </c>
      <c r="G2749" s="5" t="s">
        <v>3588</v>
      </c>
      <c r="H2749" s="51">
        <v>0</v>
      </c>
      <c r="I2749" s="22">
        <v>0</v>
      </c>
      <c r="J2749" s="22">
        <v>68.739999999999995</v>
      </c>
      <c r="K2749" s="22">
        <v>68.739999999999995</v>
      </c>
      <c r="L2749" s="47">
        <v>1000</v>
      </c>
      <c r="M2749" s="22">
        <v>0</v>
      </c>
      <c r="N2749" s="22">
        <v>0</v>
      </c>
    </row>
    <row r="2750" spans="1:14" hidden="1" x14ac:dyDescent="0.25">
      <c r="A2750" s="5" t="s">
        <v>6041</v>
      </c>
      <c r="B2750" s="5" t="s">
        <v>3592</v>
      </c>
      <c r="C2750" s="5" t="s">
        <v>849</v>
      </c>
      <c r="D2750" s="5" t="s">
        <v>3583</v>
      </c>
      <c r="E2750" s="5" t="s">
        <v>3584</v>
      </c>
      <c r="F2750" s="5" t="s">
        <v>853</v>
      </c>
      <c r="G2750" s="5" t="s">
        <v>3588</v>
      </c>
      <c r="H2750" s="51">
        <v>0</v>
      </c>
      <c r="I2750" s="22">
        <v>0</v>
      </c>
      <c r="J2750" s="22">
        <v>49.1</v>
      </c>
      <c r="K2750" s="22">
        <v>51.78</v>
      </c>
      <c r="L2750" s="47">
        <v>1000</v>
      </c>
      <c r="M2750" s="22">
        <v>0</v>
      </c>
      <c r="N2750" s="22">
        <v>0</v>
      </c>
    </row>
    <row r="2751" spans="1:14" hidden="1" x14ac:dyDescent="0.25">
      <c r="A2751" s="5" t="s">
        <v>6042</v>
      </c>
      <c r="B2751" s="5" t="s">
        <v>3597</v>
      </c>
      <c r="C2751" s="5" t="s">
        <v>849</v>
      </c>
      <c r="D2751" s="5" t="s">
        <v>3583</v>
      </c>
      <c r="E2751" s="5" t="s">
        <v>3584</v>
      </c>
      <c r="F2751" s="5" t="s">
        <v>853</v>
      </c>
      <c r="G2751" s="5" t="s">
        <v>3588</v>
      </c>
      <c r="H2751" s="51">
        <v>0</v>
      </c>
      <c r="I2751" s="22">
        <v>0</v>
      </c>
      <c r="J2751" s="22">
        <v>53.5</v>
      </c>
      <c r="K2751" s="22">
        <v>56.43</v>
      </c>
      <c r="L2751" s="47">
        <v>1000</v>
      </c>
      <c r="M2751" s="22">
        <v>0</v>
      </c>
      <c r="N2751" s="22">
        <v>0</v>
      </c>
    </row>
    <row r="2752" spans="1:14" hidden="1" x14ac:dyDescent="0.25">
      <c r="A2752" s="5" t="s">
        <v>6042</v>
      </c>
      <c r="B2752" s="5" t="s">
        <v>3592</v>
      </c>
      <c r="C2752" s="5" t="s">
        <v>849</v>
      </c>
      <c r="D2752" s="5" t="s">
        <v>3583</v>
      </c>
      <c r="E2752" s="5" t="s">
        <v>3584</v>
      </c>
      <c r="F2752" s="5" t="s">
        <v>853</v>
      </c>
      <c r="G2752" s="5" t="s">
        <v>3588</v>
      </c>
      <c r="H2752" s="51">
        <v>0</v>
      </c>
      <c r="I2752" s="22">
        <v>0</v>
      </c>
      <c r="J2752" s="22">
        <v>48.98</v>
      </c>
      <c r="K2752" s="22">
        <v>51.66</v>
      </c>
      <c r="L2752" s="47">
        <v>1000</v>
      </c>
      <c r="M2752" s="22">
        <v>0</v>
      </c>
      <c r="N2752" s="22">
        <v>0</v>
      </c>
    </row>
    <row r="2753" spans="1:14" hidden="1" x14ac:dyDescent="0.25">
      <c r="A2753" s="5" t="s">
        <v>6043</v>
      </c>
      <c r="B2753" s="5" t="s">
        <v>3592</v>
      </c>
      <c r="C2753" s="5" t="s">
        <v>849</v>
      </c>
      <c r="D2753" s="5" t="s">
        <v>3583</v>
      </c>
      <c r="E2753" s="5" t="s">
        <v>3584</v>
      </c>
      <c r="F2753" s="5" t="s">
        <v>853</v>
      </c>
      <c r="G2753" s="5" t="s">
        <v>3588</v>
      </c>
      <c r="H2753" s="51">
        <v>0</v>
      </c>
      <c r="I2753" s="22">
        <v>0</v>
      </c>
      <c r="J2753" s="22">
        <v>58.52</v>
      </c>
      <c r="K2753" s="22">
        <v>61.73</v>
      </c>
      <c r="L2753" s="47">
        <v>1000</v>
      </c>
      <c r="M2753" s="22">
        <v>0</v>
      </c>
      <c r="N2753" s="22">
        <v>0</v>
      </c>
    </row>
    <row r="2754" spans="1:14" hidden="1" x14ac:dyDescent="0.25">
      <c r="A2754" s="5" t="s">
        <v>6044</v>
      </c>
      <c r="B2754" s="5" t="s">
        <v>3597</v>
      </c>
      <c r="C2754" s="5" t="s">
        <v>849</v>
      </c>
      <c r="D2754" s="5" t="s">
        <v>3583</v>
      </c>
      <c r="E2754" s="5" t="s">
        <v>3584</v>
      </c>
      <c r="F2754" s="5" t="s">
        <v>853</v>
      </c>
      <c r="G2754" s="5" t="s">
        <v>3588</v>
      </c>
      <c r="H2754" s="51">
        <v>0</v>
      </c>
      <c r="I2754" s="22">
        <v>0</v>
      </c>
      <c r="J2754" s="22">
        <v>51.88</v>
      </c>
      <c r="K2754" s="22">
        <v>54.72</v>
      </c>
      <c r="L2754" s="47">
        <v>1000</v>
      </c>
      <c r="M2754" s="22">
        <v>0</v>
      </c>
      <c r="N2754" s="22">
        <v>0</v>
      </c>
    </row>
    <row r="2755" spans="1:14" hidden="1" x14ac:dyDescent="0.25">
      <c r="A2755" s="5" t="s">
        <v>6044</v>
      </c>
      <c r="B2755" s="5" t="s">
        <v>3592</v>
      </c>
      <c r="C2755" s="5" t="s">
        <v>849</v>
      </c>
      <c r="D2755" s="5" t="s">
        <v>3583</v>
      </c>
      <c r="E2755" s="5" t="s">
        <v>3584</v>
      </c>
      <c r="F2755" s="5" t="s">
        <v>853</v>
      </c>
      <c r="G2755" s="5" t="s">
        <v>3588</v>
      </c>
      <c r="H2755" s="51">
        <v>0</v>
      </c>
      <c r="I2755" s="22">
        <v>0</v>
      </c>
      <c r="J2755" s="22">
        <v>49.19</v>
      </c>
      <c r="K2755" s="22">
        <v>51.89</v>
      </c>
      <c r="L2755" s="47">
        <v>1000</v>
      </c>
      <c r="M2755" s="22">
        <v>0</v>
      </c>
      <c r="N2755" s="22">
        <v>0</v>
      </c>
    </row>
    <row r="2756" spans="1:14" hidden="1" x14ac:dyDescent="0.25">
      <c r="A2756" s="5" t="s">
        <v>6045</v>
      </c>
      <c r="B2756" s="5" t="s">
        <v>3597</v>
      </c>
      <c r="C2756" s="5" t="s">
        <v>849</v>
      </c>
      <c r="D2756" s="5" t="s">
        <v>3583</v>
      </c>
      <c r="E2756" s="5" t="s">
        <v>3584</v>
      </c>
      <c r="F2756" s="5" t="s">
        <v>853</v>
      </c>
      <c r="G2756" s="5" t="s">
        <v>3588</v>
      </c>
      <c r="H2756" s="51">
        <v>0</v>
      </c>
      <c r="I2756" s="22">
        <v>0</v>
      </c>
      <c r="J2756" s="22">
        <v>42.13</v>
      </c>
      <c r="K2756" s="22">
        <v>45.76</v>
      </c>
      <c r="L2756" s="47">
        <v>1000</v>
      </c>
      <c r="M2756" s="22">
        <v>0</v>
      </c>
      <c r="N2756" s="22">
        <v>0</v>
      </c>
    </row>
    <row r="2757" spans="1:14" hidden="1" x14ac:dyDescent="0.25">
      <c r="A2757" s="5" t="s">
        <v>6045</v>
      </c>
      <c r="B2757" s="5" t="s">
        <v>3592</v>
      </c>
      <c r="C2757" s="5" t="s">
        <v>849</v>
      </c>
      <c r="D2757" s="5" t="s">
        <v>3583</v>
      </c>
      <c r="E2757" s="5" t="s">
        <v>3584</v>
      </c>
      <c r="F2757" s="5" t="s">
        <v>853</v>
      </c>
      <c r="G2757" s="5" t="s">
        <v>3588</v>
      </c>
      <c r="H2757" s="51">
        <v>0</v>
      </c>
      <c r="I2757" s="22">
        <v>0</v>
      </c>
      <c r="J2757" s="22">
        <v>46.29</v>
      </c>
      <c r="K2757" s="22">
        <v>50.29</v>
      </c>
      <c r="L2757" s="47">
        <v>1000</v>
      </c>
      <c r="M2757" s="22">
        <v>0</v>
      </c>
      <c r="N2757" s="22">
        <v>0</v>
      </c>
    </row>
    <row r="2758" spans="1:14" x14ac:dyDescent="0.25">
      <c r="A2758" s="5" t="s">
        <v>6046</v>
      </c>
      <c r="B2758" s="5" t="s">
        <v>3590</v>
      </c>
      <c r="C2758" s="5" t="s">
        <v>849</v>
      </c>
      <c r="D2758" s="5" t="s">
        <v>3583</v>
      </c>
      <c r="E2758" s="5" t="s">
        <v>3584</v>
      </c>
      <c r="F2758" s="5" t="s">
        <v>853</v>
      </c>
      <c r="G2758" s="5" t="s">
        <v>3588</v>
      </c>
      <c r="H2758" s="51">
        <v>0</v>
      </c>
      <c r="I2758" s="22">
        <v>0</v>
      </c>
      <c r="J2758" s="22">
        <v>498.84</v>
      </c>
      <c r="K2758" s="22">
        <v>541.91999999999996</v>
      </c>
      <c r="L2758" s="47">
        <v>1000</v>
      </c>
      <c r="M2758" s="22">
        <v>0</v>
      </c>
      <c r="N2758" s="22">
        <v>0</v>
      </c>
    </row>
    <row r="2759" spans="1:14" x14ac:dyDescent="0.25">
      <c r="A2759" s="5" t="s">
        <v>6047</v>
      </c>
      <c r="B2759" s="5" t="s">
        <v>3590</v>
      </c>
      <c r="C2759" s="5" t="s">
        <v>849</v>
      </c>
      <c r="D2759" s="5" t="s">
        <v>3583</v>
      </c>
      <c r="E2759" s="5" t="s">
        <v>3584</v>
      </c>
      <c r="F2759" s="5" t="s">
        <v>853</v>
      </c>
      <c r="G2759" s="5" t="s">
        <v>3603</v>
      </c>
      <c r="H2759" s="51">
        <v>0</v>
      </c>
      <c r="I2759" s="22">
        <v>0</v>
      </c>
      <c r="J2759" s="22">
        <v>0</v>
      </c>
      <c r="K2759" s="22">
        <v>762.08</v>
      </c>
      <c r="L2759" s="47">
        <v>1000</v>
      </c>
      <c r="M2759" s="22">
        <v>0</v>
      </c>
      <c r="N2759" s="22">
        <v>0</v>
      </c>
    </row>
    <row r="2760" spans="1:14" x14ac:dyDescent="0.25">
      <c r="A2760" s="5" t="s">
        <v>6048</v>
      </c>
      <c r="B2760" s="5" t="s">
        <v>3590</v>
      </c>
      <c r="C2760" s="5" t="s">
        <v>849</v>
      </c>
      <c r="D2760" s="5" t="s">
        <v>3583</v>
      </c>
      <c r="E2760" s="5" t="s">
        <v>3584</v>
      </c>
      <c r="F2760" s="5" t="s">
        <v>853</v>
      </c>
      <c r="G2760" s="5" t="s">
        <v>3603</v>
      </c>
      <c r="H2760" s="51">
        <v>0</v>
      </c>
      <c r="I2760" s="22">
        <v>0</v>
      </c>
      <c r="J2760" s="22">
        <v>0</v>
      </c>
      <c r="K2760" s="22">
        <v>843.5</v>
      </c>
      <c r="L2760" s="47">
        <v>1000</v>
      </c>
      <c r="M2760" s="22">
        <v>0</v>
      </c>
      <c r="N2760" s="22">
        <v>0</v>
      </c>
    </row>
    <row r="2761" spans="1:14" hidden="1" x14ac:dyDescent="0.25">
      <c r="A2761" s="5" t="s">
        <v>6049</v>
      </c>
      <c r="B2761" s="5" t="s">
        <v>3586</v>
      </c>
      <c r="C2761" s="5" t="s">
        <v>849</v>
      </c>
      <c r="D2761" s="5" t="s">
        <v>3583</v>
      </c>
      <c r="E2761" s="5" t="s">
        <v>3584</v>
      </c>
      <c r="F2761" s="5" t="s">
        <v>853</v>
      </c>
      <c r="G2761" s="5" t="s">
        <v>3603</v>
      </c>
      <c r="H2761" s="51">
        <v>0</v>
      </c>
      <c r="I2761" s="22">
        <v>0</v>
      </c>
      <c r="J2761" s="22">
        <v>0</v>
      </c>
      <c r="K2761" s="22">
        <v>500.56</v>
      </c>
      <c r="L2761" s="47">
        <v>1000</v>
      </c>
      <c r="M2761" s="22">
        <v>0</v>
      </c>
      <c r="N2761" s="22">
        <v>0</v>
      </c>
    </row>
    <row r="2762" spans="1:14" hidden="1" x14ac:dyDescent="0.25">
      <c r="A2762" s="5" t="s">
        <v>6050</v>
      </c>
      <c r="B2762" s="5" t="s">
        <v>3586</v>
      </c>
      <c r="C2762" s="5" t="s">
        <v>849</v>
      </c>
      <c r="D2762" s="5" t="s">
        <v>3583</v>
      </c>
      <c r="E2762" s="5" t="s">
        <v>3584</v>
      </c>
      <c r="F2762" s="5" t="s">
        <v>853</v>
      </c>
      <c r="G2762" s="5" t="s">
        <v>3603</v>
      </c>
      <c r="H2762" s="51">
        <v>0</v>
      </c>
      <c r="I2762" s="22">
        <v>0</v>
      </c>
      <c r="J2762" s="22">
        <v>0</v>
      </c>
      <c r="K2762" s="22">
        <v>582.77</v>
      </c>
      <c r="L2762" s="47">
        <v>1000</v>
      </c>
      <c r="M2762" s="22">
        <v>0</v>
      </c>
      <c r="N2762" s="22">
        <v>0</v>
      </c>
    </row>
    <row r="2763" spans="1:14" hidden="1" x14ac:dyDescent="0.25">
      <c r="A2763" s="5" t="s">
        <v>6051</v>
      </c>
      <c r="B2763" s="5" t="s">
        <v>3582</v>
      </c>
      <c r="C2763" s="5" t="s">
        <v>849</v>
      </c>
      <c r="D2763" s="5" t="s">
        <v>3583</v>
      </c>
      <c r="E2763" s="5" t="s">
        <v>3584</v>
      </c>
      <c r="F2763" s="5" t="s">
        <v>853</v>
      </c>
      <c r="G2763" s="5" t="s">
        <v>3603</v>
      </c>
      <c r="H2763" s="51">
        <v>0</v>
      </c>
      <c r="I2763" s="22">
        <v>0</v>
      </c>
      <c r="J2763" s="22">
        <v>0</v>
      </c>
      <c r="K2763" s="22">
        <v>504.84</v>
      </c>
      <c r="L2763" s="47">
        <v>1000</v>
      </c>
      <c r="M2763" s="22">
        <v>0</v>
      </c>
      <c r="N2763" s="22">
        <v>0</v>
      </c>
    </row>
    <row r="2764" spans="1:14" hidden="1" x14ac:dyDescent="0.25">
      <c r="A2764" s="5" t="s">
        <v>6051</v>
      </c>
      <c r="B2764" s="5" t="s">
        <v>3586</v>
      </c>
      <c r="C2764" s="5" t="s">
        <v>849</v>
      </c>
      <c r="D2764" s="5" t="s">
        <v>3583</v>
      </c>
      <c r="E2764" s="5" t="s">
        <v>3584</v>
      </c>
      <c r="F2764" s="5" t="s">
        <v>853</v>
      </c>
      <c r="G2764" s="5" t="s">
        <v>3603</v>
      </c>
      <c r="H2764" s="51">
        <v>0</v>
      </c>
      <c r="I2764" s="22">
        <v>0</v>
      </c>
      <c r="J2764" s="22">
        <v>0</v>
      </c>
      <c r="K2764" s="22">
        <v>473.34</v>
      </c>
      <c r="L2764" s="47">
        <v>1000</v>
      </c>
      <c r="M2764" s="22">
        <v>0</v>
      </c>
      <c r="N2764" s="22">
        <v>0</v>
      </c>
    </row>
    <row r="2765" spans="1:14" hidden="1" x14ac:dyDescent="0.25">
      <c r="A2765" s="5" t="s">
        <v>6052</v>
      </c>
      <c r="B2765" s="5" t="s">
        <v>3582</v>
      </c>
      <c r="C2765" s="5" t="s">
        <v>849</v>
      </c>
      <c r="D2765" s="5" t="s">
        <v>3583</v>
      </c>
      <c r="E2765" s="5" t="s">
        <v>3584</v>
      </c>
      <c r="F2765" s="5" t="s">
        <v>853</v>
      </c>
      <c r="G2765" s="5" t="s">
        <v>3603</v>
      </c>
      <c r="H2765" s="51">
        <v>0</v>
      </c>
      <c r="I2765" s="22">
        <v>0</v>
      </c>
      <c r="J2765" s="22">
        <v>0</v>
      </c>
      <c r="K2765" s="22">
        <v>570.83000000000004</v>
      </c>
      <c r="L2765" s="47">
        <v>1000</v>
      </c>
      <c r="M2765" s="22">
        <v>0</v>
      </c>
      <c r="N2765" s="22">
        <v>0</v>
      </c>
    </row>
    <row r="2766" spans="1:14" hidden="1" x14ac:dyDescent="0.25">
      <c r="A2766" s="5" t="s">
        <v>6052</v>
      </c>
      <c r="B2766" s="5" t="s">
        <v>3586</v>
      </c>
      <c r="C2766" s="5" t="s">
        <v>849</v>
      </c>
      <c r="D2766" s="5" t="s">
        <v>3583</v>
      </c>
      <c r="E2766" s="5" t="s">
        <v>3584</v>
      </c>
      <c r="F2766" s="5" t="s">
        <v>853</v>
      </c>
      <c r="G2766" s="5" t="s">
        <v>3603</v>
      </c>
      <c r="H2766" s="51">
        <v>0</v>
      </c>
      <c r="I2766" s="22">
        <v>0</v>
      </c>
      <c r="J2766" s="22">
        <v>0</v>
      </c>
      <c r="K2766" s="22">
        <v>549.13</v>
      </c>
      <c r="L2766" s="47">
        <v>1000</v>
      </c>
      <c r="M2766" s="22">
        <v>0</v>
      </c>
      <c r="N2766" s="22">
        <v>0</v>
      </c>
    </row>
    <row r="2767" spans="1:14" x14ac:dyDescent="0.25">
      <c r="A2767" s="5" t="s">
        <v>6053</v>
      </c>
      <c r="B2767" s="5" t="s">
        <v>3590</v>
      </c>
      <c r="C2767" s="5" t="s">
        <v>849</v>
      </c>
      <c r="D2767" s="5" t="s">
        <v>3583</v>
      </c>
      <c r="E2767" s="5" t="s">
        <v>3584</v>
      </c>
      <c r="F2767" s="5" t="s">
        <v>853</v>
      </c>
      <c r="G2767" s="5" t="s">
        <v>3588</v>
      </c>
      <c r="H2767" s="51">
        <v>0</v>
      </c>
      <c r="I2767" s="22">
        <v>0</v>
      </c>
      <c r="J2767" s="22">
        <v>105.48</v>
      </c>
      <c r="K2767" s="22">
        <v>114.59</v>
      </c>
      <c r="L2767" s="47">
        <v>1000</v>
      </c>
      <c r="M2767" s="22">
        <v>0</v>
      </c>
      <c r="N2767" s="22">
        <v>0</v>
      </c>
    </row>
    <row r="2768" spans="1:14" x14ac:dyDescent="0.25">
      <c r="A2768" s="5" t="s">
        <v>6054</v>
      </c>
      <c r="B2768" s="5" t="s">
        <v>3590</v>
      </c>
      <c r="C2768" s="5" t="s">
        <v>849</v>
      </c>
      <c r="D2768" s="5" t="s">
        <v>3583</v>
      </c>
      <c r="E2768" s="5" t="s">
        <v>3584</v>
      </c>
      <c r="F2768" s="5" t="s">
        <v>853</v>
      </c>
      <c r="G2768" s="5" t="s">
        <v>3588</v>
      </c>
      <c r="H2768" s="51">
        <v>0</v>
      </c>
      <c r="I2768" s="22">
        <v>0</v>
      </c>
      <c r="J2768" s="22">
        <v>236.15</v>
      </c>
      <c r="K2768" s="22">
        <v>256.54000000000002</v>
      </c>
      <c r="L2768" s="47">
        <v>1000</v>
      </c>
      <c r="M2768" s="22">
        <v>0</v>
      </c>
      <c r="N2768" s="22">
        <v>0</v>
      </c>
    </row>
    <row r="2769" spans="1:14" hidden="1" x14ac:dyDescent="0.25">
      <c r="A2769" s="5" t="s">
        <v>6055</v>
      </c>
      <c r="B2769" s="5" t="s">
        <v>3586</v>
      </c>
      <c r="C2769" s="5" t="s">
        <v>849</v>
      </c>
      <c r="D2769" s="5" t="s">
        <v>3583</v>
      </c>
      <c r="E2769" s="5" t="s">
        <v>3584</v>
      </c>
      <c r="F2769" s="5" t="s">
        <v>853</v>
      </c>
      <c r="G2769" s="5" t="s">
        <v>3588</v>
      </c>
      <c r="H2769" s="51">
        <v>0</v>
      </c>
      <c r="I2769" s="22">
        <v>0</v>
      </c>
      <c r="J2769" s="22">
        <v>199.32</v>
      </c>
      <c r="K2769" s="22">
        <v>216.54</v>
      </c>
      <c r="L2769" s="47">
        <v>1000</v>
      </c>
      <c r="M2769" s="22">
        <v>0</v>
      </c>
      <c r="N2769" s="22">
        <v>0</v>
      </c>
    </row>
    <row r="2770" spans="1:14" hidden="1" x14ac:dyDescent="0.25">
      <c r="A2770" s="5" t="s">
        <v>6056</v>
      </c>
      <c r="B2770" s="5" t="s">
        <v>3586</v>
      </c>
      <c r="C2770" s="5" t="s">
        <v>849</v>
      </c>
      <c r="D2770" s="5" t="s">
        <v>3583</v>
      </c>
      <c r="E2770" s="5" t="s">
        <v>3584</v>
      </c>
      <c r="F2770" s="5" t="s">
        <v>853</v>
      </c>
      <c r="G2770" s="5" t="s">
        <v>3588</v>
      </c>
      <c r="H2770" s="51">
        <v>0</v>
      </c>
      <c r="I2770" s="22">
        <v>0</v>
      </c>
      <c r="J2770" s="22">
        <v>249.55</v>
      </c>
      <c r="K2770" s="22">
        <v>283.57</v>
      </c>
      <c r="L2770" s="47">
        <v>1000</v>
      </c>
      <c r="M2770" s="22">
        <v>0</v>
      </c>
      <c r="N2770" s="22">
        <v>0</v>
      </c>
    </row>
    <row r="2771" spans="1:14" hidden="1" x14ac:dyDescent="0.25">
      <c r="A2771" s="5" t="s">
        <v>6057</v>
      </c>
      <c r="B2771" s="5" t="s">
        <v>3582</v>
      </c>
      <c r="C2771" s="5" t="s">
        <v>849</v>
      </c>
      <c r="D2771" s="5" t="s">
        <v>3583</v>
      </c>
      <c r="E2771" s="5" t="s">
        <v>3584</v>
      </c>
      <c r="F2771" s="5" t="s">
        <v>853</v>
      </c>
      <c r="G2771" s="5" t="s">
        <v>3588</v>
      </c>
      <c r="H2771" s="51">
        <v>0</v>
      </c>
      <c r="I2771" s="22">
        <v>0</v>
      </c>
      <c r="J2771" s="22">
        <v>264.63</v>
      </c>
      <c r="K2771" s="22">
        <v>270.98</v>
      </c>
      <c r="L2771" s="47">
        <v>1000</v>
      </c>
      <c r="M2771" s="22">
        <v>0</v>
      </c>
      <c r="N2771" s="22">
        <v>0</v>
      </c>
    </row>
    <row r="2772" spans="1:14" hidden="1" x14ac:dyDescent="0.25">
      <c r="A2772" s="5" t="s">
        <v>6057</v>
      </c>
      <c r="B2772" s="5" t="s">
        <v>3586</v>
      </c>
      <c r="C2772" s="5" t="s">
        <v>849</v>
      </c>
      <c r="D2772" s="5" t="s">
        <v>3583</v>
      </c>
      <c r="E2772" s="5" t="s">
        <v>3584</v>
      </c>
      <c r="F2772" s="5" t="s">
        <v>853</v>
      </c>
      <c r="G2772" s="5" t="s">
        <v>3588</v>
      </c>
      <c r="H2772" s="51">
        <v>0</v>
      </c>
      <c r="I2772" s="22">
        <v>0</v>
      </c>
      <c r="J2772" s="22">
        <v>223.37</v>
      </c>
      <c r="K2772" s="22">
        <v>228.73</v>
      </c>
      <c r="L2772" s="47">
        <v>1000</v>
      </c>
      <c r="M2772" s="22">
        <v>0</v>
      </c>
      <c r="N2772" s="22">
        <v>0</v>
      </c>
    </row>
    <row r="2773" spans="1:14" hidden="1" x14ac:dyDescent="0.25">
      <c r="A2773" s="5" t="s">
        <v>6058</v>
      </c>
      <c r="B2773" s="5" t="s">
        <v>3586</v>
      </c>
      <c r="C2773" s="5" t="s">
        <v>849</v>
      </c>
      <c r="D2773" s="5" t="s">
        <v>3583</v>
      </c>
      <c r="E2773" s="5" t="s">
        <v>3584</v>
      </c>
      <c r="F2773" s="5" t="s">
        <v>853</v>
      </c>
      <c r="G2773" s="5" t="s">
        <v>3588</v>
      </c>
      <c r="H2773" s="51">
        <v>0</v>
      </c>
      <c r="I2773" s="22">
        <v>0</v>
      </c>
      <c r="J2773" s="22">
        <v>200.39</v>
      </c>
      <c r="K2773" s="22">
        <v>217.69</v>
      </c>
      <c r="L2773" s="47">
        <v>1000</v>
      </c>
      <c r="M2773" s="22">
        <v>0</v>
      </c>
      <c r="N2773" s="22">
        <v>0</v>
      </c>
    </row>
    <row r="2774" spans="1:14" hidden="1" x14ac:dyDescent="0.25">
      <c r="A2774" s="5" t="s">
        <v>6059</v>
      </c>
      <c r="B2774" s="5" t="s">
        <v>3586</v>
      </c>
      <c r="C2774" s="5" t="s">
        <v>849</v>
      </c>
      <c r="D2774" s="5" t="s">
        <v>3583</v>
      </c>
      <c r="E2774" s="5" t="s">
        <v>3584</v>
      </c>
      <c r="F2774" s="5" t="s">
        <v>853</v>
      </c>
      <c r="G2774" s="5" t="s">
        <v>3588</v>
      </c>
      <c r="H2774" s="51">
        <v>0</v>
      </c>
      <c r="I2774" s="22">
        <v>0</v>
      </c>
      <c r="J2774" s="22">
        <v>235.64</v>
      </c>
      <c r="K2774" s="22">
        <v>255.99</v>
      </c>
      <c r="L2774" s="47">
        <v>1000</v>
      </c>
      <c r="M2774" s="22">
        <v>0</v>
      </c>
      <c r="N2774" s="22">
        <v>0</v>
      </c>
    </row>
    <row r="2775" spans="1:14" hidden="1" x14ac:dyDescent="0.25">
      <c r="A2775" s="5" t="s">
        <v>6060</v>
      </c>
      <c r="B2775" s="5" t="s">
        <v>3586</v>
      </c>
      <c r="C2775" s="5" t="s">
        <v>849</v>
      </c>
      <c r="D2775" s="5" t="s">
        <v>3583</v>
      </c>
      <c r="E2775" s="5" t="s">
        <v>3584</v>
      </c>
      <c r="F2775" s="5" t="s">
        <v>853</v>
      </c>
      <c r="G2775" s="5" t="s">
        <v>3588</v>
      </c>
      <c r="H2775" s="51">
        <v>0</v>
      </c>
      <c r="I2775" s="22">
        <v>0</v>
      </c>
      <c r="J2775" s="22">
        <v>188.95</v>
      </c>
      <c r="K2775" s="22">
        <v>205.27</v>
      </c>
      <c r="L2775" s="47">
        <v>1000</v>
      </c>
      <c r="M2775" s="22">
        <v>0</v>
      </c>
      <c r="N2775" s="22">
        <v>0</v>
      </c>
    </row>
    <row r="2776" spans="1:14" hidden="1" x14ac:dyDescent="0.25">
      <c r="A2776" s="5" t="s">
        <v>6061</v>
      </c>
      <c r="B2776" s="5" t="s">
        <v>3586</v>
      </c>
      <c r="C2776" s="5" t="s">
        <v>849</v>
      </c>
      <c r="D2776" s="5" t="s">
        <v>3583</v>
      </c>
      <c r="E2776" s="5" t="s">
        <v>3584</v>
      </c>
      <c r="F2776" s="5" t="s">
        <v>853</v>
      </c>
      <c r="G2776" s="5" t="s">
        <v>3603</v>
      </c>
      <c r="H2776" s="51">
        <v>0</v>
      </c>
      <c r="I2776" s="22">
        <v>0</v>
      </c>
      <c r="J2776" s="22">
        <v>0</v>
      </c>
      <c r="K2776" s="22">
        <v>972.27</v>
      </c>
      <c r="L2776" s="47">
        <v>1000</v>
      </c>
      <c r="M2776" s="22">
        <v>0</v>
      </c>
      <c r="N2776" s="22">
        <v>0</v>
      </c>
    </row>
    <row r="2777" spans="1:14" x14ac:dyDescent="0.25">
      <c r="A2777" s="5" t="s">
        <v>6062</v>
      </c>
      <c r="B2777" s="5" t="s">
        <v>3590</v>
      </c>
      <c r="C2777" s="5" t="s">
        <v>849</v>
      </c>
      <c r="D2777" s="5" t="s">
        <v>3583</v>
      </c>
      <c r="E2777" s="5" t="s">
        <v>3584</v>
      </c>
      <c r="F2777" s="5" t="s">
        <v>851</v>
      </c>
      <c r="G2777" s="5" t="s">
        <v>3585</v>
      </c>
      <c r="H2777" s="51">
        <v>0</v>
      </c>
      <c r="I2777" s="22">
        <v>0</v>
      </c>
      <c r="J2777" s="22">
        <v>16534.68</v>
      </c>
      <c r="K2777" s="22">
        <v>15568.51</v>
      </c>
      <c r="L2777" s="47">
        <v>1000</v>
      </c>
      <c r="M2777" s="22">
        <v>0</v>
      </c>
      <c r="N2777" s="22">
        <v>0</v>
      </c>
    </row>
    <row r="2778" spans="1:14" hidden="1" x14ac:dyDescent="0.25">
      <c r="A2778" s="5" t="s">
        <v>6063</v>
      </c>
      <c r="B2778" s="5" t="s">
        <v>3586</v>
      </c>
      <c r="C2778" s="5" t="s">
        <v>849</v>
      </c>
      <c r="D2778" s="5" t="s">
        <v>3583</v>
      </c>
      <c r="E2778" s="5" t="s">
        <v>3584</v>
      </c>
      <c r="F2778" s="5" t="s">
        <v>851</v>
      </c>
      <c r="G2778" s="5" t="s">
        <v>3585</v>
      </c>
      <c r="H2778" s="51">
        <v>34.229999999999997</v>
      </c>
      <c r="I2778" s="22">
        <v>521.92999999999995</v>
      </c>
      <c r="J2778" s="22">
        <v>15247.74</v>
      </c>
      <c r="K2778" s="22">
        <v>15378.88</v>
      </c>
      <c r="L2778" s="47">
        <v>1000</v>
      </c>
      <c r="M2778" s="22">
        <v>521.92999999999995</v>
      </c>
      <c r="N2778" s="22">
        <v>0</v>
      </c>
    </row>
    <row r="2779" spans="1:14" hidden="1" x14ac:dyDescent="0.25">
      <c r="A2779" s="5" t="s">
        <v>6064</v>
      </c>
      <c r="B2779" s="5" t="s">
        <v>3582</v>
      </c>
      <c r="C2779" s="5" t="s">
        <v>849</v>
      </c>
      <c r="D2779" s="5" t="s">
        <v>3583</v>
      </c>
      <c r="E2779" s="5" t="s">
        <v>3584</v>
      </c>
      <c r="F2779" s="5" t="s">
        <v>853</v>
      </c>
      <c r="G2779" s="5" t="s">
        <v>3588</v>
      </c>
      <c r="H2779" s="51">
        <v>0</v>
      </c>
      <c r="I2779" s="22">
        <v>0</v>
      </c>
      <c r="J2779" s="22">
        <v>87.54</v>
      </c>
      <c r="K2779" s="22">
        <v>95.11</v>
      </c>
      <c r="L2779" s="47">
        <v>1000</v>
      </c>
      <c r="M2779" s="22">
        <v>0</v>
      </c>
      <c r="N2779" s="22">
        <v>0</v>
      </c>
    </row>
    <row r="2780" spans="1:14" hidden="1" x14ac:dyDescent="0.25">
      <c r="A2780" s="5" t="s">
        <v>6065</v>
      </c>
      <c r="B2780" s="5" t="s">
        <v>3582</v>
      </c>
      <c r="C2780" s="5" t="s">
        <v>849</v>
      </c>
      <c r="D2780" s="5" t="s">
        <v>3583</v>
      </c>
      <c r="E2780" s="5" t="s">
        <v>3584</v>
      </c>
      <c r="F2780" s="5" t="s">
        <v>853</v>
      </c>
      <c r="G2780" s="5" t="s">
        <v>3588</v>
      </c>
      <c r="H2780" s="51">
        <v>0</v>
      </c>
      <c r="I2780" s="22">
        <v>0</v>
      </c>
      <c r="J2780" s="22">
        <v>71.03</v>
      </c>
      <c r="K2780" s="22">
        <v>77.16</v>
      </c>
      <c r="L2780" s="47">
        <v>1000</v>
      </c>
      <c r="M2780" s="22">
        <v>0</v>
      </c>
      <c r="N2780" s="22">
        <v>0</v>
      </c>
    </row>
    <row r="2781" spans="1:14" hidden="1" x14ac:dyDescent="0.25">
      <c r="A2781" s="5" t="s">
        <v>6065</v>
      </c>
      <c r="B2781" s="5" t="s">
        <v>3586</v>
      </c>
      <c r="C2781" s="5" t="s">
        <v>849</v>
      </c>
      <c r="D2781" s="5" t="s">
        <v>3583</v>
      </c>
      <c r="E2781" s="5" t="s">
        <v>3584</v>
      </c>
      <c r="F2781" s="5" t="s">
        <v>853</v>
      </c>
      <c r="G2781" s="5" t="s">
        <v>3588</v>
      </c>
      <c r="H2781" s="51">
        <v>0</v>
      </c>
      <c r="I2781" s="22">
        <v>0</v>
      </c>
      <c r="J2781" s="22">
        <v>88.62</v>
      </c>
      <c r="K2781" s="22">
        <v>96.28</v>
      </c>
      <c r="L2781" s="47">
        <v>1000</v>
      </c>
      <c r="M2781" s="22">
        <v>0</v>
      </c>
      <c r="N2781" s="22">
        <v>0</v>
      </c>
    </row>
    <row r="2782" spans="1:14" hidden="1" x14ac:dyDescent="0.25">
      <c r="A2782" s="5" t="s">
        <v>6066</v>
      </c>
      <c r="B2782" s="5" t="s">
        <v>3582</v>
      </c>
      <c r="C2782" s="5" t="s">
        <v>849</v>
      </c>
      <c r="D2782" s="5" t="s">
        <v>3583</v>
      </c>
      <c r="E2782" s="5" t="s">
        <v>3584</v>
      </c>
      <c r="F2782" s="5" t="s">
        <v>853</v>
      </c>
      <c r="G2782" s="5" t="s">
        <v>3588</v>
      </c>
      <c r="H2782" s="51">
        <v>0</v>
      </c>
      <c r="I2782" s="22">
        <v>0</v>
      </c>
      <c r="J2782" s="22">
        <v>81.39</v>
      </c>
      <c r="K2782" s="22">
        <v>88.41</v>
      </c>
      <c r="L2782" s="47">
        <v>1000</v>
      </c>
      <c r="M2782" s="22">
        <v>0</v>
      </c>
      <c r="N2782" s="22">
        <v>0</v>
      </c>
    </row>
    <row r="2783" spans="1:14" hidden="1" x14ac:dyDescent="0.25">
      <c r="A2783" s="5" t="s">
        <v>6066</v>
      </c>
      <c r="B2783" s="5" t="s">
        <v>3586</v>
      </c>
      <c r="C2783" s="5" t="s">
        <v>849</v>
      </c>
      <c r="D2783" s="5" t="s">
        <v>3583</v>
      </c>
      <c r="E2783" s="5" t="s">
        <v>3584</v>
      </c>
      <c r="F2783" s="5" t="s">
        <v>853</v>
      </c>
      <c r="G2783" s="5" t="s">
        <v>3588</v>
      </c>
      <c r="H2783" s="51">
        <v>0</v>
      </c>
      <c r="I2783" s="22">
        <v>0</v>
      </c>
      <c r="J2783" s="22">
        <v>88.62</v>
      </c>
      <c r="K2783" s="22">
        <v>96.28</v>
      </c>
      <c r="L2783" s="47">
        <v>1000</v>
      </c>
      <c r="M2783" s="22">
        <v>0</v>
      </c>
      <c r="N2783" s="22">
        <v>0</v>
      </c>
    </row>
    <row r="2784" spans="1:14" hidden="1" x14ac:dyDescent="0.25">
      <c r="A2784" s="5" t="s">
        <v>6067</v>
      </c>
      <c r="B2784" s="5" t="s">
        <v>3586</v>
      </c>
      <c r="C2784" s="5" t="s">
        <v>849</v>
      </c>
      <c r="D2784" s="5" t="s">
        <v>3583</v>
      </c>
      <c r="E2784" s="5" t="s">
        <v>3584</v>
      </c>
      <c r="F2784" s="5" t="s">
        <v>853</v>
      </c>
      <c r="G2784" s="5" t="s">
        <v>3603</v>
      </c>
      <c r="H2784" s="51">
        <v>0</v>
      </c>
      <c r="I2784" s="22">
        <v>0</v>
      </c>
      <c r="J2784" s="22">
        <v>3434.07</v>
      </c>
      <c r="K2784" s="22">
        <v>4586.93</v>
      </c>
      <c r="L2784" s="47">
        <v>1000</v>
      </c>
      <c r="M2784" s="22">
        <v>0</v>
      </c>
      <c r="N2784" s="22">
        <v>0</v>
      </c>
    </row>
    <row r="2785" spans="1:14" hidden="1" x14ac:dyDescent="0.25">
      <c r="A2785" s="5" t="s">
        <v>6068</v>
      </c>
      <c r="B2785" s="5" t="s">
        <v>3582</v>
      </c>
      <c r="C2785" s="5" t="s">
        <v>849</v>
      </c>
      <c r="D2785" s="5" t="s">
        <v>3583</v>
      </c>
      <c r="E2785" s="5" t="s">
        <v>3584</v>
      </c>
      <c r="F2785" s="5" t="s">
        <v>853</v>
      </c>
      <c r="G2785" s="5" t="s">
        <v>3585</v>
      </c>
      <c r="H2785" s="51">
        <v>0</v>
      </c>
      <c r="I2785" s="22">
        <v>0</v>
      </c>
      <c r="J2785" s="22">
        <v>704.15</v>
      </c>
      <c r="K2785" s="22">
        <v>461.11</v>
      </c>
      <c r="L2785" s="47">
        <v>1000</v>
      </c>
      <c r="M2785" s="22">
        <v>0</v>
      </c>
      <c r="N2785" s="22">
        <v>0</v>
      </c>
    </row>
    <row r="2786" spans="1:14" hidden="1" x14ac:dyDescent="0.25">
      <c r="A2786" s="5" t="s">
        <v>6068</v>
      </c>
      <c r="B2786" s="5" t="s">
        <v>3586</v>
      </c>
      <c r="C2786" s="5" t="s">
        <v>849</v>
      </c>
      <c r="D2786" s="5" t="s">
        <v>3583</v>
      </c>
      <c r="E2786" s="5" t="s">
        <v>3584</v>
      </c>
      <c r="F2786" s="5" t="s">
        <v>853</v>
      </c>
      <c r="G2786" s="5" t="s">
        <v>3585</v>
      </c>
      <c r="H2786" s="51">
        <v>0</v>
      </c>
      <c r="I2786" s="22">
        <v>0</v>
      </c>
      <c r="J2786" s="22">
        <v>339.69</v>
      </c>
      <c r="K2786" s="22">
        <v>369.03</v>
      </c>
      <c r="L2786" s="47">
        <v>1000</v>
      </c>
      <c r="M2786" s="22">
        <v>0</v>
      </c>
      <c r="N2786" s="22">
        <v>0</v>
      </c>
    </row>
    <row r="2787" spans="1:14" x14ac:dyDescent="0.25">
      <c r="A2787" s="5" t="s">
        <v>6069</v>
      </c>
      <c r="B2787" s="5" t="s">
        <v>3590</v>
      </c>
      <c r="C2787" s="5" t="s">
        <v>849</v>
      </c>
      <c r="D2787" s="5" t="s">
        <v>3583</v>
      </c>
      <c r="E2787" s="5" t="s">
        <v>3584</v>
      </c>
      <c r="F2787" s="5" t="s">
        <v>853</v>
      </c>
      <c r="G2787" s="5" t="s">
        <v>3588</v>
      </c>
      <c r="H2787" s="51">
        <v>0</v>
      </c>
      <c r="I2787" s="22">
        <v>0</v>
      </c>
      <c r="J2787" s="22">
        <v>88.71</v>
      </c>
      <c r="K2787" s="22">
        <v>96.37</v>
      </c>
      <c r="L2787" s="47">
        <v>1000</v>
      </c>
      <c r="M2787" s="22">
        <v>0</v>
      </c>
      <c r="N2787" s="22">
        <v>0</v>
      </c>
    </row>
    <row r="2788" spans="1:14" x14ac:dyDescent="0.25">
      <c r="A2788" s="5" t="s">
        <v>6070</v>
      </c>
      <c r="B2788" s="5" t="s">
        <v>3590</v>
      </c>
      <c r="C2788" s="5" t="s">
        <v>849</v>
      </c>
      <c r="D2788" s="5" t="s">
        <v>3583</v>
      </c>
      <c r="E2788" s="5" t="s">
        <v>3584</v>
      </c>
      <c r="F2788" s="5" t="s">
        <v>853</v>
      </c>
      <c r="G2788" s="5" t="s">
        <v>3588</v>
      </c>
      <c r="H2788" s="51">
        <v>0</v>
      </c>
      <c r="I2788" s="22">
        <v>0</v>
      </c>
      <c r="J2788" s="22">
        <v>84.16</v>
      </c>
      <c r="K2788" s="22">
        <v>91.42</v>
      </c>
      <c r="L2788" s="47">
        <v>1000</v>
      </c>
      <c r="M2788" s="22">
        <v>0</v>
      </c>
      <c r="N2788" s="22">
        <v>0</v>
      </c>
    </row>
    <row r="2789" spans="1:14" x14ac:dyDescent="0.25">
      <c r="A2789" s="5" t="s">
        <v>6071</v>
      </c>
      <c r="B2789" s="5" t="s">
        <v>3590</v>
      </c>
      <c r="C2789" s="5" t="s">
        <v>849</v>
      </c>
      <c r="D2789" s="5" t="s">
        <v>3583</v>
      </c>
      <c r="E2789" s="5" t="s">
        <v>3584</v>
      </c>
      <c r="F2789" s="5" t="s">
        <v>853</v>
      </c>
      <c r="G2789" s="5" t="s">
        <v>3603</v>
      </c>
      <c r="H2789" s="51">
        <v>0</v>
      </c>
      <c r="I2789" s="22">
        <v>0</v>
      </c>
      <c r="J2789" s="22">
        <v>0</v>
      </c>
      <c r="K2789" s="22">
        <v>998.32</v>
      </c>
      <c r="L2789" s="47">
        <v>1000</v>
      </c>
      <c r="M2789" s="22">
        <v>0</v>
      </c>
      <c r="N2789" s="22">
        <v>0</v>
      </c>
    </row>
    <row r="2790" spans="1:14" hidden="1" x14ac:dyDescent="0.25">
      <c r="A2790" s="5" t="s">
        <v>6072</v>
      </c>
      <c r="B2790" s="5" t="s">
        <v>3592</v>
      </c>
      <c r="C2790" s="5" t="s">
        <v>849</v>
      </c>
      <c r="D2790" s="5" t="s">
        <v>3583</v>
      </c>
      <c r="E2790" s="5" t="s">
        <v>3584</v>
      </c>
      <c r="F2790" s="5" t="s">
        <v>853</v>
      </c>
      <c r="G2790" s="5" t="s">
        <v>3588</v>
      </c>
      <c r="H2790" s="51">
        <v>0</v>
      </c>
      <c r="I2790" s="22">
        <v>0</v>
      </c>
      <c r="J2790" s="22">
        <v>58.75</v>
      </c>
      <c r="K2790" s="22">
        <v>61.96</v>
      </c>
      <c r="L2790" s="47">
        <v>1000</v>
      </c>
      <c r="M2790" s="22">
        <v>0</v>
      </c>
      <c r="N2790" s="22">
        <v>0</v>
      </c>
    </row>
    <row r="2791" spans="1:14" hidden="1" x14ac:dyDescent="0.25">
      <c r="A2791" s="5" t="s">
        <v>6073</v>
      </c>
      <c r="B2791" s="5" t="s">
        <v>3592</v>
      </c>
      <c r="C2791" s="5" t="s">
        <v>849</v>
      </c>
      <c r="D2791" s="5" t="s">
        <v>3583</v>
      </c>
      <c r="E2791" s="5" t="s">
        <v>3584</v>
      </c>
      <c r="F2791" s="5" t="s">
        <v>853</v>
      </c>
      <c r="G2791" s="5" t="s">
        <v>3588</v>
      </c>
      <c r="H2791" s="51">
        <v>0</v>
      </c>
      <c r="I2791" s="22">
        <v>0</v>
      </c>
      <c r="J2791" s="22">
        <v>56.91</v>
      </c>
      <c r="K2791" s="22">
        <v>60.03</v>
      </c>
      <c r="L2791" s="47">
        <v>1000</v>
      </c>
      <c r="M2791" s="22">
        <v>0</v>
      </c>
      <c r="N2791" s="22">
        <v>0</v>
      </c>
    </row>
    <row r="2792" spans="1:14" hidden="1" x14ac:dyDescent="0.25">
      <c r="A2792" s="5" t="s">
        <v>6074</v>
      </c>
      <c r="B2792" s="5" t="s">
        <v>3592</v>
      </c>
      <c r="C2792" s="5" t="s">
        <v>849</v>
      </c>
      <c r="D2792" s="5" t="s">
        <v>3583</v>
      </c>
      <c r="E2792" s="5" t="s">
        <v>3584</v>
      </c>
      <c r="F2792" s="5" t="s">
        <v>853</v>
      </c>
      <c r="G2792" s="5" t="s">
        <v>3588</v>
      </c>
      <c r="H2792" s="51">
        <v>0</v>
      </c>
      <c r="I2792" s="22">
        <v>0</v>
      </c>
      <c r="J2792" s="22">
        <v>58.39</v>
      </c>
      <c r="K2792" s="22">
        <v>61.58</v>
      </c>
      <c r="L2792" s="47">
        <v>1000</v>
      </c>
      <c r="M2792" s="22">
        <v>0</v>
      </c>
      <c r="N2792" s="22">
        <v>0</v>
      </c>
    </row>
    <row r="2793" spans="1:14" hidden="1" x14ac:dyDescent="0.25">
      <c r="A2793" s="5" t="s">
        <v>6075</v>
      </c>
      <c r="B2793" s="5" t="s">
        <v>3597</v>
      </c>
      <c r="C2793" s="5" t="s">
        <v>849</v>
      </c>
      <c r="D2793" s="5" t="s">
        <v>3583</v>
      </c>
      <c r="E2793" s="5" t="s">
        <v>3584</v>
      </c>
      <c r="F2793" s="5" t="s">
        <v>853</v>
      </c>
      <c r="G2793" s="5" t="s">
        <v>3588</v>
      </c>
      <c r="H2793" s="51">
        <v>0</v>
      </c>
      <c r="I2793" s="22">
        <v>0</v>
      </c>
      <c r="J2793" s="22">
        <v>44.4</v>
      </c>
      <c r="K2793" s="22">
        <v>51.37</v>
      </c>
      <c r="L2793" s="47">
        <v>1000</v>
      </c>
      <c r="M2793" s="22">
        <v>0</v>
      </c>
      <c r="N2793" s="22">
        <v>0</v>
      </c>
    </row>
    <row r="2794" spans="1:14" hidden="1" x14ac:dyDescent="0.25">
      <c r="A2794" s="5" t="s">
        <v>6075</v>
      </c>
      <c r="B2794" s="5" t="s">
        <v>3592</v>
      </c>
      <c r="C2794" s="5" t="s">
        <v>849</v>
      </c>
      <c r="D2794" s="5" t="s">
        <v>3583</v>
      </c>
      <c r="E2794" s="5" t="s">
        <v>3584</v>
      </c>
      <c r="F2794" s="5" t="s">
        <v>853</v>
      </c>
      <c r="G2794" s="5" t="s">
        <v>3588</v>
      </c>
      <c r="H2794" s="51">
        <v>0</v>
      </c>
      <c r="I2794" s="22">
        <v>0</v>
      </c>
      <c r="J2794" s="22">
        <v>44.46</v>
      </c>
      <c r="K2794" s="22">
        <v>48.78</v>
      </c>
      <c r="L2794" s="47">
        <v>1000</v>
      </c>
      <c r="M2794" s="22">
        <v>0</v>
      </c>
      <c r="N2794" s="22">
        <v>0</v>
      </c>
    </row>
    <row r="2795" spans="1:14" hidden="1" x14ac:dyDescent="0.25">
      <c r="A2795" s="5" t="s">
        <v>6076</v>
      </c>
      <c r="B2795" s="5" t="s">
        <v>3586</v>
      </c>
      <c r="C2795" s="5" t="s">
        <v>849</v>
      </c>
      <c r="D2795" s="5" t="s">
        <v>3583</v>
      </c>
      <c r="E2795" s="5" t="s">
        <v>3584</v>
      </c>
      <c r="F2795" s="5" t="s">
        <v>853</v>
      </c>
      <c r="G2795" s="5" t="s">
        <v>3588</v>
      </c>
      <c r="H2795" s="51">
        <v>0</v>
      </c>
      <c r="I2795" s="22">
        <v>0</v>
      </c>
      <c r="J2795" s="22">
        <v>61.52</v>
      </c>
      <c r="K2795" s="22">
        <v>64.89</v>
      </c>
      <c r="L2795" s="47">
        <v>1000</v>
      </c>
      <c r="M2795" s="22">
        <v>0</v>
      </c>
      <c r="N2795" s="22">
        <v>0</v>
      </c>
    </row>
    <row r="2796" spans="1:14" hidden="1" x14ac:dyDescent="0.25">
      <c r="A2796" s="5" t="s">
        <v>6077</v>
      </c>
      <c r="B2796" s="5" t="s">
        <v>3592</v>
      </c>
      <c r="C2796" s="5" t="s">
        <v>849</v>
      </c>
      <c r="D2796" s="5" t="s">
        <v>3583</v>
      </c>
      <c r="E2796" s="5" t="s">
        <v>3584</v>
      </c>
      <c r="F2796" s="5" t="s">
        <v>853</v>
      </c>
      <c r="G2796" s="5" t="s">
        <v>3603</v>
      </c>
      <c r="H2796" s="51">
        <v>0</v>
      </c>
      <c r="I2796" s="22">
        <v>0</v>
      </c>
      <c r="J2796" s="22">
        <v>0</v>
      </c>
      <c r="K2796" s="22">
        <v>1147.1199999999999</v>
      </c>
      <c r="L2796" s="47">
        <v>1000</v>
      </c>
      <c r="M2796" s="22">
        <v>0</v>
      </c>
      <c r="N2796" s="22">
        <v>0</v>
      </c>
    </row>
    <row r="2797" spans="1:14" hidden="1" x14ac:dyDescent="0.25">
      <c r="A2797" s="5" t="s">
        <v>6078</v>
      </c>
      <c r="B2797" s="5" t="s">
        <v>3592</v>
      </c>
      <c r="C2797" s="5" t="s">
        <v>849</v>
      </c>
      <c r="D2797" s="5" t="s">
        <v>3583</v>
      </c>
      <c r="E2797" s="5" t="s">
        <v>3584</v>
      </c>
      <c r="F2797" s="5" t="s">
        <v>853</v>
      </c>
      <c r="G2797" s="5" t="s">
        <v>3603</v>
      </c>
      <c r="H2797" s="51">
        <v>0</v>
      </c>
      <c r="I2797" s="22">
        <v>0</v>
      </c>
      <c r="J2797" s="22">
        <v>0</v>
      </c>
      <c r="K2797" s="22">
        <v>1645.8</v>
      </c>
      <c r="L2797" s="47">
        <v>1000</v>
      </c>
      <c r="M2797" s="22">
        <v>0</v>
      </c>
      <c r="N2797" s="22">
        <v>0</v>
      </c>
    </row>
    <row r="2798" spans="1:14" hidden="1" x14ac:dyDescent="0.25">
      <c r="A2798" s="5" t="s">
        <v>6079</v>
      </c>
      <c r="B2798" s="5" t="s">
        <v>3586</v>
      </c>
      <c r="C2798" s="5" t="s">
        <v>849</v>
      </c>
      <c r="D2798" s="5" t="s">
        <v>3583</v>
      </c>
      <c r="E2798" s="5" t="s">
        <v>3584</v>
      </c>
      <c r="F2798" s="5" t="s">
        <v>853</v>
      </c>
      <c r="G2798" s="5" t="s">
        <v>3588</v>
      </c>
      <c r="H2798" s="51">
        <v>0</v>
      </c>
      <c r="I2798" s="22">
        <v>0</v>
      </c>
      <c r="J2798" s="22">
        <v>257.64999999999998</v>
      </c>
      <c r="K2798" s="22">
        <v>279.89999999999998</v>
      </c>
      <c r="L2798" s="47">
        <v>1000</v>
      </c>
      <c r="M2798" s="22">
        <v>0</v>
      </c>
      <c r="N2798" s="22">
        <v>0</v>
      </c>
    </row>
    <row r="2799" spans="1:14" hidden="1" x14ac:dyDescent="0.25">
      <c r="A2799" s="5" t="s">
        <v>6080</v>
      </c>
      <c r="B2799" s="5" t="s">
        <v>3586</v>
      </c>
      <c r="C2799" s="5" t="s">
        <v>849</v>
      </c>
      <c r="D2799" s="5" t="s">
        <v>3583</v>
      </c>
      <c r="E2799" s="5" t="s">
        <v>3584</v>
      </c>
      <c r="F2799" s="5" t="s">
        <v>853</v>
      </c>
      <c r="G2799" s="5" t="s">
        <v>3588</v>
      </c>
      <c r="H2799" s="51">
        <v>0</v>
      </c>
      <c r="I2799" s="22">
        <v>0</v>
      </c>
      <c r="J2799" s="22">
        <v>363.87</v>
      </c>
      <c r="K2799" s="22">
        <v>395.29</v>
      </c>
      <c r="L2799" s="47">
        <v>1000</v>
      </c>
      <c r="M2799" s="22">
        <v>0</v>
      </c>
      <c r="N2799" s="22">
        <v>0</v>
      </c>
    </row>
    <row r="2800" spans="1:14" hidden="1" x14ac:dyDescent="0.25">
      <c r="A2800" s="5" t="s">
        <v>6081</v>
      </c>
      <c r="B2800" s="5" t="s">
        <v>3586</v>
      </c>
      <c r="C2800" s="5" t="s">
        <v>849</v>
      </c>
      <c r="D2800" s="5" t="s">
        <v>3583</v>
      </c>
      <c r="E2800" s="5" t="s">
        <v>3584</v>
      </c>
      <c r="F2800" s="5" t="s">
        <v>853</v>
      </c>
      <c r="G2800" s="5" t="s">
        <v>3588</v>
      </c>
      <c r="H2800" s="51">
        <v>0</v>
      </c>
      <c r="I2800" s="22">
        <v>0</v>
      </c>
      <c r="J2800" s="22">
        <v>221.63</v>
      </c>
      <c r="K2800" s="22">
        <v>226.95</v>
      </c>
      <c r="L2800" s="47">
        <v>1000</v>
      </c>
      <c r="M2800" s="22">
        <v>0</v>
      </c>
      <c r="N2800" s="22">
        <v>0</v>
      </c>
    </row>
    <row r="2801" spans="1:14" x14ac:dyDescent="0.25">
      <c r="A2801" s="5" t="s">
        <v>6082</v>
      </c>
      <c r="B2801" s="5" t="s">
        <v>3590</v>
      </c>
      <c r="C2801" s="5" t="s">
        <v>849</v>
      </c>
      <c r="D2801" s="5" t="s">
        <v>3583</v>
      </c>
      <c r="E2801" s="5" t="s">
        <v>3584</v>
      </c>
      <c r="F2801" s="5" t="s">
        <v>853</v>
      </c>
      <c r="G2801" s="5" t="s">
        <v>3603</v>
      </c>
      <c r="H2801" s="51">
        <v>0</v>
      </c>
      <c r="I2801" s="22">
        <v>0</v>
      </c>
      <c r="J2801" s="22">
        <v>0</v>
      </c>
      <c r="K2801" s="22">
        <v>1515.97</v>
      </c>
      <c r="L2801" s="47">
        <v>1000</v>
      </c>
      <c r="M2801" s="22">
        <v>0</v>
      </c>
      <c r="N2801" s="22">
        <v>0</v>
      </c>
    </row>
    <row r="2802" spans="1:14" x14ac:dyDescent="0.25">
      <c r="A2802" s="5" t="s">
        <v>6083</v>
      </c>
      <c r="B2802" s="5" t="s">
        <v>3590</v>
      </c>
      <c r="C2802" s="5" t="s">
        <v>849</v>
      </c>
      <c r="D2802" s="5" t="s">
        <v>3583</v>
      </c>
      <c r="E2802" s="5" t="s">
        <v>3584</v>
      </c>
      <c r="F2802" s="5" t="s">
        <v>853</v>
      </c>
      <c r="G2802" s="5" t="s">
        <v>3603</v>
      </c>
      <c r="H2802" s="51">
        <v>0</v>
      </c>
      <c r="I2802" s="22">
        <v>0</v>
      </c>
      <c r="J2802" s="22">
        <v>0</v>
      </c>
      <c r="K2802" s="22">
        <v>2126.67</v>
      </c>
      <c r="L2802" s="47">
        <v>1000</v>
      </c>
      <c r="M2802" s="22">
        <v>0</v>
      </c>
      <c r="N2802" s="22">
        <v>0</v>
      </c>
    </row>
    <row r="2803" spans="1:14" hidden="1" x14ac:dyDescent="0.25">
      <c r="A2803" s="5" t="s">
        <v>6084</v>
      </c>
      <c r="B2803" s="5" t="s">
        <v>3582</v>
      </c>
      <c r="C2803" s="5" t="s">
        <v>849</v>
      </c>
      <c r="D2803" s="5" t="s">
        <v>3583</v>
      </c>
      <c r="E2803" s="5" t="s">
        <v>3584</v>
      </c>
      <c r="F2803" s="5" t="s">
        <v>853</v>
      </c>
      <c r="G2803" s="5" t="s">
        <v>3603</v>
      </c>
      <c r="H2803" s="51">
        <v>0</v>
      </c>
      <c r="I2803" s="22">
        <v>0</v>
      </c>
      <c r="J2803" s="22">
        <v>0</v>
      </c>
      <c r="K2803" s="22">
        <v>924.12</v>
      </c>
      <c r="L2803" s="47">
        <v>1000</v>
      </c>
      <c r="M2803" s="22">
        <v>0</v>
      </c>
      <c r="N2803" s="22">
        <v>0</v>
      </c>
    </row>
    <row r="2804" spans="1:14" hidden="1" x14ac:dyDescent="0.25">
      <c r="A2804" s="5" t="s">
        <v>6085</v>
      </c>
      <c r="B2804" s="5" t="s">
        <v>3582</v>
      </c>
      <c r="C2804" s="5" t="s">
        <v>849</v>
      </c>
      <c r="D2804" s="5" t="s">
        <v>3583</v>
      </c>
      <c r="E2804" s="5" t="s">
        <v>3584</v>
      </c>
      <c r="F2804" s="5" t="s">
        <v>853</v>
      </c>
      <c r="G2804" s="5" t="s">
        <v>3588</v>
      </c>
      <c r="H2804" s="51">
        <v>0</v>
      </c>
      <c r="I2804" s="22">
        <v>0</v>
      </c>
      <c r="J2804" s="22">
        <v>83.41</v>
      </c>
      <c r="K2804" s="22">
        <v>85.41</v>
      </c>
      <c r="L2804" s="47">
        <v>1000</v>
      </c>
      <c r="M2804" s="22">
        <v>0</v>
      </c>
      <c r="N2804" s="22">
        <v>0</v>
      </c>
    </row>
    <row r="2805" spans="1:14" hidden="1" x14ac:dyDescent="0.25">
      <c r="A2805" s="5" t="s">
        <v>6086</v>
      </c>
      <c r="B2805" s="5" t="s">
        <v>3582</v>
      </c>
      <c r="C2805" s="5" t="s">
        <v>849</v>
      </c>
      <c r="D2805" s="5" t="s">
        <v>3583</v>
      </c>
      <c r="E2805" s="5" t="s">
        <v>3584</v>
      </c>
      <c r="F2805" s="5" t="s">
        <v>853</v>
      </c>
      <c r="G2805" s="5" t="s">
        <v>3588</v>
      </c>
      <c r="H2805" s="51">
        <v>0</v>
      </c>
      <c r="I2805" s="22">
        <v>0</v>
      </c>
      <c r="J2805" s="22">
        <v>90.46</v>
      </c>
      <c r="K2805" s="22">
        <v>92.63</v>
      </c>
      <c r="L2805" s="47">
        <v>1000</v>
      </c>
      <c r="M2805" s="22">
        <v>0</v>
      </c>
      <c r="N2805" s="22">
        <v>0</v>
      </c>
    </row>
    <row r="2806" spans="1:14" hidden="1" x14ac:dyDescent="0.25">
      <c r="A2806" s="5" t="s">
        <v>6087</v>
      </c>
      <c r="B2806" s="5" t="s">
        <v>3582</v>
      </c>
      <c r="C2806" s="5" t="s">
        <v>849</v>
      </c>
      <c r="D2806" s="5" t="s">
        <v>3583</v>
      </c>
      <c r="E2806" s="5" t="s">
        <v>3584</v>
      </c>
      <c r="F2806" s="5" t="s">
        <v>853</v>
      </c>
      <c r="G2806" s="5" t="s">
        <v>3603</v>
      </c>
      <c r="H2806" s="51">
        <v>0</v>
      </c>
      <c r="I2806" s="22">
        <v>0</v>
      </c>
      <c r="J2806" s="22">
        <v>0</v>
      </c>
      <c r="K2806" s="22">
        <v>1788.85</v>
      </c>
      <c r="L2806" s="47">
        <v>1000</v>
      </c>
      <c r="M2806" s="22">
        <v>0</v>
      </c>
      <c r="N2806" s="22">
        <v>0</v>
      </c>
    </row>
    <row r="2807" spans="1:14" hidden="1" x14ac:dyDescent="0.25">
      <c r="A2807" s="5" t="s">
        <v>6088</v>
      </c>
      <c r="B2807" s="5" t="s">
        <v>3582</v>
      </c>
      <c r="C2807" s="5" t="s">
        <v>849</v>
      </c>
      <c r="D2807" s="5" t="s">
        <v>3583</v>
      </c>
      <c r="E2807" s="5" t="s">
        <v>3584</v>
      </c>
      <c r="F2807" s="5" t="s">
        <v>853</v>
      </c>
      <c r="G2807" s="5" t="s">
        <v>3588</v>
      </c>
      <c r="H2807" s="51">
        <v>0</v>
      </c>
      <c r="I2807" s="22">
        <v>0</v>
      </c>
      <c r="J2807" s="22">
        <v>0</v>
      </c>
      <c r="K2807" s="22">
        <v>424.76</v>
      </c>
      <c r="L2807" s="47">
        <v>1000</v>
      </c>
      <c r="M2807" s="22">
        <v>0</v>
      </c>
      <c r="N2807" s="22">
        <v>0</v>
      </c>
    </row>
    <row r="2808" spans="1:14" hidden="1" x14ac:dyDescent="0.25">
      <c r="A2808" s="5" t="s">
        <v>6088</v>
      </c>
      <c r="B2808" s="5" t="s">
        <v>3586</v>
      </c>
      <c r="C2808" s="5" t="s">
        <v>849</v>
      </c>
      <c r="D2808" s="5" t="s">
        <v>3583</v>
      </c>
      <c r="E2808" s="5" t="s">
        <v>3584</v>
      </c>
      <c r="F2808" s="5" t="s">
        <v>853</v>
      </c>
      <c r="G2808" s="5" t="s">
        <v>3588</v>
      </c>
      <c r="H2808" s="51">
        <v>0</v>
      </c>
      <c r="I2808" s="22">
        <v>0</v>
      </c>
      <c r="J2808" s="22">
        <v>353.59</v>
      </c>
      <c r="K2808" s="22">
        <v>384.13</v>
      </c>
      <c r="L2808" s="47">
        <v>1000</v>
      </c>
      <c r="M2808" s="22">
        <v>0</v>
      </c>
      <c r="N2808" s="22">
        <v>0</v>
      </c>
    </row>
    <row r="2809" spans="1:14" hidden="1" x14ac:dyDescent="0.25">
      <c r="A2809" s="5" t="s">
        <v>6089</v>
      </c>
      <c r="B2809" s="5" t="s">
        <v>3586</v>
      </c>
      <c r="C2809" s="5" t="s">
        <v>849</v>
      </c>
      <c r="D2809" s="5" t="s">
        <v>3583</v>
      </c>
      <c r="E2809" s="5" t="s">
        <v>3584</v>
      </c>
      <c r="F2809" s="5" t="s">
        <v>853</v>
      </c>
      <c r="G2809" s="5" t="s">
        <v>3588</v>
      </c>
      <c r="H2809" s="51">
        <v>0</v>
      </c>
      <c r="I2809" s="22">
        <v>0</v>
      </c>
      <c r="J2809" s="22">
        <v>29.71</v>
      </c>
      <c r="K2809" s="22">
        <v>32.28</v>
      </c>
      <c r="L2809" s="47">
        <v>1000</v>
      </c>
      <c r="M2809" s="22">
        <v>0</v>
      </c>
      <c r="N2809" s="22">
        <v>0</v>
      </c>
    </row>
    <row r="2810" spans="1:14" hidden="1" x14ac:dyDescent="0.25">
      <c r="A2810" s="5" t="s">
        <v>6090</v>
      </c>
      <c r="B2810" s="5" t="s">
        <v>3586</v>
      </c>
      <c r="C2810" s="5" t="s">
        <v>849</v>
      </c>
      <c r="D2810" s="5" t="s">
        <v>3583</v>
      </c>
      <c r="E2810" s="5" t="s">
        <v>3584</v>
      </c>
      <c r="F2810" s="5" t="s">
        <v>853</v>
      </c>
      <c r="G2810" s="5" t="s">
        <v>3603</v>
      </c>
      <c r="H2810" s="51">
        <v>0</v>
      </c>
      <c r="I2810" s="22">
        <v>0</v>
      </c>
      <c r="J2810" s="22">
        <v>0</v>
      </c>
      <c r="K2810" s="22">
        <v>988.75</v>
      </c>
      <c r="L2810" s="47">
        <v>1000</v>
      </c>
      <c r="M2810" s="22">
        <v>0</v>
      </c>
      <c r="N2810" s="22">
        <v>0</v>
      </c>
    </row>
    <row r="2811" spans="1:14" hidden="1" x14ac:dyDescent="0.25">
      <c r="A2811" s="5" t="s">
        <v>6091</v>
      </c>
      <c r="B2811" s="5" t="s">
        <v>3582</v>
      </c>
      <c r="C2811" s="5" t="s">
        <v>849</v>
      </c>
      <c r="D2811" s="5" t="s">
        <v>3583</v>
      </c>
      <c r="E2811" s="5" t="s">
        <v>3584</v>
      </c>
      <c r="F2811" s="5" t="s">
        <v>853</v>
      </c>
      <c r="G2811" s="5" t="s">
        <v>3588</v>
      </c>
      <c r="H2811" s="51">
        <v>0</v>
      </c>
      <c r="I2811" s="22">
        <v>0</v>
      </c>
      <c r="J2811" s="22">
        <v>486.11</v>
      </c>
      <c r="K2811" s="22">
        <v>569.34</v>
      </c>
      <c r="L2811" s="47">
        <v>1000</v>
      </c>
      <c r="M2811" s="22">
        <v>0</v>
      </c>
      <c r="N2811" s="22">
        <v>0</v>
      </c>
    </row>
    <row r="2812" spans="1:14" hidden="1" x14ac:dyDescent="0.25">
      <c r="A2812" s="5" t="s">
        <v>6092</v>
      </c>
      <c r="B2812" s="5" t="s">
        <v>3586</v>
      </c>
      <c r="C2812" s="5" t="s">
        <v>849</v>
      </c>
      <c r="D2812" s="5" t="s">
        <v>3583</v>
      </c>
      <c r="E2812" s="5" t="s">
        <v>3584</v>
      </c>
      <c r="F2812" s="5" t="s">
        <v>853</v>
      </c>
      <c r="G2812" s="5" t="s">
        <v>3588</v>
      </c>
      <c r="H2812" s="51">
        <v>0</v>
      </c>
      <c r="I2812" s="22">
        <v>0</v>
      </c>
      <c r="J2812" s="22">
        <v>271.32</v>
      </c>
      <c r="K2812" s="22">
        <v>294.75</v>
      </c>
      <c r="L2812" s="47">
        <v>1000</v>
      </c>
      <c r="M2812" s="22">
        <v>0</v>
      </c>
      <c r="N2812" s="22">
        <v>0</v>
      </c>
    </row>
    <row r="2813" spans="1:14" hidden="1" x14ac:dyDescent="0.25">
      <c r="A2813" s="5" t="s">
        <v>6093</v>
      </c>
      <c r="B2813" s="5" t="s">
        <v>3586</v>
      </c>
      <c r="C2813" s="5" t="s">
        <v>849</v>
      </c>
      <c r="D2813" s="5" t="s">
        <v>3583</v>
      </c>
      <c r="E2813" s="5" t="s">
        <v>3584</v>
      </c>
      <c r="F2813" s="5" t="s">
        <v>853</v>
      </c>
      <c r="G2813" s="5" t="s">
        <v>3588</v>
      </c>
      <c r="H2813" s="51">
        <v>0</v>
      </c>
      <c r="I2813" s="22">
        <v>0</v>
      </c>
      <c r="J2813" s="22">
        <v>271.92</v>
      </c>
      <c r="K2813" s="22">
        <v>278.45</v>
      </c>
      <c r="L2813" s="47">
        <v>1000</v>
      </c>
      <c r="M2813" s="22">
        <v>0</v>
      </c>
      <c r="N2813" s="22">
        <v>0</v>
      </c>
    </row>
    <row r="2814" spans="1:14" hidden="1" x14ac:dyDescent="0.25">
      <c r="A2814" s="5" t="s">
        <v>6094</v>
      </c>
      <c r="B2814" s="5" t="s">
        <v>3586</v>
      </c>
      <c r="C2814" s="5" t="s">
        <v>849</v>
      </c>
      <c r="D2814" s="5" t="s">
        <v>3583</v>
      </c>
      <c r="E2814" s="5" t="s">
        <v>3584</v>
      </c>
      <c r="F2814" s="5" t="s">
        <v>853</v>
      </c>
      <c r="G2814" s="5" t="s">
        <v>3588</v>
      </c>
      <c r="H2814" s="51">
        <v>0</v>
      </c>
      <c r="I2814" s="22">
        <v>0</v>
      </c>
      <c r="J2814" s="22">
        <v>243.76</v>
      </c>
      <c r="K2814" s="22">
        <v>276.43</v>
      </c>
      <c r="L2814" s="47">
        <v>1000</v>
      </c>
      <c r="M2814" s="22">
        <v>0</v>
      </c>
      <c r="N2814" s="22">
        <v>0</v>
      </c>
    </row>
    <row r="2815" spans="1:14" hidden="1" x14ac:dyDescent="0.25">
      <c r="A2815" s="5" t="s">
        <v>6095</v>
      </c>
      <c r="B2815" s="5" t="s">
        <v>3586</v>
      </c>
      <c r="C2815" s="5" t="s">
        <v>849</v>
      </c>
      <c r="D2815" s="5" t="s">
        <v>3583</v>
      </c>
      <c r="E2815" s="5" t="s">
        <v>3584</v>
      </c>
      <c r="F2815" s="5" t="s">
        <v>853</v>
      </c>
      <c r="G2815" s="5" t="s">
        <v>3588</v>
      </c>
      <c r="H2815" s="51">
        <v>0</v>
      </c>
      <c r="I2815" s="22">
        <v>0</v>
      </c>
      <c r="J2815" s="22">
        <v>232.62</v>
      </c>
      <c r="K2815" s="22">
        <v>232.62</v>
      </c>
      <c r="L2815" s="47">
        <v>1000</v>
      </c>
      <c r="M2815" s="22">
        <v>0</v>
      </c>
      <c r="N2815" s="22">
        <v>0</v>
      </c>
    </row>
    <row r="2816" spans="1:14" hidden="1" x14ac:dyDescent="0.25">
      <c r="A2816" s="5" t="s">
        <v>6096</v>
      </c>
      <c r="B2816" s="5" t="s">
        <v>3586</v>
      </c>
      <c r="C2816" s="5" t="s">
        <v>849</v>
      </c>
      <c r="D2816" s="5" t="s">
        <v>3583</v>
      </c>
      <c r="E2816" s="5" t="s">
        <v>3584</v>
      </c>
      <c r="F2816" s="5" t="s">
        <v>853</v>
      </c>
      <c r="G2816" s="5" t="s">
        <v>3588</v>
      </c>
      <c r="H2816" s="51">
        <v>0</v>
      </c>
      <c r="I2816" s="22">
        <v>0</v>
      </c>
      <c r="J2816" s="22">
        <v>144.74</v>
      </c>
      <c r="K2816" s="22">
        <v>157.24</v>
      </c>
      <c r="L2816" s="47">
        <v>1000</v>
      </c>
      <c r="M2816" s="22">
        <v>0</v>
      </c>
      <c r="N2816" s="22">
        <v>0</v>
      </c>
    </row>
    <row r="2817" spans="1:14" hidden="1" x14ac:dyDescent="0.25">
      <c r="A2817" s="5" t="s">
        <v>6097</v>
      </c>
      <c r="B2817" s="5" t="s">
        <v>3586</v>
      </c>
      <c r="C2817" s="5" t="s">
        <v>849</v>
      </c>
      <c r="D2817" s="5" t="s">
        <v>3583</v>
      </c>
      <c r="E2817" s="5" t="s">
        <v>3584</v>
      </c>
      <c r="F2817" s="5" t="s">
        <v>853</v>
      </c>
      <c r="G2817" s="5" t="s">
        <v>3603</v>
      </c>
      <c r="H2817" s="51">
        <v>0</v>
      </c>
      <c r="I2817" s="22">
        <v>0</v>
      </c>
      <c r="J2817" s="22">
        <v>0</v>
      </c>
      <c r="K2817" s="22">
        <v>9181.43</v>
      </c>
      <c r="L2817" s="47">
        <v>1000</v>
      </c>
      <c r="M2817" s="22">
        <v>0</v>
      </c>
      <c r="N2817" s="22">
        <v>0</v>
      </c>
    </row>
    <row r="2818" spans="1:14" hidden="1" x14ac:dyDescent="0.25">
      <c r="A2818" s="5" t="s">
        <v>6098</v>
      </c>
      <c r="B2818" s="5" t="s">
        <v>3586</v>
      </c>
      <c r="C2818" s="5" t="s">
        <v>849</v>
      </c>
      <c r="D2818" s="5" t="s">
        <v>3583</v>
      </c>
      <c r="E2818" s="5" t="s">
        <v>3584</v>
      </c>
      <c r="F2818" s="5" t="s">
        <v>853</v>
      </c>
      <c r="G2818" s="5" t="s">
        <v>3603</v>
      </c>
      <c r="H2818" s="51">
        <v>0</v>
      </c>
      <c r="I2818" s="22">
        <v>0</v>
      </c>
      <c r="J2818" s="22">
        <v>0</v>
      </c>
      <c r="K2818" s="22">
        <v>1091.73</v>
      </c>
      <c r="L2818" s="47">
        <v>1000</v>
      </c>
      <c r="M2818" s="22">
        <v>0</v>
      </c>
      <c r="N2818" s="22">
        <v>0</v>
      </c>
    </row>
    <row r="2819" spans="1:14" hidden="1" x14ac:dyDescent="0.25">
      <c r="A2819" s="5" t="s">
        <v>6099</v>
      </c>
      <c r="B2819" s="5" t="s">
        <v>3586</v>
      </c>
      <c r="C2819" s="5" t="s">
        <v>849</v>
      </c>
      <c r="D2819" s="5" t="s">
        <v>3583</v>
      </c>
      <c r="E2819" s="5" t="s">
        <v>3584</v>
      </c>
      <c r="F2819" s="5" t="s">
        <v>853</v>
      </c>
      <c r="G2819" s="5" t="s">
        <v>3603</v>
      </c>
      <c r="H2819" s="51">
        <v>0</v>
      </c>
      <c r="I2819" s="22">
        <v>0</v>
      </c>
      <c r="J2819" s="22">
        <v>0</v>
      </c>
      <c r="K2819" s="22">
        <v>1444.9</v>
      </c>
      <c r="L2819" s="47">
        <v>1000</v>
      </c>
      <c r="M2819" s="22">
        <v>0</v>
      </c>
      <c r="N2819" s="22">
        <v>0</v>
      </c>
    </row>
    <row r="2820" spans="1:14" hidden="1" x14ac:dyDescent="0.25">
      <c r="A2820" s="5" t="s">
        <v>6100</v>
      </c>
      <c r="B2820" s="5" t="s">
        <v>3586</v>
      </c>
      <c r="C2820" s="5" t="s">
        <v>849</v>
      </c>
      <c r="D2820" s="5" t="s">
        <v>3583</v>
      </c>
      <c r="E2820" s="5" t="s">
        <v>3584</v>
      </c>
      <c r="F2820" s="5" t="s">
        <v>853</v>
      </c>
      <c r="G2820" s="5" t="s">
        <v>3603</v>
      </c>
      <c r="H2820" s="51">
        <v>0</v>
      </c>
      <c r="I2820" s="22">
        <v>0</v>
      </c>
      <c r="J2820" s="22">
        <v>0</v>
      </c>
      <c r="K2820" s="22">
        <v>991.22</v>
      </c>
      <c r="L2820" s="47">
        <v>1000</v>
      </c>
      <c r="M2820" s="22">
        <v>0</v>
      </c>
      <c r="N2820" s="22">
        <v>0</v>
      </c>
    </row>
    <row r="2821" spans="1:14" hidden="1" x14ac:dyDescent="0.25">
      <c r="A2821" s="5" t="s">
        <v>6101</v>
      </c>
      <c r="B2821" s="5" t="s">
        <v>3586</v>
      </c>
      <c r="C2821" s="5" t="s">
        <v>849</v>
      </c>
      <c r="D2821" s="5" t="s">
        <v>3583</v>
      </c>
      <c r="E2821" s="5" t="s">
        <v>3584</v>
      </c>
      <c r="F2821" s="5" t="s">
        <v>853</v>
      </c>
      <c r="G2821" s="5" t="s">
        <v>3588</v>
      </c>
      <c r="H2821" s="51">
        <v>0</v>
      </c>
      <c r="I2821" s="22">
        <v>0</v>
      </c>
      <c r="J2821" s="22">
        <v>401.56</v>
      </c>
      <c r="K2821" s="22">
        <v>423.54</v>
      </c>
      <c r="L2821" s="47">
        <v>1000</v>
      </c>
      <c r="M2821" s="22">
        <v>0</v>
      </c>
      <c r="N2821" s="22">
        <v>0</v>
      </c>
    </row>
    <row r="2822" spans="1:14" hidden="1" x14ac:dyDescent="0.25">
      <c r="A2822" s="5" t="s">
        <v>6102</v>
      </c>
      <c r="B2822" s="5" t="s">
        <v>3586</v>
      </c>
      <c r="C2822" s="5" t="s">
        <v>849</v>
      </c>
      <c r="D2822" s="5" t="s">
        <v>3583</v>
      </c>
      <c r="E2822" s="5" t="s">
        <v>3584</v>
      </c>
      <c r="F2822" s="5" t="s">
        <v>853</v>
      </c>
      <c r="G2822" s="5" t="s">
        <v>3603</v>
      </c>
      <c r="H2822" s="51">
        <v>0</v>
      </c>
      <c r="I2822" s="22">
        <v>0</v>
      </c>
      <c r="J2822" s="22">
        <v>0</v>
      </c>
      <c r="K2822" s="22">
        <v>998.52</v>
      </c>
      <c r="L2822" s="47">
        <v>1000</v>
      </c>
      <c r="M2822" s="22">
        <v>0</v>
      </c>
      <c r="N2822" s="22">
        <v>0</v>
      </c>
    </row>
    <row r="2823" spans="1:14" x14ac:dyDescent="0.25">
      <c r="A2823" s="5" t="s">
        <v>6103</v>
      </c>
      <c r="B2823" s="5" t="s">
        <v>3590</v>
      </c>
      <c r="C2823" s="5" t="s">
        <v>849</v>
      </c>
      <c r="D2823" s="5" t="s">
        <v>3583</v>
      </c>
      <c r="E2823" s="5" t="s">
        <v>3584</v>
      </c>
      <c r="F2823" s="5" t="s">
        <v>853</v>
      </c>
      <c r="G2823" s="5" t="s">
        <v>3588</v>
      </c>
      <c r="H2823" s="51">
        <v>0</v>
      </c>
      <c r="I2823" s="22">
        <v>0</v>
      </c>
      <c r="J2823" s="22">
        <v>19.12</v>
      </c>
      <c r="K2823" s="22">
        <v>20.77</v>
      </c>
      <c r="L2823" s="47">
        <v>1000</v>
      </c>
      <c r="M2823" s="22">
        <v>0</v>
      </c>
      <c r="N2823" s="22">
        <v>0</v>
      </c>
    </row>
    <row r="2824" spans="1:14" x14ac:dyDescent="0.25">
      <c r="A2824" s="5" t="s">
        <v>6104</v>
      </c>
      <c r="B2824" s="5" t="s">
        <v>3590</v>
      </c>
      <c r="C2824" s="5" t="s">
        <v>849</v>
      </c>
      <c r="D2824" s="5" t="s">
        <v>3583</v>
      </c>
      <c r="E2824" s="5" t="s">
        <v>3584</v>
      </c>
      <c r="F2824" s="5" t="s">
        <v>853</v>
      </c>
      <c r="G2824" s="5" t="s">
        <v>3588</v>
      </c>
      <c r="H2824" s="51">
        <v>0</v>
      </c>
      <c r="I2824" s="22">
        <v>0</v>
      </c>
      <c r="J2824" s="22">
        <v>428.92</v>
      </c>
      <c r="K2824" s="22">
        <v>439.21</v>
      </c>
      <c r="L2824" s="47">
        <v>1000</v>
      </c>
      <c r="M2824" s="22">
        <v>0</v>
      </c>
      <c r="N2824" s="22">
        <v>0</v>
      </c>
    </row>
    <row r="2825" spans="1:14" x14ac:dyDescent="0.25">
      <c r="A2825" s="5" t="s">
        <v>6105</v>
      </c>
      <c r="B2825" s="5" t="s">
        <v>3590</v>
      </c>
      <c r="C2825" s="5" t="s">
        <v>849</v>
      </c>
      <c r="D2825" s="5" t="s">
        <v>3583</v>
      </c>
      <c r="E2825" s="5" t="s">
        <v>3584</v>
      </c>
      <c r="F2825" s="5" t="s">
        <v>853</v>
      </c>
      <c r="G2825" s="5" t="s">
        <v>3588</v>
      </c>
      <c r="H2825" s="51">
        <v>0</v>
      </c>
      <c r="I2825" s="22">
        <v>0</v>
      </c>
      <c r="J2825" s="22">
        <v>382.7</v>
      </c>
      <c r="K2825" s="22">
        <v>415.75</v>
      </c>
      <c r="L2825" s="47">
        <v>1000</v>
      </c>
      <c r="M2825" s="22">
        <v>0</v>
      </c>
      <c r="N2825" s="22">
        <v>0</v>
      </c>
    </row>
    <row r="2826" spans="1:14" x14ac:dyDescent="0.25">
      <c r="A2826" s="5" t="s">
        <v>6106</v>
      </c>
      <c r="B2826" s="5" t="s">
        <v>3590</v>
      </c>
      <c r="C2826" s="5" t="s">
        <v>849</v>
      </c>
      <c r="D2826" s="5" t="s">
        <v>3583</v>
      </c>
      <c r="E2826" s="5" t="s">
        <v>3584</v>
      </c>
      <c r="F2826" s="5" t="s">
        <v>853</v>
      </c>
      <c r="G2826" s="5" t="s">
        <v>3588</v>
      </c>
      <c r="H2826" s="51">
        <v>0</v>
      </c>
      <c r="I2826" s="22">
        <v>0</v>
      </c>
      <c r="J2826" s="22">
        <v>105.22</v>
      </c>
      <c r="K2826" s="22">
        <v>114.31</v>
      </c>
      <c r="L2826" s="47">
        <v>1000</v>
      </c>
      <c r="M2826" s="22">
        <v>0</v>
      </c>
      <c r="N2826" s="22">
        <v>0</v>
      </c>
    </row>
    <row r="2827" spans="1:14" x14ac:dyDescent="0.25">
      <c r="A2827" s="5" t="s">
        <v>6107</v>
      </c>
      <c r="B2827" s="5" t="s">
        <v>3590</v>
      </c>
      <c r="C2827" s="5" t="s">
        <v>849</v>
      </c>
      <c r="D2827" s="5" t="s">
        <v>3583</v>
      </c>
      <c r="E2827" s="5" t="s">
        <v>3584</v>
      </c>
      <c r="F2827" s="5" t="s">
        <v>853</v>
      </c>
      <c r="G2827" s="5" t="s">
        <v>3588</v>
      </c>
      <c r="H2827" s="51">
        <v>0</v>
      </c>
      <c r="I2827" s="22">
        <v>0</v>
      </c>
      <c r="J2827" s="22">
        <v>242.78</v>
      </c>
      <c r="K2827" s="22">
        <v>263.74</v>
      </c>
      <c r="L2827" s="47">
        <v>1000</v>
      </c>
      <c r="M2827" s="22">
        <v>0</v>
      </c>
      <c r="N2827" s="22">
        <v>0</v>
      </c>
    </row>
    <row r="2828" spans="1:14" x14ac:dyDescent="0.25">
      <c r="A2828" s="5" t="s">
        <v>6108</v>
      </c>
      <c r="B2828" s="5" t="s">
        <v>3590</v>
      </c>
      <c r="C2828" s="5" t="s">
        <v>849</v>
      </c>
      <c r="D2828" s="5" t="s">
        <v>3583</v>
      </c>
      <c r="E2828" s="5" t="s">
        <v>3584</v>
      </c>
      <c r="F2828" s="5" t="s">
        <v>853</v>
      </c>
      <c r="G2828" s="5" t="s">
        <v>3588</v>
      </c>
      <c r="H2828" s="51">
        <v>0</v>
      </c>
      <c r="I2828" s="22">
        <v>0</v>
      </c>
      <c r="J2828" s="22">
        <v>160.41</v>
      </c>
      <c r="K2828" s="22">
        <v>161.38</v>
      </c>
      <c r="L2828" s="47">
        <v>1000</v>
      </c>
      <c r="M2828" s="22">
        <v>0</v>
      </c>
      <c r="N2828" s="22">
        <v>0</v>
      </c>
    </row>
    <row r="2829" spans="1:14" x14ac:dyDescent="0.25">
      <c r="A2829" s="5" t="s">
        <v>6109</v>
      </c>
      <c r="B2829" s="5" t="s">
        <v>3590</v>
      </c>
      <c r="C2829" s="5" t="s">
        <v>849</v>
      </c>
      <c r="D2829" s="5" t="s">
        <v>3583</v>
      </c>
      <c r="E2829" s="5" t="s">
        <v>3584</v>
      </c>
      <c r="F2829" s="5" t="s">
        <v>853</v>
      </c>
      <c r="G2829" s="5" t="s">
        <v>3603</v>
      </c>
      <c r="H2829" s="51">
        <v>0</v>
      </c>
      <c r="I2829" s="22">
        <v>0</v>
      </c>
      <c r="J2829" s="22">
        <v>0</v>
      </c>
      <c r="K2829" s="22">
        <v>473.39</v>
      </c>
      <c r="L2829" s="47">
        <v>1000</v>
      </c>
      <c r="M2829" s="22">
        <v>0</v>
      </c>
      <c r="N2829" s="22">
        <v>0</v>
      </c>
    </row>
    <row r="2830" spans="1:14" x14ac:dyDescent="0.25">
      <c r="A2830" s="5" t="s">
        <v>6110</v>
      </c>
      <c r="B2830" s="5" t="s">
        <v>3590</v>
      </c>
      <c r="C2830" s="5" t="s">
        <v>849</v>
      </c>
      <c r="D2830" s="5" t="s">
        <v>3583</v>
      </c>
      <c r="E2830" s="5" t="s">
        <v>3584</v>
      </c>
      <c r="F2830" s="5" t="s">
        <v>853</v>
      </c>
      <c r="G2830" s="5" t="s">
        <v>3603</v>
      </c>
      <c r="H2830" s="51">
        <v>0</v>
      </c>
      <c r="I2830" s="22">
        <v>0</v>
      </c>
      <c r="J2830" s="22">
        <v>0</v>
      </c>
      <c r="K2830" s="22">
        <v>357.07</v>
      </c>
      <c r="L2830" s="47">
        <v>1000</v>
      </c>
      <c r="M2830" s="22">
        <v>0</v>
      </c>
      <c r="N2830" s="22">
        <v>0</v>
      </c>
    </row>
    <row r="2831" spans="1:14" x14ac:dyDescent="0.25">
      <c r="A2831" s="5" t="s">
        <v>6111</v>
      </c>
      <c r="B2831" s="5" t="s">
        <v>3590</v>
      </c>
      <c r="C2831" s="5" t="s">
        <v>849</v>
      </c>
      <c r="D2831" s="5" t="s">
        <v>3583</v>
      </c>
      <c r="E2831" s="5" t="s">
        <v>3584</v>
      </c>
      <c r="F2831" s="5" t="s">
        <v>853</v>
      </c>
      <c r="G2831" s="5" t="s">
        <v>3603</v>
      </c>
      <c r="H2831" s="51">
        <v>0</v>
      </c>
      <c r="I2831" s="22">
        <v>0</v>
      </c>
      <c r="J2831" s="22">
        <v>0</v>
      </c>
      <c r="K2831" s="22">
        <v>60.31</v>
      </c>
      <c r="L2831" s="47">
        <v>1000</v>
      </c>
      <c r="M2831" s="22">
        <v>0</v>
      </c>
      <c r="N2831" s="22">
        <v>0</v>
      </c>
    </row>
    <row r="2832" spans="1:14" hidden="1" x14ac:dyDescent="0.25">
      <c r="A2832" s="5" t="s">
        <v>6112</v>
      </c>
      <c r="B2832" s="5" t="s">
        <v>3582</v>
      </c>
      <c r="C2832" s="5" t="s">
        <v>849</v>
      </c>
      <c r="D2832" s="5" t="s">
        <v>3583</v>
      </c>
      <c r="E2832" s="5" t="s">
        <v>3584</v>
      </c>
      <c r="F2832" s="5" t="s">
        <v>851</v>
      </c>
      <c r="G2832" s="5" t="s">
        <v>3585</v>
      </c>
      <c r="H2832" s="51">
        <v>21800</v>
      </c>
      <c r="I2832" s="22">
        <v>8796.33</v>
      </c>
      <c r="J2832" s="22">
        <v>403.5</v>
      </c>
      <c r="K2832" s="22">
        <v>404.4</v>
      </c>
      <c r="L2832" s="47">
        <v>1000</v>
      </c>
      <c r="M2832" s="22">
        <v>8796.33</v>
      </c>
      <c r="N2832" s="22">
        <v>0</v>
      </c>
    </row>
    <row r="2833" spans="1:14" hidden="1" x14ac:dyDescent="0.25">
      <c r="A2833" s="5" t="s">
        <v>6112</v>
      </c>
      <c r="B2833" s="5" t="s">
        <v>3586</v>
      </c>
      <c r="C2833" s="5" t="s">
        <v>849</v>
      </c>
      <c r="D2833" s="5" t="s">
        <v>3583</v>
      </c>
      <c r="E2833" s="5" t="s">
        <v>3584</v>
      </c>
      <c r="F2833" s="5" t="s">
        <v>853</v>
      </c>
      <c r="G2833" s="5" t="s">
        <v>3585</v>
      </c>
      <c r="H2833" s="51">
        <v>0</v>
      </c>
      <c r="I2833" s="22">
        <v>0</v>
      </c>
      <c r="J2833" s="22">
        <v>251.73</v>
      </c>
      <c r="K2833" s="22">
        <v>265.5</v>
      </c>
      <c r="L2833" s="47">
        <v>1000</v>
      </c>
      <c r="M2833" s="22">
        <v>0</v>
      </c>
      <c r="N2833" s="22">
        <v>0</v>
      </c>
    </row>
    <row r="2834" spans="1:14" hidden="1" x14ac:dyDescent="0.25">
      <c r="A2834" s="5" t="s">
        <v>6113</v>
      </c>
      <c r="B2834" s="5" t="s">
        <v>3582</v>
      </c>
      <c r="C2834" s="5" t="s">
        <v>849</v>
      </c>
      <c r="D2834" s="5" t="s">
        <v>3583</v>
      </c>
      <c r="E2834" s="5" t="s">
        <v>3584</v>
      </c>
      <c r="F2834" s="5" t="s">
        <v>851</v>
      </c>
      <c r="G2834" s="5" t="s">
        <v>3585</v>
      </c>
      <c r="H2834" s="51">
        <v>82131</v>
      </c>
      <c r="I2834" s="22">
        <v>53968.4</v>
      </c>
      <c r="J2834" s="22">
        <v>657.1</v>
      </c>
      <c r="K2834" s="22">
        <v>625.12</v>
      </c>
      <c r="L2834" s="47">
        <v>1000</v>
      </c>
      <c r="M2834" s="22">
        <v>53968.4</v>
      </c>
      <c r="N2834" s="22">
        <v>0</v>
      </c>
    </row>
    <row r="2835" spans="1:14" hidden="1" x14ac:dyDescent="0.25">
      <c r="A2835" s="5" t="s">
        <v>6113</v>
      </c>
      <c r="B2835" s="5" t="s">
        <v>3586</v>
      </c>
      <c r="C2835" s="5" t="s">
        <v>849</v>
      </c>
      <c r="D2835" s="5" t="s">
        <v>3583</v>
      </c>
      <c r="E2835" s="5" t="s">
        <v>3584</v>
      </c>
      <c r="F2835" s="5" t="s">
        <v>851</v>
      </c>
      <c r="G2835" s="5" t="s">
        <v>3585</v>
      </c>
      <c r="H2835" s="51">
        <v>70172</v>
      </c>
      <c r="I2835" s="22">
        <v>44938.14</v>
      </c>
      <c r="J2835" s="22">
        <v>640.4</v>
      </c>
      <c r="K2835" s="22">
        <v>591.91999999999996</v>
      </c>
      <c r="L2835" s="47">
        <v>1000</v>
      </c>
      <c r="M2835" s="22">
        <v>44938.14</v>
      </c>
      <c r="N2835" s="22">
        <v>0</v>
      </c>
    </row>
    <row r="2836" spans="1:14" hidden="1" x14ac:dyDescent="0.25">
      <c r="A2836" s="5" t="s">
        <v>6114</v>
      </c>
      <c r="B2836" s="5" t="s">
        <v>3586</v>
      </c>
      <c r="C2836" s="5" t="s">
        <v>849</v>
      </c>
      <c r="D2836" s="5" t="s">
        <v>3583</v>
      </c>
      <c r="E2836" s="5" t="s">
        <v>3584</v>
      </c>
      <c r="F2836" s="5" t="s">
        <v>853</v>
      </c>
      <c r="G2836" s="5" t="s">
        <v>3588</v>
      </c>
      <c r="H2836" s="51">
        <v>0</v>
      </c>
      <c r="I2836" s="22">
        <v>0</v>
      </c>
      <c r="J2836" s="22">
        <v>420.05</v>
      </c>
      <c r="K2836" s="22">
        <v>456.33</v>
      </c>
      <c r="L2836" s="47">
        <v>1000</v>
      </c>
      <c r="M2836" s="22">
        <v>0</v>
      </c>
      <c r="N2836" s="22">
        <v>0</v>
      </c>
    </row>
    <row r="2837" spans="1:14" hidden="1" x14ac:dyDescent="0.25">
      <c r="A2837" s="5" t="s">
        <v>6115</v>
      </c>
      <c r="B2837" s="5" t="s">
        <v>3586</v>
      </c>
      <c r="C2837" s="5" t="s">
        <v>849</v>
      </c>
      <c r="D2837" s="5" t="s">
        <v>3583</v>
      </c>
      <c r="E2837" s="5" t="s">
        <v>3584</v>
      </c>
      <c r="F2837" s="5" t="s">
        <v>853</v>
      </c>
      <c r="G2837" s="5" t="s">
        <v>3603</v>
      </c>
      <c r="H2837" s="51">
        <v>0</v>
      </c>
      <c r="I2837" s="22">
        <v>0</v>
      </c>
      <c r="J2837" s="22">
        <v>0</v>
      </c>
      <c r="K2837" s="22">
        <v>1124.6199999999999</v>
      </c>
      <c r="L2837" s="47">
        <v>1000</v>
      </c>
      <c r="M2837" s="22">
        <v>0</v>
      </c>
      <c r="N2837" s="22">
        <v>0</v>
      </c>
    </row>
    <row r="2838" spans="1:14" hidden="1" x14ac:dyDescent="0.25">
      <c r="A2838" s="5" t="s">
        <v>6116</v>
      </c>
      <c r="B2838" s="5" t="s">
        <v>3586</v>
      </c>
      <c r="C2838" s="5" t="s">
        <v>849</v>
      </c>
      <c r="D2838" s="5" t="s">
        <v>3583</v>
      </c>
      <c r="E2838" s="5" t="s">
        <v>3584</v>
      </c>
      <c r="F2838" s="5" t="s">
        <v>853</v>
      </c>
      <c r="G2838" s="5" t="s">
        <v>3588</v>
      </c>
      <c r="H2838" s="51">
        <v>0</v>
      </c>
      <c r="I2838" s="22">
        <v>0</v>
      </c>
      <c r="J2838" s="22">
        <v>226.86</v>
      </c>
      <c r="K2838" s="22">
        <v>246.46</v>
      </c>
      <c r="L2838" s="47">
        <v>1000</v>
      </c>
      <c r="M2838" s="22">
        <v>0</v>
      </c>
      <c r="N2838" s="22">
        <v>0</v>
      </c>
    </row>
    <row r="2839" spans="1:14" hidden="1" x14ac:dyDescent="0.25">
      <c r="A2839" s="5" t="s">
        <v>6117</v>
      </c>
      <c r="B2839" s="5" t="s">
        <v>3586</v>
      </c>
      <c r="C2839" s="5" t="s">
        <v>849</v>
      </c>
      <c r="D2839" s="5" t="s">
        <v>3583</v>
      </c>
      <c r="E2839" s="5" t="s">
        <v>3584</v>
      </c>
      <c r="F2839" s="5" t="s">
        <v>853</v>
      </c>
      <c r="G2839" s="5" t="s">
        <v>3588</v>
      </c>
      <c r="H2839" s="51">
        <v>0</v>
      </c>
      <c r="I2839" s="22">
        <v>0</v>
      </c>
      <c r="J2839" s="22">
        <v>2.93</v>
      </c>
      <c r="K2839" s="22">
        <v>3.18</v>
      </c>
      <c r="L2839" s="47">
        <v>1000</v>
      </c>
      <c r="M2839" s="22">
        <v>0</v>
      </c>
      <c r="N2839" s="22">
        <v>0</v>
      </c>
    </row>
    <row r="2840" spans="1:14" hidden="1" x14ac:dyDescent="0.25">
      <c r="A2840" s="5" t="s">
        <v>6118</v>
      </c>
      <c r="B2840" s="5" t="s">
        <v>3586</v>
      </c>
      <c r="C2840" s="5" t="s">
        <v>849</v>
      </c>
      <c r="D2840" s="5" t="s">
        <v>3583</v>
      </c>
      <c r="E2840" s="5" t="s">
        <v>3584</v>
      </c>
      <c r="F2840" s="5" t="s">
        <v>853</v>
      </c>
      <c r="G2840" s="5" t="s">
        <v>3588</v>
      </c>
      <c r="H2840" s="51">
        <v>0</v>
      </c>
      <c r="I2840" s="22">
        <v>0</v>
      </c>
      <c r="J2840" s="22">
        <v>137.58000000000001</v>
      </c>
      <c r="K2840" s="22">
        <v>137.58000000000001</v>
      </c>
      <c r="L2840" s="47">
        <v>1000</v>
      </c>
      <c r="M2840" s="22">
        <v>0</v>
      </c>
      <c r="N2840" s="22">
        <v>0</v>
      </c>
    </row>
    <row r="2841" spans="1:14" hidden="1" x14ac:dyDescent="0.25">
      <c r="A2841" s="5" t="s">
        <v>6119</v>
      </c>
      <c r="B2841" s="5" t="s">
        <v>3586</v>
      </c>
      <c r="C2841" s="5" t="s">
        <v>849</v>
      </c>
      <c r="D2841" s="5" t="s">
        <v>3583</v>
      </c>
      <c r="E2841" s="5" t="s">
        <v>3584</v>
      </c>
      <c r="F2841" s="5" t="s">
        <v>853</v>
      </c>
      <c r="G2841" s="5" t="s">
        <v>3603</v>
      </c>
      <c r="H2841" s="51">
        <v>0</v>
      </c>
      <c r="I2841" s="22">
        <v>0</v>
      </c>
      <c r="J2841" s="22">
        <v>0</v>
      </c>
      <c r="K2841" s="22">
        <v>259.10000000000002</v>
      </c>
      <c r="L2841" s="47">
        <v>1000</v>
      </c>
      <c r="M2841" s="22">
        <v>0</v>
      </c>
      <c r="N2841" s="22">
        <v>0</v>
      </c>
    </row>
    <row r="2842" spans="1:14" hidden="1" x14ac:dyDescent="0.25">
      <c r="A2842" s="5" t="s">
        <v>6120</v>
      </c>
      <c r="B2842" s="5" t="s">
        <v>3582</v>
      </c>
      <c r="C2842" s="5" t="s">
        <v>849</v>
      </c>
      <c r="D2842" s="5" t="s">
        <v>3583</v>
      </c>
      <c r="E2842" s="5" t="s">
        <v>3584</v>
      </c>
      <c r="F2842" s="5" t="s">
        <v>853</v>
      </c>
      <c r="G2842" s="5" t="s">
        <v>3588</v>
      </c>
      <c r="H2842" s="51">
        <v>0</v>
      </c>
      <c r="I2842" s="22">
        <v>0</v>
      </c>
      <c r="J2842" s="22">
        <v>9.18</v>
      </c>
      <c r="K2842" s="22">
        <v>9.9700000000000006</v>
      </c>
      <c r="L2842" s="47">
        <v>1000</v>
      </c>
      <c r="M2842" s="22">
        <v>0</v>
      </c>
      <c r="N2842" s="22">
        <v>0</v>
      </c>
    </row>
    <row r="2843" spans="1:14" hidden="1" x14ac:dyDescent="0.25">
      <c r="A2843" s="5" t="s">
        <v>6121</v>
      </c>
      <c r="B2843" s="5" t="s">
        <v>3582</v>
      </c>
      <c r="C2843" s="5" t="s">
        <v>849</v>
      </c>
      <c r="D2843" s="5" t="s">
        <v>3583</v>
      </c>
      <c r="E2843" s="5" t="s">
        <v>3584</v>
      </c>
      <c r="F2843" s="5" t="s">
        <v>853</v>
      </c>
      <c r="G2843" s="5" t="s">
        <v>3603</v>
      </c>
      <c r="H2843" s="51">
        <v>0</v>
      </c>
      <c r="I2843" s="22">
        <v>0</v>
      </c>
      <c r="J2843" s="22">
        <v>3015.95</v>
      </c>
      <c r="K2843" s="22">
        <v>3576.9</v>
      </c>
      <c r="L2843" s="47">
        <v>1000</v>
      </c>
      <c r="M2843" s="22">
        <v>0</v>
      </c>
      <c r="N2843" s="22">
        <v>0</v>
      </c>
    </row>
    <row r="2844" spans="1:14" hidden="1" x14ac:dyDescent="0.25">
      <c r="A2844" s="5" t="s">
        <v>6121</v>
      </c>
      <c r="B2844" s="5" t="s">
        <v>3586</v>
      </c>
      <c r="C2844" s="5" t="s">
        <v>849</v>
      </c>
      <c r="D2844" s="5" t="s">
        <v>3583</v>
      </c>
      <c r="E2844" s="5" t="s">
        <v>3584</v>
      </c>
      <c r="F2844" s="5" t="s">
        <v>853</v>
      </c>
      <c r="G2844" s="5" t="s">
        <v>3603</v>
      </c>
      <c r="H2844" s="51">
        <v>0</v>
      </c>
      <c r="I2844" s="22">
        <v>0</v>
      </c>
      <c r="J2844" s="22">
        <v>2545.5700000000002</v>
      </c>
      <c r="K2844" s="22">
        <v>3525.55</v>
      </c>
      <c r="L2844" s="47">
        <v>1000</v>
      </c>
      <c r="M2844" s="22">
        <v>0</v>
      </c>
      <c r="N2844" s="22">
        <v>0</v>
      </c>
    </row>
    <row r="2845" spans="1:14" x14ac:dyDescent="0.25">
      <c r="A2845" s="5" t="s">
        <v>6122</v>
      </c>
      <c r="B2845" s="5" t="s">
        <v>3590</v>
      </c>
      <c r="C2845" s="5" t="s">
        <v>849</v>
      </c>
      <c r="D2845" s="5" t="s">
        <v>3583</v>
      </c>
      <c r="E2845" s="5" t="s">
        <v>3584</v>
      </c>
      <c r="F2845" s="5" t="s">
        <v>853</v>
      </c>
      <c r="G2845" s="5" t="s">
        <v>3603</v>
      </c>
      <c r="H2845" s="51">
        <v>0</v>
      </c>
      <c r="I2845" s="22">
        <v>0</v>
      </c>
      <c r="J2845" s="22">
        <v>0</v>
      </c>
      <c r="K2845" s="22">
        <v>432.31</v>
      </c>
      <c r="L2845" s="47">
        <v>1000</v>
      </c>
      <c r="M2845" s="22">
        <v>0</v>
      </c>
      <c r="N2845" s="22">
        <v>0</v>
      </c>
    </row>
    <row r="2846" spans="1:14" x14ac:dyDescent="0.25">
      <c r="A2846" s="5" t="s">
        <v>6123</v>
      </c>
      <c r="B2846" s="5" t="s">
        <v>3590</v>
      </c>
      <c r="C2846" s="5" t="s">
        <v>849</v>
      </c>
      <c r="D2846" s="5" t="s">
        <v>3583</v>
      </c>
      <c r="E2846" s="5" t="s">
        <v>3584</v>
      </c>
      <c r="F2846" s="5" t="s">
        <v>851</v>
      </c>
      <c r="G2846" s="5" t="s">
        <v>3585</v>
      </c>
      <c r="H2846" s="51">
        <v>55.8</v>
      </c>
      <c r="I2846" s="22">
        <v>7645.72</v>
      </c>
      <c r="J2846" s="22">
        <v>137020.07</v>
      </c>
      <c r="K2846" s="22">
        <v>130225.94</v>
      </c>
      <c r="L2846" s="47">
        <v>1000</v>
      </c>
      <c r="M2846" s="22">
        <v>7645.72</v>
      </c>
      <c r="N2846" s="22">
        <v>0</v>
      </c>
    </row>
    <row r="2847" spans="1:14" x14ac:dyDescent="0.25">
      <c r="A2847" s="5" t="s">
        <v>6124</v>
      </c>
      <c r="B2847" s="5" t="s">
        <v>3590</v>
      </c>
      <c r="C2847" s="5" t="s">
        <v>849</v>
      </c>
      <c r="D2847" s="5" t="s">
        <v>3583</v>
      </c>
      <c r="E2847" s="5" t="s">
        <v>3584</v>
      </c>
      <c r="F2847" s="5" t="s">
        <v>851</v>
      </c>
      <c r="G2847" s="5" t="s">
        <v>3585</v>
      </c>
      <c r="H2847" s="51">
        <v>309.27999999999997</v>
      </c>
      <c r="I2847" s="22">
        <v>5142.25</v>
      </c>
      <c r="J2847" s="22">
        <v>16626.52</v>
      </c>
      <c r="K2847" s="22">
        <v>9774.0300000000007</v>
      </c>
      <c r="L2847" s="47">
        <v>1000</v>
      </c>
      <c r="M2847" s="22">
        <v>5142.25</v>
      </c>
      <c r="N2847" s="22">
        <v>0</v>
      </c>
    </row>
    <row r="2848" spans="1:14" x14ac:dyDescent="0.25">
      <c r="A2848" s="5" t="s">
        <v>6125</v>
      </c>
      <c r="B2848" s="5" t="s">
        <v>3590</v>
      </c>
      <c r="C2848" s="5" t="s">
        <v>849</v>
      </c>
      <c r="D2848" s="5" t="s">
        <v>3583</v>
      </c>
      <c r="E2848" s="5" t="s">
        <v>3584</v>
      </c>
      <c r="F2848" s="5" t="s">
        <v>853</v>
      </c>
      <c r="G2848" s="5" t="s">
        <v>3603</v>
      </c>
      <c r="H2848" s="51">
        <v>0</v>
      </c>
      <c r="I2848" s="22">
        <v>0</v>
      </c>
      <c r="J2848" s="22">
        <v>0</v>
      </c>
      <c r="K2848" s="22">
        <v>340.37</v>
      </c>
      <c r="L2848" s="47">
        <v>1000</v>
      </c>
      <c r="M2848" s="22">
        <v>0</v>
      </c>
      <c r="N2848" s="22">
        <v>0</v>
      </c>
    </row>
    <row r="2849" spans="1:14" x14ac:dyDescent="0.25">
      <c r="A2849" s="5" t="s">
        <v>6126</v>
      </c>
      <c r="B2849" s="5" t="s">
        <v>3590</v>
      </c>
      <c r="C2849" s="5" t="s">
        <v>849</v>
      </c>
      <c r="D2849" s="5" t="s">
        <v>3583</v>
      </c>
      <c r="E2849" s="5" t="s">
        <v>3584</v>
      </c>
      <c r="F2849" s="5" t="s">
        <v>853</v>
      </c>
      <c r="G2849" s="5" t="s">
        <v>3603</v>
      </c>
      <c r="H2849" s="51">
        <v>0</v>
      </c>
      <c r="I2849" s="22">
        <v>0</v>
      </c>
      <c r="J2849" s="22">
        <v>0</v>
      </c>
      <c r="K2849" s="22">
        <v>300.99</v>
      </c>
      <c r="L2849" s="47">
        <v>1000</v>
      </c>
      <c r="M2849" s="22">
        <v>0</v>
      </c>
      <c r="N2849" s="22">
        <v>0</v>
      </c>
    </row>
    <row r="2850" spans="1:14" x14ac:dyDescent="0.25">
      <c r="A2850" s="5" t="s">
        <v>6127</v>
      </c>
      <c r="B2850" s="5" t="s">
        <v>3590</v>
      </c>
      <c r="C2850" s="5" t="s">
        <v>849</v>
      </c>
      <c r="D2850" s="5" t="s">
        <v>3583</v>
      </c>
      <c r="E2850" s="5" t="s">
        <v>3584</v>
      </c>
      <c r="F2850" s="5" t="s">
        <v>853</v>
      </c>
      <c r="G2850" s="5" t="s">
        <v>3603</v>
      </c>
      <c r="H2850" s="51">
        <v>0</v>
      </c>
      <c r="I2850" s="22">
        <v>0</v>
      </c>
      <c r="J2850" s="22">
        <v>0</v>
      </c>
      <c r="K2850" s="22">
        <v>337.65</v>
      </c>
      <c r="L2850" s="47">
        <v>1000</v>
      </c>
      <c r="M2850" s="22">
        <v>0</v>
      </c>
      <c r="N2850" s="22">
        <v>0</v>
      </c>
    </row>
    <row r="2851" spans="1:14" x14ac:dyDescent="0.25">
      <c r="A2851" s="5" t="s">
        <v>6128</v>
      </c>
      <c r="B2851" s="5" t="s">
        <v>3590</v>
      </c>
      <c r="C2851" s="5" t="s">
        <v>849</v>
      </c>
      <c r="D2851" s="5" t="s">
        <v>3583</v>
      </c>
      <c r="E2851" s="5" t="s">
        <v>3584</v>
      </c>
      <c r="F2851" s="5" t="s">
        <v>853</v>
      </c>
      <c r="G2851" s="5" t="s">
        <v>3603</v>
      </c>
      <c r="H2851" s="51">
        <v>0</v>
      </c>
      <c r="I2851" s="22">
        <v>0</v>
      </c>
      <c r="J2851" s="22">
        <v>0</v>
      </c>
      <c r="K2851" s="22">
        <v>365.92</v>
      </c>
      <c r="L2851" s="47">
        <v>1000</v>
      </c>
      <c r="M2851" s="22">
        <v>0</v>
      </c>
      <c r="N2851" s="22">
        <v>0</v>
      </c>
    </row>
    <row r="2852" spans="1:14" hidden="1" x14ac:dyDescent="0.25">
      <c r="A2852" s="5" t="s">
        <v>6129</v>
      </c>
      <c r="B2852" s="5" t="s">
        <v>3586</v>
      </c>
      <c r="C2852" s="5" t="s">
        <v>849</v>
      </c>
      <c r="D2852" s="5" t="s">
        <v>3583</v>
      </c>
      <c r="E2852" s="5" t="s">
        <v>3584</v>
      </c>
      <c r="F2852" s="5" t="s">
        <v>851</v>
      </c>
      <c r="G2852" s="5" t="s">
        <v>3585</v>
      </c>
      <c r="H2852" s="51">
        <v>14400</v>
      </c>
      <c r="I2852" s="22">
        <v>36970.129999999997</v>
      </c>
      <c r="J2852" s="22">
        <v>2567.37</v>
      </c>
      <c r="K2852" s="22">
        <v>2492.92</v>
      </c>
      <c r="L2852" s="47">
        <v>1000</v>
      </c>
      <c r="M2852" s="22">
        <v>36970.129999999997</v>
      </c>
      <c r="N2852" s="22">
        <v>0</v>
      </c>
    </row>
    <row r="2853" spans="1:14" hidden="1" x14ac:dyDescent="0.25">
      <c r="A2853" s="5" t="s">
        <v>6130</v>
      </c>
      <c r="B2853" s="5" t="s">
        <v>3592</v>
      </c>
      <c r="C2853" s="5" t="s">
        <v>849</v>
      </c>
      <c r="D2853" s="5" t="s">
        <v>3583</v>
      </c>
      <c r="E2853" s="5" t="s">
        <v>3584</v>
      </c>
      <c r="F2853" s="5" t="s">
        <v>853</v>
      </c>
      <c r="G2853" s="5" t="s">
        <v>3588</v>
      </c>
      <c r="H2853" s="51">
        <v>0</v>
      </c>
      <c r="I2853" s="22">
        <v>0</v>
      </c>
      <c r="J2853" s="22">
        <v>53.1</v>
      </c>
      <c r="K2853" s="22">
        <v>57.68</v>
      </c>
      <c r="L2853" s="47">
        <v>1000</v>
      </c>
      <c r="M2853" s="22">
        <v>0</v>
      </c>
      <c r="N2853" s="22">
        <v>0</v>
      </c>
    </row>
    <row r="2854" spans="1:14" hidden="1" x14ac:dyDescent="0.25">
      <c r="A2854" s="5" t="s">
        <v>6131</v>
      </c>
      <c r="B2854" s="5" t="s">
        <v>3592</v>
      </c>
      <c r="C2854" s="5" t="s">
        <v>849</v>
      </c>
      <c r="D2854" s="5" t="s">
        <v>3583</v>
      </c>
      <c r="E2854" s="5" t="s">
        <v>3584</v>
      </c>
      <c r="F2854" s="5" t="s">
        <v>853</v>
      </c>
      <c r="G2854" s="5" t="s">
        <v>3588</v>
      </c>
      <c r="H2854" s="51">
        <v>0</v>
      </c>
      <c r="I2854" s="22">
        <v>0</v>
      </c>
      <c r="J2854" s="22">
        <v>53.54</v>
      </c>
      <c r="K2854" s="22">
        <v>58.16</v>
      </c>
      <c r="L2854" s="47">
        <v>1000</v>
      </c>
      <c r="M2854" s="22">
        <v>0</v>
      </c>
      <c r="N2854" s="22">
        <v>0</v>
      </c>
    </row>
    <row r="2855" spans="1:14" hidden="1" x14ac:dyDescent="0.25">
      <c r="A2855" s="5" t="s">
        <v>6132</v>
      </c>
      <c r="B2855" s="5" t="s">
        <v>3582</v>
      </c>
      <c r="C2855" s="5" t="s">
        <v>849</v>
      </c>
      <c r="D2855" s="5" t="s">
        <v>3583</v>
      </c>
      <c r="E2855" s="5" t="s">
        <v>3584</v>
      </c>
      <c r="F2855" s="5" t="s">
        <v>853</v>
      </c>
      <c r="G2855" s="5" t="s">
        <v>3603</v>
      </c>
      <c r="H2855" s="51">
        <v>0</v>
      </c>
      <c r="I2855" s="22">
        <v>0</v>
      </c>
      <c r="J2855" s="22">
        <v>0</v>
      </c>
      <c r="K2855" s="22">
        <v>707.94</v>
      </c>
      <c r="L2855" s="47">
        <v>1000</v>
      </c>
      <c r="M2855" s="22">
        <v>0</v>
      </c>
      <c r="N2855" s="22">
        <v>0</v>
      </c>
    </row>
    <row r="2856" spans="1:14" hidden="1" x14ac:dyDescent="0.25">
      <c r="A2856" s="5" t="s">
        <v>6133</v>
      </c>
      <c r="B2856" s="5" t="s">
        <v>3592</v>
      </c>
      <c r="C2856" s="5" t="s">
        <v>849</v>
      </c>
      <c r="D2856" s="5" t="s">
        <v>3583</v>
      </c>
      <c r="E2856" s="5" t="s">
        <v>3584</v>
      </c>
      <c r="F2856" s="5" t="s">
        <v>851</v>
      </c>
      <c r="G2856" s="5" t="s">
        <v>3585</v>
      </c>
      <c r="H2856" s="51">
        <v>800</v>
      </c>
      <c r="I2856" s="22">
        <v>3327.56</v>
      </c>
      <c r="J2856" s="22">
        <v>4159.45</v>
      </c>
      <c r="K2856" s="22">
        <v>4195.22</v>
      </c>
      <c r="L2856" s="47">
        <v>1000</v>
      </c>
      <c r="M2856" s="22">
        <v>3327.56</v>
      </c>
      <c r="N2856" s="22">
        <v>0</v>
      </c>
    </row>
    <row r="2857" spans="1:14" x14ac:dyDescent="0.25">
      <c r="A2857" s="5" t="s">
        <v>6134</v>
      </c>
      <c r="B2857" s="5" t="s">
        <v>3590</v>
      </c>
      <c r="C2857" s="5" t="s">
        <v>849</v>
      </c>
      <c r="D2857" s="5" t="s">
        <v>3583</v>
      </c>
      <c r="E2857" s="5" t="s">
        <v>3584</v>
      </c>
      <c r="F2857" s="5" t="s">
        <v>853</v>
      </c>
      <c r="G2857" s="5" t="s">
        <v>3603</v>
      </c>
      <c r="H2857" s="51">
        <v>0</v>
      </c>
      <c r="I2857" s="22">
        <v>0</v>
      </c>
      <c r="J2857" s="22">
        <v>0</v>
      </c>
      <c r="K2857" s="22">
        <v>348.32</v>
      </c>
      <c r="L2857" s="47">
        <v>1000</v>
      </c>
      <c r="M2857" s="22">
        <v>0</v>
      </c>
      <c r="N2857" s="22">
        <v>0</v>
      </c>
    </row>
    <row r="2858" spans="1:14" x14ac:dyDescent="0.25">
      <c r="A2858" s="5" t="s">
        <v>6135</v>
      </c>
      <c r="B2858" s="5" t="s">
        <v>3590</v>
      </c>
      <c r="C2858" s="5" t="s">
        <v>849</v>
      </c>
      <c r="D2858" s="5" t="s">
        <v>3583</v>
      </c>
      <c r="E2858" s="5" t="s">
        <v>3584</v>
      </c>
      <c r="F2858" s="5" t="s">
        <v>853</v>
      </c>
      <c r="G2858" s="5" t="s">
        <v>3603</v>
      </c>
      <c r="H2858" s="51">
        <v>0</v>
      </c>
      <c r="I2858" s="22">
        <v>0</v>
      </c>
      <c r="J2858" s="22">
        <v>0</v>
      </c>
      <c r="K2858" s="22">
        <v>348.32</v>
      </c>
      <c r="L2858" s="47">
        <v>1000</v>
      </c>
      <c r="M2858" s="22">
        <v>0</v>
      </c>
      <c r="N2858" s="22">
        <v>0</v>
      </c>
    </row>
    <row r="2859" spans="1:14" hidden="1" x14ac:dyDescent="0.25">
      <c r="A2859" s="5" t="s">
        <v>6136</v>
      </c>
      <c r="B2859" s="5" t="s">
        <v>3582</v>
      </c>
      <c r="C2859" s="5" t="s">
        <v>849</v>
      </c>
      <c r="D2859" s="5" t="s">
        <v>3583</v>
      </c>
      <c r="E2859" s="5" t="s">
        <v>3584</v>
      </c>
      <c r="F2859" s="5" t="s">
        <v>851</v>
      </c>
      <c r="G2859" s="5" t="s">
        <v>3585</v>
      </c>
      <c r="H2859" s="51">
        <v>26530</v>
      </c>
      <c r="I2859" s="22">
        <v>54818.44</v>
      </c>
      <c r="J2859" s="22">
        <v>2066.2800000000002</v>
      </c>
      <c r="K2859" s="22">
        <v>2083.54</v>
      </c>
      <c r="L2859" s="47">
        <v>1000</v>
      </c>
      <c r="M2859" s="22">
        <v>54818.44</v>
      </c>
      <c r="N2859" s="22">
        <v>0</v>
      </c>
    </row>
    <row r="2860" spans="1:14" hidden="1" x14ac:dyDescent="0.25">
      <c r="A2860" s="5" t="s">
        <v>6136</v>
      </c>
      <c r="B2860" s="5" t="s">
        <v>3586</v>
      </c>
      <c r="C2860" s="5" t="s">
        <v>849</v>
      </c>
      <c r="D2860" s="5" t="s">
        <v>3583</v>
      </c>
      <c r="E2860" s="5" t="s">
        <v>3584</v>
      </c>
      <c r="F2860" s="5" t="s">
        <v>851</v>
      </c>
      <c r="G2860" s="5" t="s">
        <v>3585</v>
      </c>
      <c r="H2860" s="51">
        <v>68500</v>
      </c>
      <c r="I2860" s="22">
        <v>141614.22</v>
      </c>
      <c r="J2860" s="22">
        <v>2067.36</v>
      </c>
      <c r="K2860" s="22">
        <v>2083.4699999999998</v>
      </c>
      <c r="L2860" s="47">
        <v>1000</v>
      </c>
      <c r="M2860" s="22">
        <v>141614.22</v>
      </c>
      <c r="N2860" s="22">
        <v>0</v>
      </c>
    </row>
    <row r="2861" spans="1:14" hidden="1" x14ac:dyDescent="0.25">
      <c r="A2861" s="5" t="s">
        <v>6136</v>
      </c>
      <c r="B2861" s="5" t="s">
        <v>3597</v>
      </c>
      <c r="C2861" s="5" t="s">
        <v>849</v>
      </c>
      <c r="D2861" s="5" t="s">
        <v>3583</v>
      </c>
      <c r="E2861" s="5" t="s">
        <v>3584</v>
      </c>
      <c r="F2861" s="5" t="s">
        <v>851</v>
      </c>
      <c r="G2861" s="5" t="s">
        <v>3585</v>
      </c>
      <c r="H2861" s="51">
        <v>11000</v>
      </c>
      <c r="I2861" s="22">
        <v>23915.88</v>
      </c>
      <c r="J2861" s="22">
        <v>2174.17</v>
      </c>
      <c r="K2861" s="22">
        <v>2181.27</v>
      </c>
      <c r="L2861" s="47">
        <v>1000</v>
      </c>
      <c r="M2861" s="22">
        <v>23915.88</v>
      </c>
      <c r="N2861" s="22">
        <v>0</v>
      </c>
    </row>
    <row r="2862" spans="1:14" hidden="1" x14ac:dyDescent="0.25">
      <c r="A2862" s="5" t="s">
        <v>6136</v>
      </c>
      <c r="B2862" s="5" t="s">
        <v>3592</v>
      </c>
      <c r="C2862" s="5" t="s">
        <v>849</v>
      </c>
      <c r="D2862" s="5" t="s">
        <v>3583</v>
      </c>
      <c r="E2862" s="5" t="s">
        <v>3584</v>
      </c>
      <c r="F2862" s="5" t="s">
        <v>851</v>
      </c>
      <c r="G2862" s="5" t="s">
        <v>3585</v>
      </c>
      <c r="H2862" s="51">
        <v>175250</v>
      </c>
      <c r="I2862" s="22">
        <v>377331.35</v>
      </c>
      <c r="J2862" s="22">
        <v>2153.1</v>
      </c>
      <c r="K2862" s="22">
        <v>2181.27</v>
      </c>
      <c r="L2862" s="47">
        <v>1000</v>
      </c>
      <c r="M2862" s="22">
        <v>377331.35</v>
      </c>
      <c r="N2862" s="22">
        <v>0</v>
      </c>
    </row>
    <row r="2863" spans="1:14" x14ac:dyDescent="0.25">
      <c r="A2863" s="5" t="s">
        <v>6137</v>
      </c>
      <c r="B2863" s="5" t="s">
        <v>3590</v>
      </c>
      <c r="C2863" s="5" t="s">
        <v>849</v>
      </c>
      <c r="D2863" s="5" t="s">
        <v>3583</v>
      </c>
      <c r="E2863" s="5" t="s">
        <v>3584</v>
      </c>
      <c r="F2863" s="5" t="s">
        <v>851</v>
      </c>
      <c r="G2863" s="5" t="s">
        <v>3585</v>
      </c>
      <c r="H2863" s="51">
        <v>7030.8</v>
      </c>
      <c r="I2863" s="22">
        <v>31279.8</v>
      </c>
      <c r="J2863" s="22">
        <v>4448.97</v>
      </c>
      <c r="K2863" s="22">
        <v>4415.49</v>
      </c>
      <c r="L2863" s="47">
        <v>1000</v>
      </c>
      <c r="M2863" s="22">
        <v>31279.8</v>
      </c>
      <c r="N2863" s="22">
        <v>0</v>
      </c>
    </row>
    <row r="2864" spans="1:14" hidden="1" x14ac:dyDescent="0.25">
      <c r="A2864" s="5" t="s">
        <v>6138</v>
      </c>
      <c r="B2864" s="5" t="s">
        <v>3592</v>
      </c>
      <c r="C2864" s="5" t="s">
        <v>849</v>
      </c>
      <c r="D2864" s="5" t="s">
        <v>3583</v>
      </c>
      <c r="E2864" s="5" t="s">
        <v>3584</v>
      </c>
      <c r="F2864" s="5" t="s">
        <v>853</v>
      </c>
      <c r="G2864" s="5" t="s">
        <v>3588</v>
      </c>
      <c r="H2864" s="51">
        <v>0</v>
      </c>
      <c r="I2864" s="22">
        <v>0</v>
      </c>
      <c r="J2864" s="22">
        <v>54.27</v>
      </c>
      <c r="K2864" s="22">
        <v>58.96</v>
      </c>
      <c r="L2864" s="47">
        <v>1000</v>
      </c>
      <c r="M2864" s="22">
        <v>0</v>
      </c>
      <c r="N2864" s="22">
        <v>0</v>
      </c>
    </row>
    <row r="2865" spans="1:14" hidden="1" x14ac:dyDescent="0.25">
      <c r="A2865" s="5" t="s">
        <v>6139</v>
      </c>
      <c r="B2865" s="5" t="s">
        <v>3592</v>
      </c>
      <c r="C2865" s="5" t="s">
        <v>849</v>
      </c>
      <c r="D2865" s="5" t="s">
        <v>3583</v>
      </c>
      <c r="E2865" s="5" t="s">
        <v>3584</v>
      </c>
      <c r="F2865" s="5" t="s">
        <v>853</v>
      </c>
      <c r="G2865" s="5" t="s">
        <v>3588</v>
      </c>
      <c r="H2865" s="51">
        <v>0</v>
      </c>
      <c r="I2865" s="22">
        <v>0</v>
      </c>
      <c r="J2865" s="22">
        <v>53.23</v>
      </c>
      <c r="K2865" s="22">
        <v>57.83</v>
      </c>
      <c r="L2865" s="47">
        <v>1000</v>
      </c>
      <c r="M2865" s="22">
        <v>0</v>
      </c>
      <c r="N2865" s="22">
        <v>0</v>
      </c>
    </row>
    <row r="2866" spans="1:14" hidden="1" x14ac:dyDescent="0.25">
      <c r="A2866" s="5" t="s">
        <v>6140</v>
      </c>
      <c r="B2866" s="5" t="s">
        <v>3592</v>
      </c>
      <c r="C2866" s="5" t="s">
        <v>849</v>
      </c>
      <c r="D2866" s="5" t="s">
        <v>3583</v>
      </c>
      <c r="E2866" s="5" t="s">
        <v>3584</v>
      </c>
      <c r="F2866" s="5" t="s">
        <v>853</v>
      </c>
      <c r="G2866" s="5" t="s">
        <v>3588</v>
      </c>
      <c r="H2866" s="51">
        <v>0</v>
      </c>
      <c r="I2866" s="22">
        <v>0</v>
      </c>
      <c r="J2866" s="22">
        <v>63.73</v>
      </c>
      <c r="K2866" s="22">
        <v>67.22</v>
      </c>
      <c r="L2866" s="47">
        <v>1000</v>
      </c>
      <c r="M2866" s="22">
        <v>0</v>
      </c>
      <c r="N2866" s="22">
        <v>0</v>
      </c>
    </row>
    <row r="2867" spans="1:14" hidden="1" x14ac:dyDescent="0.25">
      <c r="A2867" s="5" t="s">
        <v>6141</v>
      </c>
      <c r="B2867" s="5" t="s">
        <v>3592</v>
      </c>
      <c r="C2867" s="5" t="s">
        <v>849</v>
      </c>
      <c r="D2867" s="5" t="s">
        <v>3583</v>
      </c>
      <c r="E2867" s="5" t="s">
        <v>3584</v>
      </c>
      <c r="F2867" s="5" t="s">
        <v>853</v>
      </c>
      <c r="G2867" s="5" t="s">
        <v>3588</v>
      </c>
      <c r="H2867" s="51">
        <v>0</v>
      </c>
      <c r="I2867" s="22">
        <v>0</v>
      </c>
      <c r="J2867" s="22">
        <v>63.22</v>
      </c>
      <c r="K2867" s="22">
        <v>63.22</v>
      </c>
      <c r="L2867" s="47">
        <v>1000</v>
      </c>
      <c r="M2867" s="22">
        <v>0</v>
      </c>
      <c r="N2867" s="22">
        <v>0</v>
      </c>
    </row>
    <row r="2868" spans="1:14" hidden="1" x14ac:dyDescent="0.25">
      <c r="A2868" s="5" t="s">
        <v>6142</v>
      </c>
      <c r="B2868" s="5" t="s">
        <v>3586</v>
      </c>
      <c r="C2868" s="5" t="s">
        <v>849</v>
      </c>
      <c r="D2868" s="5" t="s">
        <v>3583</v>
      </c>
      <c r="E2868" s="5" t="s">
        <v>3584</v>
      </c>
      <c r="F2868" s="5" t="s">
        <v>853</v>
      </c>
      <c r="G2868" s="5" t="s">
        <v>3603</v>
      </c>
      <c r="H2868" s="51">
        <v>0</v>
      </c>
      <c r="I2868" s="22">
        <v>0</v>
      </c>
      <c r="J2868" s="22">
        <v>0</v>
      </c>
      <c r="K2868" s="22">
        <v>487.75</v>
      </c>
      <c r="L2868" s="47">
        <v>1000</v>
      </c>
      <c r="M2868" s="22">
        <v>0</v>
      </c>
      <c r="N2868" s="22">
        <v>0</v>
      </c>
    </row>
    <row r="2869" spans="1:14" hidden="1" x14ac:dyDescent="0.25">
      <c r="A2869" s="5" t="s">
        <v>6143</v>
      </c>
      <c r="B2869" s="5" t="s">
        <v>3586</v>
      </c>
      <c r="C2869" s="5" t="s">
        <v>849</v>
      </c>
      <c r="D2869" s="5" t="s">
        <v>3583</v>
      </c>
      <c r="E2869" s="5" t="s">
        <v>3584</v>
      </c>
      <c r="F2869" s="5" t="s">
        <v>853</v>
      </c>
      <c r="G2869" s="5" t="s">
        <v>3585</v>
      </c>
      <c r="H2869" s="51">
        <v>0</v>
      </c>
      <c r="I2869" s="22">
        <v>0</v>
      </c>
      <c r="J2869" s="22">
        <v>2411.6799999999998</v>
      </c>
      <c r="K2869" s="22">
        <v>2469.56</v>
      </c>
      <c r="L2869" s="47">
        <v>1000</v>
      </c>
      <c r="M2869" s="22">
        <v>0</v>
      </c>
      <c r="N2869" s="22">
        <v>0</v>
      </c>
    </row>
    <row r="2870" spans="1:14" hidden="1" x14ac:dyDescent="0.25">
      <c r="A2870" s="5" t="s">
        <v>6143</v>
      </c>
      <c r="B2870" s="5" t="s">
        <v>3592</v>
      </c>
      <c r="C2870" s="5" t="s">
        <v>849</v>
      </c>
      <c r="D2870" s="5" t="s">
        <v>3583</v>
      </c>
      <c r="E2870" s="5" t="s">
        <v>3584</v>
      </c>
      <c r="F2870" s="5" t="s">
        <v>851</v>
      </c>
      <c r="G2870" s="5" t="s">
        <v>3585</v>
      </c>
      <c r="H2870" s="51">
        <v>3854.44</v>
      </c>
      <c r="I2870" s="22">
        <v>8950.89</v>
      </c>
      <c r="J2870" s="22">
        <v>2322.23</v>
      </c>
      <c r="K2870" s="22">
        <v>2353.4</v>
      </c>
      <c r="L2870" s="47">
        <v>1000</v>
      </c>
      <c r="M2870" s="22">
        <v>8950.89</v>
      </c>
      <c r="N2870" s="22">
        <v>0</v>
      </c>
    </row>
    <row r="2871" spans="1:14" hidden="1" x14ac:dyDescent="0.25">
      <c r="A2871" s="5" t="s">
        <v>6144</v>
      </c>
      <c r="B2871" s="5" t="s">
        <v>3586</v>
      </c>
      <c r="C2871" s="5" t="s">
        <v>849</v>
      </c>
      <c r="D2871" s="5" t="s">
        <v>3583</v>
      </c>
      <c r="E2871" s="5" t="s">
        <v>3584</v>
      </c>
      <c r="F2871" s="5" t="s">
        <v>853</v>
      </c>
      <c r="G2871" s="5" t="s">
        <v>3588</v>
      </c>
      <c r="H2871" s="51">
        <v>0</v>
      </c>
      <c r="I2871" s="22">
        <v>0</v>
      </c>
      <c r="J2871" s="22">
        <v>78.040000000000006</v>
      </c>
      <c r="K2871" s="22">
        <v>84.78</v>
      </c>
      <c r="L2871" s="47">
        <v>1000</v>
      </c>
      <c r="M2871" s="22">
        <v>0</v>
      </c>
      <c r="N2871" s="22">
        <v>0</v>
      </c>
    </row>
    <row r="2872" spans="1:14" hidden="1" x14ac:dyDescent="0.25">
      <c r="A2872" s="5" t="s">
        <v>6145</v>
      </c>
      <c r="B2872" s="5" t="s">
        <v>3586</v>
      </c>
      <c r="C2872" s="5" t="s">
        <v>849</v>
      </c>
      <c r="D2872" s="5" t="s">
        <v>3583</v>
      </c>
      <c r="E2872" s="5" t="s">
        <v>3584</v>
      </c>
      <c r="F2872" s="5" t="s">
        <v>853</v>
      </c>
      <c r="G2872" s="5" t="s">
        <v>3588</v>
      </c>
      <c r="H2872" s="51">
        <v>0</v>
      </c>
      <c r="I2872" s="22">
        <v>0</v>
      </c>
      <c r="J2872" s="22">
        <v>273.88</v>
      </c>
      <c r="K2872" s="22">
        <v>297.52999999999997</v>
      </c>
      <c r="L2872" s="47">
        <v>1000</v>
      </c>
      <c r="M2872" s="22">
        <v>0</v>
      </c>
      <c r="N2872" s="22">
        <v>0</v>
      </c>
    </row>
    <row r="2873" spans="1:14" hidden="1" x14ac:dyDescent="0.25">
      <c r="A2873" s="5" t="s">
        <v>6146</v>
      </c>
      <c r="B2873" s="5" t="s">
        <v>3586</v>
      </c>
      <c r="C2873" s="5" t="s">
        <v>849</v>
      </c>
      <c r="D2873" s="5" t="s">
        <v>3583</v>
      </c>
      <c r="E2873" s="5" t="s">
        <v>3584</v>
      </c>
      <c r="F2873" s="5" t="s">
        <v>853</v>
      </c>
      <c r="G2873" s="5" t="s">
        <v>3603</v>
      </c>
      <c r="H2873" s="51">
        <v>0</v>
      </c>
      <c r="I2873" s="22">
        <v>0</v>
      </c>
      <c r="J2873" s="22">
        <v>0</v>
      </c>
      <c r="K2873" s="22">
        <v>547.46</v>
      </c>
      <c r="L2873" s="47">
        <v>1000</v>
      </c>
      <c r="M2873" s="22">
        <v>0</v>
      </c>
      <c r="N2873" s="22">
        <v>0</v>
      </c>
    </row>
    <row r="2874" spans="1:14" hidden="1" x14ac:dyDescent="0.25">
      <c r="A2874" s="5" t="s">
        <v>6147</v>
      </c>
      <c r="B2874" s="5" t="s">
        <v>3586</v>
      </c>
      <c r="C2874" s="5" t="s">
        <v>849</v>
      </c>
      <c r="D2874" s="5" t="s">
        <v>3583</v>
      </c>
      <c r="E2874" s="5" t="s">
        <v>3584</v>
      </c>
      <c r="F2874" s="5" t="s">
        <v>853</v>
      </c>
      <c r="G2874" s="5" t="s">
        <v>3603</v>
      </c>
      <c r="H2874" s="51">
        <v>0</v>
      </c>
      <c r="I2874" s="22">
        <v>0</v>
      </c>
      <c r="J2874" s="22">
        <v>0</v>
      </c>
      <c r="K2874" s="22">
        <v>1421.59</v>
      </c>
      <c r="L2874" s="47">
        <v>1000</v>
      </c>
      <c r="M2874" s="22">
        <v>0</v>
      </c>
      <c r="N2874" s="22">
        <v>0</v>
      </c>
    </row>
    <row r="2875" spans="1:14" hidden="1" x14ac:dyDescent="0.25">
      <c r="A2875" s="5" t="s">
        <v>6148</v>
      </c>
      <c r="B2875" s="5" t="s">
        <v>3582</v>
      </c>
      <c r="C2875" s="5" t="s">
        <v>849</v>
      </c>
      <c r="D2875" s="5" t="s">
        <v>3583</v>
      </c>
      <c r="E2875" s="5" t="s">
        <v>3584</v>
      </c>
      <c r="F2875" s="5" t="s">
        <v>853</v>
      </c>
      <c r="G2875" s="5" t="s">
        <v>3588</v>
      </c>
      <c r="H2875" s="51">
        <v>0</v>
      </c>
      <c r="I2875" s="22">
        <v>0</v>
      </c>
      <c r="J2875" s="22">
        <v>14.65</v>
      </c>
      <c r="K2875" s="22">
        <v>15.91</v>
      </c>
      <c r="L2875" s="47">
        <v>1000</v>
      </c>
      <c r="M2875" s="22">
        <v>0</v>
      </c>
      <c r="N2875" s="22">
        <v>0</v>
      </c>
    </row>
    <row r="2876" spans="1:14" hidden="1" x14ac:dyDescent="0.25">
      <c r="A2876" s="5" t="s">
        <v>6148</v>
      </c>
      <c r="B2876" s="5" t="s">
        <v>3586</v>
      </c>
      <c r="C2876" s="5" t="s">
        <v>849</v>
      </c>
      <c r="D2876" s="5" t="s">
        <v>3583</v>
      </c>
      <c r="E2876" s="5" t="s">
        <v>3584</v>
      </c>
      <c r="F2876" s="5" t="s">
        <v>853</v>
      </c>
      <c r="G2876" s="5" t="s">
        <v>3588</v>
      </c>
      <c r="H2876" s="51">
        <v>0</v>
      </c>
      <c r="I2876" s="22">
        <v>0</v>
      </c>
      <c r="J2876" s="22">
        <v>14.83</v>
      </c>
      <c r="K2876" s="22">
        <v>16.11</v>
      </c>
      <c r="L2876" s="47">
        <v>1000</v>
      </c>
      <c r="M2876" s="22">
        <v>0</v>
      </c>
      <c r="N2876" s="22">
        <v>0</v>
      </c>
    </row>
    <row r="2877" spans="1:14" hidden="1" x14ac:dyDescent="0.25">
      <c r="A2877" s="5" t="s">
        <v>6149</v>
      </c>
      <c r="B2877" s="5" t="s">
        <v>3582</v>
      </c>
      <c r="C2877" s="5" t="s">
        <v>849</v>
      </c>
      <c r="D2877" s="5" t="s">
        <v>3583</v>
      </c>
      <c r="E2877" s="5" t="s">
        <v>3584</v>
      </c>
      <c r="F2877" s="5" t="s">
        <v>853</v>
      </c>
      <c r="G2877" s="5" t="s">
        <v>3588</v>
      </c>
      <c r="H2877" s="51">
        <v>0</v>
      </c>
      <c r="I2877" s="22">
        <v>0</v>
      </c>
      <c r="J2877" s="22">
        <v>14.65</v>
      </c>
      <c r="K2877" s="22">
        <v>16.190000000000001</v>
      </c>
      <c r="L2877" s="47">
        <v>1000</v>
      </c>
      <c r="M2877" s="22">
        <v>0</v>
      </c>
      <c r="N2877" s="22">
        <v>0</v>
      </c>
    </row>
    <row r="2878" spans="1:14" hidden="1" x14ac:dyDescent="0.25">
      <c r="A2878" s="5" t="s">
        <v>6149</v>
      </c>
      <c r="B2878" s="5" t="s">
        <v>3586</v>
      </c>
      <c r="C2878" s="5" t="s">
        <v>849</v>
      </c>
      <c r="D2878" s="5" t="s">
        <v>3583</v>
      </c>
      <c r="E2878" s="5" t="s">
        <v>3584</v>
      </c>
      <c r="F2878" s="5" t="s">
        <v>853</v>
      </c>
      <c r="G2878" s="5" t="s">
        <v>3588</v>
      </c>
      <c r="H2878" s="51">
        <v>0</v>
      </c>
      <c r="I2878" s="22">
        <v>0</v>
      </c>
      <c r="J2878" s="22">
        <v>0</v>
      </c>
      <c r="K2878" s="22">
        <v>15.96</v>
      </c>
      <c r="L2878" s="47">
        <v>1000</v>
      </c>
      <c r="M2878" s="22">
        <v>0</v>
      </c>
      <c r="N2878" s="22">
        <v>0</v>
      </c>
    </row>
    <row r="2879" spans="1:14" hidden="1" x14ac:dyDescent="0.25">
      <c r="A2879" s="5" t="s">
        <v>6150</v>
      </c>
      <c r="B2879" s="5" t="s">
        <v>3586</v>
      </c>
      <c r="C2879" s="5" t="s">
        <v>849</v>
      </c>
      <c r="D2879" s="5" t="s">
        <v>3583</v>
      </c>
      <c r="E2879" s="5" t="s">
        <v>3584</v>
      </c>
      <c r="F2879" s="5" t="s">
        <v>853</v>
      </c>
      <c r="G2879" s="5" t="s">
        <v>3588</v>
      </c>
      <c r="H2879" s="51">
        <v>0</v>
      </c>
      <c r="I2879" s="22">
        <v>0</v>
      </c>
      <c r="J2879" s="22">
        <v>28.9</v>
      </c>
      <c r="K2879" s="22">
        <v>31.4</v>
      </c>
      <c r="L2879" s="47">
        <v>1000</v>
      </c>
      <c r="M2879" s="22">
        <v>0</v>
      </c>
      <c r="N2879" s="22">
        <v>0</v>
      </c>
    </row>
    <row r="2880" spans="1:14" hidden="1" x14ac:dyDescent="0.25">
      <c r="A2880" s="5" t="s">
        <v>6151</v>
      </c>
      <c r="B2880" s="5" t="s">
        <v>3586</v>
      </c>
      <c r="C2880" s="5" t="s">
        <v>849</v>
      </c>
      <c r="D2880" s="5" t="s">
        <v>3583</v>
      </c>
      <c r="E2880" s="5" t="s">
        <v>3584</v>
      </c>
      <c r="F2880" s="5" t="s">
        <v>853</v>
      </c>
      <c r="G2880" s="5" t="s">
        <v>3588</v>
      </c>
      <c r="H2880" s="51">
        <v>0</v>
      </c>
      <c r="I2880" s="22">
        <v>0</v>
      </c>
      <c r="J2880" s="22">
        <v>35.270000000000003</v>
      </c>
      <c r="K2880" s="22">
        <v>38.32</v>
      </c>
      <c r="L2880" s="47">
        <v>1000</v>
      </c>
      <c r="M2880" s="22">
        <v>0</v>
      </c>
      <c r="N2880" s="22">
        <v>0</v>
      </c>
    </row>
    <row r="2881" spans="1:14" hidden="1" x14ac:dyDescent="0.25">
      <c r="A2881" s="5" t="s">
        <v>6152</v>
      </c>
      <c r="B2881" s="5" t="s">
        <v>3582</v>
      </c>
      <c r="C2881" s="5" t="s">
        <v>849</v>
      </c>
      <c r="D2881" s="5" t="s">
        <v>3583</v>
      </c>
      <c r="E2881" s="5" t="s">
        <v>3584</v>
      </c>
      <c r="F2881" s="5" t="s">
        <v>853</v>
      </c>
      <c r="G2881" s="5" t="s">
        <v>3588</v>
      </c>
      <c r="H2881" s="51">
        <v>0</v>
      </c>
      <c r="I2881" s="22">
        <v>0</v>
      </c>
      <c r="J2881" s="22">
        <v>14.1</v>
      </c>
      <c r="K2881" s="22">
        <v>15.32</v>
      </c>
      <c r="L2881" s="47">
        <v>1000</v>
      </c>
      <c r="M2881" s="22">
        <v>0</v>
      </c>
      <c r="N2881" s="22">
        <v>0</v>
      </c>
    </row>
    <row r="2882" spans="1:14" hidden="1" x14ac:dyDescent="0.25">
      <c r="A2882" s="5" t="s">
        <v>6152</v>
      </c>
      <c r="B2882" s="5" t="s">
        <v>3586</v>
      </c>
      <c r="C2882" s="5" t="s">
        <v>849</v>
      </c>
      <c r="D2882" s="5" t="s">
        <v>3583</v>
      </c>
      <c r="E2882" s="5" t="s">
        <v>3584</v>
      </c>
      <c r="F2882" s="5" t="s">
        <v>853</v>
      </c>
      <c r="G2882" s="5" t="s">
        <v>3588</v>
      </c>
      <c r="H2882" s="51">
        <v>0</v>
      </c>
      <c r="I2882" s="22">
        <v>0</v>
      </c>
      <c r="J2882" s="22">
        <v>0</v>
      </c>
      <c r="K2882" s="22">
        <v>15.36</v>
      </c>
      <c r="L2882" s="47">
        <v>1000</v>
      </c>
      <c r="M2882" s="22">
        <v>0</v>
      </c>
      <c r="N2882" s="22">
        <v>0</v>
      </c>
    </row>
    <row r="2883" spans="1:14" hidden="1" x14ac:dyDescent="0.25">
      <c r="A2883" s="5" t="s">
        <v>6153</v>
      </c>
      <c r="B2883" s="5" t="s">
        <v>3586</v>
      </c>
      <c r="C2883" s="5" t="s">
        <v>849</v>
      </c>
      <c r="D2883" s="5" t="s">
        <v>3583</v>
      </c>
      <c r="E2883" s="5" t="s">
        <v>3584</v>
      </c>
      <c r="F2883" s="5" t="s">
        <v>853</v>
      </c>
      <c r="G2883" s="5" t="s">
        <v>3588</v>
      </c>
      <c r="H2883" s="51">
        <v>0</v>
      </c>
      <c r="I2883" s="22">
        <v>0</v>
      </c>
      <c r="J2883" s="22">
        <v>251.35</v>
      </c>
      <c r="K2883" s="22">
        <v>273.06</v>
      </c>
      <c r="L2883" s="47">
        <v>1000</v>
      </c>
      <c r="M2883" s="22">
        <v>0</v>
      </c>
      <c r="N2883" s="22">
        <v>0</v>
      </c>
    </row>
    <row r="2884" spans="1:14" hidden="1" x14ac:dyDescent="0.25">
      <c r="A2884" s="5" t="s">
        <v>6154</v>
      </c>
      <c r="B2884" s="5" t="s">
        <v>3586</v>
      </c>
      <c r="C2884" s="5" t="s">
        <v>849</v>
      </c>
      <c r="D2884" s="5" t="s">
        <v>3583</v>
      </c>
      <c r="E2884" s="5" t="s">
        <v>3584</v>
      </c>
      <c r="F2884" s="5" t="s">
        <v>853</v>
      </c>
      <c r="G2884" s="5" t="s">
        <v>3588</v>
      </c>
      <c r="H2884" s="51">
        <v>0</v>
      </c>
      <c r="I2884" s="22">
        <v>0</v>
      </c>
      <c r="J2884" s="22">
        <v>223.75</v>
      </c>
      <c r="K2884" s="22">
        <v>243.07</v>
      </c>
      <c r="L2884" s="47">
        <v>1000</v>
      </c>
      <c r="M2884" s="22">
        <v>0</v>
      </c>
      <c r="N2884" s="22">
        <v>0</v>
      </c>
    </row>
    <row r="2885" spans="1:14" hidden="1" x14ac:dyDescent="0.25">
      <c r="A2885" s="5" t="s">
        <v>6155</v>
      </c>
      <c r="B2885" s="5" t="s">
        <v>3586</v>
      </c>
      <c r="C2885" s="5" t="s">
        <v>849</v>
      </c>
      <c r="D2885" s="5" t="s">
        <v>3583</v>
      </c>
      <c r="E2885" s="5" t="s">
        <v>3584</v>
      </c>
      <c r="F2885" s="5" t="s">
        <v>853</v>
      </c>
      <c r="G2885" s="5" t="s">
        <v>3588</v>
      </c>
      <c r="H2885" s="51">
        <v>0</v>
      </c>
      <c r="I2885" s="22">
        <v>0</v>
      </c>
      <c r="J2885" s="22">
        <v>239.32</v>
      </c>
      <c r="K2885" s="22">
        <v>245.06</v>
      </c>
      <c r="L2885" s="47">
        <v>1000</v>
      </c>
      <c r="M2885" s="22">
        <v>0</v>
      </c>
      <c r="N2885" s="22">
        <v>0</v>
      </c>
    </row>
    <row r="2886" spans="1:14" hidden="1" x14ac:dyDescent="0.25">
      <c r="A2886" s="5" t="s">
        <v>6156</v>
      </c>
      <c r="B2886" s="5" t="s">
        <v>3586</v>
      </c>
      <c r="C2886" s="5" t="s">
        <v>849</v>
      </c>
      <c r="D2886" s="5" t="s">
        <v>3583</v>
      </c>
      <c r="E2886" s="5" t="s">
        <v>3584</v>
      </c>
      <c r="F2886" s="5" t="s">
        <v>853</v>
      </c>
      <c r="G2886" s="5" t="s">
        <v>3588</v>
      </c>
      <c r="H2886" s="51">
        <v>0</v>
      </c>
      <c r="I2886" s="22">
        <v>0</v>
      </c>
      <c r="J2886" s="22">
        <v>224.66</v>
      </c>
      <c r="K2886" s="22">
        <v>230.05</v>
      </c>
      <c r="L2886" s="47">
        <v>1000</v>
      </c>
      <c r="M2886" s="22">
        <v>0</v>
      </c>
      <c r="N2886" s="22">
        <v>0</v>
      </c>
    </row>
    <row r="2887" spans="1:14" hidden="1" x14ac:dyDescent="0.25">
      <c r="A2887" s="5" t="s">
        <v>6157</v>
      </c>
      <c r="B2887" s="5" t="s">
        <v>3606</v>
      </c>
      <c r="C2887" s="5" t="s">
        <v>849</v>
      </c>
      <c r="D2887" s="5" t="s">
        <v>3583</v>
      </c>
      <c r="E2887" s="5" t="s">
        <v>3584</v>
      </c>
      <c r="F2887" s="5" t="s">
        <v>853</v>
      </c>
      <c r="G2887" s="5" t="s">
        <v>3588</v>
      </c>
      <c r="H2887" s="51">
        <v>0</v>
      </c>
      <c r="I2887" s="22">
        <v>0</v>
      </c>
      <c r="J2887" s="22">
        <v>238.73</v>
      </c>
      <c r="K2887" s="22">
        <v>244.46</v>
      </c>
      <c r="L2887" s="47">
        <v>1000</v>
      </c>
      <c r="M2887" s="22">
        <v>0</v>
      </c>
      <c r="N2887" s="22">
        <v>0</v>
      </c>
    </row>
    <row r="2888" spans="1:14" hidden="1" x14ac:dyDescent="0.25">
      <c r="A2888" s="5" t="s">
        <v>6158</v>
      </c>
      <c r="B2888" s="5" t="s">
        <v>3606</v>
      </c>
      <c r="C2888" s="5" t="s">
        <v>849</v>
      </c>
      <c r="D2888" s="5" t="s">
        <v>3583</v>
      </c>
      <c r="E2888" s="5" t="s">
        <v>3584</v>
      </c>
      <c r="F2888" s="5" t="s">
        <v>851</v>
      </c>
      <c r="G2888" s="5" t="s">
        <v>3588</v>
      </c>
      <c r="H2888" s="51">
        <v>800</v>
      </c>
      <c r="I2888" s="22">
        <v>195.65</v>
      </c>
      <c r="J2888" s="22">
        <v>244.56</v>
      </c>
      <c r="K2888" s="22">
        <v>250.43</v>
      </c>
      <c r="L2888" s="47">
        <v>1000</v>
      </c>
      <c r="M2888" s="22">
        <v>195.65</v>
      </c>
      <c r="N2888" s="22">
        <v>0</v>
      </c>
    </row>
    <row r="2889" spans="1:14" hidden="1" x14ac:dyDescent="0.25">
      <c r="A2889" s="5" t="s">
        <v>6159</v>
      </c>
      <c r="B2889" s="5" t="s">
        <v>3582</v>
      </c>
      <c r="C2889" s="5" t="s">
        <v>849</v>
      </c>
      <c r="D2889" s="5" t="s">
        <v>3583</v>
      </c>
      <c r="E2889" s="5" t="s">
        <v>3584</v>
      </c>
      <c r="F2889" s="5" t="s">
        <v>853</v>
      </c>
      <c r="G2889" s="5" t="s">
        <v>3588</v>
      </c>
      <c r="H2889" s="51">
        <v>0</v>
      </c>
      <c r="I2889" s="22">
        <v>0</v>
      </c>
      <c r="J2889" s="22">
        <v>0</v>
      </c>
      <c r="K2889" s="22">
        <v>109.77</v>
      </c>
      <c r="L2889" s="47">
        <v>1000</v>
      </c>
      <c r="M2889" s="22">
        <v>0</v>
      </c>
      <c r="N2889" s="22">
        <v>0</v>
      </c>
    </row>
    <row r="2890" spans="1:14" hidden="1" x14ac:dyDescent="0.25">
      <c r="A2890" s="5" t="s">
        <v>6160</v>
      </c>
      <c r="B2890" s="5" t="s">
        <v>3582</v>
      </c>
      <c r="C2890" s="5" t="s">
        <v>849</v>
      </c>
      <c r="D2890" s="5" t="s">
        <v>3583</v>
      </c>
      <c r="E2890" s="5" t="s">
        <v>3584</v>
      </c>
      <c r="F2890" s="5" t="s">
        <v>853</v>
      </c>
      <c r="G2890" s="5" t="s">
        <v>3588</v>
      </c>
      <c r="H2890" s="51">
        <v>0</v>
      </c>
      <c r="I2890" s="22">
        <v>0</v>
      </c>
      <c r="J2890" s="22">
        <v>0</v>
      </c>
      <c r="K2890" s="22">
        <v>314.45999999999998</v>
      </c>
      <c r="L2890" s="47">
        <v>1000</v>
      </c>
      <c r="M2890" s="22">
        <v>0</v>
      </c>
      <c r="N2890" s="22">
        <v>0</v>
      </c>
    </row>
    <row r="2891" spans="1:14" hidden="1" x14ac:dyDescent="0.25">
      <c r="A2891" s="5" t="s">
        <v>6161</v>
      </c>
      <c r="B2891" s="5" t="s">
        <v>3586</v>
      </c>
      <c r="C2891" s="5" t="s">
        <v>849</v>
      </c>
      <c r="D2891" s="5" t="s">
        <v>3583</v>
      </c>
      <c r="E2891" s="5" t="s">
        <v>3584</v>
      </c>
      <c r="F2891" s="5" t="s">
        <v>853</v>
      </c>
      <c r="G2891" s="5" t="s">
        <v>3603</v>
      </c>
      <c r="H2891" s="51">
        <v>0</v>
      </c>
      <c r="I2891" s="22">
        <v>0</v>
      </c>
      <c r="J2891" s="22">
        <v>0</v>
      </c>
      <c r="K2891" s="22">
        <v>361.83</v>
      </c>
      <c r="L2891" s="47">
        <v>1000</v>
      </c>
      <c r="M2891" s="22">
        <v>0</v>
      </c>
      <c r="N2891" s="22">
        <v>0</v>
      </c>
    </row>
    <row r="2892" spans="1:14" hidden="1" x14ac:dyDescent="0.25">
      <c r="A2892" s="5" t="s">
        <v>6162</v>
      </c>
      <c r="B2892" s="5" t="s">
        <v>3586</v>
      </c>
      <c r="C2892" s="5" t="s">
        <v>849</v>
      </c>
      <c r="D2892" s="5" t="s">
        <v>3583</v>
      </c>
      <c r="E2892" s="5" t="s">
        <v>3584</v>
      </c>
      <c r="F2892" s="5" t="s">
        <v>853</v>
      </c>
      <c r="G2892" s="5" t="s">
        <v>3588</v>
      </c>
      <c r="H2892" s="51">
        <v>0</v>
      </c>
      <c r="I2892" s="22">
        <v>0</v>
      </c>
      <c r="J2892" s="22">
        <v>163.06</v>
      </c>
      <c r="K2892" s="22">
        <v>198.62</v>
      </c>
      <c r="L2892" s="47">
        <v>1000</v>
      </c>
      <c r="M2892" s="22">
        <v>0</v>
      </c>
      <c r="N2892" s="22">
        <v>0</v>
      </c>
    </row>
    <row r="2893" spans="1:14" hidden="1" x14ac:dyDescent="0.25">
      <c r="A2893" s="5" t="s">
        <v>6163</v>
      </c>
      <c r="B2893" s="5" t="s">
        <v>3586</v>
      </c>
      <c r="C2893" s="5" t="s">
        <v>849</v>
      </c>
      <c r="D2893" s="5" t="s">
        <v>3583</v>
      </c>
      <c r="E2893" s="5" t="s">
        <v>3584</v>
      </c>
      <c r="F2893" s="5" t="s">
        <v>853</v>
      </c>
      <c r="G2893" s="5" t="s">
        <v>3588</v>
      </c>
      <c r="H2893" s="51">
        <v>0</v>
      </c>
      <c r="I2893" s="22">
        <v>0</v>
      </c>
      <c r="J2893" s="22">
        <v>201.98</v>
      </c>
      <c r="K2893" s="22">
        <v>219.42</v>
      </c>
      <c r="L2893" s="47">
        <v>1000</v>
      </c>
      <c r="M2893" s="22">
        <v>0</v>
      </c>
      <c r="N2893" s="22">
        <v>0</v>
      </c>
    </row>
    <row r="2894" spans="1:14" hidden="1" x14ac:dyDescent="0.25">
      <c r="A2894" s="5" t="s">
        <v>6164</v>
      </c>
      <c r="B2894" s="5" t="s">
        <v>3586</v>
      </c>
      <c r="C2894" s="5" t="s">
        <v>849</v>
      </c>
      <c r="D2894" s="5" t="s">
        <v>3583</v>
      </c>
      <c r="E2894" s="5" t="s">
        <v>3584</v>
      </c>
      <c r="F2894" s="5" t="s">
        <v>853</v>
      </c>
      <c r="G2894" s="5" t="s">
        <v>3588</v>
      </c>
      <c r="H2894" s="51">
        <v>0</v>
      </c>
      <c r="I2894" s="22">
        <v>0</v>
      </c>
      <c r="J2894" s="22">
        <v>225.77</v>
      </c>
      <c r="K2894" s="22">
        <v>231.19</v>
      </c>
      <c r="L2894" s="47">
        <v>1000</v>
      </c>
      <c r="M2894" s="22">
        <v>0</v>
      </c>
      <c r="N2894" s="22">
        <v>0</v>
      </c>
    </row>
    <row r="2895" spans="1:14" hidden="1" x14ac:dyDescent="0.25">
      <c r="A2895" s="5" t="s">
        <v>6165</v>
      </c>
      <c r="B2895" s="5" t="s">
        <v>3586</v>
      </c>
      <c r="C2895" s="5" t="s">
        <v>849</v>
      </c>
      <c r="D2895" s="5" t="s">
        <v>3583</v>
      </c>
      <c r="E2895" s="5" t="s">
        <v>3584</v>
      </c>
      <c r="F2895" s="5" t="s">
        <v>853</v>
      </c>
      <c r="G2895" s="5" t="s">
        <v>3588</v>
      </c>
      <c r="H2895" s="51">
        <v>0</v>
      </c>
      <c r="I2895" s="22">
        <v>0</v>
      </c>
      <c r="J2895" s="22">
        <v>244.22</v>
      </c>
      <c r="K2895" s="22">
        <v>264.95</v>
      </c>
      <c r="L2895" s="47">
        <v>1000</v>
      </c>
      <c r="M2895" s="22">
        <v>0</v>
      </c>
      <c r="N2895" s="22">
        <v>0</v>
      </c>
    </row>
    <row r="2896" spans="1:14" hidden="1" x14ac:dyDescent="0.25">
      <c r="A2896" s="5" t="s">
        <v>6166</v>
      </c>
      <c r="B2896" s="5" t="s">
        <v>3582</v>
      </c>
      <c r="C2896" s="5" t="s">
        <v>849</v>
      </c>
      <c r="D2896" s="5" t="s">
        <v>3583</v>
      </c>
      <c r="E2896" s="5" t="s">
        <v>3584</v>
      </c>
      <c r="F2896" s="5" t="s">
        <v>853</v>
      </c>
      <c r="G2896" s="5" t="s">
        <v>3588</v>
      </c>
      <c r="H2896" s="51">
        <v>0</v>
      </c>
      <c r="I2896" s="22">
        <v>0</v>
      </c>
      <c r="J2896" s="22">
        <v>1040.01</v>
      </c>
      <c r="K2896" s="22">
        <v>1064.8699999999999</v>
      </c>
      <c r="L2896" s="47">
        <v>1000</v>
      </c>
      <c r="M2896" s="22">
        <v>0</v>
      </c>
      <c r="N2896" s="22">
        <v>0</v>
      </c>
    </row>
    <row r="2897" spans="1:14" hidden="1" x14ac:dyDescent="0.25">
      <c r="A2897" s="5" t="s">
        <v>6166</v>
      </c>
      <c r="B2897" s="5" t="s">
        <v>3586</v>
      </c>
      <c r="C2897" s="5" t="s">
        <v>849</v>
      </c>
      <c r="D2897" s="5" t="s">
        <v>3583</v>
      </c>
      <c r="E2897" s="5" t="s">
        <v>3584</v>
      </c>
      <c r="F2897" s="5" t="s">
        <v>853</v>
      </c>
      <c r="G2897" s="5" t="s">
        <v>3588</v>
      </c>
      <c r="H2897" s="51">
        <v>0</v>
      </c>
      <c r="I2897" s="22">
        <v>0</v>
      </c>
      <c r="J2897" s="22">
        <v>0</v>
      </c>
      <c r="K2897" s="22">
        <v>1064.6300000000001</v>
      </c>
      <c r="L2897" s="47">
        <v>1000</v>
      </c>
      <c r="M2897" s="22">
        <v>0</v>
      </c>
      <c r="N2897" s="22">
        <v>0</v>
      </c>
    </row>
    <row r="2898" spans="1:14" hidden="1" x14ac:dyDescent="0.25">
      <c r="A2898" s="5" t="s">
        <v>6167</v>
      </c>
      <c r="B2898" s="5" t="s">
        <v>3586</v>
      </c>
      <c r="C2898" s="5" t="s">
        <v>849</v>
      </c>
      <c r="D2898" s="5" t="s">
        <v>3583</v>
      </c>
      <c r="E2898" s="5" t="s">
        <v>3584</v>
      </c>
      <c r="F2898" s="5" t="s">
        <v>853</v>
      </c>
      <c r="G2898" s="5" t="s">
        <v>3603</v>
      </c>
      <c r="H2898" s="51">
        <v>0</v>
      </c>
      <c r="I2898" s="22">
        <v>0</v>
      </c>
      <c r="J2898" s="22">
        <v>0</v>
      </c>
      <c r="K2898" s="22">
        <v>957.7</v>
      </c>
      <c r="L2898" s="47">
        <v>1000</v>
      </c>
      <c r="M2898" s="22">
        <v>0</v>
      </c>
      <c r="N2898" s="22">
        <v>0</v>
      </c>
    </row>
    <row r="2899" spans="1:14" hidden="1" x14ac:dyDescent="0.25">
      <c r="A2899" s="5" t="s">
        <v>6168</v>
      </c>
      <c r="B2899" s="5" t="s">
        <v>3586</v>
      </c>
      <c r="C2899" s="5" t="s">
        <v>849</v>
      </c>
      <c r="D2899" s="5" t="s">
        <v>3583</v>
      </c>
      <c r="E2899" s="5" t="s">
        <v>3584</v>
      </c>
      <c r="F2899" s="5" t="s">
        <v>851</v>
      </c>
      <c r="G2899" s="5" t="s">
        <v>3603</v>
      </c>
      <c r="H2899" s="51">
        <v>450</v>
      </c>
      <c r="I2899" s="22">
        <v>2031.35</v>
      </c>
      <c r="J2899" s="22">
        <v>4514.1099999999997</v>
      </c>
      <c r="K2899" s="22">
        <v>6245.96</v>
      </c>
      <c r="L2899" s="47">
        <v>1000</v>
      </c>
      <c r="M2899" s="22">
        <v>2031.35</v>
      </c>
      <c r="N2899" s="22">
        <v>0</v>
      </c>
    </row>
    <row r="2900" spans="1:14" hidden="1" x14ac:dyDescent="0.25">
      <c r="A2900" s="5" t="s">
        <v>6169</v>
      </c>
      <c r="B2900" s="5" t="s">
        <v>3586</v>
      </c>
      <c r="C2900" s="5" t="s">
        <v>849</v>
      </c>
      <c r="D2900" s="5" t="s">
        <v>3583</v>
      </c>
      <c r="E2900" s="5" t="s">
        <v>3584</v>
      </c>
      <c r="F2900" s="5" t="s">
        <v>853</v>
      </c>
      <c r="G2900" s="5" t="s">
        <v>3603</v>
      </c>
      <c r="H2900" s="51">
        <v>0</v>
      </c>
      <c r="I2900" s="22">
        <v>0</v>
      </c>
      <c r="J2900" s="22">
        <v>5028.29</v>
      </c>
      <c r="K2900" s="22">
        <v>6287.68</v>
      </c>
      <c r="L2900" s="47">
        <v>1000</v>
      </c>
      <c r="M2900" s="22">
        <v>0</v>
      </c>
      <c r="N2900" s="22">
        <v>0</v>
      </c>
    </row>
    <row r="2901" spans="1:14" hidden="1" x14ac:dyDescent="0.25">
      <c r="A2901" s="5" t="s">
        <v>6170</v>
      </c>
      <c r="B2901" s="5" t="s">
        <v>3586</v>
      </c>
      <c r="C2901" s="5" t="s">
        <v>849</v>
      </c>
      <c r="D2901" s="5" t="s">
        <v>3583</v>
      </c>
      <c r="E2901" s="5" t="s">
        <v>3584</v>
      </c>
      <c r="F2901" s="5" t="s">
        <v>853</v>
      </c>
      <c r="G2901" s="5" t="s">
        <v>3603</v>
      </c>
      <c r="H2901" s="51">
        <v>0</v>
      </c>
      <c r="I2901" s="22">
        <v>0</v>
      </c>
      <c r="J2901" s="22">
        <v>0</v>
      </c>
      <c r="K2901" s="22">
        <v>823.69</v>
      </c>
      <c r="L2901" s="47">
        <v>1000</v>
      </c>
      <c r="M2901" s="22">
        <v>0</v>
      </c>
      <c r="N2901" s="22">
        <v>0</v>
      </c>
    </row>
    <row r="2902" spans="1:14" hidden="1" x14ac:dyDescent="0.25">
      <c r="A2902" s="5" t="s">
        <v>6171</v>
      </c>
      <c r="B2902" s="5" t="s">
        <v>3586</v>
      </c>
      <c r="C2902" s="5" t="s">
        <v>849</v>
      </c>
      <c r="D2902" s="5" t="s">
        <v>3583</v>
      </c>
      <c r="E2902" s="5" t="s">
        <v>3584</v>
      </c>
      <c r="F2902" s="5" t="s">
        <v>853</v>
      </c>
      <c r="G2902" s="5" t="s">
        <v>3603</v>
      </c>
      <c r="H2902" s="51">
        <v>0</v>
      </c>
      <c r="I2902" s="22">
        <v>0</v>
      </c>
      <c r="J2902" s="22">
        <v>0</v>
      </c>
      <c r="K2902" s="22">
        <v>984.01</v>
      </c>
      <c r="L2902" s="47">
        <v>1000</v>
      </c>
      <c r="M2902" s="22">
        <v>0</v>
      </c>
      <c r="N2902" s="22">
        <v>0</v>
      </c>
    </row>
    <row r="2903" spans="1:14" hidden="1" x14ac:dyDescent="0.25">
      <c r="A2903" s="5" t="s">
        <v>6172</v>
      </c>
      <c r="B2903" s="5" t="s">
        <v>3586</v>
      </c>
      <c r="C2903" s="5" t="s">
        <v>849</v>
      </c>
      <c r="D2903" s="5" t="s">
        <v>3583</v>
      </c>
      <c r="E2903" s="5" t="s">
        <v>3584</v>
      </c>
      <c r="F2903" s="5" t="s">
        <v>853</v>
      </c>
      <c r="G2903" s="5" t="s">
        <v>3603</v>
      </c>
      <c r="H2903" s="51">
        <v>0</v>
      </c>
      <c r="I2903" s="22">
        <v>0</v>
      </c>
      <c r="J2903" s="22">
        <v>0</v>
      </c>
      <c r="K2903" s="22">
        <v>715.97</v>
      </c>
      <c r="L2903" s="47">
        <v>1000</v>
      </c>
      <c r="M2903" s="22">
        <v>0</v>
      </c>
      <c r="N2903" s="22">
        <v>0</v>
      </c>
    </row>
    <row r="2904" spans="1:14" hidden="1" x14ac:dyDescent="0.25">
      <c r="A2904" s="5" t="s">
        <v>6173</v>
      </c>
      <c r="B2904" s="5" t="s">
        <v>3586</v>
      </c>
      <c r="C2904" s="5" t="s">
        <v>849</v>
      </c>
      <c r="D2904" s="5" t="s">
        <v>3583</v>
      </c>
      <c r="E2904" s="5" t="s">
        <v>3584</v>
      </c>
      <c r="F2904" s="5" t="s">
        <v>851</v>
      </c>
      <c r="G2904" s="5" t="s">
        <v>3603</v>
      </c>
      <c r="H2904" s="51">
        <v>18200</v>
      </c>
      <c r="I2904" s="22">
        <v>77134.509999999995</v>
      </c>
      <c r="J2904" s="22">
        <v>4238.16</v>
      </c>
      <c r="K2904" s="22">
        <v>5123.33</v>
      </c>
      <c r="L2904" s="47">
        <v>1000</v>
      </c>
      <c r="M2904" s="22">
        <v>77134.509999999995</v>
      </c>
      <c r="N2904" s="22">
        <v>0</v>
      </c>
    </row>
    <row r="2905" spans="1:14" hidden="1" x14ac:dyDescent="0.25">
      <c r="A2905" s="5" t="s">
        <v>6174</v>
      </c>
      <c r="B2905" s="5" t="s">
        <v>3586</v>
      </c>
      <c r="C2905" s="5" t="s">
        <v>849</v>
      </c>
      <c r="D2905" s="5" t="s">
        <v>3583</v>
      </c>
      <c r="E2905" s="5" t="s">
        <v>3584</v>
      </c>
      <c r="F2905" s="5" t="s">
        <v>853</v>
      </c>
      <c r="G2905" s="5" t="s">
        <v>3603</v>
      </c>
      <c r="H2905" s="51">
        <v>0</v>
      </c>
      <c r="I2905" s="22">
        <v>0</v>
      </c>
      <c r="J2905" s="22">
        <v>0</v>
      </c>
      <c r="K2905" s="22">
        <v>842.17</v>
      </c>
      <c r="L2905" s="47">
        <v>1000</v>
      </c>
      <c r="M2905" s="22">
        <v>0</v>
      </c>
      <c r="N2905" s="22">
        <v>0</v>
      </c>
    </row>
    <row r="2906" spans="1:14" hidden="1" x14ac:dyDescent="0.25">
      <c r="A2906" s="5" t="s">
        <v>6175</v>
      </c>
      <c r="B2906" s="5" t="s">
        <v>3592</v>
      </c>
      <c r="C2906" s="5" t="s">
        <v>849</v>
      </c>
      <c r="D2906" s="5" t="s">
        <v>3583</v>
      </c>
      <c r="E2906" s="5" t="s">
        <v>3584</v>
      </c>
      <c r="F2906" s="5" t="s">
        <v>853</v>
      </c>
      <c r="G2906" s="5" t="s">
        <v>3588</v>
      </c>
      <c r="H2906" s="51">
        <v>0</v>
      </c>
      <c r="I2906" s="22">
        <v>0</v>
      </c>
      <c r="J2906" s="22">
        <v>58.12</v>
      </c>
      <c r="K2906" s="22">
        <v>61.3</v>
      </c>
      <c r="L2906" s="47">
        <v>1000</v>
      </c>
      <c r="M2906" s="22">
        <v>0</v>
      </c>
      <c r="N2906" s="22">
        <v>0</v>
      </c>
    </row>
    <row r="2907" spans="1:14" hidden="1" x14ac:dyDescent="0.25">
      <c r="A2907" s="5" t="s">
        <v>6176</v>
      </c>
      <c r="B2907" s="5" t="s">
        <v>3582</v>
      </c>
      <c r="C2907" s="5" t="s">
        <v>849</v>
      </c>
      <c r="D2907" s="5" t="s">
        <v>3583</v>
      </c>
      <c r="E2907" s="5" t="s">
        <v>3584</v>
      </c>
      <c r="F2907" s="5" t="s">
        <v>853</v>
      </c>
      <c r="G2907" s="5" t="s">
        <v>3603</v>
      </c>
      <c r="H2907" s="51">
        <v>0</v>
      </c>
      <c r="I2907" s="22">
        <v>0</v>
      </c>
      <c r="J2907" s="22">
        <v>0</v>
      </c>
      <c r="K2907" s="22">
        <v>1008.01</v>
      </c>
      <c r="L2907" s="47">
        <v>1000</v>
      </c>
      <c r="M2907" s="22">
        <v>0</v>
      </c>
      <c r="N2907" s="22">
        <v>0</v>
      </c>
    </row>
    <row r="2908" spans="1:14" hidden="1" x14ac:dyDescent="0.25">
      <c r="A2908" s="5" t="s">
        <v>6176</v>
      </c>
      <c r="B2908" s="5" t="s">
        <v>3586</v>
      </c>
      <c r="C2908" s="5" t="s">
        <v>849</v>
      </c>
      <c r="D2908" s="5" t="s">
        <v>3583</v>
      </c>
      <c r="E2908" s="5" t="s">
        <v>3584</v>
      </c>
      <c r="F2908" s="5" t="s">
        <v>853</v>
      </c>
      <c r="G2908" s="5" t="s">
        <v>3603</v>
      </c>
      <c r="H2908" s="51">
        <v>0</v>
      </c>
      <c r="I2908" s="22">
        <v>0</v>
      </c>
      <c r="J2908" s="22">
        <v>0</v>
      </c>
      <c r="K2908" s="22">
        <v>1017.69</v>
      </c>
      <c r="L2908" s="47">
        <v>1000</v>
      </c>
      <c r="M2908" s="22">
        <v>0</v>
      </c>
      <c r="N2908" s="22">
        <v>0</v>
      </c>
    </row>
    <row r="2909" spans="1:14" hidden="1" x14ac:dyDescent="0.25">
      <c r="A2909" s="5" t="s">
        <v>6177</v>
      </c>
      <c r="B2909" s="5" t="s">
        <v>3582</v>
      </c>
      <c r="C2909" s="5" t="s">
        <v>849</v>
      </c>
      <c r="D2909" s="5" t="s">
        <v>3583</v>
      </c>
      <c r="E2909" s="5" t="s">
        <v>3584</v>
      </c>
      <c r="F2909" s="5" t="s">
        <v>853</v>
      </c>
      <c r="G2909" s="5" t="s">
        <v>3588</v>
      </c>
      <c r="H2909" s="51">
        <v>0</v>
      </c>
      <c r="I2909" s="22">
        <v>0</v>
      </c>
      <c r="J2909" s="22">
        <v>0</v>
      </c>
      <c r="K2909" s="22">
        <v>66.14</v>
      </c>
      <c r="L2909" s="47">
        <v>1000</v>
      </c>
      <c r="M2909" s="22">
        <v>0</v>
      </c>
      <c r="N2909" s="22">
        <v>0</v>
      </c>
    </row>
    <row r="2910" spans="1:14" hidden="1" x14ac:dyDescent="0.25">
      <c r="A2910" s="5" t="s">
        <v>6177</v>
      </c>
      <c r="B2910" s="5" t="s">
        <v>3586</v>
      </c>
      <c r="C2910" s="5" t="s">
        <v>849</v>
      </c>
      <c r="D2910" s="5" t="s">
        <v>3583</v>
      </c>
      <c r="E2910" s="5" t="s">
        <v>3584</v>
      </c>
      <c r="F2910" s="5" t="s">
        <v>853</v>
      </c>
      <c r="G2910" s="5" t="s">
        <v>3588</v>
      </c>
      <c r="H2910" s="51">
        <v>0</v>
      </c>
      <c r="I2910" s="22">
        <v>0</v>
      </c>
      <c r="J2910" s="22">
        <v>66.540000000000006</v>
      </c>
      <c r="K2910" s="22">
        <v>72.290000000000006</v>
      </c>
      <c r="L2910" s="47">
        <v>1000</v>
      </c>
      <c r="M2910" s="22">
        <v>0</v>
      </c>
      <c r="N2910" s="22">
        <v>0</v>
      </c>
    </row>
    <row r="2911" spans="1:14" hidden="1" x14ac:dyDescent="0.25">
      <c r="A2911" s="5" t="s">
        <v>6178</v>
      </c>
      <c r="B2911" s="5" t="s">
        <v>3586</v>
      </c>
      <c r="C2911" s="5" t="s">
        <v>849</v>
      </c>
      <c r="D2911" s="5" t="s">
        <v>3583</v>
      </c>
      <c r="E2911" s="5" t="s">
        <v>3584</v>
      </c>
      <c r="F2911" s="5" t="s">
        <v>853</v>
      </c>
      <c r="G2911" s="5" t="s">
        <v>3588</v>
      </c>
      <c r="H2911" s="51">
        <v>0</v>
      </c>
      <c r="I2911" s="22">
        <v>0</v>
      </c>
      <c r="J2911" s="22">
        <v>68.17</v>
      </c>
      <c r="K2911" s="22">
        <v>74.069999999999993</v>
      </c>
      <c r="L2911" s="47">
        <v>1000</v>
      </c>
      <c r="M2911" s="22">
        <v>0</v>
      </c>
      <c r="N2911" s="22">
        <v>0</v>
      </c>
    </row>
    <row r="2912" spans="1:14" hidden="1" x14ac:dyDescent="0.25">
      <c r="A2912" s="5" t="s">
        <v>6179</v>
      </c>
      <c r="B2912" s="5" t="s">
        <v>3582</v>
      </c>
      <c r="C2912" s="5" t="s">
        <v>849</v>
      </c>
      <c r="D2912" s="5" t="s">
        <v>3583</v>
      </c>
      <c r="E2912" s="5" t="s">
        <v>3584</v>
      </c>
      <c r="F2912" s="5" t="s">
        <v>853</v>
      </c>
      <c r="G2912" s="5" t="s">
        <v>3588</v>
      </c>
      <c r="H2912" s="51">
        <v>0</v>
      </c>
      <c r="I2912" s="22">
        <v>0</v>
      </c>
      <c r="J2912" s="22">
        <v>0</v>
      </c>
      <c r="K2912" s="22">
        <v>66.14</v>
      </c>
      <c r="L2912" s="47">
        <v>1000</v>
      </c>
      <c r="M2912" s="22">
        <v>0</v>
      </c>
      <c r="N2912" s="22">
        <v>0</v>
      </c>
    </row>
    <row r="2913" spans="1:14" hidden="1" x14ac:dyDescent="0.25">
      <c r="A2913" s="5" t="s">
        <v>6179</v>
      </c>
      <c r="B2913" s="5" t="s">
        <v>3586</v>
      </c>
      <c r="C2913" s="5" t="s">
        <v>849</v>
      </c>
      <c r="D2913" s="5" t="s">
        <v>3583</v>
      </c>
      <c r="E2913" s="5" t="s">
        <v>3584</v>
      </c>
      <c r="F2913" s="5" t="s">
        <v>853</v>
      </c>
      <c r="G2913" s="5" t="s">
        <v>3588</v>
      </c>
      <c r="H2913" s="51">
        <v>0</v>
      </c>
      <c r="I2913" s="22">
        <v>0</v>
      </c>
      <c r="J2913" s="22">
        <v>91.85</v>
      </c>
      <c r="K2913" s="22">
        <v>99.79</v>
      </c>
      <c r="L2913" s="47">
        <v>1000</v>
      </c>
      <c r="M2913" s="22">
        <v>0</v>
      </c>
      <c r="N2913" s="22">
        <v>0</v>
      </c>
    </row>
    <row r="2914" spans="1:14" hidden="1" x14ac:dyDescent="0.25">
      <c r="A2914" s="5" t="s">
        <v>6180</v>
      </c>
      <c r="B2914" s="5" t="s">
        <v>3586</v>
      </c>
      <c r="C2914" s="5" t="s">
        <v>849</v>
      </c>
      <c r="D2914" s="5" t="s">
        <v>3583</v>
      </c>
      <c r="E2914" s="5" t="s">
        <v>3584</v>
      </c>
      <c r="F2914" s="5" t="s">
        <v>853</v>
      </c>
      <c r="G2914" s="5" t="s">
        <v>3585</v>
      </c>
      <c r="H2914" s="51">
        <v>0</v>
      </c>
      <c r="I2914" s="22">
        <v>0</v>
      </c>
      <c r="J2914" s="22">
        <v>0</v>
      </c>
      <c r="K2914" s="22">
        <v>1328.95</v>
      </c>
      <c r="L2914" s="47">
        <v>1000</v>
      </c>
      <c r="M2914" s="22">
        <v>0</v>
      </c>
      <c r="N2914" s="22">
        <v>0</v>
      </c>
    </row>
    <row r="2915" spans="1:14" hidden="1" x14ac:dyDescent="0.25">
      <c r="A2915" s="5" t="s">
        <v>6180</v>
      </c>
      <c r="B2915" s="5" t="s">
        <v>3597</v>
      </c>
      <c r="C2915" s="5" t="s">
        <v>849</v>
      </c>
      <c r="D2915" s="5" t="s">
        <v>3583</v>
      </c>
      <c r="E2915" s="5" t="s">
        <v>3584</v>
      </c>
      <c r="F2915" s="5" t="s">
        <v>853</v>
      </c>
      <c r="G2915" s="5" t="s">
        <v>3585</v>
      </c>
      <c r="H2915" s="51">
        <v>0</v>
      </c>
      <c r="I2915" s="22">
        <v>0</v>
      </c>
      <c r="J2915" s="22">
        <v>1486.61</v>
      </c>
      <c r="K2915" s="22">
        <v>1483.01</v>
      </c>
      <c r="L2915" s="47">
        <v>1000</v>
      </c>
      <c r="M2915" s="22">
        <v>0</v>
      </c>
      <c r="N2915" s="22">
        <v>0</v>
      </c>
    </row>
    <row r="2916" spans="1:14" hidden="1" x14ac:dyDescent="0.25">
      <c r="A2916" s="5" t="s">
        <v>6180</v>
      </c>
      <c r="B2916" s="5" t="s">
        <v>3592</v>
      </c>
      <c r="C2916" s="5" t="s">
        <v>849</v>
      </c>
      <c r="D2916" s="5" t="s">
        <v>3583</v>
      </c>
      <c r="E2916" s="5" t="s">
        <v>3584</v>
      </c>
      <c r="F2916" s="5" t="s">
        <v>851</v>
      </c>
      <c r="G2916" s="5" t="s">
        <v>3585</v>
      </c>
      <c r="H2916" s="51">
        <v>1829</v>
      </c>
      <c r="I2916" s="22">
        <v>3180.36</v>
      </c>
      <c r="J2916" s="22">
        <v>1738.85</v>
      </c>
      <c r="K2916" s="22">
        <v>1483.01</v>
      </c>
      <c r="L2916" s="47">
        <v>1000</v>
      </c>
      <c r="M2916" s="22">
        <v>3180.36</v>
      </c>
      <c r="N2916" s="22">
        <v>0</v>
      </c>
    </row>
    <row r="2917" spans="1:14" hidden="1" x14ac:dyDescent="0.25">
      <c r="A2917" s="5" t="s">
        <v>6181</v>
      </c>
      <c r="B2917" s="5" t="s">
        <v>3596</v>
      </c>
      <c r="C2917" s="5" t="s">
        <v>849</v>
      </c>
      <c r="D2917" s="5" t="s">
        <v>3583</v>
      </c>
      <c r="E2917" s="5" t="s">
        <v>3584</v>
      </c>
      <c r="F2917" s="5" t="s">
        <v>853</v>
      </c>
      <c r="G2917" s="5" t="s">
        <v>3588</v>
      </c>
      <c r="H2917" s="51">
        <v>0</v>
      </c>
      <c r="I2917" s="22">
        <v>0</v>
      </c>
      <c r="J2917" s="22">
        <v>706.24</v>
      </c>
      <c r="K2917" s="22">
        <v>744.89</v>
      </c>
      <c r="L2917" s="47">
        <v>1000</v>
      </c>
      <c r="M2917" s="22">
        <v>0</v>
      </c>
      <c r="N2917" s="22">
        <v>0</v>
      </c>
    </row>
    <row r="2918" spans="1:14" hidden="1" x14ac:dyDescent="0.25">
      <c r="A2918" s="5" t="s">
        <v>6182</v>
      </c>
      <c r="B2918" s="5" t="s">
        <v>3596</v>
      </c>
      <c r="C2918" s="5" t="s">
        <v>849</v>
      </c>
      <c r="D2918" s="5" t="s">
        <v>3583</v>
      </c>
      <c r="E2918" s="5" t="s">
        <v>3584</v>
      </c>
      <c r="F2918" s="5" t="s">
        <v>853</v>
      </c>
      <c r="G2918" s="5" t="s">
        <v>3588</v>
      </c>
      <c r="H2918" s="51">
        <v>0</v>
      </c>
      <c r="I2918" s="22">
        <v>0</v>
      </c>
      <c r="J2918" s="22">
        <v>374.01</v>
      </c>
      <c r="K2918" s="22">
        <v>406.31</v>
      </c>
      <c r="L2918" s="47">
        <v>1000</v>
      </c>
      <c r="M2918" s="22">
        <v>0</v>
      </c>
      <c r="N2918" s="22">
        <v>0</v>
      </c>
    </row>
    <row r="2919" spans="1:14" hidden="1" x14ac:dyDescent="0.25">
      <c r="A2919" s="5" t="s">
        <v>6183</v>
      </c>
      <c r="B2919" s="5" t="s">
        <v>3582</v>
      </c>
      <c r="C2919" s="5" t="s">
        <v>849</v>
      </c>
      <c r="D2919" s="5" t="s">
        <v>3583</v>
      </c>
      <c r="E2919" s="5" t="s">
        <v>3584</v>
      </c>
      <c r="F2919" s="5" t="s">
        <v>853</v>
      </c>
      <c r="G2919" s="5" t="s">
        <v>3588</v>
      </c>
      <c r="H2919" s="51">
        <v>0</v>
      </c>
      <c r="I2919" s="22">
        <v>0</v>
      </c>
      <c r="J2919" s="22">
        <v>64.89</v>
      </c>
      <c r="K2919" s="22">
        <v>70.5</v>
      </c>
      <c r="L2919" s="47">
        <v>1000</v>
      </c>
      <c r="M2919" s="22">
        <v>0</v>
      </c>
      <c r="N2919" s="22">
        <v>0</v>
      </c>
    </row>
    <row r="2920" spans="1:14" hidden="1" x14ac:dyDescent="0.25">
      <c r="A2920" s="5" t="s">
        <v>6183</v>
      </c>
      <c r="B2920" s="5" t="s">
        <v>3586</v>
      </c>
      <c r="C2920" s="5" t="s">
        <v>849</v>
      </c>
      <c r="D2920" s="5" t="s">
        <v>3583</v>
      </c>
      <c r="E2920" s="5" t="s">
        <v>3584</v>
      </c>
      <c r="F2920" s="5" t="s">
        <v>853</v>
      </c>
      <c r="G2920" s="5" t="s">
        <v>3588</v>
      </c>
      <c r="H2920" s="51">
        <v>0</v>
      </c>
      <c r="I2920" s="22">
        <v>0</v>
      </c>
      <c r="J2920" s="22">
        <v>0</v>
      </c>
      <c r="K2920" s="22">
        <v>67.19</v>
      </c>
      <c r="L2920" s="47">
        <v>1000</v>
      </c>
      <c r="M2920" s="22">
        <v>0</v>
      </c>
      <c r="N2920" s="22">
        <v>0</v>
      </c>
    </row>
    <row r="2921" spans="1:14" hidden="1" x14ac:dyDescent="0.25">
      <c r="A2921" s="5" t="s">
        <v>6184</v>
      </c>
      <c r="B2921" s="5" t="s">
        <v>3582</v>
      </c>
      <c r="C2921" s="5" t="s">
        <v>849</v>
      </c>
      <c r="D2921" s="5" t="s">
        <v>3583</v>
      </c>
      <c r="E2921" s="5" t="s">
        <v>3584</v>
      </c>
      <c r="F2921" s="5" t="s">
        <v>853</v>
      </c>
      <c r="G2921" s="5" t="s">
        <v>3588</v>
      </c>
      <c r="H2921" s="51">
        <v>0</v>
      </c>
      <c r="I2921" s="22">
        <v>0</v>
      </c>
      <c r="J2921" s="22">
        <v>86.34</v>
      </c>
      <c r="K2921" s="22">
        <v>93.8</v>
      </c>
      <c r="L2921" s="47">
        <v>1000</v>
      </c>
      <c r="M2921" s="22">
        <v>0</v>
      </c>
      <c r="N2921" s="22">
        <v>0</v>
      </c>
    </row>
    <row r="2922" spans="1:14" hidden="1" x14ac:dyDescent="0.25">
      <c r="A2922" s="5" t="s">
        <v>6184</v>
      </c>
      <c r="B2922" s="5" t="s">
        <v>3586</v>
      </c>
      <c r="C2922" s="5" t="s">
        <v>849</v>
      </c>
      <c r="D2922" s="5" t="s">
        <v>3583</v>
      </c>
      <c r="E2922" s="5" t="s">
        <v>3584</v>
      </c>
      <c r="F2922" s="5" t="s">
        <v>853</v>
      </c>
      <c r="G2922" s="5" t="s">
        <v>3588</v>
      </c>
      <c r="H2922" s="51">
        <v>0</v>
      </c>
      <c r="I2922" s="22">
        <v>0</v>
      </c>
      <c r="J2922" s="22">
        <v>0</v>
      </c>
      <c r="K2922" s="22">
        <v>78.959999999999994</v>
      </c>
      <c r="L2922" s="47">
        <v>1000</v>
      </c>
      <c r="M2922" s="22">
        <v>0</v>
      </c>
      <c r="N2922" s="22">
        <v>0</v>
      </c>
    </row>
    <row r="2923" spans="1:14" hidden="1" x14ac:dyDescent="0.25">
      <c r="A2923" s="5" t="s">
        <v>6185</v>
      </c>
      <c r="B2923" s="5" t="s">
        <v>3582</v>
      </c>
      <c r="C2923" s="5" t="s">
        <v>849</v>
      </c>
      <c r="D2923" s="5" t="s">
        <v>3583</v>
      </c>
      <c r="E2923" s="5" t="s">
        <v>3584</v>
      </c>
      <c r="F2923" s="5" t="s">
        <v>853</v>
      </c>
      <c r="G2923" s="5" t="s">
        <v>3588</v>
      </c>
      <c r="H2923" s="51">
        <v>0</v>
      </c>
      <c r="I2923" s="22">
        <v>0</v>
      </c>
      <c r="J2923" s="22">
        <v>86.26</v>
      </c>
      <c r="K2923" s="22">
        <v>93.72</v>
      </c>
      <c r="L2923" s="47">
        <v>1000</v>
      </c>
      <c r="M2923" s="22">
        <v>0</v>
      </c>
      <c r="N2923" s="22">
        <v>0</v>
      </c>
    </row>
    <row r="2924" spans="1:14" hidden="1" x14ac:dyDescent="0.25">
      <c r="A2924" s="5" t="s">
        <v>6185</v>
      </c>
      <c r="B2924" s="5" t="s">
        <v>3586</v>
      </c>
      <c r="C2924" s="5" t="s">
        <v>849</v>
      </c>
      <c r="D2924" s="5" t="s">
        <v>3583</v>
      </c>
      <c r="E2924" s="5" t="s">
        <v>3584</v>
      </c>
      <c r="F2924" s="5" t="s">
        <v>853</v>
      </c>
      <c r="G2924" s="5" t="s">
        <v>3588</v>
      </c>
      <c r="H2924" s="51">
        <v>0</v>
      </c>
      <c r="I2924" s="22">
        <v>0</v>
      </c>
      <c r="J2924" s="22">
        <v>0</v>
      </c>
      <c r="K2924" s="22">
        <v>78.959999999999994</v>
      </c>
      <c r="L2924" s="47">
        <v>1000</v>
      </c>
      <c r="M2924" s="22">
        <v>0</v>
      </c>
      <c r="N2924" s="22">
        <v>0</v>
      </c>
    </row>
    <row r="2925" spans="1:14" hidden="1" x14ac:dyDescent="0.25">
      <c r="A2925" s="5" t="s">
        <v>6186</v>
      </c>
      <c r="B2925" s="5" t="s">
        <v>3582</v>
      </c>
      <c r="C2925" s="5" t="s">
        <v>849</v>
      </c>
      <c r="D2925" s="5" t="s">
        <v>3583</v>
      </c>
      <c r="E2925" s="5" t="s">
        <v>3584</v>
      </c>
      <c r="F2925" s="5" t="s">
        <v>853</v>
      </c>
      <c r="G2925" s="5" t="s">
        <v>3588</v>
      </c>
      <c r="H2925" s="51">
        <v>0</v>
      </c>
      <c r="I2925" s="22">
        <v>0</v>
      </c>
      <c r="J2925" s="22">
        <v>81.55</v>
      </c>
      <c r="K2925" s="22">
        <v>86.02</v>
      </c>
      <c r="L2925" s="47">
        <v>1000</v>
      </c>
      <c r="M2925" s="22">
        <v>0</v>
      </c>
      <c r="N2925" s="22">
        <v>0</v>
      </c>
    </row>
    <row r="2926" spans="1:14" hidden="1" x14ac:dyDescent="0.25">
      <c r="A2926" s="5" t="s">
        <v>6187</v>
      </c>
      <c r="B2926" s="5" t="s">
        <v>3582</v>
      </c>
      <c r="C2926" s="5" t="s">
        <v>849</v>
      </c>
      <c r="D2926" s="5" t="s">
        <v>3583</v>
      </c>
      <c r="E2926" s="5" t="s">
        <v>3584</v>
      </c>
      <c r="F2926" s="5" t="s">
        <v>853</v>
      </c>
      <c r="G2926" s="5" t="s">
        <v>3588</v>
      </c>
      <c r="H2926" s="51">
        <v>0</v>
      </c>
      <c r="I2926" s="22">
        <v>0</v>
      </c>
      <c r="J2926" s="22">
        <v>73.09</v>
      </c>
      <c r="K2926" s="22">
        <v>77.09</v>
      </c>
      <c r="L2926" s="47">
        <v>1000</v>
      </c>
      <c r="M2926" s="22">
        <v>0</v>
      </c>
      <c r="N2926" s="22">
        <v>0</v>
      </c>
    </row>
    <row r="2927" spans="1:14" hidden="1" x14ac:dyDescent="0.25">
      <c r="A2927" s="5" t="s">
        <v>6188</v>
      </c>
      <c r="B2927" s="5" t="s">
        <v>3586</v>
      </c>
      <c r="C2927" s="5" t="s">
        <v>849</v>
      </c>
      <c r="D2927" s="5" t="s">
        <v>3583</v>
      </c>
      <c r="E2927" s="5" t="s">
        <v>3584</v>
      </c>
      <c r="F2927" s="5" t="s">
        <v>853</v>
      </c>
      <c r="G2927" s="5" t="s">
        <v>3588</v>
      </c>
      <c r="H2927" s="51">
        <v>0</v>
      </c>
      <c r="I2927" s="22">
        <v>0</v>
      </c>
      <c r="J2927" s="22">
        <v>59.15</v>
      </c>
      <c r="K2927" s="22">
        <v>64.260000000000005</v>
      </c>
      <c r="L2927" s="47">
        <v>1000</v>
      </c>
      <c r="M2927" s="22">
        <v>0</v>
      </c>
      <c r="N2927" s="22">
        <v>0</v>
      </c>
    </row>
    <row r="2928" spans="1:14" hidden="1" x14ac:dyDescent="0.25">
      <c r="A2928" s="5" t="s">
        <v>6188</v>
      </c>
      <c r="B2928" s="5" t="s">
        <v>3592</v>
      </c>
      <c r="C2928" s="5" t="s">
        <v>849</v>
      </c>
      <c r="D2928" s="5" t="s">
        <v>3583</v>
      </c>
      <c r="E2928" s="5" t="s">
        <v>3584</v>
      </c>
      <c r="F2928" s="5" t="s">
        <v>853</v>
      </c>
      <c r="G2928" s="5" t="s">
        <v>3588</v>
      </c>
      <c r="H2928" s="51">
        <v>0</v>
      </c>
      <c r="I2928" s="22">
        <v>0</v>
      </c>
      <c r="J2928" s="22">
        <v>44.48</v>
      </c>
      <c r="K2928" s="22">
        <v>48.31</v>
      </c>
      <c r="L2928" s="47">
        <v>1000</v>
      </c>
      <c r="M2928" s="22">
        <v>0</v>
      </c>
      <c r="N2928" s="22">
        <v>0</v>
      </c>
    </row>
    <row r="2929" spans="1:14" hidden="1" x14ac:dyDescent="0.25">
      <c r="A2929" s="5" t="s">
        <v>6189</v>
      </c>
      <c r="B2929" s="5" t="s">
        <v>3586</v>
      </c>
      <c r="C2929" s="5" t="s">
        <v>849</v>
      </c>
      <c r="D2929" s="5" t="s">
        <v>3583</v>
      </c>
      <c r="E2929" s="5" t="s">
        <v>3584</v>
      </c>
      <c r="F2929" s="5" t="s">
        <v>853</v>
      </c>
      <c r="G2929" s="5" t="s">
        <v>3588</v>
      </c>
      <c r="H2929" s="51">
        <v>0</v>
      </c>
      <c r="I2929" s="22">
        <v>0</v>
      </c>
      <c r="J2929" s="22">
        <v>57.74</v>
      </c>
      <c r="K2929" s="22">
        <v>62.72</v>
      </c>
      <c r="L2929" s="47">
        <v>1000</v>
      </c>
      <c r="M2929" s="22">
        <v>0</v>
      </c>
      <c r="N2929" s="22">
        <v>0</v>
      </c>
    </row>
    <row r="2930" spans="1:14" hidden="1" x14ac:dyDescent="0.25">
      <c r="A2930" s="5" t="s">
        <v>6189</v>
      </c>
      <c r="B2930" s="5" t="s">
        <v>3592</v>
      </c>
      <c r="C2930" s="5" t="s">
        <v>849</v>
      </c>
      <c r="D2930" s="5" t="s">
        <v>3583</v>
      </c>
      <c r="E2930" s="5" t="s">
        <v>3584</v>
      </c>
      <c r="F2930" s="5" t="s">
        <v>853</v>
      </c>
      <c r="G2930" s="5" t="s">
        <v>3588</v>
      </c>
      <c r="H2930" s="51">
        <v>0</v>
      </c>
      <c r="I2930" s="22">
        <v>0</v>
      </c>
      <c r="J2930" s="22">
        <v>46.29</v>
      </c>
      <c r="K2930" s="22">
        <v>50.36</v>
      </c>
      <c r="L2930" s="47">
        <v>1000</v>
      </c>
      <c r="M2930" s="22">
        <v>0</v>
      </c>
      <c r="N2930" s="22">
        <v>0</v>
      </c>
    </row>
    <row r="2931" spans="1:14" hidden="1" x14ac:dyDescent="0.25">
      <c r="A2931" s="5" t="s">
        <v>6190</v>
      </c>
      <c r="B2931" s="5" t="s">
        <v>3582</v>
      </c>
      <c r="C2931" s="5" t="s">
        <v>849</v>
      </c>
      <c r="D2931" s="5" t="s">
        <v>3583</v>
      </c>
      <c r="E2931" s="5" t="s">
        <v>3584</v>
      </c>
      <c r="F2931" s="5" t="s">
        <v>853</v>
      </c>
      <c r="G2931" s="5" t="s">
        <v>3588</v>
      </c>
      <c r="H2931" s="51">
        <v>0</v>
      </c>
      <c r="I2931" s="22">
        <v>0</v>
      </c>
      <c r="J2931" s="22">
        <v>82.98</v>
      </c>
      <c r="K2931" s="22">
        <v>90.14</v>
      </c>
      <c r="L2931" s="47">
        <v>1000</v>
      </c>
      <c r="M2931" s="22">
        <v>0</v>
      </c>
      <c r="N2931" s="22">
        <v>0</v>
      </c>
    </row>
    <row r="2932" spans="1:14" hidden="1" x14ac:dyDescent="0.25">
      <c r="A2932" s="5" t="s">
        <v>6190</v>
      </c>
      <c r="B2932" s="5" t="s">
        <v>3586</v>
      </c>
      <c r="C2932" s="5" t="s">
        <v>849</v>
      </c>
      <c r="D2932" s="5" t="s">
        <v>3583</v>
      </c>
      <c r="E2932" s="5" t="s">
        <v>3584</v>
      </c>
      <c r="F2932" s="5" t="s">
        <v>853</v>
      </c>
      <c r="G2932" s="5" t="s">
        <v>3588</v>
      </c>
      <c r="H2932" s="51">
        <v>0</v>
      </c>
      <c r="I2932" s="22">
        <v>0</v>
      </c>
      <c r="J2932" s="22">
        <v>0</v>
      </c>
      <c r="K2932" s="22">
        <v>67.19</v>
      </c>
      <c r="L2932" s="47">
        <v>1000</v>
      </c>
      <c r="M2932" s="22">
        <v>0</v>
      </c>
      <c r="N2932" s="22">
        <v>0</v>
      </c>
    </row>
    <row r="2933" spans="1:14" hidden="1" x14ac:dyDescent="0.25">
      <c r="A2933" s="5" t="s">
        <v>6191</v>
      </c>
      <c r="B2933" s="5" t="s">
        <v>3582</v>
      </c>
      <c r="C2933" s="5" t="s">
        <v>849</v>
      </c>
      <c r="D2933" s="5" t="s">
        <v>3583</v>
      </c>
      <c r="E2933" s="5" t="s">
        <v>3584</v>
      </c>
      <c r="F2933" s="5" t="s">
        <v>853</v>
      </c>
      <c r="G2933" s="5" t="s">
        <v>3588</v>
      </c>
      <c r="H2933" s="51">
        <v>0</v>
      </c>
      <c r="I2933" s="22">
        <v>0</v>
      </c>
      <c r="J2933" s="22">
        <v>88.38</v>
      </c>
      <c r="K2933" s="22">
        <v>93.21</v>
      </c>
      <c r="L2933" s="47">
        <v>1000</v>
      </c>
      <c r="M2933" s="22">
        <v>0</v>
      </c>
      <c r="N2933" s="22">
        <v>0</v>
      </c>
    </row>
    <row r="2934" spans="1:14" hidden="1" x14ac:dyDescent="0.25">
      <c r="A2934" s="5" t="s">
        <v>6191</v>
      </c>
      <c r="B2934" s="5" t="s">
        <v>3586</v>
      </c>
      <c r="C2934" s="5" t="s">
        <v>849</v>
      </c>
      <c r="D2934" s="5" t="s">
        <v>3583</v>
      </c>
      <c r="E2934" s="5" t="s">
        <v>3584</v>
      </c>
      <c r="F2934" s="5" t="s">
        <v>853</v>
      </c>
      <c r="G2934" s="5" t="s">
        <v>3588</v>
      </c>
      <c r="H2934" s="51">
        <v>0</v>
      </c>
      <c r="I2934" s="22">
        <v>0</v>
      </c>
      <c r="J2934" s="22">
        <v>0</v>
      </c>
      <c r="K2934" s="22">
        <v>67.19</v>
      </c>
      <c r="L2934" s="47">
        <v>1000</v>
      </c>
      <c r="M2934" s="22">
        <v>0</v>
      </c>
      <c r="N2934" s="22">
        <v>0</v>
      </c>
    </row>
    <row r="2935" spans="1:14" hidden="1" x14ac:dyDescent="0.25">
      <c r="A2935" s="5" t="s">
        <v>6192</v>
      </c>
      <c r="B2935" s="5" t="s">
        <v>3582</v>
      </c>
      <c r="C2935" s="5" t="s">
        <v>849</v>
      </c>
      <c r="D2935" s="5" t="s">
        <v>3583</v>
      </c>
      <c r="E2935" s="5" t="s">
        <v>3584</v>
      </c>
      <c r="F2935" s="5" t="s">
        <v>853</v>
      </c>
      <c r="G2935" s="5" t="s">
        <v>3603</v>
      </c>
      <c r="H2935" s="51">
        <v>0</v>
      </c>
      <c r="I2935" s="22">
        <v>0</v>
      </c>
      <c r="J2935" s="22">
        <v>0</v>
      </c>
      <c r="K2935" s="22">
        <v>1699.96</v>
      </c>
      <c r="L2935" s="47">
        <v>1000</v>
      </c>
      <c r="M2935" s="22">
        <v>0</v>
      </c>
      <c r="N2935" s="22">
        <v>0</v>
      </c>
    </row>
    <row r="2936" spans="1:14" hidden="1" x14ac:dyDescent="0.25">
      <c r="A2936" s="5" t="s">
        <v>6192</v>
      </c>
      <c r="B2936" s="5" t="s">
        <v>3586</v>
      </c>
      <c r="C2936" s="5" t="s">
        <v>849</v>
      </c>
      <c r="D2936" s="5" t="s">
        <v>3583</v>
      </c>
      <c r="E2936" s="5" t="s">
        <v>3584</v>
      </c>
      <c r="F2936" s="5" t="s">
        <v>853</v>
      </c>
      <c r="G2936" s="5" t="s">
        <v>3603</v>
      </c>
      <c r="H2936" s="51">
        <v>0</v>
      </c>
      <c r="I2936" s="22">
        <v>0</v>
      </c>
      <c r="J2936" s="22">
        <v>0</v>
      </c>
      <c r="K2936" s="22">
        <v>1627.65</v>
      </c>
      <c r="L2936" s="47">
        <v>1000</v>
      </c>
      <c r="M2936" s="22">
        <v>0</v>
      </c>
      <c r="N2936" s="22">
        <v>0</v>
      </c>
    </row>
    <row r="2937" spans="1:14" hidden="1" x14ac:dyDescent="0.25">
      <c r="A2937" s="5" t="s">
        <v>6193</v>
      </c>
      <c r="B2937" s="5" t="s">
        <v>3582</v>
      </c>
      <c r="C2937" s="5" t="s">
        <v>849</v>
      </c>
      <c r="D2937" s="5" t="s">
        <v>3583</v>
      </c>
      <c r="E2937" s="5" t="s">
        <v>3584</v>
      </c>
      <c r="F2937" s="5" t="s">
        <v>853</v>
      </c>
      <c r="G2937" s="5" t="s">
        <v>3603</v>
      </c>
      <c r="H2937" s="51">
        <v>0</v>
      </c>
      <c r="I2937" s="22">
        <v>0</v>
      </c>
      <c r="J2937" s="22">
        <v>0</v>
      </c>
      <c r="K2937" s="22">
        <v>1696.24</v>
      </c>
      <c r="L2937" s="47">
        <v>1000</v>
      </c>
      <c r="M2937" s="22">
        <v>0</v>
      </c>
      <c r="N2937" s="22">
        <v>0</v>
      </c>
    </row>
    <row r="2938" spans="1:14" hidden="1" x14ac:dyDescent="0.25">
      <c r="A2938" s="5" t="s">
        <v>6193</v>
      </c>
      <c r="B2938" s="5" t="s">
        <v>3586</v>
      </c>
      <c r="C2938" s="5" t="s">
        <v>849</v>
      </c>
      <c r="D2938" s="5" t="s">
        <v>3583</v>
      </c>
      <c r="E2938" s="5" t="s">
        <v>3584</v>
      </c>
      <c r="F2938" s="5" t="s">
        <v>853</v>
      </c>
      <c r="G2938" s="5" t="s">
        <v>3603</v>
      </c>
      <c r="H2938" s="51">
        <v>0</v>
      </c>
      <c r="I2938" s="22">
        <v>0</v>
      </c>
      <c r="J2938" s="22">
        <v>0</v>
      </c>
      <c r="K2938" s="22">
        <v>1600.63</v>
      </c>
      <c r="L2938" s="47">
        <v>1000</v>
      </c>
      <c r="M2938" s="22">
        <v>0</v>
      </c>
      <c r="N2938" s="22">
        <v>0</v>
      </c>
    </row>
    <row r="2939" spans="1:14" hidden="1" x14ac:dyDescent="0.25">
      <c r="A2939" s="5" t="s">
        <v>6194</v>
      </c>
      <c r="B2939" s="5" t="s">
        <v>3582</v>
      </c>
      <c r="C2939" s="5" t="s">
        <v>849</v>
      </c>
      <c r="D2939" s="5" t="s">
        <v>3583</v>
      </c>
      <c r="E2939" s="5" t="s">
        <v>3584</v>
      </c>
      <c r="F2939" s="5" t="s">
        <v>853</v>
      </c>
      <c r="G2939" s="5" t="s">
        <v>3603</v>
      </c>
      <c r="H2939" s="51">
        <v>0</v>
      </c>
      <c r="I2939" s="22">
        <v>0</v>
      </c>
      <c r="J2939" s="22">
        <v>0</v>
      </c>
      <c r="K2939" s="22">
        <v>1544.47</v>
      </c>
      <c r="L2939" s="47">
        <v>1000</v>
      </c>
      <c r="M2939" s="22">
        <v>0</v>
      </c>
      <c r="N2939" s="22">
        <v>0</v>
      </c>
    </row>
    <row r="2940" spans="1:14" hidden="1" x14ac:dyDescent="0.25">
      <c r="A2940" s="5" t="s">
        <v>6195</v>
      </c>
      <c r="B2940" s="5" t="s">
        <v>3582</v>
      </c>
      <c r="C2940" s="5" t="s">
        <v>849</v>
      </c>
      <c r="D2940" s="5" t="s">
        <v>3583</v>
      </c>
      <c r="E2940" s="5" t="s">
        <v>3584</v>
      </c>
      <c r="F2940" s="5" t="s">
        <v>851</v>
      </c>
      <c r="G2940" s="5" t="s">
        <v>3585</v>
      </c>
      <c r="H2940" s="51">
        <v>75420</v>
      </c>
      <c r="I2940" s="22">
        <v>124094.47</v>
      </c>
      <c r="J2940" s="22">
        <v>1645.38</v>
      </c>
      <c r="K2940" s="22">
        <v>1625.74</v>
      </c>
      <c r="L2940" s="47">
        <v>1000</v>
      </c>
      <c r="M2940" s="22">
        <v>124094.47</v>
      </c>
      <c r="N2940" s="22">
        <v>0</v>
      </c>
    </row>
    <row r="2941" spans="1:14" hidden="1" x14ac:dyDescent="0.25">
      <c r="A2941" s="5" t="s">
        <v>6195</v>
      </c>
      <c r="B2941" s="5" t="s">
        <v>3586</v>
      </c>
      <c r="C2941" s="5" t="s">
        <v>849</v>
      </c>
      <c r="D2941" s="5" t="s">
        <v>3583</v>
      </c>
      <c r="E2941" s="5" t="s">
        <v>3584</v>
      </c>
      <c r="F2941" s="5" t="s">
        <v>853</v>
      </c>
      <c r="G2941" s="5" t="s">
        <v>3585</v>
      </c>
      <c r="H2941" s="51">
        <v>0</v>
      </c>
      <c r="I2941" s="22">
        <v>0</v>
      </c>
      <c r="J2941" s="22">
        <v>1640.16</v>
      </c>
      <c r="K2941" s="22">
        <v>1654.27</v>
      </c>
      <c r="L2941" s="47">
        <v>1000</v>
      </c>
      <c r="M2941" s="22">
        <v>0</v>
      </c>
      <c r="N2941" s="22">
        <v>0</v>
      </c>
    </row>
    <row r="2942" spans="1:14" hidden="1" x14ac:dyDescent="0.25">
      <c r="A2942" s="5" t="s">
        <v>6195</v>
      </c>
      <c r="B2942" s="5" t="s">
        <v>3596</v>
      </c>
      <c r="C2942" s="5" t="s">
        <v>849</v>
      </c>
      <c r="D2942" s="5" t="s">
        <v>3583</v>
      </c>
      <c r="E2942" s="5" t="s">
        <v>3584</v>
      </c>
      <c r="F2942" s="5" t="s">
        <v>853</v>
      </c>
      <c r="G2942" s="5" t="s">
        <v>3585</v>
      </c>
      <c r="H2942" s="51">
        <v>0</v>
      </c>
      <c r="I2942" s="22">
        <v>0</v>
      </c>
      <c r="J2942" s="22">
        <v>0</v>
      </c>
      <c r="K2942" s="22">
        <v>1360.59</v>
      </c>
      <c r="L2942" s="47">
        <v>1000</v>
      </c>
      <c r="M2942" s="22">
        <v>0</v>
      </c>
      <c r="N2942" s="22">
        <v>0</v>
      </c>
    </row>
    <row r="2943" spans="1:14" x14ac:dyDescent="0.25">
      <c r="A2943" s="5" t="s">
        <v>6196</v>
      </c>
      <c r="B2943" s="5" t="s">
        <v>3590</v>
      </c>
      <c r="C2943" s="5" t="s">
        <v>849</v>
      </c>
      <c r="D2943" s="5" t="s">
        <v>3583</v>
      </c>
      <c r="E2943" s="5" t="s">
        <v>3584</v>
      </c>
      <c r="F2943" s="5" t="s">
        <v>853</v>
      </c>
      <c r="G2943" s="5" t="s">
        <v>3585</v>
      </c>
      <c r="H2943" s="51">
        <v>0</v>
      </c>
      <c r="I2943" s="22">
        <v>0</v>
      </c>
      <c r="J2943" s="22">
        <v>3732.48</v>
      </c>
      <c r="K2943" s="22">
        <v>3764.58</v>
      </c>
      <c r="L2943" s="47">
        <v>1000</v>
      </c>
      <c r="M2943" s="22">
        <v>0</v>
      </c>
      <c r="N2943" s="22">
        <v>0</v>
      </c>
    </row>
    <row r="2944" spans="1:14" hidden="1" x14ac:dyDescent="0.25">
      <c r="A2944" s="5" t="s">
        <v>6197</v>
      </c>
      <c r="B2944" s="5" t="s">
        <v>3582</v>
      </c>
      <c r="C2944" s="5" t="s">
        <v>849</v>
      </c>
      <c r="D2944" s="5" t="s">
        <v>3583</v>
      </c>
      <c r="E2944" s="5" t="s">
        <v>3584</v>
      </c>
      <c r="F2944" s="5" t="s">
        <v>853</v>
      </c>
      <c r="G2944" s="5" t="s">
        <v>3585</v>
      </c>
      <c r="H2944" s="51">
        <v>0</v>
      </c>
      <c r="I2944" s="22">
        <v>0</v>
      </c>
      <c r="J2944" s="22">
        <v>3273.87</v>
      </c>
      <c r="K2944" s="22">
        <v>3556.61</v>
      </c>
      <c r="L2944" s="47">
        <v>1000</v>
      </c>
      <c r="M2944" s="22">
        <v>0</v>
      </c>
      <c r="N2944" s="22">
        <v>0</v>
      </c>
    </row>
    <row r="2945" spans="1:14" hidden="1" x14ac:dyDescent="0.25">
      <c r="A2945" s="5" t="s">
        <v>6197</v>
      </c>
      <c r="B2945" s="5" t="s">
        <v>3586</v>
      </c>
      <c r="C2945" s="5" t="s">
        <v>849</v>
      </c>
      <c r="D2945" s="5" t="s">
        <v>3583</v>
      </c>
      <c r="E2945" s="5" t="s">
        <v>3584</v>
      </c>
      <c r="F2945" s="5" t="s">
        <v>853</v>
      </c>
      <c r="G2945" s="5" t="s">
        <v>3585</v>
      </c>
      <c r="H2945" s="51">
        <v>0</v>
      </c>
      <c r="I2945" s="22">
        <v>0</v>
      </c>
      <c r="J2945" s="22">
        <v>3500.59</v>
      </c>
      <c r="K2945" s="22">
        <v>3803.59</v>
      </c>
      <c r="L2945" s="47">
        <v>1000</v>
      </c>
      <c r="M2945" s="22">
        <v>0</v>
      </c>
      <c r="N2945" s="22">
        <v>0</v>
      </c>
    </row>
    <row r="2946" spans="1:14" hidden="1" x14ac:dyDescent="0.25">
      <c r="A2946" s="5" t="s">
        <v>6198</v>
      </c>
      <c r="B2946" s="5" t="s">
        <v>3582</v>
      </c>
      <c r="C2946" s="5" t="s">
        <v>849</v>
      </c>
      <c r="D2946" s="5" t="s">
        <v>3583</v>
      </c>
      <c r="E2946" s="5" t="s">
        <v>3584</v>
      </c>
      <c r="F2946" s="5" t="s">
        <v>851</v>
      </c>
      <c r="G2946" s="5" t="s">
        <v>3585</v>
      </c>
      <c r="H2946" s="51">
        <v>6850</v>
      </c>
      <c r="I2946" s="22">
        <v>17111.189999999999</v>
      </c>
      <c r="J2946" s="22">
        <v>2497.98</v>
      </c>
      <c r="K2946" s="22">
        <v>2483.44</v>
      </c>
      <c r="L2946" s="47">
        <v>1000</v>
      </c>
      <c r="M2946" s="22">
        <v>17111.189999999999</v>
      </c>
      <c r="N2946" s="22">
        <v>0</v>
      </c>
    </row>
    <row r="2947" spans="1:14" hidden="1" x14ac:dyDescent="0.25">
      <c r="A2947" s="5" t="s">
        <v>6198</v>
      </c>
      <c r="B2947" s="5" t="s">
        <v>3586</v>
      </c>
      <c r="C2947" s="5" t="s">
        <v>849</v>
      </c>
      <c r="D2947" s="5" t="s">
        <v>3583</v>
      </c>
      <c r="E2947" s="5" t="s">
        <v>3584</v>
      </c>
      <c r="F2947" s="5" t="s">
        <v>851</v>
      </c>
      <c r="G2947" s="5" t="s">
        <v>3585</v>
      </c>
      <c r="H2947" s="51">
        <v>4500</v>
      </c>
      <c r="I2947" s="22">
        <v>11505.55</v>
      </c>
      <c r="J2947" s="22">
        <v>2556.79</v>
      </c>
      <c r="K2947" s="22">
        <v>2427.66</v>
      </c>
      <c r="L2947" s="47">
        <v>1000</v>
      </c>
      <c r="M2947" s="22">
        <v>11505.55</v>
      </c>
      <c r="N2947" s="22">
        <v>0</v>
      </c>
    </row>
    <row r="2948" spans="1:14" x14ac:dyDescent="0.25">
      <c r="A2948" s="5" t="s">
        <v>6199</v>
      </c>
      <c r="B2948" s="5" t="s">
        <v>3590</v>
      </c>
      <c r="C2948" s="5" t="s">
        <v>849</v>
      </c>
      <c r="D2948" s="5" t="s">
        <v>3583</v>
      </c>
      <c r="E2948" s="5" t="s">
        <v>3584</v>
      </c>
      <c r="F2948" s="5" t="s">
        <v>853</v>
      </c>
      <c r="G2948" s="5" t="s">
        <v>3585</v>
      </c>
      <c r="H2948" s="51">
        <v>0</v>
      </c>
      <c r="I2948" s="22">
        <v>0</v>
      </c>
      <c r="J2948" s="22">
        <v>7495.72</v>
      </c>
      <c r="K2948" s="22">
        <v>7905.88</v>
      </c>
      <c r="L2948" s="47">
        <v>1000</v>
      </c>
      <c r="M2948" s="22">
        <v>0</v>
      </c>
      <c r="N2948" s="22">
        <v>0</v>
      </c>
    </row>
    <row r="2949" spans="1:14" x14ac:dyDescent="0.25">
      <c r="A2949" s="5" t="s">
        <v>6200</v>
      </c>
      <c r="B2949" s="5" t="s">
        <v>3590</v>
      </c>
      <c r="C2949" s="5" t="s">
        <v>849</v>
      </c>
      <c r="D2949" s="5" t="s">
        <v>3583</v>
      </c>
      <c r="E2949" s="5" t="s">
        <v>3584</v>
      </c>
      <c r="F2949" s="5" t="s">
        <v>853</v>
      </c>
      <c r="G2949" s="5" t="s">
        <v>3585</v>
      </c>
      <c r="H2949" s="51">
        <v>0</v>
      </c>
      <c r="I2949" s="22">
        <v>0</v>
      </c>
      <c r="J2949" s="22">
        <v>4785.84</v>
      </c>
      <c r="K2949" s="22">
        <v>5047.7299999999996</v>
      </c>
      <c r="L2949" s="47">
        <v>1000</v>
      </c>
      <c r="M2949" s="22">
        <v>0</v>
      </c>
      <c r="N2949" s="22">
        <v>0</v>
      </c>
    </row>
    <row r="2950" spans="1:14" hidden="1" x14ac:dyDescent="0.25">
      <c r="A2950" s="5" t="s">
        <v>6201</v>
      </c>
      <c r="B2950" s="5" t="s">
        <v>3582</v>
      </c>
      <c r="C2950" s="5" t="s">
        <v>849</v>
      </c>
      <c r="D2950" s="5" t="s">
        <v>3583</v>
      </c>
      <c r="E2950" s="5" t="s">
        <v>3584</v>
      </c>
      <c r="F2950" s="5" t="s">
        <v>851</v>
      </c>
      <c r="G2950" s="5" t="s">
        <v>3603</v>
      </c>
      <c r="H2950" s="51">
        <v>0</v>
      </c>
      <c r="I2950" s="22">
        <v>0</v>
      </c>
      <c r="J2950" s="22">
        <v>3390.91</v>
      </c>
      <c r="K2950" s="22">
        <v>3993.95</v>
      </c>
      <c r="L2950" s="47">
        <v>1000</v>
      </c>
      <c r="M2950" s="22">
        <v>0</v>
      </c>
      <c r="N2950" s="22">
        <v>0</v>
      </c>
    </row>
    <row r="2951" spans="1:14" hidden="1" x14ac:dyDescent="0.25">
      <c r="A2951" s="5" t="s">
        <v>6201</v>
      </c>
      <c r="B2951" s="5" t="s">
        <v>3586</v>
      </c>
      <c r="C2951" s="5" t="s">
        <v>849</v>
      </c>
      <c r="D2951" s="5" t="s">
        <v>3583</v>
      </c>
      <c r="E2951" s="5" t="s">
        <v>3584</v>
      </c>
      <c r="F2951" s="5" t="s">
        <v>851</v>
      </c>
      <c r="G2951" s="5" t="s">
        <v>3603</v>
      </c>
      <c r="H2951" s="51">
        <v>9000</v>
      </c>
      <c r="I2951" s="22">
        <v>31650.48</v>
      </c>
      <c r="J2951" s="22">
        <v>3516.72</v>
      </c>
      <c r="K2951" s="22">
        <v>3891.59</v>
      </c>
      <c r="L2951" s="47">
        <v>1000</v>
      </c>
      <c r="M2951" s="22">
        <v>31650.48</v>
      </c>
      <c r="N2951" s="22">
        <v>0</v>
      </c>
    </row>
    <row r="2952" spans="1:14" hidden="1" x14ac:dyDescent="0.25">
      <c r="A2952" s="5" t="s">
        <v>6202</v>
      </c>
      <c r="B2952" s="5" t="s">
        <v>3582</v>
      </c>
      <c r="C2952" s="5" t="s">
        <v>849</v>
      </c>
      <c r="D2952" s="5" t="s">
        <v>3583</v>
      </c>
      <c r="E2952" s="5" t="s">
        <v>3584</v>
      </c>
      <c r="F2952" s="5" t="s">
        <v>853</v>
      </c>
      <c r="G2952" s="5" t="s">
        <v>3603</v>
      </c>
      <c r="H2952" s="51">
        <v>0</v>
      </c>
      <c r="I2952" s="22">
        <v>0</v>
      </c>
      <c r="J2952" s="22">
        <v>0</v>
      </c>
      <c r="K2952" s="22">
        <v>865.61</v>
      </c>
      <c r="L2952" s="47">
        <v>1000</v>
      </c>
      <c r="M2952" s="22">
        <v>0</v>
      </c>
      <c r="N2952" s="22">
        <v>0</v>
      </c>
    </row>
    <row r="2953" spans="1:14" hidden="1" x14ac:dyDescent="0.25">
      <c r="A2953" s="5" t="s">
        <v>6203</v>
      </c>
      <c r="B2953" s="5" t="s">
        <v>3582</v>
      </c>
      <c r="C2953" s="5" t="s">
        <v>849</v>
      </c>
      <c r="D2953" s="5" t="s">
        <v>3583</v>
      </c>
      <c r="E2953" s="5" t="s">
        <v>3584</v>
      </c>
      <c r="F2953" s="5" t="s">
        <v>853</v>
      </c>
      <c r="G2953" s="5" t="s">
        <v>3603</v>
      </c>
      <c r="H2953" s="51">
        <v>0</v>
      </c>
      <c r="I2953" s="22">
        <v>0</v>
      </c>
      <c r="J2953" s="22">
        <v>3698.15</v>
      </c>
      <c r="K2953" s="22">
        <v>3826.45</v>
      </c>
      <c r="L2953" s="47">
        <v>1000</v>
      </c>
      <c r="M2953" s="22">
        <v>0</v>
      </c>
      <c r="N2953" s="22">
        <v>0</v>
      </c>
    </row>
    <row r="2954" spans="1:14" hidden="1" x14ac:dyDescent="0.25">
      <c r="A2954" s="5" t="s">
        <v>6203</v>
      </c>
      <c r="B2954" s="5" t="s">
        <v>3586</v>
      </c>
      <c r="C2954" s="5" t="s">
        <v>849</v>
      </c>
      <c r="D2954" s="5" t="s">
        <v>3583</v>
      </c>
      <c r="E2954" s="5" t="s">
        <v>3584</v>
      </c>
      <c r="F2954" s="5" t="s">
        <v>853</v>
      </c>
      <c r="G2954" s="5" t="s">
        <v>3603</v>
      </c>
      <c r="H2954" s="51">
        <v>0</v>
      </c>
      <c r="I2954" s="22">
        <v>0</v>
      </c>
      <c r="J2954" s="22">
        <v>3618.93</v>
      </c>
      <c r="K2954" s="22">
        <v>3805.79</v>
      </c>
      <c r="L2954" s="47">
        <v>1000</v>
      </c>
      <c r="M2954" s="22">
        <v>0</v>
      </c>
      <c r="N2954" s="22">
        <v>0</v>
      </c>
    </row>
    <row r="2955" spans="1:14" hidden="1" x14ac:dyDescent="0.25">
      <c r="A2955" s="5" t="s">
        <v>6204</v>
      </c>
      <c r="B2955" s="5" t="s">
        <v>3582</v>
      </c>
      <c r="C2955" s="5" t="s">
        <v>849</v>
      </c>
      <c r="D2955" s="5" t="s">
        <v>3583</v>
      </c>
      <c r="E2955" s="5" t="s">
        <v>3584</v>
      </c>
      <c r="F2955" s="5" t="s">
        <v>853</v>
      </c>
      <c r="G2955" s="5" t="s">
        <v>3603</v>
      </c>
      <c r="H2955" s="51">
        <v>0</v>
      </c>
      <c r="I2955" s="22">
        <v>0</v>
      </c>
      <c r="J2955" s="22">
        <v>0</v>
      </c>
      <c r="K2955" s="22">
        <v>499.86</v>
      </c>
      <c r="L2955" s="47">
        <v>1000</v>
      </c>
      <c r="M2955" s="22">
        <v>0</v>
      </c>
      <c r="N2955" s="22">
        <v>0</v>
      </c>
    </row>
    <row r="2956" spans="1:14" hidden="1" x14ac:dyDescent="0.25">
      <c r="A2956" s="5" t="s">
        <v>6204</v>
      </c>
      <c r="B2956" s="5" t="s">
        <v>3586</v>
      </c>
      <c r="C2956" s="5" t="s">
        <v>849</v>
      </c>
      <c r="D2956" s="5" t="s">
        <v>3583</v>
      </c>
      <c r="E2956" s="5" t="s">
        <v>3584</v>
      </c>
      <c r="F2956" s="5" t="s">
        <v>853</v>
      </c>
      <c r="G2956" s="5" t="s">
        <v>3603</v>
      </c>
      <c r="H2956" s="51">
        <v>0</v>
      </c>
      <c r="I2956" s="22">
        <v>0</v>
      </c>
      <c r="J2956" s="22">
        <v>0</v>
      </c>
      <c r="K2956" s="22">
        <v>477.99</v>
      </c>
      <c r="L2956" s="47">
        <v>1000</v>
      </c>
      <c r="M2956" s="22">
        <v>0</v>
      </c>
      <c r="N2956" s="22">
        <v>0</v>
      </c>
    </row>
    <row r="2957" spans="1:14" hidden="1" x14ac:dyDescent="0.25">
      <c r="A2957" s="5" t="s">
        <v>6205</v>
      </c>
      <c r="B2957" s="5" t="s">
        <v>3582</v>
      </c>
      <c r="C2957" s="5" t="s">
        <v>849</v>
      </c>
      <c r="D2957" s="5" t="s">
        <v>3583</v>
      </c>
      <c r="E2957" s="5" t="s">
        <v>3584</v>
      </c>
      <c r="F2957" s="5" t="s">
        <v>853</v>
      </c>
      <c r="G2957" s="5" t="s">
        <v>3603</v>
      </c>
      <c r="H2957" s="51">
        <v>0</v>
      </c>
      <c r="I2957" s="22">
        <v>0</v>
      </c>
      <c r="J2957" s="22">
        <v>2967.81</v>
      </c>
      <c r="K2957" s="22">
        <v>3121.04</v>
      </c>
      <c r="L2957" s="47">
        <v>1000</v>
      </c>
      <c r="M2957" s="22">
        <v>0</v>
      </c>
      <c r="N2957" s="22">
        <v>0</v>
      </c>
    </row>
    <row r="2958" spans="1:14" hidden="1" x14ac:dyDescent="0.25">
      <c r="A2958" s="5" t="s">
        <v>6205</v>
      </c>
      <c r="B2958" s="5" t="s">
        <v>3586</v>
      </c>
      <c r="C2958" s="5" t="s">
        <v>849</v>
      </c>
      <c r="D2958" s="5" t="s">
        <v>3583</v>
      </c>
      <c r="E2958" s="5" t="s">
        <v>3584</v>
      </c>
      <c r="F2958" s="5" t="s">
        <v>853</v>
      </c>
      <c r="G2958" s="5" t="s">
        <v>3603</v>
      </c>
      <c r="H2958" s="51">
        <v>0</v>
      </c>
      <c r="I2958" s="22">
        <v>0</v>
      </c>
      <c r="J2958" s="22">
        <v>3424.79</v>
      </c>
      <c r="K2958" s="22">
        <v>3143.34</v>
      </c>
      <c r="L2958" s="47">
        <v>1000</v>
      </c>
      <c r="M2958" s="22">
        <v>0</v>
      </c>
      <c r="N2958" s="22">
        <v>0</v>
      </c>
    </row>
    <row r="2959" spans="1:14" hidden="1" x14ac:dyDescent="0.25">
      <c r="A2959" s="5" t="s">
        <v>6206</v>
      </c>
      <c r="B2959" s="5" t="s">
        <v>3586</v>
      </c>
      <c r="C2959" s="5" t="s">
        <v>849</v>
      </c>
      <c r="D2959" s="5" t="s">
        <v>3583</v>
      </c>
      <c r="E2959" s="5" t="s">
        <v>3584</v>
      </c>
      <c r="F2959" s="5" t="s">
        <v>853</v>
      </c>
      <c r="G2959" s="5" t="s">
        <v>3588</v>
      </c>
      <c r="H2959" s="51">
        <v>0</v>
      </c>
      <c r="I2959" s="22">
        <v>0</v>
      </c>
      <c r="J2959" s="22">
        <v>218.89</v>
      </c>
      <c r="K2959" s="22">
        <v>207.7</v>
      </c>
      <c r="L2959" s="47">
        <v>1000</v>
      </c>
      <c r="M2959" s="22">
        <v>0</v>
      </c>
      <c r="N2959" s="22">
        <v>0</v>
      </c>
    </row>
    <row r="2960" spans="1:14" hidden="1" x14ac:dyDescent="0.25">
      <c r="A2960" s="5" t="s">
        <v>6207</v>
      </c>
      <c r="B2960" s="5" t="s">
        <v>3586</v>
      </c>
      <c r="C2960" s="5" t="s">
        <v>849</v>
      </c>
      <c r="D2960" s="5" t="s">
        <v>3583</v>
      </c>
      <c r="E2960" s="5" t="s">
        <v>3584</v>
      </c>
      <c r="F2960" s="5" t="s">
        <v>853</v>
      </c>
      <c r="G2960" s="5" t="s">
        <v>3603</v>
      </c>
      <c r="H2960" s="51">
        <v>0</v>
      </c>
      <c r="I2960" s="22">
        <v>0</v>
      </c>
      <c r="J2960" s="22">
        <v>0</v>
      </c>
      <c r="K2960" s="22">
        <v>1079.75</v>
      </c>
      <c r="L2960" s="47">
        <v>1000</v>
      </c>
      <c r="M2960" s="22">
        <v>0</v>
      </c>
      <c r="N2960" s="22">
        <v>0</v>
      </c>
    </row>
    <row r="2961" spans="1:14" hidden="1" x14ac:dyDescent="0.25">
      <c r="A2961" s="5" t="s">
        <v>6208</v>
      </c>
      <c r="B2961" s="5" t="s">
        <v>3586</v>
      </c>
      <c r="C2961" s="5" t="s">
        <v>849</v>
      </c>
      <c r="D2961" s="5" t="s">
        <v>3583</v>
      </c>
      <c r="E2961" s="5" t="s">
        <v>3584</v>
      </c>
      <c r="F2961" s="5" t="s">
        <v>853</v>
      </c>
      <c r="G2961" s="5" t="s">
        <v>3588</v>
      </c>
      <c r="H2961" s="51">
        <v>0</v>
      </c>
      <c r="I2961" s="22">
        <v>0</v>
      </c>
      <c r="J2961" s="22">
        <v>242.36</v>
      </c>
      <c r="K2961" s="22">
        <v>263.29000000000002</v>
      </c>
      <c r="L2961" s="47">
        <v>1000</v>
      </c>
      <c r="M2961" s="22">
        <v>0</v>
      </c>
      <c r="N2961" s="22">
        <v>0</v>
      </c>
    </row>
    <row r="2962" spans="1:14" hidden="1" x14ac:dyDescent="0.25">
      <c r="A2962" s="5" t="s">
        <v>6209</v>
      </c>
      <c r="B2962" s="5" t="s">
        <v>3606</v>
      </c>
      <c r="C2962" s="5" t="s">
        <v>849</v>
      </c>
      <c r="D2962" s="5" t="s">
        <v>3583</v>
      </c>
      <c r="E2962" s="5" t="s">
        <v>3584</v>
      </c>
      <c r="F2962" s="5" t="s">
        <v>853</v>
      </c>
      <c r="G2962" s="5" t="s">
        <v>3588</v>
      </c>
      <c r="H2962" s="51">
        <v>0</v>
      </c>
      <c r="I2962" s="22">
        <v>0</v>
      </c>
      <c r="J2962" s="22">
        <v>152.91999999999999</v>
      </c>
      <c r="K2962" s="22">
        <v>156.59</v>
      </c>
      <c r="L2962" s="47">
        <v>1000</v>
      </c>
      <c r="M2962" s="22">
        <v>0</v>
      </c>
      <c r="N2962" s="22">
        <v>0</v>
      </c>
    </row>
    <row r="2963" spans="1:14" hidden="1" x14ac:dyDescent="0.25">
      <c r="A2963" s="5" t="s">
        <v>6210</v>
      </c>
      <c r="B2963" s="5" t="s">
        <v>3606</v>
      </c>
      <c r="C2963" s="5" t="s">
        <v>849</v>
      </c>
      <c r="D2963" s="5" t="s">
        <v>3583</v>
      </c>
      <c r="E2963" s="5" t="s">
        <v>3584</v>
      </c>
      <c r="F2963" s="5" t="s">
        <v>853</v>
      </c>
      <c r="G2963" s="5" t="s">
        <v>3588</v>
      </c>
      <c r="H2963" s="51">
        <v>0</v>
      </c>
      <c r="I2963" s="22">
        <v>0</v>
      </c>
      <c r="J2963" s="22">
        <v>152.91999999999999</v>
      </c>
      <c r="K2963" s="22">
        <v>166.13</v>
      </c>
      <c r="L2963" s="47">
        <v>1000</v>
      </c>
      <c r="M2963" s="22">
        <v>0</v>
      </c>
      <c r="N2963" s="22">
        <v>0</v>
      </c>
    </row>
    <row r="2964" spans="1:14" hidden="1" x14ac:dyDescent="0.25">
      <c r="A2964" s="5" t="s">
        <v>6211</v>
      </c>
      <c r="B2964" s="5" t="s">
        <v>3606</v>
      </c>
      <c r="C2964" s="5" t="s">
        <v>849</v>
      </c>
      <c r="D2964" s="5" t="s">
        <v>3583</v>
      </c>
      <c r="E2964" s="5" t="s">
        <v>3584</v>
      </c>
      <c r="F2964" s="5" t="s">
        <v>851</v>
      </c>
      <c r="G2964" s="5" t="s">
        <v>3588</v>
      </c>
      <c r="H2964" s="51">
        <v>0</v>
      </c>
      <c r="I2964" s="22">
        <v>0</v>
      </c>
      <c r="J2964" s="22">
        <v>43.68</v>
      </c>
      <c r="K2964" s="22">
        <v>32.5</v>
      </c>
      <c r="L2964" s="47">
        <v>1000</v>
      </c>
      <c r="M2964" s="22">
        <v>0</v>
      </c>
      <c r="N2964" s="22">
        <v>0</v>
      </c>
    </row>
    <row r="2965" spans="1:14" hidden="1" x14ac:dyDescent="0.25">
      <c r="A2965" s="5" t="s">
        <v>6212</v>
      </c>
      <c r="B2965" s="5" t="s">
        <v>3606</v>
      </c>
      <c r="C2965" s="5" t="s">
        <v>849</v>
      </c>
      <c r="D2965" s="5" t="s">
        <v>3583</v>
      </c>
      <c r="E2965" s="5" t="s">
        <v>3584</v>
      </c>
      <c r="F2965" s="5" t="s">
        <v>853</v>
      </c>
      <c r="G2965" s="5" t="s">
        <v>3588</v>
      </c>
      <c r="H2965" s="51">
        <v>0</v>
      </c>
      <c r="I2965" s="22">
        <v>0</v>
      </c>
      <c r="J2965" s="22">
        <v>152.91999999999999</v>
      </c>
      <c r="K2965" s="22">
        <v>161.29</v>
      </c>
      <c r="L2965" s="47">
        <v>1000</v>
      </c>
      <c r="M2965" s="22">
        <v>0</v>
      </c>
      <c r="N2965" s="22">
        <v>0</v>
      </c>
    </row>
    <row r="2966" spans="1:14" hidden="1" x14ac:dyDescent="0.25">
      <c r="A2966" s="5" t="s">
        <v>6213</v>
      </c>
      <c r="B2966" s="5" t="s">
        <v>3606</v>
      </c>
      <c r="C2966" s="5" t="s">
        <v>849</v>
      </c>
      <c r="D2966" s="5" t="s">
        <v>3583</v>
      </c>
      <c r="E2966" s="5" t="s">
        <v>3584</v>
      </c>
      <c r="F2966" s="5" t="s">
        <v>853</v>
      </c>
      <c r="G2966" s="5" t="s">
        <v>3588</v>
      </c>
      <c r="H2966" s="51">
        <v>0</v>
      </c>
      <c r="I2966" s="22">
        <v>0</v>
      </c>
      <c r="J2966" s="22">
        <v>34.799999999999997</v>
      </c>
      <c r="K2966" s="22">
        <v>166.13</v>
      </c>
      <c r="L2966" s="47">
        <v>1000</v>
      </c>
      <c r="M2966" s="22">
        <v>0</v>
      </c>
      <c r="N2966" s="22">
        <v>0</v>
      </c>
    </row>
    <row r="2967" spans="1:14" hidden="1" x14ac:dyDescent="0.25">
      <c r="A2967" s="5" t="s">
        <v>6214</v>
      </c>
      <c r="B2967" s="5" t="s">
        <v>3606</v>
      </c>
      <c r="C2967" s="5" t="s">
        <v>849</v>
      </c>
      <c r="D2967" s="5" t="s">
        <v>3583</v>
      </c>
      <c r="E2967" s="5" t="s">
        <v>3584</v>
      </c>
      <c r="F2967" s="5" t="s">
        <v>853</v>
      </c>
      <c r="G2967" s="5" t="s">
        <v>3588</v>
      </c>
      <c r="H2967" s="51">
        <v>0</v>
      </c>
      <c r="I2967" s="22">
        <v>0</v>
      </c>
      <c r="J2967" s="22">
        <v>152.91999999999999</v>
      </c>
      <c r="K2967" s="22">
        <v>166.13</v>
      </c>
      <c r="L2967" s="47">
        <v>1000</v>
      </c>
      <c r="M2967" s="22">
        <v>0</v>
      </c>
      <c r="N2967" s="22">
        <v>0</v>
      </c>
    </row>
    <row r="2968" spans="1:14" hidden="1" x14ac:dyDescent="0.25">
      <c r="A2968" s="5" t="s">
        <v>6215</v>
      </c>
      <c r="B2968" s="5" t="s">
        <v>3606</v>
      </c>
      <c r="C2968" s="5" t="s">
        <v>849</v>
      </c>
      <c r="D2968" s="5" t="s">
        <v>3583</v>
      </c>
      <c r="E2968" s="5" t="s">
        <v>3584</v>
      </c>
      <c r="F2968" s="5" t="s">
        <v>853</v>
      </c>
      <c r="G2968" s="5" t="s">
        <v>3588</v>
      </c>
      <c r="H2968" s="51">
        <v>0</v>
      </c>
      <c r="I2968" s="22">
        <v>0</v>
      </c>
      <c r="J2968" s="22">
        <v>152.91999999999999</v>
      </c>
      <c r="K2968" s="22">
        <v>156.59</v>
      </c>
      <c r="L2968" s="47">
        <v>1000</v>
      </c>
      <c r="M2968" s="22">
        <v>0</v>
      </c>
      <c r="N2968" s="22">
        <v>0</v>
      </c>
    </row>
    <row r="2969" spans="1:14" hidden="1" x14ac:dyDescent="0.25">
      <c r="A2969" s="5" t="s">
        <v>6216</v>
      </c>
      <c r="B2969" s="5" t="s">
        <v>3606</v>
      </c>
      <c r="C2969" s="5" t="s">
        <v>849</v>
      </c>
      <c r="D2969" s="5" t="s">
        <v>3583</v>
      </c>
      <c r="E2969" s="5" t="s">
        <v>3584</v>
      </c>
      <c r="F2969" s="5" t="s">
        <v>853</v>
      </c>
      <c r="G2969" s="5" t="s">
        <v>3588</v>
      </c>
      <c r="H2969" s="51">
        <v>0</v>
      </c>
      <c r="I2969" s="22">
        <v>0</v>
      </c>
      <c r="J2969" s="22">
        <v>271.32</v>
      </c>
      <c r="K2969" s="22">
        <v>277.83</v>
      </c>
      <c r="L2969" s="47">
        <v>1000</v>
      </c>
      <c r="M2969" s="22">
        <v>0</v>
      </c>
      <c r="N2969" s="22">
        <v>0</v>
      </c>
    </row>
    <row r="2970" spans="1:14" hidden="1" x14ac:dyDescent="0.25">
      <c r="A2970" s="5" t="s">
        <v>6217</v>
      </c>
      <c r="B2970" s="5" t="s">
        <v>3606</v>
      </c>
      <c r="C2970" s="5" t="s">
        <v>849</v>
      </c>
      <c r="D2970" s="5" t="s">
        <v>3583</v>
      </c>
      <c r="E2970" s="5" t="s">
        <v>3584</v>
      </c>
      <c r="F2970" s="5" t="s">
        <v>853</v>
      </c>
      <c r="G2970" s="5" t="s">
        <v>3588</v>
      </c>
      <c r="H2970" s="51">
        <v>0</v>
      </c>
      <c r="I2970" s="22">
        <v>0</v>
      </c>
      <c r="J2970" s="22">
        <v>361.87</v>
      </c>
      <c r="K2970" s="22">
        <v>381.68</v>
      </c>
      <c r="L2970" s="47">
        <v>1000</v>
      </c>
      <c r="M2970" s="22">
        <v>0</v>
      </c>
      <c r="N2970" s="22">
        <v>0</v>
      </c>
    </row>
    <row r="2971" spans="1:14" hidden="1" x14ac:dyDescent="0.25">
      <c r="A2971" s="5" t="s">
        <v>6218</v>
      </c>
      <c r="B2971" s="5" t="s">
        <v>3586</v>
      </c>
      <c r="C2971" s="5" t="s">
        <v>849</v>
      </c>
      <c r="D2971" s="5" t="s">
        <v>3583</v>
      </c>
      <c r="E2971" s="5" t="s">
        <v>3584</v>
      </c>
      <c r="F2971" s="5" t="s">
        <v>853</v>
      </c>
      <c r="G2971" s="5" t="s">
        <v>3603</v>
      </c>
      <c r="H2971" s="51">
        <v>0</v>
      </c>
      <c r="I2971" s="22">
        <v>0</v>
      </c>
      <c r="J2971" s="22">
        <v>0</v>
      </c>
      <c r="K2971" s="22">
        <v>1225.9000000000001</v>
      </c>
      <c r="L2971" s="47">
        <v>1000</v>
      </c>
      <c r="M2971" s="22">
        <v>0</v>
      </c>
      <c r="N2971" s="22">
        <v>0</v>
      </c>
    </row>
    <row r="2972" spans="1:14" hidden="1" x14ac:dyDescent="0.25">
      <c r="A2972" s="5" t="s">
        <v>6219</v>
      </c>
      <c r="B2972" s="5" t="s">
        <v>3592</v>
      </c>
      <c r="C2972" s="5" t="s">
        <v>849</v>
      </c>
      <c r="D2972" s="5" t="s">
        <v>3583</v>
      </c>
      <c r="E2972" s="5" t="s">
        <v>3584</v>
      </c>
      <c r="F2972" s="5" t="s">
        <v>853</v>
      </c>
      <c r="G2972" s="5" t="s">
        <v>3588</v>
      </c>
      <c r="H2972" s="51">
        <v>0</v>
      </c>
      <c r="I2972" s="22">
        <v>0</v>
      </c>
      <c r="J2972" s="22">
        <v>62.94</v>
      </c>
      <c r="K2972" s="22">
        <v>68.37</v>
      </c>
      <c r="L2972" s="47">
        <v>1000</v>
      </c>
      <c r="M2972" s="22">
        <v>0</v>
      </c>
      <c r="N2972" s="22">
        <v>0</v>
      </c>
    </row>
    <row r="2973" spans="1:14" hidden="1" x14ac:dyDescent="0.25">
      <c r="A2973" s="5" t="s">
        <v>6220</v>
      </c>
      <c r="B2973" s="5" t="s">
        <v>3597</v>
      </c>
      <c r="C2973" s="5" t="s">
        <v>849</v>
      </c>
      <c r="D2973" s="5" t="s">
        <v>3583</v>
      </c>
      <c r="E2973" s="5" t="s">
        <v>3584</v>
      </c>
      <c r="F2973" s="5" t="s">
        <v>853</v>
      </c>
      <c r="G2973" s="5" t="s">
        <v>3603</v>
      </c>
      <c r="H2973" s="51">
        <v>0</v>
      </c>
      <c r="I2973" s="22">
        <v>0</v>
      </c>
      <c r="J2973" s="22">
        <v>0</v>
      </c>
      <c r="K2973" s="22">
        <v>1159.8599999999999</v>
      </c>
      <c r="L2973" s="47">
        <v>1000</v>
      </c>
      <c r="M2973" s="22">
        <v>0</v>
      </c>
      <c r="N2973" s="22">
        <v>0</v>
      </c>
    </row>
    <row r="2974" spans="1:14" hidden="1" x14ac:dyDescent="0.25">
      <c r="A2974" s="5" t="s">
        <v>6220</v>
      </c>
      <c r="B2974" s="5" t="s">
        <v>3592</v>
      </c>
      <c r="C2974" s="5" t="s">
        <v>849</v>
      </c>
      <c r="D2974" s="5" t="s">
        <v>3583</v>
      </c>
      <c r="E2974" s="5" t="s">
        <v>3584</v>
      </c>
      <c r="F2974" s="5" t="s">
        <v>853</v>
      </c>
      <c r="G2974" s="5" t="s">
        <v>3603</v>
      </c>
      <c r="H2974" s="51">
        <v>0</v>
      </c>
      <c r="I2974" s="22">
        <v>0</v>
      </c>
      <c r="J2974" s="22">
        <v>0</v>
      </c>
      <c r="K2974" s="22">
        <v>1185.93</v>
      </c>
      <c r="L2974" s="47">
        <v>1000</v>
      </c>
      <c r="M2974" s="22">
        <v>0</v>
      </c>
      <c r="N2974" s="22">
        <v>0</v>
      </c>
    </row>
    <row r="2975" spans="1:14" hidden="1" x14ac:dyDescent="0.25">
      <c r="A2975" s="5" t="s">
        <v>6221</v>
      </c>
      <c r="B2975" s="5" t="s">
        <v>3597</v>
      </c>
      <c r="C2975" s="5" t="s">
        <v>849</v>
      </c>
      <c r="D2975" s="5" t="s">
        <v>3583</v>
      </c>
      <c r="E2975" s="5" t="s">
        <v>3584</v>
      </c>
      <c r="F2975" s="5" t="s">
        <v>853</v>
      </c>
      <c r="G2975" s="5" t="s">
        <v>3588</v>
      </c>
      <c r="H2975" s="51">
        <v>0</v>
      </c>
      <c r="I2975" s="22">
        <v>0</v>
      </c>
      <c r="J2975" s="22">
        <v>52.02</v>
      </c>
      <c r="K2975" s="22">
        <v>54.87</v>
      </c>
      <c r="L2975" s="47">
        <v>1000</v>
      </c>
      <c r="M2975" s="22">
        <v>0</v>
      </c>
      <c r="N2975" s="22">
        <v>0</v>
      </c>
    </row>
    <row r="2976" spans="1:14" hidden="1" x14ac:dyDescent="0.25">
      <c r="A2976" s="5" t="s">
        <v>6221</v>
      </c>
      <c r="B2976" s="5" t="s">
        <v>3592</v>
      </c>
      <c r="C2976" s="5" t="s">
        <v>849</v>
      </c>
      <c r="D2976" s="5" t="s">
        <v>3583</v>
      </c>
      <c r="E2976" s="5" t="s">
        <v>3584</v>
      </c>
      <c r="F2976" s="5" t="s">
        <v>853</v>
      </c>
      <c r="G2976" s="5" t="s">
        <v>3588</v>
      </c>
      <c r="H2976" s="51">
        <v>0</v>
      </c>
      <c r="I2976" s="22">
        <v>0</v>
      </c>
      <c r="J2976" s="22">
        <v>59.24</v>
      </c>
      <c r="K2976" s="22">
        <v>59.11</v>
      </c>
      <c r="L2976" s="47">
        <v>1000</v>
      </c>
      <c r="M2976" s="22">
        <v>0</v>
      </c>
      <c r="N2976" s="22">
        <v>0</v>
      </c>
    </row>
    <row r="2977" spans="1:14" hidden="1" x14ac:dyDescent="0.25">
      <c r="A2977" s="5" t="s">
        <v>6222</v>
      </c>
      <c r="B2977" s="5" t="s">
        <v>3592</v>
      </c>
      <c r="C2977" s="5" t="s">
        <v>849</v>
      </c>
      <c r="D2977" s="5" t="s">
        <v>3583</v>
      </c>
      <c r="E2977" s="5" t="s">
        <v>3584</v>
      </c>
      <c r="F2977" s="5" t="s">
        <v>853</v>
      </c>
      <c r="G2977" s="5" t="s">
        <v>3603</v>
      </c>
      <c r="H2977" s="51">
        <v>0</v>
      </c>
      <c r="I2977" s="22">
        <v>0</v>
      </c>
      <c r="J2977" s="22">
        <v>0</v>
      </c>
      <c r="K2977" s="22">
        <v>1255.55</v>
      </c>
      <c r="L2977" s="47">
        <v>1000</v>
      </c>
      <c r="M2977" s="22">
        <v>0</v>
      </c>
      <c r="N2977" s="22">
        <v>0</v>
      </c>
    </row>
    <row r="2978" spans="1:14" hidden="1" x14ac:dyDescent="0.25">
      <c r="A2978" s="5" t="s">
        <v>6223</v>
      </c>
      <c r="B2978" s="5" t="s">
        <v>3597</v>
      </c>
      <c r="C2978" s="5" t="s">
        <v>849</v>
      </c>
      <c r="D2978" s="5" t="s">
        <v>3583</v>
      </c>
      <c r="E2978" s="5" t="s">
        <v>3584</v>
      </c>
      <c r="F2978" s="5" t="s">
        <v>853</v>
      </c>
      <c r="G2978" s="5" t="s">
        <v>3603</v>
      </c>
      <c r="H2978" s="51">
        <v>0</v>
      </c>
      <c r="I2978" s="22">
        <v>0</v>
      </c>
      <c r="J2978" s="22">
        <v>0</v>
      </c>
      <c r="K2978" s="22">
        <v>1228.81</v>
      </c>
      <c r="L2978" s="47">
        <v>1000</v>
      </c>
      <c r="M2978" s="22">
        <v>0</v>
      </c>
      <c r="N2978" s="22">
        <v>0</v>
      </c>
    </row>
    <row r="2979" spans="1:14" hidden="1" x14ac:dyDescent="0.25">
      <c r="A2979" s="5" t="s">
        <v>6223</v>
      </c>
      <c r="B2979" s="5" t="s">
        <v>3592</v>
      </c>
      <c r="C2979" s="5" t="s">
        <v>849</v>
      </c>
      <c r="D2979" s="5" t="s">
        <v>3583</v>
      </c>
      <c r="E2979" s="5" t="s">
        <v>3584</v>
      </c>
      <c r="F2979" s="5" t="s">
        <v>853</v>
      </c>
      <c r="G2979" s="5" t="s">
        <v>3603</v>
      </c>
      <c r="H2979" s="51">
        <v>0</v>
      </c>
      <c r="I2979" s="22">
        <v>0</v>
      </c>
      <c r="J2979" s="22">
        <v>0</v>
      </c>
      <c r="K2979" s="22">
        <v>1250.9000000000001</v>
      </c>
      <c r="L2979" s="47">
        <v>1000</v>
      </c>
      <c r="M2979" s="22">
        <v>0</v>
      </c>
      <c r="N2979" s="22">
        <v>0</v>
      </c>
    </row>
    <row r="2980" spans="1:14" hidden="1" x14ac:dyDescent="0.25">
      <c r="A2980" s="5" t="s">
        <v>6224</v>
      </c>
      <c r="B2980" s="5" t="s">
        <v>3592</v>
      </c>
      <c r="C2980" s="5" t="s">
        <v>849</v>
      </c>
      <c r="D2980" s="5" t="s">
        <v>3583</v>
      </c>
      <c r="E2980" s="5" t="s">
        <v>3584</v>
      </c>
      <c r="F2980" s="5" t="s">
        <v>853</v>
      </c>
      <c r="G2980" s="5" t="s">
        <v>3603</v>
      </c>
      <c r="H2980" s="51">
        <v>0</v>
      </c>
      <c r="I2980" s="22">
        <v>0</v>
      </c>
      <c r="J2980" s="22">
        <v>0</v>
      </c>
      <c r="K2980" s="22">
        <v>1209.27</v>
      </c>
      <c r="L2980" s="47">
        <v>1000</v>
      </c>
      <c r="M2980" s="22">
        <v>0</v>
      </c>
      <c r="N2980" s="22">
        <v>0</v>
      </c>
    </row>
    <row r="2981" spans="1:14" hidden="1" x14ac:dyDescent="0.25">
      <c r="A2981" s="5" t="s">
        <v>6225</v>
      </c>
      <c r="B2981" s="5" t="s">
        <v>3592</v>
      </c>
      <c r="C2981" s="5" t="s">
        <v>849</v>
      </c>
      <c r="D2981" s="5" t="s">
        <v>3583</v>
      </c>
      <c r="E2981" s="5" t="s">
        <v>3584</v>
      </c>
      <c r="F2981" s="5" t="s">
        <v>853</v>
      </c>
      <c r="G2981" s="5" t="s">
        <v>3603</v>
      </c>
      <c r="H2981" s="51">
        <v>0</v>
      </c>
      <c r="I2981" s="22">
        <v>0</v>
      </c>
      <c r="J2981" s="22">
        <v>0</v>
      </c>
      <c r="K2981" s="22">
        <v>1222.8</v>
      </c>
      <c r="L2981" s="47">
        <v>1000</v>
      </c>
      <c r="M2981" s="22">
        <v>0</v>
      </c>
      <c r="N2981" s="22">
        <v>0</v>
      </c>
    </row>
    <row r="2982" spans="1:14" hidden="1" x14ac:dyDescent="0.25">
      <c r="A2982" s="5" t="s">
        <v>6226</v>
      </c>
      <c r="B2982" s="5" t="s">
        <v>3586</v>
      </c>
      <c r="C2982" s="5" t="s">
        <v>849</v>
      </c>
      <c r="D2982" s="5" t="s">
        <v>3583</v>
      </c>
      <c r="E2982" s="5" t="s">
        <v>3584</v>
      </c>
      <c r="F2982" s="5" t="s">
        <v>853</v>
      </c>
      <c r="G2982" s="5" t="s">
        <v>3603</v>
      </c>
      <c r="H2982" s="51">
        <v>0</v>
      </c>
      <c r="I2982" s="22">
        <v>0</v>
      </c>
      <c r="J2982" s="22">
        <v>0</v>
      </c>
      <c r="K2982" s="22">
        <v>1295.2</v>
      </c>
      <c r="L2982" s="47">
        <v>1000</v>
      </c>
      <c r="M2982" s="22">
        <v>0</v>
      </c>
      <c r="N2982" s="22">
        <v>0</v>
      </c>
    </row>
    <row r="2983" spans="1:14" hidden="1" x14ac:dyDescent="0.25">
      <c r="A2983" s="5" t="s">
        <v>6226</v>
      </c>
      <c r="B2983" s="5" t="s">
        <v>3597</v>
      </c>
      <c r="C2983" s="5" t="s">
        <v>849</v>
      </c>
      <c r="D2983" s="5" t="s">
        <v>3583</v>
      </c>
      <c r="E2983" s="5" t="s">
        <v>3584</v>
      </c>
      <c r="F2983" s="5" t="s">
        <v>853</v>
      </c>
      <c r="G2983" s="5" t="s">
        <v>3603</v>
      </c>
      <c r="H2983" s="51">
        <v>0</v>
      </c>
      <c r="I2983" s="22">
        <v>0</v>
      </c>
      <c r="J2983" s="22">
        <v>0</v>
      </c>
      <c r="K2983" s="22">
        <v>1288</v>
      </c>
      <c r="L2983" s="47">
        <v>1000</v>
      </c>
      <c r="M2983" s="22">
        <v>0</v>
      </c>
      <c r="N2983" s="22">
        <v>0</v>
      </c>
    </row>
    <row r="2984" spans="1:14" hidden="1" x14ac:dyDescent="0.25">
      <c r="A2984" s="5" t="s">
        <v>6226</v>
      </c>
      <c r="B2984" s="5" t="s">
        <v>3592</v>
      </c>
      <c r="C2984" s="5" t="s">
        <v>849</v>
      </c>
      <c r="D2984" s="5" t="s">
        <v>3583</v>
      </c>
      <c r="E2984" s="5" t="s">
        <v>3584</v>
      </c>
      <c r="F2984" s="5" t="s">
        <v>853</v>
      </c>
      <c r="G2984" s="5" t="s">
        <v>3603</v>
      </c>
      <c r="H2984" s="51">
        <v>0</v>
      </c>
      <c r="I2984" s="22">
        <v>0</v>
      </c>
      <c r="J2984" s="22">
        <v>0</v>
      </c>
      <c r="K2984" s="22">
        <v>1308.5999999999999</v>
      </c>
      <c r="L2984" s="47">
        <v>1000</v>
      </c>
      <c r="M2984" s="22">
        <v>0</v>
      </c>
      <c r="N2984" s="22">
        <v>0</v>
      </c>
    </row>
    <row r="2985" spans="1:14" hidden="1" x14ac:dyDescent="0.25">
      <c r="A2985" s="5" t="s">
        <v>6227</v>
      </c>
      <c r="B2985" s="5" t="s">
        <v>3597</v>
      </c>
      <c r="C2985" s="5" t="s">
        <v>849</v>
      </c>
      <c r="D2985" s="5" t="s">
        <v>3583</v>
      </c>
      <c r="E2985" s="5" t="s">
        <v>3584</v>
      </c>
      <c r="F2985" s="5" t="s">
        <v>853</v>
      </c>
      <c r="G2985" s="5" t="s">
        <v>3603</v>
      </c>
      <c r="H2985" s="51">
        <v>0</v>
      </c>
      <c r="I2985" s="22">
        <v>0</v>
      </c>
      <c r="J2985" s="22">
        <v>0</v>
      </c>
      <c r="K2985" s="22">
        <v>1282.73</v>
      </c>
      <c r="L2985" s="47">
        <v>1000</v>
      </c>
      <c r="M2985" s="22">
        <v>0</v>
      </c>
      <c r="N2985" s="22">
        <v>0</v>
      </c>
    </row>
    <row r="2986" spans="1:14" hidden="1" x14ac:dyDescent="0.25">
      <c r="A2986" s="5" t="s">
        <v>6227</v>
      </c>
      <c r="B2986" s="5" t="s">
        <v>3592</v>
      </c>
      <c r="C2986" s="5" t="s">
        <v>849</v>
      </c>
      <c r="D2986" s="5" t="s">
        <v>3583</v>
      </c>
      <c r="E2986" s="5" t="s">
        <v>3584</v>
      </c>
      <c r="F2986" s="5" t="s">
        <v>853</v>
      </c>
      <c r="G2986" s="5" t="s">
        <v>3603</v>
      </c>
      <c r="H2986" s="51">
        <v>0</v>
      </c>
      <c r="I2986" s="22">
        <v>0</v>
      </c>
      <c r="J2986" s="22">
        <v>0</v>
      </c>
      <c r="K2986" s="22">
        <v>1304.19</v>
      </c>
      <c r="L2986" s="47">
        <v>1000</v>
      </c>
      <c r="M2986" s="22">
        <v>0</v>
      </c>
      <c r="N2986" s="22">
        <v>0</v>
      </c>
    </row>
    <row r="2987" spans="1:14" hidden="1" x14ac:dyDescent="0.25">
      <c r="A2987" s="5" t="s">
        <v>6228</v>
      </c>
      <c r="B2987" s="5" t="s">
        <v>3592</v>
      </c>
      <c r="C2987" s="5" t="s">
        <v>849</v>
      </c>
      <c r="D2987" s="5" t="s">
        <v>3583</v>
      </c>
      <c r="E2987" s="5" t="s">
        <v>3584</v>
      </c>
      <c r="F2987" s="5" t="s">
        <v>853</v>
      </c>
      <c r="G2987" s="5" t="s">
        <v>3603</v>
      </c>
      <c r="H2987" s="51">
        <v>0</v>
      </c>
      <c r="I2987" s="22">
        <v>0</v>
      </c>
      <c r="J2987" s="22">
        <v>0</v>
      </c>
      <c r="K2987" s="22">
        <v>1312.27</v>
      </c>
      <c r="L2987" s="47">
        <v>1000</v>
      </c>
      <c r="M2987" s="22">
        <v>0</v>
      </c>
      <c r="N2987" s="22">
        <v>0</v>
      </c>
    </row>
    <row r="2988" spans="1:14" hidden="1" x14ac:dyDescent="0.25">
      <c r="A2988" s="5" t="s">
        <v>6229</v>
      </c>
      <c r="B2988" s="5" t="s">
        <v>3592</v>
      </c>
      <c r="C2988" s="5" t="s">
        <v>849</v>
      </c>
      <c r="D2988" s="5" t="s">
        <v>3583</v>
      </c>
      <c r="E2988" s="5" t="s">
        <v>3584</v>
      </c>
      <c r="F2988" s="5" t="s">
        <v>853</v>
      </c>
      <c r="G2988" s="5" t="s">
        <v>3588</v>
      </c>
      <c r="H2988" s="51">
        <v>0</v>
      </c>
      <c r="I2988" s="22">
        <v>0</v>
      </c>
      <c r="J2988" s="22">
        <v>62.09</v>
      </c>
      <c r="K2988" s="22">
        <v>65.48</v>
      </c>
      <c r="L2988" s="47">
        <v>1000</v>
      </c>
      <c r="M2988" s="22">
        <v>0</v>
      </c>
      <c r="N2988" s="22">
        <v>0</v>
      </c>
    </row>
    <row r="2989" spans="1:14" hidden="1" x14ac:dyDescent="0.25">
      <c r="A2989" s="5" t="s">
        <v>6230</v>
      </c>
      <c r="B2989" s="5" t="s">
        <v>3592</v>
      </c>
      <c r="C2989" s="5" t="s">
        <v>849</v>
      </c>
      <c r="D2989" s="5" t="s">
        <v>3583</v>
      </c>
      <c r="E2989" s="5" t="s">
        <v>3584</v>
      </c>
      <c r="F2989" s="5" t="s">
        <v>853</v>
      </c>
      <c r="G2989" s="5" t="s">
        <v>3588</v>
      </c>
      <c r="H2989" s="51">
        <v>0</v>
      </c>
      <c r="I2989" s="22">
        <v>0</v>
      </c>
      <c r="J2989" s="22">
        <v>58.52</v>
      </c>
      <c r="K2989" s="22">
        <v>66.87</v>
      </c>
      <c r="L2989" s="47">
        <v>1000</v>
      </c>
      <c r="M2989" s="22">
        <v>0</v>
      </c>
      <c r="N2989" s="22">
        <v>0</v>
      </c>
    </row>
    <row r="2990" spans="1:14" hidden="1" x14ac:dyDescent="0.25">
      <c r="A2990" s="5" t="s">
        <v>6231</v>
      </c>
      <c r="B2990" s="5" t="s">
        <v>3582</v>
      </c>
      <c r="C2990" s="5" t="s">
        <v>849</v>
      </c>
      <c r="D2990" s="5" t="s">
        <v>3583</v>
      </c>
      <c r="E2990" s="5" t="s">
        <v>3584</v>
      </c>
      <c r="F2990" s="5" t="s">
        <v>851</v>
      </c>
      <c r="G2990" s="5" t="s">
        <v>3585</v>
      </c>
      <c r="H2990" s="51">
        <v>34950</v>
      </c>
      <c r="I2990" s="22">
        <v>84349.1</v>
      </c>
      <c r="J2990" s="22">
        <v>2413.42</v>
      </c>
      <c r="K2990" s="22">
        <v>2401.6799999999998</v>
      </c>
      <c r="L2990" s="47">
        <v>1000</v>
      </c>
      <c r="M2990" s="22">
        <v>84349.1</v>
      </c>
      <c r="N2990" s="22">
        <v>0</v>
      </c>
    </row>
    <row r="2991" spans="1:14" hidden="1" x14ac:dyDescent="0.25">
      <c r="A2991" s="5" t="s">
        <v>6231</v>
      </c>
      <c r="B2991" s="5" t="s">
        <v>3586</v>
      </c>
      <c r="C2991" s="5" t="s">
        <v>849</v>
      </c>
      <c r="D2991" s="5" t="s">
        <v>3583</v>
      </c>
      <c r="E2991" s="5" t="s">
        <v>3584</v>
      </c>
      <c r="F2991" s="5" t="s">
        <v>851</v>
      </c>
      <c r="G2991" s="5" t="s">
        <v>3585</v>
      </c>
      <c r="H2991" s="51">
        <v>14000</v>
      </c>
      <c r="I2991" s="22">
        <v>33662.449999999997</v>
      </c>
      <c r="J2991" s="22">
        <v>2404.46</v>
      </c>
      <c r="K2991" s="22">
        <v>2359.36</v>
      </c>
      <c r="L2991" s="47">
        <v>1000</v>
      </c>
      <c r="M2991" s="22">
        <v>33662.449999999997</v>
      </c>
      <c r="N2991" s="22">
        <v>0</v>
      </c>
    </row>
    <row r="2992" spans="1:14" hidden="1" x14ac:dyDescent="0.25">
      <c r="A2992" s="5" t="s">
        <v>6232</v>
      </c>
      <c r="B2992" s="5" t="s">
        <v>3582</v>
      </c>
      <c r="C2992" s="5" t="s">
        <v>849</v>
      </c>
      <c r="D2992" s="5" t="s">
        <v>3583</v>
      </c>
      <c r="E2992" s="5" t="s">
        <v>3584</v>
      </c>
      <c r="F2992" s="5" t="s">
        <v>853</v>
      </c>
      <c r="G2992" s="5" t="s">
        <v>3588</v>
      </c>
      <c r="H2992" s="51">
        <v>0</v>
      </c>
      <c r="I2992" s="22">
        <v>0</v>
      </c>
      <c r="J2992" s="22">
        <v>228.23</v>
      </c>
      <c r="K2992" s="22">
        <v>247.94</v>
      </c>
      <c r="L2992" s="47">
        <v>1000</v>
      </c>
      <c r="M2992" s="22">
        <v>0</v>
      </c>
      <c r="N2992" s="22">
        <v>0</v>
      </c>
    </row>
    <row r="2993" spans="1:14" hidden="1" x14ac:dyDescent="0.25">
      <c r="A2993" s="5" t="s">
        <v>6233</v>
      </c>
      <c r="B2993" s="5" t="s">
        <v>3586</v>
      </c>
      <c r="C2993" s="5" t="s">
        <v>849</v>
      </c>
      <c r="D2993" s="5" t="s">
        <v>3583</v>
      </c>
      <c r="E2993" s="5" t="s">
        <v>3584</v>
      </c>
      <c r="F2993" s="5" t="s">
        <v>853</v>
      </c>
      <c r="G2993" s="5" t="s">
        <v>3588</v>
      </c>
      <c r="H2993" s="51">
        <v>0</v>
      </c>
      <c r="I2993" s="22">
        <v>0</v>
      </c>
      <c r="J2993" s="22">
        <v>224.21</v>
      </c>
      <c r="K2993" s="22">
        <v>226.14</v>
      </c>
      <c r="L2993" s="47">
        <v>1000</v>
      </c>
      <c r="M2993" s="22">
        <v>0</v>
      </c>
      <c r="N2993" s="22">
        <v>0</v>
      </c>
    </row>
    <row r="2994" spans="1:14" hidden="1" x14ac:dyDescent="0.25">
      <c r="A2994" s="5" t="s">
        <v>6234</v>
      </c>
      <c r="B2994" s="5" t="s">
        <v>3586</v>
      </c>
      <c r="C2994" s="5" t="s">
        <v>849</v>
      </c>
      <c r="D2994" s="5" t="s">
        <v>3583</v>
      </c>
      <c r="E2994" s="5" t="s">
        <v>3584</v>
      </c>
      <c r="F2994" s="5" t="s">
        <v>853</v>
      </c>
      <c r="G2994" s="5" t="s">
        <v>3603</v>
      </c>
      <c r="H2994" s="51">
        <v>0</v>
      </c>
      <c r="I2994" s="22">
        <v>0</v>
      </c>
      <c r="J2994" s="22">
        <v>0</v>
      </c>
      <c r="K2994" s="22">
        <v>733.67</v>
      </c>
      <c r="L2994" s="47">
        <v>1000</v>
      </c>
      <c r="M2994" s="22">
        <v>0</v>
      </c>
      <c r="N2994" s="22">
        <v>0</v>
      </c>
    </row>
    <row r="2995" spans="1:14" hidden="1" x14ac:dyDescent="0.25">
      <c r="A2995" s="5" t="s">
        <v>6235</v>
      </c>
      <c r="B2995" s="5" t="s">
        <v>3586</v>
      </c>
      <c r="C2995" s="5" t="s">
        <v>849</v>
      </c>
      <c r="D2995" s="5" t="s">
        <v>3583</v>
      </c>
      <c r="E2995" s="5" t="s">
        <v>3584</v>
      </c>
      <c r="F2995" s="5" t="s">
        <v>853</v>
      </c>
      <c r="G2995" s="5" t="s">
        <v>3603</v>
      </c>
      <c r="H2995" s="51">
        <v>0</v>
      </c>
      <c r="I2995" s="22">
        <v>0</v>
      </c>
      <c r="J2995" s="22">
        <v>0</v>
      </c>
      <c r="K2995" s="22">
        <v>5912.23</v>
      </c>
      <c r="L2995" s="47">
        <v>1000</v>
      </c>
      <c r="M2995" s="22">
        <v>0</v>
      </c>
      <c r="N2995" s="22">
        <v>0</v>
      </c>
    </row>
    <row r="2996" spans="1:14" x14ac:dyDescent="0.25">
      <c r="A2996" s="5" t="s">
        <v>6236</v>
      </c>
      <c r="B2996" s="5" t="s">
        <v>3590</v>
      </c>
      <c r="C2996" s="5" t="s">
        <v>849</v>
      </c>
      <c r="D2996" s="5" t="s">
        <v>3583</v>
      </c>
      <c r="E2996" s="5" t="s">
        <v>3584</v>
      </c>
      <c r="F2996" s="5" t="s">
        <v>853</v>
      </c>
      <c r="G2996" s="5" t="s">
        <v>3588</v>
      </c>
      <c r="H2996" s="51">
        <v>0</v>
      </c>
      <c r="I2996" s="22">
        <v>0</v>
      </c>
      <c r="J2996" s="22">
        <v>8.39</v>
      </c>
      <c r="K2996" s="22">
        <v>9.11</v>
      </c>
      <c r="L2996" s="47">
        <v>1000</v>
      </c>
      <c r="M2996" s="22">
        <v>0</v>
      </c>
      <c r="N2996" s="22">
        <v>0</v>
      </c>
    </row>
    <row r="2997" spans="1:14" x14ac:dyDescent="0.25">
      <c r="A2997" s="5" t="s">
        <v>6237</v>
      </c>
      <c r="B2997" s="5" t="s">
        <v>3590</v>
      </c>
      <c r="C2997" s="5" t="s">
        <v>849</v>
      </c>
      <c r="D2997" s="5" t="s">
        <v>3583</v>
      </c>
      <c r="E2997" s="5" t="s">
        <v>3584</v>
      </c>
      <c r="F2997" s="5" t="s">
        <v>853</v>
      </c>
      <c r="G2997" s="5" t="s">
        <v>3588</v>
      </c>
      <c r="H2997" s="51">
        <v>0</v>
      </c>
      <c r="I2997" s="22">
        <v>0</v>
      </c>
      <c r="J2997" s="22">
        <v>7.77</v>
      </c>
      <c r="K2997" s="22">
        <v>8.44</v>
      </c>
      <c r="L2997" s="47">
        <v>1000</v>
      </c>
      <c r="M2997" s="22">
        <v>0</v>
      </c>
      <c r="N2997" s="22">
        <v>0</v>
      </c>
    </row>
    <row r="2998" spans="1:14" x14ac:dyDescent="0.25">
      <c r="A2998" s="5" t="s">
        <v>6238</v>
      </c>
      <c r="B2998" s="5" t="s">
        <v>3590</v>
      </c>
      <c r="C2998" s="5" t="s">
        <v>849</v>
      </c>
      <c r="D2998" s="5" t="s">
        <v>3583</v>
      </c>
      <c r="E2998" s="5" t="s">
        <v>3584</v>
      </c>
      <c r="F2998" s="5" t="s">
        <v>853</v>
      </c>
      <c r="G2998" s="5" t="s">
        <v>3588</v>
      </c>
      <c r="H2998" s="51">
        <v>0</v>
      </c>
      <c r="I2998" s="22">
        <v>0</v>
      </c>
      <c r="J2998" s="22">
        <v>8.68</v>
      </c>
      <c r="K2998" s="22">
        <v>9.43</v>
      </c>
      <c r="L2998" s="47">
        <v>1000</v>
      </c>
      <c r="M2998" s="22">
        <v>0</v>
      </c>
      <c r="N2998" s="22">
        <v>0</v>
      </c>
    </row>
    <row r="2999" spans="1:14" hidden="1" x14ac:dyDescent="0.25">
      <c r="A2999" s="5" t="s">
        <v>6239</v>
      </c>
      <c r="B2999" s="5" t="s">
        <v>3582</v>
      </c>
      <c r="C2999" s="5" t="s">
        <v>849</v>
      </c>
      <c r="D2999" s="5" t="s">
        <v>3583</v>
      </c>
      <c r="E2999" s="5" t="s">
        <v>3584</v>
      </c>
      <c r="F2999" s="5" t="s">
        <v>853</v>
      </c>
      <c r="G2999" s="5" t="s">
        <v>3603</v>
      </c>
      <c r="H2999" s="51">
        <v>0</v>
      </c>
      <c r="I2999" s="22">
        <v>0</v>
      </c>
      <c r="J2999" s="22">
        <v>0</v>
      </c>
      <c r="K2999" s="22">
        <v>363.42</v>
      </c>
      <c r="L2999" s="47">
        <v>1000</v>
      </c>
      <c r="M2999" s="22">
        <v>0</v>
      </c>
      <c r="N2999" s="22">
        <v>0</v>
      </c>
    </row>
    <row r="3000" spans="1:14" hidden="1" x14ac:dyDescent="0.25">
      <c r="A3000" s="5" t="s">
        <v>6239</v>
      </c>
      <c r="B3000" s="5" t="s">
        <v>3586</v>
      </c>
      <c r="C3000" s="5" t="s">
        <v>849</v>
      </c>
      <c r="D3000" s="5" t="s">
        <v>3583</v>
      </c>
      <c r="E3000" s="5" t="s">
        <v>3584</v>
      </c>
      <c r="F3000" s="5" t="s">
        <v>853</v>
      </c>
      <c r="G3000" s="5" t="s">
        <v>3603</v>
      </c>
      <c r="H3000" s="51">
        <v>0</v>
      </c>
      <c r="I3000" s="22">
        <v>0</v>
      </c>
      <c r="J3000" s="22">
        <v>0</v>
      </c>
      <c r="K3000" s="22">
        <v>373.77</v>
      </c>
      <c r="L3000" s="47">
        <v>1000</v>
      </c>
      <c r="M3000" s="22">
        <v>0</v>
      </c>
      <c r="N3000" s="22">
        <v>0</v>
      </c>
    </row>
    <row r="3001" spans="1:14" hidden="1" x14ac:dyDescent="0.25">
      <c r="A3001" s="5" t="s">
        <v>6240</v>
      </c>
      <c r="B3001" s="5" t="s">
        <v>3586</v>
      </c>
      <c r="C3001" s="5" t="s">
        <v>849</v>
      </c>
      <c r="D3001" s="5" t="s">
        <v>3583</v>
      </c>
      <c r="E3001" s="5" t="s">
        <v>3584</v>
      </c>
      <c r="F3001" s="5" t="s">
        <v>853</v>
      </c>
      <c r="G3001" s="5" t="s">
        <v>3603</v>
      </c>
      <c r="H3001" s="51">
        <v>0</v>
      </c>
      <c r="I3001" s="22">
        <v>0</v>
      </c>
      <c r="J3001" s="22">
        <v>0</v>
      </c>
      <c r="K3001" s="22">
        <v>814.29</v>
      </c>
      <c r="L3001" s="47">
        <v>1000</v>
      </c>
      <c r="M3001" s="22">
        <v>0</v>
      </c>
      <c r="N3001" s="22">
        <v>0</v>
      </c>
    </row>
    <row r="3002" spans="1:14" hidden="1" x14ac:dyDescent="0.25">
      <c r="A3002" s="5" t="s">
        <v>6241</v>
      </c>
      <c r="B3002" s="5" t="s">
        <v>3592</v>
      </c>
      <c r="C3002" s="5" t="s">
        <v>849</v>
      </c>
      <c r="D3002" s="5" t="s">
        <v>3583</v>
      </c>
      <c r="E3002" s="5" t="s">
        <v>3584</v>
      </c>
      <c r="F3002" s="5" t="s">
        <v>853</v>
      </c>
      <c r="G3002" s="5" t="s">
        <v>3588</v>
      </c>
      <c r="H3002" s="51">
        <v>0</v>
      </c>
      <c r="I3002" s="22">
        <v>0</v>
      </c>
      <c r="J3002" s="22">
        <v>57.64</v>
      </c>
      <c r="K3002" s="22">
        <v>60.79</v>
      </c>
      <c r="L3002" s="47">
        <v>1000</v>
      </c>
      <c r="M3002" s="22">
        <v>0</v>
      </c>
      <c r="N3002" s="22">
        <v>0</v>
      </c>
    </row>
    <row r="3003" spans="1:14" hidden="1" x14ac:dyDescent="0.25">
      <c r="A3003" s="5" t="s">
        <v>6242</v>
      </c>
      <c r="B3003" s="5" t="s">
        <v>3592</v>
      </c>
      <c r="C3003" s="5" t="s">
        <v>849</v>
      </c>
      <c r="D3003" s="5" t="s">
        <v>3583</v>
      </c>
      <c r="E3003" s="5" t="s">
        <v>3584</v>
      </c>
      <c r="F3003" s="5" t="s">
        <v>853</v>
      </c>
      <c r="G3003" s="5" t="s">
        <v>3588</v>
      </c>
      <c r="H3003" s="51">
        <v>0</v>
      </c>
      <c r="I3003" s="22">
        <v>0</v>
      </c>
      <c r="J3003" s="22">
        <v>58.92</v>
      </c>
      <c r="K3003" s="22">
        <v>62.15</v>
      </c>
      <c r="L3003" s="47">
        <v>1000</v>
      </c>
      <c r="M3003" s="22">
        <v>0</v>
      </c>
      <c r="N3003" s="22">
        <v>0</v>
      </c>
    </row>
    <row r="3004" spans="1:14" hidden="1" x14ac:dyDescent="0.25">
      <c r="A3004" s="5" t="s">
        <v>6243</v>
      </c>
      <c r="B3004" s="5" t="s">
        <v>3597</v>
      </c>
      <c r="C3004" s="5" t="s">
        <v>849</v>
      </c>
      <c r="D3004" s="5" t="s">
        <v>3583</v>
      </c>
      <c r="E3004" s="5" t="s">
        <v>3584</v>
      </c>
      <c r="F3004" s="5" t="s">
        <v>853</v>
      </c>
      <c r="G3004" s="5" t="s">
        <v>3588</v>
      </c>
      <c r="H3004" s="51">
        <v>0</v>
      </c>
      <c r="I3004" s="22">
        <v>0</v>
      </c>
      <c r="J3004" s="22">
        <v>43.73</v>
      </c>
      <c r="K3004" s="22">
        <v>47.5</v>
      </c>
      <c r="L3004" s="47">
        <v>1000</v>
      </c>
      <c r="M3004" s="22">
        <v>0</v>
      </c>
      <c r="N3004" s="22">
        <v>0</v>
      </c>
    </row>
    <row r="3005" spans="1:14" hidden="1" x14ac:dyDescent="0.25">
      <c r="A3005" s="5" t="s">
        <v>6243</v>
      </c>
      <c r="B3005" s="5" t="s">
        <v>3592</v>
      </c>
      <c r="C3005" s="5" t="s">
        <v>849</v>
      </c>
      <c r="D3005" s="5" t="s">
        <v>3583</v>
      </c>
      <c r="E3005" s="5" t="s">
        <v>3584</v>
      </c>
      <c r="F3005" s="5" t="s">
        <v>853</v>
      </c>
      <c r="G3005" s="5" t="s">
        <v>3588</v>
      </c>
      <c r="H3005" s="51">
        <v>0</v>
      </c>
      <c r="I3005" s="22">
        <v>0</v>
      </c>
      <c r="J3005" s="22">
        <v>49.72</v>
      </c>
      <c r="K3005" s="22">
        <v>54.02</v>
      </c>
      <c r="L3005" s="47">
        <v>1000</v>
      </c>
      <c r="M3005" s="22">
        <v>0</v>
      </c>
      <c r="N3005" s="22">
        <v>0</v>
      </c>
    </row>
    <row r="3006" spans="1:14" hidden="1" x14ac:dyDescent="0.25">
      <c r="A3006" s="5" t="s">
        <v>6244</v>
      </c>
      <c r="B3006" s="5" t="s">
        <v>3592</v>
      </c>
      <c r="C3006" s="5" t="s">
        <v>849</v>
      </c>
      <c r="D3006" s="5" t="s">
        <v>3583</v>
      </c>
      <c r="E3006" s="5" t="s">
        <v>3584</v>
      </c>
      <c r="F3006" s="5" t="s">
        <v>853</v>
      </c>
      <c r="G3006" s="5" t="s">
        <v>3603</v>
      </c>
      <c r="H3006" s="51">
        <v>0</v>
      </c>
      <c r="I3006" s="22">
        <v>0</v>
      </c>
      <c r="J3006" s="22">
        <v>0</v>
      </c>
      <c r="K3006" s="22">
        <v>1327.33</v>
      </c>
      <c r="L3006" s="47">
        <v>1000</v>
      </c>
      <c r="M3006" s="22">
        <v>0</v>
      </c>
      <c r="N3006" s="22">
        <v>0</v>
      </c>
    </row>
    <row r="3007" spans="1:14" hidden="1" x14ac:dyDescent="0.25">
      <c r="A3007" s="5" t="s">
        <v>6245</v>
      </c>
      <c r="B3007" s="5" t="s">
        <v>3592</v>
      </c>
      <c r="C3007" s="5" t="s">
        <v>849</v>
      </c>
      <c r="D3007" s="5" t="s">
        <v>3583</v>
      </c>
      <c r="E3007" s="5" t="s">
        <v>3584</v>
      </c>
      <c r="F3007" s="5" t="s">
        <v>853</v>
      </c>
      <c r="G3007" s="5" t="s">
        <v>3603</v>
      </c>
      <c r="H3007" s="51">
        <v>0</v>
      </c>
      <c r="I3007" s="22">
        <v>0</v>
      </c>
      <c r="J3007" s="22">
        <v>0</v>
      </c>
      <c r="K3007" s="22">
        <v>1248.9000000000001</v>
      </c>
      <c r="L3007" s="47">
        <v>1000</v>
      </c>
      <c r="M3007" s="22">
        <v>0</v>
      </c>
      <c r="N3007" s="22">
        <v>0</v>
      </c>
    </row>
    <row r="3008" spans="1:14" hidden="1" x14ac:dyDescent="0.25">
      <c r="A3008" s="5" t="s">
        <v>6246</v>
      </c>
      <c r="B3008" s="5" t="s">
        <v>3597</v>
      </c>
      <c r="C3008" s="5" t="s">
        <v>849</v>
      </c>
      <c r="D3008" s="5" t="s">
        <v>3583</v>
      </c>
      <c r="E3008" s="5" t="s">
        <v>3584</v>
      </c>
      <c r="F3008" s="5" t="s">
        <v>853</v>
      </c>
      <c r="G3008" s="5" t="s">
        <v>3603</v>
      </c>
      <c r="H3008" s="51">
        <v>0</v>
      </c>
      <c r="I3008" s="22">
        <v>0</v>
      </c>
      <c r="J3008" s="22">
        <v>0</v>
      </c>
      <c r="K3008" s="22">
        <v>1197.03</v>
      </c>
      <c r="L3008" s="47">
        <v>1000</v>
      </c>
      <c r="M3008" s="22">
        <v>0</v>
      </c>
      <c r="N3008" s="22">
        <v>0</v>
      </c>
    </row>
    <row r="3009" spans="1:14" hidden="1" x14ac:dyDescent="0.25">
      <c r="A3009" s="5" t="s">
        <v>6246</v>
      </c>
      <c r="B3009" s="5" t="s">
        <v>3592</v>
      </c>
      <c r="C3009" s="5" t="s">
        <v>849</v>
      </c>
      <c r="D3009" s="5" t="s">
        <v>3583</v>
      </c>
      <c r="E3009" s="5" t="s">
        <v>3584</v>
      </c>
      <c r="F3009" s="5" t="s">
        <v>853</v>
      </c>
      <c r="G3009" s="5" t="s">
        <v>3603</v>
      </c>
      <c r="H3009" s="51">
        <v>0</v>
      </c>
      <c r="I3009" s="22">
        <v>0</v>
      </c>
      <c r="J3009" s="22">
        <v>0</v>
      </c>
      <c r="K3009" s="22">
        <v>1246.5999999999999</v>
      </c>
      <c r="L3009" s="47">
        <v>1000</v>
      </c>
      <c r="M3009" s="22">
        <v>0</v>
      </c>
      <c r="N3009" s="22">
        <v>0</v>
      </c>
    </row>
    <row r="3010" spans="1:14" hidden="1" x14ac:dyDescent="0.25">
      <c r="A3010" s="5" t="s">
        <v>6247</v>
      </c>
      <c r="B3010" s="5" t="s">
        <v>3582</v>
      </c>
      <c r="C3010" s="5" t="s">
        <v>849</v>
      </c>
      <c r="D3010" s="5" t="s">
        <v>3583</v>
      </c>
      <c r="E3010" s="5" t="s">
        <v>3584</v>
      </c>
      <c r="F3010" s="5" t="s">
        <v>853</v>
      </c>
      <c r="G3010" s="5" t="s">
        <v>3588</v>
      </c>
      <c r="H3010" s="51">
        <v>0</v>
      </c>
      <c r="I3010" s="22">
        <v>0</v>
      </c>
      <c r="J3010" s="22">
        <v>60.89</v>
      </c>
      <c r="K3010" s="22">
        <v>66.150000000000006</v>
      </c>
      <c r="L3010" s="47">
        <v>1000</v>
      </c>
      <c r="M3010" s="22">
        <v>0</v>
      </c>
      <c r="N3010" s="22">
        <v>0</v>
      </c>
    </row>
    <row r="3011" spans="1:14" hidden="1" x14ac:dyDescent="0.25">
      <c r="A3011" s="5" t="s">
        <v>6247</v>
      </c>
      <c r="B3011" s="5" t="s">
        <v>3586</v>
      </c>
      <c r="C3011" s="5" t="s">
        <v>849</v>
      </c>
      <c r="D3011" s="5" t="s">
        <v>3583</v>
      </c>
      <c r="E3011" s="5" t="s">
        <v>3584</v>
      </c>
      <c r="F3011" s="5" t="s">
        <v>853</v>
      </c>
      <c r="G3011" s="5" t="s">
        <v>3588</v>
      </c>
      <c r="H3011" s="51">
        <v>0</v>
      </c>
      <c r="I3011" s="22">
        <v>0</v>
      </c>
      <c r="J3011" s="22">
        <v>60.89</v>
      </c>
      <c r="K3011" s="22">
        <v>66.150000000000006</v>
      </c>
      <c r="L3011" s="47">
        <v>1000</v>
      </c>
      <c r="M3011" s="22">
        <v>0</v>
      </c>
      <c r="N3011" s="22">
        <v>0</v>
      </c>
    </row>
    <row r="3012" spans="1:14" hidden="1" x14ac:dyDescent="0.25">
      <c r="A3012" s="5" t="s">
        <v>6248</v>
      </c>
      <c r="B3012" s="5" t="s">
        <v>3582</v>
      </c>
      <c r="C3012" s="5" t="s">
        <v>849</v>
      </c>
      <c r="D3012" s="5" t="s">
        <v>3583</v>
      </c>
      <c r="E3012" s="5" t="s">
        <v>3584</v>
      </c>
      <c r="F3012" s="5" t="s">
        <v>853</v>
      </c>
      <c r="G3012" s="5" t="s">
        <v>3588</v>
      </c>
      <c r="H3012" s="51">
        <v>0</v>
      </c>
      <c r="I3012" s="22">
        <v>0</v>
      </c>
      <c r="J3012" s="22">
        <v>88.58</v>
      </c>
      <c r="K3012" s="22">
        <v>93.43</v>
      </c>
      <c r="L3012" s="47">
        <v>1000</v>
      </c>
      <c r="M3012" s="22">
        <v>0</v>
      </c>
      <c r="N3012" s="22">
        <v>0</v>
      </c>
    </row>
    <row r="3013" spans="1:14" hidden="1" x14ac:dyDescent="0.25">
      <c r="A3013" s="5" t="s">
        <v>6248</v>
      </c>
      <c r="B3013" s="5" t="s">
        <v>3586</v>
      </c>
      <c r="C3013" s="5" t="s">
        <v>849</v>
      </c>
      <c r="D3013" s="5" t="s">
        <v>3583</v>
      </c>
      <c r="E3013" s="5" t="s">
        <v>3584</v>
      </c>
      <c r="F3013" s="5" t="s">
        <v>853</v>
      </c>
      <c r="G3013" s="5" t="s">
        <v>3588</v>
      </c>
      <c r="H3013" s="51">
        <v>0</v>
      </c>
      <c r="I3013" s="22">
        <v>0</v>
      </c>
      <c r="J3013" s="22">
        <v>88.68</v>
      </c>
      <c r="K3013" s="22">
        <v>96.34</v>
      </c>
      <c r="L3013" s="47">
        <v>1000</v>
      </c>
      <c r="M3013" s="22">
        <v>0</v>
      </c>
      <c r="N3013" s="22">
        <v>0</v>
      </c>
    </row>
    <row r="3014" spans="1:14" hidden="1" x14ac:dyDescent="0.25">
      <c r="A3014" s="5" t="s">
        <v>6249</v>
      </c>
      <c r="B3014" s="5" t="s">
        <v>3582</v>
      </c>
      <c r="C3014" s="5" t="s">
        <v>849</v>
      </c>
      <c r="D3014" s="5" t="s">
        <v>3583</v>
      </c>
      <c r="E3014" s="5" t="s">
        <v>3584</v>
      </c>
      <c r="F3014" s="5" t="s">
        <v>853</v>
      </c>
      <c r="G3014" s="5" t="s">
        <v>3588</v>
      </c>
      <c r="H3014" s="51">
        <v>0</v>
      </c>
      <c r="I3014" s="22">
        <v>0</v>
      </c>
      <c r="J3014" s="22">
        <v>89.96</v>
      </c>
      <c r="K3014" s="22">
        <v>92.12</v>
      </c>
      <c r="L3014" s="47">
        <v>1000</v>
      </c>
      <c r="M3014" s="22">
        <v>0</v>
      </c>
      <c r="N3014" s="22">
        <v>0</v>
      </c>
    </row>
    <row r="3015" spans="1:14" hidden="1" x14ac:dyDescent="0.25">
      <c r="A3015" s="5" t="s">
        <v>6249</v>
      </c>
      <c r="B3015" s="5" t="s">
        <v>3586</v>
      </c>
      <c r="C3015" s="5" t="s">
        <v>849</v>
      </c>
      <c r="D3015" s="5" t="s">
        <v>3583</v>
      </c>
      <c r="E3015" s="5" t="s">
        <v>3584</v>
      </c>
      <c r="F3015" s="5" t="s">
        <v>853</v>
      </c>
      <c r="G3015" s="5" t="s">
        <v>3588</v>
      </c>
      <c r="H3015" s="51">
        <v>0</v>
      </c>
      <c r="I3015" s="22">
        <v>0</v>
      </c>
      <c r="J3015" s="22">
        <v>90.33</v>
      </c>
      <c r="K3015" s="22">
        <v>98.13</v>
      </c>
      <c r="L3015" s="47">
        <v>1000</v>
      </c>
      <c r="M3015" s="22">
        <v>0</v>
      </c>
      <c r="N3015" s="22">
        <v>0</v>
      </c>
    </row>
    <row r="3016" spans="1:14" hidden="1" x14ac:dyDescent="0.25">
      <c r="A3016" s="5" t="s">
        <v>6250</v>
      </c>
      <c r="B3016" s="5" t="s">
        <v>3582</v>
      </c>
      <c r="C3016" s="5" t="s">
        <v>849</v>
      </c>
      <c r="D3016" s="5" t="s">
        <v>3583</v>
      </c>
      <c r="E3016" s="5" t="s">
        <v>3584</v>
      </c>
      <c r="F3016" s="5" t="s">
        <v>853</v>
      </c>
      <c r="G3016" s="5" t="s">
        <v>3588</v>
      </c>
      <c r="H3016" s="51">
        <v>0</v>
      </c>
      <c r="I3016" s="22">
        <v>0</v>
      </c>
      <c r="J3016" s="22">
        <v>84.23</v>
      </c>
      <c r="K3016" s="22">
        <v>91.5</v>
      </c>
      <c r="L3016" s="47">
        <v>1000</v>
      </c>
      <c r="M3016" s="22">
        <v>0</v>
      </c>
      <c r="N3016" s="22">
        <v>0</v>
      </c>
    </row>
    <row r="3017" spans="1:14" hidden="1" x14ac:dyDescent="0.25">
      <c r="A3017" s="5" t="s">
        <v>6250</v>
      </c>
      <c r="B3017" s="5" t="s">
        <v>3586</v>
      </c>
      <c r="C3017" s="5" t="s">
        <v>849</v>
      </c>
      <c r="D3017" s="5" t="s">
        <v>3583</v>
      </c>
      <c r="E3017" s="5" t="s">
        <v>3584</v>
      </c>
      <c r="F3017" s="5" t="s">
        <v>853</v>
      </c>
      <c r="G3017" s="5" t="s">
        <v>3588</v>
      </c>
      <c r="H3017" s="51">
        <v>0</v>
      </c>
      <c r="I3017" s="22">
        <v>0</v>
      </c>
      <c r="J3017" s="22">
        <v>89.19</v>
      </c>
      <c r="K3017" s="22">
        <v>96.9</v>
      </c>
      <c r="L3017" s="47">
        <v>1000</v>
      </c>
      <c r="M3017" s="22">
        <v>0</v>
      </c>
      <c r="N3017" s="22">
        <v>0</v>
      </c>
    </row>
    <row r="3018" spans="1:14" hidden="1" x14ac:dyDescent="0.25">
      <c r="A3018" s="5" t="s">
        <v>6251</v>
      </c>
      <c r="B3018" s="5" t="s">
        <v>3582</v>
      </c>
      <c r="C3018" s="5" t="s">
        <v>849</v>
      </c>
      <c r="D3018" s="5" t="s">
        <v>3583</v>
      </c>
      <c r="E3018" s="5" t="s">
        <v>3584</v>
      </c>
      <c r="F3018" s="5" t="s">
        <v>853</v>
      </c>
      <c r="G3018" s="5" t="s">
        <v>3603</v>
      </c>
      <c r="H3018" s="51">
        <v>0</v>
      </c>
      <c r="I3018" s="22">
        <v>0</v>
      </c>
      <c r="J3018" s="22">
        <v>0</v>
      </c>
      <c r="K3018" s="22">
        <v>1322</v>
      </c>
      <c r="L3018" s="47">
        <v>1000</v>
      </c>
      <c r="M3018" s="22">
        <v>0</v>
      </c>
      <c r="N3018" s="22">
        <v>0</v>
      </c>
    </row>
    <row r="3019" spans="1:14" hidden="1" x14ac:dyDescent="0.25">
      <c r="A3019" s="5" t="s">
        <v>6251</v>
      </c>
      <c r="B3019" s="5" t="s">
        <v>3586</v>
      </c>
      <c r="C3019" s="5" t="s">
        <v>849</v>
      </c>
      <c r="D3019" s="5" t="s">
        <v>3583</v>
      </c>
      <c r="E3019" s="5" t="s">
        <v>3584</v>
      </c>
      <c r="F3019" s="5" t="s">
        <v>853</v>
      </c>
      <c r="G3019" s="5" t="s">
        <v>3603</v>
      </c>
      <c r="H3019" s="51">
        <v>0</v>
      </c>
      <c r="I3019" s="22">
        <v>0</v>
      </c>
      <c r="J3019" s="22">
        <v>0</v>
      </c>
      <c r="K3019" s="22">
        <v>1275.22</v>
      </c>
      <c r="L3019" s="47">
        <v>1000</v>
      </c>
      <c r="M3019" s="22">
        <v>0</v>
      </c>
      <c r="N3019" s="22">
        <v>0</v>
      </c>
    </row>
    <row r="3020" spans="1:14" hidden="1" x14ac:dyDescent="0.25">
      <c r="A3020" s="5" t="s">
        <v>6252</v>
      </c>
      <c r="B3020" s="5" t="s">
        <v>3582</v>
      </c>
      <c r="C3020" s="5" t="s">
        <v>849</v>
      </c>
      <c r="D3020" s="5" t="s">
        <v>3583</v>
      </c>
      <c r="E3020" s="5" t="s">
        <v>3584</v>
      </c>
      <c r="F3020" s="5" t="s">
        <v>853</v>
      </c>
      <c r="G3020" s="5" t="s">
        <v>3603</v>
      </c>
      <c r="H3020" s="51">
        <v>0</v>
      </c>
      <c r="I3020" s="22">
        <v>0</v>
      </c>
      <c r="J3020" s="22">
        <v>0</v>
      </c>
      <c r="K3020" s="22">
        <v>1512.72</v>
      </c>
      <c r="L3020" s="47">
        <v>1000</v>
      </c>
      <c r="M3020" s="22">
        <v>0</v>
      </c>
      <c r="N3020" s="22">
        <v>0</v>
      </c>
    </row>
    <row r="3021" spans="1:14" hidden="1" x14ac:dyDescent="0.25">
      <c r="A3021" s="5" t="s">
        <v>6252</v>
      </c>
      <c r="B3021" s="5" t="s">
        <v>3586</v>
      </c>
      <c r="C3021" s="5" t="s">
        <v>849</v>
      </c>
      <c r="D3021" s="5" t="s">
        <v>3583</v>
      </c>
      <c r="E3021" s="5" t="s">
        <v>3584</v>
      </c>
      <c r="F3021" s="5" t="s">
        <v>853</v>
      </c>
      <c r="G3021" s="5" t="s">
        <v>3603</v>
      </c>
      <c r="H3021" s="51">
        <v>0</v>
      </c>
      <c r="I3021" s="22">
        <v>0</v>
      </c>
      <c r="J3021" s="22">
        <v>0</v>
      </c>
      <c r="K3021" s="22">
        <v>1473.65</v>
      </c>
      <c r="L3021" s="47">
        <v>1000</v>
      </c>
      <c r="M3021" s="22">
        <v>0</v>
      </c>
      <c r="N3021" s="22">
        <v>0</v>
      </c>
    </row>
    <row r="3022" spans="1:14" hidden="1" x14ac:dyDescent="0.25">
      <c r="A3022" s="5" t="s">
        <v>6253</v>
      </c>
      <c r="B3022" s="5" t="s">
        <v>3596</v>
      </c>
      <c r="C3022" s="5" t="s">
        <v>849</v>
      </c>
      <c r="D3022" s="5" t="s">
        <v>3583</v>
      </c>
      <c r="E3022" s="5" t="s">
        <v>3584</v>
      </c>
      <c r="F3022" s="5" t="s">
        <v>853</v>
      </c>
      <c r="G3022" s="5" t="s">
        <v>3603</v>
      </c>
      <c r="H3022" s="51">
        <v>0</v>
      </c>
      <c r="I3022" s="22">
        <v>0</v>
      </c>
      <c r="J3022" s="22">
        <v>0</v>
      </c>
      <c r="K3022" s="22">
        <v>1779.82</v>
      </c>
      <c r="L3022" s="47">
        <v>1000</v>
      </c>
      <c r="M3022" s="22">
        <v>0</v>
      </c>
      <c r="N3022" s="22">
        <v>0</v>
      </c>
    </row>
    <row r="3023" spans="1:14" hidden="1" x14ac:dyDescent="0.25">
      <c r="A3023" s="5" t="s">
        <v>6254</v>
      </c>
      <c r="B3023" s="5" t="s">
        <v>3592</v>
      </c>
      <c r="C3023" s="5" t="s">
        <v>849</v>
      </c>
      <c r="D3023" s="5" t="s">
        <v>3583</v>
      </c>
      <c r="E3023" s="5" t="s">
        <v>3584</v>
      </c>
      <c r="F3023" s="5" t="s">
        <v>853</v>
      </c>
      <c r="G3023" s="5" t="s">
        <v>3603</v>
      </c>
      <c r="H3023" s="51">
        <v>0</v>
      </c>
      <c r="I3023" s="22">
        <v>0</v>
      </c>
      <c r="J3023" s="22">
        <v>0</v>
      </c>
      <c r="K3023" s="22">
        <v>1241.57</v>
      </c>
      <c r="L3023" s="47">
        <v>1000</v>
      </c>
      <c r="M3023" s="22">
        <v>0</v>
      </c>
      <c r="N3023" s="22">
        <v>0</v>
      </c>
    </row>
    <row r="3024" spans="1:14" hidden="1" x14ac:dyDescent="0.25">
      <c r="A3024" s="5" t="s">
        <v>6255</v>
      </c>
      <c r="B3024" s="5" t="s">
        <v>3592</v>
      </c>
      <c r="C3024" s="5" t="s">
        <v>849</v>
      </c>
      <c r="D3024" s="5" t="s">
        <v>3583</v>
      </c>
      <c r="E3024" s="5" t="s">
        <v>3584</v>
      </c>
      <c r="F3024" s="5" t="s">
        <v>853</v>
      </c>
      <c r="G3024" s="5" t="s">
        <v>3588</v>
      </c>
      <c r="H3024" s="51">
        <v>0</v>
      </c>
      <c r="I3024" s="22">
        <v>0</v>
      </c>
      <c r="J3024" s="22">
        <v>44.38</v>
      </c>
      <c r="K3024" s="22">
        <v>49.34</v>
      </c>
      <c r="L3024" s="47">
        <v>1000</v>
      </c>
      <c r="M3024" s="22">
        <v>0</v>
      </c>
      <c r="N3024" s="22">
        <v>0</v>
      </c>
    </row>
    <row r="3025" spans="1:14" hidden="1" x14ac:dyDescent="0.25">
      <c r="A3025" s="5" t="s">
        <v>6256</v>
      </c>
      <c r="B3025" s="5" t="s">
        <v>3592</v>
      </c>
      <c r="C3025" s="5" t="s">
        <v>849</v>
      </c>
      <c r="D3025" s="5" t="s">
        <v>3583</v>
      </c>
      <c r="E3025" s="5" t="s">
        <v>3584</v>
      </c>
      <c r="F3025" s="5" t="s">
        <v>853</v>
      </c>
      <c r="G3025" s="5" t="s">
        <v>3588</v>
      </c>
      <c r="H3025" s="51">
        <v>0</v>
      </c>
      <c r="I3025" s="22">
        <v>0</v>
      </c>
      <c r="J3025" s="22">
        <v>53.86</v>
      </c>
      <c r="K3025" s="22">
        <v>58.51</v>
      </c>
      <c r="L3025" s="47">
        <v>1000</v>
      </c>
      <c r="M3025" s="22">
        <v>0</v>
      </c>
      <c r="N3025" s="22">
        <v>0</v>
      </c>
    </row>
    <row r="3026" spans="1:14" hidden="1" x14ac:dyDescent="0.25">
      <c r="A3026" s="5" t="s">
        <v>6257</v>
      </c>
      <c r="B3026" s="5" t="s">
        <v>3592</v>
      </c>
      <c r="C3026" s="5" t="s">
        <v>849</v>
      </c>
      <c r="D3026" s="5" t="s">
        <v>3583</v>
      </c>
      <c r="E3026" s="5" t="s">
        <v>3584</v>
      </c>
      <c r="F3026" s="5" t="s">
        <v>853</v>
      </c>
      <c r="G3026" s="5" t="s">
        <v>3588</v>
      </c>
      <c r="H3026" s="51">
        <v>0</v>
      </c>
      <c r="I3026" s="22">
        <v>0</v>
      </c>
      <c r="J3026" s="22">
        <v>63.45</v>
      </c>
      <c r="K3026" s="22">
        <v>66.92</v>
      </c>
      <c r="L3026" s="47">
        <v>1000</v>
      </c>
      <c r="M3026" s="22">
        <v>0</v>
      </c>
      <c r="N3026" s="22">
        <v>0</v>
      </c>
    </row>
    <row r="3027" spans="1:14" hidden="1" x14ac:dyDescent="0.25">
      <c r="A3027" s="5" t="s">
        <v>6258</v>
      </c>
      <c r="B3027" s="5" t="s">
        <v>3592</v>
      </c>
      <c r="C3027" s="5" t="s">
        <v>849</v>
      </c>
      <c r="D3027" s="5" t="s">
        <v>3583</v>
      </c>
      <c r="E3027" s="5" t="s">
        <v>3584</v>
      </c>
      <c r="F3027" s="5" t="s">
        <v>853</v>
      </c>
      <c r="G3027" s="5" t="s">
        <v>3603</v>
      </c>
      <c r="H3027" s="51">
        <v>0</v>
      </c>
      <c r="I3027" s="22">
        <v>0</v>
      </c>
      <c r="J3027" s="22">
        <v>0</v>
      </c>
      <c r="K3027" s="22">
        <v>1436.44</v>
      </c>
      <c r="L3027" s="47">
        <v>1000</v>
      </c>
      <c r="M3027" s="22">
        <v>0</v>
      </c>
      <c r="N3027" s="22">
        <v>0</v>
      </c>
    </row>
    <row r="3028" spans="1:14" hidden="1" x14ac:dyDescent="0.25">
      <c r="A3028" s="5" t="s">
        <v>6259</v>
      </c>
      <c r="B3028" s="5" t="s">
        <v>3597</v>
      </c>
      <c r="C3028" s="5" t="s">
        <v>849</v>
      </c>
      <c r="D3028" s="5" t="s">
        <v>3583</v>
      </c>
      <c r="E3028" s="5" t="s">
        <v>3584</v>
      </c>
      <c r="F3028" s="5" t="s">
        <v>853</v>
      </c>
      <c r="G3028" s="5" t="s">
        <v>3603</v>
      </c>
      <c r="H3028" s="51">
        <v>0</v>
      </c>
      <c r="I3028" s="22">
        <v>0</v>
      </c>
      <c r="J3028" s="22">
        <v>0</v>
      </c>
      <c r="K3028" s="22">
        <v>1173.96</v>
      </c>
      <c r="L3028" s="47">
        <v>1000</v>
      </c>
      <c r="M3028" s="22">
        <v>0</v>
      </c>
      <c r="N3028" s="22">
        <v>0</v>
      </c>
    </row>
    <row r="3029" spans="1:14" hidden="1" x14ac:dyDescent="0.25">
      <c r="A3029" s="5" t="s">
        <v>6259</v>
      </c>
      <c r="B3029" s="5" t="s">
        <v>3592</v>
      </c>
      <c r="C3029" s="5" t="s">
        <v>849</v>
      </c>
      <c r="D3029" s="5" t="s">
        <v>3583</v>
      </c>
      <c r="E3029" s="5" t="s">
        <v>3584</v>
      </c>
      <c r="F3029" s="5" t="s">
        <v>853</v>
      </c>
      <c r="G3029" s="5" t="s">
        <v>3603</v>
      </c>
      <c r="H3029" s="51">
        <v>0</v>
      </c>
      <c r="I3029" s="22">
        <v>0</v>
      </c>
      <c r="J3029" s="22">
        <v>0</v>
      </c>
      <c r="K3029" s="22">
        <v>1209.1199999999999</v>
      </c>
      <c r="L3029" s="47">
        <v>1000</v>
      </c>
      <c r="M3029" s="22">
        <v>0</v>
      </c>
      <c r="N3029" s="22">
        <v>0</v>
      </c>
    </row>
    <row r="3030" spans="1:14" hidden="1" x14ac:dyDescent="0.25">
      <c r="A3030" s="5" t="s">
        <v>6260</v>
      </c>
      <c r="B3030" s="5" t="s">
        <v>3582</v>
      </c>
      <c r="C3030" s="5" t="s">
        <v>849</v>
      </c>
      <c r="D3030" s="5" t="s">
        <v>3583</v>
      </c>
      <c r="E3030" s="5" t="s">
        <v>3584</v>
      </c>
      <c r="F3030" s="5" t="s">
        <v>853</v>
      </c>
      <c r="G3030" s="5" t="s">
        <v>3588</v>
      </c>
      <c r="H3030" s="51">
        <v>0</v>
      </c>
      <c r="I3030" s="22">
        <v>0</v>
      </c>
      <c r="J3030" s="22">
        <v>0</v>
      </c>
      <c r="K3030" s="22">
        <v>18.28</v>
      </c>
      <c r="L3030" s="47">
        <v>1000</v>
      </c>
      <c r="M3030" s="22">
        <v>0</v>
      </c>
      <c r="N3030" s="22">
        <v>0</v>
      </c>
    </row>
    <row r="3031" spans="1:14" hidden="1" x14ac:dyDescent="0.25">
      <c r="A3031" s="5" t="s">
        <v>6261</v>
      </c>
      <c r="B3031" s="5" t="s">
        <v>3586</v>
      </c>
      <c r="C3031" s="5" t="s">
        <v>849</v>
      </c>
      <c r="D3031" s="5" t="s">
        <v>3583</v>
      </c>
      <c r="E3031" s="5" t="s">
        <v>3584</v>
      </c>
      <c r="F3031" s="5" t="s">
        <v>853</v>
      </c>
      <c r="G3031" s="5" t="s">
        <v>3585</v>
      </c>
      <c r="H3031" s="51">
        <v>0</v>
      </c>
      <c r="I3031" s="22">
        <v>0</v>
      </c>
      <c r="J3031" s="22">
        <v>1993.99</v>
      </c>
      <c r="K3031" s="22">
        <v>2166.19</v>
      </c>
      <c r="L3031" s="47">
        <v>1000</v>
      </c>
      <c r="M3031" s="22">
        <v>0</v>
      </c>
      <c r="N3031" s="22">
        <v>0</v>
      </c>
    </row>
    <row r="3032" spans="1:14" hidden="1" x14ac:dyDescent="0.25">
      <c r="A3032" s="5" t="s">
        <v>6262</v>
      </c>
      <c r="B3032" s="5" t="s">
        <v>3586</v>
      </c>
      <c r="C3032" s="5" t="s">
        <v>849</v>
      </c>
      <c r="D3032" s="5" t="s">
        <v>3583</v>
      </c>
      <c r="E3032" s="5" t="s">
        <v>3584</v>
      </c>
      <c r="F3032" s="5" t="s">
        <v>853</v>
      </c>
      <c r="G3032" s="5" t="s">
        <v>3585</v>
      </c>
      <c r="H3032" s="51">
        <v>0</v>
      </c>
      <c r="I3032" s="22">
        <v>0</v>
      </c>
      <c r="J3032" s="22">
        <v>2041.83</v>
      </c>
      <c r="K3032" s="22">
        <v>2218.16</v>
      </c>
      <c r="L3032" s="47">
        <v>1000</v>
      </c>
      <c r="M3032" s="22">
        <v>0</v>
      </c>
      <c r="N3032" s="22">
        <v>0</v>
      </c>
    </row>
    <row r="3033" spans="1:14" hidden="1" x14ac:dyDescent="0.25">
      <c r="A3033" s="5" t="s">
        <v>6263</v>
      </c>
      <c r="B3033" s="5" t="s">
        <v>3596</v>
      </c>
      <c r="C3033" s="5" t="s">
        <v>849</v>
      </c>
      <c r="D3033" s="5" t="s">
        <v>3583</v>
      </c>
      <c r="E3033" s="5" t="s">
        <v>3584</v>
      </c>
      <c r="F3033" s="5" t="s">
        <v>853</v>
      </c>
      <c r="G3033" s="5" t="s">
        <v>3588</v>
      </c>
      <c r="H3033" s="51">
        <v>0</v>
      </c>
      <c r="I3033" s="22">
        <v>0</v>
      </c>
      <c r="J3033" s="22">
        <v>330.81</v>
      </c>
      <c r="K3033" s="22">
        <v>359.37</v>
      </c>
      <c r="L3033" s="47">
        <v>1000</v>
      </c>
      <c r="M3033" s="22">
        <v>0</v>
      </c>
      <c r="N3033" s="22">
        <v>0</v>
      </c>
    </row>
    <row r="3034" spans="1:14" hidden="1" x14ac:dyDescent="0.25">
      <c r="A3034" s="5" t="s">
        <v>6264</v>
      </c>
      <c r="B3034" s="5" t="s">
        <v>3596</v>
      </c>
      <c r="C3034" s="5" t="s">
        <v>849</v>
      </c>
      <c r="D3034" s="5" t="s">
        <v>3583</v>
      </c>
      <c r="E3034" s="5" t="s">
        <v>3584</v>
      </c>
      <c r="F3034" s="5" t="s">
        <v>853</v>
      </c>
      <c r="G3034" s="5" t="s">
        <v>3603</v>
      </c>
      <c r="H3034" s="51">
        <v>0</v>
      </c>
      <c r="I3034" s="22">
        <v>0</v>
      </c>
      <c r="J3034" s="22">
        <v>0</v>
      </c>
      <c r="K3034" s="22">
        <v>1706.47</v>
      </c>
      <c r="L3034" s="47">
        <v>1000</v>
      </c>
      <c r="M3034" s="22">
        <v>0</v>
      </c>
      <c r="N3034" s="22">
        <v>0</v>
      </c>
    </row>
    <row r="3035" spans="1:14" hidden="1" x14ac:dyDescent="0.25">
      <c r="A3035" s="5" t="s">
        <v>6265</v>
      </c>
      <c r="B3035" s="5" t="s">
        <v>3582</v>
      </c>
      <c r="C3035" s="5" t="s">
        <v>849</v>
      </c>
      <c r="D3035" s="5" t="s">
        <v>3583</v>
      </c>
      <c r="E3035" s="5" t="s">
        <v>3584</v>
      </c>
      <c r="F3035" s="5" t="s">
        <v>853</v>
      </c>
      <c r="G3035" s="5" t="s">
        <v>3588</v>
      </c>
      <c r="H3035" s="51">
        <v>0</v>
      </c>
      <c r="I3035" s="22">
        <v>0</v>
      </c>
      <c r="J3035" s="22">
        <v>167.66</v>
      </c>
      <c r="K3035" s="22">
        <v>182.14</v>
      </c>
      <c r="L3035" s="47">
        <v>1000</v>
      </c>
      <c r="M3035" s="22">
        <v>0</v>
      </c>
      <c r="N3035" s="22">
        <v>0</v>
      </c>
    </row>
    <row r="3036" spans="1:14" hidden="1" x14ac:dyDescent="0.25">
      <c r="A3036" s="5" t="s">
        <v>6266</v>
      </c>
      <c r="B3036" s="5" t="s">
        <v>3592</v>
      </c>
      <c r="C3036" s="5" t="s">
        <v>849</v>
      </c>
      <c r="D3036" s="5" t="s">
        <v>3583</v>
      </c>
      <c r="E3036" s="5" t="s">
        <v>3584</v>
      </c>
      <c r="F3036" s="5" t="s">
        <v>853</v>
      </c>
      <c r="G3036" s="5" t="s">
        <v>3603</v>
      </c>
      <c r="H3036" s="51">
        <v>0</v>
      </c>
      <c r="I3036" s="22">
        <v>0</v>
      </c>
      <c r="J3036" s="22">
        <v>0</v>
      </c>
      <c r="K3036" s="22">
        <v>1171.1300000000001</v>
      </c>
      <c r="L3036" s="47">
        <v>1000</v>
      </c>
      <c r="M3036" s="22">
        <v>0</v>
      </c>
      <c r="N3036" s="22">
        <v>0</v>
      </c>
    </row>
    <row r="3037" spans="1:14" hidden="1" x14ac:dyDescent="0.25">
      <c r="A3037" s="5" t="s">
        <v>6267</v>
      </c>
      <c r="B3037" s="5" t="s">
        <v>3596</v>
      </c>
      <c r="C3037" s="5" t="s">
        <v>849</v>
      </c>
      <c r="D3037" s="5" t="s">
        <v>3583</v>
      </c>
      <c r="E3037" s="5" t="s">
        <v>3584</v>
      </c>
      <c r="F3037" s="5" t="s">
        <v>853</v>
      </c>
      <c r="G3037" s="5" t="s">
        <v>3588</v>
      </c>
      <c r="H3037" s="51">
        <v>0</v>
      </c>
      <c r="I3037" s="22">
        <v>0</v>
      </c>
      <c r="J3037" s="22">
        <v>189.11</v>
      </c>
      <c r="K3037" s="22">
        <v>205.43</v>
      </c>
      <c r="L3037" s="47">
        <v>1000</v>
      </c>
      <c r="M3037" s="22">
        <v>0</v>
      </c>
      <c r="N3037" s="22">
        <v>0</v>
      </c>
    </row>
    <row r="3038" spans="1:14" hidden="1" x14ac:dyDescent="0.25">
      <c r="A3038" s="5" t="s">
        <v>6268</v>
      </c>
      <c r="B3038" s="5" t="s">
        <v>3596</v>
      </c>
      <c r="C3038" s="5" t="s">
        <v>849</v>
      </c>
      <c r="D3038" s="5" t="s">
        <v>3583</v>
      </c>
      <c r="E3038" s="5" t="s">
        <v>3584</v>
      </c>
      <c r="F3038" s="5" t="s">
        <v>853</v>
      </c>
      <c r="G3038" s="5" t="s">
        <v>3588</v>
      </c>
      <c r="H3038" s="51">
        <v>0</v>
      </c>
      <c r="I3038" s="22">
        <v>0</v>
      </c>
      <c r="J3038" s="22">
        <v>211.17</v>
      </c>
      <c r="K3038" s="22">
        <v>229.42</v>
      </c>
      <c r="L3038" s="47">
        <v>1000</v>
      </c>
      <c r="M3038" s="22">
        <v>0</v>
      </c>
      <c r="N3038" s="22">
        <v>0</v>
      </c>
    </row>
    <row r="3039" spans="1:14" hidden="1" x14ac:dyDescent="0.25">
      <c r="A3039" s="5" t="s">
        <v>6269</v>
      </c>
      <c r="B3039" s="5" t="s">
        <v>3586</v>
      </c>
      <c r="C3039" s="5" t="s">
        <v>849</v>
      </c>
      <c r="D3039" s="5" t="s">
        <v>3583</v>
      </c>
      <c r="E3039" s="5" t="s">
        <v>3584</v>
      </c>
      <c r="F3039" s="5" t="s">
        <v>853</v>
      </c>
      <c r="G3039" s="5" t="s">
        <v>3588</v>
      </c>
      <c r="H3039" s="51">
        <v>0</v>
      </c>
      <c r="I3039" s="22">
        <v>0</v>
      </c>
      <c r="J3039" s="22">
        <v>438.26</v>
      </c>
      <c r="K3039" s="22">
        <v>476.11</v>
      </c>
      <c r="L3039" s="47">
        <v>1000</v>
      </c>
      <c r="M3039" s="22">
        <v>0</v>
      </c>
      <c r="N3039" s="22">
        <v>0</v>
      </c>
    </row>
    <row r="3040" spans="1:14" hidden="1" x14ac:dyDescent="0.25">
      <c r="A3040" s="5" t="s">
        <v>6270</v>
      </c>
      <c r="B3040" s="5" t="s">
        <v>3586</v>
      </c>
      <c r="C3040" s="5" t="s">
        <v>849</v>
      </c>
      <c r="D3040" s="5" t="s">
        <v>3583</v>
      </c>
      <c r="E3040" s="5" t="s">
        <v>3584</v>
      </c>
      <c r="F3040" s="5" t="s">
        <v>853</v>
      </c>
      <c r="G3040" s="5" t="s">
        <v>3588</v>
      </c>
      <c r="H3040" s="51">
        <v>0</v>
      </c>
      <c r="I3040" s="22">
        <v>0</v>
      </c>
      <c r="J3040" s="22">
        <v>23.04</v>
      </c>
      <c r="K3040" s="22">
        <v>25.03</v>
      </c>
      <c r="L3040" s="47">
        <v>1000</v>
      </c>
      <c r="M3040" s="22">
        <v>0</v>
      </c>
      <c r="N3040" s="22">
        <v>0</v>
      </c>
    </row>
    <row r="3041" spans="1:14" hidden="1" x14ac:dyDescent="0.25">
      <c r="A3041" s="5" t="s">
        <v>6271</v>
      </c>
      <c r="B3041" s="5" t="s">
        <v>3586</v>
      </c>
      <c r="C3041" s="5" t="s">
        <v>849</v>
      </c>
      <c r="D3041" s="5" t="s">
        <v>3583</v>
      </c>
      <c r="E3041" s="5" t="s">
        <v>3584</v>
      </c>
      <c r="F3041" s="5" t="s">
        <v>853</v>
      </c>
      <c r="G3041" s="5" t="s">
        <v>3588</v>
      </c>
      <c r="H3041" s="51">
        <v>0</v>
      </c>
      <c r="I3041" s="22">
        <v>0</v>
      </c>
      <c r="J3041" s="22">
        <v>22.98</v>
      </c>
      <c r="K3041" s="22">
        <v>24.97</v>
      </c>
      <c r="L3041" s="47">
        <v>1000</v>
      </c>
      <c r="M3041" s="22">
        <v>0</v>
      </c>
      <c r="N3041" s="22">
        <v>0</v>
      </c>
    </row>
    <row r="3042" spans="1:14" hidden="1" x14ac:dyDescent="0.25">
      <c r="A3042" s="5" t="s">
        <v>6272</v>
      </c>
      <c r="B3042" s="5" t="s">
        <v>3596</v>
      </c>
      <c r="C3042" s="5" t="s">
        <v>849</v>
      </c>
      <c r="D3042" s="5" t="s">
        <v>3583</v>
      </c>
      <c r="E3042" s="5" t="s">
        <v>3584</v>
      </c>
      <c r="F3042" s="5" t="s">
        <v>853</v>
      </c>
      <c r="G3042" s="5" t="s">
        <v>3588</v>
      </c>
      <c r="H3042" s="51">
        <v>0</v>
      </c>
      <c r="I3042" s="22">
        <v>0</v>
      </c>
      <c r="J3042" s="22">
        <v>0</v>
      </c>
      <c r="K3042" s="22">
        <v>77.739999999999995</v>
      </c>
      <c r="L3042" s="47">
        <v>1000</v>
      </c>
      <c r="M3042" s="22">
        <v>0</v>
      </c>
      <c r="N3042" s="22">
        <v>0</v>
      </c>
    </row>
    <row r="3043" spans="1:14" hidden="1" x14ac:dyDescent="0.25">
      <c r="A3043" s="5" t="s">
        <v>6273</v>
      </c>
      <c r="B3043" s="5" t="s">
        <v>3586</v>
      </c>
      <c r="C3043" s="5" t="s">
        <v>849</v>
      </c>
      <c r="D3043" s="5" t="s">
        <v>3583</v>
      </c>
      <c r="E3043" s="5" t="s">
        <v>3584</v>
      </c>
      <c r="F3043" s="5" t="s">
        <v>853</v>
      </c>
      <c r="G3043" s="5" t="s">
        <v>3588</v>
      </c>
      <c r="H3043" s="51">
        <v>0</v>
      </c>
      <c r="I3043" s="22">
        <v>0</v>
      </c>
      <c r="J3043" s="22">
        <v>102.81</v>
      </c>
      <c r="K3043" s="22">
        <v>111.69</v>
      </c>
      <c r="L3043" s="47">
        <v>1000</v>
      </c>
      <c r="M3043" s="22">
        <v>0</v>
      </c>
      <c r="N3043" s="22">
        <v>0</v>
      </c>
    </row>
    <row r="3044" spans="1:14" hidden="1" x14ac:dyDescent="0.25">
      <c r="A3044" s="5" t="s">
        <v>6274</v>
      </c>
      <c r="B3044" s="5" t="s">
        <v>3582</v>
      </c>
      <c r="C3044" s="5" t="s">
        <v>849</v>
      </c>
      <c r="D3044" s="5" t="s">
        <v>3583</v>
      </c>
      <c r="E3044" s="5" t="s">
        <v>3584</v>
      </c>
      <c r="F3044" s="5" t="s">
        <v>853</v>
      </c>
      <c r="G3044" s="5" t="s">
        <v>3603</v>
      </c>
      <c r="H3044" s="51">
        <v>0</v>
      </c>
      <c r="I3044" s="22">
        <v>0</v>
      </c>
      <c r="J3044" s="22">
        <v>0</v>
      </c>
      <c r="K3044" s="22">
        <v>851.42</v>
      </c>
      <c r="L3044" s="47">
        <v>1000</v>
      </c>
      <c r="M3044" s="22">
        <v>0</v>
      </c>
      <c r="N3044" s="22">
        <v>0</v>
      </c>
    </row>
    <row r="3045" spans="1:14" hidden="1" x14ac:dyDescent="0.25">
      <c r="A3045" s="5" t="s">
        <v>6274</v>
      </c>
      <c r="B3045" s="5" t="s">
        <v>3586</v>
      </c>
      <c r="C3045" s="5" t="s">
        <v>849</v>
      </c>
      <c r="D3045" s="5" t="s">
        <v>3583</v>
      </c>
      <c r="E3045" s="5" t="s">
        <v>3584</v>
      </c>
      <c r="F3045" s="5" t="s">
        <v>853</v>
      </c>
      <c r="G3045" s="5" t="s">
        <v>3603</v>
      </c>
      <c r="H3045" s="51">
        <v>0</v>
      </c>
      <c r="I3045" s="22">
        <v>0</v>
      </c>
      <c r="J3045" s="22">
        <v>0</v>
      </c>
      <c r="K3045" s="22">
        <v>832.95</v>
      </c>
      <c r="L3045" s="47">
        <v>1000</v>
      </c>
      <c r="M3045" s="22">
        <v>0</v>
      </c>
      <c r="N3045" s="22">
        <v>0</v>
      </c>
    </row>
    <row r="3046" spans="1:14" hidden="1" x14ac:dyDescent="0.25">
      <c r="A3046" s="5" t="s">
        <v>6275</v>
      </c>
      <c r="B3046" s="5" t="s">
        <v>3582</v>
      </c>
      <c r="C3046" s="5" t="s">
        <v>849</v>
      </c>
      <c r="D3046" s="5" t="s">
        <v>3583</v>
      </c>
      <c r="E3046" s="5" t="s">
        <v>3584</v>
      </c>
      <c r="F3046" s="5" t="s">
        <v>853</v>
      </c>
      <c r="G3046" s="5" t="s">
        <v>3603</v>
      </c>
      <c r="H3046" s="51">
        <v>0</v>
      </c>
      <c r="I3046" s="22">
        <v>0</v>
      </c>
      <c r="J3046" s="22">
        <v>0</v>
      </c>
      <c r="K3046" s="22">
        <v>364.85</v>
      </c>
      <c r="L3046" s="47">
        <v>1000</v>
      </c>
      <c r="M3046" s="22">
        <v>0</v>
      </c>
      <c r="N3046" s="22">
        <v>0</v>
      </c>
    </row>
    <row r="3047" spans="1:14" hidden="1" x14ac:dyDescent="0.25">
      <c r="A3047" s="5" t="s">
        <v>6275</v>
      </c>
      <c r="B3047" s="5" t="s">
        <v>3586</v>
      </c>
      <c r="C3047" s="5" t="s">
        <v>849</v>
      </c>
      <c r="D3047" s="5" t="s">
        <v>3583</v>
      </c>
      <c r="E3047" s="5" t="s">
        <v>3584</v>
      </c>
      <c r="F3047" s="5" t="s">
        <v>853</v>
      </c>
      <c r="G3047" s="5" t="s">
        <v>3603</v>
      </c>
      <c r="H3047" s="51">
        <v>0</v>
      </c>
      <c r="I3047" s="22">
        <v>0</v>
      </c>
      <c r="J3047" s="22">
        <v>0</v>
      </c>
      <c r="K3047" s="22">
        <v>350.82</v>
      </c>
      <c r="L3047" s="47">
        <v>1000</v>
      </c>
      <c r="M3047" s="22">
        <v>0</v>
      </c>
      <c r="N3047" s="22">
        <v>0</v>
      </c>
    </row>
    <row r="3048" spans="1:14" hidden="1" x14ac:dyDescent="0.25">
      <c r="A3048" s="5" t="s">
        <v>6276</v>
      </c>
      <c r="B3048" s="5" t="s">
        <v>3582</v>
      </c>
      <c r="C3048" s="5" t="s">
        <v>849</v>
      </c>
      <c r="D3048" s="5" t="s">
        <v>3583</v>
      </c>
      <c r="E3048" s="5" t="s">
        <v>3584</v>
      </c>
      <c r="F3048" s="5" t="s">
        <v>853</v>
      </c>
      <c r="G3048" s="5" t="s">
        <v>3603</v>
      </c>
      <c r="H3048" s="51">
        <v>0</v>
      </c>
      <c r="I3048" s="22">
        <v>0</v>
      </c>
      <c r="J3048" s="22">
        <v>0</v>
      </c>
      <c r="K3048" s="22">
        <v>850.44</v>
      </c>
      <c r="L3048" s="47">
        <v>1000</v>
      </c>
      <c r="M3048" s="22">
        <v>0</v>
      </c>
      <c r="N3048" s="22">
        <v>0</v>
      </c>
    </row>
    <row r="3049" spans="1:14" hidden="1" x14ac:dyDescent="0.25">
      <c r="A3049" s="5" t="s">
        <v>6277</v>
      </c>
      <c r="B3049" s="5" t="s">
        <v>3582</v>
      </c>
      <c r="C3049" s="5" t="s">
        <v>849</v>
      </c>
      <c r="D3049" s="5" t="s">
        <v>3583</v>
      </c>
      <c r="E3049" s="5" t="s">
        <v>3584</v>
      </c>
      <c r="F3049" s="5" t="s">
        <v>853</v>
      </c>
      <c r="G3049" s="5" t="s">
        <v>3603</v>
      </c>
      <c r="H3049" s="51">
        <v>0</v>
      </c>
      <c r="I3049" s="22">
        <v>0</v>
      </c>
      <c r="J3049" s="22">
        <v>0</v>
      </c>
      <c r="K3049" s="22">
        <v>916.39</v>
      </c>
      <c r="L3049" s="47">
        <v>1000</v>
      </c>
      <c r="M3049" s="22">
        <v>0</v>
      </c>
      <c r="N3049" s="22">
        <v>0</v>
      </c>
    </row>
    <row r="3050" spans="1:14" hidden="1" x14ac:dyDescent="0.25">
      <c r="A3050" s="5" t="s">
        <v>6277</v>
      </c>
      <c r="B3050" s="5" t="s">
        <v>3586</v>
      </c>
      <c r="C3050" s="5" t="s">
        <v>849</v>
      </c>
      <c r="D3050" s="5" t="s">
        <v>3583</v>
      </c>
      <c r="E3050" s="5" t="s">
        <v>3584</v>
      </c>
      <c r="F3050" s="5" t="s">
        <v>853</v>
      </c>
      <c r="G3050" s="5" t="s">
        <v>3603</v>
      </c>
      <c r="H3050" s="51">
        <v>0</v>
      </c>
      <c r="I3050" s="22">
        <v>0</v>
      </c>
      <c r="J3050" s="22">
        <v>0</v>
      </c>
      <c r="K3050" s="22">
        <v>883.99</v>
      </c>
      <c r="L3050" s="47">
        <v>1000</v>
      </c>
      <c r="M3050" s="22">
        <v>0</v>
      </c>
      <c r="N3050" s="22">
        <v>0</v>
      </c>
    </row>
    <row r="3051" spans="1:14" hidden="1" x14ac:dyDescent="0.25">
      <c r="A3051" s="5" t="s">
        <v>6278</v>
      </c>
      <c r="B3051" s="5" t="s">
        <v>3586</v>
      </c>
      <c r="C3051" s="5" t="s">
        <v>849</v>
      </c>
      <c r="D3051" s="5" t="s">
        <v>3583</v>
      </c>
      <c r="E3051" s="5" t="s">
        <v>3584</v>
      </c>
      <c r="F3051" s="5" t="s">
        <v>853</v>
      </c>
      <c r="G3051" s="5" t="s">
        <v>3588</v>
      </c>
      <c r="H3051" s="51">
        <v>0</v>
      </c>
      <c r="I3051" s="22">
        <v>0</v>
      </c>
      <c r="J3051" s="22">
        <v>61.75</v>
      </c>
      <c r="K3051" s="22">
        <v>62.57</v>
      </c>
      <c r="L3051" s="47">
        <v>1000</v>
      </c>
      <c r="M3051" s="22">
        <v>0</v>
      </c>
      <c r="N3051" s="22">
        <v>0</v>
      </c>
    </row>
    <row r="3052" spans="1:14" hidden="1" x14ac:dyDescent="0.25">
      <c r="A3052" s="5" t="s">
        <v>6278</v>
      </c>
      <c r="B3052" s="5" t="s">
        <v>3592</v>
      </c>
      <c r="C3052" s="5" t="s">
        <v>849</v>
      </c>
      <c r="D3052" s="5" t="s">
        <v>3583</v>
      </c>
      <c r="E3052" s="5" t="s">
        <v>3584</v>
      </c>
      <c r="F3052" s="5" t="s">
        <v>853</v>
      </c>
      <c r="G3052" s="5" t="s">
        <v>3588</v>
      </c>
      <c r="H3052" s="51">
        <v>0</v>
      </c>
      <c r="I3052" s="22">
        <v>0</v>
      </c>
      <c r="J3052" s="22">
        <v>48</v>
      </c>
      <c r="K3052" s="22">
        <v>52.14</v>
      </c>
      <c r="L3052" s="47">
        <v>1000</v>
      </c>
      <c r="M3052" s="22">
        <v>0</v>
      </c>
      <c r="N3052" s="22">
        <v>0</v>
      </c>
    </row>
    <row r="3053" spans="1:14" hidden="1" x14ac:dyDescent="0.25">
      <c r="A3053" s="5" t="s">
        <v>6279</v>
      </c>
      <c r="B3053" s="5" t="s">
        <v>3586</v>
      </c>
      <c r="C3053" s="5" t="s">
        <v>849</v>
      </c>
      <c r="D3053" s="5" t="s">
        <v>3583</v>
      </c>
      <c r="E3053" s="5" t="s">
        <v>3584</v>
      </c>
      <c r="F3053" s="5" t="s">
        <v>853</v>
      </c>
      <c r="G3053" s="5" t="s">
        <v>3588</v>
      </c>
      <c r="H3053" s="51">
        <v>0</v>
      </c>
      <c r="I3053" s="22">
        <v>0</v>
      </c>
      <c r="J3053" s="22">
        <v>62.74</v>
      </c>
      <c r="K3053" s="22">
        <v>62.28</v>
      </c>
      <c r="L3053" s="47">
        <v>1000</v>
      </c>
      <c r="M3053" s="22">
        <v>0</v>
      </c>
      <c r="N3053" s="22">
        <v>0</v>
      </c>
    </row>
    <row r="3054" spans="1:14" hidden="1" x14ac:dyDescent="0.25">
      <c r="A3054" s="5" t="s">
        <v>6279</v>
      </c>
      <c r="B3054" s="5" t="s">
        <v>3592</v>
      </c>
      <c r="C3054" s="5" t="s">
        <v>849</v>
      </c>
      <c r="D3054" s="5" t="s">
        <v>3583</v>
      </c>
      <c r="E3054" s="5" t="s">
        <v>3584</v>
      </c>
      <c r="F3054" s="5" t="s">
        <v>853</v>
      </c>
      <c r="G3054" s="5" t="s">
        <v>3588</v>
      </c>
      <c r="H3054" s="51">
        <v>0</v>
      </c>
      <c r="I3054" s="22">
        <v>0</v>
      </c>
      <c r="J3054" s="22">
        <v>47.01</v>
      </c>
      <c r="K3054" s="22">
        <v>51.07</v>
      </c>
      <c r="L3054" s="47">
        <v>1000</v>
      </c>
      <c r="M3054" s="22">
        <v>0</v>
      </c>
      <c r="N3054" s="22">
        <v>0</v>
      </c>
    </row>
    <row r="3055" spans="1:14" hidden="1" x14ac:dyDescent="0.25">
      <c r="A3055" s="5" t="s">
        <v>6280</v>
      </c>
      <c r="B3055" s="5" t="s">
        <v>3582</v>
      </c>
      <c r="C3055" s="5" t="s">
        <v>849</v>
      </c>
      <c r="D3055" s="5" t="s">
        <v>3583</v>
      </c>
      <c r="E3055" s="5" t="s">
        <v>3584</v>
      </c>
      <c r="F3055" s="5" t="s">
        <v>853</v>
      </c>
      <c r="G3055" s="5" t="s">
        <v>3588</v>
      </c>
      <c r="H3055" s="51">
        <v>0</v>
      </c>
      <c r="I3055" s="22">
        <v>0</v>
      </c>
      <c r="J3055" s="22">
        <v>76.290000000000006</v>
      </c>
      <c r="K3055" s="22">
        <v>82.88</v>
      </c>
      <c r="L3055" s="47">
        <v>1000</v>
      </c>
      <c r="M3055" s="22">
        <v>0</v>
      </c>
      <c r="N3055" s="22">
        <v>0</v>
      </c>
    </row>
    <row r="3056" spans="1:14" hidden="1" x14ac:dyDescent="0.25">
      <c r="A3056" s="5" t="s">
        <v>6280</v>
      </c>
      <c r="B3056" s="5" t="s">
        <v>3586</v>
      </c>
      <c r="C3056" s="5" t="s">
        <v>849</v>
      </c>
      <c r="D3056" s="5" t="s">
        <v>3583</v>
      </c>
      <c r="E3056" s="5" t="s">
        <v>3584</v>
      </c>
      <c r="F3056" s="5" t="s">
        <v>853</v>
      </c>
      <c r="G3056" s="5" t="s">
        <v>3588</v>
      </c>
      <c r="H3056" s="51">
        <v>0</v>
      </c>
      <c r="I3056" s="22">
        <v>0</v>
      </c>
      <c r="J3056" s="22">
        <v>65.14</v>
      </c>
      <c r="K3056" s="22">
        <v>70.760000000000005</v>
      </c>
      <c r="L3056" s="47">
        <v>1000</v>
      </c>
      <c r="M3056" s="22">
        <v>0</v>
      </c>
      <c r="N3056" s="22">
        <v>0</v>
      </c>
    </row>
    <row r="3057" spans="1:14" hidden="1" x14ac:dyDescent="0.25">
      <c r="A3057" s="5" t="s">
        <v>6281</v>
      </c>
      <c r="B3057" s="5" t="s">
        <v>3582</v>
      </c>
      <c r="C3057" s="5" t="s">
        <v>849</v>
      </c>
      <c r="D3057" s="5" t="s">
        <v>3583</v>
      </c>
      <c r="E3057" s="5" t="s">
        <v>3584</v>
      </c>
      <c r="F3057" s="5" t="s">
        <v>853</v>
      </c>
      <c r="G3057" s="5" t="s">
        <v>3588</v>
      </c>
      <c r="H3057" s="51">
        <v>0</v>
      </c>
      <c r="I3057" s="22">
        <v>0</v>
      </c>
      <c r="J3057" s="22">
        <v>82.36</v>
      </c>
      <c r="K3057" s="22">
        <v>89.47</v>
      </c>
      <c r="L3057" s="47">
        <v>1000</v>
      </c>
      <c r="M3057" s="22">
        <v>0</v>
      </c>
      <c r="N3057" s="22">
        <v>0</v>
      </c>
    </row>
    <row r="3058" spans="1:14" hidden="1" x14ac:dyDescent="0.25">
      <c r="A3058" s="5" t="s">
        <v>6281</v>
      </c>
      <c r="B3058" s="5" t="s">
        <v>3586</v>
      </c>
      <c r="C3058" s="5" t="s">
        <v>849</v>
      </c>
      <c r="D3058" s="5" t="s">
        <v>3583</v>
      </c>
      <c r="E3058" s="5" t="s">
        <v>3584</v>
      </c>
      <c r="F3058" s="5" t="s">
        <v>853</v>
      </c>
      <c r="G3058" s="5" t="s">
        <v>3588</v>
      </c>
      <c r="H3058" s="51">
        <v>0</v>
      </c>
      <c r="I3058" s="22">
        <v>0</v>
      </c>
      <c r="J3058" s="22">
        <v>88.06</v>
      </c>
      <c r="K3058" s="22">
        <v>95.66</v>
      </c>
      <c r="L3058" s="47">
        <v>1000</v>
      </c>
      <c r="M3058" s="22">
        <v>0</v>
      </c>
      <c r="N3058" s="22">
        <v>0</v>
      </c>
    </row>
    <row r="3059" spans="1:14" hidden="1" x14ac:dyDescent="0.25">
      <c r="A3059" s="5" t="s">
        <v>6282</v>
      </c>
      <c r="B3059" s="5" t="s">
        <v>3582</v>
      </c>
      <c r="C3059" s="5" t="s">
        <v>849</v>
      </c>
      <c r="D3059" s="5" t="s">
        <v>3583</v>
      </c>
      <c r="E3059" s="5" t="s">
        <v>3584</v>
      </c>
      <c r="F3059" s="5" t="s">
        <v>853</v>
      </c>
      <c r="G3059" s="5" t="s">
        <v>3603</v>
      </c>
      <c r="H3059" s="51">
        <v>0</v>
      </c>
      <c r="I3059" s="22">
        <v>0</v>
      </c>
      <c r="J3059" s="22">
        <v>0</v>
      </c>
      <c r="K3059" s="22">
        <v>1516.16</v>
      </c>
      <c r="L3059" s="47">
        <v>1000</v>
      </c>
      <c r="M3059" s="22">
        <v>0</v>
      </c>
      <c r="N3059" s="22">
        <v>0</v>
      </c>
    </row>
    <row r="3060" spans="1:14" hidden="1" x14ac:dyDescent="0.25">
      <c r="A3060" s="5" t="s">
        <v>6282</v>
      </c>
      <c r="B3060" s="5" t="s">
        <v>3586</v>
      </c>
      <c r="C3060" s="5" t="s">
        <v>849</v>
      </c>
      <c r="D3060" s="5" t="s">
        <v>3583</v>
      </c>
      <c r="E3060" s="5" t="s">
        <v>3584</v>
      </c>
      <c r="F3060" s="5" t="s">
        <v>853</v>
      </c>
      <c r="G3060" s="5" t="s">
        <v>3603</v>
      </c>
      <c r="H3060" s="51">
        <v>0</v>
      </c>
      <c r="I3060" s="22">
        <v>0</v>
      </c>
      <c r="J3060" s="22">
        <v>0</v>
      </c>
      <c r="K3060" s="22">
        <v>1505.01</v>
      </c>
      <c r="L3060" s="47">
        <v>1000</v>
      </c>
      <c r="M3060" s="22">
        <v>0</v>
      </c>
      <c r="N3060" s="22">
        <v>0</v>
      </c>
    </row>
    <row r="3061" spans="1:14" hidden="1" x14ac:dyDescent="0.25">
      <c r="A3061" s="5" t="s">
        <v>6283</v>
      </c>
      <c r="B3061" s="5" t="s">
        <v>3582</v>
      </c>
      <c r="C3061" s="5" t="s">
        <v>849</v>
      </c>
      <c r="D3061" s="5" t="s">
        <v>3583</v>
      </c>
      <c r="E3061" s="5" t="s">
        <v>3584</v>
      </c>
      <c r="F3061" s="5" t="s">
        <v>853</v>
      </c>
      <c r="G3061" s="5" t="s">
        <v>3603</v>
      </c>
      <c r="H3061" s="51">
        <v>0</v>
      </c>
      <c r="I3061" s="22">
        <v>0</v>
      </c>
      <c r="J3061" s="22">
        <v>0</v>
      </c>
      <c r="K3061" s="22">
        <v>1432.53</v>
      </c>
      <c r="L3061" s="47">
        <v>1000</v>
      </c>
      <c r="M3061" s="22">
        <v>0</v>
      </c>
      <c r="N3061" s="22">
        <v>0</v>
      </c>
    </row>
    <row r="3062" spans="1:14" hidden="1" x14ac:dyDescent="0.25">
      <c r="A3062" s="5" t="s">
        <v>6283</v>
      </c>
      <c r="B3062" s="5" t="s">
        <v>3586</v>
      </c>
      <c r="C3062" s="5" t="s">
        <v>849</v>
      </c>
      <c r="D3062" s="5" t="s">
        <v>3583</v>
      </c>
      <c r="E3062" s="5" t="s">
        <v>3584</v>
      </c>
      <c r="F3062" s="5" t="s">
        <v>853</v>
      </c>
      <c r="G3062" s="5" t="s">
        <v>3603</v>
      </c>
      <c r="H3062" s="51">
        <v>0</v>
      </c>
      <c r="I3062" s="22">
        <v>0</v>
      </c>
      <c r="J3062" s="22">
        <v>0</v>
      </c>
      <c r="K3062" s="22">
        <v>1456.25</v>
      </c>
      <c r="L3062" s="47">
        <v>1000</v>
      </c>
      <c r="M3062" s="22">
        <v>0</v>
      </c>
      <c r="N3062" s="22">
        <v>0</v>
      </c>
    </row>
    <row r="3063" spans="1:14" hidden="1" x14ac:dyDescent="0.25">
      <c r="A3063" s="5" t="s">
        <v>6284</v>
      </c>
      <c r="B3063" s="5" t="s">
        <v>3582</v>
      </c>
      <c r="C3063" s="5" t="s">
        <v>849</v>
      </c>
      <c r="D3063" s="5" t="s">
        <v>3583</v>
      </c>
      <c r="E3063" s="5" t="s">
        <v>3584</v>
      </c>
      <c r="F3063" s="5" t="s">
        <v>853</v>
      </c>
      <c r="G3063" s="5" t="s">
        <v>3588</v>
      </c>
      <c r="H3063" s="51">
        <v>0</v>
      </c>
      <c r="I3063" s="22">
        <v>0</v>
      </c>
      <c r="J3063" s="22">
        <v>63.37</v>
      </c>
      <c r="K3063" s="22">
        <v>68.84</v>
      </c>
      <c r="L3063" s="47">
        <v>1000</v>
      </c>
      <c r="M3063" s="22">
        <v>0</v>
      </c>
      <c r="N3063" s="22">
        <v>0</v>
      </c>
    </row>
    <row r="3064" spans="1:14" hidden="1" x14ac:dyDescent="0.25">
      <c r="A3064" s="5" t="s">
        <v>6284</v>
      </c>
      <c r="B3064" s="5" t="s">
        <v>3586</v>
      </c>
      <c r="C3064" s="5" t="s">
        <v>849</v>
      </c>
      <c r="D3064" s="5" t="s">
        <v>3583</v>
      </c>
      <c r="E3064" s="5" t="s">
        <v>3584</v>
      </c>
      <c r="F3064" s="5" t="s">
        <v>853</v>
      </c>
      <c r="G3064" s="5" t="s">
        <v>3588</v>
      </c>
      <c r="H3064" s="51">
        <v>0</v>
      </c>
      <c r="I3064" s="22">
        <v>0</v>
      </c>
      <c r="J3064" s="22">
        <v>90.37</v>
      </c>
      <c r="K3064" s="22">
        <v>95.74</v>
      </c>
      <c r="L3064" s="47">
        <v>1000</v>
      </c>
      <c r="M3064" s="22">
        <v>0</v>
      </c>
      <c r="N3064" s="22">
        <v>0</v>
      </c>
    </row>
    <row r="3065" spans="1:14" hidden="1" x14ac:dyDescent="0.25">
      <c r="A3065" s="5" t="s">
        <v>6285</v>
      </c>
      <c r="B3065" s="5" t="s">
        <v>3582</v>
      </c>
      <c r="C3065" s="5" t="s">
        <v>849</v>
      </c>
      <c r="D3065" s="5" t="s">
        <v>3583</v>
      </c>
      <c r="E3065" s="5" t="s">
        <v>3584</v>
      </c>
      <c r="F3065" s="5" t="s">
        <v>853</v>
      </c>
      <c r="G3065" s="5" t="s">
        <v>3588</v>
      </c>
      <c r="H3065" s="51">
        <v>0</v>
      </c>
      <c r="I3065" s="22">
        <v>0</v>
      </c>
      <c r="J3065" s="22">
        <v>66.62</v>
      </c>
      <c r="K3065" s="22">
        <v>72.38</v>
      </c>
      <c r="L3065" s="47">
        <v>1000</v>
      </c>
      <c r="M3065" s="22">
        <v>0</v>
      </c>
      <c r="N3065" s="22">
        <v>0</v>
      </c>
    </row>
    <row r="3066" spans="1:14" hidden="1" x14ac:dyDescent="0.25">
      <c r="A3066" s="5" t="s">
        <v>6285</v>
      </c>
      <c r="B3066" s="5" t="s">
        <v>3586</v>
      </c>
      <c r="C3066" s="5" t="s">
        <v>849</v>
      </c>
      <c r="D3066" s="5" t="s">
        <v>3583</v>
      </c>
      <c r="E3066" s="5" t="s">
        <v>3584</v>
      </c>
      <c r="F3066" s="5" t="s">
        <v>853</v>
      </c>
      <c r="G3066" s="5" t="s">
        <v>3588</v>
      </c>
      <c r="H3066" s="51">
        <v>0</v>
      </c>
      <c r="I3066" s="22">
        <v>0</v>
      </c>
      <c r="J3066" s="22">
        <v>87.33</v>
      </c>
      <c r="K3066" s="22">
        <v>92.11</v>
      </c>
      <c r="L3066" s="47">
        <v>1000</v>
      </c>
      <c r="M3066" s="22">
        <v>0</v>
      </c>
      <c r="N3066" s="22">
        <v>0</v>
      </c>
    </row>
    <row r="3067" spans="1:14" hidden="1" x14ac:dyDescent="0.25">
      <c r="A3067" s="5" t="s">
        <v>6286</v>
      </c>
      <c r="B3067" s="5" t="s">
        <v>3596</v>
      </c>
      <c r="C3067" s="5" t="s">
        <v>849</v>
      </c>
      <c r="D3067" s="5" t="s">
        <v>3583</v>
      </c>
      <c r="E3067" s="5" t="s">
        <v>3584</v>
      </c>
      <c r="F3067" s="5" t="s">
        <v>853</v>
      </c>
      <c r="G3067" s="5" t="s">
        <v>3603</v>
      </c>
      <c r="H3067" s="51">
        <v>0</v>
      </c>
      <c r="I3067" s="22">
        <v>0</v>
      </c>
      <c r="J3067" s="22">
        <v>0</v>
      </c>
      <c r="K3067" s="22">
        <v>1828.56</v>
      </c>
      <c r="L3067" s="47">
        <v>1000</v>
      </c>
      <c r="M3067" s="22">
        <v>0</v>
      </c>
      <c r="N3067" s="22">
        <v>0</v>
      </c>
    </row>
    <row r="3068" spans="1:14" hidden="1" x14ac:dyDescent="0.25">
      <c r="A3068" s="5" t="s">
        <v>6287</v>
      </c>
      <c r="B3068" s="5" t="s">
        <v>3582</v>
      </c>
      <c r="C3068" s="5" t="s">
        <v>849</v>
      </c>
      <c r="D3068" s="5" t="s">
        <v>3583</v>
      </c>
      <c r="E3068" s="5" t="s">
        <v>3584</v>
      </c>
      <c r="F3068" s="5" t="s">
        <v>853</v>
      </c>
      <c r="G3068" s="5" t="s">
        <v>3588</v>
      </c>
      <c r="H3068" s="51">
        <v>0</v>
      </c>
      <c r="I3068" s="22">
        <v>0</v>
      </c>
      <c r="J3068" s="22">
        <v>13.51</v>
      </c>
      <c r="K3068" s="22">
        <v>14.68</v>
      </c>
      <c r="L3068" s="47">
        <v>1000</v>
      </c>
      <c r="M3068" s="22">
        <v>0</v>
      </c>
      <c r="N3068" s="22">
        <v>0</v>
      </c>
    </row>
    <row r="3069" spans="1:14" hidden="1" x14ac:dyDescent="0.25">
      <c r="A3069" s="5" t="s">
        <v>6288</v>
      </c>
      <c r="B3069" s="5" t="s">
        <v>3596</v>
      </c>
      <c r="C3069" s="5" t="s">
        <v>849</v>
      </c>
      <c r="D3069" s="5" t="s">
        <v>3583</v>
      </c>
      <c r="E3069" s="5" t="s">
        <v>3584</v>
      </c>
      <c r="F3069" s="5" t="s">
        <v>853</v>
      </c>
      <c r="G3069" s="5" t="s">
        <v>3588</v>
      </c>
      <c r="H3069" s="51">
        <v>0</v>
      </c>
      <c r="I3069" s="22">
        <v>0</v>
      </c>
      <c r="J3069" s="22">
        <v>282.02</v>
      </c>
      <c r="K3069" s="22">
        <v>306.37</v>
      </c>
      <c r="L3069" s="47">
        <v>1000</v>
      </c>
      <c r="M3069" s="22">
        <v>0</v>
      </c>
      <c r="N3069" s="22">
        <v>0</v>
      </c>
    </row>
    <row r="3070" spans="1:14" hidden="1" x14ac:dyDescent="0.25">
      <c r="A3070" s="5" t="s">
        <v>6289</v>
      </c>
      <c r="B3070" s="5" t="s">
        <v>3596</v>
      </c>
      <c r="C3070" s="5" t="s">
        <v>849</v>
      </c>
      <c r="D3070" s="5" t="s">
        <v>3583</v>
      </c>
      <c r="E3070" s="5" t="s">
        <v>3584</v>
      </c>
      <c r="F3070" s="5" t="s">
        <v>853</v>
      </c>
      <c r="G3070" s="5" t="s">
        <v>3588</v>
      </c>
      <c r="H3070" s="51">
        <v>0</v>
      </c>
      <c r="I3070" s="22">
        <v>0</v>
      </c>
      <c r="J3070" s="22">
        <v>234.99</v>
      </c>
      <c r="K3070" s="22">
        <v>255.28</v>
      </c>
      <c r="L3070" s="47">
        <v>1000</v>
      </c>
      <c r="M3070" s="22">
        <v>0</v>
      </c>
      <c r="N3070" s="22">
        <v>0</v>
      </c>
    </row>
    <row r="3071" spans="1:14" hidden="1" x14ac:dyDescent="0.25">
      <c r="A3071" s="5" t="s">
        <v>6290</v>
      </c>
      <c r="B3071" s="5" t="s">
        <v>3586</v>
      </c>
      <c r="C3071" s="5" t="s">
        <v>849</v>
      </c>
      <c r="D3071" s="5" t="s">
        <v>3583</v>
      </c>
      <c r="E3071" s="5" t="s">
        <v>3584</v>
      </c>
      <c r="F3071" s="5" t="s">
        <v>853</v>
      </c>
      <c r="G3071" s="5" t="s">
        <v>3603</v>
      </c>
      <c r="H3071" s="51">
        <v>0</v>
      </c>
      <c r="I3071" s="22">
        <v>0</v>
      </c>
      <c r="J3071" s="22">
        <v>0</v>
      </c>
      <c r="K3071" s="22">
        <v>1421.28</v>
      </c>
      <c r="L3071" s="47">
        <v>1000</v>
      </c>
      <c r="M3071" s="22">
        <v>0</v>
      </c>
      <c r="N3071" s="22">
        <v>0</v>
      </c>
    </row>
    <row r="3072" spans="1:14" hidden="1" x14ac:dyDescent="0.25">
      <c r="A3072" s="5" t="s">
        <v>6291</v>
      </c>
      <c r="B3072" s="5" t="s">
        <v>3586</v>
      </c>
      <c r="C3072" s="5" t="s">
        <v>849</v>
      </c>
      <c r="D3072" s="5" t="s">
        <v>3583</v>
      </c>
      <c r="E3072" s="5" t="s">
        <v>3584</v>
      </c>
      <c r="F3072" s="5" t="s">
        <v>853</v>
      </c>
      <c r="G3072" s="5" t="s">
        <v>3603</v>
      </c>
      <c r="H3072" s="51">
        <v>0</v>
      </c>
      <c r="I3072" s="22">
        <v>0</v>
      </c>
      <c r="J3072" s="22">
        <v>0</v>
      </c>
      <c r="K3072" s="22">
        <v>1327.85</v>
      </c>
      <c r="L3072" s="47">
        <v>1000</v>
      </c>
      <c r="M3072" s="22">
        <v>0</v>
      </c>
      <c r="N3072" s="22">
        <v>0</v>
      </c>
    </row>
    <row r="3073" spans="1:14" hidden="1" x14ac:dyDescent="0.25">
      <c r="A3073" s="5" t="s">
        <v>6292</v>
      </c>
      <c r="B3073" s="5" t="s">
        <v>3586</v>
      </c>
      <c r="C3073" s="5" t="s">
        <v>849</v>
      </c>
      <c r="D3073" s="5" t="s">
        <v>3583</v>
      </c>
      <c r="E3073" s="5" t="s">
        <v>3584</v>
      </c>
      <c r="F3073" s="5" t="s">
        <v>853</v>
      </c>
      <c r="G3073" s="5" t="s">
        <v>3588</v>
      </c>
      <c r="H3073" s="51">
        <v>0</v>
      </c>
      <c r="I3073" s="22">
        <v>0</v>
      </c>
      <c r="J3073" s="22">
        <v>235.82</v>
      </c>
      <c r="K3073" s="22">
        <v>248.72</v>
      </c>
      <c r="L3073" s="47">
        <v>1000</v>
      </c>
      <c r="M3073" s="22">
        <v>0</v>
      </c>
      <c r="N3073" s="22">
        <v>0</v>
      </c>
    </row>
    <row r="3074" spans="1:14" x14ac:dyDescent="0.25">
      <c r="A3074" s="5" t="s">
        <v>6293</v>
      </c>
      <c r="B3074" s="5" t="s">
        <v>3590</v>
      </c>
      <c r="C3074" s="5" t="s">
        <v>849</v>
      </c>
      <c r="D3074" s="5" t="s">
        <v>3583</v>
      </c>
      <c r="E3074" s="5" t="s">
        <v>3584</v>
      </c>
      <c r="F3074" s="5" t="s">
        <v>853</v>
      </c>
      <c r="G3074" s="5" t="s">
        <v>3585</v>
      </c>
      <c r="H3074" s="51">
        <v>0</v>
      </c>
      <c r="I3074" s="22">
        <v>0</v>
      </c>
      <c r="J3074" s="22">
        <v>4460.26</v>
      </c>
      <c r="K3074" s="22">
        <v>4845.46</v>
      </c>
      <c r="L3074" s="47">
        <v>1000</v>
      </c>
      <c r="M3074" s="22">
        <v>0</v>
      </c>
      <c r="N3074" s="22">
        <v>0</v>
      </c>
    </row>
    <row r="3075" spans="1:14" x14ac:dyDescent="0.25">
      <c r="A3075" s="5" t="s">
        <v>6294</v>
      </c>
      <c r="B3075" s="5" t="s">
        <v>3590</v>
      </c>
      <c r="C3075" s="5" t="s">
        <v>849</v>
      </c>
      <c r="D3075" s="5" t="s">
        <v>3583</v>
      </c>
      <c r="E3075" s="5" t="s">
        <v>3584</v>
      </c>
      <c r="F3075" s="5" t="s">
        <v>851</v>
      </c>
      <c r="G3075" s="5" t="s">
        <v>3585</v>
      </c>
      <c r="H3075" s="51">
        <v>0</v>
      </c>
      <c r="I3075" s="22">
        <v>0</v>
      </c>
      <c r="J3075" s="22">
        <v>4249.66</v>
      </c>
      <c r="K3075" s="22">
        <v>4286.21</v>
      </c>
      <c r="L3075" s="47">
        <v>1000</v>
      </c>
      <c r="M3075" s="22">
        <v>0</v>
      </c>
      <c r="N3075" s="22">
        <v>0</v>
      </c>
    </row>
    <row r="3076" spans="1:14" x14ac:dyDescent="0.25">
      <c r="A3076" s="5" t="s">
        <v>6295</v>
      </c>
      <c r="B3076" s="5" t="s">
        <v>3590</v>
      </c>
      <c r="C3076" s="5" t="s">
        <v>849</v>
      </c>
      <c r="D3076" s="5" t="s">
        <v>3583</v>
      </c>
      <c r="E3076" s="5" t="s">
        <v>3584</v>
      </c>
      <c r="F3076" s="5" t="s">
        <v>851</v>
      </c>
      <c r="G3076" s="5" t="s">
        <v>3585</v>
      </c>
      <c r="H3076" s="51">
        <v>0</v>
      </c>
      <c r="I3076" s="22">
        <v>0</v>
      </c>
      <c r="J3076" s="22">
        <v>3371.47</v>
      </c>
      <c r="K3076" s="22">
        <v>3400.46</v>
      </c>
      <c r="L3076" s="47">
        <v>1000</v>
      </c>
      <c r="M3076" s="22">
        <v>0</v>
      </c>
      <c r="N3076" s="22">
        <v>0</v>
      </c>
    </row>
    <row r="3077" spans="1:14" hidden="1" x14ac:dyDescent="0.25">
      <c r="A3077" s="5" t="s">
        <v>6296</v>
      </c>
      <c r="B3077" s="5" t="s">
        <v>3582</v>
      </c>
      <c r="C3077" s="5" t="s">
        <v>849</v>
      </c>
      <c r="D3077" s="5" t="s">
        <v>3583</v>
      </c>
      <c r="E3077" s="5" t="s">
        <v>3584</v>
      </c>
      <c r="F3077" s="5" t="s">
        <v>853</v>
      </c>
      <c r="G3077" s="5" t="s">
        <v>3588</v>
      </c>
      <c r="H3077" s="51">
        <v>0</v>
      </c>
      <c r="I3077" s="22">
        <v>0</v>
      </c>
      <c r="J3077" s="22">
        <v>18.03</v>
      </c>
      <c r="K3077" s="22">
        <v>19.59</v>
      </c>
      <c r="L3077" s="47">
        <v>1000</v>
      </c>
      <c r="M3077" s="22">
        <v>0</v>
      </c>
      <c r="N3077" s="22">
        <v>0</v>
      </c>
    </row>
    <row r="3078" spans="1:14" hidden="1" x14ac:dyDescent="0.25">
      <c r="A3078" s="5" t="s">
        <v>6297</v>
      </c>
      <c r="B3078" s="5" t="s">
        <v>3582</v>
      </c>
      <c r="C3078" s="5" t="s">
        <v>849</v>
      </c>
      <c r="D3078" s="5" t="s">
        <v>3583</v>
      </c>
      <c r="E3078" s="5" t="s">
        <v>3584</v>
      </c>
      <c r="F3078" s="5" t="s">
        <v>853</v>
      </c>
      <c r="G3078" s="5" t="s">
        <v>3588</v>
      </c>
      <c r="H3078" s="51">
        <v>0</v>
      </c>
      <c r="I3078" s="22">
        <v>0</v>
      </c>
      <c r="J3078" s="22">
        <v>0</v>
      </c>
      <c r="K3078" s="22">
        <v>18.28</v>
      </c>
      <c r="L3078" s="47">
        <v>1000</v>
      </c>
      <c r="M3078" s="22">
        <v>0</v>
      </c>
      <c r="N3078" s="22">
        <v>0</v>
      </c>
    </row>
    <row r="3079" spans="1:14" hidden="1" x14ac:dyDescent="0.25">
      <c r="A3079" s="5" t="s">
        <v>6298</v>
      </c>
      <c r="B3079" s="5" t="s">
        <v>3582</v>
      </c>
      <c r="C3079" s="5" t="s">
        <v>849</v>
      </c>
      <c r="D3079" s="5" t="s">
        <v>3583</v>
      </c>
      <c r="E3079" s="5" t="s">
        <v>3584</v>
      </c>
      <c r="F3079" s="5" t="s">
        <v>853</v>
      </c>
      <c r="G3079" s="5" t="s">
        <v>3588</v>
      </c>
      <c r="H3079" s="51">
        <v>0</v>
      </c>
      <c r="I3079" s="22">
        <v>0</v>
      </c>
      <c r="J3079" s="22">
        <v>0</v>
      </c>
      <c r="K3079" s="22">
        <v>240.86</v>
      </c>
      <c r="L3079" s="47">
        <v>1000</v>
      </c>
      <c r="M3079" s="22">
        <v>0</v>
      </c>
      <c r="N3079" s="22">
        <v>0</v>
      </c>
    </row>
    <row r="3080" spans="1:14" hidden="1" x14ac:dyDescent="0.25">
      <c r="A3080" s="5" t="s">
        <v>6299</v>
      </c>
      <c r="B3080" s="5" t="s">
        <v>3586</v>
      </c>
      <c r="C3080" s="5" t="s">
        <v>849</v>
      </c>
      <c r="D3080" s="5" t="s">
        <v>3583</v>
      </c>
      <c r="E3080" s="5" t="s">
        <v>3584</v>
      </c>
      <c r="F3080" s="5" t="s">
        <v>853</v>
      </c>
      <c r="G3080" s="5" t="s">
        <v>3603</v>
      </c>
      <c r="H3080" s="51">
        <v>0</v>
      </c>
      <c r="I3080" s="22">
        <v>0</v>
      </c>
      <c r="J3080" s="22">
        <v>0</v>
      </c>
      <c r="K3080" s="22">
        <v>1556.83</v>
      </c>
      <c r="L3080" s="47">
        <v>1000</v>
      </c>
      <c r="M3080" s="22">
        <v>0</v>
      </c>
      <c r="N3080" s="22">
        <v>0</v>
      </c>
    </row>
    <row r="3081" spans="1:14" x14ac:dyDescent="0.25">
      <c r="A3081" s="5" t="s">
        <v>6300</v>
      </c>
      <c r="B3081" s="5" t="s">
        <v>3590</v>
      </c>
      <c r="C3081" s="5" t="s">
        <v>849</v>
      </c>
      <c r="D3081" s="5" t="s">
        <v>3583</v>
      </c>
      <c r="E3081" s="5" t="s">
        <v>3584</v>
      </c>
      <c r="F3081" s="5" t="s">
        <v>853</v>
      </c>
      <c r="G3081" s="5" t="s">
        <v>3603</v>
      </c>
      <c r="H3081" s="51">
        <v>0</v>
      </c>
      <c r="I3081" s="22">
        <v>0</v>
      </c>
      <c r="J3081" s="22">
        <v>0</v>
      </c>
      <c r="K3081" s="22">
        <v>1295.31</v>
      </c>
      <c r="L3081" s="47">
        <v>1000</v>
      </c>
      <c r="M3081" s="22">
        <v>0</v>
      </c>
      <c r="N3081" s="22">
        <v>0</v>
      </c>
    </row>
    <row r="3082" spans="1:14" hidden="1" x14ac:dyDescent="0.25">
      <c r="A3082" s="5" t="s">
        <v>6301</v>
      </c>
      <c r="B3082" s="5" t="s">
        <v>3582</v>
      </c>
      <c r="C3082" s="5" t="s">
        <v>849</v>
      </c>
      <c r="D3082" s="5" t="s">
        <v>3583</v>
      </c>
      <c r="E3082" s="5" t="s">
        <v>3584</v>
      </c>
      <c r="F3082" s="5" t="s">
        <v>853</v>
      </c>
      <c r="G3082" s="5" t="s">
        <v>3603</v>
      </c>
      <c r="H3082" s="51">
        <v>0</v>
      </c>
      <c r="I3082" s="22">
        <v>0</v>
      </c>
      <c r="J3082" s="22">
        <v>0</v>
      </c>
      <c r="K3082" s="22">
        <v>747.4</v>
      </c>
      <c r="L3082" s="47">
        <v>1000</v>
      </c>
      <c r="M3082" s="22">
        <v>0</v>
      </c>
      <c r="N3082" s="22">
        <v>0</v>
      </c>
    </row>
    <row r="3083" spans="1:14" hidden="1" x14ac:dyDescent="0.25">
      <c r="A3083" s="5" t="s">
        <v>6301</v>
      </c>
      <c r="B3083" s="5" t="s">
        <v>3586</v>
      </c>
      <c r="C3083" s="5" t="s">
        <v>849</v>
      </c>
      <c r="D3083" s="5" t="s">
        <v>3583</v>
      </c>
      <c r="E3083" s="5" t="s">
        <v>3584</v>
      </c>
      <c r="F3083" s="5" t="s">
        <v>853</v>
      </c>
      <c r="G3083" s="5" t="s">
        <v>3603</v>
      </c>
      <c r="H3083" s="51">
        <v>0</v>
      </c>
      <c r="I3083" s="22">
        <v>0</v>
      </c>
      <c r="J3083" s="22">
        <v>0</v>
      </c>
      <c r="K3083" s="22">
        <v>723.04</v>
      </c>
      <c r="L3083" s="47">
        <v>1000</v>
      </c>
      <c r="M3083" s="22">
        <v>0</v>
      </c>
      <c r="N3083" s="22">
        <v>0</v>
      </c>
    </row>
    <row r="3084" spans="1:14" hidden="1" x14ac:dyDescent="0.25">
      <c r="A3084" s="5" t="s">
        <v>6302</v>
      </c>
      <c r="B3084" s="5" t="s">
        <v>3582</v>
      </c>
      <c r="C3084" s="5" t="s">
        <v>849</v>
      </c>
      <c r="D3084" s="5" t="s">
        <v>3583</v>
      </c>
      <c r="E3084" s="5" t="s">
        <v>3584</v>
      </c>
      <c r="F3084" s="5" t="s">
        <v>853</v>
      </c>
      <c r="G3084" s="5" t="s">
        <v>3603</v>
      </c>
      <c r="H3084" s="51">
        <v>0</v>
      </c>
      <c r="I3084" s="22">
        <v>0</v>
      </c>
      <c r="J3084" s="22">
        <v>0</v>
      </c>
      <c r="K3084" s="22">
        <v>488.88</v>
      </c>
      <c r="L3084" s="47">
        <v>1000</v>
      </c>
      <c r="M3084" s="22">
        <v>0</v>
      </c>
      <c r="N3084" s="22">
        <v>0</v>
      </c>
    </row>
    <row r="3085" spans="1:14" hidden="1" x14ac:dyDescent="0.25">
      <c r="A3085" s="5" t="s">
        <v>6302</v>
      </c>
      <c r="B3085" s="5" t="s">
        <v>3586</v>
      </c>
      <c r="C3085" s="5" t="s">
        <v>849</v>
      </c>
      <c r="D3085" s="5" t="s">
        <v>3583</v>
      </c>
      <c r="E3085" s="5" t="s">
        <v>3584</v>
      </c>
      <c r="F3085" s="5" t="s">
        <v>853</v>
      </c>
      <c r="G3085" s="5" t="s">
        <v>3603</v>
      </c>
      <c r="H3085" s="51">
        <v>0</v>
      </c>
      <c r="I3085" s="22">
        <v>0</v>
      </c>
      <c r="J3085" s="22">
        <v>0</v>
      </c>
      <c r="K3085" s="22">
        <v>456.29</v>
      </c>
      <c r="L3085" s="47">
        <v>1000</v>
      </c>
      <c r="M3085" s="22">
        <v>0</v>
      </c>
      <c r="N3085" s="22">
        <v>0</v>
      </c>
    </row>
    <row r="3086" spans="1:14" hidden="1" x14ac:dyDescent="0.25">
      <c r="A3086" s="5" t="s">
        <v>6303</v>
      </c>
      <c r="B3086" s="5" t="s">
        <v>3582</v>
      </c>
      <c r="C3086" s="5" t="s">
        <v>849</v>
      </c>
      <c r="D3086" s="5" t="s">
        <v>3583</v>
      </c>
      <c r="E3086" s="5" t="s">
        <v>3584</v>
      </c>
      <c r="F3086" s="5" t="s">
        <v>853</v>
      </c>
      <c r="G3086" s="5" t="s">
        <v>3588</v>
      </c>
      <c r="H3086" s="51">
        <v>0</v>
      </c>
      <c r="I3086" s="22">
        <v>0</v>
      </c>
      <c r="J3086" s="22">
        <v>4.0599999999999996</v>
      </c>
      <c r="K3086" s="22">
        <v>4.41</v>
      </c>
      <c r="L3086" s="47">
        <v>1000</v>
      </c>
      <c r="M3086" s="22">
        <v>0</v>
      </c>
      <c r="N3086" s="22">
        <v>0</v>
      </c>
    </row>
    <row r="3087" spans="1:14" hidden="1" x14ac:dyDescent="0.25">
      <c r="A3087" s="5" t="s">
        <v>6304</v>
      </c>
      <c r="B3087" s="5" t="s">
        <v>3582</v>
      </c>
      <c r="C3087" s="5" t="s">
        <v>849</v>
      </c>
      <c r="D3087" s="5" t="s">
        <v>3583</v>
      </c>
      <c r="E3087" s="5" t="s">
        <v>3584</v>
      </c>
      <c r="F3087" s="5" t="s">
        <v>853</v>
      </c>
      <c r="G3087" s="5" t="s">
        <v>3588</v>
      </c>
      <c r="H3087" s="51">
        <v>0</v>
      </c>
      <c r="I3087" s="22">
        <v>0</v>
      </c>
      <c r="J3087" s="22">
        <v>3.21</v>
      </c>
      <c r="K3087" s="22">
        <v>3.49</v>
      </c>
      <c r="L3087" s="47">
        <v>1000</v>
      </c>
      <c r="M3087" s="22">
        <v>0</v>
      </c>
      <c r="N3087" s="22">
        <v>0</v>
      </c>
    </row>
    <row r="3088" spans="1:14" hidden="1" x14ac:dyDescent="0.25">
      <c r="A3088" s="5" t="s">
        <v>6305</v>
      </c>
      <c r="B3088" s="5" t="s">
        <v>3582</v>
      </c>
      <c r="C3088" s="5" t="s">
        <v>849</v>
      </c>
      <c r="D3088" s="5" t="s">
        <v>3583</v>
      </c>
      <c r="E3088" s="5" t="s">
        <v>3584</v>
      </c>
      <c r="F3088" s="5" t="s">
        <v>853</v>
      </c>
      <c r="G3088" s="5" t="s">
        <v>3603</v>
      </c>
      <c r="H3088" s="51">
        <v>0</v>
      </c>
      <c r="I3088" s="22">
        <v>0</v>
      </c>
      <c r="J3088" s="22">
        <v>0</v>
      </c>
      <c r="K3088" s="22">
        <v>1132.76</v>
      </c>
      <c r="L3088" s="47">
        <v>1000</v>
      </c>
      <c r="M3088" s="22">
        <v>0</v>
      </c>
      <c r="N3088" s="22">
        <v>0</v>
      </c>
    </row>
    <row r="3089" spans="1:14" hidden="1" x14ac:dyDescent="0.25">
      <c r="A3089" s="5" t="s">
        <v>6306</v>
      </c>
      <c r="B3089" s="5" t="s">
        <v>3582</v>
      </c>
      <c r="C3089" s="5" t="s">
        <v>849</v>
      </c>
      <c r="D3089" s="5" t="s">
        <v>3583</v>
      </c>
      <c r="E3089" s="5" t="s">
        <v>3584</v>
      </c>
      <c r="F3089" s="5" t="s">
        <v>853</v>
      </c>
      <c r="G3089" s="5" t="s">
        <v>3588</v>
      </c>
      <c r="H3089" s="51">
        <v>0</v>
      </c>
      <c r="I3089" s="22">
        <v>0</v>
      </c>
      <c r="J3089" s="22">
        <v>517</v>
      </c>
      <c r="K3089" s="22">
        <v>561.65</v>
      </c>
      <c r="L3089" s="47">
        <v>1000</v>
      </c>
      <c r="M3089" s="22">
        <v>0</v>
      </c>
      <c r="N3089" s="22">
        <v>0</v>
      </c>
    </row>
    <row r="3090" spans="1:14" hidden="1" x14ac:dyDescent="0.25">
      <c r="A3090" s="5" t="s">
        <v>6307</v>
      </c>
      <c r="B3090" s="5" t="s">
        <v>3582</v>
      </c>
      <c r="C3090" s="5" t="s">
        <v>849</v>
      </c>
      <c r="D3090" s="5" t="s">
        <v>3583</v>
      </c>
      <c r="E3090" s="5" t="s">
        <v>3584</v>
      </c>
      <c r="F3090" s="5" t="s">
        <v>853</v>
      </c>
      <c r="G3090" s="5" t="s">
        <v>3585</v>
      </c>
      <c r="H3090" s="51">
        <v>0</v>
      </c>
      <c r="I3090" s="22">
        <v>0</v>
      </c>
      <c r="J3090" s="22">
        <v>1553.31</v>
      </c>
      <c r="K3090" s="22">
        <v>1687.46</v>
      </c>
      <c r="L3090" s="47">
        <v>1000</v>
      </c>
      <c r="M3090" s="22">
        <v>0</v>
      </c>
      <c r="N3090" s="22">
        <v>0</v>
      </c>
    </row>
    <row r="3091" spans="1:14" hidden="1" x14ac:dyDescent="0.25">
      <c r="A3091" s="5" t="s">
        <v>6307</v>
      </c>
      <c r="B3091" s="5" t="s">
        <v>3586</v>
      </c>
      <c r="C3091" s="5" t="s">
        <v>849</v>
      </c>
      <c r="D3091" s="5" t="s">
        <v>3583</v>
      </c>
      <c r="E3091" s="5" t="s">
        <v>3584</v>
      </c>
      <c r="F3091" s="5" t="s">
        <v>851</v>
      </c>
      <c r="G3091" s="5" t="s">
        <v>3585</v>
      </c>
      <c r="H3091" s="51">
        <v>150400</v>
      </c>
      <c r="I3091" s="22">
        <v>192237.93</v>
      </c>
      <c r="J3091" s="22">
        <v>1278.18</v>
      </c>
      <c r="K3091" s="22">
        <v>1109.4000000000001</v>
      </c>
      <c r="L3091" s="47">
        <v>1000</v>
      </c>
      <c r="M3091" s="22">
        <v>192237.93</v>
      </c>
      <c r="N3091" s="22">
        <v>0</v>
      </c>
    </row>
    <row r="3092" spans="1:14" x14ac:dyDescent="0.25">
      <c r="A3092" s="5" t="s">
        <v>6308</v>
      </c>
      <c r="B3092" s="5" t="s">
        <v>3590</v>
      </c>
      <c r="C3092" s="5" t="s">
        <v>849</v>
      </c>
      <c r="D3092" s="5" t="s">
        <v>3583</v>
      </c>
      <c r="E3092" s="5" t="s">
        <v>3584</v>
      </c>
      <c r="F3092" s="5" t="s">
        <v>853</v>
      </c>
      <c r="G3092" s="5" t="s">
        <v>3603</v>
      </c>
      <c r="H3092" s="51">
        <v>0</v>
      </c>
      <c r="I3092" s="22">
        <v>0</v>
      </c>
      <c r="J3092" s="22">
        <v>0</v>
      </c>
      <c r="K3092" s="22">
        <v>2650.71</v>
      </c>
      <c r="L3092" s="47">
        <v>1000</v>
      </c>
      <c r="M3092" s="22">
        <v>0</v>
      </c>
      <c r="N3092" s="22">
        <v>0</v>
      </c>
    </row>
    <row r="3093" spans="1:14" x14ac:dyDescent="0.25">
      <c r="A3093" s="5" t="s">
        <v>6309</v>
      </c>
      <c r="B3093" s="5" t="s">
        <v>3590</v>
      </c>
      <c r="C3093" s="5" t="s">
        <v>849</v>
      </c>
      <c r="D3093" s="5" t="s">
        <v>3583</v>
      </c>
      <c r="E3093" s="5" t="s">
        <v>3584</v>
      </c>
      <c r="F3093" s="5" t="s">
        <v>853</v>
      </c>
      <c r="G3093" s="5" t="s">
        <v>3603</v>
      </c>
      <c r="H3093" s="51">
        <v>0</v>
      </c>
      <c r="I3093" s="22">
        <v>0</v>
      </c>
      <c r="J3093" s="22">
        <v>0</v>
      </c>
      <c r="K3093" s="22">
        <v>1339.04</v>
      </c>
      <c r="L3093" s="47">
        <v>1000</v>
      </c>
      <c r="M3093" s="22">
        <v>0</v>
      </c>
      <c r="N3093" s="22">
        <v>0</v>
      </c>
    </row>
    <row r="3094" spans="1:14" x14ac:dyDescent="0.25">
      <c r="A3094" s="5" t="s">
        <v>6310</v>
      </c>
      <c r="B3094" s="5" t="s">
        <v>3590</v>
      </c>
      <c r="C3094" s="5" t="s">
        <v>849</v>
      </c>
      <c r="D3094" s="5" t="s">
        <v>3583</v>
      </c>
      <c r="E3094" s="5" t="s">
        <v>3584</v>
      </c>
      <c r="F3094" s="5" t="s">
        <v>853</v>
      </c>
      <c r="G3094" s="5" t="s">
        <v>3588</v>
      </c>
      <c r="H3094" s="51">
        <v>0</v>
      </c>
      <c r="I3094" s="22">
        <v>0</v>
      </c>
      <c r="J3094" s="22">
        <v>74.16</v>
      </c>
      <c r="K3094" s="22">
        <v>68.14</v>
      </c>
      <c r="L3094" s="47">
        <v>1000</v>
      </c>
      <c r="M3094" s="22">
        <v>0</v>
      </c>
      <c r="N3094" s="22">
        <v>0</v>
      </c>
    </row>
    <row r="3095" spans="1:14" hidden="1" x14ac:dyDescent="0.25">
      <c r="A3095" s="5" t="s">
        <v>6311</v>
      </c>
      <c r="B3095" s="5" t="s">
        <v>3592</v>
      </c>
      <c r="C3095" s="5" t="s">
        <v>849</v>
      </c>
      <c r="D3095" s="5" t="s">
        <v>3583</v>
      </c>
      <c r="E3095" s="5" t="s">
        <v>3584</v>
      </c>
      <c r="F3095" s="5" t="s">
        <v>853</v>
      </c>
      <c r="G3095" s="5" t="s">
        <v>3603</v>
      </c>
      <c r="H3095" s="51">
        <v>0</v>
      </c>
      <c r="I3095" s="22">
        <v>0</v>
      </c>
      <c r="J3095" s="22">
        <v>0</v>
      </c>
      <c r="K3095" s="22">
        <v>19984.22</v>
      </c>
      <c r="L3095" s="47">
        <v>1000</v>
      </c>
      <c r="M3095" s="22">
        <v>0</v>
      </c>
      <c r="N3095" s="22">
        <v>0</v>
      </c>
    </row>
    <row r="3096" spans="1:14" hidden="1" x14ac:dyDescent="0.25">
      <c r="A3096" s="5" t="s">
        <v>6312</v>
      </c>
      <c r="B3096" s="5" t="s">
        <v>3592</v>
      </c>
      <c r="C3096" s="5" t="s">
        <v>849</v>
      </c>
      <c r="D3096" s="5" t="s">
        <v>3583</v>
      </c>
      <c r="E3096" s="5" t="s">
        <v>3584</v>
      </c>
      <c r="F3096" s="5" t="s">
        <v>853</v>
      </c>
      <c r="G3096" s="5" t="s">
        <v>3603</v>
      </c>
      <c r="H3096" s="51">
        <v>0</v>
      </c>
      <c r="I3096" s="22">
        <v>0</v>
      </c>
      <c r="J3096" s="22">
        <v>0</v>
      </c>
      <c r="K3096" s="22">
        <v>21874.19</v>
      </c>
      <c r="L3096" s="47">
        <v>1000</v>
      </c>
      <c r="M3096" s="22">
        <v>0</v>
      </c>
      <c r="N3096" s="22">
        <v>0</v>
      </c>
    </row>
    <row r="3097" spans="1:14" hidden="1" x14ac:dyDescent="0.25">
      <c r="A3097" s="5" t="s">
        <v>6313</v>
      </c>
      <c r="B3097" s="5" t="s">
        <v>3592</v>
      </c>
      <c r="C3097" s="5" t="s">
        <v>849</v>
      </c>
      <c r="D3097" s="5" t="s">
        <v>3583</v>
      </c>
      <c r="E3097" s="5" t="s">
        <v>3584</v>
      </c>
      <c r="F3097" s="5" t="s">
        <v>853</v>
      </c>
      <c r="G3097" s="5" t="s">
        <v>3603</v>
      </c>
      <c r="H3097" s="51">
        <v>0</v>
      </c>
      <c r="I3097" s="22">
        <v>0</v>
      </c>
      <c r="J3097" s="22">
        <v>0</v>
      </c>
      <c r="K3097" s="22">
        <v>20142.25</v>
      </c>
      <c r="L3097" s="47">
        <v>1000</v>
      </c>
      <c r="M3097" s="22">
        <v>0</v>
      </c>
      <c r="N3097" s="22">
        <v>0</v>
      </c>
    </row>
    <row r="3098" spans="1:14" hidden="1" x14ac:dyDescent="0.25">
      <c r="A3098" s="5" t="s">
        <v>6314</v>
      </c>
      <c r="B3098" s="5" t="s">
        <v>3592</v>
      </c>
      <c r="C3098" s="5" t="s">
        <v>849</v>
      </c>
      <c r="D3098" s="5" t="s">
        <v>3583</v>
      </c>
      <c r="E3098" s="5" t="s">
        <v>3584</v>
      </c>
      <c r="F3098" s="5" t="s">
        <v>853</v>
      </c>
      <c r="G3098" s="5" t="s">
        <v>3603</v>
      </c>
      <c r="H3098" s="51">
        <v>0</v>
      </c>
      <c r="I3098" s="22">
        <v>0</v>
      </c>
      <c r="J3098" s="22">
        <v>0</v>
      </c>
      <c r="K3098" s="22">
        <v>1241.08</v>
      </c>
      <c r="L3098" s="47">
        <v>1000</v>
      </c>
      <c r="M3098" s="22">
        <v>0</v>
      </c>
      <c r="N3098" s="22">
        <v>0</v>
      </c>
    </row>
    <row r="3099" spans="1:14" hidden="1" x14ac:dyDescent="0.25">
      <c r="A3099" s="5" t="s">
        <v>6315</v>
      </c>
      <c r="B3099" s="5" t="s">
        <v>3592</v>
      </c>
      <c r="C3099" s="5" t="s">
        <v>849</v>
      </c>
      <c r="D3099" s="5" t="s">
        <v>3583</v>
      </c>
      <c r="E3099" s="5" t="s">
        <v>3584</v>
      </c>
      <c r="F3099" s="5" t="s">
        <v>853</v>
      </c>
      <c r="G3099" s="5" t="s">
        <v>3603</v>
      </c>
      <c r="H3099" s="51">
        <v>0</v>
      </c>
      <c r="I3099" s="22">
        <v>0</v>
      </c>
      <c r="J3099" s="22">
        <v>0</v>
      </c>
      <c r="K3099" s="22">
        <v>1348.12</v>
      </c>
      <c r="L3099" s="47">
        <v>1000</v>
      </c>
      <c r="M3099" s="22">
        <v>0</v>
      </c>
      <c r="N3099" s="22">
        <v>0</v>
      </c>
    </row>
    <row r="3100" spans="1:14" hidden="1" x14ac:dyDescent="0.25">
      <c r="A3100" s="5" t="s">
        <v>6316</v>
      </c>
      <c r="B3100" s="5" t="s">
        <v>3592</v>
      </c>
      <c r="C3100" s="5" t="s">
        <v>849</v>
      </c>
      <c r="D3100" s="5" t="s">
        <v>3583</v>
      </c>
      <c r="E3100" s="5" t="s">
        <v>3584</v>
      </c>
      <c r="F3100" s="5" t="s">
        <v>853</v>
      </c>
      <c r="G3100" s="5" t="s">
        <v>3603</v>
      </c>
      <c r="H3100" s="51">
        <v>0</v>
      </c>
      <c r="I3100" s="22">
        <v>0</v>
      </c>
      <c r="J3100" s="22">
        <v>0</v>
      </c>
      <c r="K3100" s="22">
        <v>1215.24</v>
      </c>
      <c r="L3100" s="47">
        <v>1000</v>
      </c>
      <c r="M3100" s="22">
        <v>0</v>
      </c>
      <c r="N3100" s="22">
        <v>0</v>
      </c>
    </row>
    <row r="3101" spans="1:14" hidden="1" x14ac:dyDescent="0.25">
      <c r="A3101" s="5" t="s">
        <v>6317</v>
      </c>
      <c r="B3101" s="5" t="s">
        <v>3592</v>
      </c>
      <c r="C3101" s="5" t="s">
        <v>849</v>
      </c>
      <c r="D3101" s="5" t="s">
        <v>3583</v>
      </c>
      <c r="E3101" s="5" t="s">
        <v>3584</v>
      </c>
      <c r="F3101" s="5" t="s">
        <v>853</v>
      </c>
      <c r="G3101" s="5" t="s">
        <v>3603</v>
      </c>
      <c r="H3101" s="51">
        <v>0</v>
      </c>
      <c r="I3101" s="22">
        <v>0</v>
      </c>
      <c r="J3101" s="22">
        <v>0</v>
      </c>
      <c r="K3101" s="22">
        <v>1294.96</v>
      </c>
      <c r="L3101" s="47">
        <v>1000</v>
      </c>
      <c r="M3101" s="22">
        <v>0</v>
      </c>
      <c r="N3101" s="22">
        <v>0</v>
      </c>
    </row>
    <row r="3102" spans="1:14" hidden="1" x14ac:dyDescent="0.25">
      <c r="A3102" s="5" t="s">
        <v>6318</v>
      </c>
      <c r="B3102" s="5" t="s">
        <v>3586</v>
      </c>
      <c r="C3102" s="5" t="s">
        <v>849</v>
      </c>
      <c r="D3102" s="5" t="s">
        <v>3583</v>
      </c>
      <c r="E3102" s="5" t="s">
        <v>3584</v>
      </c>
      <c r="F3102" s="5" t="s">
        <v>853</v>
      </c>
      <c r="G3102" s="5" t="s">
        <v>3603</v>
      </c>
      <c r="H3102" s="51">
        <v>0</v>
      </c>
      <c r="I3102" s="22">
        <v>0</v>
      </c>
      <c r="J3102" s="22">
        <v>0</v>
      </c>
      <c r="K3102" s="22">
        <v>1271.32</v>
      </c>
      <c r="L3102" s="47">
        <v>1000</v>
      </c>
      <c r="M3102" s="22">
        <v>0</v>
      </c>
      <c r="N3102" s="22">
        <v>0</v>
      </c>
    </row>
    <row r="3103" spans="1:14" hidden="1" x14ac:dyDescent="0.25">
      <c r="A3103" s="5" t="s">
        <v>6318</v>
      </c>
      <c r="B3103" s="5" t="s">
        <v>3597</v>
      </c>
      <c r="C3103" s="5" t="s">
        <v>849</v>
      </c>
      <c r="D3103" s="5" t="s">
        <v>3583</v>
      </c>
      <c r="E3103" s="5" t="s">
        <v>3584</v>
      </c>
      <c r="F3103" s="5" t="s">
        <v>853</v>
      </c>
      <c r="G3103" s="5" t="s">
        <v>3603</v>
      </c>
      <c r="H3103" s="51">
        <v>0</v>
      </c>
      <c r="I3103" s="22">
        <v>0</v>
      </c>
      <c r="J3103" s="22">
        <v>0</v>
      </c>
      <c r="K3103" s="22">
        <v>1201.1600000000001</v>
      </c>
      <c r="L3103" s="47">
        <v>1000</v>
      </c>
      <c r="M3103" s="22">
        <v>0</v>
      </c>
      <c r="N3103" s="22">
        <v>0</v>
      </c>
    </row>
    <row r="3104" spans="1:14" hidden="1" x14ac:dyDescent="0.25">
      <c r="A3104" s="5" t="s">
        <v>6318</v>
      </c>
      <c r="B3104" s="5" t="s">
        <v>3592</v>
      </c>
      <c r="C3104" s="5" t="s">
        <v>849</v>
      </c>
      <c r="D3104" s="5" t="s">
        <v>3583</v>
      </c>
      <c r="E3104" s="5" t="s">
        <v>3584</v>
      </c>
      <c r="F3104" s="5" t="s">
        <v>853</v>
      </c>
      <c r="G3104" s="5" t="s">
        <v>3603</v>
      </c>
      <c r="H3104" s="51">
        <v>0</v>
      </c>
      <c r="I3104" s="22">
        <v>0</v>
      </c>
      <c r="J3104" s="22">
        <v>0</v>
      </c>
      <c r="K3104" s="22">
        <v>1219.74</v>
      </c>
      <c r="L3104" s="47">
        <v>1000</v>
      </c>
      <c r="M3104" s="22">
        <v>0</v>
      </c>
      <c r="N3104" s="22">
        <v>0</v>
      </c>
    </row>
    <row r="3105" spans="1:14" hidden="1" x14ac:dyDescent="0.25">
      <c r="A3105" s="5" t="s">
        <v>6319</v>
      </c>
      <c r="B3105" s="5" t="s">
        <v>3597</v>
      </c>
      <c r="C3105" s="5" t="s">
        <v>849</v>
      </c>
      <c r="D3105" s="5" t="s">
        <v>3583</v>
      </c>
      <c r="E3105" s="5" t="s">
        <v>3584</v>
      </c>
      <c r="F3105" s="5" t="s">
        <v>853</v>
      </c>
      <c r="G3105" s="5" t="s">
        <v>3603</v>
      </c>
      <c r="H3105" s="51">
        <v>0</v>
      </c>
      <c r="I3105" s="22">
        <v>0</v>
      </c>
      <c r="J3105" s="22">
        <v>0</v>
      </c>
      <c r="K3105" s="22">
        <v>1271.77</v>
      </c>
      <c r="L3105" s="47">
        <v>1000</v>
      </c>
      <c r="M3105" s="22">
        <v>0</v>
      </c>
      <c r="N3105" s="22">
        <v>0</v>
      </c>
    </row>
    <row r="3106" spans="1:14" hidden="1" x14ac:dyDescent="0.25">
      <c r="A3106" s="5" t="s">
        <v>6319</v>
      </c>
      <c r="B3106" s="5" t="s">
        <v>3592</v>
      </c>
      <c r="C3106" s="5" t="s">
        <v>849</v>
      </c>
      <c r="D3106" s="5" t="s">
        <v>3583</v>
      </c>
      <c r="E3106" s="5" t="s">
        <v>3584</v>
      </c>
      <c r="F3106" s="5" t="s">
        <v>853</v>
      </c>
      <c r="G3106" s="5" t="s">
        <v>3603</v>
      </c>
      <c r="H3106" s="51">
        <v>0</v>
      </c>
      <c r="I3106" s="22">
        <v>0</v>
      </c>
      <c r="J3106" s="22">
        <v>0</v>
      </c>
      <c r="K3106" s="22">
        <v>1281.31</v>
      </c>
      <c r="L3106" s="47">
        <v>1000</v>
      </c>
      <c r="M3106" s="22">
        <v>0</v>
      </c>
      <c r="N3106" s="22">
        <v>0</v>
      </c>
    </row>
    <row r="3107" spans="1:14" hidden="1" x14ac:dyDescent="0.25">
      <c r="A3107" s="5" t="s">
        <v>6320</v>
      </c>
      <c r="B3107" s="5" t="s">
        <v>3582</v>
      </c>
      <c r="C3107" s="5" t="s">
        <v>849</v>
      </c>
      <c r="D3107" s="5" t="s">
        <v>3583</v>
      </c>
      <c r="E3107" s="5" t="s">
        <v>3584</v>
      </c>
      <c r="F3107" s="5" t="s">
        <v>853</v>
      </c>
      <c r="G3107" s="5" t="s">
        <v>3603</v>
      </c>
      <c r="H3107" s="51">
        <v>0</v>
      </c>
      <c r="I3107" s="22">
        <v>0</v>
      </c>
      <c r="J3107" s="22">
        <v>0</v>
      </c>
      <c r="K3107" s="22">
        <v>1713.88</v>
      </c>
      <c r="L3107" s="47">
        <v>1000</v>
      </c>
      <c r="M3107" s="22">
        <v>0</v>
      </c>
      <c r="N3107" s="22">
        <v>0</v>
      </c>
    </row>
    <row r="3108" spans="1:14" hidden="1" x14ac:dyDescent="0.25">
      <c r="A3108" s="5" t="s">
        <v>6320</v>
      </c>
      <c r="B3108" s="5" t="s">
        <v>3586</v>
      </c>
      <c r="C3108" s="5" t="s">
        <v>849</v>
      </c>
      <c r="D3108" s="5" t="s">
        <v>3583</v>
      </c>
      <c r="E3108" s="5" t="s">
        <v>3584</v>
      </c>
      <c r="F3108" s="5" t="s">
        <v>853</v>
      </c>
      <c r="G3108" s="5" t="s">
        <v>3603</v>
      </c>
      <c r="H3108" s="51">
        <v>0</v>
      </c>
      <c r="I3108" s="22">
        <v>0</v>
      </c>
      <c r="J3108" s="22">
        <v>0</v>
      </c>
      <c r="K3108" s="22">
        <v>1610.65</v>
      </c>
      <c r="L3108" s="47">
        <v>1000</v>
      </c>
      <c r="M3108" s="22">
        <v>0</v>
      </c>
      <c r="N3108" s="22">
        <v>0</v>
      </c>
    </row>
    <row r="3109" spans="1:14" hidden="1" x14ac:dyDescent="0.25">
      <c r="A3109" s="5" t="s">
        <v>6321</v>
      </c>
      <c r="B3109" s="5" t="s">
        <v>3582</v>
      </c>
      <c r="C3109" s="5" t="s">
        <v>849</v>
      </c>
      <c r="D3109" s="5" t="s">
        <v>3583</v>
      </c>
      <c r="E3109" s="5" t="s">
        <v>3584</v>
      </c>
      <c r="F3109" s="5" t="s">
        <v>853</v>
      </c>
      <c r="G3109" s="5" t="s">
        <v>3603</v>
      </c>
      <c r="H3109" s="51">
        <v>0</v>
      </c>
      <c r="I3109" s="22">
        <v>0</v>
      </c>
      <c r="J3109" s="22">
        <v>0</v>
      </c>
      <c r="K3109" s="22">
        <v>2047.3</v>
      </c>
      <c r="L3109" s="47">
        <v>1000</v>
      </c>
      <c r="M3109" s="22">
        <v>0</v>
      </c>
      <c r="N3109" s="22">
        <v>0</v>
      </c>
    </row>
    <row r="3110" spans="1:14" hidden="1" x14ac:dyDescent="0.25">
      <c r="A3110" s="5" t="s">
        <v>6321</v>
      </c>
      <c r="B3110" s="5" t="s">
        <v>3586</v>
      </c>
      <c r="C3110" s="5" t="s">
        <v>849</v>
      </c>
      <c r="D3110" s="5" t="s">
        <v>3583</v>
      </c>
      <c r="E3110" s="5" t="s">
        <v>3584</v>
      </c>
      <c r="F3110" s="5" t="s">
        <v>853</v>
      </c>
      <c r="G3110" s="5" t="s">
        <v>3603</v>
      </c>
      <c r="H3110" s="51">
        <v>0</v>
      </c>
      <c r="I3110" s="22">
        <v>0</v>
      </c>
      <c r="J3110" s="22">
        <v>0</v>
      </c>
      <c r="K3110" s="22">
        <v>1917.51</v>
      </c>
      <c r="L3110" s="47">
        <v>1000</v>
      </c>
      <c r="M3110" s="22">
        <v>0</v>
      </c>
      <c r="N3110" s="22">
        <v>0</v>
      </c>
    </row>
    <row r="3111" spans="1:14" hidden="1" x14ac:dyDescent="0.25">
      <c r="A3111" s="5" t="s">
        <v>6322</v>
      </c>
      <c r="B3111" s="5" t="s">
        <v>3582</v>
      </c>
      <c r="C3111" s="5" t="s">
        <v>849</v>
      </c>
      <c r="D3111" s="5" t="s">
        <v>3583</v>
      </c>
      <c r="E3111" s="5" t="s">
        <v>3584</v>
      </c>
      <c r="F3111" s="5" t="s">
        <v>853</v>
      </c>
      <c r="G3111" s="5" t="s">
        <v>3603</v>
      </c>
      <c r="H3111" s="51">
        <v>0</v>
      </c>
      <c r="I3111" s="22">
        <v>0</v>
      </c>
      <c r="J3111" s="22">
        <v>0</v>
      </c>
      <c r="K3111" s="22">
        <v>1733.39</v>
      </c>
      <c r="L3111" s="47">
        <v>1000</v>
      </c>
      <c r="M3111" s="22">
        <v>0</v>
      </c>
      <c r="N3111" s="22">
        <v>0</v>
      </c>
    </row>
    <row r="3112" spans="1:14" hidden="1" x14ac:dyDescent="0.25">
      <c r="A3112" s="5" t="s">
        <v>6322</v>
      </c>
      <c r="B3112" s="5" t="s">
        <v>3586</v>
      </c>
      <c r="C3112" s="5" t="s">
        <v>849</v>
      </c>
      <c r="D3112" s="5" t="s">
        <v>3583</v>
      </c>
      <c r="E3112" s="5" t="s">
        <v>3584</v>
      </c>
      <c r="F3112" s="5" t="s">
        <v>853</v>
      </c>
      <c r="G3112" s="5" t="s">
        <v>3603</v>
      </c>
      <c r="H3112" s="51">
        <v>0</v>
      </c>
      <c r="I3112" s="22">
        <v>0</v>
      </c>
      <c r="J3112" s="22">
        <v>0</v>
      </c>
      <c r="K3112" s="22">
        <v>1635.2</v>
      </c>
      <c r="L3112" s="47">
        <v>1000</v>
      </c>
      <c r="M3112" s="22">
        <v>0</v>
      </c>
      <c r="N3112" s="22">
        <v>0</v>
      </c>
    </row>
    <row r="3113" spans="1:14" hidden="1" x14ac:dyDescent="0.25">
      <c r="A3113" s="5" t="s">
        <v>6323</v>
      </c>
      <c r="B3113" s="5" t="s">
        <v>3582</v>
      </c>
      <c r="C3113" s="5" t="s">
        <v>849</v>
      </c>
      <c r="D3113" s="5" t="s">
        <v>3583</v>
      </c>
      <c r="E3113" s="5" t="s">
        <v>3584</v>
      </c>
      <c r="F3113" s="5" t="s">
        <v>853</v>
      </c>
      <c r="G3113" s="5" t="s">
        <v>3588</v>
      </c>
      <c r="H3113" s="51">
        <v>0</v>
      </c>
      <c r="I3113" s="22">
        <v>0</v>
      </c>
      <c r="J3113" s="22">
        <v>83.2</v>
      </c>
      <c r="K3113" s="22">
        <v>87.76</v>
      </c>
      <c r="L3113" s="47">
        <v>1000</v>
      </c>
      <c r="M3113" s="22">
        <v>0</v>
      </c>
      <c r="N3113" s="22">
        <v>0</v>
      </c>
    </row>
    <row r="3114" spans="1:14" hidden="1" x14ac:dyDescent="0.25">
      <c r="A3114" s="5" t="s">
        <v>6323</v>
      </c>
      <c r="B3114" s="5" t="s">
        <v>3586</v>
      </c>
      <c r="C3114" s="5" t="s">
        <v>849</v>
      </c>
      <c r="D3114" s="5" t="s">
        <v>3583</v>
      </c>
      <c r="E3114" s="5" t="s">
        <v>3584</v>
      </c>
      <c r="F3114" s="5" t="s">
        <v>853</v>
      </c>
      <c r="G3114" s="5" t="s">
        <v>3588</v>
      </c>
      <c r="H3114" s="51">
        <v>0</v>
      </c>
      <c r="I3114" s="22">
        <v>0</v>
      </c>
      <c r="J3114" s="22">
        <v>82.68</v>
      </c>
      <c r="K3114" s="22">
        <v>89.82</v>
      </c>
      <c r="L3114" s="47">
        <v>1000</v>
      </c>
      <c r="M3114" s="22">
        <v>0</v>
      </c>
      <c r="N3114" s="22">
        <v>0</v>
      </c>
    </row>
    <row r="3115" spans="1:14" hidden="1" x14ac:dyDescent="0.25">
      <c r="A3115" s="5" t="s">
        <v>6324</v>
      </c>
      <c r="B3115" s="5" t="s">
        <v>3582</v>
      </c>
      <c r="C3115" s="5" t="s">
        <v>849</v>
      </c>
      <c r="D3115" s="5" t="s">
        <v>3583</v>
      </c>
      <c r="E3115" s="5" t="s">
        <v>3584</v>
      </c>
      <c r="F3115" s="5" t="s">
        <v>853</v>
      </c>
      <c r="G3115" s="5" t="s">
        <v>3588</v>
      </c>
      <c r="H3115" s="51">
        <v>0</v>
      </c>
      <c r="I3115" s="22">
        <v>0</v>
      </c>
      <c r="J3115" s="22">
        <v>89.61</v>
      </c>
      <c r="K3115" s="22">
        <v>89.61</v>
      </c>
      <c r="L3115" s="47">
        <v>1000</v>
      </c>
      <c r="M3115" s="22">
        <v>0</v>
      </c>
      <c r="N3115" s="22">
        <v>0</v>
      </c>
    </row>
    <row r="3116" spans="1:14" hidden="1" x14ac:dyDescent="0.25">
      <c r="A3116" s="5" t="s">
        <v>6324</v>
      </c>
      <c r="B3116" s="5" t="s">
        <v>3586</v>
      </c>
      <c r="C3116" s="5" t="s">
        <v>849</v>
      </c>
      <c r="D3116" s="5" t="s">
        <v>3583</v>
      </c>
      <c r="E3116" s="5" t="s">
        <v>3584</v>
      </c>
      <c r="F3116" s="5" t="s">
        <v>853</v>
      </c>
      <c r="G3116" s="5" t="s">
        <v>3588</v>
      </c>
      <c r="H3116" s="51">
        <v>0</v>
      </c>
      <c r="I3116" s="22">
        <v>0</v>
      </c>
      <c r="J3116" s="22">
        <v>73.25</v>
      </c>
      <c r="K3116" s="22">
        <v>79.58</v>
      </c>
      <c r="L3116" s="47">
        <v>1000</v>
      </c>
      <c r="M3116" s="22">
        <v>0</v>
      </c>
      <c r="N3116" s="22">
        <v>0</v>
      </c>
    </row>
    <row r="3117" spans="1:14" hidden="1" x14ac:dyDescent="0.25">
      <c r="A3117" s="5" t="s">
        <v>6325</v>
      </c>
      <c r="B3117" s="5" t="s">
        <v>3582</v>
      </c>
      <c r="C3117" s="5" t="s">
        <v>849</v>
      </c>
      <c r="D3117" s="5" t="s">
        <v>3583</v>
      </c>
      <c r="E3117" s="5" t="s">
        <v>3584</v>
      </c>
      <c r="F3117" s="5" t="s">
        <v>853</v>
      </c>
      <c r="G3117" s="5" t="s">
        <v>3588</v>
      </c>
      <c r="H3117" s="51">
        <v>0</v>
      </c>
      <c r="I3117" s="22">
        <v>0</v>
      </c>
      <c r="J3117" s="22">
        <v>88.66</v>
      </c>
      <c r="K3117" s="22">
        <v>93.51</v>
      </c>
      <c r="L3117" s="47">
        <v>1000</v>
      </c>
      <c r="M3117" s="22">
        <v>0</v>
      </c>
      <c r="N3117" s="22">
        <v>0</v>
      </c>
    </row>
    <row r="3118" spans="1:14" hidden="1" x14ac:dyDescent="0.25">
      <c r="A3118" s="5" t="s">
        <v>6325</v>
      </c>
      <c r="B3118" s="5" t="s">
        <v>3586</v>
      </c>
      <c r="C3118" s="5" t="s">
        <v>849</v>
      </c>
      <c r="D3118" s="5" t="s">
        <v>3583</v>
      </c>
      <c r="E3118" s="5" t="s">
        <v>3584</v>
      </c>
      <c r="F3118" s="5" t="s">
        <v>853</v>
      </c>
      <c r="G3118" s="5" t="s">
        <v>3588</v>
      </c>
      <c r="H3118" s="51">
        <v>0</v>
      </c>
      <c r="I3118" s="22">
        <v>0</v>
      </c>
      <c r="J3118" s="22">
        <v>90.59</v>
      </c>
      <c r="K3118" s="22">
        <v>95.55</v>
      </c>
      <c r="L3118" s="47">
        <v>1000</v>
      </c>
      <c r="M3118" s="22">
        <v>0</v>
      </c>
      <c r="N3118" s="22">
        <v>0</v>
      </c>
    </row>
    <row r="3119" spans="1:14" hidden="1" x14ac:dyDescent="0.25">
      <c r="A3119" s="5" t="s">
        <v>6326</v>
      </c>
      <c r="B3119" s="5" t="s">
        <v>3582</v>
      </c>
      <c r="C3119" s="5" t="s">
        <v>849</v>
      </c>
      <c r="D3119" s="5" t="s">
        <v>3583</v>
      </c>
      <c r="E3119" s="5" t="s">
        <v>3584</v>
      </c>
      <c r="F3119" s="5" t="s">
        <v>853</v>
      </c>
      <c r="G3119" s="5" t="s">
        <v>3588</v>
      </c>
      <c r="H3119" s="51">
        <v>0</v>
      </c>
      <c r="I3119" s="22">
        <v>0</v>
      </c>
      <c r="J3119" s="22">
        <v>86.55</v>
      </c>
      <c r="K3119" s="22">
        <v>94.02</v>
      </c>
      <c r="L3119" s="47">
        <v>1000</v>
      </c>
      <c r="M3119" s="22">
        <v>0</v>
      </c>
      <c r="N3119" s="22">
        <v>0</v>
      </c>
    </row>
    <row r="3120" spans="1:14" hidden="1" x14ac:dyDescent="0.25">
      <c r="A3120" s="5" t="s">
        <v>6326</v>
      </c>
      <c r="B3120" s="5" t="s">
        <v>3586</v>
      </c>
      <c r="C3120" s="5" t="s">
        <v>849</v>
      </c>
      <c r="D3120" s="5" t="s">
        <v>3583</v>
      </c>
      <c r="E3120" s="5" t="s">
        <v>3584</v>
      </c>
      <c r="F3120" s="5" t="s">
        <v>853</v>
      </c>
      <c r="G3120" s="5" t="s">
        <v>3588</v>
      </c>
      <c r="H3120" s="51">
        <v>0</v>
      </c>
      <c r="I3120" s="22">
        <v>0</v>
      </c>
      <c r="J3120" s="22">
        <v>89.35</v>
      </c>
      <c r="K3120" s="22">
        <v>91.49</v>
      </c>
      <c r="L3120" s="47">
        <v>1000</v>
      </c>
      <c r="M3120" s="22">
        <v>0</v>
      </c>
      <c r="N3120" s="22">
        <v>0</v>
      </c>
    </row>
    <row r="3121" spans="1:14" hidden="1" x14ac:dyDescent="0.25">
      <c r="A3121" s="5" t="s">
        <v>6327</v>
      </c>
      <c r="B3121" s="5" t="s">
        <v>3582</v>
      </c>
      <c r="C3121" s="5" t="s">
        <v>849</v>
      </c>
      <c r="D3121" s="5" t="s">
        <v>3583</v>
      </c>
      <c r="E3121" s="5" t="s">
        <v>3584</v>
      </c>
      <c r="F3121" s="5" t="s">
        <v>853</v>
      </c>
      <c r="G3121" s="5" t="s">
        <v>3588</v>
      </c>
      <c r="H3121" s="51">
        <v>0</v>
      </c>
      <c r="I3121" s="22">
        <v>0</v>
      </c>
      <c r="J3121" s="22">
        <v>89.85</v>
      </c>
      <c r="K3121" s="22">
        <v>92.01</v>
      </c>
      <c r="L3121" s="47">
        <v>1000</v>
      </c>
      <c r="M3121" s="22">
        <v>0</v>
      </c>
      <c r="N3121" s="22">
        <v>0</v>
      </c>
    </row>
    <row r="3122" spans="1:14" hidden="1" x14ac:dyDescent="0.25">
      <c r="A3122" s="5" t="s">
        <v>6327</v>
      </c>
      <c r="B3122" s="5" t="s">
        <v>3586</v>
      </c>
      <c r="C3122" s="5" t="s">
        <v>849</v>
      </c>
      <c r="D3122" s="5" t="s">
        <v>3583</v>
      </c>
      <c r="E3122" s="5" t="s">
        <v>3584</v>
      </c>
      <c r="F3122" s="5" t="s">
        <v>853</v>
      </c>
      <c r="G3122" s="5" t="s">
        <v>3588</v>
      </c>
      <c r="H3122" s="51">
        <v>0</v>
      </c>
      <c r="I3122" s="22">
        <v>0</v>
      </c>
      <c r="J3122" s="22">
        <v>93.73</v>
      </c>
      <c r="K3122" s="22">
        <v>103.29</v>
      </c>
      <c r="L3122" s="47">
        <v>1000</v>
      </c>
      <c r="M3122" s="22">
        <v>0</v>
      </c>
      <c r="N3122" s="22">
        <v>0</v>
      </c>
    </row>
    <row r="3123" spans="1:14" hidden="1" x14ac:dyDescent="0.25">
      <c r="A3123" s="5" t="s">
        <v>6328</v>
      </c>
      <c r="B3123" s="5" t="s">
        <v>3582</v>
      </c>
      <c r="C3123" s="5" t="s">
        <v>849</v>
      </c>
      <c r="D3123" s="5" t="s">
        <v>3583</v>
      </c>
      <c r="E3123" s="5" t="s">
        <v>3584</v>
      </c>
      <c r="F3123" s="5" t="s">
        <v>853</v>
      </c>
      <c r="G3123" s="5" t="s">
        <v>3603</v>
      </c>
      <c r="H3123" s="51">
        <v>0</v>
      </c>
      <c r="I3123" s="22">
        <v>0</v>
      </c>
      <c r="J3123" s="22">
        <v>0</v>
      </c>
      <c r="K3123" s="22">
        <v>1520.25</v>
      </c>
      <c r="L3123" s="47">
        <v>1000</v>
      </c>
      <c r="M3123" s="22">
        <v>0</v>
      </c>
      <c r="N3123" s="22">
        <v>0</v>
      </c>
    </row>
    <row r="3124" spans="1:14" hidden="1" x14ac:dyDescent="0.25">
      <c r="A3124" s="5" t="s">
        <v>6328</v>
      </c>
      <c r="B3124" s="5" t="s">
        <v>3586</v>
      </c>
      <c r="C3124" s="5" t="s">
        <v>849</v>
      </c>
      <c r="D3124" s="5" t="s">
        <v>3583</v>
      </c>
      <c r="E3124" s="5" t="s">
        <v>3584</v>
      </c>
      <c r="F3124" s="5" t="s">
        <v>853</v>
      </c>
      <c r="G3124" s="5" t="s">
        <v>3603</v>
      </c>
      <c r="H3124" s="51">
        <v>0</v>
      </c>
      <c r="I3124" s="22">
        <v>0</v>
      </c>
      <c r="J3124" s="22">
        <v>0</v>
      </c>
      <c r="K3124" s="22">
        <v>1454.38</v>
      </c>
      <c r="L3124" s="47">
        <v>1000</v>
      </c>
      <c r="M3124" s="22">
        <v>0</v>
      </c>
      <c r="N3124" s="22">
        <v>0</v>
      </c>
    </row>
    <row r="3125" spans="1:14" hidden="1" x14ac:dyDescent="0.25">
      <c r="A3125" s="5" t="s">
        <v>6329</v>
      </c>
      <c r="B3125" s="5" t="s">
        <v>3582</v>
      </c>
      <c r="C3125" s="5" t="s">
        <v>849</v>
      </c>
      <c r="D3125" s="5" t="s">
        <v>3583</v>
      </c>
      <c r="E3125" s="5" t="s">
        <v>3584</v>
      </c>
      <c r="F3125" s="5" t="s">
        <v>853</v>
      </c>
      <c r="G3125" s="5" t="s">
        <v>3588</v>
      </c>
      <c r="H3125" s="51">
        <v>0</v>
      </c>
      <c r="I3125" s="22">
        <v>0</v>
      </c>
      <c r="J3125" s="22">
        <v>87.96</v>
      </c>
      <c r="K3125" s="22">
        <v>90.07</v>
      </c>
      <c r="L3125" s="47">
        <v>1000</v>
      </c>
      <c r="M3125" s="22">
        <v>0</v>
      </c>
      <c r="N3125" s="22">
        <v>0</v>
      </c>
    </row>
    <row r="3126" spans="1:14" hidden="1" x14ac:dyDescent="0.25">
      <c r="A3126" s="5" t="s">
        <v>6329</v>
      </c>
      <c r="B3126" s="5" t="s">
        <v>3586</v>
      </c>
      <c r="C3126" s="5" t="s">
        <v>849</v>
      </c>
      <c r="D3126" s="5" t="s">
        <v>3583</v>
      </c>
      <c r="E3126" s="5" t="s">
        <v>3584</v>
      </c>
      <c r="F3126" s="5" t="s">
        <v>853</v>
      </c>
      <c r="G3126" s="5" t="s">
        <v>3588</v>
      </c>
      <c r="H3126" s="51">
        <v>0</v>
      </c>
      <c r="I3126" s="22">
        <v>0</v>
      </c>
      <c r="J3126" s="22">
        <v>89.81</v>
      </c>
      <c r="K3126" s="22">
        <v>94.72</v>
      </c>
      <c r="L3126" s="47">
        <v>1000</v>
      </c>
      <c r="M3126" s="22">
        <v>0</v>
      </c>
      <c r="N3126" s="22">
        <v>0</v>
      </c>
    </row>
    <row r="3127" spans="1:14" hidden="1" x14ac:dyDescent="0.25">
      <c r="A3127" s="5" t="s">
        <v>6330</v>
      </c>
      <c r="B3127" s="5" t="s">
        <v>3582</v>
      </c>
      <c r="C3127" s="5" t="s">
        <v>849</v>
      </c>
      <c r="D3127" s="5" t="s">
        <v>3583</v>
      </c>
      <c r="E3127" s="5" t="s">
        <v>3584</v>
      </c>
      <c r="F3127" s="5" t="s">
        <v>853</v>
      </c>
      <c r="G3127" s="5" t="s">
        <v>3603</v>
      </c>
      <c r="H3127" s="51">
        <v>0</v>
      </c>
      <c r="I3127" s="22">
        <v>0</v>
      </c>
      <c r="J3127" s="22">
        <v>0</v>
      </c>
      <c r="K3127" s="22">
        <v>1716.53</v>
      </c>
      <c r="L3127" s="47">
        <v>1000</v>
      </c>
      <c r="M3127" s="22">
        <v>0</v>
      </c>
      <c r="N3127" s="22">
        <v>0</v>
      </c>
    </row>
    <row r="3128" spans="1:14" hidden="1" x14ac:dyDescent="0.25">
      <c r="A3128" s="5" t="s">
        <v>6330</v>
      </c>
      <c r="B3128" s="5" t="s">
        <v>3586</v>
      </c>
      <c r="C3128" s="5" t="s">
        <v>849</v>
      </c>
      <c r="D3128" s="5" t="s">
        <v>3583</v>
      </c>
      <c r="E3128" s="5" t="s">
        <v>3584</v>
      </c>
      <c r="F3128" s="5" t="s">
        <v>853</v>
      </c>
      <c r="G3128" s="5" t="s">
        <v>3603</v>
      </c>
      <c r="H3128" s="51">
        <v>0</v>
      </c>
      <c r="I3128" s="22">
        <v>0</v>
      </c>
      <c r="J3128" s="22">
        <v>0</v>
      </c>
      <c r="K3128" s="22">
        <v>1667</v>
      </c>
      <c r="L3128" s="47">
        <v>1000</v>
      </c>
      <c r="M3128" s="22">
        <v>0</v>
      </c>
      <c r="N3128" s="22">
        <v>0</v>
      </c>
    </row>
    <row r="3129" spans="1:14" hidden="1" x14ac:dyDescent="0.25">
      <c r="A3129" s="5" t="s">
        <v>6331</v>
      </c>
      <c r="B3129" s="5" t="s">
        <v>3582</v>
      </c>
      <c r="C3129" s="5" t="s">
        <v>849</v>
      </c>
      <c r="D3129" s="5" t="s">
        <v>3583</v>
      </c>
      <c r="E3129" s="5" t="s">
        <v>3584</v>
      </c>
      <c r="F3129" s="5" t="s">
        <v>853</v>
      </c>
      <c r="G3129" s="5" t="s">
        <v>3588</v>
      </c>
      <c r="H3129" s="51">
        <v>0</v>
      </c>
      <c r="I3129" s="22">
        <v>0</v>
      </c>
      <c r="J3129" s="22">
        <v>86.55</v>
      </c>
      <c r="K3129" s="22">
        <v>88.63</v>
      </c>
      <c r="L3129" s="47">
        <v>1000</v>
      </c>
      <c r="M3129" s="22">
        <v>0</v>
      </c>
      <c r="N3129" s="22">
        <v>0</v>
      </c>
    </row>
    <row r="3130" spans="1:14" hidden="1" x14ac:dyDescent="0.25">
      <c r="A3130" s="5" t="s">
        <v>6331</v>
      </c>
      <c r="B3130" s="5" t="s">
        <v>3586</v>
      </c>
      <c r="C3130" s="5" t="s">
        <v>849</v>
      </c>
      <c r="D3130" s="5" t="s">
        <v>3583</v>
      </c>
      <c r="E3130" s="5" t="s">
        <v>3584</v>
      </c>
      <c r="F3130" s="5" t="s">
        <v>853</v>
      </c>
      <c r="G3130" s="5" t="s">
        <v>3588</v>
      </c>
      <c r="H3130" s="51">
        <v>0</v>
      </c>
      <c r="I3130" s="22">
        <v>0</v>
      </c>
      <c r="J3130" s="22">
        <v>94.47</v>
      </c>
      <c r="K3130" s="22">
        <v>102.63</v>
      </c>
      <c r="L3130" s="47">
        <v>1000</v>
      </c>
      <c r="M3130" s="22">
        <v>0</v>
      </c>
      <c r="N3130" s="22">
        <v>0</v>
      </c>
    </row>
    <row r="3131" spans="1:14" hidden="1" x14ac:dyDescent="0.25">
      <c r="A3131" s="5" t="s">
        <v>6332</v>
      </c>
      <c r="B3131" s="5" t="s">
        <v>3582</v>
      </c>
      <c r="C3131" s="5" t="s">
        <v>849</v>
      </c>
      <c r="D3131" s="5" t="s">
        <v>3583</v>
      </c>
      <c r="E3131" s="5" t="s">
        <v>3584</v>
      </c>
      <c r="F3131" s="5" t="s">
        <v>853</v>
      </c>
      <c r="G3131" s="5" t="s">
        <v>3588</v>
      </c>
      <c r="H3131" s="51">
        <v>0</v>
      </c>
      <c r="I3131" s="22">
        <v>0</v>
      </c>
      <c r="J3131" s="22">
        <v>87.33</v>
      </c>
      <c r="K3131" s="22">
        <v>94.87</v>
      </c>
      <c r="L3131" s="47">
        <v>1000</v>
      </c>
      <c r="M3131" s="22">
        <v>0</v>
      </c>
      <c r="N3131" s="22">
        <v>0</v>
      </c>
    </row>
    <row r="3132" spans="1:14" hidden="1" x14ac:dyDescent="0.25">
      <c r="A3132" s="5" t="s">
        <v>6332</v>
      </c>
      <c r="B3132" s="5" t="s">
        <v>3586</v>
      </c>
      <c r="C3132" s="5" t="s">
        <v>849</v>
      </c>
      <c r="D3132" s="5" t="s">
        <v>3583</v>
      </c>
      <c r="E3132" s="5" t="s">
        <v>3584</v>
      </c>
      <c r="F3132" s="5" t="s">
        <v>853</v>
      </c>
      <c r="G3132" s="5" t="s">
        <v>3588</v>
      </c>
      <c r="H3132" s="51">
        <v>0</v>
      </c>
      <c r="I3132" s="22">
        <v>0</v>
      </c>
      <c r="J3132" s="22">
        <v>91.55</v>
      </c>
      <c r="K3132" s="22">
        <v>96.56</v>
      </c>
      <c r="L3132" s="47">
        <v>1000</v>
      </c>
      <c r="M3132" s="22">
        <v>0</v>
      </c>
      <c r="N3132" s="22">
        <v>0</v>
      </c>
    </row>
    <row r="3133" spans="1:14" hidden="1" x14ac:dyDescent="0.25">
      <c r="A3133" s="5" t="s">
        <v>6333</v>
      </c>
      <c r="B3133" s="5" t="s">
        <v>3582</v>
      </c>
      <c r="C3133" s="5" t="s">
        <v>849</v>
      </c>
      <c r="D3133" s="5" t="s">
        <v>3583</v>
      </c>
      <c r="E3133" s="5" t="s">
        <v>3584</v>
      </c>
      <c r="F3133" s="5" t="s">
        <v>853</v>
      </c>
      <c r="G3133" s="5" t="s">
        <v>3603</v>
      </c>
      <c r="H3133" s="51">
        <v>0</v>
      </c>
      <c r="I3133" s="22">
        <v>0</v>
      </c>
      <c r="J3133" s="22">
        <v>0</v>
      </c>
      <c r="K3133" s="22">
        <v>1703.14</v>
      </c>
      <c r="L3133" s="47">
        <v>1000</v>
      </c>
      <c r="M3133" s="22">
        <v>0</v>
      </c>
      <c r="N3133" s="22">
        <v>0</v>
      </c>
    </row>
    <row r="3134" spans="1:14" hidden="1" x14ac:dyDescent="0.25">
      <c r="A3134" s="5" t="s">
        <v>6333</v>
      </c>
      <c r="B3134" s="5" t="s">
        <v>3586</v>
      </c>
      <c r="C3134" s="5" t="s">
        <v>849</v>
      </c>
      <c r="D3134" s="5" t="s">
        <v>3583</v>
      </c>
      <c r="E3134" s="5" t="s">
        <v>3584</v>
      </c>
      <c r="F3134" s="5" t="s">
        <v>853</v>
      </c>
      <c r="G3134" s="5" t="s">
        <v>3603</v>
      </c>
      <c r="H3134" s="51">
        <v>0</v>
      </c>
      <c r="I3134" s="22">
        <v>0</v>
      </c>
      <c r="J3134" s="22">
        <v>0</v>
      </c>
      <c r="K3134" s="22">
        <v>1619.85</v>
      </c>
      <c r="L3134" s="47">
        <v>1000</v>
      </c>
      <c r="M3134" s="22">
        <v>0</v>
      </c>
      <c r="N3134" s="22">
        <v>0</v>
      </c>
    </row>
    <row r="3135" spans="1:14" hidden="1" x14ac:dyDescent="0.25">
      <c r="A3135" s="5" t="s">
        <v>6334</v>
      </c>
      <c r="B3135" s="5" t="s">
        <v>3582</v>
      </c>
      <c r="C3135" s="5" t="s">
        <v>849</v>
      </c>
      <c r="D3135" s="5" t="s">
        <v>3583</v>
      </c>
      <c r="E3135" s="5" t="s">
        <v>3584</v>
      </c>
      <c r="F3135" s="5" t="s">
        <v>853</v>
      </c>
      <c r="G3135" s="5" t="s">
        <v>3603</v>
      </c>
      <c r="H3135" s="51">
        <v>0</v>
      </c>
      <c r="I3135" s="22">
        <v>0</v>
      </c>
      <c r="J3135" s="22">
        <v>0</v>
      </c>
      <c r="K3135" s="22">
        <v>1992.63</v>
      </c>
      <c r="L3135" s="47">
        <v>1000</v>
      </c>
      <c r="M3135" s="22">
        <v>0</v>
      </c>
      <c r="N3135" s="22">
        <v>0</v>
      </c>
    </row>
    <row r="3136" spans="1:14" hidden="1" x14ac:dyDescent="0.25">
      <c r="A3136" s="5" t="s">
        <v>6334</v>
      </c>
      <c r="B3136" s="5" t="s">
        <v>3586</v>
      </c>
      <c r="C3136" s="5" t="s">
        <v>849</v>
      </c>
      <c r="D3136" s="5" t="s">
        <v>3583</v>
      </c>
      <c r="E3136" s="5" t="s">
        <v>3584</v>
      </c>
      <c r="F3136" s="5" t="s">
        <v>853</v>
      </c>
      <c r="G3136" s="5" t="s">
        <v>3603</v>
      </c>
      <c r="H3136" s="51">
        <v>0</v>
      </c>
      <c r="I3136" s="22">
        <v>0</v>
      </c>
      <c r="J3136" s="22">
        <v>0</v>
      </c>
      <c r="K3136" s="22">
        <v>1916.97</v>
      </c>
      <c r="L3136" s="47">
        <v>1000</v>
      </c>
      <c r="M3136" s="22">
        <v>0</v>
      </c>
      <c r="N3136" s="22">
        <v>0</v>
      </c>
    </row>
    <row r="3137" spans="1:14" hidden="1" x14ac:dyDescent="0.25">
      <c r="A3137" s="5" t="s">
        <v>6335</v>
      </c>
      <c r="B3137" s="5" t="s">
        <v>3582</v>
      </c>
      <c r="C3137" s="5" t="s">
        <v>849</v>
      </c>
      <c r="D3137" s="5" t="s">
        <v>3583</v>
      </c>
      <c r="E3137" s="5" t="s">
        <v>3584</v>
      </c>
      <c r="F3137" s="5" t="s">
        <v>853</v>
      </c>
      <c r="G3137" s="5" t="s">
        <v>3588</v>
      </c>
      <c r="H3137" s="51">
        <v>0</v>
      </c>
      <c r="I3137" s="22">
        <v>0</v>
      </c>
      <c r="J3137" s="22">
        <v>92.18</v>
      </c>
      <c r="K3137" s="22">
        <v>92.18</v>
      </c>
      <c r="L3137" s="47">
        <v>1000</v>
      </c>
      <c r="M3137" s="22">
        <v>0</v>
      </c>
      <c r="N3137" s="22">
        <v>0</v>
      </c>
    </row>
    <row r="3138" spans="1:14" hidden="1" x14ac:dyDescent="0.25">
      <c r="A3138" s="5" t="s">
        <v>6335</v>
      </c>
      <c r="B3138" s="5" t="s">
        <v>3586</v>
      </c>
      <c r="C3138" s="5" t="s">
        <v>849</v>
      </c>
      <c r="D3138" s="5" t="s">
        <v>3583</v>
      </c>
      <c r="E3138" s="5" t="s">
        <v>3584</v>
      </c>
      <c r="F3138" s="5" t="s">
        <v>853</v>
      </c>
      <c r="G3138" s="5" t="s">
        <v>3588</v>
      </c>
      <c r="H3138" s="51">
        <v>0</v>
      </c>
      <c r="I3138" s="22">
        <v>0</v>
      </c>
      <c r="J3138" s="22">
        <v>91.39</v>
      </c>
      <c r="K3138" s="22">
        <v>99.28</v>
      </c>
      <c r="L3138" s="47">
        <v>1000</v>
      </c>
      <c r="M3138" s="22">
        <v>0</v>
      </c>
      <c r="N3138" s="22">
        <v>0</v>
      </c>
    </row>
    <row r="3139" spans="1:14" hidden="1" x14ac:dyDescent="0.25">
      <c r="A3139" s="5" t="s">
        <v>6336</v>
      </c>
      <c r="B3139" s="5" t="s">
        <v>3582</v>
      </c>
      <c r="C3139" s="5" t="s">
        <v>849</v>
      </c>
      <c r="D3139" s="5" t="s">
        <v>3583</v>
      </c>
      <c r="E3139" s="5" t="s">
        <v>3584</v>
      </c>
      <c r="F3139" s="5" t="s">
        <v>853</v>
      </c>
      <c r="G3139" s="5" t="s">
        <v>3588</v>
      </c>
      <c r="H3139" s="51">
        <v>0</v>
      </c>
      <c r="I3139" s="22">
        <v>0</v>
      </c>
      <c r="J3139" s="22">
        <v>86.44</v>
      </c>
      <c r="K3139" s="22">
        <v>91.17</v>
      </c>
      <c r="L3139" s="47">
        <v>1000</v>
      </c>
      <c r="M3139" s="22">
        <v>0</v>
      </c>
      <c r="N3139" s="22">
        <v>0</v>
      </c>
    </row>
    <row r="3140" spans="1:14" hidden="1" x14ac:dyDescent="0.25">
      <c r="A3140" s="5" t="s">
        <v>6336</v>
      </c>
      <c r="B3140" s="5" t="s">
        <v>3586</v>
      </c>
      <c r="C3140" s="5" t="s">
        <v>849</v>
      </c>
      <c r="D3140" s="5" t="s">
        <v>3583</v>
      </c>
      <c r="E3140" s="5" t="s">
        <v>3584</v>
      </c>
      <c r="F3140" s="5" t="s">
        <v>853</v>
      </c>
      <c r="G3140" s="5" t="s">
        <v>3588</v>
      </c>
      <c r="H3140" s="51">
        <v>0</v>
      </c>
      <c r="I3140" s="22">
        <v>0</v>
      </c>
      <c r="J3140" s="22">
        <v>63.25</v>
      </c>
      <c r="K3140" s="22">
        <v>68.709999999999994</v>
      </c>
      <c r="L3140" s="47">
        <v>1000</v>
      </c>
      <c r="M3140" s="22">
        <v>0</v>
      </c>
      <c r="N3140" s="22">
        <v>0</v>
      </c>
    </row>
    <row r="3141" spans="1:14" hidden="1" x14ac:dyDescent="0.25">
      <c r="A3141" s="5" t="s">
        <v>6337</v>
      </c>
      <c r="B3141" s="5" t="s">
        <v>3582</v>
      </c>
      <c r="C3141" s="5" t="s">
        <v>849</v>
      </c>
      <c r="D3141" s="5" t="s">
        <v>3583</v>
      </c>
      <c r="E3141" s="5" t="s">
        <v>3584</v>
      </c>
      <c r="F3141" s="5" t="s">
        <v>853</v>
      </c>
      <c r="G3141" s="5" t="s">
        <v>3588</v>
      </c>
      <c r="H3141" s="51">
        <v>0</v>
      </c>
      <c r="I3141" s="22">
        <v>0</v>
      </c>
      <c r="J3141" s="22">
        <v>81.7</v>
      </c>
      <c r="K3141" s="22">
        <v>88.75</v>
      </c>
      <c r="L3141" s="47">
        <v>1000</v>
      </c>
      <c r="M3141" s="22">
        <v>0</v>
      </c>
      <c r="N3141" s="22">
        <v>0</v>
      </c>
    </row>
    <row r="3142" spans="1:14" hidden="1" x14ac:dyDescent="0.25">
      <c r="A3142" s="5" t="s">
        <v>6337</v>
      </c>
      <c r="B3142" s="5" t="s">
        <v>3586</v>
      </c>
      <c r="C3142" s="5" t="s">
        <v>849</v>
      </c>
      <c r="D3142" s="5" t="s">
        <v>3583</v>
      </c>
      <c r="E3142" s="5" t="s">
        <v>3584</v>
      </c>
      <c r="F3142" s="5" t="s">
        <v>853</v>
      </c>
      <c r="G3142" s="5" t="s">
        <v>3588</v>
      </c>
      <c r="H3142" s="51">
        <v>0</v>
      </c>
      <c r="I3142" s="22">
        <v>0</v>
      </c>
      <c r="J3142" s="22">
        <v>87.77</v>
      </c>
      <c r="K3142" s="22">
        <v>96.39</v>
      </c>
      <c r="L3142" s="47">
        <v>1000</v>
      </c>
      <c r="M3142" s="22">
        <v>0</v>
      </c>
      <c r="N3142" s="22">
        <v>0</v>
      </c>
    </row>
    <row r="3143" spans="1:14" hidden="1" x14ac:dyDescent="0.25">
      <c r="A3143" s="5" t="s">
        <v>6338</v>
      </c>
      <c r="B3143" s="5" t="s">
        <v>3582</v>
      </c>
      <c r="C3143" s="5" t="s">
        <v>849</v>
      </c>
      <c r="D3143" s="5" t="s">
        <v>3583</v>
      </c>
      <c r="E3143" s="5" t="s">
        <v>3584</v>
      </c>
      <c r="F3143" s="5" t="s">
        <v>853</v>
      </c>
      <c r="G3143" s="5" t="s">
        <v>3603</v>
      </c>
      <c r="H3143" s="51">
        <v>0</v>
      </c>
      <c r="I3143" s="22">
        <v>0</v>
      </c>
      <c r="J3143" s="22">
        <v>0</v>
      </c>
      <c r="K3143" s="22">
        <v>1436.76</v>
      </c>
      <c r="L3143" s="47">
        <v>1000</v>
      </c>
      <c r="M3143" s="22">
        <v>0</v>
      </c>
      <c r="N3143" s="22">
        <v>0</v>
      </c>
    </row>
    <row r="3144" spans="1:14" hidden="1" x14ac:dyDescent="0.25">
      <c r="A3144" s="5" t="s">
        <v>6338</v>
      </c>
      <c r="B3144" s="5" t="s">
        <v>3586</v>
      </c>
      <c r="C3144" s="5" t="s">
        <v>849</v>
      </c>
      <c r="D3144" s="5" t="s">
        <v>3583</v>
      </c>
      <c r="E3144" s="5" t="s">
        <v>3584</v>
      </c>
      <c r="F3144" s="5" t="s">
        <v>853</v>
      </c>
      <c r="G3144" s="5" t="s">
        <v>3603</v>
      </c>
      <c r="H3144" s="51">
        <v>0</v>
      </c>
      <c r="I3144" s="22">
        <v>0</v>
      </c>
      <c r="J3144" s="22">
        <v>0</v>
      </c>
      <c r="K3144" s="22">
        <v>1347.81</v>
      </c>
      <c r="L3144" s="47">
        <v>1000</v>
      </c>
      <c r="M3144" s="22">
        <v>0</v>
      </c>
      <c r="N3144" s="22">
        <v>0</v>
      </c>
    </row>
    <row r="3145" spans="1:14" hidden="1" x14ac:dyDescent="0.25">
      <c r="A3145" s="5" t="s">
        <v>6339</v>
      </c>
      <c r="B3145" s="5" t="s">
        <v>3582</v>
      </c>
      <c r="C3145" s="5" t="s">
        <v>849</v>
      </c>
      <c r="D3145" s="5" t="s">
        <v>3583</v>
      </c>
      <c r="E3145" s="5" t="s">
        <v>3584</v>
      </c>
      <c r="F3145" s="5" t="s">
        <v>853</v>
      </c>
      <c r="G3145" s="5" t="s">
        <v>3588</v>
      </c>
      <c r="H3145" s="51">
        <v>0</v>
      </c>
      <c r="I3145" s="22">
        <v>0</v>
      </c>
      <c r="J3145" s="22">
        <v>90.71</v>
      </c>
      <c r="K3145" s="22">
        <v>95.67</v>
      </c>
      <c r="L3145" s="47">
        <v>1000</v>
      </c>
      <c r="M3145" s="22">
        <v>0</v>
      </c>
      <c r="N3145" s="22">
        <v>0</v>
      </c>
    </row>
    <row r="3146" spans="1:14" hidden="1" x14ac:dyDescent="0.25">
      <c r="A3146" s="5" t="s">
        <v>6339</v>
      </c>
      <c r="B3146" s="5" t="s">
        <v>3586</v>
      </c>
      <c r="C3146" s="5" t="s">
        <v>849</v>
      </c>
      <c r="D3146" s="5" t="s">
        <v>3583</v>
      </c>
      <c r="E3146" s="5" t="s">
        <v>3584</v>
      </c>
      <c r="F3146" s="5" t="s">
        <v>853</v>
      </c>
      <c r="G3146" s="5" t="s">
        <v>3588</v>
      </c>
      <c r="H3146" s="51">
        <v>0</v>
      </c>
      <c r="I3146" s="22">
        <v>0</v>
      </c>
      <c r="J3146" s="22">
        <v>90.71</v>
      </c>
      <c r="K3146" s="22">
        <v>95.67</v>
      </c>
      <c r="L3146" s="47">
        <v>1000</v>
      </c>
      <c r="M3146" s="22">
        <v>0</v>
      </c>
      <c r="N3146" s="22">
        <v>0</v>
      </c>
    </row>
    <row r="3147" spans="1:14" hidden="1" x14ac:dyDescent="0.25">
      <c r="A3147" s="5" t="s">
        <v>6340</v>
      </c>
      <c r="B3147" s="5" t="s">
        <v>3582</v>
      </c>
      <c r="C3147" s="5" t="s">
        <v>849</v>
      </c>
      <c r="D3147" s="5" t="s">
        <v>3583</v>
      </c>
      <c r="E3147" s="5" t="s">
        <v>3584</v>
      </c>
      <c r="F3147" s="5" t="s">
        <v>853</v>
      </c>
      <c r="G3147" s="5" t="s">
        <v>3588</v>
      </c>
      <c r="H3147" s="51">
        <v>0</v>
      </c>
      <c r="I3147" s="22">
        <v>0</v>
      </c>
      <c r="J3147" s="22">
        <v>87.95</v>
      </c>
      <c r="K3147" s="22">
        <v>95.55</v>
      </c>
      <c r="L3147" s="47">
        <v>1000</v>
      </c>
      <c r="M3147" s="22">
        <v>0</v>
      </c>
      <c r="N3147" s="22">
        <v>0</v>
      </c>
    </row>
    <row r="3148" spans="1:14" hidden="1" x14ac:dyDescent="0.25">
      <c r="A3148" s="5" t="s">
        <v>6340</v>
      </c>
      <c r="B3148" s="5" t="s">
        <v>3586</v>
      </c>
      <c r="C3148" s="5" t="s">
        <v>849</v>
      </c>
      <c r="D3148" s="5" t="s">
        <v>3583</v>
      </c>
      <c r="E3148" s="5" t="s">
        <v>3584</v>
      </c>
      <c r="F3148" s="5" t="s">
        <v>853</v>
      </c>
      <c r="G3148" s="5" t="s">
        <v>3588</v>
      </c>
      <c r="H3148" s="51">
        <v>0</v>
      </c>
      <c r="I3148" s="22">
        <v>0</v>
      </c>
      <c r="J3148" s="22">
        <v>88.93</v>
      </c>
      <c r="K3148" s="22">
        <v>97.64</v>
      </c>
      <c r="L3148" s="47">
        <v>1000</v>
      </c>
      <c r="M3148" s="22">
        <v>0</v>
      </c>
      <c r="N3148" s="22">
        <v>0</v>
      </c>
    </row>
    <row r="3149" spans="1:14" hidden="1" x14ac:dyDescent="0.25">
      <c r="A3149" s="5" t="s">
        <v>6341</v>
      </c>
      <c r="B3149" s="5" t="s">
        <v>3582</v>
      </c>
      <c r="C3149" s="5" t="s">
        <v>849</v>
      </c>
      <c r="D3149" s="5" t="s">
        <v>3583</v>
      </c>
      <c r="E3149" s="5" t="s">
        <v>3584</v>
      </c>
      <c r="F3149" s="5" t="s">
        <v>853</v>
      </c>
      <c r="G3149" s="5" t="s">
        <v>3588</v>
      </c>
      <c r="H3149" s="51">
        <v>0</v>
      </c>
      <c r="I3149" s="22">
        <v>0</v>
      </c>
      <c r="J3149" s="22">
        <v>87.15</v>
      </c>
      <c r="K3149" s="22">
        <v>94.67</v>
      </c>
      <c r="L3149" s="47">
        <v>1000</v>
      </c>
      <c r="M3149" s="22">
        <v>0</v>
      </c>
      <c r="N3149" s="22">
        <v>0</v>
      </c>
    </row>
    <row r="3150" spans="1:14" hidden="1" x14ac:dyDescent="0.25">
      <c r="A3150" s="5" t="s">
        <v>6341</v>
      </c>
      <c r="B3150" s="5" t="s">
        <v>3586</v>
      </c>
      <c r="C3150" s="5" t="s">
        <v>849</v>
      </c>
      <c r="D3150" s="5" t="s">
        <v>3583</v>
      </c>
      <c r="E3150" s="5" t="s">
        <v>3584</v>
      </c>
      <c r="F3150" s="5" t="s">
        <v>853</v>
      </c>
      <c r="G3150" s="5" t="s">
        <v>3588</v>
      </c>
      <c r="H3150" s="51">
        <v>0</v>
      </c>
      <c r="I3150" s="22">
        <v>0</v>
      </c>
      <c r="J3150" s="22">
        <v>88.04</v>
      </c>
      <c r="K3150" s="22">
        <v>95.61</v>
      </c>
      <c r="L3150" s="47">
        <v>1000</v>
      </c>
      <c r="M3150" s="22">
        <v>0</v>
      </c>
      <c r="N3150" s="22">
        <v>0</v>
      </c>
    </row>
    <row r="3151" spans="1:14" hidden="1" x14ac:dyDescent="0.25">
      <c r="A3151" s="5" t="s">
        <v>6342</v>
      </c>
      <c r="B3151" s="5" t="s">
        <v>3582</v>
      </c>
      <c r="C3151" s="5" t="s">
        <v>849</v>
      </c>
      <c r="D3151" s="5" t="s">
        <v>3583</v>
      </c>
      <c r="E3151" s="5" t="s">
        <v>3584</v>
      </c>
      <c r="F3151" s="5" t="s">
        <v>853</v>
      </c>
      <c r="G3151" s="5" t="s">
        <v>3603</v>
      </c>
      <c r="H3151" s="51">
        <v>0</v>
      </c>
      <c r="I3151" s="22">
        <v>0</v>
      </c>
      <c r="J3151" s="22">
        <v>0</v>
      </c>
      <c r="K3151" s="22">
        <v>1999.25</v>
      </c>
      <c r="L3151" s="47">
        <v>1000</v>
      </c>
      <c r="M3151" s="22">
        <v>0</v>
      </c>
      <c r="N3151" s="22">
        <v>0</v>
      </c>
    </row>
    <row r="3152" spans="1:14" hidden="1" x14ac:dyDescent="0.25">
      <c r="A3152" s="5" t="s">
        <v>6342</v>
      </c>
      <c r="B3152" s="5" t="s">
        <v>3586</v>
      </c>
      <c r="C3152" s="5" t="s">
        <v>849</v>
      </c>
      <c r="D3152" s="5" t="s">
        <v>3583</v>
      </c>
      <c r="E3152" s="5" t="s">
        <v>3584</v>
      </c>
      <c r="F3152" s="5" t="s">
        <v>853</v>
      </c>
      <c r="G3152" s="5" t="s">
        <v>3603</v>
      </c>
      <c r="H3152" s="51">
        <v>0</v>
      </c>
      <c r="I3152" s="22">
        <v>0</v>
      </c>
      <c r="J3152" s="22">
        <v>0</v>
      </c>
      <c r="K3152" s="22">
        <v>1861.75</v>
      </c>
      <c r="L3152" s="47">
        <v>1000</v>
      </c>
      <c r="M3152" s="22">
        <v>0</v>
      </c>
      <c r="N3152" s="22">
        <v>0</v>
      </c>
    </row>
    <row r="3153" spans="1:14" x14ac:dyDescent="0.25">
      <c r="A3153" s="5" t="s">
        <v>6343</v>
      </c>
      <c r="B3153" s="5" t="s">
        <v>3590</v>
      </c>
      <c r="C3153" s="5" t="s">
        <v>849</v>
      </c>
      <c r="D3153" s="5" t="s">
        <v>3583</v>
      </c>
      <c r="E3153" s="5" t="s">
        <v>3584</v>
      </c>
      <c r="F3153" s="5" t="s">
        <v>853</v>
      </c>
      <c r="G3153" s="5" t="s">
        <v>3603</v>
      </c>
      <c r="H3153" s="51">
        <v>0</v>
      </c>
      <c r="I3153" s="22">
        <v>0</v>
      </c>
      <c r="J3153" s="22">
        <v>0</v>
      </c>
      <c r="K3153" s="22">
        <v>534.27</v>
      </c>
      <c r="L3153" s="47">
        <v>1000</v>
      </c>
      <c r="M3153" s="22">
        <v>0</v>
      </c>
      <c r="N3153" s="22">
        <v>0</v>
      </c>
    </row>
    <row r="3154" spans="1:14" x14ac:dyDescent="0.25">
      <c r="A3154" s="5" t="s">
        <v>6344</v>
      </c>
      <c r="B3154" s="5" t="s">
        <v>3590</v>
      </c>
      <c r="C3154" s="5" t="s">
        <v>849</v>
      </c>
      <c r="D3154" s="5" t="s">
        <v>3583</v>
      </c>
      <c r="E3154" s="5" t="s">
        <v>3584</v>
      </c>
      <c r="F3154" s="5" t="s">
        <v>853</v>
      </c>
      <c r="G3154" s="5" t="s">
        <v>3588</v>
      </c>
      <c r="H3154" s="51">
        <v>0</v>
      </c>
      <c r="I3154" s="22">
        <v>0</v>
      </c>
      <c r="J3154" s="22">
        <v>86.14</v>
      </c>
      <c r="K3154" s="22">
        <v>93.57</v>
      </c>
      <c r="L3154" s="47">
        <v>1000</v>
      </c>
      <c r="M3154" s="22">
        <v>0</v>
      </c>
      <c r="N3154" s="22">
        <v>0</v>
      </c>
    </row>
    <row r="3155" spans="1:14" x14ac:dyDescent="0.25">
      <c r="A3155" s="5" t="s">
        <v>6345</v>
      </c>
      <c r="B3155" s="5" t="s">
        <v>3590</v>
      </c>
      <c r="C3155" s="5" t="s">
        <v>849</v>
      </c>
      <c r="D3155" s="5" t="s">
        <v>3583</v>
      </c>
      <c r="E3155" s="5" t="s">
        <v>3584</v>
      </c>
      <c r="F3155" s="5" t="s">
        <v>853</v>
      </c>
      <c r="G3155" s="5" t="s">
        <v>3603</v>
      </c>
      <c r="H3155" s="51">
        <v>0</v>
      </c>
      <c r="I3155" s="22">
        <v>0</v>
      </c>
      <c r="J3155" s="22">
        <v>0</v>
      </c>
      <c r="K3155" s="22">
        <v>1340.27</v>
      </c>
      <c r="L3155" s="47">
        <v>1000</v>
      </c>
      <c r="M3155" s="22">
        <v>0</v>
      </c>
      <c r="N3155" s="22">
        <v>0</v>
      </c>
    </row>
    <row r="3156" spans="1:14" hidden="1" x14ac:dyDescent="0.25">
      <c r="A3156" s="5" t="s">
        <v>6346</v>
      </c>
      <c r="B3156" s="5" t="s">
        <v>3586</v>
      </c>
      <c r="C3156" s="5" t="s">
        <v>849</v>
      </c>
      <c r="D3156" s="5" t="s">
        <v>3583</v>
      </c>
      <c r="E3156" s="5" t="s">
        <v>3584</v>
      </c>
      <c r="F3156" s="5" t="s">
        <v>853</v>
      </c>
      <c r="G3156" s="5" t="s">
        <v>3585</v>
      </c>
      <c r="H3156" s="51">
        <v>0</v>
      </c>
      <c r="I3156" s="22">
        <v>0</v>
      </c>
      <c r="J3156" s="22">
        <v>1591.92</v>
      </c>
      <c r="K3156" s="22">
        <v>1729.4</v>
      </c>
      <c r="L3156" s="47">
        <v>1000</v>
      </c>
      <c r="M3156" s="22">
        <v>0</v>
      </c>
      <c r="N3156" s="22">
        <v>0</v>
      </c>
    </row>
    <row r="3157" spans="1:14" hidden="1" x14ac:dyDescent="0.25">
      <c r="A3157" s="5" t="s">
        <v>6347</v>
      </c>
      <c r="B3157" s="5" t="s">
        <v>3592</v>
      </c>
      <c r="C3157" s="5" t="s">
        <v>849</v>
      </c>
      <c r="D3157" s="5" t="s">
        <v>3583</v>
      </c>
      <c r="E3157" s="5" t="s">
        <v>3584</v>
      </c>
      <c r="F3157" s="5" t="s">
        <v>853</v>
      </c>
      <c r="G3157" s="5" t="s">
        <v>3588</v>
      </c>
      <c r="H3157" s="51">
        <v>0</v>
      </c>
      <c r="I3157" s="22">
        <v>0</v>
      </c>
      <c r="J3157" s="22">
        <v>58.1</v>
      </c>
      <c r="K3157" s="22">
        <v>61.28</v>
      </c>
      <c r="L3157" s="47">
        <v>1000</v>
      </c>
      <c r="M3157" s="22">
        <v>0</v>
      </c>
      <c r="N3157" s="22">
        <v>0</v>
      </c>
    </row>
    <row r="3158" spans="1:14" hidden="1" x14ac:dyDescent="0.25">
      <c r="A3158" s="5" t="s">
        <v>6348</v>
      </c>
      <c r="B3158" s="5" t="s">
        <v>3586</v>
      </c>
      <c r="C3158" s="5" t="s">
        <v>849</v>
      </c>
      <c r="D3158" s="5" t="s">
        <v>3583</v>
      </c>
      <c r="E3158" s="5" t="s">
        <v>3584</v>
      </c>
      <c r="F3158" s="5" t="s">
        <v>853</v>
      </c>
      <c r="G3158" s="5" t="s">
        <v>3588</v>
      </c>
      <c r="H3158" s="51">
        <v>0</v>
      </c>
      <c r="I3158" s="22">
        <v>0</v>
      </c>
      <c r="J3158" s="22">
        <v>214.39</v>
      </c>
      <c r="K3158" s="22">
        <v>229.26</v>
      </c>
      <c r="L3158" s="47">
        <v>1000</v>
      </c>
      <c r="M3158" s="22">
        <v>0</v>
      </c>
      <c r="N3158" s="22">
        <v>0</v>
      </c>
    </row>
    <row r="3159" spans="1:14" hidden="1" x14ac:dyDescent="0.25">
      <c r="A3159" s="5" t="s">
        <v>6349</v>
      </c>
      <c r="B3159" s="5" t="s">
        <v>3586</v>
      </c>
      <c r="C3159" s="5" t="s">
        <v>849</v>
      </c>
      <c r="D3159" s="5" t="s">
        <v>3583</v>
      </c>
      <c r="E3159" s="5" t="s">
        <v>3584</v>
      </c>
      <c r="F3159" s="5" t="s">
        <v>853</v>
      </c>
      <c r="G3159" s="5" t="s">
        <v>3588</v>
      </c>
      <c r="H3159" s="51">
        <v>0</v>
      </c>
      <c r="I3159" s="22">
        <v>0</v>
      </c>
      <c r="J3159" s="22">
        <v>221.93</v>
      </c>
      <c r="K3159" s="22">
        <v>241.1</v>
      </c>
      <c r="L3159" s="47">
        <v>1000</v>
      </c>
      <c r="M3159" s="22">
        <v>0</v>
      </c>
      <c r="N3159" s="22">
        <v>0</v>
      </c>
    </row>
    <row r="3160" spans="1:14" hidden="1" x14ac:dyDescent="0.25">
      <c r="A3160" s="5" t="s">
        <v>6350</v>
      </c>
      <c r="B3160" s="5" t="s">
        <v>3592</v>
      </c>
      <c r="C3160" s="5" t="s">
        <v>849</v>
      </c>
      <c r="D3160" s="5" t="s">
        <v>3583</v>
      </c>
      <c r="E3160" s="5" t="s">
        <v>3584</v>
      </c>
      <c r="F3160" s="5" t="s">
        <v>853</v>
      </c>
      <c r="G3160" s="5" t="s">
        <v>3588</v>
      </c>
      <c r="H3160" s="51">
        <v>0</v>
      </c>
      <c r="I3160" s="22">
        <v>0</v>
      </c>
      <c r="J3160" s="22">
        <v>28.55</v>
      </c>
      <c r="K3160" s="22">
        <v>30.12</v>
      </c>
      <c r="L3160" s="47">
        <v>1000</v>
      </c>
      <c r="M3160" s="22">
        <v>0</v>
      </c>
      <c r="N3160" s="22">
        <v>0</v>
      </c>
    </row>
    <row r="3161" spans="1:14" hidden="1" x14ac:dyDescent="0.25">
      <c r="A3161" s="5" t="s">
        <v>6351</v>
      </c>
      <c r="B3161" s="5" t="s">
        <v>3597</v>
      </c>
      <c r="C3161" s="5" t="s">
        <v>849</v>
      </c>
      <c r="D3161" s="5" t="s">
        <v>3583</v>
      </c>
      <c r="E3161" s="5" t="s">
        <v>3584</v>
      </c>
      <c r="F3161" s="5" t="s">
        <v>853</v>
      </c>
      <c r="G3161" s="5" t="s">
        <v>3603</v>
      </c>
      <c r="H3161" s="51">
        <v>0</v>
      </c>
      <c r="I3161" s="22">
        <v>0</v>
      </c>
      <c r="J3161" s="22">
        <v>0</v>
      </c>
      <c r="K3161" s="22">
        <v>1227.21</v>
      </c>
      <c r="L3161" s="47">
        <v>1000</v>
      </c>
      <c r="M3161" s="22">
        <v>0</v>
      </c>
      <c r="N3161" s="22">
        <v>0</v>
      </c>
    </row>
    <row r="3162" spans="1:14" hidden="1" x14ac:dyDescent="0.25">
      <c r="A3162" s="5" t="s">
        <v>6351</v>
      </c>
      <c r="B3162" s="5" t="s">
        <v>3592</v>
      </c>
      <c r="C3162" s="5" t="s">
        <v>849</v>
      </c>
      <c r="D3162" s="5" t="s">
        <v>3583</v>
      </c>
      <c r="E3162" s="5" t="s">
        <v>3584</v>
      </c>
      <c r="F3162" s="5" t="s">
        <v>853</v>
      </c>
      <c r="G3162" s="5" t="s">
        <v>3603</v>
      </c>
      <c r="H3162" s="51">
        <v>0</v>
      </c>
      <c r="I3162" s="22">
        <v>0</v>
      </c>
      <c r="J3162" s="22">
        <v>0</v>
      </c>
      <c r="K3162" s="22">
        <v>1250.01</v>
      </c>
      <c r="L3162" s="47">
        <v>1000</v>
      </c>
      <c r="M3162" s="22">
        <v>0</v>
      </c>
      <c r="N3162" s="22">
        <v>0</v>
      </c>
    </row>
    <row r="3163" spans="1:14" hidden="1" x14ac:dyDescent="0.25">
      <c r="A3163" s="5" t="s">
        <v>6352</v>
      </c>
      <c r="B3163" s="5" t="s">
        <v>3592</v>
      </c>
      <c r="C3163" s="5" t="s">
        <v>849</v>
      </c>
      <c r="D3163" s="5" t="s">
        <v>3583</v>
      </c>
      <c r="E3163" s="5" t="s">
        <v>3584</v>
      </c>
      <c r="F3163" s="5" t="s">
        <v>853</v>
      </c>
      <c r="G3163" s="5" t="s">
        <v>3588</v>
      </c>
      <c r="H3163" s="51">
        <v>0</v>
      </c>
      <c r="I3163" s="22">
        <v>0</v>
      </c>
      <c r="J3163" s="22">
        <v>0</v>
      </c>
      <c r="K3163" s="22">
        <v>49.57</v>
      </c>
      <c r="L3163" s="47">
        <v>1000</v>
      </c>
      <c r="M3163" s="22">
        <v>0</v>
      </c>
      <c r="N3163" s="22">
        <v>0</v>
      </c>
    </row>
    <row r="3164" spans="1:14" hidden="1" x14ac:dyDescent="0.25">
      <c r="A3164" s="5" t="s">
        <v>6353</v>
      </c>
      <c r="B3164" s="5" t="s">
        <v>3592</v>
      </c>
      <c r="C3164" s="5" t="s">
        <v>849</v>
      </c>
      <c r="D3164" s="5" t="s">
        <v>3583</v>
      </c>
      <c r="E3164" s="5" t="s">
        <v>3584</v>
      </c>
      <c r="F3164" s="5" t="s">
        <v>853</v>
      </c>
      <c r="G3164" s="5" t="s">
        <v>3588</v>
      </c>
      <c r="H3164" s="51">
        <v>0</v>
      </c>
      <c r="I3164" s="22">
        <v>0</v>
      </c>
      <c r="J3164" s="22">
        <v>0</v>
      </c>
      <c r="K3164" s="22">
        <v>53.43</v>
      </c>
      <c r="L3164" s="47">
        <v>1000</v>
      </c>
      <c r="M3164" s="22">
        <v>0</v>
      </c>
      <c r="N3164" s="22">
        <v>0</v>
      </c>
    </row>
    <row r="3165" spans="1:14" hidden="1" x14ac:dyDescent="0.25">
      <c r="A3165" s="5" t="s">
        <v>6354</v>
      </c>
      <c r="B3165" s="5" t="s">
        <v>3606</v>
      </c>
      <c r="C3165" s="5" t="s">
        <v>849</v>
      </c>
      <c r="D3165" s="5" t="s">
        <v>3583</v>
      </c>
      <c r="E3165" s="5" t="s">
        <v>3584</v>
      </c>
      <c r="F3165" s="5" t="s">
        <v>853</v>
      </c>
      <c r="G3165" s="5" t="s">
        <v>3588</v>
      </c>
      <c r="H3165" s="51">
        <v>0</v>
      </c>
      <c r="I3165" s="22">
        <v>0</v>
      </c>
      <c r="J3165" s="22">
        <v>34.799999999999997</v>
      </c>
      <c r="K3165" s="22">
        <v>37.81</v>
      </c>
      <c r="L3165" s="47">
        <v>1000</v>
      </c>
      <c r="M3165" s="22">
        <v>0</v>
      </c>
      <c r="N3165" s="22">
        <v>0</v>
      </c>
    </row>
    <row r="3166" spans="1:14" hidden="1" x14ac:dyDescent="0.25">
      <c r="A3166" s="5" t="s">
        <v>6355</v>
      </c>
      <c r="B3166" s="5" t="s">
        <v>3586</v>
      </c>
      <c r="C3166" s="5" t="s">
        <v>849</v>
      </c>
      <c r="D3166" s="5" t="s">
        <v>3583</v>
      </c>
      <c r="E3166" s="5" t="s">
        <v>3584</v>
      </c>
      <c r="F3166" s="5" t="s">
        <v>853</v>
      </c>
      <c r="G3166" s="5" t="s">
        <v>3588</v>
      </c>
      <c r="H3166" s="51">
        <v>0</v>
      </c>
      <c r="I3166" s="22">
        <v>0</v>
      </c>
      <c r="J3166" s="22">
        <v>11.15</v>
      </c>
      <c r="K3166" s="22">
        <v>12.1</v>
      </c>
      <c r="L3166" s="47">
        <v>1000</v>
      </c>
      <c r="M3166" s="22">
        <v>0</v>
      </c>
      <c r="N3166" s="22">
        <v>0</v>
      </c>
    </row>
    <row r="3167" spans="1:14" hidden="1" x14ac:dyDescent="0.25">
      <c r="A3167" s="5" t="s">
        <v>6356</v>
      </c>
      <c r="B3167" s="5" t="s">
        <v>3586</v>
      </c>
      <c r="C3167" s="5" t="s">
        <v>849</v>
      </c>
      <c r="D3167" s="5" t="s">
        <v>3583</v>
      </c>
      <c r="E3167" s="5" t="s">
        <v>3584</v>
      </c>
      <c r="F3167" s="5" t="s">
        <v>853</v>
      </c>
      <c r="G3167" s="5" t="s">
        <v>3588</v>
      </c>
      <c r="H3167" s="51">
        <v>0</v>
      </c>
      <c r="I3167" s="22">
        <v>0</v>
      </c>
      <c r="J3167" s="22">
        <v>301.48</v>
      </c>
      <c r="K3167" s="22">
        <v>428.44</v>
      </c>
      <c r="L3167" s="47">
        <v>1000</v>
      </c>
      <c r="M3167" s="22">
        <v>0</v>
      </c>
      <c r="N3167" s="22">
        <v>0</v>
      </c>
    </row>
    <row r="3168" spans="1:14" hidden="1" x14ac:dyDescent="0.25">
      <c r="A3168" s="5" t="s">
        <v>6357</v>
      </c>
      <c r="B3168" s="5" t="s">
        <v>3586</v>
      </c>
      <c r="C3168" s="5" t="s">
        <v>849</v>
      </c>
      <c r="D3168" s="5" t="s">
        <v>3583</v>
      </c>
      <c r="E3168" s="5" t="s">
        <v>3584</v>
      </c>
      <c r="F3168" s="5" t="s">
        <v>853</v>
      </c>
      <c r="G3168" s="5" t="s">
        <v>3588</v>
      </c>
      <c r="H3168" s="51">
        <v>0</v>
      </c>
      <c r="I3168" s="22">
        <v>0</v>
      </c>
      <c r="J3168" s="22">
        <v>225.42</v>
      </c>
      <c r="K3168" s="22">
        <v>325.29000000000002</v>
      </c>
      <c r="L3168" s="47">
        <v>1000</v>
      </c>
      <c r="M3168" s="22">
        <v>0</v>
      </c>
      <c r="N3168" s="22">
        <v>0</v>
      </c>
    </row>
    <row r="3169" spans="1:14" hidden="1" x14ac:dyDescent="0.25">
      <c r="A3169" s="5" t="s">
        <v>6358</v>
      </c>
      <c r="B3169" s="5" t="s">
        <v>3586</v>
      </c>
      <c r="C3169" s="5" t="s">
        <v>849</v>
      </c>
      <c r="D3169" s="5" t="s">
        <v>3583</v>
      </c>
      <c r="E3169" s="5" t="s">
        <v>3584</v>
      </c>
      <c r="F3169" s="5" t="s">
        <v>853</v>
      </c>
      <c r="G3169" s="5" t="s">
        <v>3588</v>
      </c>
      <c r="H3169" s="51">
        <v>0</v>
      </c>
      <c r="I3169" s="22">
        <v>0</v>
      </c>
      <c r="J3169" s="22">
        <v>23</v>
      </c>
      <c r="K3169" s="22">
        <v>24.99</v>
      </c>
      <c r="L3169" s="47">
        <v>1000</v>
      </c>
      <c r="M3169" s="22">
        <v>0</v>
      </c>
      <c r="N3169" s="22">
        <v>0</v>
      </c>
    </row>
    <row r="3170" spans="1:14" hidden="1" x14ac:dyDescent="0.25">
      <c r="A3170" s="5" t="s">
        <v>6359</v>
      </c>
      <c r="B3170" s="5" t="s">
        <v>3586</v>
      </c>
      <c r="C3170" s="5" t="s">
        <v>849</v>
      </c>
      <c r="D3170" s="5" t="s">
        <v>3583</v>
      </c>
      <c r="E3170" s="5" t="s">
        <v>3584</v>
      </c>
      <c r="F3170" s="5" t="s">
        <v>853</v>
      </c>
      <c r="G3170" s="5" t="s">
        <v>3588</v>
      </c>
      <c r="H3170" s="51">
        <v>0</v>
      </c>
      <c r="I3170" s="22">
        <v>0</v>
      </c>
      <c r="J3170" s="22">
        <v>232.41</v>
      </c>
      <c r="K3170" s="22">
        <v>252.48</v>
      </c>
      <c r="L3170" s="47">
        <v>1000</v>
      </c>
      <c r="M3170" s="22">
        <v>0</v>
      </c>
      <c r="N3170" s="22">
        <v>0</v>
      </c>
    </row>
    <row r="3171" spans="1:14" hidden="1" x14ac:dyDescent="0.25">
      <c r="A3171" s="5" t="s">
        <v>6360</v>
      </c>
      <c r="B3171" s="5" t="s">
        <v>3586</v>
      </c>
      <c r="C3171" s="5" t="s">
        <v>849</v>
      </c>
      <c r="D3171" s="5" t="s">
        <v>3583</v>
      </c>
      <c r="E3171" s="5" t="s">
        <v>3584</v>
      </c>
      <c r="F3171" s="5" t="s">
        <v>853</v>
      </c>
      <c r="G3171" s="5" t="s">
        <v>3588</v>
      </c>
      <c r="H3171" s="51">
        <v>0</v>
      </c>
      <c r="I3171" s="22">
        <v>0</v>
      </c>
      <c r="J3171" s="22">
        <v>234.76</v>
      </c>
      <c r="K3171" s="22">
        <v>247.6</v>
      </c>
      <c r="L3171" s="47">
        <v>1000</v>
      </c>
      <c r="M3171" s="22">
        <v>0</v>
      </c>
      <c r="N3171" s="22">
        <v>0</v>
      </c>
    </row>
    <row r="3172" spans="1:14" hidden="1" x14ac:dyDescent="0.25">
      <c r="A3172" s="5" t="s">
        <v>6361</v>
      </c>
      <c r="B3172" s="5" t="s">
        <v>3586</v>
      </c>
      <c r="C3172" s="5" t="s">
        <v>849</v>
      </c>
      <c r="D3172" s="5" t="s">
        <v>3583</v>
      </c>
      <c r="E3172" s="5" t="s">
        <v>3584</v>
      </c>
      <c r="F3172" s="5" t="s">
        <v>853</v>
      </c>
      <c r="G3172" s="5" t="s">
        <v>3588</v>
      </c>
      <c r="H3172" s="51">
        <v>0</v>
      </c>
      <c r="I3172" s="22">
        <v>0</v>
      </c>
      <c r="J3172" s="22">
        <v>226.27</v>
      </c>
      <c r="K3172" s="22">
        <v>245.81</v>
      </c>
      <c r="L3172" s="47">
        <v>1000</v>
      </c>
      <c r="M3172" s="22">
        <v>0</v>
      </c>
      <c r="N3172" s="22">
        <v>0</v>
      </c>
    </row>
    <row r="3173" spans="1:14" hidden="1" x14ac:dyDescent="0.25">
      <c r="A3173" s="5" t="s">
        <v>6362</v>
      </c>
      <c r="B3173" s="5" t="s">
        <v>3586</v>
      </c>
      <c r="C3173" s="5" t="s">
        <v>849</v>
      </c>
      <c r="D3173" s="5" t="s">
        <v>3583</v>
      </c>
      <c r="E3173" s="5" t="s">
        <v>3584</v>
      </c>
      <c r="F3173" s="5" t="s">
        <v>851</v>
      </c>
      <c r="G3173" s="5" t="s">
        <v>3588</v>
      </c>
      <c r="H3173" s="51">
        <v>514280</v>
      </c>
      <c r="I3173" s="22">
        <v>4748.88</v>
      </c>
      <c r="J3173" s="22">
        <v>9.23</v>
      </c>
      <c r="K3173" s="22">
        <v>9.64</v>
      </c>
      <c r="L3173" s="47">
        <v>1000</v>
      </c>
      <c r="M3173" s="22">
        <v>4748.88</v>
      </c>
      <c r="N3173" s="22">
        <v>0</v>
      </c>
    </row>
    <row r="3174" spans="1:14" hidden="1" x14ac:dyDescent="0.25">
      <c r="A3174" s="5" t="s">
        <v>6363</v>
      </c>
      <c r="B3174" s="5" t="s">
        <v>3586</v>
      </c>
      <c r="C3174" s="5" t="s">
        <v>849</v>
      </c>
      <c r="D3174" s="5" t="s">
        <v>3583</v>
      </c>
      <c r="E3174" s="5" t="s">
        <v>3584</v>
      </c>
      <c r="F3174" s="5" t="s">
        <v>851</v>
      </c>
      <c r="G3174" s="5" t="s">
        <v>3588</v>
      </c>
      <c r="H3174" s="51">
        <v>454940</v>
      </c>
      <c r="I3174" s="22">
        <v>4163.57</v>
      </c>
      <c r="J3174" s="22">
        <v>9.15</v>
      </c>
      <c r="K3174" s="22">
        <v>9.42</v>
      </c>
      <c r="L3174" s="47">
        <v>1000</v>
      </c>
      <c r="M3174" s="22">
        <v>4163.57</v>
      </c>
      <c r="N3174" s="22">
        <v>0</v>
      </c>
    </row>
    <row r="3175" spans="1:14" hidden="1" x14ac:dyDescent="0.25">
      <c r="A3175" s="5" t="s">
        <v>6364</v>
      </c>
      <c r="B3175" s="5" t="s">
        <v>3586</v>
      </c>
      <c r="C3175" s="5" t="s">
        <v>849</v>
      </c>
      <c r="D3175" s="5" t="s">
        <v>3583</v>
      </c>
      <c r="E3175" s="5" t="s">
        <v>3584</v>
      </c>
      <c r="F3175" s="5" t="s">
        <v>851</v>
      </c>
      <c r="G3175" s="5" t="s">
        <v>3588</v>
      </c>
      <c r="H3175" s="51">
        <v>247250</v>
      </c>
      <c r="I3175" s="22">
        <v>2261.9499999999998</v>
      </c>
      <c r="J3175" s="22">
        <v>9.15</v>
      </c>
      <c r="K3175" s="22">
        <v>9.43</v>
      </c>
      <c r="L3175" s="47">
        <v>1000</v>
      </c>
      <c r="M3175" s="22">
        <v>2261.9499999999998</v>
      </c>
      <c r="N3175" s="22">
        <v>0</v>
      </c>
    </row>
    <row r="3176" spans="1:14" hidden="1" x14ac:dyDescent="0.25">
      <c r="A3176" s="5" t="s">
        <v>6365</v>
      </c>
      <c r="B3176" s="5" t="s">
        <v>3586</v>
      </c>
      <c r="C3176" s="5" t="s">
        <v>849</v>
      </c>
      <c r="D3176" s="5" t="s">
        <v>3583</v>
      </c>
      <c r="E3176" s="5" t="s">
        <v>3584</v>
      </c>
      <c r="F3176" s="5" t="s">
        <v>853</v>
      </c>
      <c r="G3176" s="5" t="s">
        <v>3588</v>
      </c>
      <c r="H3176" s="51">
        <v>0</v>
      </c>
      <c r="I3176" s="22">
        <v>0</v>
      </c>
      <c r="J3176" s="22">
        <v>221.75</v>
      </c>
      <c r="K3176" s="22">
        <v>240.9</v>
      </c>
      <c r="L3176" s="47">
        <v>1000</v>
      </c>
      <c r="M3176" s="22">
        <v>0</v>
      </c>
      <c r="N3176" s="22">
        <v>0</v>
      </c>
    </row>
    <row r="3177" spans="1:14" hidden="1" x14ac:dyDescent="0.25">
      <c r="A3177" s="5" t="s">
        <v>6366</v>
      </c>
      <c r="B3177" s="5" t="s">
        <v>3596</v>
      </c>
      <c r="C3177" s="5" t="s">
        <v>849</v>
      </c>
      <c r="D3177" s="5" t="s">
        <v>3583</v>
      </c>
      <c r="E3177" s="5" t="s">
        <v>3584</v>
      </c>
      <c r="F3177" s="5" t="s">
        <v>853</v>
      </c>
      <c r="G3177" s="5" t="s">
        <v>3588</v>
      </c>
      <c r="H3177" s="51">
        <v>0</v>
      </c>
      <c r="I3177" s="22">
        <v>0</v>
      </c>
      <c r="J3177" s="22">
        <v>246.78</v>
      </c>
      <c r="K3177" s="22">
        <v>260.27999999999997</v>
      </c>
      <c r="L3177" s="47">
        <v>1000</v>
      </c>
      <c r="M3177" s="22">
        <v>0</v>
      </c>
      <c r="N3177" s="22">
        <v>0</v>
      </c>
    </row>
    <row r="3178" spans="1:14" hidden="1" x14ac:dyDescent="0.25">
      <c r="A3178" s="5" t="s">
        <v>6367</v>
      </c>
      <c r="B3178" s="5" t="s">
        <v>3586</v>
      </c>
      <c r="C3178" s="5" t="s">
        <v>849</v>
      </c>
      <c r="D3178" s="5" t="s">
        <v>3583</v>
      </c>
      <c r="E3178" s="5" t="s">
        <v>3584</v>
      </c>
      <c r="F3178" s="5" t="s">
        <v>853</v>
      </c>
      <c r="G3178" s="5" t="s">
        <v>3588</v>
      </c>
      <c r="H3178" s="51">
        <v>0</v>
      </c>
      <c r="I3178" s="22">
        <v>0</v>
      </c>
      <c r="J3178" s="22">
        <v>103.51</v>
      </c>
      <c r="K3178" s="22">
        <v>112.46</v>
      </c>
      <c r="L3178" s="47">
        <v>1000</v>
      </c>
      <c r="M3178" s="22">
        <v>0</v>
      </c>
      <c r="N3178" s="22">
        <v>0</v>
      </c>
    </row>
    <row r="3179" spans="1:14" hidden="1" x14ac:dyDescent="0.25">
      <c r="A3179" s="5" t="s">
        <v>6368</v>
      </c>
      <c r="B3179" s="5" t="s">
        <v>3586</v>
      </c>
      <c r="C3179" s="5" t="s">
        <v>849</v>
      </c>
      <c r="D3179" s="5" t="s">
        <v>3583</v>
      </c>
      <c r="E3179" s="5" t="s">
        <v>3584</v>
      </c>
      <c r="F3179" s="5" t="s">
        <v>853</v>
      </c>
      <c r="G3179" s="5" t="s">
        <v>3603</v>
      </c>
      <c r="H3179" s="51">
        <v>0</v>
      </c>
      <c r="I3179" s="22">
        <v>0</v>
      </c>
      <c r="J3179" s="22">
        <v>0</v>
      </c>
      <c r="K3179" s="22">
        <v>998.53</v>
      </c>
      <c r="L3179" s="47">
        <v>1000</v>
      </c>
      <c r="M3179" s="22">
        <v>0</v>
      </c>
      <c r="N3179" s="22">
        <v>0</v>
      </c>
    </row>
    <row r="3180" spans="1:14" hidden="1" x14ac:dyDescent="0.25">
      <c r="A3180" s="5" t="s">
        <v>6369</v>
      </c>
      <c r="B3180" s="5" t="s">
        <v>3586</v>
      </c>
      <c r="C3180" s="5" t="s">
        <v>849</v>
      </c>
      <c r="D3180" s="5" t="s">
        <v>3583</v>
      </c>
      <c r="E3180" s="5" t="s">
        <v>3584</v>
      </c>
      <c r="F3180" s="5" t="s">
        <v>853</v>
      </c>
      <c r="G3180" s="5" t="s">
        <v>3588</v>
      </c>
      <c r="H3180" s="51">
        <v>0</v>
      </c>
      <c r="I3180" s="22">
        <v>0</v>
      </c>
      <c r="J3180" s="22">
        <v>239.17</v>
      </c>
      <c r="K3180" s="22">
        <v>259.83</v>
      </c>
      <c r="L3180" s="47">
        <v>1000</v>
      </c>
      <c r="M3180" s="22">
        <v>0</v>
      </c>
      <c r="N3180" s="22">
        <v>0</v>
      </c>
    </row>
    <row r="3181" spans="1:14" hidden="1" x14ac:dyDescent="0.25">
      <c r="A3181" s="5" t="s">
        <v>6370</v>
      </c>
      <c r="B3181" s="5" t="s">
        <v>3586</v>
      </c>
      <c r="C3181" s="5" t="s">
        <v>849</v>
      </c>
      <c r="D3181" s="5" t="s">
        <v>3583</v>
      </c>
      <c r="E3181" s="5" t="s">
        <v>3584</v>
      </c>
      <c r="F3181" s="5" t="s">
        <v>851</v>
      </c>
      <c r="G3181" s="5" t="s">
        <v>3585</v>
      </c>
      <c r="H3181" s="51">
        <v>25904.677</v>
      </c>
      <c r="I3181" s="22">
        <v>130989.17</v>
      </c>
      <c r="J3181" s="22">
        <v>5056.58</v>
      </c>
      <c r="K3181" s="22">
        <v>6160.2</v>
      </c>
      <c r="L3181" s="47">
        <v>1000</v>
      </c>
      <c r="M3181" s="22">
        <v>130989.17</v>
      </c>
      <c r="N3181" s="22">
        <v>0</v>
      </c>
    </row>
    <row r="3182" spans="1:14" hidden="1" x14ac:dyDescent="0.25">
      <c r="A3182" s="5" t="s">
        <v>6370</v>
      </c>
      <c r="B3182" s="5" t="s">
        <v>3597</v>
      </c>
      <c r="C3182" s="5" t="s">
        <v>849</v>
      </c>
      <c r="D3182" s="5" t="s">
        <v>3583</v>
      </c>
      <c r="E3182" s="5" t="s">
        <v>3584</v>
      </c>
      <c r="F3182" s="5" t="s">
        <v>851</v>
      </c>
      <c r="G3182" s="5" t="s">
        <v>3585</v>
      </c>
      <c r="H3182" s="51">
        <v>47945.7</v>
      </c>
      <c r="I3182" s="22">
        <v>283190.71999999997</v>
      </c>
      <c r="J3182" s="22">
        <v>5906.49</v>
      </c>
      <c r="K3182" s="22">
        <v>4443.96</v>
      </c>
      <c r="L3182" s="47">
        <v>1000</v>
      </c>
      <c r="M3182" s="22">
        <v>283190.71999999997</v>
      </c>
      <c r="N3182" s="22">
        <v>0</v>
      </c>
    </row>
    <row r="3183" spans="1:14" hidden="1" x14ac:dyDescent="0.25">
      <c r="A3183" s="5" t="s">
        <v>6370</v>
      </c>
      <c r="B3183" s="5" t="s">
        <v>3592</v>
      </c>
      <c r="C3183" s="5" t="s">
        <v>849</v>
      </c>
      <c r="D3183" s="5" t="s">
        <v>3583</v>
      </c>
      <c r="E3183" s="5" t="s">
        <v>3584</v>
      </c>
      <c r="F3183" s="5" t="s">
        <v>853</v>
      </c>
      <c r="G3183" s="5" t="s">
        <v>3585</v>
      </c>
      <c r="H3183" s="51">
        <v>0</v>
      </c>
      <c r="I3183" s="22">
        <v>0</v>
      </c>
      <c r="J3183" s="22">
        <v>2783.79</v>
      </c>
      <c r="K3183" s="22">
        <v>2850.6</v>
      </c>
      <c r="L3183" s="47">
        <v>1000</v>
      </c>
      <c r="M3183" s="22">
        <v>0</v>
      </c>
      <c r="N3183" s="22">
        <v>0</v>
      </c>
    </row>
    <row r="3184" spans="1:14" hidden="1" x14ac:dyDescent="0.25">
      <c r="A3184" s="5" t="s">
        <v>6371</v>
      </c>
      <c r="B3184" s="5" t="s">
        <v>3582</v>
      </c>
      <c r="C3184" s="5" t="s">
        <v>849</v>
      </c>
      <c r="D3184" s="5" t="s">
        <v>3583</v>
      </c>
      <c r="E3184" s="5" t="s">
        <v>3584</v>
      </c>
      <c r="F3184" s="5" t="s">
        <v>853</v>
      </c>
      <c r="G3184" s="5" t="s">
        <v>3603</v>
      </c>
      <c r="H3184" s="51">
        <v>0</v>
      </c>
      <c r="I3184" s="22">
        <v>0</v>
      </c>
      <c r="J3184" s="22">
        <v>0</v>
      </c>
      <c r="K3184" s="22">
        <v>773.32</v>
      </c>
      <c r="L3184" s="47">
        <v>1000</v>
      </c>
      <c r="M3184" s="22">
        <v>0</v>
      </c>
      <c r="N3184" s="22">
        <v>0</v>
      </c>
    </row>
    <row r="3185" spans="1:14" hidden="1" x14ac:dyDescent="0.25">
      <c r="A3185" s="5" t="s">
        <v>6372</v>
      </c>
      <c r="B3185" s="5" t="s">
        <v>3586</v>
      </c>
      <c r="C3185" s="5" t="s">
        <v>849</v>
      </c>
      <c r="D3185" s="5" t="s">
        <v>3583</v>
      </c>
      <c r="E3185" s="5" t="s">
        <v>3584</v>
      </c>
      <c r="F3185" s="5" t="s">
        <v>853</v>
      </c>
      <c r="G3185" s="5" t="s">
        <v>3603</v>
      </c>
      <c r="H3185" s="51">
        <v>0</v>
      </c>
      <c r="I3185" s="22">
        <v>0</v>
      </c>
      <c r="J3185" s="22">
        <v>3031.98</v>
      </c>
      <c r="K3185" s="22">
        <v>3517.83</v>
      </c>
      <c r="L3185" s="47">
        <v>1000</v>
      </c>
      <c r="M3185" s="22">
        <v>0</v>
      </c>
      <c r="N3185" s="22">
        <v>0</v>
      </c>
    </row>
    <row r="3186" spans="1:14" x14ac:dyDescent="0.25">
      <c r="A3186" s="5" t="s">
        <v>6373</v>
      </c>
      <c r="B3186" s="5" t="s">
        <v>3590</v>
      </c>
      <c r="C3186" s="5" t="s">
        <v>849</v>
      </c>
      <c r="D3186" s="5" t="s">
        <v>3583</v>
      </c>
      <c r="E3186" s="5" t="s">
        <v>3584</v>
      </c>
      <c r="F3186" s="5" t="s">
        <v>853</v>
      </c>
      <c r="G3186" s="5" t="s">
        <v>3603</v>
      </c>
      <c r="H3186" s="51">
        <v>0</v>
      </c>
      <c r="I3186" s="22">
        <v>0</v>
      </c>
      <c r="J3186" s="22">
        <v>0</v>
      </c>
      <c r="K3186" s="22">
        <v>2928.86</v>
      </c>
      <c r="L3186" s="47">
        <v>1000</v>
      </c>
      <c r="M3186" s="22">
        <v>0</v>
      </c>
      <c r="N3186" s="22">
        <v>0</v>
      </c>
    </row>
    <row r="3187" spans="1:14" x14ac:dyDescent="0.25">
      <c r="A3187" s="5" t="s">
        <v>6374</v>
      </c>
      <c r="B3187" s="5" t="s">
        <v>3590</v>
      </c>
      <c r="C3187" s="5" t="s">
        <v>849</v>
      </c>
      <c r="D3187" s="5" t="s">
        <v>3583</v>
      </c>
      <c r="E3187" s="5" t="s">
        <v>3584</v>
      </c>
      <c r="F3187" s="5" t="s">
        <v>853</v>
      </c>
      <c r="G3187" s="5" t="s">
        <v>3588</v>
      </c>
      <c r="H3187" s="51">
        <v>0</v>
      </c>
      <c r="I3187" s="22">
        <v>0</v>
      </c>
      <c r="J3187" s="22">
        <v>39.450000000000003</v>
      </c>
      <c r="K3187" s="22">
        <v>42.85</v>
      </c>
      <c r="L3187" s="47">
        <v>1000</v>
      </c>
      <c r="M3187" s="22">
        <v>0</v>
      </c>
      <c r="N3187" s="22">
        <v>0</v>
      </c>
    </row>
    <row r="3188" spans="1:14" x14ac:dyDescent="0.25">
      <c r="A3188" s="5" t="s">
        <v>6375</v>
      </c>
      <c r="B3188" s="5" t="s">
        <v>3590</v>
      </c>
      <c r="C3188" s="5" t="s">
        <v>849</v>
      </c>
      <c r="D3188" s="5" t="s">
        <v>3583</v>
      </c>
      <c r="E3188" s="5" t="s">
        <v>3584</v>
      </c>
      <c r="F3188" s="5" t="s">
        <v>853</v>
      </c>
      <c r="G3188" s="5" t="s">
        <v>3588</v>
      </c>
      <c r="H3188" s="51">
        <v>0</v>
      </c>
      <c r="I3188" s="22">
        <v>0</v>
      </c>
      <c r="J3188" s="22">
        <v>56.07</v>
      </c>
      <c r="K3188" s="22">
        <v>60.91</v>
      </c>
      <c r="L3188" s="47">
        <v>1000</v>
      </c>
      <c r="M3188" s="22">
        <v>0</v>
      </c>
      <c r="N3188" s="22">
        <v>0</v>
      </c>
    </row>
    <row r="3189" spans="1:14" x14ac:dyDescent="0.25">
      <c r="A3189" s="5" t="s">
        <v>6376</v>
      </c>
      <c r="B3189" s="5" t="s">
        <v>3590</v>
      </c>
      <c r="C3189" s="5" t="s">
        <v>849</v>
      </c>
      <c r="D3189" s="5" t="s">
        <v>3583</v>
      </c>
      <c r="E3189" s="5" t="s">
        <v>3584</v>
      </c>
      <c r="F3189" s="5" t="s">
        <v>853</v>
      </c>
      <c r="G3189" s="5" t="s">
        <v>3603</v>
      </c>
      <c r="H3189" s="51">
        <v>0</v>
      </c>
      <c r="I3189" s="22">
        <v>0</v>
      </c>
      <c r="J3189" s="22">
        <v>0</v>
      </c>
      <c r="K3189" s="22">
        <v>1381.24</v>
      </c>
      <c r="L3189" s="47">
        <v>1000</v>
      </c>
      <c r="M3189" s="22">
        <v>0</v>
      </c>
      <c r="N3189" s="22">
        <v>0</v>
      </c>
    </row>
    <row r="3190" spans="1:14" hidden="1" x14ac:dyDescent="0.25">
      <c r="A3190" s="5" t="s">
        <v>6377</v>
      </c>
      <c r="B3190" s="5" t="s">
        <v>3586</v>
      </c>
      <c r="C3190" s="5" t="s">
        <v>849</v>
      </c>
      <c r="D3190" s="5" t="s">
        <v>3583</v>
      </c>
      <c r="E3190" s="5" t="s">
        <v>3584</v>
      </c>
      <c r="F3190" s="5" t="s">
        <v>853</v>
      </c>
      <c r="G3190" s="5" t="s">
        <v>3603</v>
      </c>
      <c r="H3190" s="51">
        <v>0</v>
      </c>
      <c r="I3190" s="22">
        <v>0</v>
      </c>
      <c r="J3190" s="22">
        <v>0</v>
      </c>
      <c r="K3190" s="22">
        <v>1783.76</v>
      </c>
      <c r="L3190" s="47">
        <v>1000</v>
      </c>
      <c r="M3190" s="22">
        <v>0</v>
      </c>
      <c r="N3190" s="22">
        <v>0</v>
      </c>
    </row>
    <row r="3191" spans="1:14" hidden="1" x14ac:dyDescent="0.25">
      <c r="A3191" s="5" t="s">
        <v>6378</v>
      </c>
      <c r="B3191" s="5" t="s">
        <v>3582</v>
      </c>
      <c r="C3191" s="5" t="s">
        <v>849</v>
      </c>
      <c r="D3191" s="5" t="s">
        <v>3583</v>
      </c>
      <c r="E3191" s="5" t="s">
        <v>3584</v>
      </c>
      <c r="F3191" s="5" t="s">
        <v>853</v>
      </c>
      <c r="G3191" s="5" t="s">
        <v>3588</v>
      </c>
      <c r="H3191" s="51">
        <v>0</v>
      </c>
      <c r="I3191" s="22">
        <v>0</v>
      </c>
      <c r="J3191" s="22">
        <v>247.25</v>
      </c>
      <c r="K3191" s="22">
        <v>268.61</v>
      </c>
      <c r="L3191" s="47">
        <v>1000</v>
      </c>
      <c r="M3191" s="22">
        <v>0</v>
      </c>
      <c r="N3191" s="22">
        <v>0</v>
      </c>
    </row>
    <row r="3192" spans="1:14" hidden="1" x14ac:dyDescent="0.25">
      <c r="A3192" s="5" t="s">
        <v>6379</v>
      </c>
      <c r="B3192" s="5" t="s">
        <v>3586</v>
      </c>
      <c r="C3192" s="5" t="s">
        <v>849</v>
      </c>
      <c r="D3192" s="5" t="s">
        <v>3583</v>
      </c>
      <c r="E3192" s="5" t="s">
        <v>3584</v>
      </c>
      <c r="F3192" s="5" t="s">
        <v>853</v>
      </c>
      <c r="G3192" s="5" t="s">
        <v>3588</v>
      </c>
      <c r="H3192" s="51">
        <v>0</v>
      </c>
      <c r="I3192" s="22">
        <v>0</v>
      </c>
      <c r="J3192" s="22">
        <v>236.73</v>
      </c>
      <c r="K3192" s="22">
        <v>242.41</v>
      </c>
      <c r="L3192" s="47">
        <v>1000</v>
      </c>
      <c r="M3192" s="22">
        <v>0</v>
      </c>
      <c r="N3192" s="22">
        <v>0</v>
      </c>
    </row>
    <row r="3193" spans="1:14" hidden="1" x14ac:dyDescent="0.25">
      <c r="A3193" s="5" t="s">
        <v>6380</v>
      </c>
      <c r="B3193" s="5" t="s">
        <v>3582</v>
      </c>
      <c r="C3193" s="5" t="s">
        <v>849</v>
      </c>
      <c r="D3193" s="5" t="s">
        <v>3583</v>
      </c>
      <c r="E3193" s="5" t="s">
        <v>3584</v>
      </c>
      <c r="F3193" s="5" t="s">
        <v>853</v>
      </c>
      <c r="G3193" s="5" t="s">
        <v>3603</v>
      </c>
      <c r="H3193" s="51">
        <v>0</v>
      </c>
      <c r="I3193" s="22">
        <v>0</v>
      </c>
      <c r="J3193" s="22">
        <v>0</v>
      </c>
      <c r="K3193" s="22">
        <v>368.94</v>
      </c>
      <c r="L3193" s="47">
        <v>1000</v>
      </c>
      <c r="M3193" s="22">
        <v>0</v>
      </c>
      <c r="N3193" s="22">
        <v>0</v>
      </c>
    </row>
    <row r="3194" spans="1:14" x14ac:dyDescent="0.25">
      <c r="A3194" s="5" t="s">
        <v>6381</v>
      </c>
      <c r="B3194" s="5" t="s">
        <v>3590</v>
      </c>
      <c r="C3194" s="5" t="s">
        <v>849</v>
      </c>
      <c r="D3194" s="5" t="s">
        <v>3583</v>
      </c>
      <c r="E3194" s="5" t="s">
        <v>3584</v>
      </c>
      <c r="F3194" s="5" t="s">
        <v>853</v>
      </c>
      <c r="G3194" s="5" t="s">
        <v>3585</v>
      </c>
      <c r="H3194" s="51">
        <v>0</v>
      </c>
      <c r="I3194" s="22">
        <v>0</v>
      </c>
      <c r="J3194" s="22">
        <v>1862.76</v>
      </c>
      <c r="K3194" s="22">
        <v>2468.15</v>
      </c>
      <c r="L3194" s="47">
        <v>1000</v>
      </c>
      <c r="M3194" s="22">
        <v>0</v>
      </c>
      <c r="N3194" s="22">
        <v>0</v>
      </c>
    </row>
    <row r="3195" spans="1:14" hidden="1" x14ac:dyDescent="0.25">
      <c r="A3195" s="5" t="s">
        <v>6381</v>
      </c>
      <c r="B3195" s="5" t="s">
        <v>3592</v>
      </c>
      <c r="C3195" s="5" t="s">
        <v>849</v>
      </c>
      <c r="D3195" s="5" t="s">
        <v>3583</v>
      </c>
      <c r="E3195" s="5" t="s">
        <v>3584</v>
      </c>
      <c r="F3195" s="5" t="s">
        <v>851</v>
      </c>
      <c r="G3195" s="5" t="s">
        <v>3585</v>
      </c>
      <c r="H3195" s="51">
        <v>8840</v>
      </c>
      <c r="I3195" s="22">
        <v>21682.36</v>
      </c>
      <c r="J3195" s="22">
        <v>2452.7600000000002</v>
      </c>
      <c r="K3195" s="22">
        <v>2456.7399999999998</v>
      </c>
      <c r="L3195" s="47">
        <v>1000</v>
      </c>
      <c r="M3195" s="22">
        <v>21682.36</v>
      </c>
      <c r="N3195" s="22">
        <v>0</v>
      </c>
    </row>
    <row r="3196" spans="1:14" hidden="1" x14ac:dyDescent="0.25">
      <c r="A3196" s="5" t="s">
        <v>6382</v>
      </c>
      <c r="B3196" s="5" t="s">
        <v>3592</v>
      </c>
      <c r="C3196" s="5" t="s">
        <v>849</v>
      </c>
      <c r="D3196" s="5" t="s">
        <v>3583</v>
      </c>
      <c r="E3196" s="5" t="s">
        <v>3584</v>
      </c>
      <c r="F3196" s="5" t="s">
        <v>853</v>
      </c>
      <c r="G3196" s="5" t="s">
        <v>3588</v>
      </c>
      <c r="H3196" s="51">
        <v>0</v>
      </c>
      <c r="I3196" s="22">
        <v>0</v>
      </c>
      <c r="J3196" s="22">
        <v>59.85</v>
      </c>
      <c r="K3196" s="22">
        <v>63.13</v>
      </c>
      <c r="L3196" s="47">
        <v>1000</v>
      </c>
      <c r="M3196" s="22">
        <v>0</v>
      </c>
      <c r="N3196" s="22">
        <v>0</v>
      </c>
    </row>
    <row r="3197" spans="1:14" hidden="1" x14ac:dyDescent="0.25">
      <c r="A3197" s="5" t="s">
        <v>6383</v>
      </c>
      <c r="B3197" s="5" t="s">
        <v>3592</v>
      </c>
      <c r="C3197" s="5" t="s">
        <v>849</v>
      </c>
      <c r="D3197" s="5" t="s">
        <v>3583</v>
      </c>
      <c r="E3197" s="5" t="s">
        <v>3584</v>
      </c>
      <c r="F3197" s="5" t="s">
        <v>853</v>
      </c>
      <c r="G3197" s="5" t="s">
        <v>3588</v>
      </c>
      <c r="H3197" s="51">
        <v>0</v>
      </c>
      <c r="I3197" s="22">
        <v>0</v>
      </c>
      <c r="J3197" s="22">
        <v>60.48</v>
      </c>
      <c r="K3197" s="22">
        <v>63.78</v>
      </c>
      <c r="L3197" s="47">
        <v>1000</v>
      </c>
      <c r="M3197" s="22">
        <v>0</v>
      </c>
      <c r="N3197" s="22">
        <v>0</v>
      </c>
    </row>
    <row r="3198" spans="1:14" hidden="1" x14ac:dyDescent="0.25">
      <c r="A3198" s="5" t="s">
        <v>6384</v>
      </c>
      <c r="B3198" s="5" t="s">
        <v>3592</v>
      </c>
      <c r="C3198" s="5" t="s">
        <v>849</v>
      </c>
      <c r="D3198" s="5" t="s">
        <v>3583</v>
      </c>
      <c r="E3198" s="5" t="s">
        <v>3584</v>
      </c>
      <c r="F3198" s="5" t="s">
        <v>853</v>
      </c>
      <c r="G3198" s="5" t="s">
        <v>3585</v>
      </c>
      <c r="H3198" s="51">
        <v>0</v>
      </c>
      <c r="I3198" s="22">
        <v>0</v>
      </c>
      <c r="J3198" s="22">
        <v>2723.12</v>
      </c>
      <c r="K3198" s="22">
        <v>2763.41</v>
      </c>
      <c r="L3198" s="47">
        <v>1000</v>
      </c>
      <c r="M3198" s="22">
        <v>0</v>
      </c>
      <c r="N3198" s="22">
        <v>0</v>
      </c>
    </row>
    <row r="3199" spans="1:14" hidden="1" x14ac:dyDescent="0.25">
      <c r="A3199" s="5" t="s">
        <v>6385</v>
      </c>
      <c r="B3199" s="5" t="s">
        <v>3582</v>
      </c>
      <c r="C3199" s="5" t="s">
        <v>849</v>
      </c>
      <c r="D3199" s="5" t="s">
        <v>3583</v>
      </c>
      <c r="E3199" s="5" t="s">
        <v>3584</v>
      </c>
      <c r="F3199" s="5" t="s">
        <v>853</v>
      </c>
      <c r="G3199" s="5" t="s">
        <v>3603</v>
      </c>
      <c r="H3199" s="51">
        <v>0</v>
      </c>
      <c r="I3199" s="22">
        <v>0</v>
      </c>
      <c r="J3199" s="22">
        <v>0</v>
      </c>
      <c r="K3199" s="22">
        <v>377.5</v>
      </c>
      <c r="L3199" s="47">
        <v>1000</v>
      </c>
      <c r="M3199" s="22">
        <v>0</v>
      </c>
      <c r="N3199" s="22">
        <v>0</v>
      </c>
    </row>
    <row r="3200" spans="1:14" hidden="1" x14ac:dyDescent="0.25">
      <c r="A3200" s="5" t="s">
        <v>6386</v>
      </c>
      <c r="B3200" s="5" t="s">
        <v>3586</v>
      </c>
      <c r="C3200" s="5" t="s">
        <v>849</v>
      </c>
      <c r="D3200" s="5" t="s">
        <v>3583</v>
      </c>
      <c r="E3200" s="5" t="s">
        <v>3584</v>
      </c>
      <c r="F3200" s="5" t="s">
        <v>853</v>
      </c>
      <c r="G3200" s="5" t="s">
        <v>3585</v>
      </c>
      <c r="H3200" s="51">
        <v>0</v>
      </c>
      <c r="I3200" s="22">
        <v>0</v>
      </c>
      <c r="J3200" s="22">
        <v>2352.92</v>
      </c>
      <c r="K3200" s="22">
        <v>2373.16</v>
      </c>
      <c r="L3200" s="47">
        <v>1000</v>
      </c>
      <c r="M3200" s="22">
        <v>0</v>
      </c>
      <c r="N3200" s="22">
        <v>0</v>
      </c>
    </row>
    <row r="3201" spans="1:14" hidden="1" x14ac:dyDescent="0.25">
      <c r="A3201" s="5" t="s">
        <v>6387</v>
      </c>
      <c r="B3201" s="5" t="s">
        <v>3582</v>
      </c>
      <c r="C3201" s="5" t="s">
        <v>849</v>
      </c>
      <c r="D3201" s="5" t="s">
        <v>3583</v>
      </c>
      <c r="E3201" s="5" t="s">
        <v>3584</v>
      </c>
      <c r="F3201" s="5" t="s">
        <v>853</v>
      </c>
      <c r="G3201" s="5" t="s">
        <v>3603</v>
      </c>
      <c r="H3201" s="51">
        <v>0</v>
      </c>
      <c r="I3201" s="22">
        <v>0</v>
      </c>
      <c r="J3201" s="22">
        <v>0</v>
      </c>
      <c r="K3201" s="22">
        <v>650.46</v>
      </c>
      <c r="L3201" s="47">
        <v>1000</v>
      </c>
      <c r="M3201" s="22">
        <v>0</v>
      </c>
      <c r="N3201" s="22">
        <v>0</v>
      </c>
    </row>
    <row r="3202" spans="1:14" hidden="1" x14ac:dyDescent="0.25">
      <c r="A3202" s="5" t="s">
        <v>6388</v>
      </c>
      <c r="B3202" s="5" t="s">
        <v>3582</v>
      </c>
      <c r="C3202" s="5" t="s">
        <v>849</v>
      </c>
      <c r="D3202" s="5" t="s">
        <v>3583</v>
      </c>
      <c r="E3202" s="5" t="s">
        <v>3584</v>
      </c>
      <c r="F3202" s="5" t="s">
        <v>853</v>
      </c>
      <c r="G3202" s="5" t="s">
        <v>3588</v>
      </c>
      <c r="H3202" s="51">
        <v>0</v>
      </c>
      <c r="I3202" s="22">
        <v>0</v>
      </c>
      <c r="J3202" s="22">
        <v>89.4</v>
      </c>
      <c r="K3202" s="22">
        <v>97.12</v>
      </c>
      <c r="L3202" s="47">
        <v>1000</v>
      </c>
      <c r="M3202" s="22">
        <v>0</v>
      </c>
      <c r="N3202" s="22">
        <v>0</v>
      </c>
    </row>
    <row r="3203" spans="1:14" hidden="1" x14ac:dyDescent="0.25">
      <c r="A3203" s="5" t="s">
        <v>6388</v>
      </c>
      <c r="B3203" s="5" t="s">
        <v>3596</v>
      </c>
      <c r="C3203" s="5" t="s">
        <v>849</v>
      </c>
      <c r="D3203" s="5" t="s">
        <v>3583</v>
      </c>
      <c r="E3203" s="5" t="s">
        <v>3584</v>
      </c>
      <c r="F3203" s="5" t="s">
        <v>853</v>
      </c>
      <c r="G3203" s="5" t="s">
        <v>3588</v>
      </c>
      <c r="H3203" s="51">
        <v>0</v>
      </c>
      <c r="I3203" s="22">
        <v>0</v>
      </c>
      <c r="J3203" s="22">
        <v>88.49</v>
      </c>
      <c r="K3203" s="22">
        <v>96.12</v>
      </c>
      <c r="L3203" s="47">
        <v>1000</v>
      </c>
      <c r="M3203" s="22">
        <v>0</v>
      </c>
      <c r="N3203" s="22">
        <v>0</v>
      </c>
    </row>
    <row r="3204" spans="1:14" hidden="1" x14ac:dyDescent="0.25">
      <c r="A3204" s="5" t="s">
        <v>6389</v>
      </c>
      <c r="B3204" s="5" t="s">
        <v>3582</v>
      </c>
      <c r="C3204" s="5" t="s">
        <v>849</v>
      </c>
      <c r="D3204" s="5" t="s">
        <v>3583</v>
      </c>
      <c r="E3204" s="5" t="s">
        <v>3584</v>
      </c>
      <c r="F3204" s="5" t="s">
        <v>853</v>
      </c>
      <c r="G3204" s="5" t="s">
        <v>3588</v>
      </c>
      <c r="H3204" s="51">
        <v>0</v>
      </c>
      <c r="I3204" s="22">
        <v>0</v>
      </c>
      <c r="J3204" s="22">
        <v>85.94</v>
      </c>
      <c r="K3204" s="22">
        <v>90.64</v>
      </c>
      <c r="L3204" s="47">
        <v>1000</v>
      </c>
      <c r="M3204" s="22">
        <v>0</v>
      </c>
      <c r="N3204" s="22">
        <v>0</v>
      </c>
    </row>
    <row r="3205" spans="1:14" hidden="1" x14ac:dyDescent="0.25">
      <c r="A3205" s="5" t="s">
        <v>6389</v>
      </c>
      <c r="B3205" s="5" t="s">
        <v>3586</v>
      </c>
      <c r="C3205" s="5" t="s">
        <v>849</v>
      </c>
      <c r="D3205" s="5" t="s">
        <v>3583</v>
      </c>
      <c r="E3205" s="5" t="s">
        <v>3584</v>
      </c>
      <c r="F3205" s="5" t="s">
        <v>853</v>
      </c>
      <c r="G3205" s="5" t="s">
        <v>3588</v>
      </c>
      <c r="H3205" s="51">
        <v>0</v>
      </c>
      <c r="I3205" s="22">
        <v>0</v>
      </c>
      <c r="J3205" s="22">
        <v>83.72</v>
      </c>
      <c r="K3205" s="22">
        <v>90.95</v>
      </c>
      <c r="L3205" s="47">
        <v>1000</v>
      </c>
      <c r="M3205" s="22">
        <v>0</v>
      </c>
      <c r="N3205" s="22">
        <v>0</v>
      </c>
    </row>
    <row r="3206" spans="1:14" hidden="1" x14ac:dyDescent="0.25">
      <c r="A3206" s="5" t="s">
        <v>6390</v>
      </c>
      <c r="B3206" s="5" t="s">
        <v>3582</v>
      </c>
      <c r="C3206" s="5" t="s">
        <v>849</v>
      </c>
      <c r="D3206" s="5" t="s">
        <v>3583</v>
      </c>
      <c r="E3206" s="5" t="s">
        <v>3584</v>
      </c>
      <c r="F3206" s="5" t="s">
        <v>853</v>
      </c>
      <c r="G3206" s="5" t="s">
        <v>3588</v>
      </c>
      <c r="H3206" s="51">
        <v>0</v>
      </c>
      <c r="I3206" s="22">
        <v>0</v>
      </c>
      <c r="J3206" s="22">
        <v>86.91</v>
      </c>
      <c r="K3206" s="22">
        <v>94.42</v>
      </c>
      <c r="L3206" s="47">
        <v>1000</v>
      </c>
      <c r="M3206" s="22">
        <v>0</v>
      </c>
      <c r="N3206" s="22">
        <v>0</v>
      </c>
    </row>
    <row r="3207" spans="1:14" hidden="1" x14ac:dyDescent="0.25">
      <c r="A3207" s="5" t="s">
        <v>6390</v>
      </c>
      <c r="B3207" s="5" t="s">
        <v>3586</v>
      </c>
      <c r="C3207" s="5" t="s">
        <v>849</v>
      </c>
      <c r="D3207" s="5" t="s">
        <v>3583</v>
      </c>
      <c r="E3207" s="5" t="s">
        <v>3584</v>
      </c>
      <c r="F3207" s="5" t="s">
        <v>853</v>
      </c>
      <c r="G3207" s="5" t="s">
        <v>3588</v>
      </c>
      <c r="H3207" s="51">
        <v>0</v>
      </c>
      <c r="I3207" s="22">
        <v>0</v>
      </c>
      <c r="J3207" s="22">
        <v>89.41</v>
      </c>
      <c r="K3207" s="22">
        <v>96.6</v>
      </c>
      <c r="L3207" s="47">
        <v>1000</v>
      </c>
      <c r="M3207" s="22">
        <v>0</v>
      </c>
      <c r="N3207" s="22">
        <v>0</v>
      </c>
    </row>
    <row r="3208" spans="1:14" hidden="1" x14ac:dyDescent="0.25">
      <c r="A3208" s="5" t="s">
        <v>6391</v>
      </c>
      <c r="B3208" s="5" t="s">
        <v>3582</v>
      </c>
      <c r="C3208" s="5" t="s">
        <v>849</v>
      </c>
      <c r="D3208" s="5" t="s">
        <v>3583</v>
      </c>
      <c r="E3208" s="5" t="s">
        <v>3584</v>
      </c>
      <c r="F3208" s="5" t="s">
        <v>853</v>
      </c>
      <c r="G3208" s="5" t="s">
        <v>3588</v>
      </c>
      <c r="H3208" s="51">
        <v>0</v>
      </c>
      <c r="I3208" s="22">
        <v>0</v>
      </c>
      <c r="J3208" s="22">
        <v>90.33</v>
      </c>
      <c r="K3208" s="22">
        <v>95.27</v>
      </c>
      <c r="L3208" s="47">
        <v>1000</v>
      </c>
      <c r="M3208" s="22">
        <v>0</v>
      </c>
      <c r="N3208" s="22">
        <v>0</v>
      </c>
    </row>
    <row r="3209" spans="1:14" hidden="1" x14ac:dyDescent="0.25">
      <c r="A3209" s="5" t="s">
        <v>6391</v>
      </c>
      <c r="B3209" s="5" t="s">
        <v>3586</v>
      </c>
      <c r="C3209" s="5" t="s">
        <v>849</v>
      </c>
      <c r="D3209" s="5" t="s">
        <v>3583</v>
      </c>
      <c r="E3209" s="5" t="s">
        <v>3584</v>
      </c>
      <c r="F3209" s="5" t="s">
        <v>853</v>
      </c>
      <c r="G3209" s="5" t="s">
        <v>3588</v>
      </c>
      <c r="H3209" s="51">
        <v>0</v>
      </c>
      <c r="I3209" s="22">
        <v>0</v>
      </c>
      <c r="J3209" s="22">
        <v>89.77</v>
      </c>
      <c r="K3209" s="22">
        <v>96.84</v>
      </c>
      <c r="L3209" s="47">
        <v>1000</v>
      </c>
      <c r="M3209" s="22">
        <v>0</v>
      </c>
      <c r="N3209" s="22">
        <v>0</v>
      </c>
    </row>
    <row r="3210" spans="1:14" hidden="1" x14ac:dyDescent="0.25">
      <c r="A3210" s="5" t="s">
        <v>6392</v>
      </c>
      <c r="B3210" s="5" t="s">
        <v>3582</v>
      </c>
      <c r="C3210" s="5" t="s">
        <v>849</v>
      </c>
      <c r="D3210" s="5" t="s">
        <v>3583</v>
      </c>
      <c r="E3210" s="5" t="s">
        <v>3584</v>
      </c>
      <c r="F3210" s="5" t="s">
        <v>853</v>
      </c>
      <c r="G3210" s="5" t="s">
        <v>3588</v>
      </c>
      <c r="H3210" s="51">
        <v>0</v>
      </c>
      <c r="I3210" s="22">
        <v>0</v>
      </c>
      <c r="J3210" s="22">
        <v>88.4</v>
      </c>
      <c r="K3210" s="22">
        <v>90.52</v>
      </c>
      <c r="L3210" s="47">
        <v>1000</v>
      </c>
      <c r="M3210" s="22">
        <v>0</v>
      </c>
      <c r="N3210" s="22">
        <v>0</v>
      </c>
    </row>
    <row r="3211" spans="1:14" hidden="1" x14ac:dyDescent="0.25">
      <c r="A3211" s="5" t="s">
        <v>6392</v>
      </c>
      <c r="B3211" s="5" t="s">
        <v>3586</v>
      </c>
      <c r="C3211" s="5" t="s">
        <v>849</v>
      </c>
      <c r="D3211" s="5" t="s">
        <v>3583</v>
      </c>
      <c r="E3211" s="5" t="s">
        <v>3584</v>
      </c>
      <c r="F3211" s="5" t="s">
        <v>853</v>
      </c>
      <c r="G3211" s="5" t="s">
        <v>3588</v>
      </c>
      <c r="H3211" s="51">
        <v>0</v>
      </c>
      <c r="I3211" s="22">
        <v>0</v>
      </c>
      <c r="J3211" s="22">
        <v>92.05</v>
      </c>
      <c r="K3211" s="22">
        <v>97.09</v>
      </c>
      <c r="L3211" s="47">
        <v>1000</v>
      </c>
      <c r="M3211" s="22">
        <v>0</v>
      </c>
      <c r="N3211" s="22">
        <v>0</v>
      </c>
    </row>
    <row r="3212" spans="1:14" hidden="1" x14ac:dyDescent="0.25">
      <c r="A3212" s="5" t="s">
        <v>6393</v>
      </c>
      <c r="B3212" s="5" t="s">
        <v>3582</v>
      </c>
      <c r="C3212" s="5" t="s">
        <v>849</v>
      </c>
      <c r="D3212" s="5" t="s">
        <v>3583</v>
      </c>
      <c r="E3212" s="5" t="s">
        <v>3584</v>
      </c>
      <c r="F3212" s="5" t="s">
        <v>853</v>
      </c>
      <c r="G3212" s="5" t="s">
        <v>3603</v>
      </c>
      <c r="H3212" s="51">
        <v>0</v>
      </c>
      <c r="I3212" s="22">
        <v>0</v>
      </c>
      <c r="J3212" s="22">
        <v>0</v>
      </c>
      <c r="K3212" s="22">
        <v>1594.06</v>
      </c>
      <c r="L3212" s="47">
        <v>1000</v>
      </c>
      <c r="M3212" s="22">
        <v>0</v>
      </c>
      <c r="N3212" s="22">
        <v>0</v>
      </c>
    </row>
    <row r="3213" spans="1:14" hidden="1" x14ac:dyDescent="0.25">
      <c r="A3213" s="5" t="s">
        <v>6393</v>
      </c>
      <c r="B3213" s="5" t="s">
        <v>3586</v>
      </c>
      <c r="C3213" s="5" t="s">
        <v>849</v>
      </c>
      <c r="D3213" s="5" t="s">
        <v>3583</v>
      </c>
      <c r="E3213" s="5" t="s">
        <v>3584</v>
      </c>
      <c r="F3213" s="5" t="s">
        <v>853</v>
      </c>
      <c r="G3213" s="5" t="s">
        <v>3603</v>
      </c>
      <c r="H3213" s="51">
        <v>0</v>
      </c>
      <c r="I3213" s="22">
        <v>0</v>
      </c>
      <c r="J3213" s="22">
        <v>0</v>
      </c>
      <c r="K3213" s="22">
        <v>1505.14</v>
      </c>
      <c r="L3213" s="47">
        <v>1000</v>
      </c>
      <c r="M3213" s="22">
        <v>0</v>
      </c>
      <c r="N3213" s="22">
        <v>0</v>
      </c>
    </row>
    <row r="3214" spans="1:14" hidden="1" x14ac:dyDescent="0.25">
      <c r="A3214" s="5" t="s">
        <v>6394</v>
      </c>
      <c r="B3214" s="5" t="s">
        <v>3586</v>
      </c>
      <c r="C3214" s="5" t="s">
        <v>849</v>
      </c>
      <c r="D3214" s="5" t="s">
        <v>3583</v>
      </c>
      <c r="E3214" s="5" t="s">
        <v>3584</v>
      </c>
      <c r="F3214" s="5" t="s">
        <v>853</v>
      </c>
      <c r="G3214" s="5" t="s">
        <v>3588</v>
      </c>
      <c r="H3214" s="51">
        <v>0</v>
      </c>
      <c r="I3214" s="22">
        <v>0</v>
      </c>
      <c r="J3214" s="22">
        <v>92.99</v>
      </c>
      <c r="K3214" s="22">
        <v>98.08</v>
      </c>
      <c r="L3214" s="47">
        <v>1000</v>
      </c>
      <c r="M3214" s="22">
        <v>0</v>
      </c>
      <c r="N3214" s="22">
        <v>0</v>
      </c>
    </row>
    <row r="3215" spans="1:14" hidden="1" x14ac:dyDescent="0.25">
      <c r="A3215" s="5" t="s">
        <v>6395</v>
      </c>
      <c r="B3215" s="5" t="s">
        <v>3582</v>
      </c>
      <c r="C3215" s="5" t="s">
        <v>849</v>
      </c>
      <c r="D3215" s="5" t="s">
        <v>3583</v>
      </c>
      <c r="E3215" s="5" t="s">
        <v>3584</v>
      </c>
      <c r="F3215" s="5" t="s">
        <v>853</v>
      </c>
      <c r="G3215" s="5" t="s">
        <v>3603</v>
      </c>
      <c r="H3215" s="51">
        <v>0</v>
      </c>
      <c r="I3215" s="22">
        <v>0</v>
      </c>
      <c r="J3215" s="22">
        <v>0</v>
      </c>
      <c r="K3215" s="22">
        <v>1589.07</v>
      </c>
      <c r="L3215" s="47">
        <v>1000</v>
      </c>
      <c r="M3215" s="22">
        <v>0</v>
      </c>
      <c r="N3215" s="22">
        <v>0</v>
      </c>
    </row>
    <row r="3216" spans="1:14" hidden="1" x14ac:dyDescent="0.25">
      <c r="A3216" s="5" t="s">
        <v>6395</v>
      </c>
      <c r="B3216" s="5" t="s">
        <v>3586</v>
      </c>
      <c r="C3216" s="5" t="s">
        <v>849</v>
      </c>
      <c r="D3216" s="5" t="s">
        <v>3583</v>
      </c>
      <c r="E3216" s="5" t="s">
        <v>3584</v>
      </c>
      <c r="F3216" s="5" t="s">
        <v>853</v>
      </c>
      <c r="G3216" s="5" t="s">
        <v>3603</v>
      </c>
      <c r="H3216" s="51">
        <v>0</v>
      </c>
      <c r="I3216" s="22">
        <v>0</v>
      </c>
      <c r="J3216" s="22">
        <v>0</v>
      </c>
      <c r="K3216" s="22">
        <v>1500.02</v>
      </c>
      <c r="L3216" s="47">
        <v>1000</v>
      </c>
      <c r="M3216" s="22">
        <v>0</v>
      </c>
      <c r="N3216" s="22">
        <v>0</v>
      </c>
    </row>
    <row r="3217" spans="1:14" hidden="1" x14ac:dyDescent="0.25">
      <c r="A3217" s="5" t="s">
        <v>6396</v>
      </c>
      <c r="B3217" s="5" t="s">
        <v>3586</v>
      </c>
      <c r="C3217" s="5" t="s">
        <v>849</v>
      </c>
      <c r="D3217" s="5" t="s">
        <v>3583</v>
      </c>
      <c r="E3217" s="5" t="s">
        <v>3584</v>
      </c>
      <c r="F3217" s="5" t="s">
        <v>853</v>
      </c>
      <c r="G3217" s="5" t="s">
        <v>3588</v>
      </c>
      <c r="H3217" s="51">
        <v>0</v>
      </c>
      <c r="I3217" s="22">
        <v>0</v>
      </c>
      <c r="J3217" s="22">
        <v>93.92</v>
      </c>
      <c r="K3217" s="22">
        <v>99.06</v>
      </c>
      <c r="L3217" s="47">
        <v>1000</v>
      </c>
      <c r="M3217" s="22">
        <v>0</v>
      </c>
      <c r="N3217" s="22">
        <v>0</v>
      </c>
    </row>
    <row r="3218" spans="1:14" hidden="1" x14ac:dyDescent="0.25">
      <c r="A3218" s="5" t="s">
        <v>6397</v>
      </c>
      <c r="B3218" s="5" t="s">
        <v>3586</v>
      </c>
      <c r="C3218" s="5" t="s">
        <v>849</v>
      </c>
      <c r="D3218" s="5" t="s">
        <v>3583</v>
      </c>
      <c r="E3218" s="5" t="s">
        <v>3584</v>
      </c>
      <c r="F3218" s="5" t="s">
        <v>853</v>
      </c>
      <c r="G3218" s="5" t="s">
        <v>3603</v>
      </c>
      <c r="H3218" s="51">
        <v>0</v>
      </c>
      <c r="I3218" s="22">
        <v>0</v>
      </c>
      <c r="J3218" s="22">
        <v>0</v>
      </c>
      <c r="K3218" s="22">
        <v>1399.25</v>
      </c>
      <c r="L3218" s="47">
        <v>1000</v>
      </c>
      <c r="M3218" s="22">
        <v>0</v>
      </c>
      <c r="N3218" s="22">
        <v>0</v>
      </c>
    </row>
    <row r="3219" spans="1:14" hidden="1" x14ac:dyDescent="0.25">
      <c r="A3219" s="5" t="s">
        <v>6398</v>
      </c>
      <c r="B3219" s="5" t="s">
        <v>3582</v>
      </c>
      <c r="C3219" s="5" t="s">
        <v>849</v>
      </c>
      <c r="D3219" s="5" t="s">
        <v>3583</v>
      </c>
      <c r="E3219" s="5" t="s">
        <v>3584</v>
      </c>
      <c r="F3219" s="5" t="s">
        <v>853</v>
      </c>
      <c r="G3219" s="5" t="s">
        <v>3588</v>
      </c>
      <c r="H3219" s="51">
        <v>0</v>
      </c>
      <c r="I3219" s="22">
        <v>0</v>
      </c>
      <c r="J3219" s="22">
        <v>87.74</v>
      </c>
      <c r="K3219" s="22">
        <v>92.54</v>
      </c>
      <c r="L3219" s="47">
        <v>1000</v>
      </c>
      <c r="M3219" s="22">
        <v>0</v>
      </c>
      <c r="N3219" s="22">
        <v>0</v>
      </c>
    </row>
    <row r="3220" spans="1:14" hidden="1" x14ac:dyDescent="0.25">
      <c r="A3220" s="5" t="s">
        <v>6398</v>
      </c>
      <c r="B3220" s="5" t="s">
        <v>3586</v>
      </c>
      <c r="C3220" s="5" t="s">
        <v>849</v>
      </c>
      <c r="D3220" s="5" t="s">
        <v>3583</v>
      </c>
      <c r="E3220" s="5" t="s">
        <v>3584</v>
      </c>
      <c r="F3220" s="5" t="s">
        <v>853</v>
      </c>
      <c r="G3220" s="5" t="s">
        <v>3588</v>
      </c>
      <c r="H3220" s="51">
        <v>0</v>
      </c>
      <c r="I3220" s="22">
        <v>0</v>
      </c>
      <c r="J3220" s="22">
        <v>61.37</v>
      </c>
      <c r="K3220" s="22">
        <v>66.67</v>
      </c>
      <c r="L3220" s="47">
        <v>1000</v>
      </c>
      <c r="M3220" s="22">
        <v>0</v>
      </c>
      <c r="N3220" s="22">
        <v>0</v>
      </c>
    </row>
    <row r="3221" spans="1:14" hidden="1" x14ac:dyDescent="0.25">
      <c r="A3221" s="5" t="s">
        <v>6399</v>
      </c>
      <c r="B3221" s="5" t="s">
        <v>3586</v>
      </c>
      <c r="C3221" s="5" t="s">
        <v>849</v>
      </c>
      <c r="D3221" s="5" t="s">
        <v>3583</v>
      </c>
      <c r="E3221" s="5" t="s">
        <v>3584</v>
      </c>
      <c r="F3221" s="5" t="s">
        <v>853</v>
      </c>
      <c r="G3221" s="5" t="s">
        <v>3588</v>
      </c>
      <c r="H3221" s="51">
        <v>0</v>
      </c>
      <c r="I3221" s="22">
        <v>0</v>
      </c>
      <c r="J3221" s="22">
        <v>89.62</v>
      </c>
      <c r="K3221" s="22">
        <v>94.53</v>
      </c>
      <c r="L3221" s="47">
        <v>1000</v>
      </c>
      <c r="M3221" s="22">
        <v>0</v>
      </c>
      <c r="N3221" s="22">
        <v>0</v>
      </c>
    </row>
    <row r="3222" spans="1:14" hidden="1" x14ac:dyDescent="0.25">
      <c r="A3222" s="5" t="s">
        <v>6400</v>
      </c>
      <c r="B3222" s="5" t="s">
        <v>3582</v>
      </c>
      <c r="C3222" s="5" t="s">
        <v>849</v>
      </c>
      <c r="D3222" s="5" t="s">
        <v>3583</v>
      </c>
      <c r="E3222" s="5" t="s">
        <v>3584</v>
      </c>
      <c r="F3222" s="5" t="s">
        <v>853</v>
      </c>
      <c r="G3222" s="5" t="s">
        <v>3603</v>
      </c>
      <c r="H3222" s="51">
        <v>0</v>
      </c>
      <c r="I3222" s="22">
        <v>0</v>
      </c>
      <c r="J3222" s="22">
        <v>5136.99</v>
      </c>
      <c r="K3222" s="22">
        <v>5311.48</v>
      </c>
      <c r="L3222" s="47">
        <v>1000</v>
      </c>
      <c r="M3222" s="22">
        <v>0</v>
      </c>
      <c r="N3222" s="22">
        <v>0</v>
      </c>
    </row>
    <row r="3223" spans="1:14" hidden="1" x14ac:dyDescent="0.25">
      <c r="A3223" s="5" t="s">
        <v>6400</v>
      </c>
      <c r="B3223" s="5" t="s">
        <v>3586</v>
      </c>
      <c r="C3223" s="5" t="s">
        <v>849</v>
      </c>
      <c r="D3223" s="5" t="s">
        <v>3583</v>
      </c>
      <c r="E3223" s="5" t="s">
        <v>3584</v>
      </c>
      <c r="F3223" s="5" t="s">
        <v>853</v>
      </c>
      <c r="G3223" s="5" t="s">
        <v>3603</v>
      </c>
      <c r="H3223" s="51">
        <v>0</v>
      </c>
      <c r="I3223" s="22">
        <v>0</v>
      </c>
      <c r="J3223" s="22">
        <v>5267.66</v>
      </c>
      <c r="K3223" s="22">
        <v>5419.76</v>
      </c>
      <c r="L3223" s="47">
        <v>1000</v>
      </c>
      <c r="M3223" s="22">
        <v>0</v>
      </c>
      <c r="N3223" s="22">
        <v>0</v>
      </c>
    </row>
    <row r="3224" spans="1:14" x14ac:dyDescent="0.25">
      <c r="A3224" s="5" t="s">
        <v>6401</v>
      </c>
      <c r="B3224" s="5" t="s">
        <v>3590</v>
      </c>
      <c r="C3224" s="5" t="s">
        <v>849</v>
      </c>
      <c r="D3224" s="5" t="s">
        <v>3583</v>
      </c>
      <c r="E3224" s="5" t="s">
        <v>3584</v>
      </c>
      <c r="F3224" s="5" t="s">
        <v>853</v>
      </c>
      <c r="G3224" s="5" t="s">
        <v>3603</v>
      </c>
      <c r="H3224" s="51">
        <v>0</v>
      </c>
      <c r="I3224" s="22">
        <v>0</v>
      </c>
      <c r="J3224" s="22">
        <v>900.4</v>
      </c>
      <c r="K3224" s="22">
        <v>829.12</v>
      </c>
      <c r="L3224" s="47">
        <v>1000</v>
      </c>
      <c r="M3224" s="22">
        <v>0</v>
      </c>
      <c r="N3224" s="22">
        <v>0</v>
      </c>
    </row>
    <row r="3225" spans="1:14" hidden="1" x14ac:dyDescent="0.25">
      <c r="A3225" s="5" t="s">
        <v>6402</v>
      </c>
      <c r="B3225" s="5" t="s">
        <v>3586</v>
      </c>
      <c r="C3225" s="5" t="s">
        <v>849</v>
      </c>
      <c r="D3225" s="5" t="s">
        <v>3583</v>
      </c>
      <c r="E3225" s="5" t="s">
        <v>3584</v>
      </c>
      <c r="F3225" s="5" t="s">
        <v>853</v>
      </c>
      <c r="G3225" s="5" t="s">
        <v>3588</v>
      </c>
      <c r="H3225" s="51">
        <v>0</v>
      </c>
      <c r="I3225" s="22">
        <v>0</v>
      </c>
      <c r="J3225" s="22">
        <v>264.04000000000002</v>
      </c>
      <c r="K3225" s="22">
        <v>266.31</v>
      </c>
      <c r="L3225" s="47">
        <v>1000</v>
      </c>
      <c r="M3225" s="22">
        <v>0</v>
      </c>
      <c r="N3225" s="22">
        <v>0</v>
      </c>
    </row>
    <row r="3226" spans="1:14" hidden="1" x14ac:dyDescent="0.25">
      <c r="A3226" s="5" t="s">
        <v>6403</v>
      </c>
      <c r="B3226" s="5" t="s">
        <v>3582</v>
      </c>
      <c r="C3226" s="5" t="s">
        <v>849</v>
      </c>
      <c r="D3226" s="5" t="s">
        <v>3583</v>
      </c>
      <c r="E3226" s="5" t="s">
        <v>3584</v>
      </c>
      <c r="F3226" s="5" t="s">
        <v>853</v>
      </c>
      <c r="G3226" s="5" t="s">
        <v>3588</v>
      </c>
      <c r="H3226" s="51">
        <v>0</v>
      </c>
      <c r="I3226" s="22">
        <v>0</v>
      </c>
      <c r="J3226" s="22">
        <v>270.33999999999997</v>
      </c>
      <c r="K3226" s="22">
        <v>272.66000000000003</v>
      </c>
      <c r="L3226" s="47">
        <v>1000</v>
      </c>
      <c r="M3226" s="22">
        <v>0</v>
      </c>
      <c r="N3226" s="22">
        <v>0</v>
      </c>
    </row>
    <row r="3227" spans="1:14" hidden="1" x14ac:dyDescent="0.25">
      <c r="A3227" s="5" t="s">
        <v>6404</v>
      </c>
      <c r="B3227" s="5" t="s">
        <v>3586</v>
      </c>
      <c r="C3227" s="5" t="s">
        <v>849</v>
      </c>
      <c r="D3227" s="5" t="s">
        <v>3583</v>
      </c>
      <c r="E3227" s="5" t="s">
        <v>3584</v>
      </c>
      <c r="F3227" s="5" t="s">
        <v>853</v>
      </c>
      <c r="G3227" s="5" t="s">
        <v>3603</v>
      </c>
      <c r="H3227" s="51">
        <v>0</v>
      </c>
      <c r="I3227" s="22">
        <v>0</v>
      </c>
      <c r="J3227" s="22">
        <v>0</v>
      </c>
      <c r="K3227" s="22">
        <v>520.12</v>
      </c>
      <c r="L3227" s="47">
        <v>1000</v>
      </c>
      <c r="M3227" s="22">
        <v>0</v>
      </c>
      <c r="N3227" s="22">
        <v>0</v>
      </c>
    </row>
    <row r="3228" spans="1:14" hidden="1" x14ac:dyDescent="0.25">
      <c r="A3228" s="5" t="s">
        <v>6405</v>
      </c>
      <c r="B3228" s="5" t="s">
        <v>3582</v>
      </c>
      <c r="C3228" s="5" t="s">
        <v>849</v>
      </c>
      <c r="D3228" s="5" t="s">
        <v>3583</v>
      </c>
      <c r="E3228" s="5" t="s">
        <v>3584</v>
      </c>
      <c r="F3228" s="5" t="s">
        <v>853</v>
      </c>
      <c r="G3228" s="5" t="s">
        <v>3603</v>
      </c>
      <c r="H3228" s="51">
        <v>0</v>
      </c>
      <c r="I3228" s="22">
        <v>0</v>
      </c>
      <c r="J3228" s="22">
        <v>0</v>
      </c>
      <c r="K3228" s="22">
        <v>101.27</v>
      </c>
      <c r="L3228" s="47">
        <v>1000</v>
      </c>
      <c r="M3228" s="22">
        <v>0</v>
      </c>
      <c r="N3228" s="22">
        <v>0</v>
      </c>
    </row>
    <row r="3229" spans="1:14" hidden="1" x14ac:dyDescent="0.25">
      <c r="A3229" s="5" t="s">
        <v>6406</v>
      </c>
      <c r="B3229" s="5" t="s">
        <v>3586</v>
      </c>
      <c r="C3229" s="5" t="s">
        <v>849</v>
      </c>
      <c r="D3229" s="5" t="s">
        <v>3583</v>
      </c>
      <c r="E3229" s="5" t="s">
        <v>3584</v>
      </c>
      <c r="F3229" s="5" t="s">
        <v>853</v>
      </c>
      <c r="G3229" s="5" t="s">
        <v>3588</v>
      </c>
      <c r="H3229" s="51">
        <v>0</v>
      </c>
      <c r="I3229" s="22">
        <v>0</v>
      </c>
      <c r="J3229" s="22">
        <v>181.18</v>
      </c>
      <c r="K3229" s="22">
        <v>202.71</v>
      </c>
      <c r="L3229" s="47">
        <v>1000</v>
      </c>
      <c r="M3229" s="22">
        <v>0</v>
      </c>
      <c r="N3229" s="22">
        <v>0</v>
      </c>
    </row>
    <row r="3230" spans="1:14" hidden="1" x14ac:dyDescent="0.25">
      <c r="A3230" s="5" t="s">
        <v>6407</v>
      </c>
      <c r="B3230" s="5" t="s">
        <v>3586</v>
      </c>
      <c r="C3230" s="5" t="s">
        <v>849</v>
      </c>
      <c r="D3230" s="5" t="s">
        <v>3583</v>
      </c>
      <c r="E3230" s="5" t="s">
        <v>3584</v>
      </c>
      <c r="F3230" s="5" t="s">
        <v>853</v>
      </c>
      <c r="G3230" s="5" t="s">
        <v>3588</v>
      </c>
      <c r="H3230" s="51">
        <v>0</v>
      </c>
      <c r="I3230" s="22">
        <v>0</v>
      </c>
      <c r="J3230" s="22">
        <v>184.79</v>
      </c>
      <c r="K3230" s="22">
        <v>199.1</v>
      </c>
      <c r="L3230" s="47">
        <v>1000</v>
      </c>
      <c r="M3230" s="22">
        <v>0</v>
      </c>
      <c r="N3230" s="22">
        <v>0</v>
      </c>
    </row>
    <row r="3231" spans="1:14" hidden="1" x14ac:dyDescent="0.25">
      <c r="A3231" s="5" t="s">
        <v>6408</v>
      </c>
      <c r="B3231" s="5" t="s">
        <v>3586</v>
      </c>
      <c r="C3231" s="5" t="s">
        <v>849</v>
      </c>
      <c r="D3231" s="5" t="s">
        <v>3583</v>
      </c>
      <c r="E3231" s="5" t="s">
        <v>3584</v>
      </c>
      <c r="F3231" s="5" t="s">
        <v>853</v>
      </c>
      <c r="G3231" s="5" t="s">
        <v>3588</v>
      </c>
      <c r="H3231" s="51">
        <v>0</v>
      </c>
      <c r="I3231" s="22">
        <v>0</v>
      </c>
      <c r="J3231" s="22">
        <v>184.79</v>
      </c>
      <c r="K3231" s="22">
        <v>207.7</v>
      </c>
      <c r="L3231" s="47">
        <v>1000</v>
      </c>
      <c r="M3231" s="22">
        <v>0</v>
      </c>
      <c r="N3231" s="22">
        <v>0</v>
      </c>
    </row>
    <row r="3232" spans="1:14" hidden="1" x14ac:dyDescent="0.25">
      <c r="A3232" s="5" t="s">
        <v>6409</v>
      </c>
      <c r="B3232" s="5" t="s">
        <v>3586</v>
      </c>
      <c r="C3232" s="5" t="s">
        <v>849</v>
      </c>
      <c r="D3232" s="5" t="s">
        <v>3583</v>
      </c>
      <c r="E3232" s="5" t="s">
        <v>3584</v>
      </c>
      <c r="F3232" s="5" t="s">
        <v>853</v>
      </c>
      <c r="G3232" s="5" t="s">
        <v>3603</v>
      </c>
      <c r="H3232" s="51">
        <v>0</v>
      </c>
      <c r="I3232" s="22">
        <v>0</v>
      </c>
      <c r="J3232" s="22">
        <v>0</v>
      </c>
      <c r="K3232" s="22">
        <v>1457.35</v>
      </c>
      <c r="L3232" s="47">
        <v>1000</v>
      </c>
      <c r="M3232" s="22">
        <v>0</v>
      </c>
      <c r="N3232" s="22">
        <v>0</v>
      </c>
    </row>
    <row r="3233" spans="1:14" hidden="1" x14ac:dyDescent="0.25">
      <c r="A3233" s="5" t="s">
        <v>6410</v>
      </c>
      <c r="B3233" s="5" t="s">
        <v>3582</v>
      </c>
      <c r="C3233" s="5" t="s">
        <v>849</v>
      </c>
      <c r="D3233" s="5" t="s">
        <v>3583</v>
      </c>
      <c r="E3233" s="5" t="s">
        <v>3584</v>
      </c>
      <c r="F3233" s="5" t="s">
        <v>853</v>
      </c>
      <c r="G3233" s="5" t="s">
        <v>3603</v>
      </c>
      <c r="H3233" s="51">
        <v>0</v>
      </c>
      <c r="I3233" s="22">
        <v>0</v>
      </c>
      <c r="J3233" s="22">
        <v>0</v>
      </c>
      <c r="K3233" s="22">
        <v>423.67</v>
      </c>
      <c r="L3233" s="47">
        <v>1000</v>
      </c>
      <c r="M3233" s="22">
        <v>0</v>
      </c>
      <c r="N3233" s="22">
        <v>0</v>
      </c>
    </row>
    <row r="3234" spans="1:14" hidden="1" x14ac:dyDescent="0.25">
      <c r="A3234" s="5" t="s">
        <v>6410</v>
      </c>
      <c r="B3234" s="5" t="s">
        <v>3586</v>
      </c>
      <c r="C3234" s="5" t="s">
        <v>849</v>
      </c>
      <c r="D3234" s="5" t="s">
        <v>3583</v>
      </c>
      <c r="E3234" s="5" t="s">
        <v>3584</v>
      </c>
      <c r="F3234" s="5" t="s">
        <v>853</v>
      </c>
      <c r="G3234" s="5" t="s">
        <v>3603</v>
      </c>
      <c r="H3234" s="51">
        <v>0</v>
      </c>
      <c r="I3234" s="22">
        <v>0</v>
      </c>
      <c r="J3234" s="22">
        <v>0</v>
      </c>
      <c r="K3234" s="22">
        <v>410.58</v>
      </c>
      <c r="L3234" s="47">
        <v>1000</v>
      </c>
      <c r="M3234" s="22">
        <v>0</v>
      </c>
      <c r="N3234" s="22">
        <v>0</v>
      </c>
    </row>
    <row r="3235" spans="1:14" hidden="1" x14ac:dyDescent="0.25">
      <c r="A3235" s="5" t="s">
        <v>6411</v>
      </c>
      <c r="B3235" s="5" t="s">
        <v>3582</v>
      </c>
      <c r="C3235" s="5" t="s">
        <v>849</v>
      </c>
      <c r="D3235" s="5" t="s">
        <v>3583</v>
      </c>
      <c r="E3235" s="5" t="s">
        <v>3584</v>
      </c>
      <c r="F3235" s="5" t="s">
        <v>853</v>
      </c>
      <c r="G3235" s="5" t="s">
        <v>3603</v>
      </c>
      <c r="H3235" s="51">
        <v>0</v>
      </c>
      <c r="I3235" s="22">
        <v>0</v>
      </c>
      <c r="J3235" s="22">
        <v>0</v>
      </c>
      <c r="K3235" s="22">
        <v>717.87</v>
      </c>
      <c r="L3235" s="47">
        <v>1000</v>
      </c>
      <c r="M3235" s="22">
        <v>0</v>
      </c>
      <c r="N3235" s="22">
        <v>0</v>
      </c>
    </row>
    <row r="3236" spans="1:14" hidden="1" x14ac:dyDescent="0.25">
      <c r="A3236" s="5" t="s">
        <v>6411</v>
      </c>
      <c r="B3236" s="5" t="s">
        <v>3586</v>
      </c>
      <c r="C3236" s="5" t="s">
        <v>849</v>
      </c>
      <c r="D3236" s="5" t="s">
        <v>3583</v>
      </c>
      <c r="E3236" s="5" t="s">
        <v>3584</v>
      </c>
      <c r="F3236" s="5" t="s">
        <v>853</v>
      </c>
      <c r="G3236" s="5" t="s">
        <v>3603</v>
      </c>
      <c r="H3236" s="51">
        <v>0</v>
      </c>
      <c r="I3236" s="22">
        <v>0</v>
      </c>
      <c r="J3236" s="22">
        <v>0</v>
      </c>
      <c r="K3236" s="22">
        <v>715.87</v>
      </c>
      <c r="L3236" s="47">
        <v>1000</v>
      </c>
      <c r="M3236" s="22">
        <v>0</v>
      </c>
      <c r="N3236" s="22">
        <v>0</v>
      </c>
    </row>
    <row r="3237" spans="1:14" hidden="1" x14ac:dyDescent="0.25">
      <c r="A3237" s="5" t="s">
        <v>6412</v>
      </c>
      <c r="B3237" s="5" t="s">
        <v>3582</v>
      </c>
      <c r="C3237" s="5" t="s">
        <v>849</v>
      </c>
      <c r="D3237" s="5" t="s">
        <v>3583</v>
      </c>
      <c r="E3237" s="5" t="s">
        <v>3584</v>
      </c>
      <c r="F3237" s="5" t="s">
        <v>853</v>
      </c>
      <c r="G3237" s="5" t="s">
        <v>3603</v>
      </c>
      <c r="H3237" s="51">
        <v>0</v>
      </c>
      <c r="I3237" s="22">
        <v>0</v>
      </c>
      <c r="J3237" s="22">
        <v>0</v>
      </c>
      <c r="K3237" s="22">
        <v>748.5</v>
      </c>
      <c r="L3237" s="47">
        <v>1000</v>
      </c>
      <c r="M3237" s="22">
        <v>0</v>
      </c>
      <c r="N3237" s="22">
        <v>0</v>
      </c>
    </row>
    <row r="3238" spans="1:14" hidden="1" x14ac:dyDescent="0.25">
      <c r="A3238" s="5" t="s">
        <v>6412</v>
      </c>
      <c r="B3238" s="5" t="s">
        <v>3586</v>
      </c>
      <c r="C3238" s="5" t="s">
        <v>849</v>
      </c>
      <c r="D3238" s="5" t="s">
        <v>3583</v>
      </c>
      <c r="E3238" s="5" t="s">
        <v>3584</v>
      </c>
      <c r="F3238" s="5" t="s">
        <v>853</v>
      </c>
      <c r="G3238" s="5" t="s">
        <v>3603</v>
      </c>
      <c r="H3238" s="51">
        <v>0</v>
      </c>
      <c r="I3238" s="22">
        <v>0</v>
      </c>
      <c r="J3238" s="22">
        <v>0</v>
      </c>
      <c r="K3238" s="22">
        <v>747.69</v>
      </c>
      <c r="L3238" s="47">
        <v>1000</v>
      </c>
      <c r="M3238" s="22">
        <v>0</v>
      </c>
      <c r="N3238" s="22">
        <v>0</v>
      </c>
    </row>
    <row r="3239" spans="1:14" hidden="1" x14ac:dyDescent="0.25">
      <c r="A3239" s="5" t="s">
        <v>6413</v>
      </c>
      <c r="B3239" s="5" t="s">
        <v>3582</v>
      </c>
      <c r="C3239" s="5" t="s">
        <v>849</v>
      </c>
      <c r="D3239" s="5" t="s">
        <v>3583</v>
      </c>
      <c r="E3239" s="5" t="s">
        <v>3584</v>
      </c>
      <c r="F3239" s="5" t="s">
        <v>853</v>
      </c>
      <c r="G3239" s="5" t="s">
        <v>3603</v>
      </c>
      <c r="H3239" s="51">
        <v>0</v>
      </c>
      <c r="I3239" s="22">
        <v>0</v>
      </c>
      <c r="J3239" s="22">
        <v>0</v>
      </c>
      <c r="K3239" s="22">
        <v>562.79999999999995</v>
      </c>
      <c r="L3239" s="47">
        <v>1000</v>
      </c>
      <c r="M3239" s="22">
        <v>0</v>
      </c>
      <c r="N3239" s="22">
        <v>0</v>
      </c>
    </row>
    <row r="3240" spans="1:14" hidden="1" x14ac:dyDescent="0.25">
      <c r="A3240" s="5" t="s">
        <v>6413</v>
      </c>
      <c r="B3240" s="5" t="s">
        <v>3586</v>
      </c>
      <c r="C3240" s="5" t="s">
        <v>849</v>
      </c>
      <c r="D3240" s="5" t="s">
        <v>3583</v>
      </c>
      <c r="E3240" s="5" t="s">
        <v>3584</v>
      </c>
      <c r="F3240" s="5" t="s">
        <v>853</v>
      </c>
      <c r="G3240" s="5" t="s">
        <v>3603</v>
      </c>
      <c r="H3240" s="51">
        <v>0</v>
      </c>
      <c r="I3240" s="22">
        <v>0</v>
      </c>
      <c r="J3240" s="22">
        <v>0</v>
      </c>
      <c r="K3240" s="22">
        <v>533.79999999999995</v>
      </c>
      <c r="L3240" s="47">
        <v>1000</v>
      </c>
      <c r="M3240" s="22">
        <v>0</v>
      </c>
      <c r="N3240" s="22">
        <v>0</v>
      </c>
    </row>
    <row r="3241" spans="1:14" hidden="1" x14ac:dyDescent="0.25">
      <c r="A3241" s="5" t="s">
        <v>6414</v>
      </c>
      <c r="B3241" s="5" t="s">
        <v>3582</v>
      </c>
      <c r="C3241" s="5" t="s">
        <v>849</v>
      </c>
      <c r="D3241" s="5" t="s">
        <v>3583</v>
      </c>
      <c r="E3241" s="5" t="s">
        <v>3584</v>
      </c>
      <c r="F3241" s="5" t="s">
        <v>851</v>
      </c>
      <c r="G3241" s="5" t="s">
        <v>3603</v>
      </c>
      <c r="H3241" s="51">
        <v>0</v>
      </c>
      <c r="I3241" s="22">
        <v>0</v>
      </c>
      <c r="J3241" s="22">
        <v>3454.65</v>
      </c>
      <c r="K3241" s="22">
        <v>4088.3</v>
      </c>
      <c r="L3241" s="47">
        <v>1000</v>
      </c>
      <c r="M3241" s="22">
        <v>0</v>
      </c>
      <c r="N3241" s="22">
        <v>0</v>
      </c>
    </row>
    <row r="3242" spans="1:14" hidden="1" x14ac:dyDescent="0.25">
      <c r="A3242" s="5" t="s">
        <v>6414</v>
      </c>
      <c r="B3242" s="5" t="s">
        <v>3586</v>
      </c>
      <c r="C3242" s="5" t="s">
        <v>849</v>
      </c>
      <c r="D3242" s="5" t="s">
        <v>3583</v>
      </c>
      <c r="E3242" s="5" t="s">
        <v>3584</v>
      </c>
      <c r="F3242" s="5" t="s">
        <v>853</v>
      </c>
      <c r="G3242" s="5" t="s">
        <v>3603</v>
      </c>
      <c r="H3242" s="51">
        <v>0</v>
      </c>
      <c r="I3242" s="22">
        <v>0</v>
      </c>
      <c r="J3242" s="22">
        <v>4283</v>
      </c>
      <c r="K3242" s="22">
        <v>4015.83</v>
      </c>
      <c r="L3242" s="47">
        <v>1000</v>
      </c>
      <c r="M3242" s="22">
        <v>0</v>
      </c>
      <c r="N3242" s="22">
        <v>0</v>
      </c>
    </row>
    <row r="3243" spans="1:14" hidden="1" x14ac:dyDescent="0.25">
      <c r="A3243" s="5" t="s">
        <v>6415</v>
      </c>
      <c r="B3243" s="5" t="s">
        <v>3596</v>
      </c>
      <c r="C3243" s="5" t="s">
        <v>849</v>
      </c>
      <c r="D3243" s="5" t="s">
        <v>3583</v>
      </c>
      <c r="E3243" s="5" t="s">
        <v>3584</v>
      </c>
      <c r="F3243" s="5" t="s">
        <v>853</v>
      </c>
      <c r="G3243" s="5" t="s">
        <v>3588</v>
      </c>
      <c r="H3243" s="51">
        <v>0</v>
      </c>
      <c r="I3243" s="22">
        <v>0</v>
      </c>
      <c r="J3243" s="22">
        <v>909.53</v>
      </c>
      <c r="K3243" s="22">
        <v>959.3</v>
      </c>
      <c r="L3243" s="47">
        <v>1000</v>
      </c>
      <c r="M3243" s="22">
        <v>0</v>
      </c>
      <c r="N3243" s="22">
        <v>0</v>
      </c>
    </row>
    <row r="3244" spans="1:14" hidden="1" x14ac:dyDescent="0.25">
      <c r="A3244" s="5" t="s">
        <v>6416</v>
      </c>
      <c r="B3244" s="5" t="s">
        <v>3586</v>
      </c>
      <c r="C3244" s="5" t="s">
        <v>849</v>
      </c>
      <c r="D3244" s="5" t="s">
        <v>3583</v>
      </c>
      <c r="E3244" s="5" t="s">
        <v>3584</v>
      </c>
      <c r="F3244" s="5" t="s">
        <v>853</v>
      </c>
      <c r="G3244" s="5" t="s">
        <v>3588</v>
      </c>
      <c r="H3244" s="51">
        <v>0</v>
      </c>
      <c r="I3244" s="22">
        <v>0</v>
      </c>
      <c r="J3244" s="22">
        <v>184.79</v>
      </c>
      <c r="K3244" s="22">
        <v>199.1</v>
      </c>
      <c r="L3244" s="47">
        <v>1000</v>
      </c>
      <c r="M3244" s="22">
        <v>0</v>
      </c>
      <c r="N3244" s="22">
        <v>0</v>
      </c>
    </row>
    <row r="3245" spans="1:14" hidden="1" x14ac:dyDescent="0.25">
      <c r="A3245" s="5" t="s">
        <v>6417</v>
      </c>
      <c r="B3245" s="5" t="s">
        <v>3586</v>
      </c>
      <c r="C3245" s="5" t="s">
        <v>849</v>
      </c>
      <c r="D3245" s="5" t="s">
        <v>3583</v>
      </c>
      <c r="E3245" s="5" t="s">
        <v>3584</v>
      </c>
      <c r="F3245" s="5" t="s">
        <v>853</v>
      </c>
      <c r="G3245" s="5" t="s">
        <v>3588</v>
      </c>
      <c r="H3245" s="51">
        <v>0</v>
      </c>
      <c r="I3245" s="22">
        <v>0</v>
      </c>
      <c r="J3245" s="22">
        <v>12.17</v>
      </c>
      <c r="K3245" s="22">
        <v>13.23</v>
      </c>
      <c r="L3245" s="47">
        <v>1000</v>
      </c>
      <c r="M3245" s="22">
        <v>0</v>
      </c>
      <c r="N3245" s="22">
        <v>0</v>
      </c>
    </row>
    <row r="3246" spans="1:14" hidden="1" x14ac:dyDescent="0.25">
      <c r="A3246" s="5" t="s">
        <v>6418</v>
      </c>
      <c r="B3246" s="5" t="s">
        <v>3582</v>
      </c>
      <c r="C3246" s="5" t="s">
        <v>849</v>
      </c>
      <c r="D3246" s="5" t="s">
        <v>3583</v>
      </c>
      <c r="E3246" s="5" t="s">
        <v>3584</v>
      </c>
      <c r="F3246" s="5" t="s">
        <v>853</v>
      </c>
      <c r="G3246" s="5" t="s">
        <v>3588</v>
      </c>
      <c r="H3246" s="51">
        <v>0</v>
      </c>
      <c r="I3246" s="22">
        <v>0</v>
      </c>
      <c r="J3246" s="22">
        <v>81.94</v>
      </c>
      <c r="K3246" s="22">
        <v>89.02</v>
      </c>
      <c r="L3246" s="47">
        <v>1000</v>
      </c>
      <c r="M3246" s="22">
        <v>0</v>
      </c>
      <c r="N3246" s="22">
        <v>0</v>
      </c>
    </row>
    <row r="3247" spans="1:14" hidden="1" x14ac:dyDescent="0.25">
      <c r="A3247" s="5" t="s">
        <v>6419</v>
      </c>
      <c r="B3247" s="5" t="s">
        <v>3582</v>
      </c>
      <c r="C3247" s="5" t="s">
        <v>849</v>
      </c>
      <c r="D3247" s="5" t="s">
        <v>3583</v>
      </c>
      <c r="E3247" s="5" t="s">
        <v>3584</v>
      </c>
      <c r="F3247" s="5" t="s">
        <v>853</v>
      </c>
      <c r="G3247" s="5" t="s">
        <v>3588</v>
      </c>
      <c r="H3247" s="51">
        <v>0</v>
      </c>
      <c r="I3247" s="22">
        <v>0</v>
      </c>
      <c r="J3247" s="22">
        <v>84.62</v>
      </c>
      <c r="K3247" s="22">
        <v>91.92</v>
      </c>
      <c r="L3247" s="47">
        <v>1000</v>
      </c>
      <c r="M3247" s="22">
        <v>0</v>
      </c>
      <c r="N3247" s="22">
        <v>0</v>
      </c>
    </row>
    <row r="3248" spans="1:14" hidden="1" x14ac:dyDescent="0.25">
      <c r="A3248" s="5" t="s">
        <v>6420</v>
      </c>
      <c r="B3248" s="5" t="s">
        <v>3582</v>
      </c>
      <c r="C3248" s="5" t="s">
        <v>849</v>
      </c>
      <c r="D3248" s="5" t="s">
        <v>3583</v>
      </c>
      <c r="E3248" s="5" t="s">
        <v>3584</v>
      </c>
      <c r="F3248" s="5" t="s">
        <v>853</v>
      </c>
      <c r="G3248" s="5" t="s">
        <v>3588</v>
      </c>
      <c r="H3248" s="51">
        <v>0</v>
      </c>
      <c r="I3248" s="22">
        <v>0</v>
      </c>
      <c r="J3248" s="22">
        <v>76.62</v>
      </c>
      <c r="K3248" s="22">
        <v>83.24</v>
      </c>
      <c r="L3248" s="47">
        <v>1000</v>
      </c>
      <c r="M3248" s="22">
        <v>0</v>
      </c>
      <c r="N3248" s="22">
        <v>0</v>
      </c>
    </row>
    <row r="3249" spans="1:14" hidden="1" x14ac:dyDescent="0.25">
      <c r="A3249" s="5" t="s">
        <v>6421</v>
      </c>
      <c r="B3249" s="5" t="s">
        <v>3582</v>
      </c>
      <c r="C3249" s="5" t="s">
        <v>849</v>
      </c>
      <c r="D3249" s="5" t="s">
        <v>3583</v>
      </c>
      <c r="E3249" s="5" t="s">
        <v>3584</v>
      </c>
      <c r="F3249" s="5" t="s">
        <v>853</v>
      </c>
      <c r="G3249" s="5" t="s">
        <v>3588</v>
      </c>
      <c r="H3249" s="51">
        <v>0</v>
      </c>
      <c r="I3249" s="22">
        <v>0</v>
      </c>
      <c r="J3249" s="22">
        <v>0</v>
      </c>
      <c r="K3249" s="22">
        <v>67.19</v>
      </c>
      <c r="L3249" s="47">
        <v>1000</v>
      </c>
      <c r="M3249" s="22">
        <v>0</v>
      </c>
      <c r="N3249" s="22">
        <v>0</v>
      </c>
    </row>
    <row r="3250" spans="1:14" hidden="1" x14ac:dyDescent="0.25">
      <c r="A3250" s="5" t="s">
        <v>6421</v>
      </c>
      <c r="B3250" s="5" t="s">
        <v>3586</v>
      </c>
      <c r="C3250" s="5" t="s">
        <v>849</v>
      </c>
      <c r="D3250" s="5" t="s">
        <v>3583</v>
      </c>
      <c r="E3250" s="5" t="s">
        <v>3584</v>
      </c>
      <c r="F3250" s="5" t="s">
        <v>853</v>
      </c>
      <c r="G3250" s="5" t="s">
        <v>3588</v>
      </c>
      <c r="H3250" s="51">
        <v>0</v>
      </c>
      <c r="I3250" s="22">
        <v>0</v>
      </c>
      <c r="J3250" s="22">
        <v>81.19</v>
      </c>
      <c r="K3250" s="22">
        <v>88.21</v>
      </c>
      <c r="L3250" s="47">
        <v>1000</v>
      </c>
      <c r="M3250" s="22">
        <v>0</v>
      </c>
      <c r="N3250" s="22">
        <v>0</v>
      </c>
    </row>
    <row r="3251" spans="1:14" hidden="1" x14ac:dyDescent="0.25">
      <c r="A3251" s="5" t="s">
        <v>6422</v>
      </c>
      <c r="B3251" s="5" t="s">
        <v>3582</v>
      </c>
      <c r="C3251" s="5" t="s">
        <v>849</v>
      </c>
      <c r="D3251" s="5" t="s">
        <v>3583</v>
      </c>
      <c r="E3251" s="5" t="s">
        <v>3584</v>
      </c>
      <c r="F3251" s="5" t="s">
        <v>853</v>
      </c>
      <c r="G3251" s="5" t="s">
        <v>3588</v>
      </c>
      <c r="H3251" s="51">
        <v>0</v>
      </c>
      <c r="I3251" s="22">
        <v>0</v>
      </c>
      <c r="J3251" s="22">
        <v>89.62</v>
      </c>
      <c r="K3251" s="22">
        <v>94.53</v>
      </c>
      <c r="L3251" s="47">
        <v>1000</v>
      </c>
      <c r="M3251" s="22">
        <v>0</v>
      </c>
      <c r="N3251" s="22">
        <v>0</v>
      </c>
    </row>
    <row r="3252" spans="1:14" hidden="1" x14ac:dyDescent="0.25">
      <c r="A3252" s="5" t="s">
        <v>6423</v>
      </c>
      <c r="B3252" s="5" t="s">
        <v>3582</v>
      </c>
      <c r="C3252" s="5" t="s">
        <v>849</v>
      </c>
      <c r="D3252" s="5" t="s">
        <v>3583</v>
      </c>
      <c r="E3252" s="5" t="s">
        <v>3584</v>
      </c>
      <c r="F3252" s="5" t="s">
        <v>853</v>
      </c>
      <c r="G3252" s="5" t="s">
        <v>3588</v>
      </c>
      <c r="H3252" s="51">
        <v>0</v>
      </c>
      <c r="I3252" s="22">
        <v>0</v>
      </c>
      <c r="J3252" s="22">
        <v>83.94</v>
      </c>
      <c r="K3252" s="22">
        <v>91.19</v>
      </c>
      <c r="L3252" s="47">
        <v>1000</v>
      </c>
      <c r="M3252" s="22">
        <v>0</v>
      </c>
      <c r="N3252" s="22">
        <v>0</v>
      </c>
    </row>
    <row r="3253" spans="1:14" hidden="1" x14ac:dyDescent="0.25">
      <c r="A3253" s="5" t="s">
        <v>6424</v>
      </c>
      <c r="B3253" s="5" t="s">
        <v>3582</v>
      </c>
      <c r="C3253" s="5" t="s">
        <v>849</v>
      </c>
      <c r="D3253" s="5" t="s">
        <v>3583</v>
      </c>
      <c r="E3253" s="5" t="s">
        <v>3584</v>
      </c>
      <c r="F3253" s="5" t="s">
        <v>853</v>
      </c>
      <c r="G3253" s="5" t="s">
        <v>3603</v>
      </c>
      <c r="H3253" s="51">
        <v>0</v>
      </c>
      <c r="I3253" s="22">
        <v>0</v>
      </c>
      <c r="J3253" s="22">
        <v>0</v>
      </c>
      <c r="K3253" s="22">
        <v>1472.81</v>
      </c>
      <c r="L3253" s="47">
        <v>1000</v>
      </c>
      <c r="M3253" s="22">
        <v>0</v>
      </c>
      <c r="N3253" s="22">
        <v>0</v>
      </c>
    </row>
    <row r="3254" spans="1:14" hidden="1" x14ac:dyDescent="0.25">
      <c r="A3254" s="5" t="s">
        <v>6425</v>
      </c>
      <c r="B3254" s="5" t="s">
        <v>3582</v>
      </c>
      <c r="C3254" s="5" t="s">
        <v>849</v>
      </c>
      <c r="D3254" s="5" t="s">
        <v>3583</v>
      </c>
      <c r="E3254" s="5" t="s">
        <v>3584</v>
      </c>
      <c r="F3254" s="5" t="s">
        <v>853</v>
      </c>
      <c r="G3254" s="5" t="s">
        <v>3603</v>
      </c>
      <c r="H3254" s="51">
        <v>0</v>
      </c>
      <c r="I3254" s="22">
        <v>0</v>
      </c>
      <c r="J3254" s="22">
        <v>0</v>
      </c>
      <c r="K3254" s="22">
        <v>1509.35</v>
      </c>
      <c r="L3254" s="47">
        <v>1000</v>
      </c>
      <c r="M3254" s="22">
        <v>0</v>
      </c>
      <c r="N3254" s="22">
        <v>0</v>
      </c>
    </row>
    <row r="3255" spans="1:14" hidden="1" x14ac:dyDescent="0.25">
      <c r="A3255" s="5" t="s">
        <v>6426</v>
      </c>
      <c r="B3255" s="5" t="s">
        <v>3582</v>
      </c>
      <c r="C3255" s="5" t="s">
        <v>849</v>
      </c>
      <c r="D3255" s="5" t="s">
        <v>3583</v>
      </c>
      <c r="E3255" s="5" t="s">
        <v>3584</v>
      </c>
      <c r="F3255" s="5" t="s">
        <v>853</v>
      </c>
      <c r="G3255" s="5" t="s">
        <v>3585</v>
      </c>
      <c r="H3255" s="51">
        <v>0</v>
      </c>
      <c r="I3255" s="22">
        <v>0</v>
      </c>
      <c r="J3255" s="22">
        <v>1180.5999999999999</v>
      </c>
      <c r="K3255" s="22">
        <v>1245.2</v>
      </c>
      <c r="L3255" s="47">
        <v>1000</v>
      </c>
      <c r="M3255" s="22">
        <v>0</v>
      </c>
      <c r="N3255" s="22">
        <v>0</v>
      </c>
    </row>
    <row r="3256" spans="1:14" hidden="1" x14ac:dyDescent="0.25">
      <c r="A3256" s="5" t="s">
        <v>6426</v>
      </c>
      <c r="B3256" s="5" t="s">
        <v>3586</v>
      </c>
      <c r="C3256" s="5" t="s">
        <v>849</v>
      </c>
      <c r="D3256" s="5" t="s">
        <v>3583</v>
      </c>
      <c r="E3256" s="5" t="s">
        <v>3584</v>
      </c>
      <c r="F3256" s="5" t="s">
        <v>851</v>
      </c>
      <c r="G3256" s="5" t="s">
        <v>3585</v>
      </c>
      <c r="H3256" s="51">
        <v>2100</v>
      </c>
      <c r="I3256" s="22">
        <v>2505.98</v>
      </c>
      <c r="J3256" s="22">
        <v>1193.32</v>
      </c>
      <c r="K3256" s="22">
        <v>1513</v>
      </c>
      <c r="L3256" s="47">
        <v>1000</v>
      </c>
      <c r="M3256" s="22">
        <v>2505.98</v>
      </c>
      <c r="N3256" s="22">
        <v>0</v>
      </c>
    </row>
    <row r="3257" spans="1:14" hidden="1" x14ac:dyDescent="0.25">
      <c r="A3257" s="5" t="s">
        <v>6427</v>
      </c>
      <c r="B3257" s="5" t="s">
        <v>3586</v>
      </c>
      <c r="C3257" s="5" t="s">
        <v>849</v>
      </c>
      <c r="D3257" s="5" t="s">
        <v>3583</v>
      </c>
      <c r="E3257" s="5" t="s">
        <v>3584</v>
      </c>
      <c r="F3257" s="5" t="s">
        <v>853</v>
      </c>
      <c r="G3257" s="5" t="s">
        <v>3588</v>
      </c>
      <c r="H3257" s="51">
        <v>0</v>
      </c>
      <c r="I3257" s="22">
        <v>0</v>
      </c>
      <c r="J3257" s="22">
        <v>309.91000000000003</v>
      </c>
      <c r="K3257" s="22">
        <v>313.51</v>
      </c>
      <c r="L3257" s="47">
        <v>1000</v>
      </c>
      <c r="M3257" s="22">
        <v>0</v>
      </c>
      <c r="N3257" s="22">
        <v>0</v>
      </c>
    </row>
    <row r="3258" spans="1:14" hidden="1" x14ac:dyDescent="0.25">
      <c r="A3258" s="5" t="s">
        <v>6428</v>
      </c>
      <c r="B3258" s="5" t="s">
        <v>3586</v>
      </c>
      <c r="C3258" s="5" t="s">
        <v>849</v>
      </c>
      <c r="D3258" s="5" t="s">
        <v>3583</v>
      </c>
      <c r="E3258" s="5" t="s">
        <v>3584</v>
      </c>
      <c r="F3258" s="5" t="s">
        <v>853</v>
      </c>
      <c r="G3258" s="5" t="s">
        <v>3588</v>
      </c>
      <c r="H3258" s="51">
        <v>0</v>
      </c>
      <c r="I3258" s="22">
        <v>0</v>
      </c>
      <c r="J3258" s="22">
        <v>274.77999999999997</v>
      </c>
      <c r="K3258" s="22">
        <v>302.57</v>
      </c>
      <c r="L3258" s="47">
        <v>1000</v>
      </c>
      <c r="M3258" s="22">
        <v>0</v>
      </c>
      <c r="N3258" s="22">
        <v>0</v>
      </c>
    </row>
    <row r="3259" spans="1:14" x14ac:dyDescent="0.25">
      <c r="A3259" s="5" t="s">
        <v>6429</v>
      </c>
      <c r="B3259" s="5" t="s">
        <v>3590</v>
      </c>
      <c r="C3259" s="5" t="s">
        <v>849</v>
      </c>
      <c r="D3259" s="5" t="s">
        <v>3583</v>
      </c>
      <c r="E3259" s="5" t="s">
        <v>3584</v>
      </c>
      <c r="F3259" s="5" t="s">
        <v>853</v>
      </c>
      <c r="G3259" s="5" t="s">
        <v>3603</v>
      </c>
      <c r="H3259" s="51">
        <v>0</v>
      </c>
      <c r="I3259" s="22">
        <v>0</v>
      </c>
      <c r="J3259" s="22">
        <v>0</v>
      </c>
      <c r="K3259" s="22">
        <v>128.97</v>
      </c>
      <c r="L3259" s="47">
        <v>1000</v>
      </c>
      <c r="M3259" s="22">
        <v>0</v>
      </c>
      <c r="N3259" s="22">
        <v>0</v>
      </c>
    </row>
    <row r="3260" spans="1:14" x14ac:dyDescent="0.25">
      <c r="A3260" s="5" t="s">
        <v>6430</v>
      </c>
      <c r="B3260" s="5" t="s">
        <v>3590</v>
      </c>
      <c r="C3260" s="5" t="s">
        <v>849</v>
      </c>
      <c r="D3260" s="5" t="s">
        <v>3583</v>
      </c>
      <c r="E3260" s="5" t="s">
        <v>3584</v>
      </c>
      <c r="F3260" s="5" t="s">
        <v>853</v>
      </c>
      <c r="G3260" s="5" t="s">
        <v>3588</v>
      </c>
      <c r="H3260" s="51">
        <v>0</v>
      </c>
      <c r="I3260" s="22">
        <v>0</v>
      </c>
      <c r="J3260" s="22">
        <v>367.06</v>
      </c>
      <c r="K3260" s="22">
        <v>398.76</v>
      </c>
      <c r="L3260" s="47">
        <v>1000</v>
      </c>
      <c r="M3260" s="22">
        <v>0</v>
      </c>
      <c r="N3260" s="22">
        <v>0</v>
      </c>
    </row>
    <row r="3261" spans="1:14" hidden="1" x14ac:dyDescent="0.25">
      <c r="A3261" s="5" t="s">
        <v>6431</v>
      </c>
      <c r="B3261" s="5" t="s">
        <v>3586</v>
      </c>
      <c r="C3261" s="5" t="s">
        <v>849</v>
      </c>
      <c r="D3261" s="5" t="s">
        <v>3583</v>
      </c>
      <c r="E3261" s="5" t="s">
        <v>3584</v>
      </c>
      <c r="F3261" s="5" t="s">
        <v>853</v>
      </c>
      <c r="G3261" s="5" t="s">
        <v>3603</v>
      </c>
      <c r="H3261" s="51">
        <v>0</v>
      </c>
      <c r="I3261" s="22">
        <v>0</v>
      </c>
      <c r="J3261" s="22">
        <v>5154.22</v>
      </c>
      <c r="K3261" s="22">
        <v>6844.93</v>
      </c>
      <c r="L3261" s="47">
        <v>1000</v>
      </c>
      <c r="M3261" s="22">
        <v>0</v>
      </c>
      <c r="N3261" s="22">
        <v>0</v>
      </c>
    </row>
    <row r="3262" spans="1:14" hidden="1" x14ac:dyDescent="0.25">
      <c r="A3262" s="5" t="s">
        <v>6432</v>
      </c>
      <c r="B3262" s="5" t="s">
        <v>3582</v>
      </c>
      <c r="C3262" s="5" t="s">
        <v>849</v>
      </c>
      <c r="D3262" s="5" t="s">
        <v>3583</v>
      </c>
      <c r="E3262" s="5" t="s">
        <v>3584</v>
      </c>
      <c r="F3262" s="5" t="s">
        <v>853</v>
      </c>
      <c r="G3262" s="5" t="s">
        <v>3603</v>
      </c>
      <c r="H3262" s="51">
        <v>0</v>
      </c>
      <c r="I3262" s="22">
        <v>0</v>
      </c>
      <c r="J3262" s="22">
        <v>0</v>
      </c>
      <c r="K3262" s="22">
        <v>562.79999999999995</v>
      </c>
      <c r="L3262" s="47">
        <v>1000</v>
      </c>
      <c r="M3262" s="22">
        <v>0</v>
      </c>
      <c r="N3262" s="22">
        <v>0</v>
      </c>
    </row>
    <row r="3263" spans="1:14" hidden="1" x14ac:dyDescent="0.25">
      <c r="A3263" s="5" t="s">
        <v>6432</v>
      </c>
      <c r="B3263" s="5" t="s">
        <v>3586</v>
      </c>
      <c r="C3263" s="5" t="s">
        <v>849</v>
      </c>
      <c r="D3263" s="5" t="s">
        <v>3583</v>
      </c>
      <c r="E3263" s="5" t="s">
        <v>3584</v>
      </c>
      <c r="F3263" s="5" t="s">
        <v>853</v>
      </c>
      <c r="G3263" s="5" t="s">
        <v>3603</v>
      </c>
      <c r="H3263" s="51">
        <v>0</v>
      </c>
      <c r="I3263" s="22">
        <v>0</v>
      </c>
      <c r="J3263" s="22">
        <v>0</v>
      </c>
      <c r="K3263" s="22">
        <v>533.79999999999995</v>
      </c>
      <c r="L3263" s="47">
        <v>1000</v>
      </c>
      <c r="M3263" s="22">
        <v>0</v>
      </c>
      <c r="N3263" s="22">
        <v>0</v>
      </c>
    </row>
    <row r="3264" spans="1:14" hidden="1" x14ac:dyDescent="0.25">
      <c r="A3264" s="5" t="s">
        <v>6433</v>
      </c>
      <c r="B3264" s="5" t="s">
        <v>3592</v>
      </c>
      <c r="C3264" s="5" t="s">
        <v>849</v>
      </c>
      <c r="D3264" s="5" t="s">
        <v>3583</v>
      </c>
      <c r="E3264" s="5" t="s">
        <v>3584</v>
      </c>
      <c r="F3264" s="5" t="s">
        <v>853</v>
      </c>
      <c r="G3264" s="5" t="s">
        <v>3588</v>
      </c>
      <c r="H3264" s="51">
        <v>0</v>
      </c>
      <c r="I3264" s="22">
        <v>0</v>
      </c>
      <c r="J3264" s="22">
        <v>61.83</v>
      </c>
      <c r="K3264" s="22">
        <v>65.209999999999994</v>
      </c>
      <c r="L3264" s="47">
        <v>1000</v>
      </c>
      <c r="M3264" s="22">
        <v>0</v>
      </c>
      <c r="N3264" s="22">
        <v>0</v>
      </c>
    </row>
    <row r="3265" spans="1:14" hidden="1" x14ac:dyDescent="0.25">
      <c r="A3265" s="5" t="s">
        <v>6434</v>
      </c>
      <c r="B3265" s="5" t="s">
        <v>3592</v>
      </c>
      <c r="C3265" s="5" t="s">
        <v>849</v>
      </c>
      <c r="D3265" s="5" t="s">
        <v>3583</v>
      </c>
      <c r="E3265" s="5" t="s">
        <v>3584</v>
      </c>
      <c r="F3265" s="5" t="s">
        <v>853</v>
      </c>
      <c r="G3265" s="5" t="s">
        <v>3588</v>
      </c>
      <c r="H3265" s="51">
        <v>0</v>
      </c>
      <c r="I3265" s="22">
        <v>0</v>
      </c>
      <c r="J3265" s="22">
        <v>62.06</v>
      </c>
      <c r="K3265" s="22">
        <v>65.45</v>
      </c>
      <c r="L3265" s="47">
        <v>1000</v>
      </c>
      <c r="M3265" s="22">
        <v>0</v>
      </c>
      <c r="N3265" s="22">
        <v>0</v>
      </c>
    </row>
    <row r="3266" spans="1:14" hidden="1" x14ac:dyDescent="0.25">
      <c r="A3266" s="5" t="s">
        <v>6435</v>
      </c>
      <c r="B3266" s="5" t="s">
        <v>3582</v>
      </c>
      <c r="C3266" s="5" t="s">
        <v>849</v>
      </c>
      <c r="D3266" s="5" t="s">
        <v>3583</v>
      </c>
      <c r="E3266" s="5" t="s">
        <v>3584</v>
      </c>
      <c r="F3266" s="5" t="s">
        <v>853</v>
      </c>
      <c r="G3266" s="5" t="s">
        <v>3585</v>
      </c>
      <c r="H3266" s="51">
        <v>0</v>
      </c>
      <c r="I3266" s="22">
        <v>0</v>
      </c>
      <c r="J3266" s="22">
        <v>1758.14</v>
      </c>
      <c r="K3266" s="22">
        <v>1800.34</v>
      </c>
      <c r="L3266" s="47">
        <v>1000</v>
      </c>
      <c r="M3266" s="22">
        <v>0</v>
      </c>
      <c r="N3266" s="22">
        <v>0</v>
      </c>
    </row>
    <row r="3267" spans="1:14" hidden="1" x14ac:dyDescent="0.25">
      <c r="A3267" s="5" t="s">
        <v>6436</v>
      </c>
      <c r="B3267" s="5" t="s">
        <v>3592</v>
      </c>
      <c r="C3267" s="5" t="s">
        <v>849</v>
      </c>
      <c r="D3267" s="5" t="s">
        <v>3583</v>
      </c>
      <c r="E3267" s="5" t="s">
        <v>3584</v>
      </c>
      <c r="F3267" s="5" t="s">
        <v>853</v>
      </c>
      <c r="G3267" s="5" t="s">
        <v>3603</v>
      </c>
      <c r="H3267" s="51">
        <v>0</v>
      </c>
      <c r="I3267" s="22">
        <v>0</v>
      </c>
      <c r="J3267" s="22">
        <v>0</v>
      </c>
      <c r="K3267" s="22">
        <v>1247.21</v>
      </c>
      <c r="L3267" s="47">
        <v>1000</v>
      </c>
      <c r="M3267" s="22">
        <v>0</v>
      </c>
      <c r="N3267" s="22">
        <v>0</v>
      </c>
    </row>
    <row r="3268" spans="1:14" hidden="1" x14ac:dyDescent="0.25">
      <c r="A3268" s="5" t="s">
        <v>6437</v>
      </c>
      <c r="B3268" s="5" t="s">
        <v>3592</v>
      </c>
      <c r="C3268" s="5" t="s">
        <v>849</v>
      </c>
      <c r="D3268" s="5" t="s">
        <v>3583</v>
      </c>
      <c r="E3268" s="5" t="s">
        <v>3584</v>
      </c>
      <c r="F3268" s="5" t="s">
        <v>853</v>
      </c>
      <c r="G3268" s="5" t="s">
        <v>3588</v>
      </c>
      <c r="H3268" s="51">
        <v>0</v>
      </c>
      <c r="I3268" s="22">
        <v>0</v>
      </c>
      <c r="J3268" s="22">
        <v>46.12</v>
      </c>
      <c r="K3268" s="22">
        <v>50.1</v>
      </c>
      <c r="L3268" s="47">
        <v>1000</v>
      </c>
      <c r="M3268" s="22">
        <v>0</v>
      </c>
      <c r="N3268" s="22">
        <v>0</v>
      </c>
    </row>
    <row r="3269" spans="1:14" hidden="1" x14ac:dyDescent="0.25">
      <c r="A3269" s="5" t="s">
        <v>6438</v>
      </c>
      <c r="B3269" s="5" t="s">
        <v>3592</v>
      </c>
      <c r="C3269" s="5" t="s">
        <v>849</v>
      </c>
      <c r="D3269" s="5" t="s">
        <v>3583</v>
      </c>
      <c r="E3269" s="5" t="s">
        <v>3584</v>
      </c>
      <c r="F3269" s="5" t="s">
        <v>853</v>
      </c>
      <c r="G3269" s="5" t="s">
        <v>3588</v>
      </c>
      <c r="H3269" s="51">
        <v>0</v>
      </c>
      <c r="I3269" s="22">
        <v>0</v>
      </c>
      <c r="J3269" s="22">
        <v>43.95</v>
      </c>
      <c r="K3269" s="22">
        <v>47.75</v>
      </c>
      <c r="L3269" s="47">
        <v>1000</v>
      </c>
      <c r="M3269" s="22">
        <v>0</v>
      </c>
      <c r="N3269" s="22">
        <v>0</v>
      </c>
    </row>
    <row r="3270" spans="1:14" hidden="1" x14ac:dyDescent="0.25">
      <c r="A3270" s="5" t="s">
        <v>6439</v>
      </c>
      <c r="B3270" s="5" t="s">
        <v>3592</v>
      </c>
      <c r="C3270" s="5" t="s">
        <v>849</v>
      </c>
      <c r="D3270" s="5" t="s">
        <v>3583</v>
      </c>
      <c r="E3270" s="5" t="s">
        <v>3584</v>
      </c>
      <c r="F3270" s="5" t="s">
        <v>853</v>
      </c>
      <c r="G3270" s="5" t="s">
        <v>3588</v>
      </c>
      <c r="H3270" s="51">
        <v>0</v>
      </c>
      <c r="I3270" s="22">
        <v>0</v>
      </c>
      <c r="J3270" s="22">
        <v>44.45</v>
      </c>
      <c r="K3270" s="22">
        <v>48.28</v>
      </c>
      <c r="L3270" s="47">
        <v>1000</v>
      </c>
      <c r="M3270" s="22">
        <v>0</v>
      </c>
      <c r="N3270" s="22">
        <v>0</v>
      </c>
    </row>
    <row r="3271" spans="1:14" hidden="1" x14ac:dyDescent="0.25">
      <c r="A3271" s="5" t="s">
        <v>6440</v>
      </c>
      <c r="B3271" s="5" t="s">
        <v>3592</v>
      </c>
      <c r="C3271" s="5" t="s">
        <v>849</v>
      </c>
      <c r="D3271" s="5" t="s">
        <v>3583</v>
      </c>
      <c r="E3271" s="5" t="s">
        <v>3584</v>
      </c>
      <c r="F3271" s="5" t="s">
        <v>853</v>
      </c>
      <c r="G3271" s="5" t="s">
        <v>3588</v>
      </c>
      <c r="H3271" s="51">
        <v>0</v>
      </c>
      <c r="I3271" s="22">
        <v>0</v>
      </c>
      <c r="J3271" s="22">
        <v>46.96</v>
      </c>
      <c r="K3271" s="22">
        <v>51.02</v>
      </c>
      <c r="L3271" s="47">
        <v>1000</v>
      </c>
      <c r="M3271" s="22">
        <v>0</v>
      </c>
      <c r="N3271" s="22">
        <v>0</v>
      </c>
    </row>
    <row r="3272" spans="1:14" hidden="1" x14ac:dyDescent="0.25">
      <c r="A3272" s="5" t="s">
        <v>6441</v>
      </c>
      <c r="B3272" s="5" t="s">
        <v>3606</v>
      </c>
      <c r="C3272" s="5" t="s">
        <v>849</v>
      </c>
      <c r="D3272" s="5" t="s">
        <v>3583</v>
      </c>
      <c r="E3272" s="5" t="s">
        <v>3584</v>
      </c>
      <c r="F3272" s="5" t="s">
        <v>853</v>
      </c>
      <c r="G3272" s="5" t="s">
        <v>3588</v>
      </c>
      <c r="H3272" s="51">
        <v>0</v>
      </c>
      <c r="I3272" s="22">
        <v>0</v>
      </c>
      <c r="J3272" s="22">
        <v>217.87</v>
      </c>
      <c r="K3272" s="22">
        <v>236.69</v>
      </c>
      <c r="L3272" s="47">
        <v>1000</v>
      </c>
      <c r="M3272" s="22">
        <v>0</v>
      </c>
      <c r="N3272" s="22">
        <v>0</v>
      </c>
    </row>
    <row r="3273" spans="1:14" hidden="1" x14ac:dyDescent="0.25">
      <c r="A3273" s="5" t="s">
        <v>6442</v>
      </c>
      <c r="B3273" s="5" t="s">
        <v>3586</v>
      </c>
      <c r="C3273" s="5" t="s">
        <v>849</v>
      </c>
      <c r="D3273" s="5" t="s">
        <v>3583</v>
      </c>
      <c r="E3273" s="5" t="s">
        <v>3584</v>
      </c>
      <c r="F3273" s="5" t="s">
        <v>851</v>
      </c>
      <c r="G3273" s="5" t="s">
        <v>3585</v>
      </c>
      <c r="H3273" s="51">
        <v>26735</v>
      </c>
      <c r="I3273" s="22">
        <v>62815.25</v>
      </c>
      <c r="J3273" s="22">
        <v>2349.5500000000002</v>
      </c>
      <c r="K3273" s="22">
        <v>2369.7600000000002</v>
      </c>
      <c r="L3273" s="47">
        <v>1000</v>
      </c>
      <c r="M3273" s="22">
        <v>62815.25</v>
      </c>
      <c r="N3273" s="22">
        <v>0</v>
      </c>
    </row>
    <row r="3274" spans="1:14" hidden="1" x14ac:dyDescent="0.25">
      <c r="A3274" s="5" t="s">
        <v>6443</v>
      </c>
      <c r="B3274" s="5" t="s">
        <v>3592</v>
      </c>
      <c r="C3274" s="5" t="s">
        <v>849</v>
      </c>
      <c r="D3274" s="5" t="s">
        <v>3583</v>
      </c>
      <c r="E3274" s="5" t="s">
        <v>3584</v>
      </c>
      <c r="F3274" s="5" t="s">
        <v>853</v>
      </c>
      <c r="G3274" s="5" t="s">
        <v>3588</v>
      </c>
      <c r="H3274" s="51">
        <v>0</v>
      </c>
      <c r="I3274" s="22">
        <v>0</v>
      </c>
      <c r="J3274" s="22">
        <v>58.34</v>
      </c>
      <c r="K3274" s="22">
        <v>63.38</v>
      </c>
      <c r="L3274" s="47">
        <v>1000</v>
      </c>
      <c r="M3274" s="22">
        <v>0</v>
      </c>
      <c r="N3274" s="22">
        <v>0</v>
      </c>
    </row>
    <row r="3275" spans="1:14" hidden="1" x14ac:dyDescent="0.25">
      <c r="A3275" s="5" t="s">
        <v>6444</v>
      </c>
      <c r="B3275" s="5" t="s">
        <v>3586</v>
      </c>
      <c r="C3275" s="5" t="s">
        <v>849</v>
      </c>
      <c r="D3275" s="5" t="s">
        <v>3583</v>
      </c>
      <c r="E3275" s="5" t="s">
        <v>3584</v>
      </c>
      <c r="F3275" s="5" t="s">
        <v>851</v>
      </c>
      <c r="G3275" s="5" t="s">
        <v>3585</v>
      </c>
      <c r="H3275" s="51">
        <v>7200</v>
      </c>
      <c r="I3275" s="22">
        <v>27476.37</v>
      </c>
      <c r="J3275" s="22">
        <v>3816.16</v>
      </c>
      <c r="K3275" s="22">
        <v>3880.6</v>
      </c>
      <c r="L3275" s="47">
        <v>1000</v>
      </c>
      <c r="M3275" s="22">
        <v>27476.37</v>
      </c>
      <c r="N3275" s="22">
        <v>0</v>
      </c>
    </row>
    <row r="3276" spans="1:14" hidden="1" x14ac:dyDescent="0.25">
      <c r="A3276" s="5" t="s">
        <v>6445</v>
      </c>
      <c r="B3276" s="5" t="s">
        <v>3582</v>
      </c>
      <c r="C3276" s="5" t="s">
        <v>849</v>
      </c>
      <c r="D3276" s="5" t="s">
        <v>3583</v>
      </c>
      <c r="E3276" s="5" t="s">
        <v>3584</v>
      </c>
      <c r="F3276" s="5" t="s">
        <v>853</v>
      </c>
      <c r="G3276" s="5" t="s">
        <v>3603</v>
      </c>
      <c r="H3276" s="51">
        <v>0</v>
      </c>
      <c r="I3276" s="22">
        <v>0</v>
      </c>
      <c r="J3276" s="22">
        <v>4916.6000000000004</v>
      </c>
      <c r="K3276" s="22">
        <v>4939.67</v>
      </c>
      <c r="L3276" s="47">
        <v>1000</v>
      </c>
      <c r="M3276" s="22">
        <v>0</v>
      </c>
      <c r="N3276" s="22">
        <v>0</v>
      </c>
    </row>
    <row r="3277" spans="1:14" hidden="1" x14ac:dyDescent="0.25">
      <c r="A3277" s="5" t="s">
        <v>6445</v>
      </c>
      <c r="B3277" s="5" t="s">
        <v>3586</v>
      </c>
      <c r="C3277" s="5" t="s">
        <v>849</v>
      </c>
      <c r="D3277" s="5" t="s">
        <v>3583</v>
      </c>
      <c r="E3277" s="5" t="s">
        <v>3584</v>
      </c>
      <c r="F3277" s="5" t="s">
        <v>853</v>
      </c>
      <c r="G3277" s="5" t="s">
        <v>3603</v>
      </c>
      <c r="H3277" s="51">
        <v>0</v>
      </c>
      <c r="I3277" s="22">
        <v>0</v>
      </c>
      <c r="J3277" s="22">
        <v>4890.8999999999996</v>
      </c>
      <c r="K3277" s="22">
        <v>4979.29</v>
      </c>
      <c r="L3277" s="47">
        <v>1000</v>
      </c>
      <c r="M3277" s="22">
        <v>0</v>
      </c>
      <c r="N3277" s="22">
        <v>0</v>
      </c>
    </row>
    <row r="3278" spans="1:14" hidden="1" x14ac:dyDescent="0.25">
      <c r="A3278" s="5" t="s">
        <v>6446</v>
      </c>
      <c r="B3278" s="5" t="s">
        <v>3586</v>
      </c>
      <c r="C3278" s="5" t="s">
        <v>849</v>
      </c>
      <c r="D3278" s="5" t="s">
        <v>3583</v>
      </c>
      <c r="E3278" s="5" t="s">
        <v>3584</v>
      </c>
      <c r="F3278" s="5" t="s">
        <v>853</v>
      </c>
      <c r="G3278" s="5" t="s">
        <v>3603</v>
      </c>
      <c r="H3278" s="51">
        <v>0</v>
      </c>
      <c r="I3278" s="22">
        <v>0</v>
      </c>
      <c r="J3278" s="22">
        <v>0</v>
      </c>
      <c r="K3278" s="22">
        <v>1998.35</v>
      </c>
      <c r="L3278" s="47">
        <v>1000</v>
      </c>
      <c r="M3278" s="22">
        <v>0</v>
      </c>
      <c r="N3278" s="22">
        <v>0</v>
      </c>
    </row>
    <row r="3279" spans="1:14" hidden="1" x14ac:dyDescent="0.25">
      <c r="A3279" s="5" t="s">
        <v>6447</v>
      </c>
      <c r="B3279" s="5" t="s">
        <v>3586</v>
      </c>
      <c r="C3279" s="5" t="s">
        <v>849</v>
      </c>
      <c r="D3279" s="5" t="s">
        <v>3583</v>
      </c>
      <c r="E3279" s="5" t="s">
        <v>3584</v>
      </c>
      <c r="F3279" s="5" t="s">
        <v>853</v>
      </c>
      <c r="G3279" s="5" t="s">
        <v>3603</v>
      </c>
      <c r="H3279" s="51">
        <v>0</v>
      </c>
      <c r="I3279" s="22">
        <v>0</v>
      </c>
      <c r="J3279" s="22">
        <v>0</v>
      </c>
      <c r="K3279" s="22">
        <v>1433.91</v>
      </c>
      <c r="L3279" s="47">
        <v>1000</v>
      </c>
      <c r="M3279" s="22">
        <v>0</v>
      </c>
      <c r="N3279" s="22">
        <v>0</v>
      </c>
    </row>
    <row r="3280" spans="1:14" hidden="1" x14ac:dyDescent="0.25">
      <c r="A3280" s="5" t="s">
        <v>6448</v>
      </c>
      <c r="B3280" s="5" t="s">
        <v>3582</v>
      </c>
      <c r="C3280" s="5" t="s">
        <v>849</v>
      </c>
      <c r="D3280" s="5" t="s">
        <v>3583</v>
      </c>
      <c r="E3280" s="5" t="s">
        <v>3584</v>
      </c>
      <c r="F3280" s="5" t="s">
        <v>853</v>
      </c>
      <c r="G3280" s="5" t="s">
        <v>3603</v>
      </c>
      <c r="H3280" s="51">
        <v>0</v>
      </c>
      <c r="I3280" s="22">
        <v>0</v>
      </c>
      <c r="J3280" s="22">
        <v>0</v>
      </c>
      <c r="K3280" s="22">
        <v>355.49</v>
      </c>
      <c r="L3280" s="47">
        <v>1000</v>
      </c>
      <c r="M3280" s="22">
        <v>0</v>
      </c>
      <c r="N3280" s="22">
        <v>0</v>
      </c>
    </row>
    <row r="3281" spans="1:14" hidden="1" x14ac:dyDescent="0.25">
      <c r="A3281" s="5" t="s">
        <v>6449</v>
      </c>
      <c r="B3281" s="5" t="s">
        <v>3582</v>
      </c>
      <c r="C3281" s="5" t="s">
        <v>849</v>
      </c>
      <c r="D3281" s="5" t="s">
        <v>3583</v>
      </c>
      <c r="E3281" s="5" t="s">
        <v>3584</v>
      </c>
      <c r="F3281" s="5" t="s">
        <v>853</v>
      </c>
      <c r="G3281" s="5" t="s">
        <v>3588</v>
      </c>
      <c r="H3281" s="51">
        <v>0</v>
      </c>
      <c r="I3281" s="22">
        <v>0</v>
      </c>
      <c r="J3281" s="22">
        <v>98.16</v>
      </c>
      <c r="K3281" s="22">
        <v>106.63</v>
      </c>
      <c r="L3281" s="47">
        <v>1000</v>
      </c>
      <c r="M3281" s="22">
        <v>0</v>
      </c>
      <c r="N3281" s="22">
        <v>0</v>
      </c>
    </row>
    <row r="3282" spans="1:14" hidden="1" x14ac:dyDescent="0.25">
      <c r="A3282" s="5" t="s">
        <v>6449</v>
      </c>
      <c r="B3282" s="5" t="s">
        <v>3586</v>
      </c>
      <c r="C3282" s="5" t="s">
        <v>849</v>
      </c>
      <c r="D3282" s="5" t="s">
        <v>3583</v>
      </c>
      <c r="E3282" s="5" t="s">
        <v>3584</v>
      </c>
      <c r="F3282" s="5" t="s">
        <v>853</v>
      </c>
      <c r="G3282" s="5" t="s">
        <v>3588</v>
      </c>
      <c r="H3282" s="51">
        <v>0</v>
      </c>
      <c r="I3282" s="22">
        <v>0</v>
      </c>
      <c r="J3282" s="22">
        <v>80.3</v>
      </c>
      <c r="K3282" s="22">
        <v>87.23</v>
      </c>
      <c r="L3282" s="47">
        <v>1000</v>
      </c>
      <c r="M3282" s="22">
        <v>0</v>
      </c>
      <c r="N3282" s="22">
        <v>0</v>
      </c>
    </row>
    <row r="3283" spans="1:14" hidden="1" x14ac:dyDescent="0.25">
      <c r="A3283" s="5" t="s">
        <v>6450</v>
      </c>
      <c r="B3283" s="5" t="s">
        <v>3586</v>
      </c>
      <c r="C3283" s="5" t="s">
        <v>849</v>
      </c>
      <c r="D3283" s="5" t="s">
        <v>3583</v>
      </c>
      <c r="E3283" s="5" t="s">
        <v>3584</v>
      </c>
      <c r="F3283" s="5" t="s">
        <v>853</v>
      </c>
      <c r="G3283" s="5" t="s">
        <v>3585</v>
      </c>
      <c r="H3283" s="51">
        <v>0</v>
      </c>
      <c r="I3283" s="22">
        <v>0</v>
      </c>
      <c r="J3283" s="22">
        <v>2946.37</v>
      </c>
      <c r="K3283" s="22">
        <v>3017.08</v>
      </c>
      <c r="L3283" s="47">
        <v>1000</v>
      </c>
      <c r="M3283" s="22">
        <v>0</v>
      </c>
      <c r="N3283" s="22">
        <v>0</v>
      </c>
    </row>
    <row r="3284" spans="1:14" hidden="1" x14ac:dyDescent="0.25">
      <c r="A3284" s="5" t="s">
        <v>6451</v>
      </c>
      <c r="B3284" s="5" t="s">
        <v>3586</v>
      </c>
      <c r="C3284" s="5" t="s">
        <v>849</v>
      </c>
      <c r="D3284" s="5" t="s">
        <v>3583</v>
      </c>
      <c r="E3284" s="5" t="s">
        <v>3584</v>
      </c>
      <c r="F3284" s="5" t="s">
        <v>851</v>
      </c>
      <c r="G3284" s="5" t="s">
        <v>3585</v>
      </c>
      <c r="H3284" s="51">
        <v>10490</v>
      </c>
      <c r="I3284" s="22">
        <v>37277.339999999997</v>
      </c>
      <c r="J3284" s="22">
        <v>3553.61</v>
      </c>
      <c r="K3284" s="22">
        <v>3435.91</v>
      </c>
      <c r="L3284" s="47">
        <v>1000</v>
      </c>
      <c r="M3284" s="22">
        <v>37277.339999999997</v>
      </c>
      <c r="N3284" s="22">
        <v>0</v>
      </c>
    </row>
    <row r="3285" spans="1:14" x14ac:dyDescent="0.25">
      <c r="A3285" s="5" t="s">
        <v>6451</v>
      </c>
      <c r="B3285" s="5" t="s">
        <v>3590</v>
      </c>
      <c r="C3285" s="5" t="s">
        <v>849</v>
      </c>
      <c r="D3285" s="5" t="s">
        <v>3583</v>
      </c>
      <c r="E3285" s="5" t="s">
        <v>3584</v>
      </c>
      <c r="F3285" s="5" t="s">
        <v>853</v>
      </c>
      <c r="G3285" s="5" t="s">
        <v>3585</v>
      </c>
      <c r="H3285" s="51">
        <v>0</v>
      </c>
      <c r="I3285" s="22">
        <v>0</v>
      </c>
      <c r="J3285" s="22">
        <v>2768.58</v>
      </c>
      <c r="K3285" s="22">
        <v>2920.08</v>
      </c>
      <c r="L3285" s="47">
        <v>1000</v>
      </c>
      <c r="M3285" s="22">
        <v>0</v>
      </c>
      <c r="N3285" s="22">
        <v>0</v>
      </c>
    </row>
    <row r="3286" spans="1:14" hidden="1" x14ac:dyDescent="0.25">
      <c r="A3286" s="5" t="s">
        <v>6452</v>
      </c>
      <c r="B3286" s="5" t="s">
        <v>3586</v>
      </c>
      <c r="C3286" s="5" t="s">
        <v>849</v>
      </c>
      <c r="D3286" s="5" t="s">
        <v>3583</v>
      </c>
      <c r="E3286" s="5" t="s">
        <v>3584</v>
      </c>
      <c r="F3286" s="5" t="s">
        <v>853</v>
      </c>
      <c r="G3286" s="5" t="s">
        <v>3603</v>
      </c>
      <c r="H3286" s="51">
        <v>0</v>
      </c>
      <c r="I3286" s="22">
        <v>0</v>
      </c>
      <c r="J3286" s="22">
        <v>0</v>
      </c>
      <c r="K3286" s="22">
        <v>909.3</v>
      </c>
      <c r="L3286" s="47">
        <v>1000</v>
      </c>
      <c r="M3286" s="22">
        <v>0</v>
      </c>
      <c r="N3286" s="22">
        <v>0</v>
      </c>
    </row>
    <row r="3287" spans="1:14" hidden="1" x14ac:dyDescent="0.25">
      <c r="A3287" s="5" t="s">
        <v>6453</v>
      </c>
      <c r="B3287" s="5" t="s">
        <v>3582</v>
      </c>
      <c r="C3287" s="5" t="s">
        <v>849</v>
      </c>
      <c r="D3287" s="5" t="s">
        <v>3583</v>
      </c>
      <c r="E3287" s="5" t="s">
        <v>3584</v>
      </c>
      <c r="F3287" s="5" t="s">
        <v>853</v>
      </c>
      <c r="G3287" s="5" t="s">
        <v>3603</v>
      </c>
      <c r="H3287" s="51">
        <v>0</v>
      </c>
      <c r="I3287" s="22">
        <v>0</v>
      </c>
      <c r="J3287" s="22">
        <v>0</v>
      </c>
      <c r="K3287" s="22">
        <v>660.26</v>
      </c>
      <c r="L3287" s="47">
        <v>1000</v>
      </c>
      <c r="M3287" s="22">
        <v>0</v>
      </c>
      <c r="N3287" s="22">
        <v>0</v>
      </c>
    </row>
    <row r="3288" spans="1:14" hidden="1" x14ac:dyDescent="0.25">
      <c r="A3288" s="5" t="s">
        <v>6453</v>
      </c>
      <c r="B3288" s="5" t="s">
        <v>3586</v>
      </c>
      <c r="C3288" s="5" t="s">
        <v>849</v>
      </c>
      <c r="D3288" s="5" t="s">
        <v>3583</v>
      </c>
      <c r="E3288" s="5" t="s">
        <v>3584</v>
      </c>
      <c r="F3288" s="5" t="s">
        <v>853</v>
      </c>
      <c r="G3288" s="5" t="s">
        <v>3603</v>
      </c>
      <c r="H3288" s="51">
        <v>0</v>
      </c>
      <c r="I3288" s="22">
        <v>0</v>
      </c>
      <c r="J3288" s="22">
        <v>0</v>
      </c>
      <c r="K3288" s="22">
        <v>605.29</v>
      </c>
      <c r="L3288" s="47">
        <v>1000</v>
      </c>
      <c r="M3288" s="22">
        <v>0</v>
      </c>
      <c r="N3288" s="22">
        <v>0</v>
      </c>
    </row>
    <row r="3289" spans="1:14" hidden="1" x14ac:dyDescent="0.25">
      <c r="A3289" s="5" t="s">
        <v>6454</v>
      </c>
      <c r="B3289" s="5" t="s">
        <v>3592</v>
      </c>
      <c r="C3289" s="5" t="s">
        <v>849</v>
      </c>
      <c r="D3289" s="5" t="s">
        <v>3583</v>
      </c>
      <c r="E3289" s="5" t="s">
        <v>3584</v>
      </c>
      <c r="F3289" s="5" t="s">
        <v>853</v>
      </c>
      <c r="G3289" s="5" t="s">
        <v>3588</v>
      </c>
      <c r="H3289" s="51">
        <v>0</v>
      </c>
      <c r="I3289" s="22">
        <v>0</v>
      </c>
      <c r="J3289" s="22">
        <v>46.89</v>
      </c>
      <c r="K3289" s="22">
        <v>50.94</v>
      </c>
      <c r="L3289" s="47">
        <v>1000</v>
      </c>
      <c r="M3289" s="22">
        <v>0</v>
      </c>
      <c r="N3289" s="22">
        <v>0</v>
      </c>
    </row>
    <row r="3290" spans="1:14" hidden="1" x14ac:dyDescent="0.25">
      <c r="A3290" s="5" t="s">
        <v>6455</v>
      </c>
      <c r="B3290" s="5" t="s">
        <v>3592</v>
      </c>
      <c r="C3290" s="5" t="s">
        <v>849</v>
      </c>
      <c r="D3290" s="5" t="s">
        <v>3583</v>
      </c>
      <c r="E3290" s="5" t="s">
        <v>3584</v>
      </c>
      <c r="F3290" s="5" t="s">
        <v>853</v>
      </c>
      <c r="G3290" s="5" t="s">
        <v>3588</v>
      </c>
      <c r="H3290" s="51">
        <v>0</v>
      </c>
      <c r="I3290" s="22">
        <v>0</v>
      </c>
      <c r="J3290" s="22">
        <v>58.04</v>
      </c>
      <c r="K3290" s="22">
        <v>61.86</v>
      </c>
      <c r="L3290" s="47">
        <v>1000</v>
      </c>
      <c r="M3290" s="22">
        <v>0</v>
      </c>
      <c r="N3290" s="22">
        <v>0</v>
      </c>
    </row>
    <row r="3291" spans="1:14" hidden="1" x14ac:dyDescent="0.25">
      <c r="A3291" s="5" t="s">
        <v>6456</v>
      </c>
      <c r="B3291" s="5" t="s">
        <v>3592</v>
      </c>
      <c r="C3291" s="5" t="s">
        <v>849</v>
      </c>
      <c r="D3291" s="5" t="s">
        <v>3583</v>
      </c>
      <c r="E3291" s="5" t="s">
        <v>3584</v>
      </c>
      <c r="F3291" s="5" t="s">
        <v>853</v>
      </c>
      <c r="G3291" s="5" t="s">
        <v>3603</v>
      </c>
      <c r="H3291" s="51">
        <v>0</v>
      </c>
      <c r="I3291" s="22">
        <v>0</v>
      </c>
      <c r="J3291" s="22">
        <v>0</v>
      </c>
      <c r="K3291" s="22">
        <v>1206.75</v>
      </c>
      <c r="L3291" s="47">
        <v>1000</v>
      </c>
      <c r="M3291" s="22">
        <v>0</v>
      </c>
      <c r="N3291" s="22">
        <v>0</v>
      </c>
    </row>
    <row r="3292" spans="1:14" hidden="1" x14ac:dyDescent="0.25">
      <c r="A3292" s="5" t="s">
        <v>6457</v>
      </c>
      <c r="B3292" s="5" t="s">
        <v>3592</v>
      </c>
      <c r="C3292" s="5" t="s">
        <v>849</v>
      </c>
      <c r="D3292" s="5" t="s">
        <v>3583</v>
      </c>
      <c r="E3292" s="5" t="s">
        <v>3584</v>
      </c>
      <c r="F3292" s="5" t="s">
        <v>853</v>
      </c>
      <c r="G3292" s="5" t="s">
        <v>3603</v>
      </c>
      <c r="H3292" s="51">
        <v>0</v>
      </c>
      <c r="I3292" s="22">
        <v>0</v>
      </c>
      <c r="J3292" s="22">
        <v>0</v>
      </c>
      <c r="K3292" s="22">
        <v>1196.52</v>
      </c>
      <c r="L3292" s="47">
        <v>1000</v>
      </c>
      <c r="M3292" s="22">
        <v>0</v>
      </c>
      <c r="N3292" s="22">
        <v>0</v>
      </c>
    </row>
    <row r="3293" spans="1:14" hidden="1" x14ac:dyDescent="0.25">
      <c r="A3293" s="5" t="s">
        <v>6458</v>
      </c>
      <c r="B3293" s="5" t="s">
        <v>3586</v>
      </c>
      <c r="C3293" s="5" t="s">
        <v>849</v>
      </c>
      <c r="D3293" s="5" t="s">
        <v>3583</v>
      </c>
      <c r="E3293" s="5" t="s">
        <v>3584</v>
      </c>
      <c r="F3293" s="5" t="s">
        <v>853</v>
      </c>
      <c r="G3293" s="5" t="s">
        <v>3588</v>
      </c>
      <c r="H3293" s="51">
        <v>0</v>
      </c>
      <c r="I3293" s="22">
        <v>0</v>
      </c>
      <c r="J3293" s="22">
        <v>227.83</v>
      </c>
      <c r="K3293" s="22">
        <v>229.79</v>
      </c>
      <c r="L3293" s="47">
        <v>1000</v>
      </c>
      <c r="M3293" s="22">
        <v>0</v>
      </c>
      <c r="N3293" s="22">
        <v>0</v>
      </c>
    </row>
    <row r="3294" spans="1:14" hidden="1" x14ac:dyDescent="0.25">
      <c r="A3294" s="5" t="s">
        <v>6459</v>
      </c>
      <c r="B3294" s="5" t="s">
        <v>3582</v>
      </c>
      <c r="C3294" s="5" t="s">
        <v>849</v>
      </c>
      <c r="D3294" s="5" t="s">
        <v>3583</v>
      </c>
      <c r="E3294" s="5" t="s">
        <v>3584</v>
      </c>
      <c r="F3294" s="5" t="s">
        <v>853</v>
      </c>
      <c r="G3294" s="5" t="s">
        <v>3588</v>
      </c>
      <c r="H3294" s="51">
        <v>0</v>
      </c>
      <c r="I3294" s="22">
        <v>0</v>
      </c>
      <c r="J3294" s="22">
        <v>189.08</v>
      </c>
      <c r="K3294" s="22">
        <v>199.42</v>
      </c>
      <c r="L3294" s="47">
        <v>1000</v>
      </c>
      <c r="M3294" s="22">
        <v>0</v>
      </c>
      <c r="N3294" s="22">
        <v>0</v>
      </c>
    </row>
    <row r="3295" spans="1:14" hidden="1" x14ac:dyDescent="0.25">
      <c r="A3295" s="5" t="s">
        <v>6460</v>
      </c>
      <c r="B3295" s="5" t="s">
        <v>3582</v>
      </c>
      <c r="C3295" s="5" t="s">
        <v>849</v>
      </c>
      <c r="D3295" s="5" t="s">
        <v>3583</v>
      </c>
      <c r="E3295" s="5" t="s">
        <v>3584</v>
      </c>
      <c r="F3295" s="5" t="s">
        <v>853</v>
      </c>
      <c r="G3295" s="5" t="s">
        <v>3588</v>
      </c>
      <c r="H3295" s="51">
        <v>0</v>
      </c>
      <c r="I3295" s="22">
        <v>0</v>
      </c>
      <c r="J3295" s="22">
        <v>0</v>
      </c>
      <c r="K3295" s="22">
        <v>169.76</v>
      </c>
      <c r="L3295" s="47">
        <v>1000</v>
      </c>
      <c r="M3295" s="22">
        <v>0</v>
      </c>
      <c r="N3295" s="22">
        <v>0</v>
      </c>
    </row>
    <row r="3296" spans="1:14" hidden="1" x14ac:dyDescent="0.25">
      <c r="A3296" s="5" t="s">
        <v>6461</v>
      </c>
      <c r="B3296" s="5" t="s">
        <v>3582</v>
      </c>
      <c r="C3296" s="5" t="s">
        <v>849</v>
      </c>
      <c r="D3296" s="5" t="s">
        <v>3583</v>
      </c>
      <c r="E3296" s="5" t="s">
        <v>3584</v>
      </c>
      <c r="F3296" s="5" t="s">
        <v>853</v>
      </c>
      <c r="G3296" s="5" t="s">
        <v>3588</v>
      </c>
      <c r="H3296" s="51">
        <v>0</v>
      </c>
      <c r="I3296" s="22">
        <v>0</v>
      </c>
      <c r="J3296" s="22">
        <v>0</v>
      </c>
      <c r="K3296" s="22">
        <v>169.76</v>
      </c>
      <c r="L3296" s="47">
        <v>1000</v>
      </c>
      <c r="M3296" s="22">
        <v>0</v>
      </c>
      <c r="N3296" s="22">
        <v>0</v>
      </c>
    </row>
    <row r="3297" spans="1:14" hidden="1" x14ac:dyDescent="0.25">
      <c r="A3297" s="5" t="s">
        <v>6461</v>
      </c>
      <c r="B3297" s="5" t="s">
        <v>3586</v>
      </c>
      <c r="C3297" s="5" t="s">
        <v>849</v>
      </c>
      <c r="D3297" s="5" t="s">
        <v>3583</v>
      </c>
      <c r="E3297" s="5" t="s">
        <v>3584</v>
      </c>
      <c r="F3297" s="5" t="s">
        <v>853</v>
      </c>
      <c r="G3297" s="5" t="s">
        <v>3588</v>
      </c>
      <c r="H3297" s="51">
        <v>0</v>
      </c>
      <c r="I3297" s="22">
        <v>0</v>
      </c>
      <c r="J3297" s="22">
        <v>166.2</v>
      </c>
      <c r="K3297" s="22">
        <v>180.56</v>
      </c>
      <c r="L3297" s="47">
        <v>1000</v>
      </c>
      <c r="M3297" s="22">
        <v>0</v>
      </c>
      <c r="N3297" s="22">
        <v>0</v>
      </c>
    </row>
    <row r="3298" spans="1:14" hidden="1" x14ac:dyDescent="0.25">
      <c r="A3298" s="5" t="s">
        <v>6462</v>
      </c>
      <c r="B3298" s="5" t="s">
        <v>3582</v>
      </c>
      <c r="C3298" s="5" t="s">
        <v>849</v>
      </c>
      <c r="D3298" s="5" t="s">
        <v>3583</v>
      </c>
      <c r="E3298" s="5" t="s">
        <v>3584</v>
      </c>
      <c r="F3298" s="5" t="s">
        <v>853</v>
      </c>
      <c r="G3298" s="5" t="s">
        <v>3588</v>
      </c>
      <c r="H3298" s="51">
        <v>0</v>
      </c>
      <c r="I3298" s="22">
        <v>0</v>
      </c>
      <c r="J3298" s="22">
        <v>161.13</v>
      </c>
      <c r="K3298" s="22">
        <v>169.94</v>
      </c>
      <c r="L3298" s="47">
        <v>1000</v>
      </c>
      <c r="M3298" s="22">
        <v>0</v>
      </c>
      <c r="N3298" s="22">
        <v>0</v>
      </c>
    </row>
    <row r="3299" spans="1:14" hidden="1" x14ac:dyDescent="0.25">
      <c r="A3299" s="5" t="s">
        <v>6463</v>
      </c>
      <c r="B3299" s="5" t="s">
        <v>3582</v>
      </c>
      <c r="C3299" s="5" t="s">
        <v>849</v>
      </c>
      <c r="D3299" s="5" t="s">
        <v>3583</v>
      </c>
      <c r="E3299" s="5" t="s">
        <v>3584</v>
      </c>
      <c r="F3299" s="5" t="s">
        <v>853</v>
      </c>
      <c r="G3299" s="5" t="s">
        <v>3585</v>
      </c>
      <c r="H3299" s="51">
        <v>0</v>
      </c>
      <c r="I3299" s="22">
        <v>0</v>
      </c>
      <c r="J3299" s="22">
        <v>1394.76</v>
      </c>
      <c r="K3299" s="22">
        <v>1515.21</v>
      </c>
      <c r="L3299" s="47">
        <v>1000</v>
      </c>
      <c r="M3299" s="22">
        <v>0</v>
      </c>
      <c r="N3299" s="22">
        <v>0</v>
      </c>
    </row>
    <row r="3300" spans="1:14" hidden="1" x14ac:dyDescent="0.25">
      <c r="A3300" s="5" t="s">
        <v>6463</v>
      </c>
      <c r="B3300" s="5" t="s">
        <v>3586</v>
      </c>
      <c r="C3300" s="5" t="s">
        <v>849</v>
      </c>
      <c r="D3300" s="5" t="s">
        <v>3583</v>
      </c>
      <c r="E3300" s="5" t="s">
        <v>3584</v>
      </c>
      <c r="F3300" s="5" t="s">
        <v>851</v>
      </c>
      <c r="G3300" s="5" t="s">
        <v>3585</v>
      </c>
      <c r="H3300" s="51">
        <v>25300</v>
      </c>
      <c r="I3300" s="22">
        <v>52446.21</v>
      </c>
      <c r="J3300" s="22">
        <v>2072.9699999999998</v>
      </c>
      <c r="K3300" s="22">
        <v>2059.19</v>
      </c>
      <c r="L3300" s="47">
        <v>1000</v>
      </c>
      <c r="M3300" s="22">
        <v>52446.21</v>
      </c>
      <c r="N3300" s="22">
        <v>0</v>
      </c>
    </row>
    <row r="3301" spans="1:14" hidden="1" x14ac:dyDescent="0.25">
      <c r="A3301" s="5" t="s">
        <v>6464</v>
      </c>
      <c r="B3301" s="5" t="s">
        <v>3582</v>
      </c>
      <c r="C3301" s="5" t="s">
        <v>849</v>
      </c>
      <c r="D3301" s="5" t="s">
        <v>3583</v>
      </c>
      <c r="E3301" s="5" t="s">
        <v>3584</v>
      </c>
      <c r="F3301" s="5" t="s">
        <v>853</v>
      </c>
      <c r="G3301" s="5" t="s">
        <v>3585</v>
      </c>
      <c r="H3301" s="51">
        <v>0</v>
      </c>
      <c r="I3301" s="22">
        <v>0</v>
      </c>
      <c r="J3301" s="22">
        <v>2334.34</v>
      </c>
      <c r="K3301" s="22">
        <v>2535.94</v>
      </c>
      <c r="L3301" s="47">
        <v>1000</v>
      </c>
      <c r="M3301" s="22">
        <v>0</v>
      </c>
      <c r="N3301" s="22">
        <v>0</v>
      </c>
    </row>
    <row r="3302" spans="1:14" hidden="1" x14ac:dyDescent="0.25">
      <c r="A3302" s="5" t="s">
        <v>6465</v>
      </c>
      <c r="B3302" s="5" t="s">
        <v>3582</v>
      </c>
      <c r="C3302" s="5" t="s">
        <v>849</v>
      </c>
      <c r="D3302" s="5" t="s">
        <v>3583</v>
      </c>
      <c r="E3302" s="5" t="s">
        <v>3584</v>
      </c>
      <c r="F3302" s="5" t="s">
        <v>853</v>
      </c>
      <c r="G3302" s="5" t="s">
        <v>3585</v>
      </c>
      <c r="H3302" s="51">
        <v>0</v>
      </c>
      <c r="I3302" s="22">
        <v>0</v>
      </c>
      <c r="J3302" s="22">
        <v>1740.94</v>
      </c>
      <c r="K3302" s="22">
        <v>1891.3</v>
      </c>
      <c r="L3302" s="47">
        <v>1000</v>
      </c>
      <c r="M3302" s="22">
        <v>0</v>
      </c>
      <c r="N3302" s="22">
        <v>0</v>
      </c>
    </row>
    <row r="3303" spans="1:14" hidden="1" x14ac:dyDescent="0.25">
      <c r="A3303" s="5" t="s">
        <v>6465</v>
      </c>
      <c r="B3303" s="5" t="s">
        <v>3586</v>
      </c>
      <c r="C3303" s="5" t="s">
        <v>849</v>
      </c>
      <c r="D3303" s="5" t="s">
        <v>3583</v>
      </c>
      <c r="E3303" s="5" t="s">
        <v>3584</v>
      </c>
      <c r="F3303" s="5" t="s">
        <v>853</v>
      </c>
      <c r="G3303" s="5" t="s">
        <v>3585</v>
      </c>
      <c r="H3303" s="51">
        <v>0</v>
      </c>
      <c r="I3303" s="22">
        <v>0</v>
      </c>
      <c r="J3303" s="22">
        <v>1739.14</v>
      </c>
      <c r="K3303" s="22">
        <v>1889.33</v>
      </c>
      <c r="L3303" s="47">
        <v>1000</v>
      </c>
      <c r="M3303" s="22">
        <v>0</v>
      </c>
      <c r="N3303" s="22">
        <v>0</v>
      </c>
    </row>
    <row r="3304" spans="1:14" hidden="1" x14ac:dyDescent="0.25">
      <c r="A3304" s="5" t="s">
        <v>6466</v>
      </c>
      <c r="B3304" s="5" t="s">
        <v>3582</v>
      </c>
      <c r="C3304" s="5" t="s">
        <v>849</v>
      </c>
      <c r="D3304" s="5" t="s">
        <v>3583</v>
      </c>
      <c r="E3304" s="5" t="s">
        <v>3584</v>
      </c>
      <c r="F3304" s="5" t="s">
        <v>853</v>
      </c>
      <c r="G3304" s="5" t="s">
        <v>3603</v>
      </c>
      <c r="H3304" s="51">
        <v>0</v>
      </c>
      <c r="I3304" s="22">
        <v>0</v>
      </c>
      <c r="J3304" s="22">
        <v>0</v>
      </c>
      <c r="K3304" s="22">
        <v>4536.7299999999996</v>
      </c>
      <c r="L3304" s="47">
        <v>1000</v>
      </c>
      <c r="M3304" s="22">
        <v>0</v>
      </c>
      <c r="N3304" s="22">
        <v>0</v>
      </c>
    </row>
    <row r="3305" spans="1:14" hidden="1" x14ac:dyDescent="0.25">
      <c r="A3305" s="5" t="s">
        <v>6466</v>
      </c>
      <c r="B3305" s="5" t="s">
        <v>3586</v>
      </c>
      <c r="C3305" s="5" t="s">
        <v>849</v>
      </c>
      <c r="D3305" s="5" t="s">
        <v>3583</v>
      </c>
      <c r="E3305" s="5" t="s">
        <v>3584</v>
      </c>
      <c r="F3305" s="5" t="s">
        <v>853</v>
      </c>
      <c r="G3305" s="5" t="s">
        <v>3603</v>
      </c>
      <c r="H3305" s="51">
        <v>0</v>
      </c>
      <c r="I3305" s="22">
        <v>0</v>
      </c>
      <c r="J3305" s="22">
        <v>6123.83</v>
      </c>
      <c r="K3305" s="22">
        <v>5724.87</v>
      </c>
      <c r="L3305" s="47">
        <v>1000</v>
      </c>
      <c r="M3305" s="22">
        <v>0</v>
      </c>
      <c r="N3305" s="22">
        <v>0</v>
      </c>
    </row>
    <row r="3306" spans="1:14" hidden="1" x14ac:dyDescent="0.25">
      <c r="A3306" s="5" t="s">
        <v>6467</v>
      </c>
      <c r="B3306" s="5" t="s">
        <v>3582</v>
      </c>
      <c r="C3306" s="5" t="s">
        <v>849</v>
      </c>
      <c r="D3306" s="5" t="s">
        <v>3583</v>
      </c>
      <c r="E3306" s="5" t="s">
        <v>3584</v>
      </c>
      <c r="F3306" s="5" t="s">
        <v>853</v>
      </c>
      <c r="G3306" s="5" t="s">
        <v>3603</v>
      </c>
      <c r="H3306" s="51">
        <v>0</v>
      </c>
      <c r="I3306" s="22">
        <v>0</v>
      </c>
      <c r="J3306" s="22">
        <v>0</v>
      </c>
      <c r="K3306" s="22">
        <v>562.25</v>
      </c>
      <c r="L3306" s="47">
        <v>1000</v>
      </c>
      <c r="M3306" s="22">
        <v>0</v>
      </c>
      <c r="N3306" s="22">
        <v>0</v>
      </c>
    </row>
    <row r="3307" spans="1:14" hidden="1" x14ac:dyDescent="0.25">
      <c r="A3307" s="5" t="s">
        <v>6467</v>
      </c>
      <c r="B3307" s="5" t="s">
        <v>3586</v>
      </c>
      <c r="C3307" s="5" t="s">
        <v>849</v>
      </c>
      <c r="D3307" s="5" t="s">
        <v>3583</v>
      </c>
      <c r="E3307" s="5" t="s">
        <v>3584</v>
      </c>
      <c r="F3307" s="5" t="s">
        <v>853</v>
      </c>
      <c r="G3307" s="5" t="s">
        <v>3603</v>
      </c>
      <c r="H3307" s="51">
        <v>0</v>
      </c>
      <c r="I3307" s="22">
        <v>0</v>
      </c>
      <c r="J3307" s="22">
        <v>0</v>
      </c>
      <c r="K3307" s="22">
        <v>734.93</v>
      </c>
      <c r="L3307" s="47">
        <v>1000</v>
      </c>
      <c r="M3307" s="22">
        <v>0</v>
      </c>
      <c r="N3307" s="22">
        <v>0</v>
      </c>
    </row>
    <row r="3308" spans="1:14" hidden="1" x14ac:dyDescent="0.25">
      <c r="A3308" s="5" t="s">
        <v>6468</v>
      </c>
      <c r="B3308" s="5" t="s">
        <v>3586</v>
      </c>
      <c r="C3308" s="5" t="s">
        <v>849</v>
      </c>
      <c r="D3308" s="5" t="s">
        <v>3583</v>
      </c>
      <c r="E3308" s="5" t="s">
        <v>3584</v>
      </c>
      <c r="F3308" s="5" t="s">
        <v>853</v>
      </c>
      <c r="G3308" s="5" t="s">
        <v>3585</v>
      </c>
      <c r="H3308" s="51">
        <v>0</v>
      </c>
      <c r="I3308" s="22">
        <v>0</v>
      </c>
      <c r="J3308" s="22">
        <v>0</v>
      </c>
      <c r="K3308" s="22">
        <v>1705.58</v>
      </c>
      <c r="L3308" s="47">
        <v>1000</v>
      </c>
      <c r="M3308" s="22">
        <v>0</v>
      </c>
      <c r="N3308" s="22">
        <v>0</v>
      </c>
    </row>
    <row r="3309" spans="1:14" hidden="1" x14ac:dyDescent="0.25">
      <c r="A3309" s="5" t="s">
        <v>6469</v>
      </c>
      <c r="B3309" s="5" t="s">
        <v>3582</v>
      </c>
      <c r="C3309" s="5" t="s">
        <v>849</v>
      </c>
      <c r="D3309" s="5" t="s">
        <v>3583</v>
      </c>
      <c r="E3309" s="5" t="s">
        <v>3584</v>
      </c>
      <c r="F3309" s="5" t="s">
        <v>853</v>
      </c>
      <c r="G3309" s="5" t="s">
        <v>3585</v>
      </c>
      <c r="H3309" s="51">
        <v>0</v>
      </c>
      <c r="I3309" s="22">
        <v>0</v>
      </c>
      <c r="J3309" s="22">
        <v>0</v>
      </c>
      <c r="K3309" s="22">
        <v>10320.44</v>
      </c>
      <c r="L3309" s="47">
        <v>1000</v>
      </c>
      <c r="M3309" s="22">
        <v>0</v>
      </c>
      <c r="N3309" s="22">
        <v>0</v>
      </c>
    </row>
    <row r="3310" spans="1:14" hidden="1" x14ac:dyDescent="0.25">
      <c r="A3310" s="5" t="s">
        <v>6470</v>
      </c>
      <c r="B3310" s="5" t="s">
        <v>3586</v>
      </c>
      <c r="C3310" s="5" t="s">
        <v>849</v>
      </c>
      <c r="D3310" s="5" t="s">
        <v>3583</v>
      </c>
      <c r="E3310" s="5" t="s">
        <v>3584</v>
      </c>
      <c r="F3310" s="5" t="s">
        <v>851</v>
      </c>
      <c r="G3310" s="5" t="s">
        <v>3585</v>
      </c>
      <c r="H3310" s="51">
        <v>24000</v>
      </c>
      <c r="I3310" s="22">
        <v>50911.49</v>
      </c>
      <c r="J3310" s="22">
        <v>2121.31</v>
      </c>
      <c r="K3310" s="22">
        <v>2144.42</v>
      </c>
      <c r="L3310" s="47">
        <v>1000</v>
      </c>
      <c r="M3310" s="22">
        <v>50911.49</v>
      </c>
      <c r="N3310" s="22">
        <v>0</v>
      </c>
    </row>
    <row r="3311" spans="1:14" hidden="1" x14ac:dyDescent="0.25">
      <c r="A3311" s="5" t="s">
        <v>6470</v>
      </c>
      <c r="B3311" s="5" t="s">
        <v>3592</v>
      </c>
      <c r="C3311" s="5" t="s">
        <v>849</v>
      </c>
      <c r="D3311" s="5" t="s">
        <v>3583</v>
      </c>
      <c r="E3311" s="5" t="s">
        <v>3584</v>
      </c>
      <c r="F3311" s="5" t="s">
        <v>851</v>
      </c>
      <c r="G3311" s="5" t="s">
        <v>3585</v>
      </c>
      <c r="H3311" s="51">
        <v>7000</v>
      </c>
      <c r="I3311" s="22">
        <v>15712.36</v>
      </c>
      <c r="J3311" s="22">
        <v>2244.62</v>
      </c>
      <c r="K3311" s="22">
        <v>2228.83</v>
      </c>
      <c r="L3311" s="47">
        <v>1000</v>
      </c>
      <c r="M3311" s="22">
        <v>15712.36</v>
      </c>
      <c r="N3311" s="22">
        <v>0</v>
      </c>
    </row>
    <row r="3312" spans="1:14" hidden="1" x14ac:dyDescent="0.25">
      <c r="A3312" s="5" t="s">
        <v>6471</v>
      </c>
      <c r="B3312" s="5" t="s">
        <v>3592</v>
      </c>
      <c r="C3312" s="5" t="s">
        <v>849</v>
      </c>
      <c r="D3312" s="5" t="s">
        <v>3583</v>
      </c>
      <c r="E3312" s="5" t="s">
        <v>3584</v>
      </c>
      <c r="F3312" s="5" t="s">
        <v>853</v>
      </c>
      <c r="G3312" s="5" t="s">
        <v>3603</v>
      </c>
      <c r="H3312" s="51">
        <v>0</v>
      </c>
      <c r="I3312" s="22">
        <v>0</v>
      </c>
      <c r="J3312" s="22">
        <v>0</v>
      </c>
      <c r="K3312" s="22">
        <v>1210.8599999999999</v>
      </c>
      <c r="L3312" s="47">
        <v>1000</v>
      </c>
      <c r="M3312" s="22">
        <v>0</v>
      </c>
      <c r="N3312" s="22">
        <v>0</v>
      </c>
    </row>
    <row r="3313" spans="1:14" hidden="1" x14ac:dyDescent="0.25">
      <c r="A3313" s="5" t="s">
        <v>6472</v>
      </c>
      <c r="B3313" s="5" t="s">
        <v>3592</v>
      </c>
      <c r="C3313" s="5" t="s">
        <v>849</v>
      </c>
      <c r="D3313" s="5" t="s">
        <v>3583</v>
      </c>
      <c r="E3313" s="5" t="s">
        <v>3584</v>
      </c>
      <c r="F3313" s="5" t="s">
        <v>853</v>
      </c>
      <c r="G3313" s="5" t="s">
        <v>3603</v>
      </c>
      <c r="H3313" s="51">
        <v>0</v>
      </c>
      <c r="I3313" s="22">
        <v>0</v>
      </c>
      <c r="J3313" s="22">
        <v>0</v>
      </c>
      <c r="K3313" s="22">
        <v>1269.3699999999999</v>
      </c>
      <c r="L3313" s="47">
        <v>1000</v>
      </c>
      <c r="M3313" s="22">
        <v>0</v>
      </c>
      <c r="N3313" s="22">
        <v>0</v>
      </c>
    </row>
    <row r="3314" spans="1:14" x14ac:dyDescent="0.25">
      <c r="A3314" s="5" t="s">
        <v>6473</v>
      </c>
      <c r="B3314" s="5" t="s">
        <v>3590</v>
      </c>
      <c r="C3314" s="5" t="s">
        <v>849</v>
      </c>
      <c r="D3314" s="5" t="s">
        <v>3583</v>
      </c>
      <c r="E3314" s="5" t="s">
        <v>3584</v>
      </c>
      <c r="F3314" s="5" t="s">
        <v>851</v>
      </c>
      <c r="G3314" s="5" t="s">
        <v>3585</v>
      </c>
      <c r="H3314" s="51">
        <v>654.4</v>
      </c>
      <c r="I3314" s="22">
        <v>2960.46</v>
      </c>
      <c r="J3314" s="22">
        <v>4523.93</v>
      </c>
      <c r="K3314" s="22">
        <v>4568.75</v>
      </c>
      <c r="L3314" s="47">
        <v>1000</v>
      </c>
      <c r="M3314" s="22">
        <v>2960.46</v>
      </c>
      <c r="N3314" s="22">
        <v>0</v>
      </c>
    </row>
    <row r="3315" spans="1:14" hidden="1" x14ac:dyDescent="0.25">
      <c r="A3315" s="5" t="s">
        <v>6474</v>
      </c>
      <c r="B3315" s="5" t="s">
        <v>3586</v>
      </c>
      <c r="C3315" s="5" t="s">
        <v>849</v>
      </c>
      <c r="D3315" s="5" t="s">
        <v>3583</v>
      </c>
      <c r="E3315" s="5" t="s">
        <v>3584</v>
      </c>
      <c r="F3315" s="5" t="s">
        <v>851</v>
      </c>
      <c r="G3315" s="5" t="s">
        <v>3603</v>
      </c>
      <c r="H3315" s="51">
        <v>3300</v>
      </c>
      <c r="I3315" s="22">
        <v>17724.39</v>
      </c>
      <c r="J3315" s="22">
        <v>5371.03</v>
      </c>
      <c r="K3315" s="22">
        <v>5252.15</v>
      </c>
      <c r="L3315" s="47">
        <v>1000</v>
      </c>
      <c r="M3315" s="22">
        <v>17724.39</v>
      </c>
      <c r="N3315" s="22">
        <v>0</v>
      </c>
    </row>
    <row r="3316" spans="1:14" hidden="1" x14ac:dyDescent="0.25">
      <c r="A3316" s="5" t="s">
        <v>6475</v>
      </c>
      <c r="B3316" s="5" t="s">
        <v>3586</v>
      </c>
      <c r="C3316" s="5" t="s">
        <v>849</v>
      </c>
      <c r="D3316" s="5" t="s">
        <v>3583</v>
      </c>
      <c r="E3316" s="5" t="s">
        <v>3584</v>
      </c>
      <c r="F3316" s="5" t="s">
        <v>851</v>
      </c>
      <c r="G3316" s="5" t="s">
        <v>3585</v>
      </c>
      <c r="H3316" s="51">
        <v>14090</v>
      </c>
      <c r="I3316" s="22">
        <v>148858.51</v>
      </c>
      <c r="J3316" s="22">
        <v>10564.83</v>
      </c>
      <c r="K3316" s="22">
        <v>9907.25</v>
      </c>
      <c r="L3316" s="47">
        <v>1000</v>
      </c>
      <c r="M3316" s="22">
        <v>148858.51</v>
      </c>
      <c r="N3316" s="22">
        <v>0</v>
      </c>
    </row>
    <row r="3317" spans="1:14" hidden="1" x14ac:dyDescent="0.25">
      <c r="A3317" s="5" t="s">
        <v>6475</v>
      </c>
      <c r="B3317" s="5" t="s">
        <v>3592</v>
      </c>
      <c r="C3317" s="5" t="s">
        <v>849</v>
      </c>
      <c r="D3317" s="5" t="s">
        <v>3583</v>
      </c>
      <c r="E3317" s="5" t="s">
        <v>3584</v>
      </c>
      <c r="F3317" s="5" t="s">
        <v>853</v>
      </c>
      <c r="G3317" s="5" t="s">
        <v>3585</v>
      </c>
      <c r="H3317" s="51">
        <v>0</v>
      </c>
      <c r="I3317" s="22">
        <v>0</v>
      </c>
      <c r="J3317" s="22">
        <v>0</v>
      </c>
      <c r="K3317" s="22">
        <v>9597.01</v>
      </c>
      <c r="L3317" s="47">
        <v>1000</v>
      </c>
      <c r="M3317" s="22">
        <v>0</v>
      </c>
      <c r="N3317" s="22">
        <v>0</v>
      </c>
    </row>
    <row r="3318" spans="1:14" hidden="1" x14ac:dyDescent="0.25">
      <c r="A3318" s="5" t="s">
        <v>6476</v>
      </c>
      <c r="B3318" s="5" t="s">
        <v>3586</v>
      </c>
      <c r="C3318" s="5" t="s">
        <v>849</v>
      </c>
      <c r="D3318" s="5" t="s">
        <v>3583</v>
      </c>
      <c r="E3318" s="5" t="s">
        <v>3584</v>
      </c>
      <c r="F3318" s="5" t="s">
        <v>851</v>
      </c>
      <c r="G3318" s="5" t="s">
        <v>3585</v>
      </c>
      <c r="H3318" s="51">
        <v>15360</v>
      </c>
      <c r="I3318" s="22">
        <v>17650.68</v>
      </c>
      <c r="J3318" s="22">
        <v>1149.1300000000001</v>
      </c>
      <c r="K3318" s="22">
        <v>1014.48</v>
      </c>
      <c r="L3318" s="47">
        <v>1000</v>
      </c>
      <c r="M3318" s="22">
        <v>17650.68</v>
      </c>
      <c r="N3318" s="22">
        <v>0</v>
      </c>
    </row>
    <row r="3319" spans="1:14" hidden="1" x14ac:dyDescent="0.25">
      <c r="A3319" s="5" t="s">
        <v>6477</v>
      </c>
      <c r="B3319" s="5" t="s">
        <v>3582</v>
      </c>
      <c r="C3319" s="5" t="s">
        <v>849</v>
      </c>
      <c r="D3319" s="5" t="s">
        <v>3583</v>
      </c>
      <c r="E3319" s="5" t="s">
        <v>3584</v>
      </c>
      <c r="F3319" s="5" t="s">
        <v>853</v>
      </c>
      <c r="G3319" s="5" t="s">
        <v>3603</v>
      </c>
      <c r="H3319" s="51">
        <v>0</v>
      </c>
      <c r="I3319" s="22">
        <v>0</v>
      </c>
      <c r="J3319" s="22">
        <v>0</v>
      </c>
      <c r="K3319" s="22">
        <v>456.23</v>
      </c>
      <c r="L3319" s="47">
        <v>1000</v>
      </c>
      <c r="M3319" s="22">
        <v>0</v>
      </c>
      <c r="N3319" s="22">
        <v>0</v>
      </c>
    </row>
    <row r="3320" spans="1:14" hidden="1" x14ac:dyDescent="0.25">
      <c r="A3320" s="5" t="s">
        <v>6478</v>
      </c>
      <c r="B3320" s="5" t="s">
        <v>3582</v>
      </c>
      <c r="C3320" s="5" t="s">
        <v>849</v>
      </c>
      <c r="D3320" s="5" t="s">
        <v>3583</v>
      </c>
      <c r="E3320" s="5" t="s">
        <v>3584</v>
      </c>
      <c r="F3320" s="5" t="s">
        <v>853</v>
      </c>
      <c r="G3320" s="5" t="s">
        <v>3603</v>
      </c>
      <c r="H3320" s="51">
        <v>0</v>
      </c>
      <c r="I3320" s="22">
        <v>0</v>
      </c>
      <c r="J3320" s="22">
        <v>0</v>
      </c>
      <c r="K3320" s="22">
        <v>759.56</v>
      </c>
      <c r="L3320" s="47">
        <v>1000</v>
      </c>
      <c r="M3320" s="22">
        <v>0</v>
      </c>
      <c r="N3320" s="22">
        <v>0</v>
      </c>
    </row>
    <row r="3321" spans="1:14" hidden="1" x14ac:dyDescent="0.25">
      <c r="A3321" s="5" t="s">
        <v>6479</v>
      </c>
      <c r="B3321" s="5" t="s">
        <v>3586</v>
      </c>
      <c r="C3321" s="5" t="s">
        <v>849</v>
      </c>
      <c r="D3321" s="5" t="s">
        <v>3583</v>
      </c>
      <c r="E3321" s="5" t="s">
        <v>3584</v>
      </c>
      <c r="F3321" s="5" t="s">
        <v>853</v>
      </c>
      <c r="G3321" s="5" t="s">
        <v>3603</v>
      </c>
      <c r="H3321" s="51">
        <v>0</v>
      </c>
      <c r="I3321" s="22">
        <v>0</v>
      </c>
      <c r="J3321" s="22">
        <v>0</v>
      </c>
      <c r="K3321" s="22">
        <v>954.59</v>
      </c>
      <c r="L3321" s="47">
        <v>1000</v>
      </c>
      <c r="M3321" s="22">
        <v>0</v>
      </c>
      <c r="N3321" s="22">
        <v>0</v>
      </c>
    </row>
    <row r="3322" spans="1:14" hidden="1" x14ac:dyDescent="0.25">
      <c r="A3322" s="5" t="s">
        <v>6480</v>
      </c>
      <c r="B3322" s="5" t="s">
        <v>3586</v>
      </c>
      <c r="C3322" s="5" t="s">
        <v>849</v>
      </c>
      <c r="D3322" s="5" t="s">
        <v>3583</v>
      </c>
      <c r="E3322" s="5" t="s">
        <v>3584</v>
      </c>
      <c r="F3322" s="5" t="s">
        <v>853</v>
      </c>
      <c r="G3322" s="5" t="s">
        <v>3603</v>
      </c>
      <c r="H3322" s="51">
        <v>0</v>
      </c>
      <c r="I3322" s="22">
        <v>0</v>
      </c>
      <c r="J3322" s="22">
        <v>0</v>
      </c>
      <c r="K3322" s="22">
        <v>489.43</v>
      </c>
      <c r="L3322" s="47">
        <v>1000</v>
      </c>
      <c r="M3322" s="22">
        <v>0</v>
      </c>
      <c r="N3322" s="22">
        <v>0</v>
      </c>
    </row>
    <row r="3323" spans="1:14" hidden="1" x14ac:dyDescent="0.25">
      <c r="A3323" s="5" t="s">
        <v>6481</v>
      </c>
      <c r="B3323" s="5" t="s">
        <v>3586</v>
      </c>
      <c r="C3323" s="5" t="s">
        <v>849</v>
      </c>
      <c r="D3323" s="5" t="s">
        <v>3583</v>
      </c>
      <c r="E3323" s="5" t="s">
        <v>3584</v>
      </c>
      <c r="F3323" s="5" t="s">
        <v>853</v>
      </c>
      <c r="G3323" s="5" t="s">
        <v>3603</v>
      </c>
      <c r="H3323" s="51">
        <v>0</v>
      </c>
      <c r="I3323" s="22">
        <v>0</v>
      </c>
      <c r="J3323" s="22">
        <v>0</v>
      </c>
      <c r="K3323" s="22">
        <v>662.47</v>
      </c>
      <c r="L3323" s="47">
        <v>1000</v>
      </c>
      <c r="M3323" s="22">
        <v>0</v>
      </c>
      <c r="N3323" s="22">
        <v>0</v>
      </c>
    </row>
    <row r="3324" spans="1:14" hidden="1" x14ac:dyDescent="0.25">
      <c r="A3324" s="5" t="s">
        <v>6482</v>
      </c>
      <c r="B3324" s="5" t="s">
        <v>3586</v>
      </c>
      <c r="C3324" s="5" t="s">
        <v>849</v>
      </c>
      <c r="D3324" s="5" t="s">
        <v>3583</v>
      </c>
      <c r="E3324" s="5" t="s">
        <v>3584</v>
      </c>
      <c r="F3324" s="5" t="s">
        <v>853</v>
      </c>
      <c r="G3324" s="5" t="s">
        <v>3603</v>
      </c>
      <c r="H3324" s="51">
        <v>0</v>
      </c>
      <c r="I3324" s="22">
        <v>0</v>
      </c>
      <c r="J3324" s="22">
        <v>0</v>
      </c>
      <c r="K3324" s="22">
        <v>1398.39</v>
      </c>
      <c r="L3324" s="47">
        <v>1000</v>
      </c>
      <c r="M3324" s="22">
        <v>0</v>
      </c>
      <c r="N3324" s="22">
        <v>0</v>
      </c>
    </row>
    <row r="3325" spans="1:14" hidden="1" x14ac:dyDescent="0.25">
      <c r="A3325" s="5" t="s">
        <v>6483</v>
      </c>
      <c r="B3325" s="5" t="s">
        <v>3582</v>
      </c>
      <c r="C3325" s="5" t="s">
        <v>849</v>
      </c>
      <c r="D3325" s="5" t="s">
        <v>3583</v>
      </c>
      <c r="E3325" s="5" t="s">
        <v>3584</v>
      </c>
      <c r="F3325" s="5" t="s">
        <v>853</v>
      </c>
      <c r="G3325" s="5" t="s">
        <v>3603</v>
      </c>
      <c r="H3325" s="51">
        <v>0</v>
      </c>
      <c r="I3325" s="22">
        <v>0</v>
      </c>
      <c r="J3325" s="22">
        <v>0</v>
      </c>
      <c r="K3325" s="22">
        <v>802.57</v>
      </c>
      <c r="L3325" s="47">
        <v>1000</v>
      </c>
      <c r="M3325" s="22">
        <v>0</v>
      </c>
      <c r="N3325" s="22">
        <v>0</v>
      </c>
    </row>
    <row r="3326" spans="1:14" hidden="1" x14ac:dyDescent="0.25">
      <c r="A3326" s="5" t="s">
        <v>6484</v>
      </c>
      <c r="B3326" s="5" t="s">
        <v>3582</v>
      </c>
      <c r="C3326" s="5" t="s">
        <v>849</v>
      </c>
      <c r="D3326" s="5" t="s">
        <v>3583</v>
      </c>
      <c r="E3326" s="5" t="s">
        <v>3584</v>
      </c>
      <c r="F3326" s="5" t="s">
        <v>853</v>
      </c>
      <c r="G3326" s="5" t="s">
        <v>3588</v>
      </c>
      <c r="H3326" s="51">
        <v>0</v>
      </c>
      <c r="I3326" s="22">
        <v>0</v>
      </c>
      <c r="J3326" s="22">
        <v>172.28</v>
      </c>
      <c r="K3326" s="22">
        <v>179.08</v>
      </c>
      <c r="L3326" s="47">
        <v>1000</v>
      </c>
      <c r="M3326" s="22">
        <v>0</v>
      </c>
      <c r="N3326" s="22">
        <v>0</v>
      </c>
    </row>
    <row r="3327" spans="1:14" hidden="1" x14ac:dyDescent="0.25">
      <c r="A3327" s="5" t="s">
        <v>6485</v>
      </c>
      <c r="B3327" s="5" t="s">
        <v>3582</v>
      </c>
      <c r="C3327" s="5" t="s">
        <v>849</v>
      </c>
      <c r="D3327" s="5" t="s">
        <v>3583</v>
      </c>
      <c r="E3327" s="5" t="s">
        <v>3584</v>
      </c>
      <c r="F3327" s="5" t="s">
        <v>853</v>
      </c>
      <c r="G3327" s="5" t="s">
        <v>3588</v>
      </c>
      <c r="H3327" s="51">
        <v>0</v>
      </c>
      <c r="I3327" s="22">
        <v>0</v>
      </c>
      <c r="J3327" s="22">
        <v>167.06</v>
      </c>
      <c r="K3327" s="22">
        <v>171.07</v>
      </c>
      <c r="L3327" s="47">
        <v>1000</v>
      </c>
      <c r="M3327" s="22">
        <v>0</v>
      </c>
      <c r="N3327" s="22">
        <v>0</v>
      </c>
    </row>
    <row r="3328" spans="1:14" hidden="1" x14ac:dyDescent="0.25">
      <c r="A3328" s="5" t="s">
        <v>6486</v>
      </c>
      <c r="B3328" s="5" t="s">
        <v>3582</v>
      </c>
      <c r="C3328" s="5" t="s">
        <v>849</v>
      </c>
      <c r="D3328" s="5" t="s">
        <v>3583</v>
      </c>
      <c r="E3328" s="5" t="s">
        <v>3584</v>
      </c>
      <c r="F3328" s="5" t="s">
        <v>853</v>
      </c>
      <c r="G3328" s="5" t="s">
        <v>3588</v>
      </c>
      <c r="H3328" s="51">
        <v>0</v>
      </c>
      <c r="I3328" s="22">
        <v>0</v>
      </c>
      <c r="J3328" s="22">
        <v>181.4</v>
      </c>
      <c r="K3328" s="22">
        <v>185.75</v>
      </c>
      <c r="L3328" s="47">
        <v>1000</v>
      </c>
      <c r="M3328" s="22">
        <v>0</v>
      </c>
      <c r="N3328" s="22">
        <v>0</v>
      </c>
    </row>
    <row r="3329" spans="1:14" hidden="1" x14ac:dyDescent="0.25">
      <c r="A3329" s="5" t="s">
        <v>6486</v>
      </c>
      <c r="B3329" s="5" t="s">
        <v>3586</v>
      </c>
      <c r="C3329" s="5" t="s">
        <v>849</v>
      </c>
      <c r="D3329" s="5" t="s">
        <v>3583</v>
      </c>
      <c r="E3329" s="5" t="s">
        <v>3584</v>
      </c>
      <c r="F3329" s="5" t="s">
        <v>853</v>
      </c>
      <c r="G3329" s="5" t="s">
        <v>3588</v>
      </c>
      <c r="H3329" s="51">
        <v>0</v>
      </c>
      <c r="I3329" s="22">
        <v>0</v>
      </c>
      <c r="J3329" s="22">
        <v>160.51</v>
      </c>
      <c r="K3329" s="22">
        <v>174.38</v>
      </c>
      <c r="L3329" s="47">
        <v>1000</v>
      </c>
      <c r="M3329" s="22">
        <v>0</v>
      </c>
      <c r="N3329" s="22">
        <v>0</v>
      </c>
    </row>
    <row r="3330" spans="1:14" hidden="1" x14ac:dyDescent="0.25">
      <c r="A3330" s="5" t="s">
        <v>6487</v>
      </c>
      <c r="B3330" s="5" t="s">
        <v>3582</v>
      </c>
      <c r="C3330" s="5" t="s">
        <v>849</v>
      </c>
      <c r="D3330" s="5" t="s">
        <v>3583</v>
      </c>
      <c r="E3330" s="5" t="s">
        <v>3584</v>
      </c>
      <c r="F3330" s="5" t="s">
        <v>853</v>
      </c>
      <c r="G3330" s="5" t="s">
        <v>3588</v>
      </c>
      <c r="H3330" s="51">
        <v>0</v>
      </c>
      <c r="I3330" s="22">
        <v>0</v>
      </c>
      <c r="J3330" s="22">
        <v>160.97</v>
      </c>
      <c r="K3330" s="22">
        <v>174.87</v>
      </c>
      <c r="L3330" s="47">
        <v>1000</v>
      </c>
      <c r="M3330" s="22">
        <v>0</v>
      </c>
      <c r="N3330" s="22">
        <v>0</v>
      </c>
    </row>
    <row r="3331" spans="1:14" hidden="1" x14ac:dyDescent="0.25">
      <c r="A3331" s="5" t="s">
        <v>6488</v>
      </c>
      <c r="B3331" s="5" t="s">
        <v>3582</v>
      </c>
      <c r="C3331" s="5" t="s">
        <v>849</v>
      </c>
      <c r="D3331" s="5" t="s">
        <v>3583</v>
      </c>
      <c r="E3331" s="5" t="s">
        <v>3584</v>
      </c>
      <c r="F3331" s="5" t="s">
        <v>853</v>
      </c>
      <c r="G3331" s="5" t="s">
        <v>3588</v>
      </c>
      <c r="H3331" s="51">
        <v>0</v>
      </c>
      <c r="I3331" s="22">
        <v>0</v>
      </c>
      <c r="J3331" s="22">
        <v>167.24</v>
      </c>
      <c r="K3331" s="22">
        <v>176.39</v>
      </c>
      <c r="L3331" s="47">
        <v>1000</v>
      </c>
      <c r="M3331" s="22">
        <v>0</v>
      </c>
      <c r="N3331" s="22">
        <v>0</v>
      </c>
    </row>
    <row r="3332" spans="1:14" hidden="1" x14ac:dyDescent="0.25">
      <c r="A3332" s="5" t="s">
        <v>6489</v>
      </c>
      <c r="B3332" s="5" t="s">
        <v>3592</v>
      </c>
      <c r="C3332" s="5" t="s">
        <v>849</v>
      </c>
      <c r="D3332" s="5" t="s">
        <v>3583</v>
      </c>
      <c r="E3332" s="5" t="s">
        <v>3584</v>
      </c>
      <c r="F3332" s="5" t="s">
        <v>853</v>
      </c>
      <c r="G3332" s="5" t="s">
        <v>3588</v>
      </c>
      <c r="H3332" s="51">
        <v>0</v>
      </c>
      <c r="I3332" s="22">
        <v>0</v>
      </c>
      <c r="J3332" s="22">
        <v>44.48</v>
      </c>
      <c r="K3332" s="22">
        <v>48.31</v>
      </c>
      <c r="L3332" s="47">
        <v>1000</v>
      </c>
      <c r="M3332" s="22">
        <v>0</v>
      </c>
      <c r="N3332" s="22">
        <v>0</v>
      </c>
    </row>
    <row r="3333" spans="1:14" hidden="1" x14ac:dyDescent="0.25">
      <c r="A3333" s="5" t="s">
        <v>6490</v>
      </c>
      <c r="B3333" s="5" t="s">
        <v>3592</v>
      </c>
      <c r="C3333" s="5" t="s">
        <v>849</v>
      </c>
      <c r="D3333" s="5" t="s">
        <v>3583</v>
      </c>
      <c r="E3333" s="5" t="s">
        <v>3584</v>
      </c>
      <c r="F3333" s="5" t="s">
        <v>853</v>
      </c>
      <c r="G3333" s="5" t="s">
        <v>3588</v>
      </c>
      <c r="H3333" s="51">
        <v>0</v>
      </c>
      <c r="I3333" s="22">
        <v>0</v>
      </c>
      <c r="J3333" s="22">
        <v>46.2</v>
      </c>
      <c r="K3333" s="22">
        <v>50.2</v>
      </c>
      <c r="L3333" s="47">
        <v>1000</v>
      </c>
      <c r="M3333" s="22">
        <v>0</v>
      </c>
      <c r="N3333" s="22">
        <v>0</v>
      </c>
    </row>
    <row r="3334" spans="1:14" hidden="1" x14ac:dyDescent="0.25">
      <c r="A3334" s="5" t="s">
        <v>6491</v>
      </c>
      <c r="B3334" s="5" t="s">
        <v>3592</v>
      </c>
      <c r="C3334" s="5" t="s">
        <v>849</v>
      </c>
      <c r="D3334" s="5" t="s">
        <v>3583</v>
      </c>
      <c r="E3334" s="5" t="s">
        <v>3584</v>
      </c>
      <c r="F3334" s="5" t="s">
        <v>853</v>
      </c>
      <c r="G3334" s="5" t="s">
        <v>3588</v>
      </c>
      <c r="H3334" s="51">
        <v>0</v>
      </c>
      <c r="I3334" s="22">
        <v>0</v>
      </c>
      <c r="J3334" s="22">
        <v>40.74</v>
      </c>
      <c r="K3334" s="22">
        <v>44.26</v>
      </c>
      <c r="L3334" s="47">
        <v>1000</v>
      </c>
      <c r="M3334" s="22">
        <v>0</v>
      </c>
      <c r="N3334" s="22">
        <v>0</v>
      </c>
    </row>
    <row r="3335" spans="1:14" hidden="1" x14ac:dyDescent="0.25">
      <c r="A3335" s="5" t="s">
        <v>6492</v>
      </c>
      <c r="B3335" s="5" t="s">
        <v>3592</v>
      </c>
      <c r="C3335" s="5" t="s">
        <v>849</v>
      </c>
      <c r="D3335" s="5" t="s">
        <v>3583</v>
      </c>
      <c r="E3335" s="5" t="s">
        <v>3584</v>
      </c>
      <c r="F3335" s="5" t="s">
        <v>853</v>
      </c>
      <c r="G3335" s="5" t="s">
        <v>3588</v>
      </c>
      <c r="H3335" s="51">
        <v>0</v>
      </c>
      <c r="I3335" s="22">
        <v>0</v>
      </c>
      <c r="J3335" s="22">
        <v>47.57</v>
      </c>
      <c r="K3335" s="22">
        <v>51.68</v>
      </c>
      <c r="L3335" s="47">
        <v>1000</v>
      </c>
      <c r="M3335" s="22">
        <v>0</v>
      </c>
      <c r="N3335" s="22">
        <v>0</v>
      </c>
    </row>
    <row r="3336" spans="1:14" hidden="1" x14ac:dyDescent="0.25">
      <c r="A3336" s="5" t="s">
        <v>6493</v>
      </c>
      <c r="B3336" s="5" t="s">
        <v>3582</v>
      </c>
      <c r="C3336" s="5" t="s">
        <v>849</v>
      </c>
      <c r="D3336" s="5" t="s">
        <v>3583</v>
      </c>
      <c r="E3336" s="5" t="s">
        <v>3584</v>
      </c>
      <c r="F3336" s="5" t="s">
        <v>853</v>
      </c>
      <c r="G3336" s="5" t="s">
        <v>3588</v>
      </c>
      <c r="H3336" s="51">
        <v>0</v>
      </c>
      <c r="I3336" s="22">
        <v>0</v>
      </c>
      <c r="J3336" s="22">
        <v>16.12</v>
      </c>
      <c r="K3336" s="22">
        <v>17.510000000000002</v>
      </c>
      <c r="L3336" s="47">
        <v>1000</v>
      </c>
      <c r="M3336" s="22">
        <v>0</v>
      </c>
      <c r="N3336" s="22">
        <v>0</v>
      </c>
    </row>
    <row r="3337" spans="1:14" hidden="1" x14ac:dyDescent="0.25">
      <c r="A3337" s="5" t="s">
        <v>6493</v>
      </c>
      <c r="B3337" s="5" t="s">
        <v>3586</v>
      </c>
      <c r="C3337" s="5" t="s">
        <v>849</v>
      </c>
      <c r="D3337" s="5" t="s">
        <v>3583</v>
      </c>
      <c r="E3337" s="5" t="s">
        <v>3584</v>
      </c>
      <c r="F3337" s="5" t="s">
        <v>853</v>
      </c>
      <c r="G3337" s="5" t="s">
        <v>3588</v>
      </c>
      <c r="H3337" s="51">
        <v>0</v>
      </c>
      <c r="I3337" s="22">
        <v>0</v>
      </c>
      <c r="J3337" s="22">
        <v>12.03</v>
      </c>
      <c r="K3337" s="22">
        <v>13.07</v>
      </c>
      <c r="L3337" s="47">
        <v>1000</v>
      </c>
      <c r="M3337" s="22">
        <v>0</v>
      </c>
      <c r="N3337" s="22">
        <v>0</v>
      </c>
    </row>
    <row r="3338" spans="1:14" hidden="1" x14ac:dyDescent="0.25">
      <c r="A3338" s="5" t="s">
        <v>6494</v>
      </c>
      <c r="B3338" s="5" t="s">
        <v>3586</v>
      </c>
      <c r="C3338" s="5" t="s">
        <v>849</v>
      </c>
      <c r="D3338" s="5" t="s">
        <v>3583</v>
      </c>
      <c r="E3338" s="5" t="s">
        <v>3584</v>
      </c>
      <c r="F3338" s="5" t="s">
        <v>853</v>
      </c>
      <c r="G3338" s="5" t="s">
        <v>3588</v>
      </c>
      <c r="H3338" s="51">
        <v>0</v>
      </c>
      <c r="I3338" s="22">
        <v>0</v>
      </c>
      <c r="J3338" s="22">
        <v>16.3</v>
      </c>
      <c r="K3338" s="22">
        <v>17.12</v>
      </c>
      <c r="L3338" s="47">
        <v>1000</v>
      </c>
      <c r="M3338" s="22">
        <v>0</v>
      </c>
      <c r="N3338" s="22">
        <v>0</v>
      </c>
    </row>
    <row r="3339" spans="1:14" hidden="1" x14ac:dyDescent="0.25">
      <c r="A3339" s="5" t="s">
        <v>6495</v>
      </c>
      <c r="B3339" s="5" t="s">
        <v>3582</v>
      </c>
      <c r="C3339" s="5" t="s">
        <v>849</v>
      </c>
      <c r="D3339" s="5" t="s">
        <v>3583</v>
      </c>
      <c r="E3339" s="5" t="s">
        <v>3584</v>
      </c>
      <c r="F3339" s="5" t="s">
        <v>853</v>
      </c>
      <c r="G3339" s="5" t="s">
        <v>3588</v>
      </c>
      <c r="H3339" s="51">
        <v>0</v>
      </c>
      <c r="I3339" s="22">
        <v>0</v>
      </c>
      <c r="J3339" s="22">
        <v>15.66</v>
      </c>
      <c r="K3339" s="22">
        <v>17.010000000000002</v>
      </c>
      <c r="L3339" s="47">
        <v>1000</v>
      </c>
      <c r="M3339" s="22">
        <v>0</v>
      </c>
      <c r="N3339" s="22">
        <v>0</v>
      </c>
    </row>
    <row r="3340" spans="1:14" hidden="1" x14ac:dyDescent="0.25">
      <c r="A3340" s="5" t="s">
        <v>6495</v>
      </c>
      <c r="B3340" s="5" t="s">
        <v>3586</v>
      </c>
      <c r="C3340" s="5" t="s">
        <v>849</v>
      </c>
      <c r="D3340" s="5" t="s">
        <v>3583</v>
      </c>
      <c r="E3340" s="5" t="s">
        <v>3584</v>
      </c>
      <c r="F3340" s="5" t="s">
        <v>853</v>
      </c>
      <c r="G3340" s="5" t="s">
        <v>3588</v>
      </c>
      <c r="H3340" s="51">
        <v>0</v>
      </c>
      <c r="I3340" s="22">
        <v>0</v>
      </c>
      <c r="J3340" s="22">
        <v>16.170000000000002</v>
      </c>
      <c r="K3340" s="22">
        <v>17.059999999999999</v>
      </c>
      <c r="L3340" s="47">
        <v>1000</v>
      </c>
      <c r="M3340" s="22">
        <v>0</v>
      </c>
      <c r="N3340" s="22">
        <v>0</v>
      </c>
    </row>
    <row r="3341" spans="1:14" x14ac:dyDescent="0.25">
      <c r="A3341" s="5" t="s">
        <v>6496</v>
      </c>
      <c r="B3341" s="5" t="s">
        <v>3590</v>
      </c>
      <c r="C3341" s="5" t="s">
        <v>849</v>
      </c>
      <c r="D3341" s="5" t="s">
        <v>3583</v>
      </c>
      <c r="E3341" s="5" t="s">
        <v>3584</v>
      </c>
      <c r="F3341" s="5" t="s">
        <v>853</v>
      </c>
      <c r="G3341" s="5" t="s">
        <v>3603</v>
      </c>
      <c r="H3341" s="51">
        <v>0</v>
      </c>
      <c r="I3341" s="22">
        <v>0</v>
      </c>
      <c r="J3341" s="22">
        <v>0</v>
      </c>
      <c r="K3341" s="22">
        <v>1582.33</v>
      </c>
      <c r="L3341" s="47">
        <v>1000</v>
      </c>
      <c r="M3341" s="22">
        <v>0</v>
      </c>
      <c r="N3341" s="22">
        <v>0</v>
      </c>
    </row>
    <row r="3342" spans="1:14" x14ac:dyDescent="0.25">
      <c r="A3342" s="5" t="s">
        <v>6497</v>
      </c>
      <c r="B3342" s="5" t="s">
        <v>3590</v>
      </c>
      <c r="C3342" s="5" t="s">
        <v>849</v>
      </c>
      <c r="D3342" s="5" t="s">
        <v>3583</v>
      </c>
      <c r="E3342" s="5" t="s">
        <v>3584</v>
      </c>
      <c r="F3342" s="5" t="s">
        <v>853</v>
      </c>
      <c r="G3342" s="5" t="s">
        <v>3603</v>
      </c>
      <c r="H3342" s="51">
        <v>0</v>
      </c>
      <c r="I3342" s="22">
        <v>0</v>
      </c>
      <c r="J3342" s="22">
        <v>0</v>
      </c>
      <c r="K3342" s="22">
        <v>768.05</v>
      </c>
      <c r="L3342" s="47">
        <v>1000</v>
      </c>
      <c r="M3342" s="22">
        <v>0</v>
      </c>
      <c r="N3342" s="22">
        <v>0</v>
      </c>
    </row>
    <row r="3343" spans="1:14" hidden="1" x14ac:dyDescent="0.25">
      <c r="A3343" s="5" t="s">
        <v>6498</v>
      </c>
      <c r="B3343" s="5" t="s">
        <v>3606</v>
      </c>
      <c r="C3343" s="5" t="s">
        <v>849</v>
      </c>
      <c r="D3343" s="5" t="s">
        <v>3583</v>
      </c>
      <c r="E3343" s="5" t="s">
        <v>3584</v>
      </c>
      <c r="F3343" s="5" t="s">
        <v>853</v>
      </c>
      <c r="G3343" s="5" t="s">
        <v>3588</v>
      </c>
      <c r="H3343" s="51">
        <v>0</v>
      </c>
      <c r="I3343" s="22">
        <v>0</v>
      </c>
      <c r="J3343" s="22">
        <v>29.6</v>
      </c>
      <c r="K3343" s="22">
        <v>32.15</v>
      </c>
      <c r="L3343" s="47">
        <v>1000</v>
      </c>
      <c r="M3343" s="22">
        <v>0</v>
      </c>
      <c r="N3343" s="22">
        <v>0</v>
      </c>
    </row>
    <row r="3344" spans="1:14" hidden="1" x14ac:dyDescent="0.25">
      <c r="A3344" s="5" t="s">
        <v>6499</v>
      </c>
      <c r="B3344" s="5" t="s">
        <v>3582</v>
      </c>
      <c r="C3344" s="5" t="s">
        <v>849</v>
      </c>
      <c r="D3344" s="5" t="s">
        <v>3583</v>
      </c>
      <c r="E3344" s="5" t="s">
        <v>3584</v>
      </c>
      <c r="F3344" s="5" t="s">
        <v>853</v>
      </c>
      <c r="G3344" s="5" t="s">
        <v>3585</v>
      </c>
      <c r="H3344" s="51">
        <v>0</v>
      </c>
      <c r="I3344" s="22">
        <v>0</v>
      </c>
      <c r="J3344" s="22">
        <v>1318.08</v>
      </c>
      <c r="K3344" s="22">
        <v>1431.91</v>
      </c>
      <c r="L3344" s="47">
        <v>1000</v>
      </c>
      <c r="M3344" s="22">
        <v>0</v>
      </c>
      <c r="N3344" s="22">
        <v>0</v>
      </c>
    </row>
    <row r="3345" spans="1:14" hidden="1" x14ac:dyDescent="0.25">
      <c r="A3345" s="5" t="s">
        <v>6499</v>
      </c>
      <c r="B3345" s="5" t="s">
        <v>3586</v>
      </c>
      <c r="C3345" s="5" t="s">
        <v>849</v>
      </c>
      <c r="D3345" s="5" t="s">
        <v>3583</v>
      </c>
      <c r="E3345" s="5" t="s">
        <v>3584</v>
      </c>
      <c r="F3345" s="5" t="s">
        <v>853</v>
      </c>
      <c r="G3345" s="5" t="s">
        <v>3585</v>
      </c>
      <c r="H3345" s="51">
        <v>0</v>
      </c>
      <c r="I3345" s="22">
        <v>0</v>
      </c>
      <c r="J3345" s="22">
        <v>2205.38</v>
      </c>
      <c r="K3345" s="22">
        <v>2326.06</v>
      </c>
      <c r="L3345" s="47">
        <v>1000</v>
      </c>
      <c r="M3345" s="22">
        <v>0</v>
      </c>
      <c r="N3345" s="22">
        <v>0</v>
      </c>
    </row>
    <row r="3346" spans="1:14" hidden="1" x14ac:dyDescent="0.25">
      <c r="A3346" s="5" t="s">
        <v>6500</v>
      </c>
      <c r="B3346" s="5" t="s">
        <v>3582</v>
      </c>
      <c r="C3346" s="5" t="s">
        <v>849</v>
      </c>
      <c r="D3346" s="5" t="s">
        <v>3583</v>
      </c>
      <c r="E3346" s="5" t="s">
        <v>3584</v>
      </c>
      <c r="F3346" s="5" t="s">
        <v>853</v>
      </c>
      <c r="G3346" s="5" t="s">
        <v>3585</v>
      </c>
      <c r="H3346" s="51">
        <v>0</v>
      </c>
      <c r="I3346" s="22">
        <v>0</v>
      </c>
      <c r="J3346" s="22">
        <v>1022.46</v>
      </c>
      <c r="K3346" s="22">
        <v>1078.4100000000001</v>
      </c>
      <c r="L3346" s="47">
        <v>1000</v>
      </c>
      <c r="M3346" s="22">
        <v>0</v>
      </c>
      <c r="N3346" s="22">
        <v>0</v>
      </c>
    </row>
    <row r="3347" spans="1:14" hidden="1" x14ac:dyDescent="0.25">
      <c r="A3347" s="5" t="s">
        <v>6501</v>
      </c>
      <c r="B3347" s="5" t="s">
        <v>3582</v>
      </c>
      <c r="C3347" s="5" t="s">
        <v>849</v>
      </c>
      <c r="D3347" s="5" t="s">
        <v>3583</v>
      </c>
      <c r="E3347" s="5" t="s">
        <v>3584</v>
      </c>
      <c r="F3347" s="5" t="s">
        <v>853</v>
      </c>
      <c r="G3347" s="5" t="s">
        <v>3585</v>
      </c>
      <c r="H3347" s="51">
        <v>0</v>
      </c>
      <c r="I3347" s="22">
        <v>0</v>
      </c>
      <c r="J3347" s="22">
        <v>1077.99</v>
      </c>
      <c r="K3347" s="22">
        <v>1136.99</v>
      </c>
      <c r="L3347" s="47">
        <v>1000</v>
      </c>
      <c r="M3347" s="22">
        <v>0</v>
      </c>
      <c r="N3347" s="22">
        <v>0</v>
      </c>
    </row>
    <row r="3348" spans="1:14" hidden="1" x14ac:dyDescent="0.25">
      <c r="A3348" s="5" t="s">
        <v>6501</v>
      </c>
      <c r="B3348" s="5" t="s">
        <v>3586</v>
      </c>
      <c r="C3348" s="5" t="s">
        <v>849</v>
      </c>
      <c r="D3348" s="5" t="s">
        <v>3583</v>
      </c>
      <c r="E3348" s="5" t="s">
        <v>3584</v>
      </c>
      <c r="F3348" s="5" t="s">
        <v>853</v>
      </c>
      <c r="G3348" s="5" t="s">
        <v>3585</v>
      </c>
      <c r="H3348" s="51">
        <v>0</v>
      </c>
      <c r="I3348" s="22">
        <v>0</v>
      </c>
      <c r="J3348" s="22">
        <v>0</v>
      </c>
      <c r="K3348" s="22">
        <v>1140.68</v>
      </c>
      <c r="L3348" s="47">
        <v>1000</v>
      </c>
      <c r="M3348" s="22">
        <v>0</v>
      </c>
      <c r="N3348" s="22">
        <v>0</v>
      </c>
    </row>
    <row r="3349" spans="1:14" x14ac:dyDescent="0.25">
      <c r="A3349" s="5" t="s">
        <v>6502</v>
      </c>
      <c r="B3349" s="5" t="s">
        <v>3590</v>
      </c>
      <c r="C3349" s="5" t="s">
        <v>849</v>
      </c>
      <c r="D3349" s="5" t="s">
        <v>3583</v>
      </c>
      <c r="E3349" s="5" t="s">
        <v>3584</v>
      </c>
      <c r="F3349" s="5" t="s">
        <v>853</v>
      </c>
      <c r="G3349" s="5" t="s">
        <v>3603</v>
      </c>
      <c r="H3349" s="51">
        <v>0</v>
      </c>
      <c r="I3349" s="22">
        <v>0</v>
      </c>
      <c r="J3349" s="22">
        <v>0</v>
      </c>
      <c r="K3349" s="22">
        <v>2959.62</v>
      </c>
      <c r="L3349" s="47">
        <v>1000</v>
      </c>
      <c r="M3349" s="22">
        <v>0</v>
      </c>
      <c r="N3349" s="22">
        <v>0</v>
      </c>
    </row>
    <row r="3350" spans="1:14" x14ac:dyDescent="0.25">
      <c r="A3350" s="5" t="s">
        <v>6503</v>
      </c>
      <c r="B3350" s="5" t="s">
        <v>3590</v>
      </c>
      <c r="C3350" s="5" t="s">
        <v>849</v>
      </c>
      <c r="D3350" s="5" t="s">
        <v>3583</v>
      </c>
      <c r="E3350" s="5" t="s">
        <v>3584</v>
      </c>
      <c r="F3350" s="5" t="s">
        <v>853</v>
      </c>
      <c r="G3350" s="5" t="s">
        <v>3588</v>
      </c>
      <c r="H3350" s="51">
        <v>0</v>
      </c>
      <c r="I3350" s="22">
        <v>0</v>
      </c>
      <c r="J3350" s="22">
        <v>61.02</v>
      </c>
      <c r="K3350" s="22">
        <v>66.290000000000006</v>
      </c>
      <c r="L3350" s="47">
        <v>1000</v>
      </c>
      <c r="M3350" s="22">
        <v>0</v>
      </c>
      <c r="N3350" s="22">
        <v>0</v>
      </c>
    </row>
    <row r="3351" spans="1:14" x14ac:dyDescent="0.25">
      <c r="A3351" s="5" t="s">
        <v>6504</v>
      </c>
      <c r="B3351" s="5" t="s">
        <v>3590</v>
      </c>
      <c r="C3351" s="5" t="s">
        <v>849</v>
      </c>
      <c r="D3351" s="5" t="s">
        <v>3583</v>
      </c>
      <c r="E3351" s="5" t="s">
        <v>3584</v>
      </c>
      <c r="F3351" s="5" t="s">
        <v>853</v>
      </c>
      <c r="G3351" s="5" t="s">
        <v>3588</v>
      </c>
      <c r="H3351" s="51">
        <v>0</v>
      </c>
      <c r="I3351" s="22">
        <v>0</v>
      </c>
      <c r="J3351" s="22">
        <v>66.97</v>
      </c>
      <c r="K3351" s="22">
        <v>72.760000000000005</v>
      </c>
      <c r="L3351" s="47">
        <v>1000</v>
      </c>
      <c r="M3351" s="22">
        <v>0</v>
      </c>
      <c r="N3351" s="22">
        <v>0</v>
      </c>
    </row>
    <row r="3352" spans="1:14" x14ac:dyDescent="0.25">
      <c r="A3352" s="5" t="s">
        <v>6505</v>
      </c>
      <c r="B3352" s="5" t="s">
        <v>3590</v>
      </c>
      <c r="C3352" s="5" t="s">
        <v>849</v>
      </c>
      <c r="D3352" s="5" t="s">
        <v>3583</v>
      </c>
      <c r="E3352" s="5" t="s">
        <v>3584</v>
      </c>
      <c r="F3352" s="5" t="s">
        <v>853</v>
      </c>
      <c r="G3352" s="5" t="s">
        <v>3588</v>
      </c>
      <c r="H3352" s="51">
        <v>0</v>
      </c>
      <c r="I3352" s="22">
        <v>0</v>
      </c>
      <c r="J3352" s="22">
        <v>86.61</v>
      </c>
      <c r="K3352" s="22">
        <v>94.1</v>
      </c>
      <c r="L3352" s="47">
        <v>1000</v>
      </c>
      <c r="M3352" s="22">
        <v>0</v>
      </c>
      <c r="N3352" s="22">
        <v>0</v>
      </c>
    </row>
    <row r="3353" spans="1:14" x14ac:dyDescent="0.25">
      <c r="A3353" s="5" t="s">
        <v>6506</v>
      </c>
      <c r="B3353" s="5" t="s">
        <v>3590</v>
      </c>
      <c r="C3353" s="5" t="s">
        <v>849</v>
      </c>
      <c r="D3353" s="5" t="s">
        <v>3583</v>
      </c>
      <c r="E3353" s="5" t="s">
        <v>3584</v>
      </c>
      <c r="F3353" s="5" t="s">
        <v>853</v>
      </c>
      <c r="G3353" s="5" t="s">
        <v>3603</v>
      </c>
      <c r="H3353" s="51">
        <v>0</v>
      </c>
      <c r="I3353" s="22">
        <v>0</v>
      </c>
      <c r="J3353" s="22">
        <v>0</v>
      </c>
      <c r="K3353" s="22">
        <v>2667.03</v>
      </c>
      <c r="L3353" s="47">
        <v>1000</v>
      </c>
      <c r="M3353" s="22">
        <v>0</v>
      </c>
      <c r="N3353" s="22">
        <v>0</v>
      </c>
    </row>
    <row r="3354" spans="1:14" x14ac:dyDescent="0.25">
      <c r="A3354" s="5" t="s">
        <v>6507</v>
      </c>
      <c r="B3354" s="5" t="s">
        <v>3590</v>
      </c>
      <c r="C3354" s="5" t="s">
        <v>849</v>
      </c>
      <c r="D3354" s="5" t="s">
        <v>3583</v>
      </c>
      <c r="E3354" s="5" t="s">
        <v>3584</v>
      </c>
      <c r="F3354" s="5" t="s">
        <v>853</v>
      </c>
      <c r="G3354" s="5" t="s">
        <v>3588</v>
      </c>
      <c r="H3354" s="51">
        <v>0</v>
      </c>
      <c r="I3354" s="22">
        <v>0</v>
      </c>
      <c r="J3354" s="22">
        <v>46.06</v>
      </c>
      <c r="K3354" s="22">
        <v>50.03</v>
      </c>
      <c r="L3354" s="47">
        <v>1000</v>
      </c>
      <c r="M3354" s="22">
        <v>0</v>
      </c>
      <c r="N3354" s="22">
        <v>0</v>
      </c>
    </row>
    <row r="3355" spans="1:14" x14ac:dyDescent="0.25">
      <c r="A3355" s="5" t="s">
        <v>6508</v>
      </c>
      <c r="B3355" s="5" t="s">
        <v>3590</v>
      </c>
      <c r="C3355" s="5" t="s">
        <v>849</v>
      </c>
      <c r="D3355" s="5" t="s">
        <v>3583</v>
      </c>
      <c r="E3355" s="5" t="s">
        <v>3584</v>
      </c>
      <c r="F3355" s="5" t="s">
        <v>853</v>
      </c>
      <c r="G3355" s="5" t="s">
        <v>3603</v>
      </c>
      <c r="H3355" s="51">
        <v>0</v>
      </c>
      <c r="I3355" s="22">
        <v>0</v>
      </c>
      <c r="J3355" s="22">
        <v>0</v>
      </c>
      <c r="K3355" s="22">
        <v>1367.16</v>
      </c>
      <c r="L3355" s="47">
        <v>1000</v>
      </c>
      <c r="M3355" s="22">
        <v>0</v>
      </c>
      <c r="N3355" s="22">
        <v>0</v>
      </c>
    </row>
    <row r="3356" spans="1:14" x14ac:dyDescent="0.25">
      <c r="A3356" s="5" t="s">
        <v>6509</v>
      </c>
      <c r="B3356" s="5" t="s">
        <v>3590</v>
      </c>
      <c r="C3356" s="5" t="s">
        <v>849</v>
      </c>
      <c r="D3356" s="5" t="s">
        <v>3583</v>
      </c>
      <c r="E3356" s="5" t="s">
        <v>3584</v>
      </c>
      <c r="F3356" s="5" t="s">
        <v>853</v>
      </c>
      <c r="G3356" s="5" t="s">
        <v>3603</v>
      </c>
      <c r="H3356" s="51">
        <v>0</v>
      </c>
      <c r="I3356" s="22">
        <v>0</v>
      </c>
      <c r="J3356" s="22">
        <v>0</v>
      </c>
      <c r="K3356" s="22">
        <v>1332.2</v>
      </c>
      <c r="L3356" s="47">
        <v>1000</v>
      </c>
      <c r="M3356" s="22">
        <v>0</v>
      </c>
      <c r="N3356" s="22">
        <v>0</v>
      </c>
    </row>
    <row r="3357" spans="1:14" hidden="1" x14ac:dyDescent="0.25">
      <c r="A3357" s="5" t="s">
        <v>6510</v>
      </c>
      <c r="B3357" s="5" t="s">
        <v>3592</v>
      </c>
      <c r="C3357" s="5" t="s">
        <v>849</v>
      </c>
      <c r="D3357" s="5" t="s">
        <v>3583</v>
      </c>
      <c r="E3357" s="5" t="s">
        <v>3584</v>
      </c>
      <c r="F3357" s="5" t="s">
        <v>851</v>
      </c>
      <c r="G3357" s="5" t="s">
        <v>3585</v>
      </c>
      <c r="H3357" s="51">
        <v>20975</v>
      </c>
      <c r="I3357" s="22">
        <v>80975.73</v>
      </c>
      <c r="J3357" s="22">
        <v>3860.58</v>
      </c>
      <c r="K3357" s="22">
        <v>4067.48</v>
      </c>
      <c r="L3357" s="47">
        <v>1000</v>
      </c>
      <c r="M3357" s="22">
        <v>80975.73</v>
      </c>
      <c r="N3357" s="22">
        <v>0</v>
      </c>
    </row>
    <row r="3358" spans="1:14" x14ac:dyDescent="0.25">
      <c r="A3358" s="5" t="s">
        <v>6511</v>
      </c>
      <c r="B3358" s="5" t="s">
        <v>3590</v>
      </c>
      <c r="C3358" s="5" t="s">
        <v>849</v>
      </c>
      <c r="D3358" s="5" t="s">
        <v>3583</v>
      </c>
      <c r="E3358" s="5" t="s">
        <v>3584</v>
      </c>
      <c r="F3358" s="5" t="s">
        <v>853</v>
      </c>
      <c r="G3358" s="5" t="s">
        <v>3603</v>
      </c>
      <c r="H3358" s="51">
        <v>0</v>
      </c>
      <c r="I3358" s="22">
        <v>0</v>
      </c>
      <c r="J3358" s="22">
        <v>0</v>
      </c>
      <c r="K3358" s="22">
        <v>1505.77</v>
      </c>
      <c r="L3358" s="47">
        <v>1000</v>
      </c>
      <c r="M3358" s="22">
        <v>0</v>
      </c>
      <c r="N3358" s="22">
        <v>0</v>
      </c>
    </row>
    <row r="3359" spans="1:14" x14ac:dyDescent="0.25">
      <c r="A3359" s="5" t="s">
        <v>6512</v>
      </c>
      <c r="B3359" s="5" t="s">
        <v>3590</v>
      </c>
      <c r="C3359" s="5" t="s">
        <v>849</v>
      </c>
      <c r="D3359" s="5" t="s">
        <v>3583</v>
      </c>
      <c r="E3359" s="5" t="s">
        <v>3584</v>
      </c>
      <c r="F3359" s="5" t="s">
        <v>853</v>
      </c>
      <c r="G3359" s="5" t="s">
        <v>3588</v>
      </c>
      <c r="H3359" s="51">
        <v>0</v>
      </c>
      <c r="I3359" s="22">
        <v>0</v>
      </c>
      <c r="J3359" s="22">
        <v>83</v>
      </c>
      <c r="K3359" s="22">
        <v>90.16</v>
      </c>
      <c r="L3359" s="47">
        <v>1000</v>
      </c>
      <c r="M3359" s="22">
        <v>0</v>
      </c>
      <c r="N3359" s="22">
        <v>0</v>
      </c>
    </row>
    <row r="3360" spans="1:14" hidden="1" x14ac:dyDescent="0.25">
      <c r="A3360" s="5" t="s">
        <v>6513</v>
      </c>
      <c r="B3360" s="5" t="s">
        <v>3586</v>
      </c>
      <c r="C3360" s="5" t="s">
        <v>849</v>
      </c>
      <c r="D3360" s="5" t="s">
        <v>3583</v>
      </c>
      <c r="E3360" s="5" t="s">
        <v>3584</v>
      </c>
      <c r="F3360" s="5" t="s">
        <v>853</v>
      </c>
      <c r="G3360" s="5" t="s">
        <v>3603</v>
      </c>
      <c r="H3360" s="51">
        <v>0</v>
      </c>
      <c r="I3360" s="22">
        <v>0</v>
      </c>
      <c r="J3360" s="22">
        <v>0</v>
      </c>
      <c r="K3360" s="22">
        <v>919.42</v>
      </c>
      <c r="L3360" s="47">
        <v>1000</v>
      </c>
      <c r="M3360" s="22">
        <v>0</v>
      </c>
      <c r="N3360" s="22">
        <v>0</v>
      </c>
    </row>
    <row r="3361" spans="1:14" hidden="1" x14ac:dyDescent="0.25">
      <c r="A3361" s="5" t="s">
        <v>6514</v>
      </c>
      <c r="B3361" s="5" t="s">
        <v>3586</v>
      </c>
      <c r="C3361" s="5" t="s">
        <v>849</v>
      </c>
      <c r="D3361" s="5" t="s">
        <v>3583</v>
      </c>
      <c r="E3361" s="5" t="s">
        <v>3584</v>
      </c>
      <c r="F3361" s="5" t="s">
        <v>853</v>
      </c>
      <c r="G3361" s="5" t="s">
        <v>3603</v>
      </c>
      <c r="H3361" s="51">
        <v>0</v>
      </c>
      <c r="I3361" s="22">
        <v>0</v>
      </c>
      <c r="J3361" s="22">
        <v>0</v>
      </c>
      <c r="K3361" s="22">
        <v>1754.53</v>
      </c>
      <c r="L3361" s="47">
        <v>1000</v>
      </c>
      <c r="M3361" s="22">
        <v>0</v>
      </c>
      <c r="N3361" s="22">
        <v>0</v>
      </c>
    </row>
    <row r="3362" spans="1:14" hidden="1" x14ac:dyDescent="0.25">
      <c r="A3362" s="5" t="s">
        <v>6515</v>
      </c>
      <c r="B3362" s="5" t="s">
        <v>3586</v>
      </c>
      <c r="C3362" s="5" t="s">
        <v>849</v>
      </c>
      <c r="D3362" s="5" t="s">
        <v>3583</v>
      </c>
      <c r="E3362" s="5" t="s">
        <v>3584</v>
      </c>
      <c r="F3362" s="5" t="s">
        <v>853</v>
      </c>
      <c r="G3362" s="5" t="s">
        <v>3588</v>
      </c>
      <c r="H3362" s="51">
        <v>0</v>
      </c>
      <c r="I3362" s="22">
        <v>0</v>
      </c>
      <c r="J3362" s="22">
        <v>245.67</v>
      </c>
      <c r="K3362" s="22">
        <v>266.89</v>
      </c>
      <c r="L3362" s="47">
        <v>1000</v>
      </c>
      <c r="M3362" s="22">
        <v>0</v>
      </c>
      <c r="N3362" s="22">
        <v>0</v>
      </c>
    </row>
    <row r="3363" spans="1:14" hidden="1" x14ac:dyDescent="0.25">
      <c r="A3363" s="5" t="s">
        <v>6516</v>
      </c>
      <c r="B3363" s="5" t="s">
        <v>3586</v>
      </c>
      <c r="C3363" s="5" t="s">
        <v>849</v>
      </c>
      <c r="D3363" s="5" t="s">
        <v>3583</v>
      </c>
      <c r="E3363" s="5" t="s">
        <v>3584</v>
      </c>
      <c r="F3363" s="5" t="s">
        <v>853</v>
      </c>
      <c r="G3363" s="5" t="s">
        <v>3603</v>
      </c>
      <c r="H3363" s="51">
        <v>0</v>
      </c>
      <c r="I3363" s="22">
        <v>0</v>
      </c>
      <c r="J3363" s="22">
        <v>0</v>
      </c>
      <c r="K3363" s="22">
        <v>1687.83</v>
      </c>
      <c r="L3363" s="47">
        <v>1000</v>
      </c>
      <c r="M3363" s="22">
        <v>0</v>
      </c>
      <c r="N3363" s="22">
        <v>0</v>
      </c>
    </row>
    <row r="3364" spans="1:14" hidden="1" x14ac:dyDescent="0.25">
      <c r="A3364" s="5" t="s">
        <v>6517</v>
      </c>
      <c r="B3364" s="5" t="s">
        <v>3592</v>
      </c>
      <c r="C3364" s="5" t="s">
        <v>849</v>
      </c>
      <c r="D3364" s="5" t="s">
        <v>3583</v>
      </c>
      <c r="E3364" s="5" t="s">
        <v>3584</v>
      </c>
      <c r="F3364" s="5" t="s">
        <v>853</v>
      </c>
      <c r="G3364" s="5" t="s">
        <v>3603</v>
      </c>
      <c r="H3364" s="51">
        <v>0</v>
      </c>
      <c r="I3364" s="22">
        <v>0</v>
      </c>
      <c r="J3364" s="22">
        <v>0</v>
      </c>
      <c r="K3364" s="22">
        <v>1149.9000000000001</v>
      </c>
      <c r="L3364" s="47">
        <v>1000</v>
      </c>
      <c r="M3364" s="22">
        <v>0</v>
      </c>
      <c r="N3364" s="22">
        <v>0</v>
      </c>
    </row>
    <row r="3365" spans="1:14" hidden="1" x14ac:dyDescent="0.25">
      <c r="A3365" s="5" t="s">
        <v>6518</v>
      </c>
      <c r="B3365" s="5" t="s">
        <v>3592</v>
      </c>
      <c r="C3365" s="5" t="s">
        <v>849</v>
      </c>
      <c r="D3365" s="5" t="s">
        <v>3583</v>
      </c>
      <c r="E3365" s="5" t="s">
        <v>3584</v>
      </c>
      <c r="F3365" s="5" t="s">
        <v>853</v>
      </c>
      <c r="G3365" s="5" t="s">
        <v>3588</v>
      </c>
      <c r="H3365" s="51">
        <v>0</v>
      </c>
      <c r="I3365" s="22">
        <v>0</v>
      </c>
      <c r="J3365" s="22">
        <v>51.53</v>
      </c>
      <c r="K3365" s="22">
        <v>40.15</v>
      </c>
      <c r="L3365" s="47">
        <v>1000</v>
      </c>
      <c r="M3365" s="22">
        <v>0</v>
      </c>
      <c r="N3365" s="22">
        <v>0</v>
      </c>
    </row>
    <row r="3366" spans="1:14" hidden="1" x14ac:dyDescent="0.25">
      <c r="A3366" s="5" t="s">
        <v>6519</v>
      </c>
      <c r="B3366" s="5" t="s">
        <v>3592</v>
      </c>
      <c r="C3366" s="5" t="s">
        <v>849</v>
      </c>
      <c r="D3366" s="5" t="s">
        <v>3583</v>
      </c>
      <c r="E3366" s="5" t="s">
        <v>3584</v>
      </c>
      <c r="F3366" s="5" t="s">
        <v>853</v>
      </c>
      <c r="G3366" s="5" t="s">
        <v>3603</v>
      </c>
      <c r="H3366" s="51">
        <v>0</v>
      </c>
      <c r="I3366" s="22">
        <v>0</v>
      </c>
      <c r="J3366" s="22">
        <v>0</v>
      </c>
      <c r="K3366" s="22">
        <v>1146.6099999999999</v>
      </c>
      <c r="L3366" s="47">
        <v>1000</v>
      </c>
      <c r="M3366" s="22">
        <v>0</v>
      </c>
      <c r="N3366" s="22">
        <v>0</v>
      </c>
    </row>
    <row r="3367" spans="1:14" hidden="1" x14ac:dyDescent="0.25">
      <c r="A3367" s="5" t="s">
        <v>6520</v>
      </c>
      <c r="B3367" s="5" t="s">
        <v>3592</v>
      </c>
      <c r="C3367" s="5" t="s">
        <v>849</v>
      </c>
      <c r="D3367" s="5" t="s">
        <v>3583</v>
      </c>
      <c r="E3367" s="5" t="s">
        <v>3584</v>
      </c>
      <c r="F3367" s="5" t="s">
        <v>853</v>
      </c>
      <c r="G3367" s="5" t="s">
        <v>3603</v>
      </c>
      <c r="H3367" s="51">
        <v>0</v>
      </c>
      <c r="I3367" s="22">
        <v>0</v>
      </c>
      <c r="J3367" s="22">
        <v>0</v>
      </c>
      <c r="K3367" s="22">
        <v>1412.35</v>
      </c>
      <c r="L3367" s="47">
        <v>1000</v>
      </c>
      <c r="M3367" s="22">
        <v>0</v>
      </c>
      <c r="N3367" s="22">
        <v>0</v>
      </c>
    </row>
    <row r="3368" spans="1:14" hidden="1" x14ac:dyDescent="0.25">
      <c r="A3368" s="5" t="s">
        <v>6521</v>
      </c>
      <c r="B3368" s="5" t="s">
        <v>3592</v>
      </c>
      <c r="C3368" s="5" t="s">
        <v>849</v>
      </c>
      <c r="D3368" s="5" t="s">
        <v>3583</v>
      </c>
      <c r="E3368" s="5" t="s">
        <v>3584</v>
      </c>
      <c r="F3368" s="5" t="s">
        <v>853</v>
      </c>
      <c r="G3368" s="5" t="s">
        <v>3588</v>
      </c>
      <c r="H3368" s="51">
        <v>0</v>
      </c>
      <c r="I3368" s="22">
        <v>0</v>
      </c>
      <c r="J3368" s="22">
        <v>61.65</v>
      </c>
      <c r="K3368" s="22">
        <v>65.02</v>
      </c>
      <c r="L3368" s="47">
        <v>1000</v>
      </c>
      <c r="M3368" s="22">
        <v>0</v>
      </c>
      <c r="N3368" s="22">
        <v>0</v>
      </c>
    </row>
    <row r="3369" spans="1:14" hidden="1" x14ac:dyDescent="0.25">
      <c r="A3369" s="5" t="s">
        <v>6522</v>
      </c>
      <c r="B3369" s="5" t="s">
        <v>3592</v>
      </c>
      <c r="C3369" s="5" t="s">
        <v>849</v>
      </c>
      <c r="D3369" s="5" t="s">
        <v>3583</v>
      </c>
      <c r="E3369" s="5" t="s">
        <v>3584</v>
      </c>
      <c r="F3369" s="5" t="s">
        <v>853</v>
      </c>
      <c r="G3369" s="5" t="s">
        <v>3603</v>
      </c>
      <c r="H3369" s="51">
        <v>0</v>
      </c>
      <c r="I3369" s="22">
        <v>0</v>
      </c>
      <c r="J3369" s="22">
        <v>0</v>
      </c>
      <c r="K3369" s="22">
        <v>1443.13</v>
      </c>
      <c r="L3369" s="47">
        <v>1000</v>
      </c>
      <c r="M3369" s="22">
        <v>0</v>
      </c>
      <c r="N3369" s="22">
        <v>0</v>
      </c>
    </row>
    <row r="3370" spans="1:14" hidden="1" x14ac:dyDescent="0.25">
      <c r="A3370" s="5" t="s">
        <v>6523</v>
      </c>
      <c r="B3370" s="5" t="s">
        <v>3592</v>
      </c>
      <c r="C3370" s="5" t="s">
        <v>849</v>
      </c>
      <c r="D3370" s="5" t="s">
        <v>3583</v>
      </c>
      <c r="E3370" s="5" t="s">
        <v>3584</v>
      </c>
      <c r="F3370" s="5" t="s">
        <v>853</v>
      </c>
      <c r="G3370" s="5" t="s">
        <v>3588</v>
      </c>
      <c r="H3370" s="51">
        <v>0</v>
      </c>
      <c r="I3370" s="22">
        <v>0</v>
      </c>
      <c r="J3370" s="22">
        <v>59.74</v>
      </c>
      <c r="K3370" s="22">
        <v>63.01</v>
      </c>
      <c r="L3370" s="47">
        <v>1000</v>
      </c>
      <c r="M3370" s="22">
        <v>0</v>
      </c>
      <c r="N3370" s="22">
        <v>0</v>
      </c>
    </row>
    <row r="3371" spans="1:14" hidden="1" x14ac:dyDescent="0.25">
      <c r="A3371" s="5" t="s">
        <v>6524</v>
      </c>
      <c r="B3371" s="5" t="s">
        <v>3586</v>
      </c>
      <c r="C3371" s="5" t="s">
        <v>849</v>
      </c>
      <c r="D3371" s="5" t="s">
        <v>3583</v>
      </c>
      <c r="E3371" s="5" t="s">
        <v>3584</v>
      </c>
      <c r="F3371" s="5" t="s">
        <v>851</v>
      </c>
      <c r="G3371" s="5" t="s">
        <v>3603</v>
      </c>
      <c r="H3371" s="51">
        <v>700</v>
      </c>
      <c r="I3371" s="22">
        <v>5509.92</v>
      </c>
      <c r="J3371" s="22">
        <v>7871.31</v>
      </c>
      <c r="K3371" s="22">
        <v>6518.5</v>
      </c>
      <c r="L3371" s="47">
        <v>1000</v>
      </c>
      <c r="M3371" s="22">
        <v>5509.92</v>
      </c>
      <c r="N3371" s="22">
        <v>0</v>
      </c>
    </row>
    <row r="3372" spans="1:14" hidden="1" x14ac:dyDescent="0.25">
      <c r="A3372" s="5" t="s">
        <v>6525</v>
      </c>
      <c r="B3372" s="5" t="s">
        <v>3582</v>
      </c>
      <c r="C3372" s="5" t="s">
        <v>849</v>
      </c>
      <c r="D3372" s="5" t="s">
        <v>3583</v>
      </c>
      <c r="E3372" s="5" t="s">
        <v>3584</v>
      </c>
      <c r="F3372" s="5" t="s">
        <v>851</v>
      </c>
      <c r="G3372" s="5" t="s">
        <v>3585</v>
      </c>
      <c r="H3372" s="51">
        <v>26240</v>
      </c>
      <c r="I3372" s="22">
        <v>23034.01</v>
      </c>
      <c r="J3372" s="22">
        <v>877.82</v>
      </c>
      <c r="K3372" s="22">
        <v>851.7</v>
      </c>
      <c r="L3372" s="47">
        <v>1000</v>
      </c>
      <c r="M3372" s="22">
        <v>23034.01</v>
      </c>
      <c r="N3372" s="22">
        <v>0</v>
      </c>
    </row>
    <row r="3373" spans="1:14" hidden="1" x14ac:dyDescent="0.25">
      <c r="A3373" s="5" t="s">
        <v>6525</v>
      </c>
      <c r="B3373" s="5" t="s">
        <v>3586</v>
      </c>
      <c r="C3373" s="5" t="s">
        <v>849</v>
      </c>
      <c r="D3373" s="5" t="s">
        <v>3583</v>
      </c>
      <c r="E3373" s="5" t="s">
        <v>3584</v>
      </c>
      <c r="F3373" s="5" t="s">
        <v>851</v>
      </c>
      <c r="G3373" s="5" t="s">
        <v>3585</v>
      </c>
      <c r="H3373" s="51">
        <v>26774</v>
      </c>
      <c r="I3373" s="22">
        <v>24732.560000000001</v>
      </c>
      <c r="J3373" s="22">
        <v>923.75</v>
      </c>
      <c r="K3373" s="22">
        <v>839.88</v>
      </c>
      <c r="L3373" s="47">
        <v>1000</v>
      </c>
      <c r="M3373" s="22">
        <v>24732.560000000001</v>
      </c>
      <c r="N3373" s="22">
        <v>0</v>
      </c>
    </row>
    <row r="3374" spans="1:14" hidden="1" x14ac:dyDescent="0.25">
      <c r="A3374" s="5" t="s">
        <v>6526</v>
      </c>
      <c r="B3374" s="5" t="s">
        <v>3582</v>
      </c>
      <c r="C3374" s="5" t="s">
        <v>849</v>
      </c>
      <c r="D3374" s="5" t="s">
        <v>3583</v>
      </c>
      <c r="E3374" s="5" t="s">
        <v>3584</v>
      </c>
      <c r="F3374" s="5" t="s">
        <v>853</v>
      </c>
      <c r="G3374" s="5" t="s">
        <v>3588</v>
      </c>
      <c r="H3374" s="51">
        <v>0</v>
      </c>
      <c r="I3374" s="22">
        <v>0</v>
      </c>
      <c r="J3374" s="22">
        <v>15.69</v>
      </c>
      <c r="K3374" s="22">
        <v>16.07</v>
      </c>
      <c r="L3374" s="47">
        <v>1000</v>
      </c>
      <c r="M3374" s="22">
        <v>0</v>
      </c>
      <c r="N3374" s="22">
        <v>0</v>
      </c>
    </row>
    <row r="3375" spans="1:14" hidden="1" x14ac:dyDescent="0.25">
      <c r="A3375" s="5" t="s">
        <v>6527</v>
      </c>
      <c r="B3375" s="5" t="s">
        <v>3582</v>
      </c>
      <c r="C3375" s="5" t="s">
        <v>849</v>
      </c>
      <c r="D3375" s="5" t="s">
        <v>3583</v>
      </c>
      <c r="E3375" s="5" t="s">
        <v>3584</v>
      </c>
      <c r="F3375" s="5" t="s">
        <v>853</v>
      </c>
      <c r="G3375" s="5" t="s">
        <v>3588</v>
      </c>
      <c r="H3375" s="51">
        <v>0</v>
      </c>
      <c r="I3375" s="22">
        <v>0</v>
      </c>
      <c r="J3375" s="22">
        <v>16.2</v>
      </c>
      <c r="K3375" s="22">
        <v>17.09</v>
      </c>
      <c r="L3375" s="47">
        <v>1000</v>
      </c>
      <c r="M3375" s="22">
        <v>0</v>
      </c>
      <c r="N3375" s="22">
        <v>0</v>
      </c>
    </row>
    <row r="3376" spans="1:14" hidden="1" x14ac:dyDescent="0.25">
      <c r="A3376" s="5" t="s">
        <v>6528</v>
      </c>
      <c r="B3376" s="5" t="s">
        <v>3582</v>
      </c>
      <c r="C3376" s="5" t="s">
        <v>849</v>
      </c>
      <c r="D3376" s="5" t="s">
        <v>3583</v>
      </c>
      <c r="E3376" s="5" t="s">
        <v>3584</v>
      </c>
      <c r="F3376" s="5" t="s">
        <v>853</v>
      </c>
      <c r="G3376" s="5" t="s">
        <v>3588</v>
      </c>
      <c r="H3376" s="51">
        <v>0</v>
      </c>
      <c r="I3376" s="22">
        <v>0</v>
      </c>
      <c r="J3376" s="22">
        <v>16.23</v>
      </c>
      <c r="K3376" s="22">
        <v>17.12</v>
      </c>
      <c r="L3376" s="47">
        <v>1000</v>
      </c>
      <c r="M3376" s="22">
        <v>0</v>
      </c>
      <c r="N3376" s="22">
        <v>0</v>
      </c>
    </row>
    <row r="3377" spans="1:14" hidden="1" x14ac:dyDescent="0.25">
      <c r="A3377" s="5" t="s">
        <v>6528</v>
      </c>
      <c r="B3377" s="5" t="s">
        <v>3586</v>
      </c>
      <c r="C3377" s="5" t="s">
        <v>849</v>
      </c>
      <c r="D3377" s="5" t="s">
        <v>3583</v>
      </c>
      <c r="E3377" s="5" t="s">
        <v>3584</v>
      </c>
      <c r="F3377" s="5" t="s">
        <v>853</v>
      </c>
      <c r="G3377" s="5" t="s">
        <v>3588</v>
      </c>
      <c r="H3377" s="51">
        <v>0</v>
      </c>
      <c r="I3377" s="22">
        <v>0</v>
      </c>
      <c r="J3377" s="22">
        <v>16.149999999999999</v>
      </c>
      <c r="K3377" s="22">
        <v>17.649999999999999</v>
      </c>
      <c r="L3377" s="47">
        <v>1000</v>
      </c>
      <c r="M3377" s="22">
        <v>0</v>
      </c>
      <c r="N3377" s="22">
        <v>0</v>
      </c>
    </row>
    <row r="3378" spans="1:14" hidden="1" x14ac:dyDescent="0.25">
      <c r="A3378" s="5" t="s">
        <v>6529</v>
      </c>
      <c r="B3378" s="5" t="s">
        <v>3582</v>
      </c>
      <c r="C3378" s="5" t="s">
        <v>849</v>
      </c>
      <c r="D3378" s="5" t="s">
        <v>3583</v>
      </c>
      <c r="E3378" s="5" t="s">
        <v>3584</v>
      </c>
      <c r="F3378" s="5" t="s">
        <v>853</v>
      </c>
      <c r="G3378" s="5" t="s">
        <v>3588</v>
      </c>
      <c r="H3378" s="51">
        <v>0</v>
      </c>
      <c r="I3378" s="22">
        <v>0</v>
      </c>
      <c r="J3378" s="22">
        <v>15.7</v>
      </c>
      <c r="K3378" s="22">
        <v>16.559999999999999</v>
      </c>
      <c r="L3378" s="47">
        <v>1000</v>
      </c>
      <c r="M3378" s="22">
        <v>0</v>
      </c>
      <c r="N3378" s="22">
        <v>0</v>
      </c>
    </row>
    <row r="3379" spans="1:14" hidden="1" x14ac:dyDescent="0.25">
      <c r="A3379" s="5" t="s">
        <v>6530</v>
      </c>
      <c r="B3379" s="5" t="s">
        <v>3582</v>
      </c>
      <c r="C3379" s="5" t="s">
        <v>849</v>
      </c>
      <c r="D3379" s="5" t="s">
        <v>3583</v>
      </c>
      <c r="E3379" s="5" t="s">
        <v>3584</v>
      </c>
      <c r="F3379" s="5" t="s">
        <v>853</v>
      </c>
      <c r="G3379" s="5" t="s">
        <v>3588</v>
      </c>
      <c r="H3379" s="51">
        <v>0</v>
      </c>
      <c r="I3379" s="22">
        <v>0</v>
      </c>
      <c r="J3379" s="22">
        <v>16.11</v>
      </c>
      <c r="K3379" s="22">
        <v>16.989999999999998</v>
      </c>
      <c r="L3379" s="47">
        <v>1000</v>
      </c>
      <c r="M3379" s="22">
        <v>0</v>
      </c>
      <c r="N3379" s="22">
        <v>0</v>
      </c>
    </row>
    <row r="3380" spans="1:14" hidden="1" x14ac:dyDescent="0.25">
      <c r="A3380" s="5" t="s">
        <v>6530</v>
      </c>
      <c r="B3380" s="5" t="s">
        <v>3586</v>
      </c>
      <c r="C3380" s="5" t="s">
        <v>849</v>
      </c>
      <c r="D3380" s="5" t="s">
        <v>3583</v>
      </c>
      <c r="E3380" s="5" t="s">
        <v>3584</v>
      </c>
      <c r="F3380" s="5" t="s">
        <v>853</v>
      </c>
      <c r="G3380" s="5" t="s">
        <v>3588</v>
      </c>
      <c r="H3380" s="51">
        <v>0</v>
      </c>
      <c r="I3380" s="22">
        <v>0</v>
      </c>
      <c r="J3380" s="22">
        <v>0</v>
      </c>
      <c r="K3380" s="22">
        <v>12.55</v>
      </c>
      <c r="L3380" s="47">
        <v>1000</v>
      </c>
      <c r="M3380" s="22">
        <v>0</v>
      </c>
      <c r="N3380" s="22">
        <v>0</v>
      </c>
    </row>
    <row r="3381" spans="1:14" hidden="1" x14ac:dyDescent="0.25">
      <c r="A3381" s="5" t="s">
        <v>6531</v>
      </c>
      <c r="B3381" s="5" t="s">
        <v>3582</v>
      </c>
      <c r="C3381" s="5" t="s">
        <v>849</v>
      </c>
      <c r="D3381" s="5" t="s">
        <v>3583</v>
      </c>
      <c r="E3381" s="5" t="s">
        <v>3584</v>
      </c>
      <c r="F3381" s="5" t="s">
        <v>853</v>
      </c>
      <c r="G3381" s="5" t="s">
        <v>3588</v>
      </c>
      <c r="H3381" s="51">
        <v>0</v>
      </c>
      <c r="I3381" s="22">
        <v>0</v>
      </c>
      <c r="J3381" s="22">
        <v>15.66</v>
      </c>
      <c r="K3381" s="22">
        <v>16.52</v>
      </c>
      <c r="L3381" s="47">
        <v>1000</v>
      </c>
      <c r="M3381" s="22">
        <v>0</v>
      </c>
      <c r="N3381" s="22">
        <v>0</v>
      </c>
    </row>
    <row r="3382" spans="1:14" hidden="1" x14ac:dyDescent="0.25">
      <c r="A3382" s="5" t="s">
        <v>6531</v>
      </c>
      <c r="B3382" s="5" t="s">
        <v>3586</v>
      </c>
      <c r="C3382" s="5" t="s">
        <v>849</v>
      </c>
      <c r="D3382" s="5" t="s">
        <v>3583</v>
      </c>
      <c r="E3382" s="5" t="s">
        <v>3584</v>
      </c>
      <c r="F3382" s="5" t="s">
        <v>853</v>
      </c>
      <c r="G3382" s="5" t="s">
        <v>3588</v>
      </c>
      <c r="H3382" s="51">
        <v>0</v>
      </c>
      <c r="I3382" s="22">
        <v>0</v>
      </c>
      <c r="J3382" s="22">
        <v>0</v>
      </c>
      <c r="K3382" s="22">
        <v>12.27</v>
      </c>
      <c r="L3382" s="47">
        <v>1000</v>
      </c>
      <c r="M3382" s="22">
        <v>0</v>
      </c>
      <c r="N3382" s="22">
        <v>0</v>
      </c>
    </row>
    <row r="3383" spans="1:14" hidden="1" x14ac:dyDescent="0.25">
      <c r="A3383" s="5" t="s">
        <v>6532</v>
      </c>
      <c r="B3383" s="5" t="s">
        <v>3582</v>
      </c>
      <c r="C3383" s="5" t="s">
        <v>849</v>
      </c>
      <c r="D3383" s="5" t="s">
        <v>3583</v>
      </c>
      <c r="E3383" s="5" t="s">
        <v>3584</v>
      </c>
      <c r="F3383" s="5" t="s">
        <v>853</v>
      </c>
      <c r="G3383" s="5" t="s">
        <v>3588</v>
      </c>
      <c r="H3383" s="51">
        <v>0</v>
      </c>
      <c r="I3383" s="22">
        <v>0</v>
      </c>
      <c r="J3383" s="22">
        <v>0</v>
      </c>
      <c r="K3383" s="22">
        <v>180.02</v>
      </c>
      <c r="L3383" s="47">
        <v>1000</v>
      </c>
      <c r="M3383" s="22">
        <v>0</v>
      </c>
      <c r="N3383" s="22">
        <v>0</v>
      </c>
    </row>
    <row r="3384" spans="1:14" hidden="1" x14ac:dyDescent="0.25">
      <c r="A3384" s="5" t="s">
        <v>6533</v>
      </c>
      <c r="B3384" s="5" t="s">
        <v>3582</v>
      </c>
      <c r="C3384" s="5" t="s">
        <v>849</v>
      </c>
      <c r="D3384" s="5" t="s">
        <v>3583</v>
      </c>
      <c r="E3384" s="5" t="s">
        <v>3584</v>
      </c>
      <c r="F3384" s="5" t="s">
        <v>853</v>
      </c>
      <c r="G3384" s="5" t="s">
        <v>3588</v>
      </c>
      <c r="H3384" s="51">
        <v>0</v>
      </c>
      <c r="I3384" s="22">
        <v>0</v>
      </c>
      <c r="J3384" s="22">
        <v>166.72</v>
      </c>
      <c r="K3384" s="22">
        <v>180.02</v>
      </c>
      <c r="L3384" s="47">
        <v>1000</v>
      </c>
      <c r="M3384" s="22">
        <v>0</v>
      </c>
      <c r="N3384" s="22">
        <v>0</v>
      </c>
    </row>
    <row r="3385" spans="1:14" hidden="1" x14ac:dyDescent="0.25">
      <c r="A3385" s="5" t="s">
        <v>6534</v>
      </c>
      <c r="B3385" s="5" t="s">
        <v>3582</v>
      </c>
      <c r="C3385" s="5" t="s">
        <v>849</v>
      </c>
      <c r="D3385" s="5" t="s">
        <v>3583</v>
      </c>
      <c r="E3385" s="5" t="s">
        <v>3584</v>
      </c>
      <c r="F3385" s="5" t="s">
        <v>853</v>
      </c>
      <c r="G3385" s="5" t="s">
        <v>3588</v>
      </c>
      <c r="H3385" s="51">
        <v>0</v>
      </c>
      <c r="I3385" s="22">
        <v>0</v>
      </c>
      <c r="J3385" s="22">
        <v>0</v>
      </c>
      <c r="K3385" s="22">
        <v>180.02</v>
      </c>
      <c r="L3385" s="47">
        <v>1000</v>
      </c>
      <c r="M3385" s="22">
        <v>0</v>
      </c>
      <c r="N3385" s="22">
        <v>0</v>
      </c>
    </row>
    <row r="3386" spans="1:14" hidden="1" x14ac:dyDescent="0.25">
      <c r="A3386" s="5" t="s">
        <v>6535</v>
      </c>
      <c r="B3386" s="5" t="s">
        <v>3586</v>
      </c>
      <c r="C3386" s="5" t="s">
        <v>849</v>
      </c>
      <c r="D3386" s="5" t="s">
        <v>3583</v>
      </c>
      <c r="E3386" s="5" t="s">
        <v>3584</v>
      </c>
      <c r="F3386" s="5" t="s">
        <v>853</v>
      </c>
      <c r="G3386" s="5" t="s">
        <v>3588</v>
      </c>
      <c r="H3386" s="51">
        <v>0</v>
      </c>
      <c r="I3386" s="22">
        <v>0</v>
      </c>
      <c r="J3386" s="22">
        <v>150.94999999999999</v>
      </c>
      <c r="K3386" s="22">
        <v>163.98</v>
      </c>
      <c r="L3386" s="47">
        <v>1000</v>
      </c>
      <c r="M3386" s="22">
        <v>0</v>
      </c>
      <c r="N3386" s="22">
        <v>0</v>
      </c>
    </row>
    <row r="3387" spans="1:14" hidden="1" x14ac:dyDescent="0.25">
      <c r="A3387" s="5" t="s">
        <v>6536</v>
      </c>
      <c r="B3387" s="5" t="s">
        <v>3586</v>
      </c>
      <c r="C3387" s="5" t="s">
        <v>849</v>
      </c>
      <c r="D3387" s="5" t="s">
        <v>3583</v>
      </c>
      <c r="E3387" s="5" t="s">
        <v>3584</v>
      </c>
      <c r="F3387" s="5" t="s">
        <v>853</v>
      </c>
      <c r="G3387" s="5" t="s">
        <v>3603</v>
      </c>
      <c r="H3387" s="51">
        <v>0</v>
      </c>
      <c r="I3387" s="22">
        <v>0</v>
      </c>
      <c r="J3387" s="22">
        <v>0</v>
      </c>
      <c r="K3387" s="22">
        <v>601.39</v>
      </c>
      <c r="L3387" s="47">
        <v>1000</v>
      </c>
      <c r="M3387" s="22">
        <v>0</v>
      </c>
      <c r="N3387" s="22">
        <v>0</v>
      </c>
    </row>
    <row r="3388" spans="1:14" hidden="1" x14ac:dyDescent="0.25">
      <c r="A3388" s="5" t="s">
        <v>6537</v>
      </c>
      <c r="B3388" s="5" t="s">
        <v>3592</v>
      </c>
      <c r="C3388" s="5" t="s">
        <v>849</v>
      </c>
      <c r="D3388" s="5" t="s">
        <v>3583</v>
      </c>
      <c r="E3388" s="5" t="s">
        <v>3584</v>
      </c>
      <c r="F3388" s="5" t="s">
        <v>853</v>
      </c>
      <c r="G3388" s="5" t="s">
        <v>3603</v>
      </c>
      <c r="H3388" s="51">
        <v>0</v>
      </c>
      <c r="I3388" s="22">
        <v>0</v>
      </c>
      <c r="J3388" s="22">
        <v>0</v>
      </c>
      <c r="K3388" s="22">
        <v>1156</v>
      </c>
      <c r="L3388" s="47">
        <v>1000</v>
      </c>
      <c r="M3388" s="22">
        <v>0</v>
      </c>
      <c r="N3388" s="22">
        <v>0</v>
      </c>
    </row>
    <row r="3389" spans="1:14" hidden="1" x14ac:dyDescent="0.25">
      <c r="A3389" s="5" t="s">
        <v>6538</v>
      </c>
      <c r="B3389" s="5" t="s">
        <v>3592</v>
      </c>
      <c r="C3389" s="5" t="s">
        <v>849</v>
      </c>
      <c r="D3389" s="5" t="s">
        <v>3583</v>
      </c>
      <c r="E3389" s="5" t="s">
        <v>3584</v>
      </c>
      <c r="F3389" s="5" t="s">
        <v>853</v>
      </c>
      <c r="G3389" s="5" t="s">
        <v>3603</v>
      </c>
      <c r="H3389" s="51">
        <v>0</v>
      </c>
      <c r="I3389" s="22">
        <v>0</v>
      </c>
      <c r="J3389" s="22">
        <v>0</v>
      </c>
      <c r="K3389" s="22">
        <v>1211.3499999999999</v>
      </c>
      <c r="L3389" s="47">
        <v>1000</v>
      </c>
      <c r="M3389" s="22">
        <v>0</v>
      </c>
      <c r="N3389" s="22">
        <v>0</v>
      </c>
    </row>
    <row r="3390" spans="1:14" hidden="1" x14ac:dyDescent="0.25">
      <c r="A3390" s="5" t="s">
        <v>6539</v>
      </c>
      <c r="B3390" s="5" t="s">
        <v>3586</v>
      </c>
      <c r="C3390" s="5" t="s">
        <v>849</v>
      </c>
      <c r="D3390" s="5" t="s">
        <v>3583</v>
      </c>
      <c r="E3390" s="5" t="s">
        <v>3584</v>
      </c>
      <c r="F3390" s="5" t="s">
        <v>853</v>
      </c>
      <c r="G3390" s="5" t="s">
        <v>3603</v>
      </c>
      <c r="H3390" s="51">
        <v>0</v>
      </c>
      <c r="I3390" s="22">
        <v>0</v>
      </c>
      <c r="J3390" s="22">
        <v>0</v>
      </c>
      <c r="K3390" s="22">
        <v>1266.22</v>
      </c>
      <c r="L3390" s="47">
        <v>1000</v>
      </c>
      <c r="M3390" s="22">
        <v>0</v>
      </c>
      <c r="N3390" s="22">
        <v>0</v>
      </c>
    </row>
    <row r="3391" spans="1:14" hidden="1" x14ac:dyDescent="0.25">
      <c r="A3391" s="5" t="s">
        <v>6540</v>
      </c>
      <c r="B3391" s="5" t="s">
        <v>3586</v>
      </c>
      <c r="C3391" s="5" t="s">
        <v>849</v>
      </c>
      <c r="D3391" s="5" t="s">
        <v>3583</v>
      </c>
      <c r="E3391" s="5" t="s">
        <v>3584</v>
      </c>
      <c r="F3391" s="5" t="s">
        <v>853</v>
      </c>
      <c r="G3391" s="5" t="s">
        <v>3588</v>
      </c>
      <c r="H3391" s="51">
        <v>0</v>
      </c>
      <c r="I3391" s="22">
        <v>0</v>
      </c>
      <c r="J3391" s="22">
        <v>106.69</v>
      </c>
      <c r="K3391" s="22">
        <v>112.53</v>
      </c>
      <c r="L3391" s="47">
        <v>1000</v>
      </c>
      <c r="M3391" s="22">
        <v>0</v>
      </c>
      <c r="N3391" s="22">
        <v>0</v>
      </c>
    </row>
    <row r="3392" spans="1:14" hidden="1" x14ac:dyDescent="0.25">
      <c r="A3392" s="5" t="s">
        <v>6541</v>
      </c>
      <c r="B3392" s="5" t="s">
        <v>3582</v>
      </c>
      <c r="C3392" s="5" t="s">
        <v>849</v>
      </c>
      <c r="D3392" s="5" t="s">
        <v>3583</v>
      </c>
      <c r="E3392" s="5" t="s">
        <v>3584</v>
      </c>
      <c r="F3392" s="5" t="s">
        <v>853</v>
      </c>
      <c r="G3392" s="5" t="s">
        <v>3603</v>
      </c>
      <c r="H3392" s="51">
        <v>0</v>
      </c>
      <c r="I3392" s="22">
        <v>0</v>
      </c>
      <c r="J3392" s="22">
        <v>0</v>
      </c>
      <c r="K3392" s="22">
        <v>1090.6400000000001</v>
      </c>
      <c r="L3392" s="47">
        <v>1000</v>
      </c>
      <c r="M3392" s="22">
        <v>0</v>
      </c>
      <c r="N3392" s="22">
        <v>0</v>
      </c>
    </row>
    <row r="3393" spans="1:14" hidden="1" x14ac:dyDescent="0.25">
      <c r="A3393" s="5" t="s">
        <v>6541</v>
      </c>
      <c r="B3393" s="5" t="s">
        <v>3586</v>
      </c>
      <c r="C3393" s="5" t="s">
        <v>849</v>
      </c>
      <c r="D3393" s="5" t="s">
        <v>3583</v>
      </c>
      <c r="E3393" s="5" t="s">
        <v>3584</v>
      </c>
      <c r="F3393" s="5" t="s">
        <v>853</v>
      </c>
      <c r="G3393" s="5" t="s">
        <v>3603</v>
      </c>
      <c r="H3393" s="51">
        <v>0</v>
      </c>
      <c r="I3393" s="22">
        <v>0</v>
      </c>
      <c r="J3393" s="22">
        <v>0</v>
      </c>
      <c r="K3393" s="22">
        <v>1044.95</v>
      </c>
      <c r="L3393" s="47">
        <v>1000</v>
      </c>
      <c r="M3393" s="22">
        <v>0</v>
      </c>
      <c r="N3393" s="22">
        <v>0</v>
      </c>
    </row>
    <row r="3394" spans="1:14" hidden="1" x14ac:dyDescent="0.25">
      <c r="A3394" s="5" t="s">
        <v>6542</v>
      </c>
      <c r="B3394" s="5" t="s">
        <v>3582</v>
      </c>
      <c r="C3394" s="5" t="s">
        <v>849</v>
      </c>
      <c r="D3394" s="5" t="s">
        <v>3583</v>
      </c>
      <c r="E3394" s="5" t="s">
        <v>3584</v>
      </c>
      <c r="F3394" s="5" t="s">
        <v>853</v>
      </c>
      <c r="G3394" s="5" t="s">
        <v>3588</v>
      </c>
      <c r="H3394" s="51">
        <v>0</v>
      </c>
      <c r="I3394" s="22">
        <v>0</v>
      </c>
      <c r="J3394" s="22">
        <v>89.1</v>
      </c>
      <c r="K3394" s="22">
        <v>93.97</v>
      </c>
      <c r="L3394" s="47">
        <v>1000</v>
      </c>
      <c r="M3394" s="22">
        <v>0</v>
      </c>
      <c r="N3394" s="22">
        <v>0</v>
      </c>
    </row>
    <row r="3395" spans="1:14" hidden="1" x14ac:dyDescent="0.25">
      <c r="A3395" s="5" t="s">
        <v>6542</v>
      </c>
      <c r="B3395" s="5" t="s">
        <v>3586</v>
      </c>
      <c r="C3395" s="5" t="s">
        <v>849</v>
      </c>
      <c r="D3395" s="5" t="s">
        <v>3583</v>
      </c>
      <c r="E3395" s="5" t="s">
        <v>3584</v>
      </c>
      <c r="F3395" s="5" t="s">
        <v>853</v>
      </c>
      <c r="G3395" s="5" t="s">
        <v>3588</v>
      </c>
      <c r="H3395" s="51">
        <v>0</v>
      </c>
      <c r="I3395" s="22">
        <v>0</v>
      </c>
      <c r="J3395" s="22">
        <v>86.55</v>
      </c>
      <c r="K3395" s="22">
        <v>94.02</v>
      </c>
      <c r="L3395" s="47">
        <v>1000</v>
      </c>
      <c r="M3395" s="22">
        <v>0</v>
      </c>
      <c r="N3395" s="22">
        <v>0</v>
      </c>
    </row>
    <row r="3396" spans="1:14" hidden="1" x14ac:dyDescent="0.25">
      <c r="A3396" s="5" t="s">
        <v>6543</v>
      </c>
      <c r="B3396" s="5" t="s">
        <v>3586</v>
      </c>
      <c r="C3396" s="5" t="s">
        <v>849</v>
      </c>
      <c r="D3396" s="5" t="s">
        <v>3583</v>
      </c>
      <c r="E3396" s="5" t="s">
        <v>3584</v>
      </c>
      <c r="F3396" s="5" t="s">
        <v>853</v>
      </c>
      <c r="G3396" s="5" t="s">
        <v>3603</v>
      </c>
      <c r="H3396" s="51">
        <v>0</v>
      </c>
      <c r="I3396" s="22">
        <v>0</v>
      </c>
      <c r="J3396" s="22">
        <v>0</v>
      </c>
      <c r="K3396" s="22">
        <v>1066.67</v>
      </c>
      <c r="L3396" s="47">
        <v>1000</v>
      </c>
      <c r="M3396" s="22">
        <v>0</v>
      </c>
      <c r="N3396" s="22">
        <v>0</v>
      </c>
    </row>
    <row r="3397" spans="1:14" hidden="1" x14ac:dyDescent="0.25">
      <c r="A3397" s="5" t="s">
        <v>6544</v>
      </c>
      <c r="B3397" s="5" t="s">
        <v>3582</v>
      </c>
      <c r="C3397" s="5" t="s">
        <v>849</v>
      </c>
      <c r="D3397" s="5" t="s">
        <v>3583</v>
      </c>
      <c r="E3397" s="5" t="s">
        <v>3584</v>
      </c>
      <c r="F3397" s="5" t="s">
        <v>853</v>
      </c>
      <c r="G3397" s="5" t="s">
        <v>3588</v>
      </c>
      <c r="H3397" s="51">
        <v>0</v>
      </c>
      <c r="I3397" s="22">
        <v>0</v>
      </c>
      <c r="J3397" s="22">
        <v>88.96</v>
      </c>
      <c r="K3397" s="22">
        <v>96.65</v>
      </c>
      <c r="L3397" s="47">
        <v>1000</v>
      </c>
      <c r="M3397" s="22">
        <v>0</v>
      </c>
      <c r="N3397" s="22">
        <v>0</v>
      </c>
    </row>
    <row r="3398" spans="1:14" hidden="1" x14ac:dyDescent="0.25">
      <c r="A3398" s="5" t="s">
        <v>6544</v>
      </c>
      <c r="B3398" s="5" t="s">
        <v>3586</v>
      </c>
      <c r="C3398" s="5" t="s">
        <v>849</v>
      </c>
      <c r="D3398" s="5" t="s">
        <v>3583</v>
      </c>
      <c r="E3398" s="5" t="s">
        <v>3584</v>
      </c>
      <c r="F3398" s="5" t="s">
        <v>853</v>
      </c>
      <c r="G3398" s="5" t="s">
        <v>3588</v>
      </c>
      <c r="H3398" s="51">
        <v>0</v>
      </c>
      <c r="I3398" s="22">
        <v>0</v>
      </c>
      <c r="J3398" s="22">
        <v>94.34</v>
      </c>
      <c r="K3398" s="22">
        <v>102.18</v>
      </c>
      <c r="L3398" s="47">
        <v>1000</v>
      </c>
      <c r="M3398" s="22">
        <v>0</v>
      </c>
      <c r="N3398" s="22">
        <v>0</v>
      </c>
    </row>
    <row r="3399" spans="1:14" hidden="1" x14ac:dyDescent="0.25">
      <c r="A3399" s="5" t="s">
        <v>6545</v>
      </c>
      <c r="B3399" s="5" t="s">
        <v>3586</v>
      </c>
      <c r="C3399" s="5" t="s">
        <v>849</v>
      </c>
      <c r="D3399" s="5" t="s">
        <v>3583</v>
      </c>
      <c r="E3399" s="5" t="s">
        <v>3584</v>
      </c>
      <c r="F3399" s="5" t="s">
        <v>853</v>
      </c>
      <c r="G3399" s="5" t="s">
        <v>3588</v>
      </c>
      <c r="H3399" s="51">
        <v>0</v>
      </c>
      <c r="I3399" s="22">
        <v>0</v>
      </c>
      <c r="J3399" s="22">
        <v>371.02</v>
      </c>
      <c r="K3399" s="22">
        <v>391.32</v>
      </c>
      <c r="L3399" s="47">
        <v>1000</v>
      </c>
      <c r="M3399" s="22">
        <v>0</v>
      </c>
      <c r="N3399" s="22">
        <v>0</v>
      </c>
    </row>
    <row r="3400" spans="1:14" hidden="1" x14ac:dyDescent="0.25">
      <c r="A3400" s="5" t="s">
        <v>6546</v>
      </c>
      <c r="B3400" s="5" t="s">
        <v>3586</v>
      </c>
      <c r="C3400" s="5" t="s">
        <v>849</v>
      </c>
      <c r="D3400" s="5" t="s">
        <v>3583</v>
      </c>
      <c r="E3400" s="5" t="s">
        <v>3584</v>
      </c>
      <c r="F3400" s="5" t="s">
        <v>853</v>
      </c>
      <c r="G3400" s="5" t="s">
        <v>3588</v>
      </c>
      <c r="H3400" s="51">
        <v>0</v>
      </c>
      <c r="I3400" s="22">
        <v>0</v>
      </c>
      <c r="J3400" s="22">
        <v>377.59</v>
      </c>
      <c r="K3400" s="22">
        <v>398.25</v>
      </c>
      <c r="L3400" s="47">
        <v>1000</v>
      </c>
      <c r="M3400" s="22">
        <v>0</v>
      </c>
      <c r="N3400" s="22">
        <v>0</v>
      </c>
    </row>
    <row r="3401" spans="1:14" hidden="1" x14ac:dyDescent="0.25">
      <c r="A3401" s="5" t="s">
        <v>6547</v>
      </c>
      <c r="B3401" s="5" t="s">
        <v>3586</v>
      </c>
      <c r="C3401" s="5" t="s">
        <v>849</v>
      </c>
      <c r="D3401" s="5" t="s">
        <v>3583</v>
      </c>
      <c r="E3401" s="5" t="s">
        <v>3584</v>
      </c>
      <c r="F3401" s="5" t="s">
        <v>853</v>
      </c>
      <c r="G3401" s="5" t="s">
        <v>3603</v>
      </c>
      <c r="H3401" s="51">
        <v>0</v>
      </c>
      <c r="I3401" s="22">
        <v>0</v>
      </c>
      <c r="J3401" s="22">
        <v>0</v>
      </c>
      <c r="K3401" s="22">
        <v>510.85</v>
      </c>
      <c r="L3401" s="47">
        <v>1000</v>
      </c>
      <c r="M3401" s="22">
        <v>0</v>
      </c>
      <c r="N3401" s="22">
        <v>0</v>
      </c>
    </row>
    <row r="3402" spans="1:14" hidden="1" x14ac:dyDescent="0.25">
      <c r="A3402" s="5" t="s">
        <v>6548</v>
      </c>
      <c r="B3402" s="5" t="s">
        <v>3586</v>
      </c>
      <c r="C3402" s="5" t="s">
        <v>849</v>
      </c>
      <c r="D3402" s="5" t="s">
        <v>3583</v>
      </c>
      <c r="E3402" s="5" t="s">
        <v>3584</v>
      </c>
      <c r="F3402" s="5" t="s">
        <v>853</v>
      </c>
      <c r="G3402" s="5" t="s">
        <v>3588</v>
      </c>
      <c r="H3402" s="51">
        <v>0</v>
      </c>
      <c r="I3402" s="22">
        <v>0</v>
      </c>
      <c r="J3402" s="22">
        <v>103.76</v>
      </c>
      <c r="K3402" s="22">
        <v>106.25</v>
      </c>
      <c r="L3402" s="47">
        <v>1000</v>
      </c>
      <c r="M3402" s="22">
        <v>0</v>
      </c>
      <c r="N3402" s="22">
        <v>0</v>
      </c>
    </row>
    <row r="3403" spans="1:14" hidden="1" x14ac:dyDescent="0.25">
      <c r="A3403" s="5" t="s">
        <v>6549</v>
      </c>
      <c r="B3403" s="5" t="s">
        <v>3582</v>
      </c>
      <c r="C3403" s="5" t="s">
        <v>849</v>
      </c>
      <c r="D3403" s="5" t="s">
        <v>3583</v>
      </c>
      <c r="E3403" s="5" t="s">
        <v>3584</v>
      </c>
      <c r="F3403" s="5" t="s">
        <v>853</v>
      </c>
      <c r="G3403" s="5" t="s">
        <v>3588</v>
      </c>
      <c r="H3403" s="51">
        <v>0</v>
      </c>
      <c r="I3403" s="22">
        <v>0</v>
      </c>
      <c r="J3403" s="22">
        <v>88.25</v>
      </c>
      <c r="K3403" s="22">
        <v>95.88</v>
      </c>
      <c r="L3403" s="47">
        <v>1000</v>
      </c>
      <c r="M3403" s="22">
        <v>0</v>
      </c>
      <c r="N3403" s="22">
        <v>0</v>
      </c>
    </row>
    <row r="3404" spans="1:14" hidden="1" x14ac:dyDescent="0.25">
      <c r="A3404" s="5" t="s">
        <v>6549</v>
      </c>
      <c r="B3404" s="5" t="s">
        <v>3586</v>
      </c>
      <c r="C3404" s="5" t="s">
        <v>849</v>
      </c>
      <c r="D3404" s="5" t="s">
        <v>3583</v>
      </c>
      <c r="E3404" s="5" t="s">
        <v>3584</v>
      </c>
      <c r="F3404" s="5" t="s">
        <v>853</v>
      </c>
      <c r="G3404" s="5" t="s">
        <v>3588</v>
      </c>
      <c r="H3404" s="51">
        <v>0</v>
      </c>
      <c r="I3404" s="22">
        <v>0</v>
      </c>
      <c r="J3404" s="22">
        <v>89.76</v>
      </c>
      <c r="K3404" s="22">
        <v>97.51</v>
      </c>
      <c r="L3404" s="47">
        <v>1000</v>
      </c>
      <c r="M3404" s="22">
        <v>0</v>
      </c>
      <c r="N3404" s="22">
        <v>0</v>
      </c>
    </row>
    <row r="3405" spans="1:14" hidden="1" x14ac:dyDescent="0.25">
      <c r="A3405" s="5" t="s">
        <v>6550</v>
      </c>
      <c r="B3405" s="5" t="s">
        <v>3582</v>
      </c>
      <c r="C3405" s="5" t="s">
        <v>849</v>
      </c>
      <c r="D3405" s="5" t="s">
        <v>3583</v>
      </c>
      <c r="E3405" s="5" t="s">
        <v>3584</v>
      </c>
      <c r="F3405" s="5" t="s">
        <v>853</v>
      </c>
      <c r="G3405" s="5" t="s">
        <v>3588</v>
      </c>
      <c r="H3405" s="51">
        <v>0</v>
      </c>
      <c r="I3405" s="22">
        <v>0</v>
      </c>
      <c r="J3405" s="22">
        <v>88.6</v>
      </c>
      <c r="K3405" s="22">
        <v>96.31</v>
      </c>
      <c r="L3405" s="47">
        <v>1000</v>
      </c>
      <c r="M3405" s="22">
        <v>0</v>
      </c>
      <c r="N3405" s="22">
        <v>0</v>
      </c>
    </row>
    <row r="3406" spans="1:14" hidden="1" x14ac:dyDescent="0.25">
      <c r="A3406" s="5" t="s">
        <v>6550</v>
      </c>
      <c r="B3406" s="5" t="s">
        <v>3586</v>
      </c>
      <c r="C3406" s="5" t="s">
        <v>849</v>
      </c>
      <c r="D3406" s="5" t="s">
        <v>3583</v>
      </c>
      <c r="E3406" s="5" t="s">
        <v>3584</v>
      </c>
      <c r="F3406" s="5" t="s">
        <v>853</v>
      </c>
      <c r="G3406" s="5" t="s">
        <v>3588</v>
      </c>
      <c r="H3406" s="51">
        <v>0</v>
      </c>
      <c r="I3406" s="22">
        <v>0</v>
      </c>
      <c r="J3406" s="22">
        <v>89.39</v>
      </c>
      <c r="K3406" s="22">
        <v>97.11</v>
      </c>
      <c r="L3406" s="47">
        <v>1000</v>
      </c>
      <c r="M3406" s="22">
        <v>0</v>
      </c>
      <c r="N3406" s="22">
        <v>0</v>
      </c>
    </row>
    <row r="3407" spans="1:14" hidden="1" x14ac:dyDescent="0.25">
      <c r="A3407" s="5" t="s">
        <v>6551</v>
      </c>
      <c r="B3407" s="5" t="s">
        <v>3586</v>
      </c>
      <c r="C3407" s="5" t="s">
        <v>849</v>
      </c>
      <c r="D3407" s="5" t="s">
        <v>3583</v>
      </c>
      <c r="E3407" s="5" t="s">
        <v>3584</v>
      </c>
      <c r="F3407" s="5" t="s">
        <v>853</v>
      </c>
      <c r="G3407" s="5" t="s">
        <v>3588</v>
      </c>
      <c r="H3407" s="51">
        <v>0</v>
      </c>
      <c r="I3407" s="22">
        <v>0</v>
      </c>
      <c r="J3407" s="22">
        <v>109.63</v>
      </c>
      <c r="K3407" s="22">
        <v>112.26</v>
      </c>
      <c r="L3407" s="47">
        <v>1000</v>
      </c>
      <c r="M3407" s="22">
        <v>0</v>
      </c>
      <c r="N3407" s="22">
        <v>0</v>
      </c>
    </row>
    <row r="3408" spans="1:14" hidden="1" x14ac:dyDescent="0.25">
      <c r="A3408" s="5" t="s">
        <v>6552</v>
      </c>
      <c r="B3408" s="5" t="s">
        <v>3586</v>
      </c>
      <c r="C3408" s="5" t="s">
        <v>849</v>
      </c>
      <c r="D3408" s="5" t="s">
        <v>3583</v>
      </c>
      <c r="E3408" s="5" t="s">
        <v>3584</v>
      </c>
      <c r="F3408" s="5" t="s">
        <v>853</v>
      </c>
      <c r="G3408" s="5" t="s">
        <v>3588</v>
      </c>
      <c r="H3408" s="51">
        <v>0</v>
      </c>
      <c r="I3408" s="22">
        <v>0</v>
      </c>
      <c r="J3408" s="22">
        <v>378.72</v>
      </c>
      <c r="K3408" s="22">
        <v>399.44</v>
      </c>
      <c r="L3408" s="47">
        <v>1000</v>
      </c>
      <c r="M3408" s="22">
        <v>0</v>
      </c>
      <c r="N3408" s="22">
        <v>0</v>
      </c>
    </row>
    <row r="3409" spans="1:14" hidden="1" x14ac:dyDescent="0.25">
      <c r="A3409" s="5" t="s">
        <v>6553</v>
      </c>
      <c r="B3409" s="5" t="s">
        <v>3586</v>
      </c>
      <c r="C3409" s="5" t="s">
        <v>849</v>
      </c>
      <c r="D3409" s="5" t="s">
        <v>3583</v>
      </c>
      <c r="E3409" s="5" t="s">
        <v>3584</v>
      </c>
      <c r="F3409" s="5" t="s">
        <v>853</v>
      </c>
      <c r="G3409" s="5" t="s">
        <v>3603</v>
      </c>
      <c r="H3409" s="51">
        <v>0</v>
      </c>
      <c r="I3409" s="22">
        <v>0</v>
      </c>
      <c r="J3409" s="22">
        <v>0</v>
      </c>
      <c r="K3409" s="22">
        <v>917.38</v>
      </c>
      <c r="L3409" s="47">
        <v>1000</v>
      </c>
      <c r="M3409" s="22">
        <v>0</v>
      </c>
      <c r="N3409" s="22">
        <v>0</v>
      </c>
    </row>
    <row r="3410" spans="1:14" hidden="1" x14ac:dyDescent="0.25">
      <c r="A3410" s="5" t="s">
        <v>6554</v>
      </c>
      <c r="B3410" s="5" t="s">
        <v>3586</v>
      </c>
      <c r="C3410" s="5" t="s">
        <v>849</v>
      </c>
      <c r="D3410" s="5" t="s">
        <v>3583</v>
      </c>
      <c r="E3410" s="5" t="s">
        <v>3584</v>
      </c>
      <c r="F3410" s="5" t="s">
        <v>853</v>
      </c>
      <c r="G3410" s="5" t="s">
        <v>3603</v>
      </c>
      <c r="H3410" s="51">
        <v>0</v>
      </c>
      <c r="I3410" s="22">
        <v>0</v>
      </c>
      <c r="J3410" s="22">
        <v>0</v>
      </c>
      <c r="K3410" s="22">
        <v>1581.99</v>
      </c>
      <c r="L3410" s="47">
        <v>1000</v>
      </c>
      <c r="M3410" s="22">
        <v>0</v>
      </c>
      <c r="N3410" s="22">
        <v>0</v>
      </c>
    </row>
    <row r="3411" spans="1:14" hidden="1" x14ac:dyDescent="0.25">
      <c r="A3411" s="5" t="s">
        <v>6555</v>
      </c>
      <c r="B3411" s="5" t="s">
        <v>3586</v>
      </c>
      <c r="C3411" s="5" t="s">
        <v>849</v>
      </c>
      <c r="D3411" s="5" t="s">
        <v>3583</v>
      </c>
      <c r="E3411" s="5" t="s">
        <v>3584</v>
      </c>
      <c r="F3411" s="5" t="s">
        <v>853</v>
      </c>
      <c r="G3411" s="5" t="s">
        <v>3603</v>
      </c>
      <c r="H3411" s="51">
        <v>0</v>
      </c>
      <c r="I3411" s="22">
        <v>0</v>
      </c>
      <c r="J3411" s="22">
        <v>0</v>
      </c>
      <c r="K3411" s="22">
        <v>1718.64</v>
      </c>
      <c r="L3411" s="47">
        <v>1000</v>
      </c>
      <c r="M3411" s="22">
        <v>0</v>
      </c>
      <c r="N3411" s="22">
        <v>0</v>
      </c>
    </row>
    <row r="3412" spans="1:14" hidden="1" x14ac:dyDescent="0.25">
      <c r="A3412" s="5" t="s">
        <v>6556</v>
      </c>
      <c r="B3412" s="5" t="s">
        <v>3582</v>
      </c>
      <c r="C3412" s="5" t="s">
        <v>849</v>
      </c>
      <c r="D3412" s="5" t="s">
        <v>3583</v>
      </c>
      <c r="E3412" s="5" t="s">
        <v>3584</v>
      </c>
      <c r="F3412" s="5" t="s">
        <v>851</v>
      </c>
      <c r="G3412" s="5" t="s">
        <v>3603</v>
      </c>
      <c r="H3412" s="51">
        <v>0</v>
      </c>
      <c r="I3412" s="22">
        <v>0</v>
      </c>
      <c r="J3412" s="22">
        <v>3385.28</v>
      </c>
      <c r="K3412" s="22">
        <v>3229.3</v>
      </c>
      <c r="L3412" s="47">
        <v>1000</v>
      </c>
      <c r="M3412" s="22">
        <v>0</v>
      </c>
      <c r="N3412" s="22">
        <v>0</v>
      </c>
    </row>
    <row r="3413" spans="1:14" hidden="1" x14ac:dyDescent="0.25">
      <c r="A3413" s="5" t="s">
        <v>6556</v>
      </c>
      <c r="B3413" s="5" t="s">
        <v>3586</v>
      </c>
      <c r="C3413" s="5" t="s">
        <v>849</v>
      </c>
      <c r="D3413" s="5" t="s">
        <v>3583</v>
      </c>
      <c r="E3413" s="5" t="s">
        <v>3584</v>
      </c>
      <c r="F3413" s="5" t="s">
        <v>853</v>
      </c>
      <c r="G3413" s="5" t="s">
        <v>3603</v>
      </c>
      <c r="H3413" s="51">
        <v>0</v>
      </c>
      <c r="I3413" s="22">
        <v>0</v>
      </c>
      <c r="J3413" s="22">
        <v>2770.41</v>
      </c>
      <c r="K3413" s="22">
        <v>3115.03</v>
      </c>
      <c r="L3413" s="47">
        <v>1000</v>
      </c>
      <c r="M3413" s="22">
        <v>0</v>
      </c>
      <c r="N3413" s="22">
        <v>0</v>
      </c>
    </row>
    <row r="3414" spans="1:14" hidden="1" x14ac:dyDescent="0.25">
      <c r="A3414" s="5" t="s">
        <v>6556</v>
      </c>
      <c r="B3414" s="5" t="s">
        <v>3592</v>
      </c>
      <c r="C3414" s="5" t="s">
        <v>849</v>
      </c>
      <c r="D3414" s="5" t="s">
        <v>3583</v>
      </c>
      <c r="E3414" s="5" t="s">
        <v>3584</v>
      </c>
      <c r="F3414" s="5" t="s">
        <v>853</v>
      </c>
      <c r="G3414" s="5" t="s">
        <v>3603</v>
      </c>
      <c r="H3414" s="51">
        <v>0</v>
      </c>
      <c r="I3414" s="22">
        <v>0</v>
      </c>
      <c r="J3414" s="22">
        <v>0</v>
      </c>
      <c r="K3414" s="22">
        <v>3115.03</v>
      </c>
      <c r="L3414" s="47">
        <v>1000</v>
      </c>
      <c r="M3414" s="22">
        <v>0</v>
      </c>
      <c r="N3414" s="22">
        <v>0</v>
      </c>
    </row>
    <row r="3415" spans="1:14" hidden="1" x14ac:dyDescent="0.25">
      <c r="A3415" s="5" t="s">
        <v>6557</v>
      </c>
      <c r="B3415" s="5" t="s">
        <v>3582</v>
      </c>
      <c r="C3415" s="5" t="s">
        <v>849</v>
      </c>
      <c r="D3415" s="5" t="s">
        <v>3583</v>
      </c>
      <c r="E3415" s="5" t="s">
        <v>3584</v>
      </c>
      <c r="F3415" s="5" t="s">
        <v>853</v>
      </c>
      <c r="G3415" s="5" t="s">
        <v>3603</v>
      </c>
      <c r="H3415" s="51">
        <v>0</v>
      </c>
      <c r="I3415" s="22">
        <v>0</v>
      </c>
      <c r="J3415" s="22">
        <v>0</v>
      </c>
      <c r="K3415" s="22">
        <v>616.72</v>
      </c>
      <c r="L3415" s="47">
        <v>1000</v>
      </c>
      <c r="M3415" s="22">
        <v>0</v>
      </c>
      <c r="N3415" s="22">
        <v>0</v>
      </c>
    </row>
    <row r="3416" spans="1:14" hidden="1" x14ac:dyDescent="0.25">
      <c r="A3416" s="5" t="s">
        <v>6557</v>
      </c>
      <c r="B3416" s="5" t="s">
        <v>3586</v>
      </c>
      <c r="C3416" s="5" t="s">
        <v>849</v>
      </c>
      <c r="D3416" s="5" t="s">
        <v>3583</v>
      </c>
      <c r="E3416" s="5" t="s">
        <v>3584</v>
      </c>
      <c r="F3416" s="5" t="s">
        <v>853</v>
      </c>
      <c r="G3416" s="5" t="s">
        <v>3603</v>
      </c>
      <c r="H3416" s="51">
        <v>0</v>
      </c>
      <c r="I3416" s="22">
        <v>0</v>
      </c>
      <c r="J3416" s="22">
        <v>0</v>
      </c>
      <c r="K3416" s="22">
        <v>578.79</v>
      </c>
      <c r="L3416" s="47">
        <v>1000</v>
      </c>
      <c r="M3416" s="22">
        <v>0</v>
      </c>
      <c r="N3416" s="22">
        <v>0</v>
      </c>
    </row>
    <row r="3417" spans="1:14" hidden="1" x14ac:dyDescent="0.25">
      <c r="A3417" s="5" t="s">
        <v>6558</v>
      </c>
      <c r="B3417" s="5" t="s">
        <v>3586</v>
      </c>
      <c r="C3417" s="5" t="s">
        <v>849</v>
      </c>
      <c r="D3417" s="5" t="s">
        <v>3583</v>
      </c>
      <c r="E3417" s="5" t="s">
        <v>3584</v>
      </c>
      <c r="F3417" s="5" t="s">
        <v>853</v>
      </c>
      <c r="G3417" s="5" t="s">
        <v>3603</v>
      </c>
      <c r="H3417" s="51">
        <v>0</v>
      </c>
      <c r="I3417" s="22">
        <v>0</v>
      </c>
      <c r="J3417" s="22">
        <v>3516.73</v>
      </c>
      <c r="K3417" s="22">
        <v>3463.58</v>
      </c>
      <c r="L3417" s="47">
        <v>1000</v>
      </c>
      <c r="M3417" s="22">
        <v>0</v>
      </c>
      <c r="N3417" s="22">
        <v>0</v>
      </c>
    </row>
    <row r="3418" spans="1:14" hidden="1" x14ac:dyDescent="0.25">
      <c r="A3418" s="5" t="s">
        <v>6559</v>
      </c>
      <c r="B3418" s="5" t="s">
        <v>3582</v>
      </c>
      <c r="C3418" s="5" t="s">
        <v>849</v>
      </c>
      <c r="D3418" s="5" t="s">
        <v>3583</v>
      </c>
      <c r="E3418" s="5" t="s">
        <v>3584</v>
      </c>
      <c r="F3418" s="5" t="s">
        <v>853</v>
      </c>
      <c r="G3418" s="5" t="s">
        <v>3603</v>
      </c>
      <c r="H3418" s="51">
        <v>0</v>
      </c>
      <c r="I3418" s="22">
        <v>0</v>
      </c>
      <c r="J3418" s="22">
        <v>3896</v>
      </c>
      <c r="K3418" s="22">
        <v>3813.17</v>
      </c>
      <c r="L3418" s="47">
        <v>1000</v>
      </c>
      <c r="M3418" s="22">
        <v>0</v>
      </c>
      <c r="N3418" s="22">
        <v>0</v>
      </c>
    </row>
    <row r="3419" spans="1:14" hidden="1" x14ac:dyDescent="0.25">
      <c r="A3419" s="5" t="s">
        <v>6559</v>
      </c>
      <c r="B3419" s="5" t="s">
        <v>3586</v>
      </c>
      <c r="C3419" s="5" t="s">
        <v>849</v>
      </c>
      <c r="D3419" s="5" t="s">
        <v>3583</v>
      </c>
      <c r="E3419" s="5" t="s">
        <v>3584</v>
      </c>
      <c r="F3419" s="5" t="s">
        <v>853</v>
      </c>
      <c r="G3419" s="5" t="s">
        <v>3603</v>
      </c>
      <c r="H3419" s="51">
        <v>0</v>
      </c>
      <c r="I3419" s="22">
        <v>0</v>
      </c>
      <c r="J3419" s="22">
        <v>3872.45</v>
      </c>
      <c r="K3419" s="22">
        <v>3451.55</v>
      </c>
      <c r="L3419" s="47">
        <v>1000</v>
      </c>
      <c r="M3419" s="22">
        <v>0</v>
      </c>
      <c r="N3419" s="22">
        <v>0</v>
      </c>
    </row>
    <row r="3420" spans="1:14" hidden="1" x14ac:dyDescent="0.25">
      <c r="A3420" s="5" t="s">
        <v>6560</v>
      </c>
      <c r="B3420" s="5" t="s">
        <v>3582</v>
      </c>
      <c r="C3420" s="5" t="s">
        <v>849</v>
      </c>
      <c r="D3420" s="5" t="s">
        <v>3583</v>
      </c>
      <c r="E3420" s="5" t="s">
        <v>3584</v>
      </c>
      <c r="F3420" s="5" t="s">
        <v>853</v>
      </c>
      <c r="G3420" s="5" t="s">
        <v>3603</v>
      </c>
      <c r="H3420" s="51">
        <v>0</v>
      </c>
      <c r="I3420" s="22">
        <v>0</v>
      </c>
      <c r="J3420" s="22">
        <v>0</v>
      </c>
      <c r="K3420" s="22">
        <v>470.06</v>
      </c>
      <c r="L3420" s="47">
        <v>1000</v>
      </c>
      <c r="M3420" s="22">
        <v>0</v>
      </c>
      <c r="N3420" s="22">
        <v>0</v>
      </c>
    </row>
    <row r="3421" spans="1:14" hidden="1" x14ac:dyDescent="0.25">
      <c r="A3421" s="5" t="s">
        <v>6560</v>
      </c>
      <c r="B3421" s="5" t="s">
        <v>3586</v>
      </c>
      <c r="C3421" s="5" t="s">
        <v>849</v>
      </c>
      <c r="D3421" s="5" t="s">
        <v>3583</v>
      </c>
      <c r="E3421" s="5" t="s">
        <v>3584</v>
      </c>
      <c r="F3421" s="5" t="s">
        <v>853</v>
      </c>
      <c r="G3421" s="5" t="s">
        <v>3603</v>
      </c>
      <c r="H3421" s="51">
        <v>0</v>
      </c>
      <c r="I3421" s="22">
        <v>0</v>
      </c>
      <c r="J3421" s="22">
        <v>0</v>
      </c>
      <c r="K3421" s="22">
        <v>436.74</v>
      </c>
      <c r="L3421" s="47">
        <v>1000</v>
      </c>
      <c r="M3421" s="22">
        <v>0</v>
      </c>
      <c r="N3421" s="22">
        <v>0</v>
      </c>
    </row>
    <row r="3422" spans="1:14" hidden="1" x14ac:dyDescent="0.25">
      <c r="A3422" s="5" t="s">
        <v>6561</v>
      </c>
      <c r="B3422" s="5" t="s">
        <v>3586</v>
      </c>
      <c r="C3422" s="5" t="s">
        <v>849</v>
      </c>
      <c r="D3422" s="5" t="s">
        <v>3583</v>
      </c>
      <c r="E3422" s="5" t="s">
        <v>3584</v>
      </c>
      <c r="F3422" s="5" t="s">
        <v>853</v>
      </c>
      <c r="G3422" s="5" t="s">
        <v>3588</v>
      </c>
      <c r="H3422" s="51">
        <v>0</v>
      </c>
      <c r="I3422" s="22">
        <v>0</v>
      </c>
      <c r="J3422" s="22">
        <v>68.31</v>
      </c>
      <c r="K3422" s="22">
        <v>73.95</v>
      </c>
      <c r="L3422" s="47">
        <v>1000</v>
      </c>
      <c r="M3422" s="22">
        <v>0</v>
      </c>
      <c r="N3422" s="22">
        <v>0</v>
      </c>
    </row>
    <row r="3423" spans="1:14" hidden="1" x14ac:dyDescent="0.25">
      <c r="A3423" s="5" t="s">
        <v>6562</v>
      </c>
      <c r="B3423" s="5" t="s">
        <v>3582</v>
      </c>
      <c r="C3423" s="5" t="s">
        <v>849</v>
      </c>
      <c r="D3423" s="5" t="s">
        <v>3583</v>
      </c>
      <c r="E3423" s="5" t="s">
        <v>3584</v>
      </c>
      <c r="F3423" s="5" t="s">
        <v>853</v>
      </c>
      <c r="G3423" s="5" t="s">
        <v>3588</v>
      </c>
      <c r="H3423" s="51">
        <v>0</v>
      </c>
      <c r="I3423" s="22">
        <v>0</v>
      </c>
      <c r="J3423" s="22">
        <v>87.43</v>
      </c>
      <c r="K3423" s="22">
        <v>94.98</v>
      </c>
      <c r="L3423" s="47">
        <v>1000</v>
      </c>
      <c r="M3423" s="22">
        <v>0</v>
      </c>
      <c r="N3423" s="22">
        <v>0</v>
      </c>
    </row>
    <row r="3424" spans="1:14" hidden="1" x14ac:dyDescent="0.25">
      <c r="A3424" s="5" t="s">
        <v>6562</v>
      </c>
      <c r="B3424" s="5" t="s">
        <v>3586</v>
      </c>
      <c r="C3424" s="5" t="s">
        <v>849</v>
      </c>
      <c r="D3424" s="5" t="s">
        <v>3583</v>
      </c>
      <c r="E3424" s="5" t="s">
        <v>3584</v>
      </c>
      <c r="F3424" s="5" t="s">
        <v>853</v>
      </c>
      <c r="G3424" s="5" t="s">
        <v>3588</v>
      </c>
      <c r="H3424" s="51">
        <v>0</v>
      </c>
      <c r="I3424" s="22">
        <v>0</v>
      </c>
      <c r="J3424" s="22">
        <v>76.83</v>
      </c>
      <c r="K3424" s="22">
        <v>83.46</v>
      </c>
      <c r="L3424" s="47">
        <v>1000</v>
      </c>
      <c r="M3424" s="22">
        <v>0</v>
      </c>
      <c r="N3424" s="22">
        <v>0</v>
      </c>
    </row>
    <row r="3425" spans="1:14" hidden="1" x14ac:dyDescent="0.25">
      <c r="A3425" s="5" t="s">
        <v>6563</v>
      </c>
      <c r="B3425" s="5" t="s">
        <v>3586</v>
      </c>
      <c r="C3425" s="5" t="s">
        <v>849</v>
      </c>
      <c r="D3425" s="5" t="s">
        <v>3583</v>
      </c>
      <c r="E3425" s="5" t="s">
        <v>3584</v>
      </c>
      <c r="F3425" s="5" t="s">
        <v>853</v>
      </c>
      <c r="G3425" s="5" t="s">
        <v>3603</v>
      </c>
      <c r="H3425" s="51">
        <v>0</v>
      </c>
      <c r="I3425" s="22">
        <v>0</v>
      </c>
      <c r="J3425" s="22">
        <v>0</v>
      </c>
      <c r="K3425" s="22">
        <v>399.01</v>
      </c>
      <c r="L3425" s="47">
        <v>1000</v>
      </c>
      <c r="M3425" s="22">
        <v>0</v>
      </c>
      <c r="N3425" s="22">
        <v>0</v>
      </c>
    </row>
    <row r="3426" spans="1:14" hidden="1" x14ac:dyDescent="0.25">
      <c r="A3426" s="5" t="s">
        <v>6564</v>
      </c>
      <c r="B3426" s="5" t="s">
        <v>3582</v>
      </c>
      <c r="C3426" s="5" t="s">
        <v>849</v>
      </c>
      <c r="D3426" s="5" t="s">
        <v>3583</v>
      </c>
      <c r="E3426" s="5" t="s">
        <v>3584</v>
      </c>
      <c r="F3426" s="5" t="s">
        <v>853</v>
      </c>
      <c r="G3426" s="5" t="s">
        <v>3603</v>
      </c>
      <c r="H3426" s="51">
        <v>0</v>
      </c>
      <c r="I3426" s="22">
        <v>0</v>
      </c>
      <c r="J3426" s="22">
        <v>0</v>
      </c>
      <c r="K3426" s="22">
        <v>378.22</v>
      </c>
      <c r="L3426" s="47">
        <v>1000</v>
      </c>
      <c r="M3426" s="22">
        <v>0</v>
      </c>
      <c r="N3426" s="22">
        <v>0</v>
      </c>
    </row>
    <row r="3427" spans="1:14" hidden="1" x14ac:dyDescent="0.25">
      <c r="A3427" s="5" t="s">
        <v>6565</v>
      </c>
      <c r="B3427" s="5" t="s">
        <v>3586</v>
      </c>
      <c r="C3427" s="5" t="s">
        <v>849</v>
      </c>
      <c r="D3427" s="5" t="s">
        <v>3583</v>
      </c>
      <c r="E3427" s="5" t="s">
        <v>3584</v>
      </c>
      <c r="F3427" s="5" t="s">
        <v>853</v>
      </c>
      <c r="G3427" s="5" t="s">
        <v>3603</v>
      </c>
      <c r="H3427" s="51">
        <v>0</v>
      </c>
      <c r="I3427" s="22">
        <v>0</v>
      </c>
      <c r="J3427" s="22">
        <v>3368.24</v>
      </c>
      <c r="K3427" s="22">
        <v>3703.53</v>
      </c>
      <c r="L3427" s="47">
        <v>1000</v>
      </c>
      <c r="M3427" s="22">
        <v>0</v>
      </c>
      <c r="N3427" s="22">
        <v>0</v>
      </c>
    </row>
    <row r="3428" spans="1:14" hidden="1" x14ac:dyDescent="0.25">
      <c r="A3428" s="5" t="s">
        <v>6566</v>
      </c>
      <c r="B3428" s="5" t="s">
        <v>3586</v>
      </c>
      <c r="C3428" s="5" t="s">
        <v>849</v>
      </c>
      <c r="D3428" s="5" t="s">
        <v>3583</v>
      </c>
      <c r="E3428" s="5" t="s">
        <v>3584</v>
      </c>
      <c r="F3428" s="5" t="s">
        <v>853</v>
      </c>
      <c r="G3428" s="5" t="s">
        <v>3603</v>
      </c>
      <c r="H3428" s="51">
        <v>0</v>
      </c>
      <c r="I3428" s="22">
        <v>0</v>
      </c>
      <c r="J3428" s="22">
        <v>0</v>
      </c>
      <c r="K3428" s="22">
        <v>403.19</v>
      </c>
      <c r="L3428" s="47">
        <v>1000</v>
      </c>
      <c r="M3428" s="22">
        <v>0</v>
      </c>
      <c r="N3428" s="22">
        <v>0</v>
      </c>
    </row>
    <row r="3429" spans="1:14" hidden="1" x14ac:dyDescent="0.25">
      <c r="A3429" s="5" t="s">
        <v>6567</v>
      </c>
      <c r="B3429" s="5" t="s">
        <v>3586</v>
      </c>
      <c r="C3429" s="5" t="s">
        <v>849</v>
      </c>
      <c r="D3429" s="5" t="s">
        <v>3583</v>
      </c>
      <c r="E3429" s="5" t="s">
        <v>3584</v>
      </c>
      <c r="F3429" s="5" t="s">
        <v>853</v>
      </c>
      <c r="G3429" s="5" t="s">
        <v>3603</v>
      </c>
      <c r="H3429" s="51">
        <v>0</v>
      </c>
      <c r="I3429" s="22">
        <v>0</v>
      </c>
      <c r="J3429" s="22">
        <v>0</v>
      </c>
      <c r="K3429" s="22">
        <v>968.54</v>
      </c>
      <c r="L3429" s="47">
        <v>1000</v>
      </c>
      <c r="M3429" s="22">
        <v>0</v>
      </c>
      <c r="N3429" s="22">
        <v>0</v>
      </c>
    </row>
    <row r="3430" spans="1:14" hidden="1" x14ac:dyDescent="0.25">
      <c r="A3430" s="5" t="s">
        <v>6568</v>
      </c>
      <c r="B3430" s="5" t="s">
        <v>3586</v>
      </c>
      <c r="C3430" s="5" t="s">
        <v>849</v>
      </c>
      <c r="D3430" s="5" t="s">
        <v>3583</v>
      </c>
      <c r="E3430" s="5" t="s">
        <v>3584</v>
      </c>
      <c r="F3430" s="5" t="s">
        <v>853</v>
      </c>
      <c r="G3430" s="5" t="s">
        <v>3603</v>
      </c>
      <c r="H3430" s="51">
        <v>0</v>
      </c>
      <c r="I3430" s="22">
        <v>0</v>
      </c>
      <c r="J3430" s="22">
        <v>0</v>
      </c>
      <c r="K3430" s="22">
        <v>1151.23</v>
      </c>
      <c r="L3430" s="47">
        <v>1000</v>
      </c>
      <c r="M3430" s="22">
        <v>0</v>
      </c>
      <c r="N3430" s="22">
        <v>0</v>
      </c>
    </row>
    <row r="3431" spans="1:14" hidden="1" x14ac:dyDescent="0.25">
      <c r="A3431" s="5" t="s">
        <v>6569</v>
      </c>
      <c r="B3431" s="5" t="s">
        <v>3586</v>
      </c>
      <c r="C3431" s="5" t="s">
        <v>849</v>
      </c>
      <c r="D3431" s="5" t="s">
        <v>3583</v>
      </c>
      <c r="E3431" s="5" t="s">
        <v>3584</v>
      </c>
      <c r="F3431" s="5" t="s">
        <v>853</v>
      </c>
      <c r="G3431" s="5" t="s">
        <v>3603</v>
      </c>
      <c r="H3431" s="51">
        <v>0</v>
      </c>
      <c r="I3431" s="22">
        <v>0</v>
      </c>
      <c r="J3431" s="22">
        <v>0</v>
      </c>
      <c r="K3431" s="22">
        <v>487.18</v>
      </c>
      <c r="L3431" s="47">
        <v>1000</v>
      </c>
      <c r="M3431" s="22">
        <v>0</v>
      </c>
      <c r="N3431" s="22">
        <v>0</v>
      </c>
    </row>
    <row r="3432" spans="1:14" x14ac:dyDescent="0.25">
      <c r="A3432" s="5" t="s">
        <v>6570</v>
      </c>
      <c r="B3432" s="5" t="s">
        <v>3590</v>
      </c>
      <c r="C3432" s="5" t="s">
        <v>849</v>
      </c>
      <c r="D3432" s="5" t="s">
        <v>3583</v>
      </c>
      <c r="E3432" s="5" t="s">
        <v>3584</v>
      </c>
      <c r="F3432" s="5" t="s">
        <v>853</v>
      </c>
      <c r="G3432" s="5" t="s">
        <v>3585</v>
      </c>
      <c r="H3432" s="51">
        <v>0</v>
      </c>
      <c r="I3432" s="22">
        <v>0</v>
      </c>
      <c r="J3432" s="22">
        <v>45543.55</v>
      </c>
      <c r="K3432" s="22">
        <v>49476.77</v>
      </c>
      <c r="L3432" s="47">
        <v>1000</v>
      </c>
      <c r="M3432" s="22">
        <v>0</v>
      </c>
      <c r="N3432" s="22">
        <v>0</v>
      </c>
    </row>
    <row r="3433" spans="1:14" x14ac:dyDescent="0.25">
      <c r="A3433" s="5" t="s">
        <v>6571</v>
      </c>
      <c r="B3433" s="5" t="s">
        <v>3590</v>
      </c>
      <c r="C3433" s="5" t="s">
        <v>849</v>
      </c>
      <c r="D3433" s="5" t="s">
        <v>3583</v>
      </c>
      <c r="E3433" s="5" t="s">
        <v>3584</v>
      </c>
      <c r="F3433" s="5" t="s">
        <v>853</v>
      </c>
      <c r="G3433" s="5" t="s">
        <v>3585</v>
      </c>
      <c r="H3433" s="51">
        <v>0</v>
      </c>
      <c r="I3433" s="22">
        <v>0</v>
      </c>
      <c r="J3433" s="22">
        <v>15094.82</v>
      </c>
      <c r="K3433" s="22">
        <v>16398.43</v>
      </c>
      <c r="L3433" s="47">
        <v>1000</v>
      </c>
      <c r="M3433" s="22">
        <v>0</v>
      </c>
      <c r="N3433" s="22">
        <v>0</v>
      </c>
    </row>
    <row r="3434" spans="1:14" hidden="1" x14ac:dyDescent="0.25">
      <c r="A3434" s="5" t="s">
        <v>6572</v>
      </c>
      <c r="B3434" s="5" t="s">
        <v>3606</v>
      </c>
      <c r="C3434" s="5" t="s">
        <v>849</v>
      </c>
      <c r="D3434" s="5" t="s">
        <v>3583</v>
      </c>
      <c r="E3434" s="5" t="s">
        <v>3584</v>
      </c>
      <c r="F3434" s="5" t="s">
        <v>853</v>
      </c>
      <c r="G3434" s="5" t="s">
        <v>3588</v>
      </c>
      <c r="H3434" s="51">
        <v>0</v>
      </c>
      <c r="I3434" s="22">
        <v>0</v>
      </c>
      <c r="J3434" s="22">
        <v>271.60000000000002</v>
      </c>
      <c r="K3434" s="22">
        <v>278.12</v>
      </c>
      <c r="L3434" s="47">
        <v>1000</v>
      </c>
      <c r="M3434" s="22">
        <v>0</v>
      </c>
      <c r="N3434" s="22">
        <v>0</v>
      </c>
    </row>
    <row r="3435" spans="1:14" hidden="1" x14ac:dyDescent="0.25">
      <c r="A3435" s="5" t="s">
        <v>6573</v>
      </c>
      <c r="B3435" s="5" t="s">
        <v>3596</v>
      </c>
      <c r="C3435" s="5" t="s">
        <v>849</v>
      </c>
      <c r="D3435" s="5" t="s">
        <v>3583</v>
      </c>
      <c r="E3435" s="5" t="s">
        <v>3584</v>
      </c>
      <c r="F3435" s="5" t="s">
        <v>853</v>
      </c>
      <c r="G3435" s="5" t="s">
        <v>3588</v>
      </c>
      <c r="H3435" s="51">
        <v>0</v>
      </c>
      <c r="I3435" s="22">
        <v>0</v>
      </c>
      <c r="J3435" s="22">
        <v>742.32</v>
      </c>
      <c r="K3435" s="22">
        <v>806.43</v>
      </c>
      <c r="L3435" s="47">
        <v>1000</v>
      </c>
      <c r="M3435" s="22">
        <v>0</v>
      </c>
      <c r="N3435" s="22">
        <v>0</v>
      </c>
    </row>
    <row r="3436" spans="1:14" hidden="1" x14ac:dyDescent="0.25">
      <c r="A3436" s="5" t="s">
        <v>6574</v>
      </c>
      <c r="B3436" s="5" t="s">
        <v>3596</v>
      </c>
      <c r="C3436" s="5" t="s">
        <v>849</v>
      </c>
      <c r="D3436" s="5" t="s">
        <v>3583</v>
      </c>
      <c r="E3436" s="5" t="s">
        <v>3584</v>
      </c>
      <c r="F3436" s="5" t="s">
        <v>853</v>
      </c>
      <c r="G3436" s="5" t="s">
        <v>3588</v>
      </c>
      <c r="H3436" s="51">
        <v>0</v>
      </c>
      <c r="I3436" s="22">
        <v>0</v>
      </c>
      <c r="J3436" s="22">
        <v>436.51</v>
      </c>
      <c r="K3436" s="22">
        <v>474.21</v>
      </c>
      <c r="L3436" s="47">
        <v>1000</v>
      </c>
      <c r="M3436" s="22">
        <v>0</v>
      </c>
      <c r="N3436" s="22">
        <v>0</v>
      </c>
    </row>
    <row r="3437" spans="1:14" hidden="1" x14ac:dyDescent="0.25">
      <c r="A3437" s="5" t="s">
        <v>6575</v>
      </c>
      <c r="B3437" s="5" t="s">
        <v>3596</v>
      </c>
      <c r="C3437" s="5" t="s">
        <v>849</v>
      </c>
      <c r="D3437" s="5" t="s">
        <v>3583</v>
      </c>
      <c r="E3437" s="5" t="s">
        <v>3584</v>
      </c>
      <c r="F3437" s="5" t="s">
        <v>853</v>
      </c>
      <c r="G3437" s="5" t="s">
        <v>3603</v>
      </c>
      <c r="H3437" s="51">
        <v>0</v>
      </c>
      <c r="I3437" s="22">
        <v>0</v>
      </c>
      <c r="J3437" s="22">
        <v>0</v>
      </c>
      <c r="K3437" s="22">
        <v>5808.8</v>
      </c>
      <c r="L3437" s="47">
        <v>1000</v>
      </c>
      <c r="M3437" s="22">
        <v>0</v>
      </c>
      <c r="N3437" s="22">
        <v>0</v>
      </c>
    </row>
    <row r="3438" spans="1:14" hidden="1" x14ac:dyDescent="0.25">
      <c r="A3438" s="5" t="s">
        <v>6576</v>
      </c>
      <c r="B3438" s="5" t="s">
        <v>3586</v>
      </c>
      <c r="C3438" s="5" t="s">
        <v>849</v>
      </c>
      <c r="D3438" s="5" t="s">
        <v>3583</v>
      </c>
      <c r="E3438" s="5" t="s">
        <v>3584</v>
      </c>
      <c r="F3438" s="5" t="s">
        <v>853</v>
      </c>
      <c r="G3438" s="5" t="s">
        <v>3603</v>
      </c>
      <c r="H3438" s="51">
        <v>0</v>
      </c>
      <c r="I3438" s="22">
        <v>0</v>
      </c>
      <c r="J3438" s="22">
        <v>0</v>
      </c>
      <c r="K3438" s="22">
        <v>1519.31</v>
      </c>
      <c r="L3438" s="47">
        <v>1000</v>
      </c>
      <c r="M3438" s="22">
        <v>0</v>
      </c>
      <c r="N3438" s="22">
        <v>0</v>
      </c>
    </row>
    <row r="3439" spans="1:14" hidden="1" x14ac:dyDescent="0.25">
      <c r="A3439" s="5" t="s">
        <v>6577</v>
      </c>
      <c r="B3439" s="5" t="s">
        <v>3586</v>
      </c>
      <c r="C3439" s="5" t="s">
        <v>849</v>
      </c>
      <c r="D3439" s="5" t="s">
        <v>3583</v>
      </c>
      <c r="E3439" s="5" t="s">
        <v>3584</v>
      </c>
      <c r="F3439" s="5" t="s">
        <v>853</v>
      </c>
      <c r="G3439" s="5" t="s">
        <v>3588</v>
      </c>
      <c r="H3439" s="51">
        <v>0</v>
      </c>
      <c r="I3439" s="22">
        <v>0</v>
      </c>
      <c r="J3439" s="22">
        <v>228.02</v>
      </c>
      <c r="K3439" s="22">
        <v>247.72</v>
      </c>
      <c r="L3439" s="47">
        <v>1000</v>
      </c>
      <c r="M3439" s="22">
        <v>0</v>
      </c>
      <c r="N3439" s="22">
        <v>0</v>
      </c>
    </row>
    <row r="3440" spans="1:14" hidden="1" x14ac:dyDescent="0.25">
      <c r="A3440" s="5" t="s">
        <v>6578</v>
      </c>
      <c r="B3440" s="5" t="s">
        <v>3582</v>
      </c>
      <c r="C3440" s="5" t="s">
        <v>849</v>
      </c>
      <c r="D3440" s="5" t="s">
        <v>3583</v>
      </c>
      <c r="E3440" s="5" t="s">
        <v>3584</v>
      </c>
      <c r="F3440" s="5" t="s">
        <v>853</v>
      </c>
      <c r="G3440" s="5" t="s">
        <v>3588</v>
      </c>
      <c r="H3440" s="51">
        <v>0</v>
      </c>
      <c r="I3440" s="22">
        <v>0</v>
      </c>
      <c r="J3440" s="22">
        <v>0</v>
      </c>
      <c r="K3440" s="22">
        <v>227.14</v>
      </c>
      <c r="L3440" s="47">
        <v>1000</v>
      </c>
      <c r="M3440" s="22">
        <v>0</v>
      </c>
      <c r="N3440" s="22">
        <v>0</v>
      </c>
    </row>
    <row r="3441" spans="1:14" hidden="1" x14ac:dyDescent="0.25">
      <c r="A3441" s="5" t="s">
        <v>6578</v>
      </c>
      <c r="B3441" s="5" t="s">
        <v>3586</v>
      </c>
      <c r="C3441" s="5" t="s">
        <v>849</v>
      </c>
      <c r="D3441" s="5" t="s">
        <v>3583</v>
      </c>
      <c r="E3441" s="5" t="s">
        <v>3584</v>
      </c>
      <c r="F3441" s="5" t="s">
        <v>853</v>
      </c>
      <c r="G3441" s="5" t="s">
        <v>3588</v>
      </c>
      <c r="H3441" s="51">
        <v>0</v>
      </c>
      <c r="I3441" s="22">
        <v>0</v>
      </c>
      <c r="J3441" s="22">
        <v>243.78</v>
      </c>
      <c r="K3441" s="22">
        <v>264.83</v>
      </c>
      <c r="L3441" s="47">
        <v>1000</v>
      </c>
      <c r="M3441" s="22">
        <v>0</v>
      </c>
      <c r="N3441" s="22">
        <v>0</v>
      </c>
    </row>
    <row r="3442" spans="1:14" hidden="1" x14ac:dyDescent="0.25">
      <c r="A3442" s="5" t="s">
        <v>6579</v>
      </c>
      <c r="B3442" s="5" t="s">
        <v>3586</v>
      </c>
      <c r="C3442" s="5" t="s">
        <v>849</v>
      </c>
      <c r="D3442" s="5" t="s">
        <v>3583</v>
      </c>
      <c r="E3442" s="5" t="s">
        <v>3584</v>
      </c>
      <c r="F3442" s="5" t="s">
        <v>853</v>
      </c>
      <c r="G3442" s="5" t="s">
        <v>3588</v>
      </c>
      <c r="H3442" s="51">
        <v>0</v>
      </c>
      <c r="I3442" s="22">
        <v>0</v>
      </c>
      <c r="J3442" s="22">
        <v>249.79</v>
      </c>
      <c r="K3442" s="22">
        <v>263.45</v>
      </c>
      <c r="L3442" s="47">
        <v>1000</v>
      </c>
      <c r="M3442" s="22">
        <v>0</v>
      </c>
      <c r="N3442" s="22">
        <v>0</v>
      </c>
    </row>
    <row r="3443" spans="1:14" hidden="1" x14ac:dyDescent="0.25">
      <c r="A3443" s="5" t="s">
        <v>6580</v>
      </c>
      <c r="B3443" s="5" t="s">
        <v>3586</v>
      </c>
      <c r="C3443" s="5" t="s">
        <v>849</v>
      </c>
      <c r="D3443" s="5" t="s">
        <v>3583</v>
      </c>
      <c r="E3443" s="5" t="s">
        <v>3584</v>
      </c>
      <c r="F3443" s="5" t="s">
        <v>853</v>
      </c>
      <c r="G3443" s="5" t="s">
        <v>3588</v>
      </c>
      <c r="H3443" s="51">
        <v>0</v>
      </c>
      <c r="I3443" s="22">
        <v>0</v>
      </c>
      <c r="J3443" s="22">
        <v>234.02</v>
      </c>
      <c r="K3443" s="22">
        <v>267.27</v>
      </c>
      <c r="L3443" s="47">
        <v>1000</v>
      </c>
      <c r="M3443" s="22">
        <v>0</v>
      </c>
      <c r="N3443" s="22">
        <v>0</v>
      </c>
    </row>
    <row r="3444" spans="1:14" hidden="1" x14ac:dyDescent="0.25">
      <c r="A3444" s="5" t="s">
        <v>6581</v>
      </c>
      <c r="B3444" s="5" t="s">
        <v>3596</v>
      </c>
      <c r="C3444" s="5" t="s">
        <v>849</v>
      </c>
      <c r="D3444" s="5" t="s">
        <v>3583</v>
      </c>
      <c r="E3444" s="5" t="s">
        <v>3584</v>
      </c>
      <c r="F3444" s="5" t="s">
        <v>853</v>
      </c>
      <c r="G3444" s="5" t="s">
        <v>3603</v>
      </c>
      <c r="H3444" s="51">
        <v>0</v>
      </c>
      <c r="I3444" s="22">
        <v>0</v>
      </c>
      <c r="J3444" s="22">
        <v>0</v>
      </c>
      <c r="K3444" s="22">
        <v>2894.73</v>
      </c>
      <c r="L3444" s="47">
        <v>1000</v>
      </c>
      <c r="M3444" s="22">
        <v>0</v>
      </c>
      <c r="N3444" s="22">
        <v>0</v>
      </c>
    </row>
    <row r="3445" spans="1:14" hidden="1" x14ac:dyDescent="0.25">
      <c r="A3445" s="5" t="s">
        <v>6582</v>
      </c>
      <c r="B3445" s="5" t="s">
        <v>3606</v>
      </c>
      <c r="C3445" s="5" t="s">
        <v>849</v>
      </c>
      <c r="D3445" s="5" t="s">
        <v>3583</v>
      </c>
      <c r="E3445" s="5" t="s">
        <v>3584</v>
      </c>
      <c r="F3445" s="5" t="s">
        <v>853</v>
      </c>
      <c r="G3445" s="5" t="s">
        <v>3588</v>
      </c>
      <c r="H3445" s="51">
        <v>0</v>
      </c>
      <c r="I3445" s="22">
        <v>0</v>
      </c>
      <c r="J3445" s="22">
        <v>41.6</v>
      </c>
      <c r="K3445" s="22">
        <v>45.2</v>
      </c>
      <c r="L3445" s="47">
        <v>1000</v>
      </c>
      <c r="M3445" s="22">
        <v>0</v>
      </c>
      <c r="N3445" s="22">
        <v>0</v>
      </c>
    </row>
    <row r="3446" spans="1:14" hidden="1" x14ac:dyDescent="0.25">
      <c r="A3446" s="5" t="s">
        <v>6583</v>
      </c>
      <c r="B3446" s="5" t="s">
        <v>3596</v>
      </c>
      <c r="C3446" s="5" t="s">
        <v>849</v>
      </c>
      <c r="D3446" s="5" t="s">
        <v>3583</v>
      </c>
      <c r="E3446" s="5" t="s">
        <v>3584</v>
      </c>
      <c r="F3446" s="5" t="s">
        <v>851</v>
      </c>
      <c r="G3446" s="5" t="s">
        <v>3588</v>
      </c>
      <c r="H3446" s="51">
        <v>10630</v>
      </c>
      <c r="I3446" s="22">
        <v>5453.32</v>
      </c>
      <c r="J3446" s="22">
        <v>513.01</v>
      </c>
      <c r="K3446" s="22">
        <v>486.01</v>
      </c>
      <c r="L3446" s="47">
        <v>1000</v>
      </c>
      <c r="M3446" s="22">
        <v>5453.32</v>
      </c>
      <c r="N3446" s="22">
        <v>0</v>
      </c>
    </row>
    <row r="3447" spans="1:14" hidden="1" x14ac:dyDescent="0.25">
      <c r="A3447" s="5" t="s">
        <v>6584</v>
      </c>
      <c r="B3447" s="5" t="s">
        <v>3582</v>
      </c>
      <c r="C3447" s="5" t="s">
        <v>849</v>
      </c>
      <c r="D3447" s="5" t="s">
        <v>3583</v>
      </c>
      <c r="E3447" s="5" t="s">
        <v>3584</v>
      </c>
      <c r="F3447" s="5" t="s">
        <v>853</v>
      </c>
      <c r="G3447" s="5" t="s">
        <v>3588</v>
      </c>
      <c r="H3447" s="51">
        <v>0</v>
      </c>
      <c r="I3447" s="22">
        <v>0</v>
      </c>
      <c r="J3447" s="22">
        <v>117.47</v>
      </c>
      <c r="K3447" s="22">
        <v>127.61</v>
      </c>
      <c r="L3447" s="47">
        <v>1000</v>
      </c>
      <c r="M3447" s="22">
        <v>0</v>
      </c>
      <c r="N3447" s="22">
        <v>0</v>
      </c>
    </row>
    <row r="3448" spans="1:14" hidden="1" x14ac:dyDescent="0.25">
      <c r="A3448" s="5" t="s">
        <v>6584</v>
      </c>
      <c r="B3448" s="5" t="s">
        <v>3586</v>
      </c>
      <c r="C3448" s="5" t="s">
        <v>849</v>
      </c>
      <c r="D3448" s="5" t="s">
        <v>3583</v>
      </c>
      <c r="E3448" s="5" t="s">
        <v>3584</v>
      </c>
      <c r="F3448" s="5" t="s">
        <v>851</v>
      </c>
      <c r="G3448" s="5" t="s">
        <v>3588</v>
      </c>
      <c r="H3448" s="51">
        <v>2527200</v>
      </c>
      <c r="I3448" s="22">
        <v>289736.76</v>
      </c>
      <c r="J3448" s="22">
        <v>114.65</v>
      </c>
      <c r="K3448" s="22">
        <v>113.96</v>
      </c>
      <c r="L3448" s="47">
        <v>1000</v>
      </c>
      <c r="M3448" s="22">
        <v>289736.76</v>
      </c>
      <c r="N3448" s="22">
        <v>0</v>
      </c>
    </row>
    <row r="3449" spans="1:14" hidden="1" x14ac:dyDescent="0.25">
      <c r="A3449" s="5" t="s">
        <v>6585</v>
      </c>
      <c r="B3449" s="5" t="s">
        <v>3586</v>
      </c>
      <c r="C3449" s="5" t="s">
        <v>849</v>
      </c>
      <c r="D3449" s="5" t="s">
        <v>3583</v>
      </c>
      <c r="E3449" s="5" t="s">
        <v>3584</v>
      </c>
      <c r="F3449" s="5" t="s">
        <v>853</v>
      </c>
      <c r="G3449" s="5" t="s">
        <v>3588</v>
      </c>
      <c r="H3449" s="51">
        <v>0</v>
      </c>
      <c r="I3449" s="22">
        <v>0</v>
      </c>
      <c r="J3449" s="22">
        <v>267.39999999999998</v>
      </c>
      <c r="K3449" s="22">
        <v>290.49</v>
      </c>
      <c r="L3449" s="47">
        <v>1000</v>
      </c>
      <c r="M3449" s="22">
        <v>0</v>
      </c>
      <c r="N3449" s="22">
        <v>0</v>
      </c>
    </row>
    <row r="3450" spans="1:14" hidden="1" x14ac:dyDescent="0.25">
      <c r="A3450" s="5" t="s">
        <v>6586</v>
      </c>
      <c r="B3450" s="5" t="s">
        <v>3586</v>
      </c>
      <c r="C3450" s="5" t="s">
        <v>849</v>
      </c>
      <c r="D3450" s="5" t="s">
        <v>3583</v>
      </c>
      <c r="E3450" s="5" t="s">
        <v>3584</v>
      </c>
      <c r="F3450" s="5" t="s">
        <v>853</v>
      </c>
      <c r="G3450" s="5" t="s">
        <v>3588</v>
      </c>
      <c r="H3450" s="51">
        <v>0</v>
      </c>
      <c r="I3450" s="22">
        <v>0</v>
      </c>
      <c r="J3450" s="22">
        <v>298.69</v>
      </c>
      <c r="K3450" s="22">
        <v>324.49</v>
      </c>
      <c r="L3450" s="47">
        <v>1000</v>
      </c>
      <c r="M3450" s="22">
        <v>0</v>
      </c>
      <c r="N3450" s="22">
        <v>0</v>
      </c>
    </row>
    <row r="3451" spans="1:14" hidden="1" x14ac:dyDescent="0.25">
      <c r="A3451" s="5" t="s">
        <v>6587</v>
      </c>
      <c r="B3451" s="5" t="s">
        <v>3586</v>
      </c>
      <c r="C3451" s="5" t="s">
        <v>849</v>
      </c>
      <c r="D3451" s="5" t="s">
        <v>3583</v>
      </c>
      <c r="E3451" s="5" t="s">
        <v>3584</v>
      </c>
      <c r="F3451" s="5" t="s">
        <v>853</v>
      </c>
      <c r="G3451" s="5" t="s">
        <v>3588</v>
      </c>
      <c r="H3451" s="51">
        <v>0</v>
      </c>
      <c r="I3451" s="22">
        <v>0</v>
      </c>
      <c r="J3451" s="22">
        <v>282.39999999999998</v>
      </c>
      <c r="K3451" s="22">
        <v>306.79000000000002</v>
      </c>
      <c r="L3451" s="47">
        <v>1000</v>
      </c>
      <c r="M3451" s="22">
        <v>0</v>
      </c>
      <c r="N3451" s="22">
        <v>0</v>
      </c>
    </row>
    <row r="3452" spans="1:14" hidden="1" x14ac:dyDescent="0.25">
      <c r="A3452" s="5" t="s">
        <v>6588</v>
      </c>
      <c r="B3452" s="5" t="s">
        <v>3586</v>
      </c>
      <c r="C3452" s="5" t="s">
        <v>849</v>
      </c>
      <c r="D3452" s="5" t="s">
        <v>3583</v>
      </c>
      <c r="E3452" s="5" t="s">
        <v>3584</v>
      </c>
      <c r="F3452" s="5" t="s">
        <v>853</v>
      </c>
      <c r="G3452" s="5" t="s">
        <v>3588</v>
      </c>
      <c r="H3452" s="51">
        <v>0</v>
      </c>
      <c r="I3452" s="22">
        <v>0</v>
      </c>
      <c r="J3452" s="22">
        <v>265.25</v>
      </c>
      <c r="K3452" s="22">
        <v>288.16000000000003</v>
      </c>
      <c r="L3452" s="47">
        <v>1000</v>
      </c>
      <c r="M3452" s="22">
        <v>0</v>
      </c>
      <c r="N3452" s="22">
        <v>0</v>
      </c>
    </row>
    <row r="3453" spans="1:14" hidden="1" x14ac:dyDescent="0.25">
      <c r="A3453" s="5" t="s">
        <v>6589</v>
      </c>
      <c r="B3453" s="5" t="s">
        <v>3586</v>
      </c>
      <c r="C3453" s="5" t="s">
        <v>849</v>
      </c>
      <c r="D3453" s="5" t="s">
        <v>3583</v>
      </c>
      <c r="E3453" s="5" t="s">
        <v>3584</v>
      </c>
      <c r="F3453" s="5" t="s">
        <v>853</v>
      </c>
      <c r="G3453" s="5" t="s">
        <v>3603</v>
      </c>
      <c r="H3453" s="51">
        <v>0</v>
      </c>
      <c r="I3453" s="22">
        <v>0</v>
      </c>
      <c r="J3453" s="22">
        <v>0</v>
      </c>
      <c r="K3453" s="22">
        <v>573.84</v>
      </c>
      <c r="L3453" s="47">
        <v>1000</v>
      </c>
      <c r="M3453" s="22">
        <v>0</v>
      </c>
      <c r="N3453" s="22">
        <v>0</v>
      </c>
    </row>
    <row r="3454" spans="1:14" hidden="1" x14ac:dyDescent="0.25">
      <c r="A3454" s="5" t="s">
        <v>6590</v>
      </c>
      <c r="B3454" s="5" t="s">
        <v>3586</v>
      </c>
      <c r="C3454" s="5" t="s">
        <v>849</v>
      </c>
      <c r="D3454" s="5" t="s">
        <v>3583</v>
      </c>
      <c r="E3454" s="5" t="s">
        <v>3584</v>
      </c>
      <c r="F3454" s="5" t="s">
        <v>853</v>
      </c>
      <c r="G3454" s="5" t="s">
        <v>3603</v>
      </c>
      <c r="H3454" s="51">
        <v>0</v>
      </c>
      <c r="I3454" s="22">
        <v>0</v>
      </c>
      <c r="J3454" s="22">
        <v>0</v>
      </c>
      <c r="K3454" s="22">
        <v>640.85</v>
      </c>
      <c r="L3454" s="47">
        <v>1000</v>
      </c>
      <c r="M3454" s="22">
        <v>0</v>
      </c>
      <c r="N3454" s="22">
        <v>0</v>
      </c>
    </row>
    <row r="3455" spans="1:14" hidden="1" x14ac:dyDescent="0.25">
      <c r="A3455" s="5" t="s">
        <v>6591</v>
      </c>
      <c r="B3455" s="5" t="s">
        <v>3586</v>
      </c>
      <c r="C3455" s="5" t="s">
        <v>849</v>
      </c>
      <c r="D3455" s="5" t="s">
        <v>3583</v>
      </c>
      <c r="E3455" s="5" t="s">
        <v>3584</v>
      </c>
      <c r="F3455" s="5" t="s">
        <v>853</v>
      </c>
      <c r="G3455" s="5" t="s">
        <v>3588</v>
      </c>
      <c r="H3455" s="51">
        <v>0</v>
      </c>
      <c r="I3455" s="22">
        <v>0</v>
      </c>
      <c r="J3455" s="22">
        <v>265.56</v>
      </c>
      <c r="K3455" s="22">
        <v>288.5</v>
      </c>
      <c r="L3455" s="47">
        <v>1000</v>
      </c>
      <c r="M3455" s="22">
        <v>0</v>
      </c>
      <c r="N3455" s="22">
        <v>0</v>
      </c>
    </row>
    <row r="3456" spans="1:14" hidden="1" x14ac:dyDescent="0.25">
      <c r="A3456" s="5" t="s">
        <v>6592</v>
      </c>
      <c r="B3456" s="5" t="s">
        <v>3586</v>
      </c>
      <c r="C3456" s="5" t="s">
        <v>849</v>
      </c>
      <c r="D3456" s="5" t="s">
        <v>3583</v>
      </c>
      <c r="E3456" s="5" t="s">
        <v>3584</v>
      </c>
      <c r="F3456" s="5" t="s">
        <v>853</v>
      </c>
      <c r="G3456" s="5" t="s">
        <v>3588</v>
      </c>
      <c r="H3456" s="51">
        <v>0</v>
      </c>
      <c r="I3456" s="22">
        <v>0</v>
      </c>
      <c r="J3456" s="22">
        <v>283.04000000000002</v>
      </c>
      <c r="K3456" s="22">
        <v>307.49</v>
      </c>
      <c r="L3456" s="47">
        <v>1000</v>
      </c>
      <c r="M3456" s="22">
        <v>0</v>
      </c>
      <c r="N3456" s="22">
        <v>0</v>
      </c>
    </row>
    <row r="3457" spans="1:14" hidden="1" x14ac:dyDescent="0.25">
      <c r="A3457" s="5" t="s">
        <v>6593</v>
      </c>
      <c r="B3457" s="5" t="s">
        <v>3586</v>
      </c>
      <c r="C3457" s="5" t="s">
        <v>849</v>
      </c>
      <c r="D3457" s="5" t="s">
        <v>3583</v>
      </c>
      <c r="E3457" s="5" t="s">
        <v>3584</v>
      </c>
      <c r="F3457" s="5" t="s">
        <v>853</v>
      </c>
      <c r="G3457" s="5" t="s">
        <v>3588</v>
      </c>
      <c r="H3457" s="51">
        <v>0</v>
      </c>
      <c r="I3457" s="22">
        <v>0</v>
      </c>
      <c r="J3457" s="22">
        <v>46.08</v>
      </c>
      <c r="K3457" s="22">
        <v>50.05</v>
      </c>
      <c r="L3457" s="47">
        <v>1000</v>
      </c>
      <c r="M3457" s="22">
        <v>0</v>
      </c>
      <c r="N3457" s="22">
        <v>0</v>
      </c>
    </row>
    <row r="3458" spans="1:14" hidden="1" x14ac:dyDescent="0.25">
      <c r="A3458" s="5" t="s">
        <v>6594</v>
      </c>
      <c r="B3458" s="5" t="s">
        <v>3586</v>
      </c>
      <c r="C3458" s="5" t="s">
        <v>849</v>
      </c>
      <c r="D3458" s="5" t="s">
        <v>3583</v>
      </c>
      <c r="E3458" s="5" t="s">
        <v>3584</v>
      </c>
      <c r="F3458" s="5" t="s">
        <v>853</v>
      </c>
      <c r="G3458" s="5" t="s">
        <v>3588</v>
      </c>
      <c r="H3458" s="51">
        <v>0</v>
      </c>
      <c r="I3458" s="22">
        <v>0</v>
      </c>
      <c r="J3458" s="22">
        <v>282.39999999999998</v>
      </c>
      <c r="K3458" s="22">
        <v>306.79000000000002</v>
      </c>
      <c r="L3458" s="47">
        <v>1000</v>
      </c>
      <c r="M3458" s="22">
        <v>0</v>
      </c>
      <c r="N3458" s="22">
        <v>0</v>
      </c>
    </row>
    <row r="3459" spans="1:14" hidden="1" x14ac:dyDescent="0.25">
      <c r="A3459" s="5" t="s">
        <v>6595</v>
      </c>
      <c r="B3459" s="5" t="s">
        <v>3586</v>
      </c>
      <c r="C3459" s="5" t="s">
        <v>849</v>
      </c>
      <c r="D3459" s="5" t="s">
        <v>3583</v>
      </c>
      <c r="E3459" s="5" t="s">
        <v>3584</v>
      </c>
      <c r="F3459" s="5" t="s">
        <v>853</v>
      </c>
      <c r="G3459" s="5" t="s">
        <v>3588</v>
      </c>
      <c r="H3459" s="51">
        <v>0</v>
      </c>
      <c r="I3459" s="22">
        <v>0</v>
      </c>
      <c r="J3459" s="22">
        <v>266.07</v>
      </c>
      <c r="K3459" s="22">
        <v>289.04000000000002</v>
      </c>
      <c r="L3459" s="47">
        <v>1000</v>
      </c>
      <c r="M3459" s="22">
        <v>0</v>
      </c>
      <c r="N3459" s="22">
        <v>0</v>
      </c>
    </row>
    <row r="3460" spans="1:14" hidden="1" x14ac:dyDescent="0.25">
      <c r="A3460" s="5" t="s">
        <v>6596</v>
      </c>
      <c r="B3460" s="5" t="s">
        <v>3586</v>
      </c>
      <c r="C3460" s="5" t="s">
        <v>849</v>
      </c>
      <c r="D3460" s="5" t="s">
        <v>3583</v>
      </c>
      <c r="E3460" s="5" t="s">
        <v>3584</v>
      </c>
      <c r="F3460" s="5" t="s">
        <v>853</v>
      </c>
      <c r="G3460" s="5" t="s">
        <v>3588</v>
      </c>
      <c r="H3460" s="51">
        <v>0</v>
      </c>
      <c r="I3460" s="22">
        <v>0</v>
      </c>
      <c r="J3460" s="22">
        <v>464.64</v>
      </c>
      <c r="K3460" s="22">
        <v>504.77</v>
      </c>
      <c r="L3460" s="47">
        <v>1000</v>
      </c>
      <c r="M3460" s="22">
        <v>0</v>
      </c>
      <c r="N3460" s="22">
        <v>0</v>
      </c>
    </row>
    <row r="3461" spans="1:14" hidden="1" x14ac:dyDescent="0.25">
      <c r="A3461" s="5" t="s">
        <v>6597</v>
      </c>
      <c r="B3461" s="5" t="s">
        <v>3592</v>
      </c>
      <c r="C3461" s="5" t="s">
        <v>849</v>
      </c>
      <c r="D3461" s="5" t="s">
        <v>3583</v>
      </c>
      <c r="E3461" s="5" t="s">
        <v>3584</v>
      </c>
      <c r="F3461" s="5" t="s">
        <v>853</v>
      </c>
      <c r="G3461" s="5" t="s">
        <v>3603</v>
      </c>
      <c r="H3461" s="51">
        <v>0</v>
      </c>
      <c r="I3461" s="22">
        <v>0</v>
      </c>
      <c r="J3461" s="22">
        <v>0</v>
      </c>
      <c r="K3461" s="22">
        <v>1150.3900000000001</v>
      </c>
      <c r="L3461" s="47">
        <v>1000</v>
      </c>
      <c r="M3461" s="22">
        <v>0</v>
      </c>
      <c r="N3461" s="22">
        <v>0</v>
      </c>
    </row>
    <row r="3462" spans="1:14" hidden="1" x14ac:dyDescent="0.25">
      <c r="A3462" s="5" t="s">
        <v>6598</v>
      </c>
      <c r="B3462" s="5" t="s">
        <v>3596</v>
      </c>
      <c r="C3462" s="5" t="s">
        <v>849</v>
      </c>
      <c r="D3462" s="5" t="s">
        <v>3583</v>
      </c>
      <c r="E3462" s="5" t="s">
        <v>3584</v>
      </c>
      <c r="F3462" s="5" t="s">
        <v>853</v>
      </c>
      <c r="G3462" s="5" t="s">
        <v>3588</v>
      </c>
      <c r="H3462" s="51">
        <v>0</v>
      </c>
      <c r="I3462" s="22">
        <v>0</v>
      </c>
      <c r="J3462" s="22">
        <v>690.95</v>
      </c>
      <c r="K3462" s="22">
        <v>707.53</v>
      </c>
      <c r="L3462" s="47">
        <v>1000</v>
      </c>
      <c r="M3462" s="22">
        <v>0</v>
      </c>
      <c r="N3462" s="22">
        <v>0</v>
      </c>
    </row>
    <row r="3463" spans="1:14" hidden="1" x14ac:dyDescent="0.25">
      <c r="A3463" s="5" t="s">
        <v>6599</v>
      </c>
      <c r="B3463" s="5" t="s">
        <v>3596</v>
      </c>
      <c r="C3463" s="5" t="s">
        <v>849</v>
      </c>
      <c r="D3463" s="5" t="s">
        <v>3583</v>
      </c>
      <c r="E3463" s="5" t="s">
        <v>3584</v>
      </c>
      <c r="F3463" s="5" t="s">
        <v>853</v>
      </c>
      <c r="G3463" s="5" t="s">
        <v>3588</v>
      </c>
      <c r="H3463" s="51">
        <v>0</v>
      </c>
      <c r="I3463" s="22">
        <v>0</v>
      </c>
      <c r="J3463" s="22">
        <v>486.17</v>
      </c>
      <c r="K3463" s="22">
        <v>528.16</v>
      </c>
      <c r="L3463" s="47">
        <v>1000</v>
      </c>
      <c r="M3463" s="22">
        <v>0</v>
      </c>
      <c r="N3463" s="22">
        <v>0</v>
      </c>
    </row>
    <row r="3464" spans="1:14" hidden="1" x14ac:dyDescent="0.25">
      <c r="A3464" s="5" t="s">
        <v>6600</v>
      </c>
      <c r="B3464" s="5" t="s">
        <v>3586</v>
      </c>
      <c r="C3464" s="5" t="s">
        <v>849</v>
      </c>
      <c r="D3464" s="5" t="s">
        <v>3583</v>
      </c>
      <c r="E3464" s="5" t="s">
        <v>3584</v>
      </c>
      <c r="F3464" s="5" t="s">
        <v>853</v>
      </c>
      <c r="G3464" s="5" t="s">
        <v>3603</v>
      </c>
      <c r="H3464" s="51">
        <v>0</v>
      </c>
      <c r="I3464" s="22">
        <v>0</v>
      </c>
      <c r="J3464" s="22">
        <v>0</v>
      </c>
      <c r="K3464" s="22">
        <v>9644.2999999999993</v>
      </c>
      <c r="L3464" s="47">
        <v>1000</v>
      </c>
      <c r="M3464" s="22">
        <v>0</v>
      </c>
      <c r="N3464" s="22">
        <v>0</v>
      </c>
    </row>
    <row r="3465" spans="1:14" hidden="1" x14ac:dyDescent="0.25">
      <c r="A3465" s="5" t="s">
        <v>6601</v>
      </c>
      <c r="B3465" s="5" t="s">
        <v>3586</v>
      </c>
      <c r="C3465" s="5" t="s">
        <v>849</v>
      </c>
      <c r="D3465" s="5" t="s">
        <v>3583</v>
      </c>
      <c r="E3465" s="5" t="s">
        <v>3584</v>
      </c>
      <c r="F3465" s="5" t="s">
        <v>853</v>
      </c>
      <c r="G3465" s="5" t="s">
        <v>3603</v>
      </c>
      <c r="H3465" s="51">
        <v>0</v>
      </c>
      <c r="I3465" s="22">
        <v>0</v>
      </c>
      <c r="J3465" s="22">
        <v>0</v>
      </c>
      <c r="K3465" s="22">
        <v>6191.65</v>
      </c>
      <c r="L3465" s="47">
        <v>1000</v>
      </c>
      <c r="M3465" s="22">
        <v>0</v>
      </c>
      <c r="N3465" s="22">
        <v>0</v>
      </c>
    </row>
    <row r="3466" spans="1:14" hidden="1" x14ac:dyDescent="0.25">
      <c r="A3466" s="5" t="s">
        <v>6602</v>
      </c>
      <c r="B3466" s="5" t="s">
        <v>3586</v>
      </c>
      <c r="C3466" s="5" t="s">
        <v>849</v>
      </c>
      <c r="D3466" s="5" t="s">
        <v>3583</v>
      </c>
      <c r="E3466" s="5" t="s">
        <v>3584</v>
      </c>
      <c r="F3466" s="5" t="s">
        <v>853</v>
      </c>
      <c r="G3466" s="5" t="s">
        <v>3603</v>
      </c>
      <c r="H3466" s="51">
        <v>0</v>
      </c>
      <c r="I3466" s="22">
        <v>0</v>
      </c>
      <c r="J3466" s="22">
        <v>0</v>
      </c>
      <c r="K3466" s="22">
        <v>6516.32</v>
      </c>
      <c r="L3466" s="47">
        <v>1000</v>
      </c>
      <c r="M3466" s="22">
        <v>0</v>
      </c>
      <c r="N3466" s="22">
        <v>0</v>
      </c>
    </row>
    <row r="3467" spans="1:14" hidden="1" x14ac:dyDescent="0.25">
      <c r="A3467" s="5" t="s">
        <v>6603</v>
      </c>
      <c r="B3467" s="5" t="s">
        <v>3592</v>
      </c>
      <c r="C3467" s="5" t="s">
        <v>849</v>
      </c>
      <c r="D3467" s="5" t="s">
        <v>3583</v>
      </c>
      <c r="E3467" s="5" t="s">
        <v>3584</v>
      </c>
      <c r="F3467" s="5" t="s">
        <v>853</v>
      </c>
      <c r="G3467" s="5" t="s">
        <v>3588</v>
      </c>
      <c r="H3467" s="51">
        <v>0</v>
      </c>
      <c r="I3467" s="22">
        <v>0</v>
      </c>
      <c r="J3467" s="22">
        <v>44.46</v>
      </c>
      <c r="K3467" s="22">
        <v>48.29</v>
      </c>
      <c r="L3467" s="47">
        <v>1000</v>
      </c>
      <c r="M3467" s="22">
        <v>0</v>
      </c>
      <c r="N3467" s="22">
        <v>0</v>
      </c>
    </row>
    <row r="3468" spans="1:14" hidden="1" x14ac:dyDescent="0.25">
      <c r="A3468" s="5" t="s">
        <v>6604</v>
      </c>
      <c r="B3468" s="5" t="s">
        <v>3592</v>
      </c>
      <c r="C3468" s="5" t="s">
        <v>849</v>
      </c>
      <c r="D3468" s="5" t="s">
        <v>3583</v>
      </c>
      <c r="E3468" s="5" t="s">
        <v>3584</v>
      </c>
      <c r="F3468" s="5" t="s">
        <v>853</v>
      </c>
      <c r="G3468" s="5" t="s">
        <v>3588</v>
      </c>
      <c r="H3468" s="51">
        <v>0</v>
      </c>
      <c r="I3468" s="22">
        <v>0</v>
      </c>
      <c r="J3468" s="22">
        <v>46.07</v>
      </c>
      <c r="K3468" s="22">
        <v>50.04</v>
      </c>
      <c r="L3468" s="47">
        <v>1000</v>
      </c>
      <c r="M3468" s="22">
        <v>0</v>
      </c>
      <c r="N3468" s="22">
        <v>0</v>
      </c>
    </row>
    <row r="3469" spans="1:14" hidden="1" x14ac:dyDescent="0.25">
      <c r="A3469" s="5" t="s">
        <v>6605</v>
      </c>
      <c r="B3469" s="5" t="s">
        <v>3606</v>
      </c>
      <c r="C3469" s="5" t="s">
        <v>849</v>
      </c>
      <c r="D3469" s="5" t="s">
        <v>3583</v>
      </c>
      <c r="E3469" s="5" t="s">
        <v>3584</v>
      </c>
      <c r="F3469" s="5" t="s">
        <v>853</v>
      </c>
      <c r="G3469" s="5" t="s">
        <v>3588</v>
      </c>
      <c r="H3469" s="51">
        <v>0</v>
      </c>
      <c r="I3469" s="22">
        <v>0</v>
      </c>
      <c r="J3469" s="22">
        <v>123.64</v>
      </c>
      <c r="K3469" s="22">
        <v>134.32</v>
      </c>
      <c r="L3469" s="47">
        <v>1000</v>
      </c>
      <c r="M3469" s="22">
        <v>0</v>
      </c>
      <c r="N3469" s="22">
        <v>0</v>
      </c>
    </row>
    <row r="3470" spans="1:14" hidden="1" x14ac:dyDescent="0.25">
      <c r="A3470" s="5" t="s">
        <v>6606</v>
      </c>
      <c r="B3470" s="5" t="s">
        <v>3582</v>
      </c>
      <c r="C3470" s="5" t="s">
        <v>849</v>
      </c>
      <c r="D3470" s="5" t="s">
        <v>3583</v>
      </c>
      <c r="E3470" s="5" t="s">
        <v>3584</v>
      </c>
      <c r="F3470" s="5" t="s">
        <v>853</v>
      </c>
      <c r="G3470" s="5" t="s">
        <v>3588</v>
      </c>
      <c r="H3470" s="51">
        <v>0</v>
      </c>
      <c r="I3470" s="22">
        <v>0</v>
      </c>
      <c r="J3470" s="22">
        <v>64.72</v>
      </c>
      <c r="K3470" s="22">
        <v>70.31</v>
      </c>
      <c r="L3470" s="47">
        <v>1000</v>
      </c>
      <c r="M3470" s="22">
        <v>0</v>
      </c>
      <c r="N3470" s="22">
        <v>0</v>
      </c>
    </row>
    <row r="3471" spans="1:14" hidden="1" x14ac:dyDescent="0.25">
      <c r="A3471" s="5" t="s">
        <v>6607</v>
      </c>
      <c r="B3471" s="5" t="s">
        <v>3582</v>
      </c>
      <c r="C3471" s="5" t="s">
        <v>849</v>
      </c>
      <c r="D3471" s="5" t="s">
        <v>3583</v>
      </c>
      <c r="E3471" s="5" t="s">
        <v>3584</v>
      </c>
      <c r="F3471" s="5" t="s">
        <v>853</v>
      </c>
      <c r="G3471" s="5" t="s">
        <v>3588</v>
      </c>
      <c r="H3471" s="51">
        <v>0</v>
      </c>
      <c r="I3471" s="22">
        <v>0</v>
      </c>
      <c r="J3471" s="22">
        <v>72.95</v>
      </c>
      <c r="K3471" s="22">
        <v>79.25</v>
      </c>
      <c r="L3471" s="47">
        <v>1000</v>
      </c>
      <c r="M3471" s="22">
        <v>0</v>
      </c>
      <c r="N3471" s="22">
        <v>0</v>
      </c>
    </row>
    <row r="3472" spans="1:14" hidden="1" x14ac:dyDescent="0.25">
      <c r="A3472" s="5" t="s">
        <v>6608</v>
      </c>
      <c r="B3472" s="5" t="s">
        <v>3582</v>
      </c>
      <c r="C3472" s="5" t="s">
        <v>849</v>
      </c>
      <c r="D3472" s="5" t="s">
        <v>3583</v>
      </c>
      <c r="E3472" s="5" t="s">
        <v>3584</v>
      </c>
      <c r="F3472" s="5" t="s">
        <v>853</v>
      </c>
      <c r="G3472" s="5" t="s">
        <v>3588</v>
      </c>
      <c r="H3472" s="51">
        <v>0</v>
      </c>
      <c r="I3472" s="22">
        <v>0</v>
      </c>
      <c r="J3472" s="22">
        <v>59.4</v>
      </c>
      <c r="K3472" s="22">
        <v>62.65</v>
      </c>
      <c r="L3472" s="47">
        <v>1000</v>
      </c>
      <c r="M3472" s="22">
        <v>0</v>
      </c>
      <c r="N3472" s="22">
        <v>0</v>
      </c>
    </row>
    <row r="3473" spans="1:14" hidden="1" x14ac:dyDescent="0.25">
      <c r="A3473" s="5" t="s">
        <v>6609</v>
      </c>
      <c r="B3473" s="5" t="s">
        <v>3606</v>
      </c>
      <c r="C3473" s="5" t="s">
        <v>849</v>
      </c>
      <c r="D3473" s="5" t="s">
        <v>3583</v>
      </c>
      <c r="E3473" s="5" t="s">
        <v>3584</v>
      </c>
      <c r="F3473" s="5" t="s">
        <v>853</v>
      </c>
      <c r="G3473" s="5" t="s">
        <v>3588</v>
      </c>
      <c r="H3473" s="51">
        <v>0</v>
      </c>
      <c r="I3473" s="22">
        <v>0</v>
      </c>
      <c r="J3473" s="22">
        <v>271.58999999999997</v>
      </c>
      <c r="K3473" s="22">
        <v>278.11</v>
      </c>
      <c r="L3473" s="47">
        <v>1000</v>
      </c>
      <c r="M3473" s="22">
        <v>0</v>
      </c>
      <c r="N3473" s="22">
        <v>0</v>
      </c>
    </row>
    <row r="3474" spans="1:14" hidden="1" x14ac:dyDescent="0.25">
      <c r="A3474" s="5" t="s">
        <v>6610</v>
      </c>
      <c r="B3474" s="5" t="s">
        <v>3606</v>
      </c>
      <c r="C3474" s="5" t="s">
        <v>849</v>
      </c>
      <c r="D3474" s="5" t="s">
        <v>3583</v>
      </c>
      <c r="E3474" s="5" t="s">
        <v>3584</v>
      </c>
      <c r="F3474" s="5" t="s">
        <v>853</v>
      </c>
      <c r="G3474" s="5" t="s">
        <v>3588</v>
      </c>
      <c r="H3474" s="51">
        <v>0</v>
      </c>
      <c r="I3474" s="22">
        <v>0</v>
      </c>
      <c r="J3474" s="22">
        <v>272.25</v>
      </c>
      <c r="K3474" s="22">
        <v>278.77999999999997</v>
      </c>
      <c r="L3474" s="47">
        <v>1000</v>
      </c>
      <c r="M3474" s="22">
        <v>0</v>
      </c>
      <c r="N3474" s="22">
        <v>0</v>
      </c>
    </row>
    <row r="3475" spans="1:14" hidden="1" x14ac:dyDescent="0.25">
      <c r="A3475" s="5" t="s">
        <v>6611</v>
      </c>
      <c r="B3475" s="5" t="s">
        <v>3586</v>
      </c>
      <c r="C3475" s="5" t="s">
        <v>849</v>
      </c>
      <c r="D3475" s="5" t="s">
        <v>3583</v>
      </c>
      <c r="E3475" s="5" t="s">
        <v>3584</v>
      </c>
      <c r="F3475" s="5" t="s">
        <v>853</v>
      </c>
      <c r="G3475" s="5" t="s">
        <v>3588</v>
      </c>
      <c r="H3475" s="51">
        <v>0</v>
      </c>
      <c r="I3475" s="22">
        <v>0</v>
      </c>
      <c r="J3475" s="22">
        <v>255.32</v>
      </c>
      <c r="K3475" s="22">
        <v>277.37</v>
      </c>
      <c r="L3475" s="47">
        <v>1000</v>
      </c>
      <c r="M3475" s="22">
        <v>0</v>
      </c>
      <c r="N3475" s="22">
        <v>0</v>
      </c>
    </row>
    <row r="3476" spans="1:14" x14ac:dyDescent="0.25">
      <c r="A3476" s="5" t="s">
        <v>6612</v>
      </c>
      <c r="B3476" s="5" t="s">
        <v>3590</v>
      </c>
      <c r="C3476" s="5" t="s">
        <v>849</v>
      </c>
      <c r="D3476" s="5" t="s">
        <v>3583</v>
      </c>
      <c r="E3476" s="5" t="s">
        <v>3584</v>
      </c>
      <c r="F3476" s="5" t="s">
        <v>853</v>
      </c>
      <c r="G3476" s="5" t="s">
        <v>3603</v>
      </c>
      <c r="H3476" s="51">
        <v>0</v>
      </c>
      <c r="I3476" s="22">
        <v>0</v>
      </c>
      <c r="J3476" s="22">
        <v>0</v>
      </c>
      <c r="K3476" s="22">
        <v>723.32</v>
      </c>
      <c r="L3476" s="47">
        <v>1000</v>
      </c>
      <c r="M3476" s="22">
        <v>0</v>
      </c>
      <c r="N3476" s="22">
        <v>0</v>
      </c>
    </row>
    <row r="3477" spans="1:14" hidden="1" x14ac:dyDescent="0.25">
      <c r="A3477" s="5" t="s">
        <v>6613</v>
      </c>
      <c r="B3477" s="5" t="s">
        <v>3586</v>
      </c>
      <c r="C3477" s="5" t="s">
        <v>849</v>
      </c>
      <c r="D3477" s="5" t="s">
        <v>3583</v>
      </c>
      <c r="E3477" s="5" t="s">
        <v>3584</v>
      </c>
      <c r="F3477" s="5" t="s">
        <v>853</v>
      </c>
      <c r="G3477" s="5" t="s">
        <v>3585</v>
      </c>
      <c r="H3477" s="51">
        <v>0</v>
      </c>
      <c r="I3477" s="22">
        <v>0</v>
      </c>
      <c r="J3477" s="22">
        <v>0</v>
      </c>
      <c r="K3477" s="22">
        <v>1680</v>
      </c>
      <c r="L3477" s="47">
        <v>1000</v>
      </c>
      <c r="M3477" s="22">
        <v>0</v>
      </c>
      <c r="N3477" s="22">
        <v>0</v>
      </c>
    </row>
    <row r="3478" spans="1:14" hidden="1" x14ac:dyDescent="0.25">
      <c r="A3478" s="5" t="s">
        <v>6613</v>
      </c>
      <c r="B3478" s="5" t="s">
        <v>3592</v>
      </c>
      <c r="C3478" s="5" t="s">
        <v>849</v>
      </c>
      <c r="D3478" s="5" t="s">
        <v>3583</v>
      </c>
      <c r="E3478" s="5" t="s">
        <v>3584</v>
      </c>
      <c r="F3478" s="5" t="s">
        <v>851</v>
      </c>
      <c r="G3478" s="5" t="s">
        <v>3585</v>
      </c>
      <c r="H3478" s="51">
        <v>80475</v>
      </c>
      <c r="I3478" s="22">
        <v>137284.72</v>
      </c>
      <c r="J3478" s="22">
        <v>1705.93</v>
      </c>
      <c r="K3478" s="22">
        <v>1705.35</v>
      </c>
      <c r="L3478" s="47">
        <v>1000</v>
      </c>
      <c r="M3478" s="22">
        <v>137284.72</v>
      </c>
      <c r="N3478" s="22">
        <v>0</v>
      </c>
    </row>
    <row r="3479" spans="1:14" hidden="1" x14ac:dyDescent="0.25">
      <c r="A3479" s="5" t="s">
        <v>6614</v>
      </c>
      <c r="B3479" s="5" t="s">
        <v>3586</v>
      </c>
      <c r="C3479" s="5" t="s">
        <v>849</v>
      </c>
      <c r="D3479" s="5" t="s">
        <v>3583</v>
      </c>
      <c r="E3479" s="5" t="s">
        <v>3584</v>
      </c>
      <c r="F3479" s="5" t="s">
        <v>853</v>
      </c>
      <c r="G3479" s="5" t="s">
        <v>3588</v>
      </c>
      <c r="H3479" s="51">
        <v>0</v>
      </c>
      <c r="I3479" s="22">
        <v>0</v>
      </c>
      <c r="J3479" s="22">
        <v>268.93</v>
      </c>
      <c r="K3479" s="22">
        <v>292.16000000000003</v>
      </c>
      <c r="L3479" s="47">
        <v>1000</v>
      </c>
      <c r="M3479" s="22">
        <v>0</v>
      </c>
      <c r="N3479" s="22">
        <v>0</v>
      </c>
    </row>
    <row r="3480" spans="1:14" hidden="1" x14ac:dyDescent="0.25">
      <c r="A3480" s="5" t="s">
        <v>6615</v>
      </c>
      <c r="B3480" s="5" t="s">
        <v>3586</v>
      </c>
      <c r="C3480" s="5" t="s">
        <v>849</v>
      </c>
      <c r="D3480" s="5" t="s">
        <v>3583</v>
      </c>
      <c r="E3480" s="5" t="s">
        <v>3584</v>
      </c>
      <c r="F3480" s="5" t="s">
        <v>853</v>
      </c>
      <c r="G3480" s="5" t="s">
        <v>3603</v>
      </c>
      <c r="H3480" s="51">
        <v>0</v>
      </c>
      <c r="I3480" s="22">
        <v>0</v>
      </c>
      <c r="J3480" s="22">
        <v>0</v>
      </c>
      <c r="K3480" s="22">
        <v>817.81</v>
      </c>
      <c r="L3480" s="47">
        <v>1000</v>
      </c>
      <c r="M3480" s="22">
        <v>0</v>
      </c>
      <c r="N3480" s="22">
        <v>0</v>
      </c>
    </row>
    <row r="3481" spans="1:14" hidden="1" x14ac:dyDescent="0.25">
      <c r="A3481" s="5" t="s">
        <v>6616</v>
      </c>
      <c r="B3481" s="5" t="s">
        <v>3586</v>
      </c>
      <c r="C3481" s="5" t="s">
        <v>849</v>
      </c>
      <c r="D3481" s="5" t="s">
        <v>3583</v>
      </c>
      <c r="E3481" s="5" t="s">
        <v>3584</v>
      </c>
      <c r="F3481" s="5" t="s">
        <v>853</v>
      </c>
      <c r="G3481" s="5" t="s">
        <v>3588</v>
      </c>
      <c r="H3481" s="51">
        <v>0</v>
      </c>
      <c r="I3481" s="22">
        <v>0</v>
      </c>
      <c r="J3481" s="22">
        <v>87.78</v>
      </c>
      <c r="K3481" s="22">
        <v>95.35</v>
      </c>
      <c r="L3481" s="47">
        <v>1000</v>
      </c>
      <c r="M3481" s="22">
        <v>0</v>
      </c>
      <c r="N3481" s="22">
        <v>0</v>
      </c>
    </row>
    <row r="3482" spans="1:14" hidden="1" x14ac:dyDescent="0.25">
      <c r="A3482" s="5" t="s">
        <v>6617</v>
      </c>
      <c r="B3482" s="5" t="s">
        <v>3592</v>
      </c>
      <c r="C3482" s="5" t="s">
        <v>849</v>
      </c>
      <c r="D3482" s="5" t="s">
        <v>3583</v>
      </c>
      <c r="E3482" s="5" t="s">
        <v>3584</v>
      </c>
      <c r="F3482" s="5" t="s">
        <v>853</v>
      </c>
      <c r="G3482" s="5" t="s">
        <v>3585</v>
      </c>
      <c r="H3482" s="51">
        <v>0</v>
      </c>
      <c r="I3482" s="22">
        <v>0</v>
      </c>
      <c r="J3482" s="22">
        <v>2002.7</v>
      </c>
      <c r="K3482" s="22">
        <v>2175.65</v>
      </c>
      <c r="L3482" s="47">
        <v>1000</v>
      </c>
      <c r="M3482" s="22">
        <v>0</v>
      </c>
      <c r="N3482" s="22">
        <v>0</v>
      </c>
    </row>
    <row r="3483" spans="1:14" hidden="1" x14ac:dyDescent="0.25">
      <c r="A3483" s="5" t="s">
        <v>6618</v>
      </c>
      <c r="B3483" s="5" t="s">
        <v>3592</v>
      </c>
      <c r="C3483" s="5" t="s">
        <v>849</v>
      </c>
      <c r="D3483" s="5" t="s">
        <v>3583</v>
      </c>
      <c r="E3483" s="5" t="s">
        <v>3584</v>
      </c>
      <c r="F3483" s="5" t="s">
        <v>853</v>
      </c>
      <c r="G3483" s="5" t="s">
        <v>3585</v>
      </c>
      <c r="H3483" s="51">
        <v>0</v>
      </c>
      <c r="I3483" s="22">
        <v>0</v>
      </c>
      <c r="J3483" s="22">
        <v>2210.7800000000002</v>
      </c>
      <c r="K3483" s="22">
        <v>2401.6999999999998</v>
      </c>
      <c r="L3483" s="47">
        <v>1000</v>
      </c>
      <c r="M3483" s="22">
        <v>0</v>
      </c>
      <c r="N3483" s="22">
        <v>0</v>
      </c>
    </row>
    <row r="3484" spans="1:14" hidden="1" x14ac:dyDescent="0.25">
      <c r="A3484" s="5" t="s">
        <v>6619</v>
      </c>
      <c r="B3484" s="5" t="s">
        <v>3586</v>
      </c>
      <c r="C3484" s="5" t="s">
        <v>849</v>
      </c>
      <c r="D3484" s="5" t="s">
        <v>3583</v>
      </c>
      <c r="E3484" s="5" t="s">
        <v>3584</v>
      </c>
      <c r="F3484" s="5" t="s">
        <v>853</v>
      </c>
      <c r="G3484" s="5" t="s">
        <v>3603</v>
      </c>
      <c r="H3484" s="51">
        <v>0</v>
      </c>
      <c r="I3484" s="22">
        <v>0</v>
      </c>
      <c r="J3484" s="22">
        <v>0</v>
      </c>
      <c r="K3484" s="22">
        <v>966.22</v>
      </c>
      <c r="L3484" s="47">
        <v>1000</v>
      </c>
      <c r="M3484" s="22">
        <v>0</v>
      </c>
      <c r="N3484" s="22">
        <v>0</v>
      </c>
    </row>
    <row r="3485" spans="1:14" hidden="1" x14ac:dyDescent="0.25">
      <c r="A3485" s="5" t="s">
        <v>6620</v>
      </c>
      <c r="B3485" s="5" t="s">
        <v>3596</v>
      </c>
      <c r="C3485" s="5" t="s">
        <v>849</v>
      </c>
      <c r="D3485" s="5" t="s">
        <v>3583</v>
      </c>
      <c r="E3485" s="5" t="s">
        <v>3584</v>
      </c>
      <c r="F3485" s="5" t="s">
        <v>853</v>
      </c>
      <c r="G3485" s="5" t="s">
        <v>3588</v>
      </c>
      <c r="H3485" s="51">
        <v>0</v>
      </c>
      <c r="I3485" s="22">
        <v>0</v>
      </c>
      <c r="J3485" s="22">
        <v>572.65</v>
      </c>
      <c r="K3485" s="22">
        <v>622.1</v>
      </c>
      <c r="L3485" s="47">
        <v>1000</v>
      </c>
      <c r="M3485" s="22">
        <v>0</v>
      </c>
      <c r="N3485" s="22">
        <v>0</v>
      </c>
    </row>
    <row r="3486" spans="1:14" hidden="1" x14ac:dyDescent="0.25">
      <c r="A3486" s="5" t="s">
        <v>6621</v>
      </c>
      <c r="B3486" s="5" t="s">
        <v>3596</v>
      </c>
      <c r="C3486" s="5" t="s">
        <v>849</v>
      </c>
      <c r="D3486" s="5" t="s">
        <v>3583</v>
      </c>
      <c r="E3486" s="5" t="s">
        <v>3584</v>
      </c>
      <c r="F3486" s="5" t="s">
        <v>853</v>
      </c>
      <c r="G3486" s="5" t="s">
        <v>3588</v>
      </c>
      <c r="H3486" s="51">
        <v>0</v>
      </c>
      <c r="I3486" s="22">
        <v>0</v>
      </c>
      <c r="J3486" s="22">
        <v>640.1</v>
      </c>
      <c r="K3486" s="22">
        <v>695.38</v>
      </c>
      <c r="L3486" s="47">
        <v>1000</v>
      </c>
      <c r="M3486" s="22">
        <v>0</v>
      </c>
      <c r="N3486" s="22">
        <v>0</v>
      </c>
    </row>
    <row r="3487" spans="1:14" hidden="1" x14ac:dyDescent="0.25">
      <c r="A3487" s="5" t="s">
        <v>6622</v>
      </c>
      <c r="B3487" s="5" t="s">
        <v>3586</v>
      </c>
      <c r="C3487" s="5" t="s">
        <v>849</v>
      </c>
      <c r="D3487" s="5" t="s">
        <v>3583</v>
      </c>
      <c r="E3487" s="5" t="s">
        <v>3584</v>
      </c>
      <c r="F3487" s="5" t="s">
        <v>853</v>
      </c>
      <c r="G3487" s="5" t="s">
        <v>3603</v>
      </c>
      <c r="H3487" s="51">
        <v>0</v>
      </c>
      <c r="I3487" s="22">
        <v>0</v>
      </c>
      <c r="J3487" s="22">
        <v>0</v>
      </c>
      <c r="K3487" s="22">
        <v>471.23</v>
      </c>
      <c r="L3487" s="47">
        <v>1000</v>
      </c>
      <c r="M3487" s="22">
        <v>0</v>
      </c>
      <c r="N3487" s="22">
        <v>0</v>
      </c>
    </row>
    <row r="3488" spans="1:14" hidden="1" x14ac:dyDescent="0.25">
      <c r="A3488" s="5" t="s">
        <v>6623</v>
      </c>
      <c r="B3488" s="5" t="s">
        <v>3582</v>
      </c>
      <c r="C3488" s="5" t="s">
        <v>849</v>
      </c>
      <c r="D3488" s="5" t="s">
        <v>3583</v>
      </c>
      <c r="E3488" s="5" t="s">
        <v>3584</v>
      </c>
      <c r="F3488" s="5" t="s">
        <v>853</v>
      </c>
      <c r="G3488" s="5" t="s">
        <v>3588</v>
      </c>
      <c r="H3488" s="51">
        <v>0</v>
      </c>
      <c r="I3488" s="22">
        <v>0</v>
      </c>
      <c r="J3488" s="22">
        <v>92.2</v>
      </c>
      <c r="K3488" s="22">
        <v>99.86</v>
      </c>
      <c r="L3488" s="47">
        <v>1000</v>
      </c>
      <c r="M3488" s="22">
        <v>0</v>
      </c>
      <c r="N3488" s="22">
        <v>0</v>
      </c>
    </row>
    <row r="3489" spans="1:14" hidden="1" x14ac:dyDescent="0.25">
      <c r="A3489" s="5" t="s">
        <v>6623</v>
      </c>
      <c r="B3489" s="5" t="s">
        <v>3586</v>
      </c>
      <c r="C3489" s="5" t="s">
        <v>849</v>
      </c>
      <c r="D3489" s="5" t="s">
        <v>3583</v>
      </c>
      <c r="E3489" s="5" t="s">
        <v>3584</v>
      </c>
      <c r="F3489" s="5" t="s">
        <v>853</v>
      </c>
      <c r="G3489" s="5" t="s">
        <v>3588</v>
      </c>
      <c r="H3489" s="51">
        <v>0</v>
      </c>
      <c r="I3489" s="22">
        <v>0</v>
      </c>
      <c r="J3489" s="22">
        <v>87.65</v>
      </c>
      <c r="K3489" s="22">
        <v>95.22</v>
      </c>
      <c r="L3489" s="47">
        <v>1000</v>
      </c>
      <c r="M3489" s="22">
        <v>0</v>
      </c>
      <c r="N3489" s="22">
        <v>0</v>
      </c>
    </row>
    <row r="3490" spans="1:14" hidden="1" x14ac:dyDescent="0.25">
      <c r="A3490" s="5" t="s">
        <v>6624</v>
      </c>
      <c r="B3490" s="5" t="s">
        <v>3582</v>
      </c>
      <c r="C3490" s="5" t="s">
        <v>849</v>
      </c>
      <c r="D3490" s="5" t="s">
        <v>3583</v>
      </c>
      <c r="E3490" s="5" t="s">
        <v>3584</v>
      </c>
      <c r="F3490" s="5" t="s">
        <v>853</v>
      </c>
      <c r="G3490" s="5" t="s">
        <v>3603</v>
      </c>
      <c r="H3490" s="51">
        <v>0</v>
      </c>
      <c r="I3490" s="22">
        <v>0</v>
      </c>
      <c r="J3490" s="22">
        <v>0</v>
      </c>
      <c r="K3490" s="22">
        <v>1066.3499999999999</v>
      </c>
      <c r="L3490" s="47">
        <v>1000</v>
      </c>
      <c r="M3490" s="22">
        <v>0</v>
      </c>
      <c r="N3490" s="22">
        <v>0</v>
      </c>
    </row>
    <row r="3491" spans="1:14" hidden="1" x14ac:dyDescent="0.25">
      <c r="A3491" s="5" t="s">
        <v>6624</v>
      </c>
      <c r="B3491" s="5" t="s">
        <v>3586</v>
      </c>
      <c r="C3491" s="5" t="s">
        <v>849</v>
      </c>
      <c r="D3491" s="5" t="s">
        <v>3583</v>
      </c>
      <c r="E3491" s="5" t="s">
        <v>3584</v>
      </c>
      <c r="F3491" s="5" t="s">
        <v>853</v>
      </c>
      <c r="G3491" s="5" t="s">
        <v>3603</v>
      </c>
      <c r="H3491" s="51">
        <v>0</v>
      </c>
      <c r="I3491" s="22">
        <v>0</v>
      </c>
      <c r="J3491" s="22">
        <v>0</v>
      </c>
      <c r="K3491" s="22">
        <v>1073.5899999999999</v>
      </c>
      <c r="L3491" s="47">
        <v>1000</v>
      </c>
      <c r="M3491" s="22">
        <v>0</v>
      </c>
      <c r="N3491" s="22">
        <v>0</v>
      </c>
    </row>
    <row r="3492" spans="1:14" hidden="1" x14ac:dyDescent="0.25">
      <c r="A3492" s="5" t="s">
        <v>6625</v>
      </c>
      <c r="B3492" s="5" t="s">
        <v>3582</v>
      </c>
      <c r="C3492" s="5" t="s">
        <v>849</v>
      </c>
      <c r="D3492" s="5" t="s">
        <v>3583</v>
      </c>
      <c r="E3492" s="5" t="s">
        <v>3584</v>
      </c>
      <c r="F3492" s="5" t="s">
        <v>853</v>
      </c>
      <c r="G3492" s="5" t="s">
        <v>3588</v>
      </c>
      <c r="H3492" s="51">
        <v>0</v>
      </c>
      <c r="I3492" s="22">
        <v>0</v>
      </c>
      <c r="J3492" s="22">
        <v>64.430000000000007</v>
      </c>
      <c r="K3492" s="22">
        <v>69.989999999999995</v>
      </c>
      <c r="L3492" s="47">
        <v>1000</v>
      </c>
      <c r="M3492" s="22">
        <v>0</v>
      </c>
      <c r="N3492" s="22">
        <v>0</v>
      </c>
    </row>
    <row r="3493" spans="1:14" hidden="1" x14ac:dyDescent="0.25">
      <c r="A3493" s="5" t="s">
        <v>6625</v>
      </c>
      <c r="B3493" s="5" t="s">
        <v>3586</v>
      </c>
      <c r="C3493" s="5" t="s">
        <v>849</v>
      </c>
      <c r="D3493" s="5" t="s">
        <v>3583</v>
      </c>
      <c r="E3493" s="5" t="s">
        <v>3584</v>
      </c>
      <c r="F3493" s="5" t="s">
        <v>853</v>
      </c>
      <c r="G3493" s="5" t="s">
        <v>3588</v>
      </c>
      <c r="H3493" s="51">
        <v>0</v>
      </c>
      <c r="I3493" s="22">
        <v>0</v>
      </c>
      <c r="J3493" s="22">
        <v>82.74</v>
      </c>
      <c r="K3493" s="22">
        <v>89.89</v>
      </c>
      <c r="L3493" s="47">
        <v>1000</v>
      </c>
      <c r="M3493" s="22">
        <v>0</v>
      </c>
      <c r="N3493" s="22">
        <v>0</v>
      </c>
    </row>
    <row r="3494" spans="1:14" hidden="1" x14ac:dyDescent="0.25">
      <c r="A3494" s="5" t="s">
        <v>6626</v>
      </c>
      <c r="B3494" s="5" t="s">
        <v>3586</v>
      </c>
      <c r="C3494" s="5" t="s">
        <v>849</v>
      </c>
      <c r="D3494" s="5" t="s">
        <v>3583</v>
      </c>
      <c r="E3494" s="5" t="s">
        <v>3584</v>
      </c>
      <c r="F3494" s="5" t="s">
        <v>853</v>
      </c>
      <c r="G3494" s="5" t="s">
        <v>3603</v>
      </c>
      <c r="H3494" s="51">
        <v>0</v>
      </c>
      <c r="I3494" s="22">
        <v>0</v>
      </c>
      <c r="J3494" s="22">
        <v>0</v>
      </c>
      <c r="K3494" s="22">
        <v>1565.19</v>
      </c>
      <c r="L3494" s="47">
        <v>1000</v>
      </c>
      <c r="M3494" s="22">
        <v>0</v>
      </c>
      <c r="N3494" s="22">
        <v>0</v>
      </c>
    </row>
    <row r="3495" spans="1:14" hidden="1" x14ac:dyDescent="0.25">
      <c r="A3495" s="5" t="s">
        <v>6627</v>
      </c>
      <c r="B3495" s="5" t="s">
        <v>3582</v>
      </c>
      <c r="C3495" s="5" t="s">
        <v>849</v>
      </c>
      <c r="D3495" s="5" t="s">
        <v>3583</v>
      </c>
      <c r="E3495" s="5" t="s">
        <v>3584</v>
      </c>
      <c r="F3495" s="5" t="s">
        <v>853</v>
      </c>
      <c r="G3495" s="5" t="s">
        <v>3603</v>
      </c>
      <c r="H3495" s="51">
        <v>0</v>
      </c>
      <c r="I3495" s="22">
        <v>0</v>
      </c>
      <c r="J3495" s="22">
        <v>0</v>
      </c>
      <c r="K3495" s="22">
        <v>1687.82</v>
      </c>
      <c r="L3495" s="47">
        <v>1000</v>
      </c>
      <c r="M3495" s="22">
        <v>0</v>
      </c>
      <c r="N3495" s="22">
        <v>0</v>
      </c>
    </row>
    <row r="3496" spans="1:14" hidden="1" x14ac:dyDescent="0.25">
      <c r="A3496" s="5" t="s">
        <v>6628</v>
      </c>
      <c r="B3496" s="5" t="s">
        <v>3586</v>
      </c>
      <c r="C3496" s="5" t="s">
        <v>849</v>
      </c>
      <c r="D3496" s="5" t="s">
        <v>3583</v>
      </c>
      <c r="E3496" s="5" t="s">
        <v>3584</v>
      </c>
      <c r="F3496" s="5" t="s">
        <v>853</v>
      </c>
      <c r="G3496" s="5" t="s">
        <v>3588</v>
      </c>
      <c r="H3496" s="51">
        <v>0</v>
      </c>
      <c r="I3496" s="22">
        <v>0</v>
      </c>
      <c r="J3496" s="22">
        <v>92.7</v>
      </c>
      <c r="K3496" s="22">
        <v>100.7</v>
      </c>
      <c r="L3496" s="47">
        <v>1000</v>
      </c>
      <c r="M3496" s="22">
        <v>0</v>
      </c>
      <c r="N3496" s="22">
        <v>0</v>
      </c>
    </row>
    <row r="3497" spans="1:14" hidden="1" x14ac:dyDescent="0.25">
      <c r="A3497" s="5" t="s">
        <v>6629</v>
      </c>
      <c r="B3497" s="5" t="s">
        <v>3582</v>
      </c>
      <c r="C3497" s="5" t="s">
        <v>849</v>
      </c>
      <c r="D3497" s="5" t="s">
        <v>3583</v>
      </c>
      <c r="E3497" s="5" t="s">
        <v>3584</v>
      </c>
      <c r="F3497" s="5" t="s">
        <v>853</v>
      </c>
      <c r="G3497" s="5" t="s">
        <v>3588</v>
      </c>
      <c r="H3497" s="51">
        <v>0</v>
      </c>
      <c r="I3497" s="22">
        <v>0</v>
      </c>
      <c r="J3497" s="22">
        <v>80.209999999999994</v>
      </c>
      <c r="K3497" s="22">
        <v>84.6</v>
      </c>
      <c r="L3497" s="47">
        <v>1000</v>
      </c>
      <c r="M3497" s="22">
        <v>0</v>
      </c>
      <c r="N3497" s="22">
        <v>0</v>
      </c>
    </row>
    <row r="3498" spans="1:14" hidden="1" x14ac:dyDescent="0.25">
      <c r="A3498" s="5" t="s">
        <v>6630</v>
      </c>
      <c r="B3498" s="5" t="s">
        <v>3582</v>
      </c>
      <c r="C3498" s="5" t="s">
        <v>849</v>
      </c>
      <c r="D3498" s="5" t="s">
        <v>3583</v>
      </c>
      <c r="E3498" s="5" t="s">
        <v>3584</v>
      </c>
      <c r="F3498" s="5" t="s">
        <v>853</v>
      </c>
      <c r="G3498" s="5" t="s">
        <v>3588</v>
      </c>
      <c r="H3498" s="51">
        <v>0</v>
      </c>
      <c r="I3498" s="22">
        <v>0</v>
      </c>
      <c r="J3498" s="22">
        <v>87.01</v>
      </c>
      <c r="K3498" s="22">
        <v>91.77</v>
      </c>
      <c r="L3498" s="47">
        <v>1000</v>
      </c>
      <c r="M3498" s="22">
        <v>0</v>
      </c>
      <c r="N3498" s="22">
        <v>0</v>
      </c>
    </row>
    <row r="3499" spans="1:14" hidden="1" x14ac:dyDescent="0.25">
      <c r="A3499" s="5" t="s">
        <v>6631</v>
      </c>
      <c r="B3499" s="5" t="s">
        <v>3582</v>
      </c>
      <c r="C3499" s="5" t="s">
        <v>849</v>
      </c>
      <c r="D3499" s="5" t="s">
        <v>3583</v>
      </c>
      <c r="E3499" s="5" t="s">
        <v>3584</v>
      </c>
      <c r="F3499" s="5" t="s">
        <v>853</v>
      </c>
      <c r="G3499" s="5" t="s">
        <v>3585</v>
      </c>
      <c r="H3499" s="51">
        <v>0</v>
      </c>
      <c r="I3499" s="22">
        <v>0</v>
      </c>
      <c r="J3499" s="22">
        <v>3320.34</v>
      </c>
      <c r="K3499" s="22">
        <v>3607.09</v>
      </c>
      <c r="L3499" s="47">
        <v>1000</v>
      </c>
      <c r="M3499" s="22">
        <v>0</v>
      </c>
      <c r="N3499" s="22">
        <v>0</v>
      </c>
    </row>
    <row r="3500" spans="1:14" hidden="1" x14ac:dyDescent="0.25">
      <c r="A3500" s="5" t="s">
        <v>6631</v>
      </c>
      <c r="B3500" s="5" t="s">
        <v>3586</v>
      </c>
      <c r="C3500" s="5" t="s">
        <v>849</v>
      </c>
      <c r="D3500" s="5" t="s">
        <v>3583</v>
      </c>
      <c r="E3500" s="5" t="s">
        <v>3584</v>
      </c>
      <c r="F3500" s="5" t="s">
        <v>853</v>
      </c>
      <c r="G3500" s="5" t="s">
        <v>3585</v>
      </c>
      <c r="H3500" s="51">
        <v>0</v>
      </c>
      <c r="I3500" s="22">
        <v>0</v>
      </c>
      <c r="J3500" s="22">
        <v>4768.55</v>
      </c>
      <c r="K3500" s="22">
        <v>5029.49</v>
      </c>
      <c r="L3500" s="47">
        <v>1000</v>
      </c>
      <c r="M3500" s="22">
        <v>0</v>
      </c>
      <c r="N3500" s="22">
        <v>0</v>
      </c>
    </row>
    <row r="3501" spans="1:14" hidden="1" x14ac:dyDescent="0.25">
      <c r="A3501" s="5" t="s">
        <v>6632</v>
      </c>
      <c r="B3501" s="5" t="s">
        <v>3582</v>
      </c>
      <c r="C3501" s="5" t="s">
        <v>849</v>
      </c>
      <c r="D3501" s="5" t="s">
        <v>3583</v>
      </c>
      <c r="E3501" s="5" t="s">
        <v>3584</v>
      </c>
      <c r="F3501" s="5" t="s">
        <v>853</v>
      </c>
      <c r="G3501" s="5" t="s">
        <v>3585</v>
      </c>
      <c r="H3501" s="51">
        <v>0</v>
      </c>
      <c r="I3501" s="22">
        <v>0</v>
      </c>
      <c r="J3501" s="22">
        <v>3199.64</v>
      </c>
      <c r="K3501" s="22">
        <v>3475.97</v>
      </c>
      <c r="L3501" s="47">
        <v>1000</v>
      </c>
      <c r="M3501" s="22">
        <v>0</v>
      </c>
      <c r="N3501" s="22">
        <v>0</v>
      </c>
    </row>
    <row r="3502" spans="1:14" hidden="1" x14ac:dyDescent="0.25">
      <c r="A3502" s="5" t="s">
        <v>6632</v>
      </c>
      <c r="B3502" s="5" t="s">
        <v>3586</v>
      </c>
      <c r="C3502" s="5" t="s">
        <v>849</v>
      </c>
      <c r="D3502" s="5" t="s">
        <v>3583</v>
      </c>
      <c r="E3502" s="5" t="s">
        <v>3584</v>
      </c>
      <c r="F3502" s="5" t="s">
        <v>853</v>
      </c>
      <c r="G3502" s="5" t="s">
        <v>3585</v>
      </c>
      <c r="H3502" s="51">
        <v>0</v>
      </c>
      <c r="I3502" s="22">
        <v>0</v>
      </c>
      <c r="J3502" s="22">
        <v>4868.8599999999997</v>
      </c>
      <c r="K3502" s="22">
        <v>5135.29</v>
      </c>
      <c r="L3502" s="47">
        <v>1000</v>
      </c>
      <c r="M3502" s="22">
        <v>0</v>
      </c>
      <c r="N3502" s="22">
        <v>0</v>
      </c>
    </row>
    <row r="3503" spans="1:14" hidden="1" x14ac:dyDescent="0.25">
      <c r="A3503" s="5" t="s">
        <v>6633</v>
      </c>
      <c r="B3503" s="5" t="s">
        <v>3582</v>
      </c>
      <c r="C3503" s="5" t="s">
        <v>849</v>
      </c>
      <c r="D3503" s="5" t="s">
        <v>3583</v>
      </c>
      <c r="E3503" s="5" t="s">
        <v>3584</v>
      </c>
      <c r="F3503" s="5" t="s">
        <v>853</v>
      </c>
      <c r="G3503" s="5" t="s">
        <v>3588</v>
      </c>
      <c r="H3503" s="51">
        <v>0</v>
      </c>
      <c r="I3503" s="22">
        <v>0</v>
      </c>
      <c r="J3503" s="22">
        <v>99.89</v>
      </c>
      <c r="K3503" s="22">
        <v>105.36</v>
      </c>
      <c r="L3503" s="47">
        <v>1000</v>
      </c>
      <c r="M3503" s="22">
        <v>0</v>
      </c>
      <c r="N3503" s="22">
        <v>0</v>
      </c>
    </row>
    <row r="3504" spans="1:14" hidden="1" x14ac:dyDescent="0.25">
      <c r="A3504" s="5" t="s">
        <v>6634</v>
      </c>
      <c r="B3504" s="5" t="s">
        <v>3582</v>
      </c>
      <c r="C3504" s="5" t="s">
        <v>849</v>
      </c>
      <c r="D3504" s="5" t="s">
        <v>3583</v>
      </c>
      <c r="E3504" s="5" t="s">
        <v>3584</v>
      </c>
      <c r="F3504" s="5" t="s">
        <v>853</v>
      </c>
      <c r="G3504" s="5" t="s">
        <v>3603</v>
      </c>
      <c r="H3504" s="51">
        <v>0</v>
      </c>
      <c r="I3504" s="22">
        <v>0</v>
      </c>
      <c r="J3504" s="22">
        <v>0</v>
      </c>
      <c r="K3504" s="22">
        <v>457.18</v>
      </c>
      <c r="L3504" s="47">
        <v>1000</v>
      </c>
      <c r="M3504" s="22">
        <v>0</v>
      </c>
      <c r="N3504" s="22">
        <v>0</v>
      </c>
    </row>
    <row r="3505" spans="1:14" hidden="1" x14ac:dyDescent="0.25">
      <c r="A3505" s="5" t="s">
        <v>6635</v>
      </c>
      <c r="B3505" s="5" t="s">
        <v>3582</v>
      </c>
      <c r="C3505" s="5" t="s">
        <v>849</v>
      </c>
      <c r="D3505" s="5" t="s">
        <v>3583</v>
      </c>
      <c r="E3505" s="5" t="s">
        <v>3584</v>
      </c>
      <c r="F3505" s="5" t="s">
        <v>853</v>
      </c>
      <c r="G3505" s="5" t="s">
        <v>3588</v>
      </c>
      <c r="H3505" s="51">
        <v>0</v>
      </c>
      <c r="I3505" s="22">
        <v>0</v>
      </c>
      <c r="J3505" s="22">
        <v>178.3</v>
      </c>
      <c r="K3505" s="22">
        <v>178.3</v>
      </c>
      <c r="L3505" s="47">
        <v>1000</v>
      </c>
      <c r="M3505" s="22">
        <v>0</v>
      </c>
      <c r="N3505" s="22">
        <v>0</v>
      </c>
    </row>
    <row r="3506" spans="1:14" hidden="1" x14ac:dyDescent="0.25">
      <c r="A3506" s="5" t="s">
        <v>6636</v>
      </c>
      <c r="B3506" s="5" t="s">
        <v>3586</v>
      </c>
      <c r="C3506" s="5" t="s">
        <v>849</v>
      </c>
      <c r="D3506" s="5" t="s">
        <v>3583</v>
      </c>
      <c r="E3506" s="5" t="s">
        <v>3584</v>
      </c>
      <c r="F3506" s="5" t="s">
        <v>853</v>
      </c>
      <c r="G3506" s="5" t="s">
        <v>3603</v>
      </c>
      <c r="H3506" s="51">
        <v>0</v>
      </c>
      <c r="I3506" s="22">
        <v>0</v>
      </c>
      <c r="J3506" s="22">
        <v>0</v>
      </c>
      <c r="K3506" s="22">
        <v>909.3</v>
      </c>
      <c r="L3506" s="47">
        <v>1000</v>
      </c>
      <c r="M3506" s="22">
        <v>0</v>
      </c>
      <c r="N3506" s="22">
        <v>0</v>
      </c>
    </row>
    <row r="3507" spans="1:14" hidden="1" x14ac:dyDescent="0.25">
      <c r="A3507" s="5" t="s">
        <v>6637</v>
      </c>
      <c r="B3507" s="5" t="s">
        <v>3586</v>
      </c>
      <c r="C3507" s="5" t="s">
        <v>849</v>
      </c>
      <c r="D3507" s="5" t="s">
        <v>3583</v>
      </c>
      <c r="E3507" s="5" t="s">
        <v>3584</v>
      </c>
      <c r="F3507" s="5" t="s">
        <v>853</v>
      </c>
      <c r="G3507" s="5" t="s">
        <v>3603</v>
      </c>
      <c r="H3507" s="51">
        <v>0</v>
      </c>
      <c r="I3507" s="22">
        <v>0</v>
      </c>
      <c r="J3507" s="22">
        <v>4442.29</v>
      </c>
      <c r="K3507" s="22">
        <v>6885</v>
      </c>
      <c r="L3507" s="47">
        <v>1000</v>
      </c>
      <c r="M3507" s="22">
        <v>0</v>
      </c>
      <c r="N3507" s="22">
        <v>0</v>
      </c>
    </row>
    <row r="3508" spans="1:14" hidden="1" x14ac:dyDescent="0.25">
      <c r="A3508" s="5" t="s">
        <v>6638</v>
      </c>
      <c r="B3508" s="5" t="s">
        <v>3586</v>
      </c>
      <c r="C3508" s="5" t="s">
        <v>849</v>
      </c>
      <c r="D3508" s="5" t="s">
        <v>3583</v>
      </c>
      <c r="E3508" s="5" t="s">
        <v>3584</v>
      </c>
      <c r="F3508" s="5" t="s">
        <v>853</v>
      </c>
      <c r="G3508" s="5" t="s">
        <v>3603</v>
      </c>
      <c r="H3508" s="51">
        <v>0</v>
      </c>
      <c r="I3508" s="22">
        <v>0</v>
      </c>
      <c r="J3508" s="22">
        <v>0</v>
      </c>
      <c r="K3508" s="22">
        <v>700.76</v>
      </c>
      <c r="L3508" s="47">
        <v>1000</v>
      </c>
      <c r="M3508" s="22">
        <v>0</v>
      </c>
      <c r="N3508" s="22">
        <v>0</v>
      </c>
    </row>
    <row r="3509" spans="1:14" hidden="1" x14ac:dyDescent="0.25">
      <c r="A3509" s="5" t="s">
        <v>6639</v>
      </c>
      <c r="B3509" s="5" t="s">
        <v>3586</v>
      </c>
      <c r="C3509" s="5" t="s">
        <v>849</v>
      </c>
      <c r="D3509" s="5" t="s">
        <v>3583</v>
      </c>
      <c r="E3509" s="5" t="s">
        <v>3584</v>
      </c>
      <c r="F3509" s="5" t="s">
        <v>853</v>
      </c>
      <c r="G3509" s="5" t="s">
        <v>3603</v>
      </c>
      <c r="H3509" s="51">
        <v>0</v>
      </c>
      <c r="I3509" s="22">
        <v>0</v>
      </c>
      <c r="J3509" s="22">
        <v>0</v>
      </c>
      <c r="K3509" s="22">
        <v>14222.87</v>
      </c>
      <c r="L3509" s="47">
        <v>1000</v>
      </c>
      <c r="M3509" s="22">
        <v>0</v>
      </c>
      <c r="N3509" s="22">
        <v>0</v>
      </c>
    </row>
    <row r="3510" spans="1:14" hidden="1" x14ac:dyDescent="0.25">
      <c r="A3510" s="5" t="s">
        <v>6640</v>
      </c>
      <c r="B3510" s="5" t="s">
        <v>3586</v>
      </c>
      <c r="C3510" s="5" t="s">
        <v>849</v>
      </c>
      <c r="D3510" s="5" t="s">
        <v>3583</v>
      </c>
      <c r="E3510" s="5" t="s">
        <v>3584</v>
      </c>
      <c r="F3510" s="5" t="s">
        <v>853</v>
      </c>
      <c r="G3510" s="5" t="s">
        <v>3603</v>
      </c>
      <c r="H3510" s="51">
        <v>0</v>
      </c>
      <c r="I3510" s="22">
        <v>0</v>
      </c>
      <c r="J3510" s="22">
        <v>0</v>
      </c>
      <c r="K3510" s="22">
        <v>7292.03</v>
      </c>
      <c r="L3510" s="47">
        <v>1000</v>
      </c>
      <c r="M3510" s="22">
        <v>0</v>
      </c>
      <c r="N3510" s="22">
        <v>0</v>
      </c>
    </row>
    <row r="3511" spans="1:14" hidden="1" x14ac:dyDescent="0.25">
      <c r="A3511" s="5" t="s">
        <v>6641</v>
      </c>
      <c r="B3511" s="5" t="s">
        <v>3586</v>
      </c>
      <c r="C3511" s="5" t="s">
        <v>849</v>
      </c>
      <c r="D3511" s="5" t="s">
        <v>3583</v>
      </c>
      <c r="E3511" s="5" t="s">
        <v>3584</v>
      </c>
      <c r="F3511" s="5" t="s">
        <v>853</v>
      </c>
      <c r="G3511" s="5" t="s">
        <v>3603</v>
      </c>
      <c r="H3511" s="51">
        <v>0</v>
      </c>
      <c r="I3511" s="22">
        <v>0</v>
      </c>
      <c r="J3511" s="22">
        <v>0</v>
      </c>
      <c r="K3511" s="22">
        <v>5912.23</v>
      </c>
      <c r="L3511" s="47">
        <v>1000</v>
      </c>
      <c r="M3511" s="22">
        <v>0</v>
      </c>
      <c r="N3511" s="22">
        <v>0</v>
      </c>
    </row>
    <row r="3512" spans="1:14" hidden="1" x14ac:dyDescent="0.25">
      <c r="A3512" s="5" t="s">
        <v>6642</v>
      </c>
      <c r="B3512" s="5" t="s">
        <v>3586</v>
      </c>
      <c r="C3512" s="5" t="s">
        <v>849</v>
      </c>
      <c r="D3512" s="5" t="s">
        <v>3583</v>
      </c>
      <c r="E3512" s="5" t="s">
        <v>3584</v>
      </c>
      <c r="F3512" s="5" t="s">
        <v>853</v>
      </c>
      <c r="G3512" s="5" t="s">
        <v>3603</v>
      </c>
      <c r="H3512" s="51">
        <v>0</v>
      </c>
      <c r="I3512" s="22">
        <v>0</v>
      </c>
      <c r="J3512" s="22">
        <v>0</v>
      </c>
      <c r="K3512" s="22">
        <v>7463.26</v>
      </c>
      <c r="L3512" s="47">
        <v>1000</v>
      </c>
      <c r="M3512" s="22">
        <v>0</v>
      </c>
      <c r="N3512" s="22">
        <v>0</v>
      </c>
    </row>
    <row r="3513" spans="1:14" hidden="1" x14ac:dyDescent="0.25">
      <c r="A3513" s="5" t="s">
        <v>6643</v>
      </c>
      <c r="B3513" s="5" t="s">
        <v>3586</v>
      </c>
      <c r="C3513" s="5" t="s">
        <v>849</v>
      </c>
      <c r="D3513" s="5" t="s">
        <v>3583</v>
      </c>
      <c r="E3513" s="5" t="s">
        <v>3584</v>
      </c>
      <c r="F3513" s="5" t="s">
        <v>853</v>
      </c>
      <c r="G3513" s="5" t="s">
        <v>3585</v>
      </c>
      <c r="H3513" s="51">
        <v>0</v>
      </c>
      <c r="I3513" s="22">
        <v>0</v>
      </c>
      <c r="J3513" s="22">
        <v>1590.72</v>
      </c>
      <c r="K3513" s="22">
        <v>1728.09</v>
      </c>
      <c r="L3513" s="47">
        <v>1000</v>
      </c>
      <c r="M3513" s="22">
        <v>0</v>
      </c>
      <c r="N3513" s="22">
        <v>0</v>
      </c>
    </row>
    <row r="3514" spans="1:14" hidden="1" x14ac:dyDescent="0.25">
      <c r="A3514" s="5" t="s">
        <v>6644</v>
      </c>
      <c r="B3514" s="5" t="s">
        <v>3586</v>
      </c>
      <c r="C3514" s="5" t="s">
        <v>849</v>
      </c>
      <c r="D3514" s="5" t="s">
        <v>3583</v>
      </c>
      <c r="E3514" s="5" t="s">
        <v>3584</v>
      </c>
      <c r="F3514" s="5" t="s">
        <v>853</v>
      </c>
      <c r="G3514" s="5" t="s">
        <v>3603</v>
      </c>
      <c r="H3514" s="51">
        <v>0</v>
      </c>
      <c r="I3514" s="22">
        <v>0</v>
      </c>
      <c r="J3514" s="22">
        <v>0</v>
      </c>
      <c r="K3514" s="22">
        <v>767.08</v>
      </c>
      <c r="L3514" s="47">
        <v>1000</v>
      </c>
      <c r="M3514" s="22">
        <v>0</v>
      </c>
      <c r="N3514" s="22">
        <v>0</v>
      </c>
    </row>
    <row r="3515" spans="1:14" hidden="1" x14ac:dyDescent="0.25">
      <c r="A3515" s="5" t="s">
        <v>6645</v>
      </c>
      <c r="B3515" s="5" t="s">
        <v>3582</v>
      </c>
      <c r="C3515" s="5" t="s">
        <v>849</v>
      </c>
      <c r="D3515" s="5" t="s">
        <v>3583</v>
      </c>
      <c r="E3515" s="5" t="s">
        <v>3584</v>
      </c>
      <c r="F3515" s="5" t="s">
        <v>853</v>
      </c>
      <c r="G3515" s="5" t="s">
        <v>3603</v>
      </c>
      <c r="H3515" s="51">
        <v>0</v>
      </c>
      <c r="I3515" s="22">
        <v>0</v>
      </c>
      <c r="J3515" s="22">
        <v>0</v>
      </c>
      <c r="K3515" s="22">
        <v>8839.25</v>
      </c>
      <c r="L3515" s="47">
        <v>1000</v>
      </c>
      <c r="M3515" s="22">
        <v>0</v>
      </c>
      <c r="N3515" s="22">
        <v>0</v>
      </c>
    </row>
    <row r="3516" spans="1:14" hidden="1" x14ac:dyDescent="0.25">
      <c r="A3516" s="5" t="s">
        <v>6645</v>
      </c>
      <c r="B3516" s="5" t="s">
        <v>3586</v>
      </c>
      <c r="C3516" s="5" t="s">
        <v>849</v>
      </c>
      <c r="D3516" s="5" t="s">
        <v>3583</v>
      </c>
      <c r="E3516" s="5" t="s">
        <v>3584</v>
      </c>
      <c r="F3516" s="5" t="s">
        <v>853</v>
      </c>
      <c r="G3516" s="5" t="s">
        <v>3603</v>
      </c>
      <c r="H3516" s="51">
        <v>0</v>
      </c>
      <c r="I3516" s="22">
        <v>0</v>
      </c>
      <c r="J3516" s="22">
        <v>5956.99</v>
      </c>
      <c r="K3516" s="22">
        <v>6345.83</v>
      </c>
      <c r="L3516" s="47">
        <v>1000</v>
      </c>
      <c r="M3516" s="22">
        <v>0</v>
      </c>
      <c r="N3516" s="22">
        <v>0</v>
      </c>
    </row>
    <row r="3517" spans="1:14" hidden="1" x14ac:dyDescent="0.25">
      <c r="A3517" s="5" t="s">
        <v>6646</v>
      </c>
      <c r="B3517" s="5" t="s">
        <v>3586</v>
      </c>
      <c r="C3517" s="5" t="s">
        <v>849</v>
      </c>
      <c r="D3517" s="5" t="s">
        <v>3583</v>
      </c>
      <c r="E3517" s="5" t="s">
        <v>3584</v>
      </c>
      <c r="F3517" s="5" t="s">
        <v>853</v>
      </c>
      <c r="G3517" s="5" t="s">
        <v>3603</v>
      </c>
      <c r="H3517" s="51">
        <v>0</v>
      </c>
      <c r="I3517" s="22">
        <v>0</v>
      </c>
      <c r="J3517" s="22">
        <v>0</v>
      </c>
      <c r="K3517" s="22">
        <v>734.93</v>
      </c>
      <c r="L3517" s="47">
        <v>1000</v>
      </c>
      <c r="M3517" s="22">
        <v>0</v>
      </c>
      <c r="N3517" s="22">
        <v>0</v>
      </c>
    </row>
    <row r="3518" spans="1:14" hidden="1" x14ac:dyDescent="0.25">
      <c r="A3518" s="5" t="s">
        <v>6647</v>
      </c>
      <c r="B3518" s="5" t="s">
        <v>3586</v>
      </c>
      <c r="C3518" s="5" t="s">
        <v>849</v>
      </c>
      <c r="D3518" s="5" t="s">
        <v>3583</v>
      </c>
      <c r="E3518" s="5" t="s">
        <v>3584</v>
      </c>
      <c r="F3518" s="5" t="s">
        <v>853</v>
      </c>
      <c r="G3518" s="5" t="s">
        <v>3603</v>
      </c>
      <c r="H3518" s="51">
        <v>0</v>
      </c>
      <c r="I3518" s="22">
        <v>0</v>
      </c>
      <c r="J3518" s="22">
        <v>0</v>
      </c>
      <c r="K3518" s="22">
        <v>1754.52</v>
      </c>
      <c r="L3518" s="47">
        <v>1000</v>
      </c>
      <c r="M3518" s="22">
        <v>0</v>
      </c>
      <c r="N3518" s="22">
        <v>0</v>
      </c>
    </row>
    <row r="3519" spans="1:14" hidden="1" x14ac:dyDescent="0.25">
      <c r="A3519" s="5" t="s">
        <v>6648</v>
      </c>
      <c r="B3519" s="5" t="s">
        <v>3586</v>
      </c>
      <c r="C3519" s="5" t="s">
        <v>849</v>
      </c>
      <c r="D3519" s="5" t="s">
        <v>3583</v>
      </c>
      <c r="E3519" s="5" t="s">
        <v>3584</v>
      </c>
      <c r="F3519" s="5" t="s">
        <v>853</v>
      </c>
      <c r="G3519" s="5" t="s">
        <v>3588</v>
      </c>
      <c r="H3519" s="51">
        <v>0</v>
      </c>
      <c r="I3519" s="22">
        <v>0</v>
      </c>
      <c r="J3519" s="22">
        <v>1001.57</v>
      </c>
      <c r="K3519" s="22">
        <v>1088.07</v>
      </c>
      <c r="L3519" s="47">
        <v>1000</v>
      </c>
      <c r="M3519" s="22">
        <v>0</v>
      </c>
      <c r="N3519" s="22">
        <v>0</v>
      </c>
    </row>
    <row r="3520" spans="1:14" hidden="1" x14ac:dyDescent="0.25">
      <c r="A3520" s="5" t="s">
        <v>6649</v>
      </c>
      <c r="B3520" s="5" t="s">
        <v>3586</v>
      </c>
      <c r="C3520" s="5" t="s">
        <v>849</v>
      </c>
      <c r="D3520" s="5" t="s">
        <v>3583</v>
      </c>
      <c r="E3520" s="5" t="s">
        <v>3584</v>
      </c>
      <c r="F3520" s="5" t="s">
        <v>853</v>
      </c>
      <c r="G3520" s="5" t="s">
        <v>3588</v>
      </c>
      <c r="H3520" s="51">
        <v>0</v>
      </c>
      <c r="I3520" s="22">
        <v>0</v>
      </c>
      <c r="J3520" s="22">
        <v>672.4</v>
      </c>
      <c r="K3520" s="22">
        <v>730.47</v>
      </c>
      <c r="L3520" s="47">
        <v>1000</v>
      </c>
      <c r="M3520" s="22">
        <v>0</v>
      </c>
      <c r="N3520" s="22">
        <v>0</v>
      </c>
    </row>
    <row r="3521" spans="1:14" x14ac:dyDescent="0.25">
      <c r="A3521" s="5" t="s">
        <v>6650</v>
      </c>
      <c r="B3521" s="5" t="s">
        <v>3590</v>
      </c>
      <c r="C3521" s="5" t="s">
        <v>849</v>
      </c>
      <c r="D3521" s="5" t="s">
        <v>3583</v>
      </c>
      <c r="E3521" s="5" t="s">
        <v>3584</v>
      </c>
      <c r="F3521" s="5" t="s">
        <v>853</v>
      </c>
      <c r="G3521" s="5" t="s">
        <v>3588</v>
      </c>
      <c r="H3521" s="51">
        <v>0</v>
      </c>
      <c r="I3521" s="22">
        <v>0</v>
      </c>
      <c r="J3521" s="22">
        <v>89.57</v>
      </c>
      <c r="K3521" s="22">
        <v>97.31</v>
      </c>
      <c r="L3521" s="47">
        <v>1000</v>
      </c>
      <c r="M3521" s="22">
        <v>0</v>
      </c>
      <c r="N3521" s="22">
        <v>0</v>
      </c>
    </row>
    <row r="3522" spans="1:14" x14ac:dyDescent="0.25">
      <c r="A3522" s="5" t="s">
        <v>6651</v>
      </c>
      <c r="B3522" s="5" t="s">
        <v>3590</v>
      </c>
      <c r="C3522" s="5" t="s">
        <v>849</v>
      </c>
      <c r="D3522" s="5" t="s">
        <v>3583</v>
      </c>
      <c r="E3522" s="5" t="s">
        <v>3584</v>
      </c>
      <c r="F3522" s="5" t="s">
        <v>853</v>
      </c>
      <c r="G3522" s="5" t="s">
        <v>3588</v>
      </c>
      <c r="H3522" s="51">
        <v>0</v>
      </c>
      <c r="I3522" s="22">
        <v>0</v>
      </c>
      <c r="J3522" s="22">
        <v>110.62</v>
      </c>
      <c r="K3522" s="22">
        <v>110.62</v>
      </c>
      <c r="L3522" s="47">
        <v>1000</v>
      </c>
      <c r="M3522" s="22">
        <v>0</v>
      </c>
      <c r="N3522" s="22">
        <v>0</v>
      </c>
    </row>
    <row r="3523" spans="1:14" hidden="1" x14ac:dyDescent="0.25">
      <c r="A3523" s="5" t="s">
        <v>6652</v>
      </c>
      <c r="B3523" s="5" t="s">
        <v>3586</v>
      </c>
      <c r="C3523" s="5" t="s">
        <v>849</v>
      </c>
      <c r="D3523" s="5" t="s">
        <v>3583</v>
      </c>
      <c r="E3523" s="5" t="s">
        <v>3584</v>
      </c>
      <c r="F3523" s="5" t="s">
        <v>853</v>
      </c>
      <c r="G3523" s="5" t="s">
        <v>3603</v>
      </c>
      <c r="H3523" s="51">
        <v>0</v>
      </c>
      <c r="I3523" s="22">
        <v>0</v>
      </c>
      <c r="J3523" s="22">
        <v>0</v>
      </c>
      <c r="K3523" s="22">
        <v>1264.8900000000001</v>
      </c>
      <c r="L3523" s="47">
        <v>1000</v>
      </c>
      <c r="M3523" s="22">
        <v>0</v>
      </c>
      <c r="N3523" s="22">
        <v>0</v>
      </c>
    </row>
    <row r="3524" spans="1:14" hidden="1" x14ac:dyDescent="0.25">
      <c r="A3524" s="5" t="s">
        <v>6653</v>
      </c>
      <c r="B3524" s="5" t="s">
        <v>3582</v>
      </c>
      <c r="C3524" s="5" t="s">
        <v>849</v>
      </c>
      <c r="D3524" s="5" t="s">
        <v>3583</v>
      </c>
      <c r="E3524" s="5" t="s">
        <v>3584</v>
      </c>
      <c r="F3524" s="5" t="s">
        <v>853</v>
      </c>
      <c r="G3524" s="5" t="s">
        <v>3603</v>
      </c>
      <c r="H3524" s="51">
        <v>0</v>
      </c>
      <c r="I3524" s="22">
        <v>0</v>
      </c>
      <c r="J3524" s="22">
        <v>0</v>
      </c>
      <c r="K3524" s="22">
        <v>899.91</v>
      </c>
      <c r="L3524" s="47">
        <v>1000</v>
      </c>
      <c r="M3524" s="22">
        <v>0</v>
      </c>
      <c r="N3524" s="22">
        <v>0</v>
      </c>
    </row>
    <row r="3525" spans="1:14" hidden="1" x14ac:dyDescent="0.25">
      <c r="A3525" s="5" t="s">
        <v>6654</v>
      </c>
      <c r="B3525" s="5" t="s">
        <v>3582</v>
      </c>
      <c r="C3525" s="5" t="s">
        <v>849</v>
      </c>
      <c r="D3525" s="5" t="s">
        <v>3583</v>
      </c>
      <c r="E3525" s="5" t="s">
        <v>3584</v>
      </c>
      <c r="F3525" s="5" t="s">
        <v>853</v>
      </c>
      <c r="G3525" s="5" t="s">
        <v>3588</v>
      </c>
      <c r="H3525" s="51">
        <v>0</v>
      </c>
      <c r="I3525" s="22">
        <v>0</v>
      </c>
      <c r="J3525" s="22">
        <v>102.02</v>
      </c>
      <c r="K3525" s="22">
        <v>110.83</v>
      </c>
      <c r="L3525" s="47">
        <v>1000</v>
      </c>
      <c r="M3525" s="22">
        <v>0</v>
      </c>
      <c r="N3525" s="22">
        <v>0</v>
      </c>
    </row>
    <row r="3526" spans="1:14" hidden="1" x14ac:dyDescent="0.25">
      <c r="A3526" s="5" t="s">
        <v>6655</v>
      </c>
      <c r="B3526" s="5" t="s">
        <v>3582</v>
      </c>
      <c r="C3526" s="5" t="s">
        <v>849</v>
      </c>
      <c r="D3526" s="5" t="s">
        <v>3583</v>
      </c>
      <c r="E3526" s="5" t="s">
        <v>3584</v>
      </c>
      <c r="F3526" s="5" t="s">
        <v>853</v>
      </c>
      <c r="G3526" s="5" t="s">
        <v>3603</v>
      </c>
      <c r="H3526" s="51">
        <v>0</v>
      </c>
      <c r="I3526" s="22">
        <v>0</v>
      </c>
      <c r="J3526" s="22">
        <v>0</v>
      </c>
      <c r="K3526" s="22">
        <v>945.36</v>
      </c>
      <c r="L3526" s="47">
        <v>1000</v>
      </c>
      <c r="M3526" s="22">
        <v>0</v>
      </c>
      <c r="N3526" s="22">
        <v>0</v>
      </c>
    </row>
    <row r="3527" spans="1:14" hidden="1" x14ac:dyDescent="0.25">
      <c r="A3527" s="5" t="s">
        <v>6655</v>
      </c>
      <c r="B3527" s="5" t="s">
        <v>3586</v>
      </c>
      <c r="C3527" s="5" t="s">
        <v>849</v>
      </c>
      <c r="D3527" s="5" t="s">
        <v>3583</v>
      </c>
      <c r="E3527" s="5" t="s">
        <v>3584</v>
      </c>
      <c r="F3527" s="5" t="s">
        <v>853</v>
      </c>
      <c r="G3527" s="5" t="s">
        <v>3603</v>
      </c>
      <c r="H3527" s="51">
        <v>0</v>
      </c>
      <c r="I3527" s="22">
        <v>0</v>
      </c>
      <c r="J3527" s="22">
        <v>0</v>
      </c>
      <c r="K3527" s="22">
        <v>712.62</v>
      </c>
      <c r="L3527" s="47">
        <v>1000</v>
      </c>
      <c r="M3527" s="22">
        <v>0</v>
      </c>
      <c r="N3527" s="22">
        <v>0</v>
      </c>
    </row>
    <row r="3528" spans="1:14" hidden="1" x14ac:dyDescent="0.25">
      <c r="A3528" s="5" t="s">
        <v>6656</v>
      </c>
      <c r="B3528" s="5" t="s">
        <v>3586</v>
      </c>
      <c r="C3528" s="5" t="s">
        <v>849</v>
      </c>
      <c r="D3528" s="5" t="s">
        <v>3583</v>
      </c>
      <c r="E3528" s="5" t="s">
        <v>3584</v>
      </c>
      <c r="F3528" s="5" t="s">
        <v>853</v>
      </c>
      <c r="G3528" s="5" t="s">
        <v>3603</v>
      </c>
      <c r="H3528" s="51">
        <v>0</v>
      </c>
      <c r="I3528" s="22">
        <v>0</v>
      </c>
      <c r="J3528" s="22">
        <v>0</v>
      </c>
      <c r="K3528" s="22">
        <v>901.12</v>
      </c>
      <c r="L3528" s="47">
        <v>1000</v>
      </c>
      <c r="M3528" s="22">
        <v>0</v>
      </c>
      <c r="N3528" s="22">
        <v>0</v>
      </c>
    </row>
    <row r="3529" spans="1:14" hidden="1" x14ac:dyDescent="0.25">
      <c r="A3529" s="5" t="s">
        <v>6657</v>
      </c>
      <c r="B3529" s="5" t="s">
        <v>3592</v>
      </c>
      <c r="C3529" s="5" t="s">
        <v>849</v>
      </c>
      <c r="D3529" s="5" t="s">
        <v>3583</v>
      </c>
      <c r="E3529" s="5" t="s">
        <v>3584</v>
      </c>
      <c r="F3529" s="5" t="s">
        <v>853</v>
      </c>
      <c r="G3529" s="5" t="s">
        <v>3585</v>
      </c>
      <c r="H3529" s="51">
        <v>0</v>
      </c>
      <c r="I3529" s="22">
        <v>0</v>
      </c>
      <c r="J3529" s="22">
        <v>2135.1</v>
      </c>
      <c r="K3529" s="22">
        <v>2319.48</v>
      </c>
      <c r="L3529" s="47">
        <v>1000</v>
      </c>
      <c r="M3529" s="22">
        <v>0</v>
      </c>
      <c r="N3529" s="22">
        <v>0</v>
      </c>
    </row>
    <row r="3530" spans="1:14" hidden="1" x14ac:dyDescent="0.25">
      <c r="A3530" s="5" t="s">
        <v>6658</v>
      </c>
      <c r="B3530" s="5" t="s">
        <v>3586</v>
      </c>
      <c r="C3530" s="5" t="s">
        <v>849</v>
      </c>
      <c r="D3530" s="5" t="s">
        <v>3583</v>
      </c>
      <c r="E3530" s="5" t="s">
        <v>3584</v>
      </c>
      <c r="F3530" s="5" t="s">
        <v>853</v>
      </c>
      <c r="G3530" s="5" t="s">
        <v>3603</v>
      </c>
      <c r="H3530" s="51">
        <v>0</v>
      </c>
      <c r="I3530" s="22">
        <v>0</v>
      </c>
      <c r="J3530" s="22">
        <v>0</v>
      </c>
      <c r="K3530" s="22">
        <v>434.25</v>
      </c>
      <c r="L3530" s="47">
        <v>1000</v>
      </c>
      <c r="M3530" s="22">
        <v>0</v>
      </c>
      <c r="N3530" s="22">
        <v>0</v>
      </c>
    </row>
    <row r="3531" spans="1:14" hidden="1" x14ac:dyDescent="0.25">
      <c r="A3531" s="5" t="s">
        <v>6659</v>
      </c>
      <c r="B3531" s="5" t="s">
        <v>3582</v>
      </c>
      <c r="C3531" s="5" t="s">
        <v>849</v>
      </c>
      <c r="D3531" s="5" t="s">
        <v>3583</v>
      </c>
      <c r="E3531" s="5" t="s">
        <v>3584</v>
      </c>
      <c r="F3531" s="5" t="s">
        <v>853</v>
      </c>
      <c r="G3531" s="5" t="s">
        <v>3603</v>
      </c>
      <c r="H3531" s="51">
        <v>0</v>
      </c>
      <c r="I3531" s="22">
        <v>0</v>
      </c>
      <c r="J3531" s="22">
        <v>0</v>
      </c>
      <c r="K3531" s="22">
        <v>371.02</v>
      </c>
      <c r="L3531" s="47">
        <v>1000</v>
      </c>
      <c r="M3531" s="22">
        <v>0</v>
      </c>
      <c r="N3531" s="22">
        <v>0</v>
      </c>
    </row>
    <row r="3532" spans="1:14" hidden="1" x14ac:dyDescent="0.25">
      <c r="A3532" s="5" t="s">
        <v>6659</v>
      </c>
      <c r="B3532" s="5" t="s">
        <v>3586</v>
      </c>
      <c r="C3532" s="5" t="s">
        <v>849</v>
      </c>
      <c r="D3532" s="5" t="s">
        <v>3583</v>
      </c>
      <c r="E3532" s="5" t="s">
        <v>3584</v>
      </c>
      <c r="F3532" s="5" t="s">
        <v>853</v>
      </c>
      <c r="G3532" s="5" t="s">
        <v>3603</v>
      </c>
      <c r="H3532" s="51">
        <v>0</v>
      </c>
      <c r="I3532" s="22">
        <v>0</v>
      </c>
      <c r="J3532" s="22">
        <v>0</v>
      </c>
      <c r="K3532" s="22">
        <v>356.75</v>
      </c>
      <c r="L3532" s="47">
        <v>1000</v>
      </c>
      <c r="M3532" s="22">
        <v>0</v>
      </c>
      <c r="N3532" s="22">
        <v>0</v>
      </c>
    </row>
    <row r="3533" spans="1:14" hidden="1" x14ac:dyDescent="0.25">
      <c r="A3533" s="5" t="s">
        <v>6660</v>
      </c>
      <c r="B3533" s="5" t="s">
        <v>3582</v>
      </c>
      <c r="C3533" s="5" t="s">
        <v>849</v>
      </c>
      <c r="D3533" s="5" t="s">
        <v>3583</v>
      </c>
      <c r="E3533" s="5" t="s">
        <v>3584</v>
      </c>
      <c r="F3533" s="5" t="s">
        <v>853</v>
      </c>
      <c r="G3533" s="5" t="s">
        <v>3603</v>
      </c>
      <c r="H3533" s="51">
        <v>0</v>
      </c>
      <c r="I3533" s="22">
        <v>0</v>
      </c>
      <c r="J3533" s="22">
        <v>0</v>
      </c>
      <c r="K3533" s="22">
        <v>667.38</v>
      </c>
      <c r="L3533" s="47">
        <v>1000</v>
      </c>
      <c r="M3533" s="22">
        <v>0</v>
      </c>
      <c r="N3533" s="22">
        <v>0</v>
      </c>
    </row>
    <row r="3534" spans="1:14" hidden="1" x14ac:dyDescent="0.25">
      <c r="A3534" s="5" t="s">
        <v>6661</v>
      </c>
      <c r="B3534" s="5" t="s">
        <v>3582</v>
      </c>
      <c r="C3534" s="5" t="s">
        <v>849</v>
      </c>
      <c r="D3534" s="5" t="s">
        <v>3583</v>
      </c>
      <c r="E3534" s="5" t="s">
        <v>3584</v>
      </c>
      <c r="F3534" s="5" t="s">
        <v>853</v>
      </c>
      <c r="G3534" s="5" t="s">
        <v>3603</v>
      </c>
      <c r="H3534" s="51">
        <v>0</v>
      </c>
      <c r="I3534" s="22">
        <v>0</v>
      </c>
      <c r="J3534" s="22">
        <v>2241.27</v>
      </c>
      <c r="K3534" s="22">
        <v>3280.44</v>
      </c>
      <c r="L3534" s="47">
        <v>1000</v>
      </c>
      <c r="M3534" s="22">
        <v>0</v>
      </c>
      <c r="N3534" s="22">
        <v>0</v>
      </c>
    </row>
    <row r="3535" spans="1:14" hidden="1" x14ac:dyDescent="0.25">
      <c r="A3535" s="5" t="s">
        <v>6661</v>
      </c>
      <c r="B3535" s="5" t="s">
        <v>3586</v>
      </c>
      <c r="C3535" s="5" t="s">
        <v>849</v>
      </c>
      <c r="D3535" s="5" t="s">
        <v>3583</v>
      </c>
      <c r="E3535" s="5" t="s">
        <v>3584</v>
      </c>
      <c r="F3535" s="5" t="s">
        <v>853</v>
      </c>
      <c r="G3535" s="5" t="s">
        <v>3603</v>
      </c>
      <c r="H3535" s="51">
        <v>0</v>
      </c>
      <c r="I3535" s="22">
        <v>0</v>
      </c>
      <c r="J3535" s="22">
        <v>2794.85</v>
      </c>
      <c r="K3535" s="22">
        <v>3303.44</v>
      </c>
      <c r="L3535" s="47">
        <v>1000</v>
      </c>
      <c r="M3535" s="22">
        <v>0</v>
      </c>
      <c r="N3535" s="22">
        <v>0</v>
      </c>
    </row>
    <row r="3536" spans="1:14" hidden="1" x14ac:dyDescent="0.25">
      <c r="A3536" s="5" t="s">
        <v>6662</v>
      </c>
      <c r="B3536" s="5" t="s">
        <v>3586</v>
      </c>
      <c r="C3536" s="5" t="s">
        <v>849</v>
      </c>
      <c r="D3536" s="5" t="s">
        <v>3583</v>
      </c>
      <c r="E3536" s="5" t="s">
        <v>3584</v>
      </c>
      <c r="F3536" s="5" t="s">
        <v>853</v>
      </c>
      <c r="G3536" s="5" t="s">
        <v>3588</v>
      </c>
      <c r="H3536" s="51">
        <v>0</v>
      </c>
      <c r="I3536" s="22">
        <v>0</v>
      </c>
      <c r="J3536" s="22">
        <v>12.24</v>
      </c>
      <c r="K3536" s="22">
        <v>13.3</v>
      </c>
      <c r="L3536" s="47">
        <v>1000</v>
      </c>
      <c r="M3536" s="22">
        <v>0</v>
      </c>
      <c r="N3536" s="22">
        <v>0</v>
      </c>
    </row>
    <row r="3537" spans="1:14" hidden="1" x14ac:dyDescent="0.25">
      <c r="A3537" s="5" t="s">
        <v>6663</v>
      </c>
      <c r="B3537" s="5" t="s">
        <v>3586</v>
      </c>
      <c r="C3537" s="5" t="s">
        <v>849</v>
      </c>
      <c r="D3537" s="5" t="s">
        <v>3583</v>
      </c>
      <c r="E3537" s="5" t="s">
        <v>3584</v>
      </c>
      <c r="F3537" s="5" t="s">
        <v>853</v>
      </c>
      <c r="G3537" s="5" t="s">
        <v>3603</v>
      </c>
      <c r="H3537" s="51">
        <v>0</v>
      </c>
      <c r="I3537" s="22">
        <v>0</v>
      </c>
      <c r="J3537" s="22">
        <v>0</v>
      </c>
      <c r="K3537" s="22">
        <v>402.32</v>
      </c>
      <c r="L3537" s="47">
        <v>1000</v>
      </c>
      <c r="M3537" s="22">
        <v>0</v>
      </c>
      <c r="N3537" s="22">
        <v>0</v>
      </c>
    </row>
    <row r="3538" spans="1:14" hidden="1" x14ac:dyDescent="0.25">
      <c r="A3538" s="5" t="s">
        <v>6664</v>
      </c>
      <c r="B3538" s="5" t="s">
        <v>3586</v>
      </c>
      <c r="C3538" s="5" t="s">
        <v>849</v>
      </c>
      <c r="D3538" s="5" t="s">
        <v>3583</v>
      </c>
      <c r="E3538" s="5" t="s">
        <v>3584</v>
      </c>
      <c r="F3538" s="5" t="s">
        <v>853</v>
      </c>
      <c r="G3538" s="5" t="s">
        <v>3588</v>
      </c>
      <c r="H3538" s="51">
        <v>0</v>
      </c>
      <c r="I3538" s="22">
        <v>0</v>
      </c>
      <c r="J3538" s="22">
        <v>230.55</v>
      </c>
      <c r="K3538" s="22">
        <v>250.46</v>
      </c>
      <c r="L3538" s="47">
        <v>1000</v>
      </c>
      <c r="M3538" s="22">
        <v>0</v>
      </c>
      <c r="N3538" s="22">
        <v>0</v>
      </c>
    </row>
    <row r="3539" spans="1:14" hidden="1" x14ac:dyDescent="0.25">
      <c r="A3539" s="5" t="s">
        <v>6665</v>
      </c>
      <c r="B3539" s="5" t="s">
        <v>3586</v>
      </c>
      <c r="C3539" s="5" t="s">
        <v>849</v>
      </c>
      <c r="D3539" s="5" t="s">
        <v>3583</v>
      </c>
      <c r="E3539" s="5" t="s">
        <v>3584</v>
      </c>
      <c r="F3539" s="5" t="s">
        <v>853</v>
      </c>
      <c r="G3539" s="5" t="s">
        <v>3588</v>
      </c>
      <c r="H3539" s="51">
        <v>0</v>
      </c>
      <c r="I3539" s="22">
        <v>0</v>
      </c>
      <c r="J3539" s="22">
        <v>60.85</v>
      </c>
      <c r="K3539" s="22">
        <v>66.11</v>
      </c>
      <c r="L3539" s="47">
        <v>1000</v>
      </c>
      <c r="M3539" s="22">
        <v>0</v>
      </c>
      <c r="N3539" s="22">
        <v>0</v>
      </c>
    </row>
    <row r="3540" spans="1:14" hidden="1" x14ac:dyDescent="0.25">
      <c r="A3540" s="5" t="s">
        <v>6666</v>
      </c>
      <c r="B3540" s="5" t="s">
        <v>3582</v>
      </c>
      <c r="C3540" s="5" t="s">
        <v>849</v>
      </c>
      <c r="D3540" s="5" t="s">
        <v>3583</v>
      </c>
      <c r="E3540" s="5" t="s">
        <v>3584</v>
      </c>
      <c r="F3540" s="5" t="s">
        <v>853</v>
      </c>
      <c r="G3540" s="5" t="s">
        <v>3588</v>
      </c>
      <c r="H3540" s="51">
        <v>0</v>
      </c>
      <c r="I3540" s="22">
        <v>0</v>
      </c>
      <c r="J3540" s="22">
        <v>61.93</v>
      </c>
      <c r="K3540" s="22">
        <v>67.28</v>
      </c>
      <c r="L3540" s="47">
        <v>1000</v>
      </c>
      <c r="M3540" s="22">
        <v>0</v>
      </c>
      <c r="N3540" s="22">
        <v>0</v>
      </c>
    </row>
    <row r="3541" spans="1:14" hidden="1" x14ac:dyDescent="0.25">
      <c r="A3541" s="5" t="s">
        <v>6666</v>
      </c>
      <c r="B3541" s="5" t="s">
        <v>3586</v>
      </c>
      <c r="C3541" s="5" t="s">
        <v>849</v>
      </c>
      <c r="D3541" s="5" t="s">
        <v>3583</v>
      </c>
      <c r="E3541" s="5" t="s">
        <v>3584</v>
      </c>
      <c r="F3541" s="5" t="s">
        <v>853</v>
      </c>
      <c r="G3541" s="5" t="s">
        <v>3588</v>
      </c>
      <c r="H3541" s="51">
        <v>0</v>
      </c>
      <c r="I3541" s="22">
        <v>0</v>
      </c>
      <c r="J3541" s="22">
        <v>89.96</v>
      </c>
      <c r="K3541" s="22">
        <v>97.73</v>
      </c>
      <c r="L3541" s="47">
        <v>1000</v>
      </c>
      <c r="M3541" s="22">
        <v>0</v>
      </c>
      <c r="N3541" s="22">
        <v>0</v>
      </c>
    </row>
    <row r="3542" spans="1:14" hidden="1" x14ac:dyDescent="0.25">
      <c r="A3542" s="5" t="s">
        <v>6667</v>
      </c>
      <c r="B3542" s="5" t="s">
        <v>3582</v>
      </c>
      <c r="C3542" s="5" t="s">
        <v>849</v>
      </c>
      <c r="D3542" s="5" t="s">
        <v>3583</v>
      </c>
      <c r="E3542" s="5" t="s">
        <v>3584</v>
      </c>
      <c r="F3542" s="5" t="s">
        <v>853</v>
      </c>
      <c r="G3542" s="5" t="s">
        <v>3603</v>
      </c>
      <c r="H3542" s="51">
        <v>0</v>
      </c>
      <c r="I3542" s="22">
        <v>0</v>
      </c>
      <c r="J3542" s="22">
        <v>0</v>
      </c>
      <c r="K3542" s="22">
        <v>1023.18</v>
      </c>
      <c r="L3542" s="47">
        <v>1000</v>
      </c>
      <c r="M3542" s="22">
        <v>0</v>
      </c>
      <c r="N3542" s="22">
        <v>0</v>
      </c>
    </row>
    <row r="3543" spans="1:14" hidden="1" x14ac:dyDescent="0.25">
      <c r="A3543" s="5" t="s">
        <v>6667</v>
      </c>
      <c r="B3543" s="5" t="s">
        <v>3586</v>
      </c>
      <c r="C3543" s="5" t="s">
        <v>849</v>
      </c>
      <c r="D3543" s="5" t="s">
        <v>3583</v>
      </c>
      <c r="E3543" s="5" t="s">
        <v>3584</v>
      </c>
      <c r="F3543" s="5" t="s">
        <v>853</v>
      </c>
      <c r="G3543" s="5" t="s">
        <v>3603</v>
      </c>
      <c r="H3543" s="51">
        <v>0</v>
      </c>
      <c r="I3543" s="22">
        <v>0</v>
      </c>
      <c r="J3543" s="22">
        <v>0</v>
      </c>
      <c r="K3543" s="22">
        <v>1034.23</v>
      </c>
      <c r="L3543" s="47">
        <v>1000</v>
      </c>
      <c r="M3543" s="22">
        <v>0</v>
      </c>
      <c r="N3543" s="22">
        <v>0</v>
      </c>
    </row>
    <row r="3544" spans="1:14" hidden="1" x14ac:dyDescent="0.25">
      <c r="A3544" s="5" t="s">
        <v>6668</v>
      </c>
      <c r="B3544" s="5" t="s">
        <v>3586</v>
      </c>
      <c r="C3544" s="5" t="s">
        <v>849</v>
      </c>
      <c r="D3544" s="5" t="s">
        <v>3583</v>
      </c>
      <c r="E3544" s="5" t="s">
        <v>3584</v>
      </c>
      <c r="F3544" s="5" t="s">
        <v>853</v>
      </c>
      <c r="G3544" s="5" t="s">
        <v>3603</v>
      </c>
      <c r="H3544" s="51">
        <v>0</v>
      </c>
      <c r="I3544" s="22">
        <v>0</v>
      </c>
      <c r="J3544" s="22">
        <v>0</v>
      </c>
      <c r="K3544" s="22">
        <v>1177.55</v>
      </c>
      <c r="L3544" s="47">
        <v>1000</v>
      </c>
      <c r="M3544" s="22">
        <v>0</v>
      </c>
      <c r="N3544" s="22">
        <v>0</v>
      </c>
    </row>
    <row r="3545" spans="1:14" x14ac:dyDescent="0.25">
      <c r="A3545" s="5" t="s">
        <v>6669</v>
      </c>
      <c r="B3545" s="5" t="s">
        <v>3590</v>
      </c>
      <c r="C3545" s="5" t="s">
        <v>849</v>
      </c>
      <c r="D3545" s="5" t="s">
        <v>3583</v>
      </c>
      <c r="E3545" s="5" t="s">
        <v>3584</v>
      </c>
      <c r="F3545" s="5" t="s">
        <v>851</v>
      </c>
      <c r="G3545" s="5" t="s">
        <v>3585</v>
      </c>
      <c r="H3545" s="51">
        <v>2143.2600000000002</v>
      </c>
      <c r="I3545" s="22">
        <v>25132.67</v>
      </c>
      <c r="J3545" s="22">
        <v>11726.37</v>
      </c>
      <c r="K3545" s="22">
        <v>10358.44</v>
      </c>
      <c r="L3545" s="47">
        <v>1000</v>
      </c>
      <c r="M3545" s="22">
        <v>25132.67</v>
      </c>
      <c r="N3545" s="22">
        <v>0</v>
      </c>
    </row>
    <row r="3546" spans="1:14" hidden="1" x14ac:dyDescent="0.25">
      <c r="A3546" s="5" t="s">
        <v>6670</v>
      </c>
      <c r="B3546" s="5" t="s">
        <v>3582</v>
      </c>
      <c r="C3546" s="5" t="s">
        <v>849</v>
      </c>
      <c r="D3546" s="5" t="s">
        <v>3583</v>
      </c>
      <c r="E3546" s="5" t="s">
        <v>3584</v>
      </c>
      <c r="F3546" s="5" t="s">
        <v>853</v>
      </c>
      <c r="G3546" s="5" t="s">
        <v>3588</v>
      </c>
      <c r="H3546" s="51">
        <v>0</v>
      </c>
      <c r="I3546" s="22">
        <v>0</v>
      </c>
      <c r="J3546" s="22">
        <v>58.86</v>
      </c>
      <c r="K3546" s="22">
        <v>63.95</v>
      </c>
      <c r="L3546" s="47">
        <v>1000</v>
      </c>
      <c r="M3546" s="22">
        <v>0</v>
      </c>
      <c r="N3546" s="22">
        <v>0</v>
      </c>
    </row>
    <row r="3547" spans="1:14" hidden="1" x14ac:dyDescent="0.25">
      <c r="A3547" s="5" t="s">
        <v>6670</v>
      </c>
      <c r="B3547" s="5" t="s">
        <v>3586</v>
      </c>
      <c r="C3547" s="5" t="s">
        <v>849</v>
      </c>
      <c r="D3547" s="5" t="s">
        <v>3583</v>
      </c>
      <c r="E3547" s="5" t="s">
        <v>3584</v>
      </c>
      <c r="F3547" s="5" t="s">
        <v>853</v>
      </c>
      <c r="G3547" s="5" t="s">
        <v>3588</v>
      </c>
      <c r="H3547" s="51">
        <v>0</v>
      </c>
      <c r="I3547" s="22">
        <v>0</v>
      </c>
      <c r="J3547" s="22">
        <v>90.5</v>
      </c>
      <c r="K3547" s="22">
        <v>98.32</v>
      </c>
      <c r="L3547" s="47">
        <v>1000</v>
      </c>
      <c r="M3547" s="22">
        <v>0</v>
      </c>
      <c r="N3547" s="22">
        <v>0</v>
      </c>
    </row>
    <row r="3548" spans="1:14" hidden="1" x14ac:dyDescent="0.25">
      <c r="A3548" s="5" t="s">
        <v>6671</v>
      </c>
      <c r="B3548" s="5" t="s">
        <v>3582</v>
      </c>
      <c r="C3548" s="5" t="s">
        <v>849</v>
      </c>
      <c r="D3548" s="5" t="s">
        <v>3583</v>
      </c>
      <c r="E3548" s="5" t="s">
        <v>3584</v>
      </c>
      <c r="F3548" s="5" t="s">
        <v>853</v>
      </c>
      <c r="G3548" s="5" t="s">
        <v>3588</v>
      </c>
      <c r="H3548" s="51">
        <v>0</v>
      </c>
      <c r="I3548" s="22">
        <v>0</v>
      </c>
      <c r="J3548" s="22">
        <v>87.76</v>
      </c>
      <c r="K3548" s="22">
        <v>92.56</v>
      </c>
      <c r="L3548" s="47">
        <v>1000</v>
      </c>
      <c r="M3548" s="22">
        <v>0</v>
      </c>
      <c r="N3548" s="22">
        <v>0</v>
      </c>
    </row>
    <row r="3549" spans="1:14" hidden="1" x14ac:dyDescent="0.25">
      <c r="A3549" s="5" t="s">
        <v>6672</v>
      </c>
      <c r="B3549" s="5" t="s">
        <v>3586</v>
      </c>
      <c r="C3549" s="5" t="s">
        <v>849</v>
      </c>
      <c r="D3549" s="5" t="s">
        <v>3583</v>
      </c>
      <c r="E3549" s="5" t="s">
        <v>3584</v>
      </c>
      <c r="F3549" s="5" t="s">
        <v>853</v>
      </c>
      <c r="G3549" s="5" t="s">
        <v>3603</v>
      </c>
      <c r="H3549" s="51">
        <v>0</v>
      </c>
      <c r="I3549" s="22">
        <v>0</v>
      </c>
      <c r="J3549" s="22">
        <v>0</v>
      </c>
      <c r="K3549" s="22">
        <v>1108.47</v>
      </c>
      <c r="L3549" s="47">
        <v>1000</v>
      </c>
      <c r="M3549" s="22">
        <v>0</v>
      </c>
      <c r="N3549" s="22">
        <v>0</v>
      </c>
    </row>
    <row r="3550" spans="1:14" hidden="1" x14ac:dyDescent="0.25">
      <c r="A3550" s="5" t="s">
        <v>6673</v>
      </c>
      <c r="B3550" s="5" t="s">
        <v>3582</v>
      </c>
      <c r="C3550" s="5" t="s">
        <v>849</v>
      </c>
      <c r="D3550" s="5" t="s">
        <v>3583</v>
      </c>
      <c r="E3550" s="5" t="s">
        <v>3584</v>
      </c>
      <c r="F3550" s="5" t="s">
        <v>853</v>
      </c>
      <c r="G3550" s="5" t="s">
        <v>3588</v>
      </c>
      <c r="H3550" s="51">
        <v>0</v>
      </c>
      <c r="I3550" s="22">
        <v>0</v>
      </c>
      <c r="J3550" s="22">
        <v>283.33</v>
      </c>
      <c r="K3550" s="22">
        <v>307.79000000000002</v>
      </c>
      <c r="L3550" s="47">
        <v>1000</v>
      </c>
      <c r="M3550" s="22">
        <v>0</v>
      </c>
      <c r="N3550" s="22">
        <v>0</v>
      </c>
    </row>
    <row r="3551" spans="1:14" hidden="1" x14ac:dyDescent="0.25">
      <c r="A3551" s="5" t="s">
        <v>6673</v>
      </c>
      <c r="B3551" s="5" t="s">
        <v>3586</v>
      </c>
      <c r="C3551" s="5" t="s">
        <v>849</v>
      </c>
      <c r="D3551" s="5" t="s">
        <v>3583</v>
      </c>
      <c r="E3551" s="5" t="s">
        <v>3584</v>
      </c>
      <c r="F3551" s="5" t="s">
        <v>853</v>
      </c>
      <c r="G3551" s="5" t="s">
        <v>3588</v>
      </c>
      <c r="H3551" s="51">
        <v>0</v>
      </c>
      <c r="I3551" s="22">
        <v>0</v>
      </c>
      <c r="J3551" s="22">
        <v>318.42</v>
      </c>
      <c r="K3551" s="22">
        <v>345.92</v>
      </c>
      <c r="L3551" s="47">
        <v>1000</v>
      </c>
      <c r="M3551" s="22">
        <v>0</v>
      </c>
      <c r="N3551" s="22">
        <v>0</v>
      </c>
    </row>
    <row r="3552" spans="1:14" hidden="1" x14ac:dyDescent="0.25">
      <c r="A3552" s="5" t="s">
        <v>6674</v>
      </c>
      <c r="B3552" s="5" t="s">
        <v>3582</v>
      </c>
      <c r="C3552" s="5" t="s">
        <v>849</v>
      </c>
      <c r="D3552" s="5" t="s">
        <v>3583</v>
      </c>
      <c r="E3552" s="5" t="s">
        <v>3584</v>
      </c>
      <c r="F3552" s="5" t="s">
        <v>853</v>
      </c>
      <c r="G3552" s="5" t="s">
        <v>3603</v>
      </c>
      <c r="H3552" s="51">
        <v>0</v>
      </c>
      <c r="I3552" s="22">
        <v>0</v>
      </c>
      <c r="J3552" s="22">
        <v>0</v>
      </c>
      <c r="K3552" s="22">
        <v>840.79</v>
      </c>
      <c r="L3552" s="47">
        <v>1000</v>
      </c>
      <c r="M3552" s="22">
        <v>0</v>
      </c>
      <c r="N3552" s="22">
        <v>0</v>
      </c>
    </row>
    <row r="3553" spans="1:14" hidden="1" x14ac:dyDescent="0.25">
      <c r="A3553" s="5" t="s">
        <v>6675</v>
      </c>
      <c r="B3553" s="5" t="s">
        <v>3582</v>
      </c>
      <c r="C3553" s="5" t="s">
        <v>849</v>
      </c>
      <c r="D3553" s="5" t="s">
        <v>3583</v>
      </c>
      <c r="E3553" s="5" t="s">
        <v>3584</v>
      </c>
      <c r="F3553" s="5" t="s">
        <v>853</v>
      </c>
      <c r="G3553" s="5" t="s">
        <v>3603</v>
      </c>
      <c r="H3553" s="51">
        <v>0</v>
      </c>
      <c r="I3553" s="22">
        <v>0</v>
      </c>
      <c r="J3553" s="22">
        <v>0</v>
      </c>
      <c r="K3553" s="22">
        <v>501.8</v>
      </c>
      <c r="L3553" s="47">
        <v>1000</v>
      </c>
      <c r="M3553" s="22">
        <v>0</v>
      </c>
      <c r="N3553" s="22">
        <v>0</v>
      </c>
    </row>
    <row r="3554" spans="1:14" hidden="1" x14ac:dyDescent="0.25">
      <c r="A3554" s="5" t="s">
        <v>6675</v>
      </c>
      <c r="B3554" s="5" t="s">
        <v>3586</v>
      </c>
      <c r="C3554" s="5" t="s">
        <v>849</v>
      </c>
      <c r="D3554" s="5" t="s">
        <v>3583</v>
      </c>
      <c r="E3554" s="5" t="s">
        <v>3584</v>
      </c>
      <c r="F3554" s="5" t="s">
        <v>853</v>
      </c>
      <c r="G3554" s="5" t="s">
        <v>3603</v>
      </c>
      <c r="H3554" s="51">
        <v>0</v>
      </c>
      <c r="I3554" s="22">
        <v>0</v>
      </c>
      <c r="J3554" s="22">
        <v>0</v>
      </c>
      <c r="K3554" s="22">
        <v>490.57</v>
      </c>
      <c r="L3554" s="47">
        <v>1000</v>
      </c>
      <c r="M3554" s="22">
        <v>0</v>
      </c>
      <c r="N3554" s="22">
        <v>0</v>
      </c>
    </row>
    <row r="3555" spans="1:14" hidden="1" x14ac:dyDescent="0.25">
      <c r="A3555" s="5" t="s">
        <v>6676</v>
      </c>
      <c r="B3555" s="5" t="s">
        <v>3586</v>
      </c>
      <c r="C3555" s="5" t="s">
        <v>849</v>
      </c>
      <c r="D3555" s="5" t="s">
        <v>3583</v>
      </c>
      <c r="E3555" s="5" t="s">
        <v>3584</v>
      </c>
      <c r="F3555" s="5" t="s">
        <v>853</v>
      </c>
      <c r="G3555" s="5" t="s">
        <v>3603</v>
      </c>
      <c r="H3555" s="51">
        <v>0</v>
      </c>
      <c r="I3555" s="22">
        <v>0</v>
      </c>
      <c r="J3555" s="22">
        <v>0</v>
      </c>
      <c r="K3555" s="22">
        <v>796.72</v>
      </c>
      <c r="L3555" s="47">
        <v>1000</v>
      </c>
      <c r="M3555" s="22">
        <v>0</v>
      </c>
      <c r="N3555" s="22">
        <v>0</v>
      </c>
    </row>
    <row r="3556" spans="1:14" hidden="1" x14ac:dyDescent="0.25">
      <c r="A3556" s="5" t="s">
        <v>6677</v>
      </c>
      <c r="B3556" s="5" t="s">
        <v>3582</v>
      </c>
      <c r="C3556" s="5" t="s">
        <v>849</v>
      </c>
      <c r="D3556" s="5" t="s">
        <v>3583</v>
      </c>
      <c r="E3556" s="5" t="s">
        <v>3584</v>
      </c>
      <c r="F3556" s="5" t="s">
        <v>853</v>
      </c>
      <c r="G3556" s="5" t="s">
        <v>3603</v>
      </c>
      <c r="H3556" s="51">
        <v>0</v>
      </c>
      <c r="I3556" s="22">
        <v>0</v>
      </c>
      <c r="J3556" s="22">
        <v>0</v>
      </c>
      <c r="K3556" s="22">
        <v>404.04</v>
      </c>
      <c r="L3556" s="47">
        <v>1000</v>
      </c>
      <c r="M3556" s="22">
        <v>0</v>
      </c>
      <c r="N3556" s="22">
        <v>0</v>
      </c>
    </row>
    <row r="3557" spans="1:14" hidden="1" x14ac:dyDescent="0.25">
      <c r="A3557" s="5" t="s">
        <v>6677</v>
      </c>
      <c r="B3557" s="5" t="s">
        <v>3586</v>
      </c>
      <c r="C3557" s="5" t="s">
        <v>849</v>
      </c>
      <c r="D3557" s="5" t="s">
        <v>3583</v>
      </c>
      <c r="E3557" s="5" t="s">
        <v>3584</v>
      </c>
      <c r="F3557" s="5" t="s">
        <v>853</v>
      </c>
      <c r="G3557" s="5" t="s">
        <v>3603</v>
      </c>
      <c r="H3557" s="51">
        <v>0</v>
      </c>
      <c r="I3557" s="22">
        <v>0</v>
      </c>
      <c r="J3557" s="22">
        <v>0</v>
      </c>
      <c r="K3557" s="22">
        <v>387.7</v>
      </c>
      <c r="L3557" s="47">
        <v>1000</v>
      </c>
      <c r="M3557" s="22">
        <v>0</v>
      </c>
      <c r="N3557" s="22">
        <v>0</v>
      </c>
    </row>
    <row r="3558" spans="1:14" hidden="1" x14ac:dyDescent="0.25">
      <c r="A3558" s="5" t="s">
        <v>6678</v>
      </c>
      <c r="B3558" s="5" t="s">
        <v>3582</v>
      </c>
      <c r="C3558" s="5" t="s">
        <v>849</v>
      </c>
      <c r="D3558" s="5" t="s">
        <v>3583</v>
      </c>
      <c r="E3558" s="5" t="s">
        <v>3584</v>
      </c>
      <c r="F3558" s="5" t="s">
        <v>853</v>
      </c>
      <c r="G3558" s="5" t="s">
        <v>3603</v>
      </c>
      <c r="H3558" s="51">
        <v>0</v>
      </c>
      <c r="I3558" s="22">
        <v>0</v>
      </c>
      <c r="J3558" s="22">
        <v>0</v>
      </c>
      <c r="K3558" s="22">
        <v>391.66</v>
      </c>
      <c r="L3558" s="47">
        <v>1000</v>
      </c>
      <c r="M3558" s="22">
        <v>0</v>
      </c>
      <c r="N3558" s="22">
        <v>0</v>
      </c>
    </row>
    <row r="3559" spans="1:14" hidden="1" x14ac:dyDescent="0.25">
      <c r="A3559" s="5" t="s">
        <v>6678</v>
      </c>
      <c r="B3559" s="5" t="s">
        <v>3586</v>
      </c>
      <c r="C3559" s="5" t="s">
        <v>849</v>
      </c>
      <c r="D3559" s="5" t="s">
        <v>3583</v>
      </c>
      <c r="E3559" s="5" t="s">
        <v>3584</v>
      </c>
      <c r="F3559" s="5" t="s">
        <v>853</v>
      </c>
      <c r="G3559" s="5" t="s">
        <v>3603</v>
      </c>
      <c r="H3559" s="51">
        <v>0</v>
      </c>
      <c r="I3559" s="22">
        <v>0</v>
      </c>
      <c r="J3559" s="22">
        <v>0</v>
      </c>
      <c r="K3559" s="22">
        <v>368.87</v>
      </c>
      <c r="L3559" s="47">
        <v>1000</v>
      </c>
      <c r="M3559" s="22">
        <v>0</v>
      </c>
      <c r="N3559" s="22">
        <v>0</v>
      </c>
    </row>
    <row r="3560" spans="1:14" hidden="1" x14ac:dyDescent="0.25">
      <c r="A3560" s="5" t="s">
        <v>6679</v>
      </c>
      <c r="B3560" s="5" t="s">
        <v>3582</v>
      </c>
      <c r="C3560" s="5" t="s">
        <v>849</v>
      </c>
      <c r="D3560" s="5" t="s">
        <v>3583</v>
      </c>
      <c r="E3560" s="5" t="s">
        <v>3584</v>
      </c>
      <c r="F3560" s="5" t="s">
        <v>853</v>
      </c>
      <c r="G3560" s="5" t="s">
        <v>3603</v>
      </c>
      <c r="H3560" s="51">
        <v>0</v>
      </c>
      <c r="I3560" s="22">
        <v>0</v>
      </c>
      <c r="J3560" s="22">
        <v>0</v>
      </c>
      <c r="K3560" s="22">
        <v>472.35</v>
      </c>
      <c r="L3560" s="47">
        <v>1000</v>
      </c>
      <c r="M3560" s="22">
        <v>0</v>
      </c>
      <c r="N3560" s="22">
        <v>0</v>
      </c>
    </row>
    <row r="3561" spans="1:14" hidden="1" x14ac:dyDescent="0.25">
      <c r="A3561" s="5" t="s">
        <v>6679</v>
      </c>
      <c r="B3561" s="5" t="s">
        <v>3586</v>
      </c>
      <c r="C3561" s="5" t="s">
        <v>849</v>
      </c>
      <c r="D3561" s="5" t="s">
        <v>3583</v>
      </c>
      <c r="E3561" s="5" t="s">
        <v>3584</v>
      </c>
      <c r="F3561" s="5" t="s">
        <v>853</v>
      </c>
      <c r="G3561" s="5" t="s">
        <v>3603</v>
      </c>
      <c r="H3561" s="51">
        <v>0</v>
      </c>
      <c r="I3561" s="22">
        <v>0</v>
      </c>
      <c r="J3561" s="22">
        <v>0</v>
      </c>
      <c r="K3561" s="22">
        <v>457.32</v>
      </c>
      <c r="L3561" s="47">
        <v>1000</v>
      </c>
      <c r="M3561" s="22">
        <v>0</v>
      </c>
      <c r="N3561" s="22">
        <v>0</v>
      </c>
    </row>
    <row r="3562" spans="1:14" hidden="1" x14ac:dyDescent="0.25">
      <c r="A3562" s="5" t="s">
        <v>6680</v>
      </c>
      <c r="B3562" s="5" t="s">
        <v>3586</v>
      </c>
      <c r="C3562" s="5" t="s">
        <v>849</v>
      </c>
      <c r="D3562" s="5" t="s">
        <v>3583</v>
      </c>
      <c r="E3562" s="5" t="s">
        <v>3584</v>
      </c>
      <c r="F3562" s="5" t="s">
        <v>851</v>
      </c>
      <c r="G3562" s="5" t="s">
        <v>3585</v>
      </c>
      <c r="H3562" s="51">
        <v>40061</v>
      </c>
      <c r="I3562" s="22">
        <v>181082.27</v>
      </c>
      <c r="J3562" s="22">
        <v>4520.16</v>
      </c>
      <c r="K3562" s="22">
        <v>5492.68</v>
      </c>
      <c r="L3562" s="47">
        <v>1000</v>
      </c>
      <c r="M3562" s="22">
        <v>181082.27</v>
      </c>
      <c r="N3562" s="22">
        <v>0</v>
      </c>
    </row>
    <row r="3563" spans="1:14" hidden="1" x14ac:dyDescent="0.25">
      <c r="A3563" s="5" t="s">
        <v>6681</v>
      </c>
      <c r="B3563" s="5" t="s">
        <v>3592</v>
      </c>
      <c r="C3563" s="5" t="s">
        <v>849</v>
      </c>
      <c r="D3563" s="5" t="s">
        <v>3583</v>
      </c>
      <c r="E3563" s="5" t="s">
        <v>3584</v>
      </c>
      <c r="F3563" s="5" t="s">
        <v>853</v>
      </c>
      <c r="G3563" s="5" t="s">
        <v>3603</v>
      </c>
      <c r="H3563" s="51">
        <v>0</v>
      </c>
      <c r="I3563" s="22">
        <v>0</v>
      </c>
      <c r="J3563" s="22">
        <v>0</v>
      </c>
      <c r="K3563" s="22">
        <v>1149.01</v>
      </c>
      <c r="L3563" s="47">
        <v>1000</v>
      </c>
      <c r="M3563" s="22">
        <v>0</v>
      </c>
      <c r="N3563" s="22">
        <v>0</v>
      </c>
    </row>
    <row r="3564" spans="1:14" hidden="1" x14ac:dyDescent="0.25">
      <c r="A3564" s="5" t="s">
        <v>6682</v>
      </c>
      <c r="B3564" s="5" t="s">
        <v>3592</v>
      </c>
      <c r="C3564" s="5" t="s">
        <v>849</v>
      </c>
      <c r="D3564" s="5" t="s">
        <v>3583</v>
      </c>
      <c r="E3564" s="5" t="s">
        <v>3584</v>
      </c>
      <c r="F3564" s="5" t="s">
        <v>853</v>
      </c>
      <c r="G3564" s="5" t="s">
        <v>3588</v>
      </c>
      <c r="H3564" s="51">
        <v>0</v>
      </c>
      <c r="I3564" s="22">
        <v>0</v>
      </c>
      <c r="J3564" s="22">
        <v>46.07</v>
      </c>
      <c r="K3564" s="22">
        <v>50.04</v>
      </c>
      <c r="L3564" s="47">
        <v>1000</v>
      </c>
      <c r="M3564" s="22">
        <v>0</v>
      </c>
      <c r="N3564" s="22">
        <v>0</v>
      </c>
    </row>
    <row r="3565" spans="1:14" hidden="1" x14ac:dyDescent="0.25">
      <c r="A3565" s="5" t="s">
        <v>6683</v>
      </c>
      <c r="B3565" s="5" t="s">
        <v>3597</v>
      </c>
      <c r="C3565" s="5" t="s">
        <v>849</v>
      </c>
      <c r="D3565" s="5" t="s">
        <v>3583</v>
      </c>
      <c r="E3565" s="5" t="s">
        <v>3584</v>
      </c>
      <c r="F3565" s="5" t="s">
        <v>853</v>
      </c>
      <c r="G3565" s="5" t="s">
        <v>3603</v>
      </c>
      <c r="H3565" s="51">
        <v>0</v>
      </c>
      <c r="I3565" s="22">
        <v>0</v>
      </c>
      <c r="J3565" s="22">
        <v>0</v>
      </c>
      <c r="K3565" s="22">
        <v>1278.6400000000001</v>
      </c>
      <c r="L3565" s="47">
        <v>1000</v>
      </c>
      <c r="M3565" s="22">
        <v>0</v>
      </c>
      <c r="N3565" s="22">
        <v>0</v>
      </c>
    </row>
    <row r="3566" spans="1:14" hidden="1" x14ac:dyDescent="0.25">
      <c r="A3566" s="5" t="s">
        <v>6683</v>
      </c>
      <c r="B3566" s="5" t="s">
        <v>3592</v>
      </c>
      <c r="C3566" s="5" t="s">
        <v>849</v>
      </c>
      <c r="D3566" s="5" t="s">
        <v>3583</v>
      </c>
      <c r="E3566" s="5" t="s">
        <v>3584</v>
      </c>
      <c r="F3566" s="5" t="s">
        <v>853</v>
      </c>
      <c r="G3566" s="5" t="s">
        <v>3603</v>
      </c>
      <c r="H3566" s="51">
        <v>0</v>
      </c>
      <c r="I3566" s="22">
        <v>0</v>
      </c>
      <c r="J3566" s="22">
        <v>0</v>
      </c>
      <c r="K3566" s="22">
        <v>1251.77</v>
      </c>
      <c r="L3566" s="47">
        <v>1000</v>
      </c>
      <c r="M3566" s="22">
        <v>0</v>
      </c>
      <c r="N3566" s="22">
        <v>0</v>
      </c>
    </row>
    <row r="3567" spans="1:14" hidden="1" x14ac:dyDescent="0.25">
      <c r="A3567" s="5" t="s">
        <v>6684</v>
      </c>
      <c r="B3567" s="5" t="s">
        <v>3597</v>
      </c>
      <c r="C3567" s="5" t="s">
        <v>849</v>
      </c>
      <c r="D3567" s="5" t="s">
        <v>3583</v>
      </c>
      <c r="E3567" s="5" t="s">
        <v>3584</v>
      </c>
      <c r="F3567" s="5" t="s">
        <v>853</v>
      </c>
      <c r="G3567" s="5" t="s">
        <v>3588</v>
      </c>
      <c r="H3567" s="51">
        <v>0</v>
      </c>
      <c r="I3567" s="22">
        <v>0</v>
      </c>
      <c r="J3567" s="22">
        <v>69.16</v>
      </c>
      <c r="K3567" s="22">
        <v>75.13</v>
      </c>
      <c r="L3567" s="47">
        <v>1000</v>
      </c>
      <c r="M3567" s="22">
        <v>0</v>
      </c>
      <c r="N3567" s="22">
        <v>0</v>
      </c>
    </row>
    <row r="3568" spans="1:14" hidden="1" x14ac:dyDescent="0.25">
      <c r="A3568" s="5" t="s">
        <v>6684</v>
      </c>
      <c r="B3568" s="5" t="s">
        <v>3592</v>
      </c>
      <c r="C3568" s="5" t="s">
        <v>849</v>
      </c>
      <c r="D3568" s="5" t="s">
        <v>3583</v>
      </c>
      <c r="E3568" s="5" t="s">
        <v>3584</v>
      </c>
      <c r="F3568" s="5" t="s">
        <v>853</v>
      </c>
      <c r="G3568" s="5" t="s">
        <v>3588</v>
      </c>
      <c r="H3568" s="51">
        <v>0</v>
      </c>
      <c r="I3568" s="22">
        <v>0</v>
      </c>
      <c r="J3568" s="22">
        <v>69.16</v>
      </c>
      <c r="K3568" s="22">
        <v>75.13</v>
      </c>
      <c r="L3568" s="47">
        <v>1000</v>
      </c>
      <c r="M3568" s="22">
        <v>0</v>
      </c>
      <c r="N3568" s="22">
        <v>0</v>
      </c>
    </row>
    <row r="3569" spans="1:14" hidden="1" x14ac:dyDescent="0.25">
      <c r="A3569" s="5" t="s">
        <v>6685</v>
      </c>
      <c r="B3569" s="5" t="s">
        <v>3592</v>
      </c>
      <c r="C3569" s="5" t="s">
        <v>849</v>
      </c>
      <c r="D3569" s="5" t="s">
        <v>3583</v>
      </c>
      <c r="E3569" s="5" t="s">
        <v>3584</v>
      </c>
      <c r="F3569" s="5" t="s">
        <v>853</v>
      </c>
      <c r="G3569" s="5" t="s">
        <v>3588</v>
      </c>
      <c r="H3569" s="51">
        <v>0</v>
      </c>
      <c r="I3569" s="22">
        <v>0</v>
      </c>
      <c r="J3569" s="22">
        <v>46.07</v>
      </c>
      <c r="K3569" s="22">
        <v>50.04</v>
      </c>
      <c r="L3569" s="47">
        <v>1000</v>
      </c>
      <c r="M3569" s="22">
        <v>0</v>
      </c>
      <c r="N3569" s="22">
        <v>0</v>
      </c>
    </row>
    <row r="3570" spans="1:14" hidden="1" x14ac:dyDescent="0.25">
      <c r="A3570" s="5" t="s">
        <v>6686</v>
      </c>
      <c r="B3570" s="5" t="s">
        <v>3582</v>
      </c>
      <c r="C3570" s="5" t="s">
        <v>849</v>
      </c>
      <c r="D3570" s="5" t="s">
        <v>3583</v>
      </c>
      <c r="E3570" s="5" t="s">
        <v>3584</v>
      </c>
      <c r="F3570" s="5" t="s">
        <v>853</v>
      </c>
      <c r="G3570" s="5" t="s">
        <v>3603</v>
      </c>
      <c r="H3570" s="51">
        <v>0</v>
      </c>
      <c r="I3570" s="22">
        <v>0</v>
      </c>
      <c r="J3570" s="22">
        <v>0</v>
      </c>
      <c r="K3570" s="22">
        <v>516.51</v>
      </c>
      <c r="L3570" s="47">
        <v>1000</v>
      </c>
      <c r="M3570" s="22">
        <v>0</v>
      </c>
      <c r="N3570" s="22">
        <v>0</v>
      </c>
    </row>
    <row r="3571" spans="1:14" hidden="1" x14ac:dyDescent="0.25">
      <c r="A3571" s="5" t="s">
        <v>6686</v>
      </c>
      <c r="B3571" s="5" t="s">
        <v>3586</v>
      </c>
      <c r="C3571" s="5" t="s">
        <v>849</v>
      </c>
      <c r="D3571" s="5" t="s">
        <v>3583</v>
      </c>
      <c r="E3571" s="5" t="s">
        <v>3584</v>
      </c>
      <c r="F3571" s="5" t="s">
        <v>853</v>
      </c>
      <c r="G3571" s="5" t="s">
        <v>3603</v>
      </c>
      <c r="H3571" s="51">
        <v>0</v>
      </c>
      <c r="I3571" s="22">
        <v>0</v>
      </c>
      <c r="J3571" s="22">
        <v>0</v>
      </c>
      <c r="K3571" s="22">
        <v>493.62</v>
      </c>
      <c r="L3571" s="47">
        <v>1000</v>
      </c>
      <c r="M3571" s="22">
        <v>0</v>
      </c>
      <c r="N3571" s="22">
        <v>0</v>
      </c>
    </row>
    <row r="3572" spans="1:14" hidden="1" x14ac:dyDescent="0.25">
      <c r="A3572" s="5" t="s">
        <v>6687</v>
      </c>
      <c r="B3572" s="5" t="s">
        <v>3596</v>
      </c>
      <c r="C3572" s="5" t="s">
        <v>849</v>
      </c>
      <c r="D3572" s="5" t="s">
        <v>3583</v>
      </c>
      <c r="E3572" s="5" t="s">
        <v>3584</v>
      </c>
      <c r="F3572" s="5" t="s">
        <v>853</v>
      </c>
      <c r="G3572" s="5" t="s">
        <v>3588</v>
      </c>
      <c r="H3572" s="51">
        <v>0</v>
      </c>
      <c r="I3572" s="22">
        <v>0</v>
      </c>
      <c r="J3572" s="22">
        <v>623.99</v>
      </c>
      <c r="K3572" s="22">
        <v>677.88</v>
      </c>
      <c r="L3572" s="47">
        <v>1000</v>
      </c>
      <c r="M3572" s="22">
        <v>0</v>
      </c>
      <c r="N3572" s="22">
        <v>0</v>
      </c>
    </row>
    <row r="3573" spans="1:14" hidden="1" x14ac:dyDescent="0.25">
      <c r="A3573" s="5" t="s">
        <v>6688</v>
      </c>
      <c r="B3573" s="5" t="s">
        <v>3596</v>
      </c>
      <c r="C3573" s="5" t="s">
        <v>849</v>
      </c>
      <c r="D3573" s="5" t="s">
        <v>3583</v>
      </c>
      <c r="E3573" s="5" t="s">
        <v>3584</v>
      </c>
      <c r="F3573" s="5" t="s">
        <v>853</v>
      </c>
      <c r="G3573" s="5" t="s">
        <v>3588</v>
      </c>
      <c r="H3573" s="51">
        <v>0</v>
      </c>
      <c r="I3573" s="22">
        <v>0</v>
      </c>
      <c r="J3573" s="22">
        <v>1007.38</v>
      </c>
      <c r="K3573" s="22">
        <v>1094.3800000000001</v>
      </c>
      <c r="L3573" s="47">
        <v>1000</v>
      </c>
      <c r="M3573" s="22">
        <v>0</v>
      </c>
      <c r="N3573" s="22">
        <v>0</v>
      </c>
    </row>
    <row r="3574" spans="1:14" hidden="1" x14ac:dyDescent="0.25">
      <c r="A3574" s="5" t="s">
        <v>6689</v>
      </c>
      <c r="B3574" s="5" t="s">
        <v>3586</v>
      </c>
      <c r="C3574" s="5" t="s">
        <v>849</v>
      </c>
      <c r="D3574" s="5" t="s">
        <v>3583</v>
      </c>
      <c r="E3574" s="5" t="s">
        <v>3584</v>
      </c>
      <c r="F3574" s="5" t="s">
        <v>853</v>
      </c>
      <c r="G3574" s="5" t="s">
        <v>3588</v>
      </c>
      <c r="H3574" s="51">
        <v>0</v>
      </c>
      <c r="I3574" s="22">
        <v>0</v>
      </c>
      <c r="J3574" s="22">
        <v>0</v>
      </c>
      <c r="K3574" s="22">
        <v>81.239999999999995</v>
      </c>
      <c r="L3574" s="47">
        <v>1000</v>
      </c>
      <c r="M3574" s="22">
        <v>0</v>
      </c>
      <c r="N3574" s="22">
        <v>0</v>
      </c>
    </row>
    <row r="3575" spans="1:14" hidden="1" x14ac:dyDescent="0.25">
      <c r="A3575" s="5" t="s">
        <v>6690</v>
      </c>
      <c r="B3575" s="5" t="s">
        <v>3586</v>
      </c>
      <c r="C3575" s="5" t="s">
        <v>849</v>
      </c>
      <c r="D3575" s="5" t="s">
        <v>3583</v>
      </c>
      <c r="E3575" s="5" t="s">
        <v>3584</v>
      </c>
      <c r="F3575" s="5" t="s">
        <v>853</v>
      </c>
      <c r="G3575" s="5" t="s">
        <v>3588</v>
      </c>
      <c r="H3575" s="51">
        <v>0</v>
      </c>
      <c r="I3575" s="22">
        <v>0</v>
      </c>
      <c r="J3575" s="22">
        <v>12.71</v>
      </c>
      <c r="K3575" s="22">
        <v>13.8</v>
      </c>
      <c r="L3575" s="47">
        <v>1000</v>
      </c>
      <c r="M3575" s="22">
        <v>0</v>
      </c>
      <c r="N3575" s="22">
        <v>0</v>
      </c>
    </row>
    <row r="3576" spans="1:14" hidden="1" x14ac:dyDescent="0.25">
      <c r="A3576" s="5" t="s">
        <v>6691</v>
      </c>
      <c r="B3576" s="5" t="s">
        <v>3586</v>
      </c>
      <c r="C3576" s="5" t="s">
        <v>849</v>
      </c>
      <c r="D3576" s="5" t="s">
        <v>3583</v>
      </c>
      <c r="E3576" s="5" t="s">
        <v>3584</v>
      </c>
      <c r="F3576" s="5" t="s">
        <v>851</v>
      </c>
      <c r="G3576" s="5" t="s">
        <v>3585</v>
      </c>
      <c r="H3576" s="51">
        <v>0</v>
      </c>
      <c r="I3576" s="22">
        <v>0</v>
      </c>
      <c r="J3576" s="22">
        <v>2113.34</v>
      </c>
      <c r="K3576" s="22">
        <v>1217.25</v>
      </c>
      <c r="L3576" s="47">
        <v>1000</v>
      </c>
      <c r="M3576" s="22">
        <v>0</v>
      </c>
      <c r="N3576" s="22">
        <v>0</v>
      </c>
    </row>
    <row r="3577" spans="1:14" hidden="1" x14ac:dyDescent="0.25">
      <c r="A3577" s="5" t="s">
        <v>6692</v>
      </c>
      <c r="B3577" s="5" t="s">
        <v>3592</v>
      </c>
      <c r="C3577" s="5" t="s">
        <v>849</v>
      </c>
      <c r="D3577" s="5" t="s">
        <v>3583</v>
      </c>
      <c r="E3577" s="5" t="s">
        <v>3584</v>
      </c>
      <c r="F3577" s="5" t="s">
        <v>853</v>
      </c>
      <c r="G3577" s="5" t="s">
        <v>3603</v>
      </c>
      <c r="H3577" s="51">
        <v>0</v>
      </c>
      <c r="I3577" s="22">
        <v>0</v>
      </c>
      <c r="J3577" s="22">
        <v>0</v>
      </c>
      <c r="K3577" s="22">
        <v>1308.6300000000001</v>
      </c>
      <c r="L3577" s="47">
        <v>1000</v>
      </c>
      <c r="M3577" s="22">
        <v>0</v>
      </c>
      <c r="N3577" s="22">
        <v>0</v>
      </c>
    </row>
    <row r="3578" spans="1:14" hidden="1" x14ac:dyDescent="0.25">
      <c r="A3578" s="5" t="s">
        <v>6693</v>
      </c>
      <c r="B3578" s="5" t="s">
        <v>3592</v>
      </c>
      <c r="C3578" s="5" t="s">
        <v>849</v>
      </c>
      <c r="D3578" s="5" t="s">
        <v>3583</v>
      </c>
      <c r="E3578" s="5" t="s">
        <v>3584</v>
      </c>
      <c r="F3578" s="5" t="s">
        <v>853</v>
      </c>
      <c r="G3578" s="5" t="s">
        <v>3603</v>
      </c>
      <c r="H3578" s="51">
        <v>0</v>
      </c>
      <c r="I3578" s="22">
        <v>0</v>
      </c>
      <c r="J3578" s="22">
        <v>0</v>
      </c>
      <c r="K3578" s="22">
        <v>1390.62</v>
      </c>
      <c r="L3578" s="47">
        <v>1000</v>
      </c>
      <c r="M3578" s="22">
        <v>0</v>
      </c>
      <c r="N3578" s="22">
        <v>0</v>
      </c>
    </row>
    <row r="3579" spans="1:14" hidden="1" x14ac:dyDescent="0.25">
      <c r="A3579" s="5" t="s">
        <v>6694</v>
      </c>
      <c r="B3579" s="5" t="s">
        <v>3592</v>
      </c>
      <c r="C3579" s="5" t="s">
        <v>849</v>
      </c>
      <c r="D3579" s="5" t="s">
        <v>3583</v>
      </c>
      <c r="E3579" s="5" t="s">
        <v>3584</v>
      </c>
      <c r="F3579" s="5" t="s">
        <v>853</v>
      </c>
      <c r="G3579" s="5" t="s">
        <v>3603</v>
      </c>
      <c r="H3579" s="51">
        <v>0</v>
      </c>
      <c r="I3579" s="22">
        <v>0</v>
      </c>
      <c r="J3579" s="22">
        <v>0</v>
      </c>
      <c r="K3579" s="22">
        <v>1200.47</v>
      </c>
      <c r="L3579" s="47">
        <v>1000</v>
      </c>
      <c r="M3579" s="22">
        <v>0</v>
      </c>
      <c r="N3579" s="22">
        <v>0</v>
      </c>
    </row>
    <row r="3580" spans="1:14" hidden="1" x14ac:dyDescent="0.25">
      <c r="A3580" s="5" t="s">
        <v>6695</v>
      </c>
      <c r="B3580" s="5" t="s">
        <v>3586</v>
      </c>
      <c r="C3580" s="5" t="s">
        <v>849</v>
      </c>
      <c r="D3580" s="5" t="s">
        <v>3583</v>
      </c>
      <c r="E3580" s="5" t="s">
        <v>3584</v>
      </c>
      <c r="F3580" s="5" t="s">
        <v>853</v>
      </c>
      <c r="G3580" s="5" t="s">
        <v>3603</v>
      </c>
      <c r="H3580" s="51">
        <v>0</v>
      </c>
      <c r="I3580" s="22">
        <v>0</v>
      </c>
      <c r="J3580" s="22">
        <v>0</v>
      </c>
      <c r="K3580" s="22">
        <v>1132.99</v>
      </c>
      <c r="L3580" s="47">
        <v>1000</v>
      </c>
      <c r="M3580" s="22">
        <v>0</v>
      </c>
      <c r="N3580" s="22">
        <v>0</v>
      </c>
    </row>
    <row r="3581" spans="1:14" hidden="1" x14ac:dyDescent="0.25">
      <c r="A3581" s="5" t="s">
        <v>6695</v>
      </c>
      <c r="B3581" s="5" t="s">
        <v>3592</v>
      </c>
      <c r="C3581" s="5" t="s">
        <v>849</v>
      </c>
      <c r="D3581" s="5" t="s">
        <v>3583</v>
      </c>
      <c r="E3581" s="5" t="s">
        <v>3584</v>
      </c>
      <c r="F3581" s="5" t="s">
        <v>853</v>
      </c>
      <c r="G3581" s="5" t="s">
        <v>3603</v>
      </c>
      <c r="H3581" s="51">
        <v>0</v>
      </c>
      <c r="I3581" s="22">
        <v>0</v>
      </c>
      <c r="J3581" s="22">
        <v>0</v>
      </c>
      <c r="K3581" s="22">
        <v>1185.83</v>
      </c>
      <c r="L3581" s="47">
        <v>1000</v>
      </c>
      <c r="M3581" s="22">
        <v>0</v>
      </c>
      <c r="N3581" s="22">
        <v>0</v>
      </c>
    </row>
    <row r="3582" spans="1:14" hidden="1" x14ac:dyDescent="0.25">
      <c r="A3582" s="5" t="s">
        <v>6696</v>
      </c>
      <c r="B3582" s="5" t="s">
        <v>3592</v>
      </c>
      <c r="C3582" s="5" t="s">
        <v>849</v>
      </c>
      <c r="D3582" s="5" t="s">
        <v>3583</v>
      </c>
      <c r="E3582" s="5" t="s">
        <v>3584</v>
      </c>
      <c r="F3582" s="5" t="s">
        <v>853</v>
      </c>
      <c r="G3582" s="5" t="s">
        <v>3603</v>
      </c>
      <c r="H3582" s="51">
        <v>0</v>
      </c>
      <c r="I3582" s="22">
        <v>0</v>
      </c>
      <c r="J3582" s="22">
        <v>0</v>
      </c>
      <c r="K3582" s="22">
        <v>1321.99</v>
      </c>
      <c r="L3582" s="47">
        <v>1000</v>
      </c>
      <c r="M3582" s="22">
        <v>0</v>
      </c>
      <c r="N3582" s="22">
        <v>0</v>
      </c>
    </row>
    <row r="3583" spans="1:14" hidden="1" x14ac:dyDescent="0.25">
      <c r="A3583" s="5" t="s">
        <v>6697</v>
      </c>
      <c r="B3583" s="5" t="s">
        <v>3592</v>
      </c>
      <c r="C3583" s="5" t="s">
        <v>849</v>
      </c>
      <c r="D3583" s="5" t="s">
        <v>3583</v>
      </c>
      <c r="E3583" s="5" t="s">
        <v>3584</v>
      </c>
      <c r="F3583" s="5" t="s">
        <v>853</v>
      </c>
      <c r="G3583" s="5" t="s">
        <v>3603</v>
      </c>
      <c r="H3583" s="51">
        <v>0</v>
      </c>
      <c r="I3583" s="22">
        <v>0</v>
      </c>
      <c r="J3583" s="22">
        <v>0</v>
      </c>
      <c r="K3583" s="22">
        <v>1383.99</v>
      </c>
      <c r="L3583" s="47">
        <v>1000</v>
      </c>
      <c r="M3583" s="22">
        <v>0</v>
      </c>
      <c r="N3583" s="22">
        <v>0</v>
      </c>
    </row>
    <row r="3584" spans="1:14" hidden="1" x14ac:dyDescent="0.25">
      <c r="A3584" s="5" t="s">
        <v>6698</v>
      </c>
      <c r="B3584" s="5" t="s">
        <v>3592</v>
      </c>
      <c r="C3584" s="5" t="s">
        <v>849</v>
      </c>
      <c r="D3584" s="5" t="s">
        <v>3583</v>
      </c>
      <c r="E3584" s="5" t="s">
        <v>3584</v>
      </c>
      <c r="F3584" s="5" t="s">
        <v>853</v>
      </c>
      <c r="G3584" s="5" t="s">
        <v>3603</v>
      </c>
      <c r="H3584" s="51">
        <v>0</v>
      </c>
      <c r="I3584" s="22">
        <v>0</v>
      </c>
      <c r="J3584" s="22">
        <v>0</v>
      </c>
      <c r="K3584" s="22">
        <v>1170.05</v>
      </c>
      <c r="L3584" s="47">
        <v>1000</v>
      </c>
      <c r="M3584" s="22">
        <v>0</v>
      </c>
      <c r="N3584" s="22">
        <v>0</v>
      </c>
    </row>
    <row r="3585" spans="1:14" hidden="1" x14ac:dyDescent="0.25">
      <c r="A3585" s="5" t="s">
        <v>6699</v>
      </c>
      <c r="B3585" s="5" t="s">
        <v>3606</v>
      </c>
      <c r="C3585" s="5" t="s">
        <v>849</v>
      </c>
      <c r="D3585" s="5" t="s">
        <v>3583</v>
      </c>
      <c r="E3585" s="5" t="s">
        <v>3584</v>
      </c>
      <c r="F3585" s="5" t="s">
        <v>853</v>
      </c>
      <c r="G3585" s="5" t="s">
        <v>3588</v>
      </c>
      <c r="H3585" s="51">
        <v>0</v>
      </c>
      <c r="I3585" s="22">
        <v>0</v>
      </c>
      <c r="J3585" s="22">
        <v>0</v>
      </c>
      <c r="K3585" s="22">
        <v>236.69</v>
      </c>
      <c r="L3585" s="47">
        <v>1000</v>
      </c>
      <c r="M3585" s="22">
        <v>0</v>
      </c>
      <c r="N3585" s="22">
        <v>0</v>
      </c>
    </row>
    <row r="3586" spans="1:14" hidden="1" x14ac:dyDescent="0.25">
      <c r="A3586" s="5" t="s">
        <v>6700</v>
      </c>
      <c r="B3586" s="5" t="s">
        <v>3606</v>
      </c>
      <c r="C3586" s="5" t="s">
        <v>849</v>
      </c>
      <c r="D3586" s="5" t="s">
        <v>3583</v>
      </c>
      <c r="E3586" s="5" t="s">
        <v>3584</v>
      </c>
      <c r="F3586" s="5" t="s">
        <v>853</v>
      </c>
      <c r="G3586" s="5" t="s">
        <v>3588</v>
      </c>
      <c r="H3586" s="51">
        <v>0</v>
      </c>
      <c r="I3586" s="22">
        <v>0</v>
      </c>
      <c r="J3586" s="22">
        <v>0</v>
      </c>
      <c r="K3586" s="22">
        <v>236.69</v>
      </c>
      <c r="L3586" s="47">
        <v>1000</v>
      </c>
      <c r="M3586" s="22">
        <v>0</v>
      </c>
      <c r="N3586" s="22">
        <v>0</v>
      </c>
    </row>
    <row r="3587" spans="1:14" hidden="1" x14ac:dyDescent="0.25">
      <c r="A3587" s="5" t="s">
        <v>6701</v>
      </c>
      <c r="B3587" s="5" t="s">
        <v>3606</v>
      </c>
      <c r="C3587" s="5" t="s">
        <v>849</v>
      </c>
      <c r="D3587" s="5" t="s">
        <v>3583</v>
      </c>
      <c r="E3587" s="5" t="s">
        <v>3584</v>
      </c>
      <c r="F3587" s="5" t="s">
        <v>853</v>
      </c>
      <c r="G3587" s="5" t="s">
        <v>3588</v>
      </c>
      <c r="H3587" s="51">
        <v>0</v>
      </c>
      <c r="I3587" s="22">
        <v>0</v>
      </c>
      <c r="J3587" s="22">
        <v>0</v>
      </c>
      <c r="K3587" s="22">
        <v>236.69</v>
      </c>
      <c r="L3587" s="47">
        <v>1000</v>
      </c>
      <c r="M3587" s="22">
        <v>0</v>
      </c>
      <c r="N3587" s="22">
        <v>0</v>
      </c>
    </row>
    <row r="3588" spans="1:14" hidden="1" x14ac:dyDescent="0.25">
      <c r="A3588" s="5" t="s">
        <v>6702</v>
      </c>
      <c r="B3588" s="5" t="s">
        <v>3597</v>
      </c>
      <c r="C3588" s="5" t="s">
        <v>849</v>
      </c>
      <c r="D3588" s="5" t="s">
        <v>3583</v>
      </c>
      <c r="E3588" s="5" t="s">
        <v>3584</v>
      </c>
      <c r="F3588" s="5" t="s">
        <v>853</v>
      </c>
      <c r="G3588" s="5" t="s">
        <v>3588</v>
      </c>
      <c r="H3588" s="51">
        <v>0</v>
      </c>
      <c r="I3588" s="22">
        <v>0</v>
      </c>
      <c r="J3588" s="22">
        <v>47.06</v>
      </c>
      <c r="K3588" s="22">
        <v>51.12</v>
      </c>
      <c r="L3588" s="47">
        <v>1000</v>
      </c>
      <c r="M3588" s="22">
        <v>0</v>
      </c>
      <c r="N3588" s="22">
        <v>0</v>
      </c>
    </row>
    <row r="3589" spans="1:14" hidden="1" x14ac:dyDescent="0.25">
      <c r="A3589" s="5" t="s">
        <v>6702</v>
      </c>
      <c r="B3589" s="5" t="s">
        <v>3592</v>
      </c>
      <c r="C3589" s="5" t="s">
        <v>849</v>
      </c>
      <c r="D3589" s="5" t="s">
        <v>3583</v>
      </c>
      <c r="E3589" s="5" t="s">
        <v>3584</v>
      </c>
      <c r="F3589" s="5" t="s">
        <v>853</v>
      </c>
      <c r="G3589" s="5" t="s">
        <v>3588</v>
      </c>
      <c r="H3589" s="51">
        <v>0</v>
      </c>
      <c r="I3589" s="22">
        <v>0</v>
      </c>
      <c r="J3589" s="22">
        <v>46.31</v>
      </c>
      <c r="K3589" s="22">
        <v>50.31</v>
      </c>
      <c r="L3589" s="47">
        <v>1000</v>
      </c>
      <c r="M3589" s="22">
        <v>0</v>
      </c>
      <c r="N3589" s="22">
        <v>0</v>
      </c>
    </row>
    <row r="3590" spans="1:14" hidden="1" x14ac:dyDescent="0.25">
      <c r="A3590" s="5" t="s">
        <v>6703</v>
      </c>
      <c r="B3590" s="5" t="s">
        <v>3597</v>
      </c>
      <c r="C3590" s="5" t="s">
        <v>849</v>
      </c>
      <c r="D3590" s="5" t="s">
        <v>3583</v>
      </c>
      <c r="E3590" s="5" t="s">
        <v>3584</v>
      </c>
      <c r="F3590" s="5" t="s">
        <v>853</v>
      </c>
      <c r="G3590" s="5" t="s">
        <v>3588</v>
      </c>
      <c r="H3590" s="51">
        <v>0</v>
      </c>
      <c r="I3590" s="22">
        <v>0</v>
      </c>
      <c r="J3590" s="22">
        <v>44.46</v>
      </c>
      <c r="K3590" s="22">
        <v>48.29</v>
      </c>
      <c r="L3590" s="47">
        <v>1000</v>
      </c>
      <c r="M3590" s="22">
        <v>0</v>
      </c>
      <c r="N3590" s="22">
        <v>0</v>
      </c>
    </row>
    <row r="3591" spans="1:14" hidden="1" x14ac:dyDescent="0.25">
      <c r="A3591" s="5" t="s">
        <v>6703</v>
      </c>
      <c r="B3591" s="5" t="s">
        <v>3592</v>
      </c>
      <c r="C3591" s="5" t="s">
        <v>849</v>
      </c>
      <c r="D3591" s="5" t="s">
        <v>3583</v>
      </c>
      <c r="E3591" s="5" t="s">
        <v>3584</v>
      </c>
      <c r="F3591" s="5" t="s">
        <v>853</v>
      </c>
      <c r="G3591" s="5" t="s">
        <v>3588</v>
      </c>
      <c r="H3591" s="51">
        <v>0</v>
      </c>
      <c r="I3591" s="22">
        <v>0</v>
      </c>
      <c r="J3591" s="22">
        <v>44.84</v>
      </c>
      <c r="K3591" s="22">
        <v>48.72</v>
      </c>
      <c r="L3591" s="47">
        <v>1000</v>
      </c>
      <c r="M3591" s="22">
        <v>0</v>
      </c>
      <c r="N3591" s="22">
        <v>0</v>
      </c>
    </row>
    <row r="3592" spans="1:14" hidden="1" x14ac:dyDescent="0.25">
      <c r="A3592" s="5" t="s">
        <v>6704</v>
      </c>
      <c r="B3592" s="5" t="s">
        <v>3597</v>
      </c>
      <c r="C3592" s="5" t="s">
        <v>849</v>
      </c>
      <c r="D3592" s="5" t="s">
        <v>3583</v>
      </c>
      <c r="E3592" s="5" t="s">
        <v>3584</v>
      </c>
      <c r="F3592" s="5" t="s">
        <v>853</v>
      </c>
      <c r="G3592" s="5" t="s">
        <v>3603</v>
      </c>
      <c r="H3592" s="51">
        <v>0</v>
      </c>
      <c r="I3592" s="22">
        <v>0</v>
      </c>
      <c r="J3592" s="22">
        <v>0</v>
      </c>
      <c r="K3592" s="22">
        <v>959.53</v>
      </c>
      <c r="L3592" s="47">
        <v>1000</v>
      </c>
      <c r="M3592" s="22">
        <v>0</v>
      </c>
      <c r="N3592" s="22">
        <v>0</v>
      </c>
    </row>
    <row r="3593" spans="1:14" hidden="1" x14ac:dyDescent="0.25">
      <c r="A3593" s="5" t="s">
        <v>6704</v>
      </c>
      <c r="B3593" s="5" t="s">
        <v>3592</v>
      </c>
      <c r="C3593" s="5" t="s">
        <v>849</v>
      </c>
      <c r="D3593" s="5" t="s">
        <v>3583</v>
      </c>
      <c r="E3593" s="5" t="s">
        <v>3584</v>
      </c>
      <c r="F3593" s="5" t="s">
        <v>853</v>
      </c>
      <c r="G3593" s="5" t="s">
        <v>3603</v>
      </c>
      <c r="H3593" s="51">
        <v>0</v>
      </c>
      <c r="I3593" s="22">
        <v>0</v>
      </c>
      <c r="J3593" s="22">
        <v>0</v>
      </c>
      <c r="K3593" s="22">
        <v>967.36</v>
      </c>
      <c r="L3593" s="47">
        <v>1000</v>
      </c>
      <c r="M3593" s="22">
        <v>0</v>
      </c>
      <c r="N3593" s="22">
        <v>0</v>
      </c>
    </row>
    <row r="3594" spans="1:14" hidden="1" x14ac:dyDescent="0.25">
      <c r="A3594" s="5" t="s">
        <v>6705</v>
      </c>
      <c r="B3594" s="5" t="s">
        <v>3586</v>
      </c>
      <c r="C3594" s="5" t="s">
        <v>849</v>
      </c>
      <c r="D3594" s="5" t="s">
        <v>3583</v>
      </c>
      <c r="E3594" s="5" t="s">
        <v>3584</v>
      </c>
      <c r="F3594" s="5" t="s">
        <v>853</v>
      </c>
      <c r="G3594" s="5" t="s">
        <v>3588</v>
      </c>
      <c r="H3594" s="51">
        <v>0</v>
      </c>
      <c r="I3594" s="22">
        <v>0</v>
      </c>
      <c r="J3594" s="22">
        <v>11.15</v>
      </c>
      <c r="K3594" s="22">
        <v>12.1</v>
      </c>
      <c r="L3594" s="47">
        <v>1000</v>
      </c>
      <c r="M3594" s="22">
        <v>0</v>
      </c>
      <c r="N3594" s="22">
        <v>0</v>
      </c>
    </row>
    <row r="3595" spans="1:14" hidden="1" x14ac:dyDescent="0.25">
      <c r="A3595" s="5" t="s">
        <v>6706</v>
      </c>
      <c r="B3595" s="5" t="s">
        <v>3582</v>
      </c>
      <c r="C3595" s="5" t="s">
        <v>849</v>
      </c>
      <c r="D3595" s="5" t="s">
        <v>3583</v>
      </c>
      <c r="E3595" s="5" t="s">
        <v>3584</v>
      </c>
      <c r="F3595" s="5" t="s">
        <v>853</v>
      </c>
      <c r="G3595" s="5" t="s">
        <v>3585</v>
      </c>
      <c r="H3595" s="51">
        <v>0</v>
      </c>
      <c r="I3595" s="22">
        <v>0</v>
      </c>
      <c r="J3595" s="22">
        <v>1756.65</v>
      </c>
      <c r="K3595" s="22">
        <v>1852.77</v>
      </c>
      <c r="L3595" s="47">
        <v>1000</v>
      </c>
      <c r="M3595" s="22">
        <v>0</v>
      </c>
      <c r="N3595" s="22">
        <v>0</v>
      </c>
    </row>
    <row r="3596" spans="1:14" hidden="1" x14ac:dyDescent="0.25">
      <c r="A3596" s="5" t="s">
        <v>6707</v>
      </c>
      <c r="B3596" s="5" t="s">
        <v>3592</v>
      </c>
      <c r="C3596" s="5" t="s">
        <v>849</v>
      </c>
      <c r="D3596" s="5" t="s">
        <v>3583</v>
      </c>
      <c r="E3596" s="5" t="s">
        <v>3584</v>
      </c>
      <c r="F3596" s="5" t="s">
        <v>853</v>
      </c>
      <c r="G3596" s="5" t="s">
        <v>3588</v>
      </c>
      <c r="H3596" s="51">
        <v>0</v>
      </c>
      <c r="I3596" s="22">
        <v>0</v>
      </c>
      <c r="J3596" s="22">
        <v>63.04</v>
      </c>
      <c r="K3596" s="22">
        <v>66.489999999999995</v>
      </c>
      <c r="L3596" s="47">
        <v>1000</v>
      </c>
      <c r="M3596" s="22">
        <v>0</v>
      </c>
      <c r="N3596" s="22">
        <v>0</v>
      </c>
    </row>
    <row r="3597" spans="1:14" hidden="1" x14ac:dyDescent="0.25">
      <c r="A3597" s="5" t="s">
        <v>6708</v>
      </c>
      <c r="B3597" s="5" t="s">
        <v>3592</v>
      </c>
      <c r="C3597" s="5" t="s">
        <v>849</v>
      </c>
      <c r="D3597" s="5" t="s">
        <v>3583</v>
      </c>
      <c r="E3597" s="5" t="s">
        <v>3584</v>
      </c>
      <c r="F3597" s="5" t="s">
        <v>853</v>
      </c>
      <c r="G3597" s="5" t="s">
        <v>3588</v>
      </c>
      <c r="H3597" s="51">
        <v>0</v>
      </c>
      <c r="I3597" s="22">
        <v>0</v>
      </c>
      <c r="J3597" s="22">
        <v>60.38</v>
      </c>
      <c r="K3597" s="22">
        <v>63.68</v>
      </c>
      <c r="L3597" s="47">
        <v>1000</v>
      </c>
      <c r="M3597" s="22">
        <v>0</v>
      </c>
      <c r="N3597" s="22">
        <v>0</v>
      </c>
    </row>
    <row r="3598" spans="1:14" hidden="1" x14ac:dyDescent="0.25">
      <c r="A3598" s="5" t="s">
        <v>6709</v>
      </c>
      <c r="B3598" s="5" t="s">
        <v>3592</v>
      </c>
      <c r="C3598" s="5" t="s">
        <v>849</v>
      </c>
      <c r="D3598" s="5" t="s">
        <v>3583</v>
      </c>
      <c r="E3598" s="5" t="s">
        <v>3584</v>
      </c>
      <c r="F3598" s="5" t="s">
        <v>853</v>
      </c>
      <c r="G3598" s="5" t="s">
        <v>3588</v>
      </c>
      <c r="H3598" s="51">
        <v>0</v>
      </c>
      <c r="I3598" s="22">
        <v>0</v>
      </c>
      <c r="J3598" s="22">
        <v>52.35</v>
      </c>
      <c r="K3598" s="22">
        <v>55.21</v>
      </c>
      <c r="L3598" s="47">
        <v>1000</v>
      </c>
      <c r="M3598" s="22">
        <v>0</v>
      </c>
      <c r="N3598" s="22">
        <v>0</v>
      </c>
    </row>
    <row r="3599" spans="1:14" hidden="1" x14ac:dyDescent="0.25">
      <c r="A3599" s="5" t="s">
        <v>6710</v>
      </c>
      <c r="B3599" s="5" t="s">
        <v>3582</v>
      </c>
      <c r="C3599" s="5" t="s">
        <v>849</v>
      </c>
      <c r="D3599" s="5" t="s">
        <v>3583</v>
      </c>
      <c r="E3599" s="5" t="s">
        <v>3584</v>
      </c>
      <c r="F3599" s="5" t="s">
        <v>853</v>
      </c>
      <c r="G3599" s="5" t="s">
        <v>3588</v>
      </c>
      <c r="H3599" s="51">
        <v>0</v>
      </c>
      <c r="I3599" s="22">
        <v>0</v>
      </c>
      <c r="J3599" s="22">
        <v>486.4</v>
      </c>
      <c r="K3599" s="22">
        <v>513.01</v>
      </c>
      <c r="L3599" s="47">
        <v>1000</v>
      </c>
      <c r="M3599" s="22">
        <v>0</v>
      </c>
      <c r="N3599" s="22">
        <v>0</v>
      </c>
    </row>
    <row r="3600" spans="1:14" hidden="1" x14ac:dyDescent="0.25">
      <c r="A3600" s="5" t="s">
        <v>6711</v>
      </c>
      <c r="B3600" s="5" t="s">
        <v>3582</v>
      </c>
      <c r="C3600" s="5" t="s">
        <v>849</v>
      </c>
      <c r="D3600" s="5" t="s">
        <v>3583</v>
      </c>
      <c r="E3600" s="5" t="s">
        <v>3584</v>
      </c>
      <c r="F3600" s="5" t="s">
        <v>853</v>
      </c>
      <c r="G3600" s="5" t="s">
        <v>3588</v>
      </c>
      <c r="H3600" s="51">
        <v>0</v>
      </c>
      <c r="I3600" s="22">
        <v>0</v>
      </c>
      <c r="J3600" s="22">
        <v>12.38</v>
      </c>
      <c r="K3600" s="22">
        <v>12.58</v>
      </c>
      <c r="L3600" s="47">
        <v>1000</v>
      </c>
      <c r="M3600" s="22">
        <v>0</v>
      </c>
      <c r="N3600" s="22">
        <v>0</v>
      </c>
    </row>
    <row r="3601" spans="1:14" x14ac:dyDescent="0.25">
      <c r="A3601" s="5" t="s">
        <v>6711</v>
      </c>
      <c r="B3601" s="5" t="s">
        <v>3590</v>
      </c>
      <c r="C3601" s="5" t="s">
        <v>849</v>
      </c>
      <c r="D3601" s="5" t="s">
        <v>3583</v>
      </c>
      <c r="E3601" s="5" t="s">
        <v>3584</v>
      </c>
      <c r="F3601" s="5" t="s">
        <v>853</v>
      </c>
      <c r="G3601" s="5" t="s">
        <v>3588</v>
      </c>
      <c r="H3601" s="51">
        <v>0</v>
      </c>
      <c r="I3601" s="22">
        <v>0</v>
      </c>
      <c r="J3601" s="22">
        <v>12.76</v>
      </c>
      <c r="K3601" s="22">
        <v>13.79</v>
      </c>
      <c r="L3601" s="47">
        <v>1000</v>
      </c>
      <c r="M3601" s="22">
        <v>0</v>
      </c>
      <c r="N3601" s="22">
        <v>0</v>
      </c>
    </row>
    <row r="3602" spans="1:14" hidden="1" x14ac:dyDescent="0.25">
      <c r="A3602" s="5" t="s">
        <v>6712</v>
      </c>
      <c r="B3602" s="5" t="s">
        <v>3586</v>
      </c>
      <c r="C3602" s="5" t="s">
        <v>849</v>
      </c>
      <c r="D3602" s="5" t="s">
        <v>3583</v>
      </c>
      <c r="E3602" s="5" t="s">
        <v>3584</v>
      </c>
      <c r="F3602" s="5" t="s">
        <v>853</v>
      </c>
      <c r="G3602" s="5" t="s">
        <v>3588</v>
      </c>
      <c r="H3602" s="51">
        <v>0</v>
      </c>
      <c r="I3602" s="22">
        <v>0</v>
      </c>
      <c r="J3602" s="22">
        <v>2.2599999999999998</v>
      </c>
      <c r="K3602" s="22">
        <v>2.46</v>
      </c>
      <c r="L3602" s="47">
        <v>1000</v>
      </c>
      <c r="M3602" s="22">
        <v>0</v>
      </c>
      <c r="N3602" s="22">
        <v>0</v>
      </c>
    </row>
    <row r="3603" spans="1:14" hidden="1" x14ac:dyDescent="0.25">
      <c r="A3603" s="5" t="s">
        <v>6713</v>
      </c>
      <c r="B3603" s="5" t="s">
        <v>3586</v>
      </c>
      <c r="C3603" s="5" t="s">
        <v>849</v>
      </c>
      <c r="D3603" s="5" t="s">
        <v>3583</v>
      </c>
      <c r="E3603" s="5" t="s">
        <v>3584</v>
      </c>
      <c r="F3603" s="5" t="s">
        <v>851</v>
      </c>
      <c r="G3603" s="5" t="s">
        <v>3585</v>
      </c>
      <c r="H3603" s="51">
        <v>697</v>
      </c>
      <c r="I3603" s="22">
        <v>10587.7</v>
      </c>
      <c r="J3603" s="22">
        <v>15190.39</v>
      </c>
      <c r="K3603" s="22">
        <v>14770.24</v>
      </c>
      <c r="L3603" s="47">
        <v>1000</v>
      </c>
      <c r="M3603" s="22">
        <v>10587.7</v>
      </c>
      <c r="N3603" s="22">
        <v>0</v>
      </c>
    </row>
    <row r="3604" spans="1:14" x14ac:dyDescent="0.25">
      <c r="A3604" s="5" t="s">
        <v>6714</v>
      </c>
      <c r="B3604" s="5" t="s">
        <v>3590</v>
      </c>
      <c r="C3604" s="5" t="s">
        <v>849</v>
      </c>
      <c r="D3604" s="5" t="s">
        <v>3583</v>
      </c>
      <c r="E3604" s="5" t="s">
        <v>3584</v>
      </c>
      <c r="F3604" s="5" t="s">
        <v>853</v>
      </c>
      <c r="G3604" s="5" t="s">
        <v>3588</v>
      </c>
      <c r="H3604" s="51">
        <v>0</v>
      </c>
      <c r="I3604" s="22">
        <v>0</v>
      </c>
      <c r="J3604" s="22">
        <v>133.78</v>
      </c>
      <c r="K3604" s="22">
        <v>145.33000000000001</v>
      </c>
      <c r="L3604" s="47">
        <v>1000</v>
      </c>
      <c r="M3604" s="22">
        <v>0</v>
      </c>
      <c r="N3604" s="22">
        <v>0</v>
      </c>
    </row>
    <row r="3605" spans="1:14" x14ac:dyDescent="0.25">
      <c r="A3605" s="5" t="s">
        <v>6715</v>
      </c>
      <c r="B3605" s="5" t="s">
        <v>3590</v>
      </c>
      <c r="C3605" s="5" t="s">
        <v>849</v>
      </c>
      <c r="D3605" s="5" t="s">
        <v>3583</v>
      </c>
      <c r="E3605" s="5" t="s">
        <v>3584</v>
      </c>
      <c r="F3605" s="5" t="s">
        <v>853</v>
      </c>
      <c r="G3605" s="5" t="s">
        <v>3588</v>
      </c>
      <c r="H3605" s="51">
        <v>0</v>
      </c>
      <c r="I3605" s="22">
        <v>0</v>
      </c>
      <c r="J3605" s="22">
        <v>142.13</v>
      </c>
      <c r="K3605" s="22">
        <v>154.4</v>
      </c>
      <c r="L3605" s="47">
        <v>1000</v>
      </c>
      <c r="M3605" s="22">
        <v>0</v>
      </c>
      <c r="N3605" s="22">
        <v>0</v>
      </c>
    </row>
    <row r="3606" spans="1:14" hidden="1" x14ac:dyDescent="0.25">
      <c r="A3606" s="5" t="s">
        <v>6716</v>
      </c>
      <c r="B3606" s="5" t="s">
        <v>3586</v>
      </c>
      <c r="C3606" s="5" t="s">
        <v>849</v>
      </c>
      <c r="D3606" s="5" t="s">
        <v>3583</v>
      </c>
      <c r="E3606" s="5" t="s">
        <v>3584</v>
      </c>
      <c r="F3606" s="5" t="s">
        <v>853</v>
      </c>
      <c r="G3606" s="5" t="s">
        <v>3603</v>
      </c>
      <c r="H3606" s="51">
        <v>0</v>
      </c>
      <c r="I3606" s="22">
        <v>0</v>
      </c>
      <c r="J3606" s="22">
        <v>0</v>
      </c>
      <c r="K3606" s="22">
        <v>7107.08</v>
      </c>
      <c r="L3606" s="47">
        <v>1000</v>
      </c>
      <c r="M3606" s="22">
        <v>0</v>
      </c>
      <c r="N3606" s="22">
        <v>0</v>
      </c>
    </row>
    <row r="3607" spans="1:14" hidden="1" x14ac:dyDescent="0.25">
      <c r="A3607" s="5" t="s">
        <v>6717</v>
      </c>
      <c r="B3607" s="5" t="s">
        <v>3586</v>
      </c>
      <c r="C3607" s="5" t="s">
        <v>849</v>
      </c>
      <c r="D3607" s="5" t="s">
        <v>3583</v>
      </c>
      <c r="E3607" s="5" t="s">
        <v>3584</v>
      </c>
      <c r="F3607" s="5" t="s">
        <v>853</v>
      </c>
      <c r="G3607" s="5" t="s">
        <v>3588</v>
      </c>
      <c r="H3607" s="51">
        <v>0</v>
      </c>
      <c r="I3607" s="22">
        <v>0</v>
      </c>
      <c r="J3607" s="22">
        <v>91.84</v>
      </c>
      <c r="K3607" s="22">
        <v>96.87</v>
      </c>
      <c r="L3607" s="47">
        <v>1000</v>
      </c>
      <c r="M3607" s="22">
        <v>0</v>
      </c>
      <c r="N3607" s="22">
        <v>0</v>
      </c>
    </row>
    <row r="3608" spans="1:14" hidden="1" x14ac:dyDescent="0.25">
      <c r="A3608" s="5" t="s">
        <v>6718</v>
      </c>
      <c r="B3608" s="5" t="s">
        <v>3582</v>
      </c>
      <c r="C3608" s="5" t="s">
        <v>849</v>
      </c>
      <c r="D3608" s="5" t="s">
        <v>3583</v>
      </c>
      <c r="E3608" s="5" t="s">
        <v>3584</v>
      </c>
      <c r="F3608" s="5" t="s">
        <v>853</v>
      </c>
      <c r="G3608" s="5" t="s">
        <v>3588</v>
      </c>
      <c r="H3608" s="51">
        <v>0</v>
      </c>
      <c r="I3608" s="22">
        <v>0</v>
      </c>
      <c r="J3608" s="22">
        <v>92.64</v>
      </c>
      <c r="K3608" s="22">
        <v>97.31</v>
      </c>
      <c r="L3608" s="47">
        <v>1000</v>
      </c>
      <c r="M3608" s="22">
        <v>0</v>
      </c>
      <c r="N3608" s="22">
        <v>0</v>
      </c>
    </row>
    <row r="3609" spans="1:14" hidden="1" x14ac:dyDescent="0.25">
      <c r="A3609" s="5" t="s">
        <v>6718</v>
      </c>
      <c r="B3609" s="5" t="s">
        <v>3586</v>
      </c>
      <c r="C3609" s="5" t="s">
        <v>849</v>
      </c>
      <c r="D3609" s="5" t="s">
        <v>3583</v>
      </c>
      <c r="E3609" s="5" t="s">
        <v>3584</v>
      </c>
      <c r="F3609" s="5" t="s">
        <v>853</v>
      </c>
      <c r="G3609" s="5" t="s">
        <v>3588</v>
      </c>
      <c r="H3609" s="51">
        <v>0</v>
      </c>
      <c r="I3609" s="22">
        <v>0</v>
      </c>
      <c r="J3609" s="22">
        <v>92.64</v>
      </c>
      <c r="K3609" s="22">
        <v>97.71</v>
      </c>
      <c r="L3609" s="47">
        <v>1000</v>
      </c>
      <c r="M3609" s="22">
        <v>0</v>
      </c>
      <c r="N3609" s="22">
        <v>0</v>
      </c>
    </row>
    <row r="3610" spans="1:14" hidden="1" x14ac:dyDescent="0.25">
      <c r="A3610" s="5" t="s">
        <v>6719</v>
      </c>
      <c r="B3610" s="5" t="s">
        <v>3586</v>
      </c>
      <c r="C3610" s="5" t="s">
        <v>849</v>
      </c>
      <c r="D3610" s="5" t="s">
        <v>3583</v>
      </c>
      <c r="E3610" s="5" t="s">
        <v>3584</v>
      </c>
      <c r="F3610" s="5" t="s">
        <v>853</v>
      </c>
      <c r="G3610" s="5" t="s">
        <v>3588</v>
      </c>
      <c r="H3610" s="51">
        <v>0</v>
      </c>
      <c r="I3610" s="22">
        <v>0</v>
      </c>
      <c r="J3610" s="22">
        <v>92.06</v>
      </c>
      <c r="K3610" s="22">
        <v>97.1</v>
      </c>
      <c r="L3610" s="47">
        <v>1000</v>
      </c>
      <c r="M3610" s="22">
        <v>0</v>
      </c>
      <c r="N3610" s="22">
        <v>0</v>
      </c>
    </row>
    <row r="3611" spans="1:14" hidden="1" x14ac:dyDescent="0.25">
      <c r="A3611" s="5" t="s">
        <v>6720</v>
      </c>
      <c r="B3611" s="5" t="s">
        <v>3582</v>
      </c>
      <c r="C3611" s="5" t="s">
        <v>849</v>
      </c>
      <c r="D3611" s="5" t="s">
        <v>3583</v>
      </c>
      <c r="E3611" s="5" t="s">
        <v>3584</v>
      </c>
      <c r="F3611" s="5" t="s">
        <v>853</v>
      </c>
      <c r="G3611" s="5" t="s">
        <v>3588</v>
      </c>
      <c r="H3611" s="51">
        <v>0</v>
      </c>
      <c r="I3611" s="22">
        <v>0</v>
      </c>
      <c r="J3611" s="22">
        <v>88.63</v>
      </c>
      <c r="K3611" s="22">
        <v>90.76</v>
      </c>
      <c r="L3611" s="47">
        <v>1000</v>
      </c>
      <c r="M3611" s="22">
        <v>0</v>
      </c>
      <c r="N3611" s="22">
        <v>0</v>
      </c>
    </row>
    <row r="3612" spans="1:14" hidden="1" x14ac:dyDescent="0.25">
      <c r="A3612" s="5" t="s">
        <v>6720</v>
      </c>
      <c r="B3612" s="5" t="s">
        <v>3586</v>
      </c>
      <c r="C3612" s="5" t="s">
        <v>849</v>
      </c>
      <c r="D3612" s="5" t="s">
        <v>3583</v>
      </c>
      <c r="E3612" s="5" t="s">
        <v>3584</v>
      </c>
      <c r="F3612" s="5" t="s">
        <v>853</v>
      </c>
      <c r="G3612" s="5" t="s">
        <v>3588</v>
      </c>
      <c r="H3612" s="51">
        <v>0</v>
      </c>
      <c r="I3612" s="22">
        <v>0</v>
      </c>
      <c r="J3612" s="22">
        <v>91.07</v>
      </c>
      <c r="K3612" s="22">
        <v>98.93</v>
      </c>
      <c r="L3612" s="47">
        <v>1000</v>
      </c>
      <c r="M3612" s="22">
        <v>0</v>
      </c>
      <c r="N3612" s="22">
        <v>0</v>
      </c>
    </row>
    <row r="3613" spans="1:14" hidden="1" x14ac:dyDescent="0.25">
      <c r="A3613" s="5" t="s">
        <v>6721</v>
      </c>
      <c r="B3613" s="5" t="s">
        <v>3586</v>
      </c>
      <c r="C3613" s="5" t="s">
        <v>849</v>
      </c>
      <c r="D3613" s="5" t="s">
        <v>3583</v>
      </c>
      <c r="E3613" s="5" t="s">
        <v>3584</v>
      </c>
      <c r="F3613" s="5" t="s">
        <v>851</v>
      </c>
      <c r="G3613" s="5" t="s">
        <v>3585</v>
      </c>
      <c r="H3613" s="51">
        <v>89000</v>
      </c>
      <c r="I3613" s="22">
        <v>225180.88</v>
      </c>
      <c r="J3613" s="22">
        <v>2530.12</v>
      </c>
      <c r="K3613" s="22">
        <v>2447.36</v>
      </c>
      <c r="L3613" s="47">
        <v>1000</v>
      </c>
      <c r="M3613" s="22">
        <v>225180.88</v>
      </c>
      <c r="N3613" s="22">
        <v>0</v>
      </c>
    </row>
    <row r="3614" spans="1:14" hidden="1" x14ac:dyDescent="0.25">
      <c r="A3614" s="5" t="s">
        <v>6722</v>
      </c>
      <c r="B3614" s="5" t="s">
        <v>3586</v>
      </c>
      <c r="C3614" s="5" t="s">
        <v>849</v>
      </c>
      <c r="D3614" s="5" t="s">
        <v>3583</v>
      </c>
      <c r="E3614" s="5" t="s">
        <v>3584</v>
      </c>
      <c r="F3614" s="5" t="s">
        <v>851</v>
      </c>
      <c r="G3614" s="5" t="s">
        <v>3585</v>
      </c>
      <c r="H3614" s="51">
        <v>31750</v>
      </c>
      <c r="I3614" s="22">
        <v>66633.47</v>
      </c>
      <c r="J3614" s="22">
        <v>2098.69</v>
      </c>
      <c r="K3614" s="22">
        <v>2141.08</v>
      </c>
      <c r="L3614" s="47">
        <v>1000</v>
      </c>
      <c r="M3614" s="22">
        <v>66633.47</v>
      </c>
      <c r="N3614" s="22">
        <v>0</v>
      </c>
    </row>
    <row r="3615" spans="1:14" hidden="1" x14ac:dyDescent="0.25">
      <c r="A3615" s="5" t="s">
        <v>6723</v>
      </c>
      <c r="B3615" s="5" t="s">
        <v>3586</v>
      </c>
      <c r="C3615" s="5" t="s">
        <v>849</v>
      </c>
      <c r="D3615" s="5" t="s">
        <v>3583</v>
      </c>
      <c r="E3615" s="5" t="s">
        <v>3584</v>
      </c>
      <c r="F3615" s="5" t="s">
        <v>853</v>
      </c>
      <c r="G3615" s="5" t="s">
        <v>3588</v>
      </c>
      <c r="H3615" s="51">
        <v>0</v>
      </c>
      <c r="I3615" s="22">
        <v>0</v>
      </c>
      <c r="J3615" s="22">
        <v>90.36</v>
      </c>
      <c r="K3615" s="22">
        <v>98.16</v>
      </c>
      <c r="L3615" s="47">
        <v>1000</v>
      </c>
      <c r="M3615" s="22">
        <v>0</v>
      </c>
      <c r="N3615" s="22">
        <v>0</v>
      </c>
    </row>
    <row r="3616" spans="1:14" hidden="1" x14ac:dyDescent="0.25">
      <c r="A3616" s="5" t="s">
        <v>6724</v>
      </c>
      <c r="B3616" s="5" t="s">
        <v>3586</v>
      </c>
      <c r="C3616" s="5" t="s">
        <v>849</v>
      </c>
      <c r="D3616" s="5" t="s">
        <v>3583</v>
      </c>
      <c r="E3616" s="5" t="s">
        <v>3584</v>
      </c>
      <c r="F3616" s="5" t="s">
        <v>853</v>
      </c>
      <c r="G3616" s="5" t="s">
        <v>3603</v>
      </c>
      <c r="H3616" s="51">
        <v>0</v>
      </c>
      <c r="I3616" s="22">
        <v>0</v>
      </c>
      <c r="J3616" s="22">
        <v>0</v>
      </c>
      <c r="K3616" s="22">
        <v>1443.61</v>
      </c>
      <c r="L3616" s="47">
        <v>1000</v>
      </c>
      <c r="M3616" s="22">
        <v>0</v>
      </c>
      <c r="N3616" s="22">
        <v>0</v>
      </c>
    </row>
    <row r="3617" spans="1:14" hidden="1" x14ac:dyDescent="0.25">
      <c r="A3617" s="5" t="s">
        <v>6725</v>
      </c>
      <c r="B3617" s="5" t="s">
        <v>3586</v>
      </c>
      <c r="C3617" s="5" t="s">
        <v>849</v>
      </c>
      <c r="D3617" s="5" t="s">
        <v>3583</v>
      </c>
      <c r="E3617" s="5" t="s">
        <v>3584</v>
      </c>
      <c r="F3617" s="5" t="s">
        <v>853</v>
      </c>
      <c r="G3617" s="5" t="s">
        <v>3588</v>
      </c>
      <c r="H3617" s="51">
        <v>0</v>
      </c>
      <c r="I3617" s="22">
        <v>0</v>
      </c>
      <c r="J3617" s="22">
        <v>88.8</v>
      </c>
      <c r="K3617" s="22">
        <v>96.46</v>
      </c>
      <c r="L3617" s="47">
        <v>1000</v>
      </c>
      <c r="M3617" s="22">
        <v>0</v>
      </c>
      <c r="N3617" s="22">
        <v>0</v>
      </c>
    </row>
    <row r="3618" spans="1:14" hidden="1" x14ac:dyDescent="0.25">
      <c r="A3618" s="5" t="s">
        <v>6726</v>
      </c>
      <c r="B3618" s="5" t="s">
        <v>3586</v>
      </c>
      <c r="C3618" s="5" t="s">
        <v>849</v>
      </c>
      <c r="D3618" s="5" t="s">
        <v>3583</v>
      </c>
      <c r="E3618" s="5" t="s">
        <v>3584</v>
      </c>
      <c r="F3618" s="5" t="s">
        <v>853</v>
      </c>
      <c r="G3618" s="5" t="s">
        <v>3588</v>
      </c>
      <c r="H3618" s="51">
        <v>0</v>
      </c>
      <c r="I3618" s="22">
        <v>0</v>
      </c>
      <c r="J3618" s="22">
        <v>89.96</v>
      </c>
      <c r="K3618" s="22">
        <v>97.73</v>
      </c>
      <c r="L3618" s="47">
        <v>1000</v>
      </c>
      <c r="M3618" s="22">
        <v>0</v>
      </c>
      <c r="N3618" s="22">
        <v>0</v>
      </c>
    </row>
    <row r="3619" spans="1:14" hidden="1" x14ac:dyDescent="0.25">
      <c r="A3619" s="5" t="s">
        <v>6727</v>
      </c>
      <c r="B3619" s="5" t="s">
        <v>3586</v>
      </c>
      <c r="C3619" s="5" t="s">
        <v>849</v>
      </c>
      <c r="D3619" s="5" t="s">
        <v>3583</v>
      </c>
      <c r="E3619" s="5" t="s">
        <v>3584</v>
      </c>
      <c r="F3619" s="5" t="s">
        <v>853</v>
      </c>
      <c r="G3619" s="5" t="s">
        <v>3588</v>
      </c>
      <c r="H3619" s="51">
        <v>0</v>
      </c>
      <c r="I3619" s="22">
        <v>0</v>
      </c>
      <c r="J3619" s="22">
        <v>91.98</v>
      </c>
      <c r="K3619" s="22">
        <v>99.61</v>
      </c>
      <c r="L3619" s="47">
        <v>1000</v>
      </c>
      <c r="M3619" s="22">
        <v>0</v>
      </c>
      <c r="N3619" s="22">
        <v>0</v>
      </c>
    </row>
    <row r="3620" spans="1:14" hidden="1" x14ac:dyDescent="0.25">
      <c r="A3620" s="5" t="s">
        <v>6728</v>
      </c>
      <c r="B3620" s="5" t="s">
        <v>3586</v>
      </c>
      <c r="C3620" s="5" t="s">
        <v>849</v>
      </c>
      <c r="D3620" s="5" t="s">
        <v>3583</v>
      </c>
      <c r="E3620" s="5" t="s">
        <v>3584</v>
      </c>
      <c r="F3620" s="5" t="s">
        <v>853</v>
      </c>
      <c r="G3620" s="5" t="s">
        <v>3588</v>
      </c>
      <c r="H3620" s="51">
        <v>0</v>
      </c>
      <c r="I3620" s="22">
        <v>0</v>
      </c>
      <c r="J3620" s="22">
        <v>91.74</v>
      </c>
      <c r="K3620" s="22">
        <v>93.94</v>
      </c>
      <c r="L3620" s="47">
        <v>1000</v>
      </c>
      <c r="M3620" s="22">
        <v>0</v>
      </c>
      <c r="N3620" s="22">
        <v>0</v>
      </c>
    </row>
    <row r="3621" spans="1:14" hidden="1" x14ac:dyDescent="0.25">
      <c r="A3621" s="5" t="s">
        <v>6729</v>
      </c>
      <c r="B3621" s="5" t="s">
        <v>3586</v>
      </c>
      <c r="C3621" s="5" t="s">
        <v>849</v>
      </c>
      <c r="D3621" s="5" t="s">
        <v>3583</v>
      </c>
      <c r="E3621" s="5" t="s">
        <v>3584</v>
      </c>
      <c r="F3621" s="5" t="s">
        <v>853</v>
      </c>
      <c r="G3621" s="5" t="s">
        <v>3588</v>
      </c>
      <c r="H3621" s="51">
        <v>0</v>
      </c>
      <c r="I3621" s="22">
        <v>0</v>
      </c>
      <c r="J3621" s="22">
        <v>88.21</v>
      </c>
      <c r="K3621" s="22">
        <v>95.84</v>
      </c>
      <c r="L3621" s="47">
        <v>1000</v>
      </c>
      <c r="M3621" s="22">
        <v>0</v>
      </c>
      <c r="N3621" s="22">
        <v>0</v>
      </c>
    </row>
    <row r="3622" spans="1:14" hidden="1" x14ac:dyDescent="0.25">
      <c r="A3622" s="5" t="s">
        <v>6730</v>
      </c>
      <c r="B3622" s="5" t="s">
        <v>3586</v>
      </c>
      <c r="C3622" s="5" t="s">
        <v>849</v>
      </c>
      <c r="D3622" s="5" t="s">
        <v>3583</v>
      </c>
      <c r="E3622" s="5" t="s">
        <v>3584</v>
      </c>
      <c r="F3622" s="5" t="s">
        <v>853</v>
      </c>
      <c r="G3622" s="5" t="s">
        <v>3603</v>
      </c>
      <c r="H3622" s="51">
        <v>0</v>
      </c>
      <c r="I3622" s="22">
        <v>0</v>
      </c>
      <c r="J3622" s="22">
        <v>0</v>
      </c>
      <c r="K3622" s="22">
        <v>889.19</v>
      </c>
      <c r="L3622" s="47">
        <v>1000</v>
      </c>
      <c r="M3622" s="22">
        <v>0</v>
      </c>
      <c r="N3622" s="22">
        <v>0</v>
      </c>
    </row>
    <row r="3623" spans="1:14" hidden="1" x14ac:dyDescent="0.25">
      <c r="A3623" s="5" t="s">
        <v>6731</v>
      </c>
      <c r="B3623" s="5" t="s">
        <v>3586</v>
      </c>
      <c r="C3623" s="5" t="s">
        <v>849</v>
      </c>
      <c r="D3623" s="5" t="s">
        <v>3583</v>
      </c>
      <c r="E3623" s="5" t="s">
        <v>3584</v>
      </c>
      <c r="F3623" s="5" t="s">
        <v>853</v>
      </c>
      <c r="G3623" s="5" t="s">
        <v>3588</v>
      </c>
      <c r="H3623" s="51">
        <v>0</v>
      </c>
      <c r="I3623" s="22">
        <v>0</v>
      </c>
      <c r="J3623" s="22">
        <v>89.12</v>
      </c>
      <c r="K3623" s="22">
        <v>96.81</v>
      </c>
      <c r="L3623" s="47">
        <v>1000</v>
      </c>
      <c r="M3623" s="22">
        <v>0</v>
      </c>
      <c r="N3623" s="22">
        <v>0</v>
      </c>
    </row>
    <row r="3624" spans="1:14" hidden="1" x14ac:dyDescent="0.25">
      <c r="A3624" s="5" t="s">
        <v>6732</v>
      </c>
      <c r="B3624" s="5" t="s">
        <v>3582</v>
      </c>
      <c r="C3624" s="5" t="s">
        <v>849</v>
      </c>
      <c r="D3624" s="5" t="s">
        <v>3583</v>
      </c>
      <c r="E3624" s="5" t="s">
        <v>3584</v>
      </c>
      <c r="F3624" s="5" t="s">
        <v>853</v>
      </c>
      <c r="G3624" s="5" t="s">
        <v>3588</v>
      </c>
      <c r="H3624" s="51">
        <v>0</v>
      </c>
      <c r="I3624" s="22">
        <v>0</v>
      </c>
      <c r="J3624" s="22">
        <v>370.51</v>
      </c>
      <c r="K3624" s="22">
        <v>390.79</v>
      </c>
      <c r="L3624" s="47">
        <v>1000</v>
      </c>
      <c r="M3624" s="22">
        <v>0</v>
      </c>
      <c r="N3624" s="22">
        <v>0</v>
      </c>
    </row>
    <row r="3625" spans="1:14" hidden="1" x14ac:dyDescent="0.25">
      <c r="A3625" s="5" t="s">
        <v>6732</v>
      </c>
      <c r="B3625" s="5" t="s">
        <v>3586</v>
      </c>
      <c r="C3625" s="5" t="s">
        <v>849</v>
      </c>
      <c r="D3625" s="5" t="s">
        <v>3583</v>
      </c>
      <c r="E3625" s="5" t="s">
        <v>3584</v>
      </c>
      <c r="F3625" s="5" t="s">
        <v>853</v>
      </c>
      <c r="G3625" s="5" t="s">
        <v>3588</v>
      </c>
      <c r="H3625" s="51">
        <v>0</v>
      </c>
      <c r="I3625" s="22">
        <v>0</v>
      </c>
      <c r="J3625" s="22">
        <v>424.87</v>
      </c>
      <c r="K3625" s="22">
        <v>461.57</v>
      </c>
      <c r="L3625" s="47">
        <v>1000</v>
      </c>
      <c r="M3625" s="22">
        <v>0</v>
      </c>
      <c r="N3625" s="22">
        <v>0</v>
      </c>
    </row>
    <row r="3626" spans="1:14" hidden="1" x14ac:dyDescent="0.25">
      <c r="A3626" s="5" t="s">
        <v>6733</v>
      </c>
      <c r="B3626" s="5" t="s">
        <v>3586</v>
      </c>
      <c r="C3626" s="5" t="s">
        <v>849</v>
      </c>
      <c r="D3626" s="5" t="s">
        <v>3583</v>
      </c>
      <c r="E3626" s="5" t="s">
        <v>3584</v>
      </c>
      <c r="F3626" s="5" t="s">
        <v>853</v>
      </c>
      <c r="G3626" s="5" t="s">
        <v>3588</v>
      </c>
      <c r="H3626" s="51">
        <v>0</v>
      </c>
      <c r="I3626" s="22">
        <v>0</v>
      </c>
      <c r="J3626" s="22">
        <v>44.23</v>
      </c>
      <c r="K3626" s="22">
        <v>48.06</v>
      </c>
      <c r="L3626" s="47">
        <v>1000</v>
      </c>
      <c r="M3626" s="22">
        <v>0</v>
      </c>
      <c r="N3626" s="22">
        <v>0</v>
      </c>
    </row>
    <row r="3627" spans="1:14" hidden="1" x14ac:dyDescent="0.25">
      <c r="A3627" s="5" t="s">
        <v>6734</v>
      </c>
      <c r="B3627" s="5" t="s">
        <v>3586</v>
      </c>
      <c r="C3627" s="5" t="s">
        <v>849</v>
      </c>
      <c r="D3627" s="5" t="s">
        <v>3583</v>
      </c>
      <c r="E3627" s="5" t="s">
        <v>3584</v>
      </c>
      <c r="F3627" s="5" t="s">
        <v>853</v>
      </c>
      <c r="G3627" s="5" t="s">
        <v>3588</v>
      </c>
      <c r="H3627" s="51">
        <v>0</v>
      </c>
      <c r="I3627" s="22">
        <v>0</v>
      </c>
      <c r="J3627" s="22">
        <v>431.19</v>
      </c>
      <c r="K3627" s="22">
        <v>431.19</v>
      </c>
      <c r="L3627" s="47">
        <v>1000</v>
      </c>
      <c r="M3627" s="22">
        <v>0</v>
      </c>
      <c r="N3627" s="22">
        <v>0</v>
      </c>
    </row>
    <row r="3628" spans="1:14" hidden="1" x14ac:dyDescent="0.25">
      <c r="A3628" s="5" t="s">
        <v>6735</v>
      </c>
      <c r="B3628" s="5" t="s">
        <v>3582</v>
      </c>
      <c r="C3628" s="5" t="s">
        <v>849</v>
      </c>
      <c r="D3628" s="5" t="s">
        <v>3583</v>
      </c>
      <c r="E3628" s="5" t="s">
        <v>3584</v>
      </c>
      <c r="F3628" s="5" t="s">
        <v>853</v>
      </c>
      <c r="G3628" s="5" t="s">
        <v>3603</v>
      </c>
      <c r="H3628" s="51">
        <v>0</v>
      </c>
      <c r="I3628" s="22">
        <v>0</v>
      </c>
      <c r="J3628" s="22">
        <v>0</v>
      </c>
      <c r="K3628" s="22">
        <v>925.49</v>
      </c>
      <c r="L3628" s="47">
        <v>1000</v>
      </c>
      <c r="M3628" s="22">
        <v>0</v>
      </c>
      <c r="N3628" s="22">
        <v>0</v>
      </c>
    </row>
    <row r="3629" spans="1:14" hidden="1" x14ac:dyDescent="0.25">
      <c r="A3629" s="5" t="s">
        <v>6735</v>
      </c>
      <c r="B3629" s="5" t="s">
        <v>3586</v>
      </c>
      <c r="C3629" s="5" t="s">
        <v>849</v>
      </c>
      <c r="D3629" s="5" t="s">
        <v>3583</v>
      </c>
      <c r="E3629" s="5" t="s">
        <v>3584</v>
      </c>
      <c r="F3629" s="5" t="s">
        <v>853</v>
      </c>
      <c r="G3629" s="5" t="s">
        <v>3603</v>
      </c>
      <c r="H3629" s="51">
        <v>0</v>
      </c>
      <c r="I3629" s="22">
        <v>0</v>
      </c>
      <c r="J3629" s="22">
        <v>0</v>
      </c>
      <c r="K3629" s="22">
        <v>1046.8800000000001</v>
      </c>
      <c r="L3629" s="47">
        <v>1000</v>
      </c>
      <c r="M3629" s="22">
        <v>0</v>
      </c>
      <c r="N3629" s="22">
        <v>0</v>
      </c>
    </row>
    <row r="3630" spans="1:14" hidden="1" x14ac:dyDescent="0.25">
      <c r="A3630" s="5" t="s">
        <v>6736</v>
      </c>
      <c r="B3630" s="5" t="s">
        <v>3586</v>
      </c>
      <c r="C3630" s="5" t="s">
        <v>849</v>
      </c>
      <c r="D3630" s="5" t="s">
        <v>3583</v>
      </c>
      <c r="E3630" s="5" t="s">
        <v>3584</v>
      </c>
      <c r="F3630" s="5" t="s">
        <v>853</v>
      </c>
      <c r="G3630" s="5" t="s">
        <v>3603</v>
      </c>
      <c r="H3630" s="51">
        <v>0</v>
      </c>
      <c r="I3630" s="22">
        <v>0</v>
      </c>
      <c r="J3630" s="22">
        <v>0</v>
      </c>
      <c r="K3630" s="22">
        <v>1005.24</v>
      </c>
      <c r="L3630" s="47">
        <v>1000</v>
      </c>
      <c r="M3630" s="22">
        <v>0</v>
      </c>
      <c r="N3630" s="22">
        <v>0</v>
      </c>
    </row>
    <row r="3631" spans="1:14" hidden="1" x14ac:dyDescent="0.25">
      <c r="A3631" s="5" t="s">
        <v>6737</v>
      </c>
      <c r="B3631" s="5" t="s">
        <v>3582</v>
      </c>
      <c r="C3631" s="5" t="s">
        <v>849</v>
      </c>
      <c r="D3631" s="5" t="s">
        <v>3583</v>
      </c>
      <c r="E3631" s="5" t="s">
        <v>3584</v>
      </c>
      <c r="F3631" s="5" t="s">
        <v>853</v>
      </c>
      <c r="G3631" s="5" t="s">
        <v>3588</v>
      </c>
      <c r="H3631" s="51">
        <v>0</v>
      </c>
      <c r="I3631" s="22">
        <v>0</v>
      </c>
      <c r="J3631" s="22">
        <v>37.96</v>
      </c>
      <c r="K3631" s="22">
        <v>41.24</v>
      </c>
      <c r="L3631" s="47">
        <v>1000</v>
      </c>
      <c r="M3631" s="22">
        <v>0</v>
      </c>
      <c r="N3631" s="22">
        <v>0</v>
      </c>
    </row>
    <row r="3632" spans="1:14" hidden="1" x14ac:dyDescent="0.25">
      <c r="A3632" s="5" t="s">
        <v>6737</v>
      </c>
      <c r="B3632" s="5" t="s">
        <v>3586</v>
      </c>
      <c r="C3632" s="5" t="s">
        <v>849</v>
      </c>
      <c r="D3632" s="5" t="s">
        <v>3583</v>
      </c>
      <c r="E3632" s="5" t="s">
        <v>3584</v>
      </c>
      <c r="F3632" s="5" t="s">
        <v>853</v>
      </c>
      <c r="G3632" s="5" t="s">
        <v>3588</v>
      </c>
      <c r="H3632" s="51">
        <v>0</v>
      </c>
      <c r="I3632" s="22">
        <v>0</v>
      </c>
      <c r="J3632" s="22">
        <v>40.43</v>
      </c>
      <c r="K3632" s="22">
        <v>43.92</v>
      </c>
      <c r="L3632" s="47">
        <v>1000</v>
      </c>
      <c r="M3632" s="22">
        <v>0</v>
      </c>
      <c r="N3632" s="22">
        <v>0</v>
      </c>
    </row>
    <row r="3633" spans="1:14" hidden="1" x14ac:dyDescent="0.25">
      <c r="A3633" s="5" t="s">
        <v>6738</v>
      </c>
      <c r="B3633" s="5" t="s">
        <v>3582</v>
      </c>
      <c r="C3633" s="5" t="s">
        <v>849</v>
      </c>
      <c r="D3633" s="5" t="s">
        <v>3583</v>
      </c>
      <c r="E3633" s="5" t="s">
        <v>3584</v>
      </c>
      <c r="F3633" s="5" t="s">
        <v>853</v>
      </c>
      <c r="G3633" s="5" t="s">
        <v>3588</v>
      </c>
      <c r="H3633" s="51">
        <v>0</v>
      </c>
      <c r="I3633" s="22">
        <v>0</v>
      </c>
      <c r="J3633" s="22">
        <v>59.39</v>
      </c>
      <c r="K3633" s="22">
        <v>62.64</v>
      </c>
      <c r="L3633" s="47">
        <v>1000</v>
      </c>
      <c r="M3633" s="22">
        <v>0</v>
      </c>
      <c r="N3633" s="22">
        <v>0</v>
      </c>
    </row>
    <row r="3634" spans="1:14" hidden="1" x14ac:dyDescent="0.25">
      <c r="A3634" s="5" t="s">
        <v>6738</v>
      </c>
      <c r="B3634" s="5" t="s">
        <v>3586</v>
      </c>
      <c r="C3634" s="5" t="s">
        <v>849</v>
      </c>
      <c r="D3634" s="5" t="s">
        <v>3583</v>
      </c>
      <c r="E3634" s="5" t="s">
        <v>3584</v>
      </c>
      <c r="F3634" s="5" t="s">
        <v>853</v>
      </c>
      <c r="G3634" s="5" t="s">
        <v>3588</v>
      </c>
      <c r="H3634" s="51">
        <v>0</v>
      </c>
      <c r="I3634" s="22">
        <v>0</v>
      </c>
      <c r="J3634" s="22">
        <v>90.35</v>
      </c>
      <c r="K3634" s="22">
        <v>98.15</v>
      </c>
      <c r="L3634" s="47">
        <v>1000</v>
      </c>
      <c r="M3634" s="22">
        <v>0</v>
      </c>
      <c r="N3634" s="22">
        <v>0</v>
      </c>
    </row>
    <row r="3635" spans="1:14" hidden="1" x14ac:dyDescent="0.25">
      <c r="A3635" s="5" t="s">
        <v>6739</v>
      </c>
      <c r="B3635" s="5" t="s">
        <v>3582</v>
      </c>
      <c r="C3635" s="5" t="s">
        <v>849</v>
      </c>
      <c r="D3635" s="5" t="s">
        <v>3583</v>
      </c>
      <c r="E3635" s="5" t="s">
        <v>3584</v>
      </c>
      <c r="F3635" s="5" t="s">
        <v>853</v>
      </c>
      <c r="G3635" s="5" t="s">
        <v>3588</v>
      </c>
      <c r="H3635" s="51">
        <v>0</v>
      </c>
      <c r="I3635" s="22">
        <v>0</v>
      </c>
      <c r="J3635" s="22">
        <v>74.98</v>
      </c>
      <c r="K3635" s="22">
        <v>81.459999999999994</v>
      </c>
      <c r="L3635" s="47">
        <v>1000</v>
      </c>
      <c r="M3635" s="22">
        <v>0</v>
      </c>
      <c r="N3635" s="22">
        <v>0</v>
      </c>
    </row>
    <row r="3636" spans="1:14" hidden="1" x14ac:dyDescent="0.25">
      <c r="A3636" s="5" t="s">
        <v>6739</v>
      </c>
      <c r="B3636" s="5" t="s">
        <v>3586</v>
      </c>
      <c r="C3636" s="5" t="s">
        <v>849</v>
      </c>
      <c r="D3636" s="5" t="s">
        <v>3583</v>
      </c>
      <c r="E3636" s="5" t="s">
        <v>3584</v>
      </c>
      <c r="F3636" s="5" t="s">
        <v>853</v>
      </c>
      <c r="G3636" s="5" t="s">
        <v>3588</v>
      </c>
      <c r="H3636" s="51">
        <v>0</v>
      </c>
      <c r="I3636" s="22">
        <v>0</v>
      </c>
      <c r="J3636" s="22">
        <v>85.7</v>
      </c>
      <c r="K3636" s="22">
        <v>93.1</v>
      </c>
      <c r="L3636" s="47">
        <v>1000</v>
      </c>
      <c r="M3636" s="22">
        <v>0</v>
      </c>
      <c r="N3636" s="22">
        <v>0</v>
      </c>
    </row>
    <row r="3637" spans="1:14" hidden="1" x14ac:dyDescent="0.25">
      <c r="A3637" s="5" t="s">
        <v>6740</v>
      </c>
      <c r="B3637" s="5" t="s">
        <v>3582</v>
      </c>
      <c r="C3637" s="5" t="s">
        <v>849</v>
      </c>
      <c r="D3637" s="5" t="s">
        <v>3583</v>
      </c>
      <c r="E3637" s="5" t="s">
        <v>3584</v>
      </c>
      <c r="F3637" s="5" t="s">
        <v>853</v>
      </c>
      <c r="G3637" s="5" t="s">
        <v>3588</v>
      </c>
      <c r="H3637" s="51">
        <v>0</v>
      </c>
      <c r="I3637" s="22">
        <v>0</v>
      </c>
      <c r="J3637" s="22">
        <v>59.39</v>
      </c>
      <c r="K3637" s="22">
        <v>64.52</v>
      </c>
      <c r="L3637" s="47">
        <v>1000</v>
      </c>
      <c r="M3637" s="22">
        <v>0</v>
      </c>
      <c r="N3637" s="22">
        <v>0</v>
      </c>
    </row>
    <row r="3638" spans="1:14" hidden="1" x14ac:dyDescent="0.25">
      <c r="A3638" s="5" t="s">
        <v>6740</v>
      </c>
      <c r="B3638" s="5" t="s">
        <v>3586</v>
      </c>
      <c r="C3638" s="5" t="s">
        <v>849</v>
      </c>
      <c r="D3638" s="5" t="s">
        <v>3583</v>
      </c>
      <c r="E3638" s="5" t="s">
        <v>3584</v>
      </c>
      <c r="F3638" s="5" t="s">
        <v>853</v>
      </c>
      <c r="G3638" s="5" t="s">
        <v>3588</v>
      </c>
      <c r="H3638" s="51">
        <v>0</v>
      </c>
      <c r="I3638" s="22">
        <v>0</v>
      </c>
      <c r="J3638" s="22">
        <v>80.709999999999994</v>
      </c>
      <c r="K3638" s="22">
        <v>87.67</v>
      </c>
      <c r="L3638" s="47">
        <v>1000</v>
      </c>
      <c r="M3638" s="22">
        <v>0</v>
      </c>
      <c r="N3638" s="22">
        <v>0</v>
      </c>
    </row>
    <row r="3639" spans="1:14" hidden="1" x14ac:dyDescent="0.25">
      <c r="A3639" s="5" t="s">
        <v>6741</v>
      </c>
      <c r="B3639" s="5" t="s">
        <v>3582</v>
      </c>
      <c r="C3639" s="5" t="s">
        <v>849</v>
      </c>
      <c r="D3639" s="5" t="s">
        <v>3583</v>
      </c>
      <c r="E3639" s="5" t="s">
        <v>3584</v>
      </c>
      <c r="F3639" s="5" t="s">
        <v>853</v>
      </c>
      <c r="G3639" s="5" t="s">
        <v>3588</v>
      </c>
      <c r="H3639" s="51">
        <v>0</v>
      </c>
      <c r="I3639" s="22">
        <v>0</v>
      </c>
      <c r="J3639" s="22">
        <v>74.98</v>
      </c>
      <c r="K3639" s="22">
        <v>79.08</v>
      </c>
      <c r="L3639" s="47">
        <v>1000</v>
      </c>
      <c r="M3639" s="22">
        <v>0</v>
      </c>
      <c r="N3639" s="22">
        <v>0</v>
      </c>
    </row>
    <row r="3640" spans="1:14" hidden="1" x14ac:dyDescent="0.25">
      <c r="A3640" s="5" t="s">
        <v>6741</v>
      </c>
      <c r="B3640" s="5" t="s">
        <v>3586</v>
      </c>
      <c r="C3640" s="5" t="s">
        <v>849</v>
      </c>
      <c r="D3640" s="5" t="s">
        <v>3583</v>
      </c>
      <c r="E3640" s="5" t="s">
        <v>3584</v>
      </c>
      <c r="F3640" s="5" t="s">
        <v>853</v>
      </c>
      <c r="G3640" s="5" t="s">
        <v>3588</v>
      </c>
      <c r="H3640" s="51">
        <v>0</v>
      </c>
      <c r="I3640" s="22">
        <v>0</v>
      </c>
      <c r="J3640" s="22">
        <v>94.65</v>
      </c>
      <c r="K3640" s="22">
        <v>102.82</v>
      </c>
      <c r="L3640" s="47">
        <v>1000</v>
      </c>
      <c r="M3640" s="22">
        <v>0</v>
      </c>
      <c r="N3640" s="22">
        <v>0</v>
      </c>
    </row>
    <row r="3641" spans="1:14" hidden="1" x14ac:dyDescent="0.25">
      <c r="A3641" s="5" t="s">
        <v>6742</v>
      </c>
      <c r="B3641" s="5" t="s">
        <v>3582</v>
      </c>
      <c r="C3641" s="5" t="s">
        <v>849</v>
      </c>
      <c r="D3641" s="5" t="s">
        <v>3583</v>
      </c>
      <c r="E3641" s="5" t="s">
        <v>3584</v>
      </c>
      <c r="F3641" s="5" t="s">
        <v>853</v>
      </c>
      <c r="G3641" s="5" t="s">
        <v>3603</v>
      </c>
      <c r="H3641" s="51">
        <v>0</v>
      </c>
      <c r="I3641" s="22">
        <v>0</v>
      </c>
      <c r="J3641" s="22">
        <v>0</v>
      </c>
      <c r="K3641" s="22">
        <v>1503.86</v>
      </c>
      <c r="L3641" s="47">
        <v>1000</v>
      </c>
      <c r="M3641" s="22">
        <v>0</v>
      </c>
      <c r="N3641" s="22">
        <v>0</v>
      </c>
    </row>
    <row r="3642" spans="1:14" hidden="1" x14ac:dyDescent="0.25">
      <c r="A3642" s="5" t="s">
        <v>6742</v>
      </c>
      <c r="B3642" s="5" t="s">
        <v>3586</v>
      </c>
      <c r="C3642" s="5" t="s">
        <v>849</v>
      </c>
      <c r="D3642" s="5" t="s">
        <v>3583</v>
      </c>
      <c r="E3642" s="5" t="s">
        <v>3584</v>
      </c>
      <c r="F3642" s="5" t="s">
        <v>853</v>
      </c>
      <c r="G3642" s="5" t="s">
        <v>3603</v>
      </c>
      <c r="H3642" s="51">
        <v>0</v>
      </c>
      <c r="I3642" s="22">
        <v>0</v>
      </c>
      <c r="J3642" s="22">
        <v>0</v>
      </c>
      <c r="K3642" s="22">
        <v>1583.71</v>
      </c>
      <c r="L3642" s="47">
        <v>1000</v>
      </c>
      <c r="M3642" s="22">
        <v>0</v>
      </c>
      <c r="N3642" s="22">
        <v>0</v>
      </c>
    </row>
    <row r="3643" spans="1:14" hidden="1" x14ac:dyDescent="0.25">
      <c r="A3643" s="5" t="s">
        <v>6743</v>
      </c>
      <c r="B3643" s="5" t="s">
        <v>3586</v>
      </c>
      <c r="C3643" s="5" t="s">
        <v>849</v>
      </c>
      <c r="D3643" s="5" t="s">
        <v>3583</v>
      </c>
      <c r="E3643" s="5" t="s">
        <v>3584</v>
      </c>
      <c r="F3643" s="5" t="s">
        <v>853</v>
      </c>
      <c r="G3643" s="5" t="s">
        <v>3603</v>
      </c>
      <c r="H3643" s="51">
        <v>0</v>
      </c>
      <c r="I3643" s="22">
        <v>0</v>
      </c>
      <c r="J3643" s="22">
        <v>0</v>
      </c>
      <c r="K3643" s="22">
        <v>1559.43</v>
      </c>
      <c r="L3643" s="47">
        <v>1000</v>
      </c>
      <c r="M3643" s="22">
        <v>0</v>
      </c>
      <c r="N3643" s="22">
        <v>0</v>
      </c>
    </row>
    <row r="3644" spans="1:14" hidden="1" x14ac:dyDescent="0.25">
      <c r="A3644" s="5" t="s">
        <v>6744</v>
      </c>
      <c r="B3644" s="5" t="s">
        <v>3586</v>
      </c>
      <c r="C3644" s="5" t="s">
        <v>849</v>
      </c>
      <c r="D3644" s="5" t="s">
        <v>3583</v>
      </c>
      <c r="E3644" s="5" t="s">
        <v>3584</v>
      </c>
      <c r="F3644" s="5" t="s">
        <v>853</v>
      </c>
      <c r="G3644" s="5" t="s">
        <v>3603</v>
      </c>
      <c r="H3644" s="51">
        <v>0</v>
      </c>
      <c r="I3644" s="22">
        <v>0</v>
      </c>
      <c r="J3644" s="22">
        <v>3945.15</v>
      </c>
      <c r="K3644" s="22">
        <v>3402.25</v>
      </c>
      <c r="L3644" s="47">
        <v>1000</v>
      </c>
      <c r="M3644" s="22">
        <v>0</v>
      </c>
      <c r="N3644" s="22">
        <v>0</v>
      </c>
    </row>
    <row r="3645" spans="1:14" hidden="1" x14ac:dyDescent="0.25">
      <c r="A3645" s="5" t="s">
        <v>6745</v>
      </c>
      <c r="B3645" s="5" t="s">
        <v>3586</v>
      </c>
      <c r="C3645" s="5" t="s">
        <v>849</v>
      </c>
      <c r="D3645" s="5" t="s">
        <v>3583</v>
      </c>
      <c r="E3645" s="5" t="s">
        <v>3584</v>
      </c>
      <c r="F3645" s="5" t="s">
        <v>853</v>
      </c>
      <c r="G3645" s="5" t="s">
        <v>3603</v>
      </c>
      <c r="H3645" s="51">
        <v>0</v>
      </c>
      <c r="I3645" s="22">
        <v>0</v>
      </c>
      <c r="J3645" s="22">
        <v>0</v>
      </c>
      <c r="K3645" s="22">
        <v>452.39</v>
      </c>
      <c r="L3645" s="47">
        <v>1000</v>
      </c>
      <c r="M3645" s="22">
        <v>0</v>
      </c>
      <c r="N3645" s="22">
        <v>0</v>
      </c>
    </row>
    <row r="3646" spans="1:14" hidden="1" x14ac:dyDescent="0.25">
      <c r="A3646" s="5" t="s">
        <v>6746</v>
      </c>
      <c r="B3646" s="5" t="s">
        <v>3586</v>
      </c>
      <c r="C3646" s="5" t="s">
        <v>849</v>
      </c>
      <c r="D3646" s="5" t="s">
        <v>3583</v>
      </c>
      <c r="E3646" s="5" t="s">
        <v>3584</v>
      </c>
      <c r="F3646" s="5" t="s">
        <v>853</v>
      </c>
      <c r="G3646" s="5" t="s">
        <v>3603</v>
      </c>
      <c r="H3646" s="51">
        <v>0</v>
      </c>
      <c r="I3646" s="22">
        <v>0</v>
      </c>
      <c r="J3646" s="22">
        <v>0</v>
      </c>
      <c r="K3646" s="22">
        <v>453.28</v>
      </c>
      <c r="L3646" s="47">
        <v>1000</v>
      </c>
      <c r="M3646" s="22">
        <v>0</v>
      </c>
      <c r="N3646" s="22">
        <v>0</v>
      </c>
    </row>
    <row r="3647" spans="1:14" hidden="1" x14ac:dyDescent="0.25">
      <c r="A3647" s="5" t="s">
        <v>6747</v>
      </c>
      <c r="B3647" s="5" t="s">
        <v>3586</v>
      </c>
      <c r="C3647" s="5" t="s">
        <v>849</v>
      </c>
      <c r="D3647" s="5" t="s">
        <v>3583</v>
      </c>
      <c r="E3647" s="5" t="s">
        <v>3584</v>
      </c>
      <c r="F3647" s="5" t="s">
        <v>853</v>
      </c>
      <c r="G3647" s="5" t="s">
        <v>3603</v>
      </c>
      <c r="H3647" s="51">
        <v>0</v>
      </c>
      <c r="I3647" s="22">
        <v>0</v>
      </c>
      <c r="J3647" s="22">
        <v>0</v>
      </c>
      <c r="K3647" s="22">
        <v>453.28</v>
      </c>
      <c r="L3647" s="47">
        <v>1000</v>
      </c>
      <c r="M3647" s="22">
        <v>0</v>
      </c>
      <c r="N3647" s="22">
        <v>0</v>
      </c>
    </row>
    <row r="3648" spans="1:14" hidden="1" x14ac:dyDescent="0.25">
      <c r="A3648" s="5" t="s">
        <v>6748</v>
      </c>
      <c r="B3648" s="5" t="s">
        <v>3586</v>
      </c>
      <c r="C3648" s="5" t="s">
        <v>849</v>
      </c>
      <c r="D3648" s="5" t="s">
        <v>3583</v>
      </c>
      <c r="E3648" s="5" t="s">
        <v>3584</v>
      </c>
      <c r="F3648" s="5" t="s">
        <v>853</v>
      </c>
      <c r="G3648" s="5" t="s">
        <v>3603</v>
      </c>
      <c r="H3648" s="51">
        <v>0</v>
      </c>
      <c r="I3648" s="22">
        <v>0</v>
      </c>
      <c r="J3648" s="22">
        <v>0</v>
      </c>
      <c r="K3648" s="22">
        <v>799.18</v>
      </c>
      <c r="L3648" s="47">
        <v>1000</v>
      </c>
      <c r="M3648" s="22">
        <v>0</v>
      </c>
      <c r="N3648" s="22">
        <v>0</v>
      </c>
    </row>
    <row r="3649" spans="1:14" hidden="1" x14ac:dyDescent="0.25">
      <c r="A3649" s="5" t="s">
        <v>6749</v>
      </c>
      <c r="B3649" s="5" t="s">
        <v>3586</v>
      </c>
      <c r="C3649" s="5" t="s">
        <v>849</v>
      </c>
      <c r="D3649" s="5" t="s">
        <v>3583</v>
      </c>
      <c r="E3649" s="5" t="s">
        <v>3584</v>
      </c>
      <c r="F3649" s="5" t="s">
        <v>851</v>
      </c>
      <c r="G3649" s="5" t="s">
        <v>3585</v>
      </c>
      <c r="H3649" s="51">
        <v>26592</v>
      </c>
      <c r="I3649" s="22">
        <v>151554.42000000001</v>
      </c>
      <c r="J3649" s="22">
        <v>5699.25</v>
      </c>
      <c r="K3649" s="22">
        <v>5537.82</v>
      </c>
      <c r="L3649" s="47">
        <v>1000</v>
      </c>
      <c r="M3649" s="22">
        <v>151554.42000000001</v>
      </c>
      <c r="N3649" s="22">
        <v>0</v>
      </c>
    </row>
    <row r="3650" spans="1:14" x14ac:dyDescent="0.25">
      <c r="A3650" s="5" t="s">
        <v>6749</v>
      </c>
      <c r="B3650" s="5" t="s">
        <v>3590</v>
      </c>
      <c r="C3650" s="5" t="s">
        <v>849</v>
      </c>
      <c r="D3650" s="5" t="s">
        <v>3583</v>
      </c>
      <c r="E3650" s="5" t="s">
        <v>3584</v>
      </c>
      <c r="F3650" s="5" t="s">
        <v>853</v>
      </c>
      <c r="G3650" s="5" t="s">
        <v>3585</v>
      </c>
      <c r="H3650" s="51">
        <v>0</v>
      </c>
      <c r="I3650" s="22">
        <v>0</v>
      </c>
      <c r="J3650" s="22">
        <v>2472.56</v>
      </c>
      <c r="K3650" s="22">
        <v>2607.86</v>
      </c>
      <c r="L3650" s="47">
        <v>1000</v>
      </c>
      <c r="M3650" s="22">
        <v>0</v>
      </c>
      <c r="N3650" s="22">
        <v>0</v>
      </c>
    </row>
    <row r="3651" spans="1:14" hidden="1" x14ac:dyDescent="0.25">
      <c r="A3651" s="5" t="s">
        <v>6750</v>
      </c>
      <c r="B3651" s="5" t="s">
        <v>3586</v>
      </c>
      <c r="C3651" s="5" t="s">
        <v>849</v>
      </c>
      <c r="D3651" s="5" t="s">
        <v>3583</v>
      </c>
      <c r="E3651" s="5" t="s">
        <v>3584</v>
      </c>
      <c r="F3651" s="5" t="s">
        <v>851</v>
      </c>
      <c r="G3651" s="5" t="s">
        <v>3585</v>
      </c>
      <c r="H3651" s="51">
        <v>1503</v>
      </c>
      <c r="I3651" s="22">
        <v>7478.09</v>
      </c>
      <c r="J3651" s="22">
        <v>4975.4399999999996</v>
      </c>
      <c r="K3651" s="22">
        <v>5277.57</v>
      </c>
      <c r="L3651" s="47">
        <v>1000</v>
      </c>
      <c r="M3651" s="22">
        <v>7478.09</v>
      </c>
      <c r="N3651" s="22">
        <v>0</v>
      </c>
    </row>
    <row r="3652" spans="1:14" hidden="1" x14ac:dyDescent="0.25">
      <c r="A3652" s="5" t="s">
        <v>6751</v>
      </c>
      <c r="B3652" s="5" t="s">
        <v>3586</v>
      </c>
      <c r="C3652" s="5" t="s">
        <v>849</v>
      </c>
      <c r="D3652" s="5" t="s">
        <v>3583</v>
      </c>
      <c r="E3652" s="5" t="s">
        <v>3584</v>
      </c>
      <c r="F3652" s="5" t="s">
        <v>853</v>
      </c>
      <c r="G3652" s="5" t="s">
        <v>3585</v>
      </c>
      <c r="H3652" s="51">
        <v>0</v>
      </c>
      <c r="I3652" s="22">
        <v>0</v>
      </c>
      <c r="J3652" s="22">
        <v>2994</v>
      </c>
      <c r="K3652" s="22">
        <v>3252.56</v>
      </c>
      <c r="L3652" s="47">
        <v>1000</v>
      </c>
      <c r="M3652" s="22">
        <v>0</v>
      </c>
      <c r="N3652" s="22">
        <v>0</v>
      </c>
    </row>
    <row r="3653" spans="1:14" hidden="1" x14ac:dyDescent="0.25">
      <c r="A3653" s="5" t="s">
        <v>6752</v>
      </c>
      <c r="B3653" s="5" t="s">
        <v>3582</v>
      </c>
      <c r="C3653" s="5" t="s">
        <v>849</v>
      </c>
      <c r="D3653" s="5" t="s">
        <v>3583</v>
      </c>
      <c r="E3653" s="5" t="s">
        <v>3584</v>
      </c>
      <c r="F3653" s="5" t="s">
        <v>853</v>
      </c>
      <c r="G3653" s="5" t="s">
        <v>3603</v>
      </c>
      <c r="H3653" s="51">
        <v>0</v>
      </c>
      <c r="I3653" s="22">
        <v>0</v>
      </c>
      <c r="J3653" s="22">
        <v>3031.7</v>
      </c>
      <c r="K3653" s="22">
        <v>3098.51</v>
      </c>
      <c r="L3653" s="47">
        <v>1000</v>
      </c>
      <c r="M3653" s="22">
        <v>0</v>
      </c>
      <c r="N3653" s="22">
        <v>0</v>
      </c>
    </row>
    <row r="3654" spans="1:14" hidden="1" x14ac:dyDescent="0.25">
      <c r="A3654" s="5" t="s">
        <v>6752</v>
      </c>
      <c r="B3654" s="5" t="s">
        <v>3586</v>
      </c>
      <c r="C3654" s="5" t="s">
        <v>849</v>
      </c>
      <c r="D3654" s="5" t="s">
        <v>3583</v>
      </c>
      <c r="E3654" s="5" t="s">
        <v>3584</v>
      </c>
      <c r="F3654" s="5" t="s">
        <v>853</v>
      </c>
      <c r="G3654" s="5" t="s">
        <v>3603</v>
      </c>
      <c r="H3654" s="51">
        <v>0</v>
      </c>
      <c r="I3654" s="22">
        <v>0</v>
      </c>
      <c r="J3654" s="22">
        <v>3713.65</v>
      </c>
      <c r="K3654" s="22">
        <v>3089.73</v>
      </c>
      <c r="L3654" s="47">
        <v>1000</v>
      </c>
      <c r="M3654" s="22">
        <v>0</v>
      </c>
      <c r="N3654" s="22">
        <v>0</v>
      </c>
    </row>
    <row r="3655" spans="1:14" hidden="1" x14ac:dyDescent="0.25">
      <c r="A3655" s="5" t="s">
        <v>6753</v>
      </c>
      <c r="B3655" s="5" t="s">
        <v>3582</v>
      </c>
      <c r="C3655" s="5" t="s">
        <v>849</v>
      </c>
      <c r="D3655" s="5" t="s">
        <v>3583</v>
      </c>
      <c r="E3655" s="5" t="s">
        <v>3584</v>
      </c>
      <c r="F3655" s="5" t="s">
        <v>853</v>
      </c>
      <c r="G3655" s="5" t="s">
        <v>3603</v>
      </c>
      <c r="H3655" s="51">
        <v>0</v>
      </c>
      <c r="I3655" s="22">
        <v>0</v>
      </c>
      <c r="J3655" s="22">
        <v>0</v>
      </c>
      <c r="K3655" s="22">
        <v>830.24</v>
      </c>
      <c r="L3655" s="47">
        <v>1000</v>
      </c>
      <c r="M3655" s="22">
        <v>0</v>
      </c>
      <c r="N3655" s="22">
        <v>0</v>
      </c>
    </row>
    <row r="3656" spans="1:14" hidden="1" x14ac:dyDescent="0.25">
      <c r="A3656" s="5" t="s">
        <v>6753</v>
      </c>
      <c r="B3656" s="5" t="s">
        <v>3586</v>
      </c>
      <c r="C3656" s="5" t="s">
        <v>849</v>
      </c>
      <c r="D3656" s="5" t="s">
        <v>3583</v>
      </c>
      <c r="E3656" s="5" t="s">
        <v>3584</v>
      </c>
      <c r="F3656" s="5" t="s">
        <v>853</v>
      </c>
      <c r="G3656" s="5" t="s">
        <v>3603</v>
      </c>
      <c r="H3656" s="51">
        <v>0</v>
      </c>
      <c r="I3656" s="22">
        <v>0</v>
      </c>
      <c r="J3656" s="22">
        <v>0</v>
      </c>
      <c r="K3656" s="22">
        <v>858.68</v>
      </c>
      <c r="L3656" s="47">
        <v>1000</v>
      </c>
      <c r="M3656" s="22">
        <v>0</v>
      </c>
      <c r="N3656" s="22">
        <v>0</v>
      </c>
    </row>
    <row r="3657" spans="1:14" hidden="1" x14ac:dyDescent="0.25">
      <c r="A3657" s="5" t="s">
        <v>6754</v>
      </c>
      <c r="B3657" s="5" t="s">
        <v>3586</v>
      </c>
      <c r="C3657" s="5" t="s">
        <v>849</v>
      </c>
      <c r="D3657" s="5" t="s">
        <v>3583</v>
      </c>
      <c r="E3657" s="5" t="s">
        <v>3584</v>
      </c>
      <c r="F3657" s="5" t="s">
        <v>853</v>
      </c>
      <c r="G3657" s="5" t="s">
        <v>3603</v>
      </c>
      <c r="H3657" s="51">
        <v>0</v>
      </c>
      <c r="I3657" s="22">
        <v>0</v>
      </c>
      <c r="J3657" s="22">
        <v>0</v>
      </c>
      <c r="K3657" s="22">
        <v>815.18</v>
      </c>
      <c r="L3657" s="47">
        <v>1000</v>
      </c>
      <c r="M3657" s="22">
        <v>0</v>
      </c>
      <c r="N3657" s="22">
        <v>0</v>
      </c>
    </row>
    <row r="3658" spans="1:14" hidden="1" x14ac:dyDescent="0.25">
      <c r="A3658" s="5" t="s">
        <v>6755</v>
      </c>
      <c r="B3658" s="5" t="s">
        <v>3582</v>
      </c>
      <c r="C3658" s="5" t="s">
        <v>849</v>
      </c>
      <c r="D3658" s="5" t="s">
        <v>3583</v>
      </c>
      <c r="E3658" s="5" t="s">
        <v>3584</v>
      </c>
      <c r="F3658" s="5" t="s">
        <v>853</v>
      </c>
      <c r="G3658" s="5" t="s">
        <v>3603</v>
      </c>
      <c r="H3658" s="51">
        <v>0</v>
      </c>
      <c r="I3658" s="22">
        <v>0</v>
      </c>
      <c r="J3658" s="22">
        <v>0</v>
      </c>
      <c r="K3658" s="22">
        <v>863.83</v>
      </c>
      <c r="L3658" s="47">
        <v>1000</v>
      </c>
      <c r="M3658" s="22">
        <v>0</v>
      </c>
      <c r="N3658" s="22">
        <v>0</v>
      </c>
    </row>
    <row r="3659" spans="1:14" hidden="1" x14ac:dyDescent="0.25">
      <c r="A3659" s="5" t="s">
        <v>6755</v>
      </c>
      <c r="B3659" s="5" t="s">
        <v>3586</v>
      </c>
      <c r="C3659" s="5" t="s">
        <v>849</v>
      </c>
      <c r="D3659" s="5" t="s">
        <v>3583</v>
      </c>
      <c r="E3659" s="5" t="s">
        <v>3584</v>
      </c>
      <c r="F3659" s="5" t="s">
        <v>853</v>
      </c>
      <c r="G3659" s="5" t="s">
        <v>3603</v>
      </c>
      <c r="H3659" s="51">
        <v>0</v>
      </c>
      <c r="I3659" s="22">
        <v>0</v>
      </c>
      <c r="J3659" s="22">
        <v>0</v>
      </c>
      <c r="K3659" s="22">
        <v>1037.8800000000001</v>
      </c>
      <c r="L3659" s="47">
        <v>1000</v>
      </c>
      <c r="M3659" s="22">
        <v>0</v>
      </c>
      <c r="N3659" s="22">
        <v>0</v>
      </c>
    </row>
    <row r="3660" spans="1:14" hidden="1" x14ac:dyDescent="0.25">
      <c r="A3660" s="5" t="s">
        <v>6756</v>
      </c>
      <c r="B3660" s="5" t="s">
        <v>3586</v>
      </c>
      <c r="C3660" s="5" t="s">
        <v>849</v>
      </c>
      <c r="D3660" s="5" t="s">
        <v>3583</v>
      </c>
      <c r="E3660" s="5" t="s">
        <v>3584</v>
      </c>
      <c r="F3660" s="5" t="s">
        <v>853</v>
      </c>
      <c r="G3660" s="5" t="s">
        <v>3603</v>
      </c>
      <c r="H3660" s="51">
        <v>0</v>
      </c>
      <c r="I3660" s="22">
        <v>0</v>
      </c>
      <c r="J3660" s="22">
        <v>0</v>
      </c>
      <c r="K3660" s="22">
        <v>1468.88</v>
      </c>
      <c r="L3660" s="47">
        <v>1000</v>
      </c>
      <c r="M3660" s="22">
        <v>0</v>
      </c>
      <c r="N3660" s="22">
        <v>0</v>
      </c>
    </row>
    <row r="3661" spans="1:14" hidden="1" x14ac:dyDescent="0.25">
      <c r="A3661" s="5" t="s">
        <v>6757</v>
      </c>
      <c r="B3661" s="5" t="s">
        <v>3592</v>
      </c>
      <c r="C3661" s="5" t="s">
        <v>849</v>
      </c>
      <c r="D3661" s="5" t="s">
        <v>3583</v>
      </c>
      <c r="E3661" s="5" t="s">
        <v>3584</v>
      </c>
      <c r="F3661" s="5" t="s">
        <v>853</v>
      </c>
      <c r="G3661" s="5" t="s">
        <v>3603</v>
      </c>
      <c r="H3661" s="51">
        <v>0</v>
      </c>
      <c r="I3661" s="22">
        <v>0</v>
      </c>
      <c r="J3661" s="22">
        <v>0</v>
      </c>
      <c r="K3661" s="22">
        <v>1209.19</v>
      </c>
      <c r="L3661" s="47">
        <v>1000</v>
      </c>
      <c r="M3661" s="22">
        <v>0</v>
      </c>
      <c r="N3661" s="22">
        <v>0</v>
      </c>
    </row>
    <row r="3662" spans="1:14" hidden="1" x14ac:dyDescent="0.25">
      <c r="A3662" s="5" t="s">
        <v>6758</v>
      </c>
      <c r="B3662" s="5" t="s">
        <v>3592</v>
      </c>
      <c r="C3662" s="5" t="s">
        <v>849</v>
      </c>
      <c r="D3662" s="5" t="s">
        <v>3583</v>
      </c>
      <c r="E3662" s="5" t="s">
        <v>3584</v>
      </c>
      <c r="F3662" s="5" t="s">
        <v>853</v>
      </c>
      <c r="G3662" s="5" t="s">
        <v>3603</v>
      </c>
      <c r="H3662" s="51">
        <v>0</v>
      </c>
      <c r="I3662" s="22">
        <v>0</v>
      </c>
      <c r="J3662" s="22">
        <v>0</v>
      </c>
      <c r="K3662" s="22">
        <v>19730.259999999998</v>
      </c>
      <c r="L3662" s="47">
        <v>1000</v>
      </c>
      <c r="M3662" s="22">
        <v>0</v>
      </c>
      <c r="N3662" s="22">
        <v>0</v>
      </c>
    </row>
    <row r="3663" spans="1:14" hidden="1" x14ac:dyDescent="0.25">
      <c r="A3663" s="5" t="s">
        <v>6759</v>
      </c>
      <c r="B3663" s="5" t="s">
        <v>3586</v>
      </c>
      <c r="C3663" s="5" t="s">
        <v>849</v>
      </c>
      <c r="D3663" s="5" t="s">
        <v>3583</v>
      </c>
      <c r="E3663" s="5" t="s">
        <v>3584</v>
      </c>
      <c r="F3663" s="5" t="s">
        <v>853</v>
      </c>
      <c r="G3663" s="5" t="s">
        <v>3603</v>
      </c>
      <c r="H3663" s="51">
        <v>0</v>
      </c>
      <c r="I3663" s="22">
        <v>0</v>
      </c>
      <c r="J3663" s="22">
        <v>0</v>
      </c>
      <c r="K3663" s="22">
        <v>995.31</v>
      </c>
      <c r="L3663" s="47">
        <v>1000</v>
      </c>
      <c r="M3663" s="22">
        <v>0</v>
      </c>
      <c r="N3663" s="22">
        <v>0</v>
      </c>
    </row>
    <row r="3664" spans="1:14" hidden="1" x14ac:dyDescent="0.25">
      <c r="A3664" s="5" t="s">
        <v>6760</v>
      </c>
      <c r="B3664" s="5" t="s">
        <v>3586</v>
      </c>
      <c r="C3664" s="5" t="s">
        <v>849</v>
      </c>
      <c r="D3664" s="5" t="s">
        <v>3583</v>
      </c>
      <c r="E3664" s="5" t="s">
        <v>3584</v>
      </c>
      <c r="F3664" s="5" t="s">
        <v>853</v>
      </c>
      <c r="G3664" s="5" t="s">
        <v>3603</v>
      </c>
      <c r="H3664" s="51">
        <v>0</v>
      </c>
      <c r="I3664" s="22">
        <v>0</v>
      </c>
      <c r="J3664" s="22">
        <v>0</v>
      </c>
      <c r="K3664" s="22">
        <v>999.07</v>
      </c>
      <c r="L3664" s="47">
        <v>1000</v>
      </c>
      <c r="M3664" s="22">
        <v>0</v>
      </c>
      <c r="N3664" s="22">
        <v>0</v>
      </c>
    </row>
    <row r="3665" spans="1:14" hidden="1" x14ac:dyDescent="0.25">
      <c r="A3665" s="5" t="s">
        <v>6761</v>
      </c>
      <c r="B3665" s="5" t="s">
        <v>3586</v>
      </c>
      <c r="C3665" s="5" t="s">
        <v>849</v>
      </c>
      <c r="D3665" s="5" t="s">
        <v>3583</v>
      </c>
      <c r="E3665" s="5" t="s">
        <v>3584</v>
      </c>
      <c r="F3665" s="5" t="s">
        <v>853</v>
      </c>
      <c r="G3665" s="5" t="s">
        <v>3603</v>
      </c>
      <c r="H3665" s="51">
        <v>0</v>
      </c>
      <c r="I3665" s="22">
        <v>0</v>
      </c>
      <c r="J3665" s="22">
        <v>0</v>
      </c>
      <c r="K3665" s="22">
        <v>1108.8399999999999</v>
      </c>
      <c r="L3665" s="47">
        <v>1000</v>
      </c>
      <c r="M3665" s="22">
        <v>0</v>
      </c>
      <c r="N3665" s="22">
        <v>0</v>
      </c>
    </row>
    <row r="3666" spans="1:14" hidden="1" x14ac:dyDescent="0.25">
      <c r="A3666" s="5" t="s">
        <v>6762</v>
      </c>
      <c r="B3666" s="5" t="s">
        <v>3586</v>
      </c>
      <c r="C3666" s="5" t="s">
        <v>849</v>
      </c>
      <c r="D3666" s="5" t="s">
        <v>3583</v>
      </c>
      <c r="E3666" s="5" t="s">
        <v>3584</v>
      </c>
      <c r="F3666" s="5" t="s">
        <v>853</v>
      </c>
      <c r="G3666" s="5" t="s">
        <v>3603</v>
      </c>
      <c r="H3666" s="51">
        <v>0</v>
      </c>
      <c r="I3666" s="22">
        <v>0</v>
      </c>
      <c r="J3666" s="22">
        <v>0</v>
      </c>
      <c r="K3666" s="22">
        <v>1548.4</v>
      </c>
      <c r="L3666" s="47">
        <v>1000</v>
      </c>
      <c r="M3666" s="22">
        <v>0</v>
      </c>
      <c r="N3666" s="22">
        <v>0</v>
      </c>
    </row>
    <row r="3667" spans="1:14" hidden="1" x14ac:dyDescent="0.25">
      <c r="A3667" s="5" t="s">
        <v>6763</v>
      </c>
      <c r="B3667" s="5" t="s">
        <v>3586</v>
      </c>
      <c r="C3667" s="5" t="s">
        <v>849</v>
      </c>
      <c r="D3667" s="5" t="s">
        <v>3583</v>
      </c>
      <c r="E3667" s="5" t="s">
        <v>3584</v>
      </c>
      <c r="F3667" s="5" t="s">
        <v>853</v>
      </c>
      <c r="G3667" s="5" t="s">
        <v>3603</v>
      </c>
      <c r="H3667" s="51">
        <v>0</v>
      </c>
      <c r="I3667" s="22">
        <v>0</v>
      </c>
      <c r="J3667" s="22">
        <v>7197.01</v>
      </c>
      <c r="K3667" s="22">
        <v>6553.35</v>
      </c>
      <c r="L3667" s="47">
        <v>1000</v>
      </c>
      <c r="M3667" s="22">
        <v>0</v>
      </c>
      <c r="N3667" s="22">
        <v>0</v>
      </c>
    </row>
    <row r="3668" spans="1:14" hidden="1" x14ac:dyDescent="0.25">
      <c r="A3668" s="5" t="s">
        <v>6764</v>
      </c>
      <c r="B3668" s="5" t="s">
        <v>3586</v>
      </c>
      <c r="C3668" s="5" t="s">
        <v>849</v>
      </c>
      <c r="D3668" s="5" t="s">
        <v>3583</v>
      </c>
      <c r="E3668" s="5" t="s">
        <v>3584</v>
      </c>
      <c r="F3668" s="5" t="s">
        <v>853</v>
      </c>
      <c r="G3668" s="5" t="s">
        <v>3603</v>
      </c>
      <c r="H3668" s="51">
        <v>0</v>
      </c>
      <c r="I3668" s="22">
        <v>0</v>
      </c>
      <c r="J3668" s="22">
        <v>0</v>
      </c>
      <c r="K3668" s="22">
        <v>1267.4100000000001</v>
      </c>
      <c r="L3668" s="47">
        <v>1000</v>
      </c>
      <c r="M3668" s="22">
        <v>0</v>
      </c>
      <c r="N3668" s="22">
        <v>0</v>
      </c>
    </row>
    <row r="3669" spans="1:14" hidden="1" x14ac:dyDescent="0.25">
      <c r="A3669" s="5" t="s">
        <v>6765</v>
      </c>
      <c r="B3669" s="5" t="s">
        <v>3586</v>
      </c>
      <c r="C3669" s="5" t="s">
        <v>849</v>
      </c>
      <c r="D3669" s="5" t="s">
        <v>3583</v>
      </c>
      <c r="E3669" s="5" t="s">
        <v>3584</v>
      </c>
      <c r="F3669" s="5" t="s">
        <v>853</v>
      </c>
      <c r="G3669" s="5" t="s">
        <v>3603</v>
      </c>
      <c r="H3669" s="51">
        <v>0</v>
      </c>
      <c r="I3669" s="22">
        <v>0</v>
      </c>
      <c r="J3669" s="22">
        <v>0</v>
      </c>
      <c r="K3669" s="22">
        <v>1743.63</v>
      </c>
      <c r="L3669" s="47">
        <v>1000</v>
      </c>
      <c r="M3669" s="22">
        <v>0</v>
      </c>
      <c r="N3669" s="22">
        <v>0</v>
      </c>
    </row>
    <row r="3670" spans="1:14" hidden="1" x14ac:dyDescent="0.25">
      <c r="A3670" s="5" t="s">
        <v>6766</v>
      </c>
      <c r="B3670" s="5" t="s">
        <v>3586</v>
      </c>
      <c r="C3670" s="5" t="s">
        <v>849</v>
      </c>
      <c r="D3670" s="5" t="s">
        <v>3583</v>
      </c>
      <c r="E3670" s="5" t="s">
        <v>3584</v>
      </c>
      <c r="F3670" s="5" t="s">
        <v>853</v>
      </c>
      <c r="G3670" s="5" t="s">
        <v>3603</v>
      </c>
      <c r="H3670" s="51">
        <v>0</v>
      </c>
      <c r="I3670" s="22">
        <v>0</v>
      </c>
      <c r="J3670" s="22">
        <v>0</v>
      </c>
      <c r="K3670" s="22">
        <v>1405.79</v>
      </c>
      <c r="L3670" s="47">
        <v>1000</v>
      </c>
      <c r="M3670" s="22">
        <v>0</v>
      </c>
      <c r="N3670" s="22">
        <v>0</v>
      </c>
    </row>
    <row r="3671" spans="1:14" hidden="1" x14ac:dyDescent="0.25">
      <c r="A3671" s="5" t="s">
        <v>6767</v>
      </c>
      <c r="B3671" s="5" t="s">
        <v>3586</v>
      </c>
      <c r="C3671" s="5" t="s">
        <v>849</v>
      </c>
      <c r="D3671" s="5" t="s">
        <v>3583</v>
      </c>
      <c r="E3671" s="5" t="s">
        <v>3584</v>
      </c>
      <c r="F3671" s="5" t="s">
        <v>853</v>
      </c>
      <c r="G3671" s="5" t="s">
        <v>3603</v>
      </c>
      <c r="H3671" s="51">
        <v>0</v>
      </c>
      <c r="I3671" s="22">
        <v>0</v>
      </c>
      <c r="J3671" s="22">
        <v>0</v>
      </c>
      <c r="K3671" s="22">
        <v>1245.8</v>
      </c>
      <c r="L3671" s="47">
        <v>1000</v>
      </c>
      <c r="M3671" s="22">
        <v>0</v>
      </c>
      <c r="N3671" s="22">
        <v>0</v>
      </c>
    </row>
    <row r="3672" spans="1:14" hidden="1" x14ac:dyDescent="0.25">
      <c r="A3672" s="5" t="s">
        <v>6768</v>
      </c>
      <c r="B3672" s="5" t="s">
        <v>3586</v>
      </c>
      <c r="C3672" s="5" t="s">
        <v>849</v>
      </c>
      <c r="D3672" s="5" t="s">
        <v>3583</v>
      </c>
      <c r="E3672" s="5" t="s">
        <v>3584</v>
      </c>
      <c r="F3672" s="5" t="s">
        <v>853</v>
      </c>
      <c r="G3672" s="5" t="s">
        <v>3603</v>
      </c>
      <c r="H3672" s="51">
        <v>0</v>
      </c>
      <c r="I3672" s="22">
        <v>0</v>
      </c>
      <c r="J3672" s="22">
        <v>0</v>
      </c>
      <c r="K3672" s="22">
        <v>1366.14</v>
      </c>
      <c r="L3672" s="47">
        <v>1000</v>
      </c>
      <c r="M3672" s="22">
        <v>0</v>
      </c>
      <c r="N3672" s="22">
        <v>0</v>
      </c>
    </row>
    <row r="3673" spans="1:14" x14ac:dyDescent="0.25">
      <c r="A3673" s="5" t="s">
        <v>6769</v>
      </c>
      <c r="B3673" s="5" t="s">
        <v>3590</v>
      </c>
      <c r="C3673" s="5" t="s">
        <v>849</v>
      </c>
      <c r="D3673" s="5" t="s">
        <v>3583</v>
      </c>
      <c r="E3673" s="5" t="s">
        <v>3584</v>
      </c>
      <c r="F3673" s="5" t="s">
        <v>851</v>
      </c>
      <c r="G3673" s="5" t="s">
        <v>3585</v>
      </c>
      <c r="H3673" s="51">
        <v>5683.9979999999996</v>
      </c>
      <c r="I3673" s="22">
        <v>54900.959999999999</v>
      </c>
      <c r="J3673" s="22">
        <v>9658.86</v>
      </c>
      <c r="K3673" s="22">
        <v>11788.22</v>
      </c>
      <c r="L3673" s="47">
        <v>1000</v>
      </c>
      <c r="M3673" s="22">
        <v>54900.959999999999</v>
      </c>
      <c r="N3673" s="22">
        <v>0</v>
      </c>
    </row>
    <row r="3674" spans="1:14" x14ac:dyDescent="0.25">
      <c r="A3674" s="5" t="s">
        <v>6770</v>
      </c>
      <c r="B3674" s="5" t="s">
        <v>3590</v>
      </c>
      <c r="C3674" s="5" t="s">
        <v>849</v>
      </c>
      <c r="D3674" s="5" t="s">
        <v>3583</v>
      </c>
      <c r="E3674" s="5" t="s">
        <v>3584</v>
      </c>
      <c r="F3674" s="5" t="s">
        <v>851</v>
      </c>
      <c r="G3674" s="5" t="s">
        <v>3585</v>
      </c>
      <c r="H3674" s="51">
        <v>7469.9970000000003</v>
      </c>
      <c r="I3674" s="22">
        <v>99808.19</v>
      </c>
      <c r="J3674" s="22">
        <v>13361.21</v>
      </c>
      <c r="K3674" s="22">
        <v>13632.19</v>
      </c>
      <c r="L3674" s="47">
        <v>1000</v>
      </c>
      <c r="M3674" s="22">
        <v>99808.19</v>
      </c>
      <c r="N3674" s="22">
        <v>0</v>
      </c>
    </row>
    <row r="3675" spans="1:14" x14ac:dyDescent="0.25">
      <c r="A3675" s="5" t="s">
        <v>6771</v>
      </c>
      <c r="B3675" s="5" t="s">
        <v>3590</v>
      </c>
      <c r="C3675" s="5" t="s">
        <v>849</v>
      </c>
      <c r="D3675" s="5" t="s">
        <v>3583</v>
      </c>
      <c r="E3675" s="5" t="s">
        <v>3584</v>
      </c>
      <c r="F3675" s="5" t="s">
        <v>853</v>
      </c>
      <c r="G3675" s="5" t="s">
        <v>3585</v>
      </c>
      <c r="H3675" s="51">
        <v>0</v>
      </c>
      <c r="I3675" s="22">
        <v>0</v>
      </c>
      <c r="J3675" s="22">
        <v>7121.69</v>
      </c>
      <c r="K3675" s="22">
        <v>7736.73</v>
      </c>
      <c r="L3675" s="47">
        <v>1000</v>
      </c>
      <c r="M3675" s="22">
        <v>0</v>
      </c>
      <c r="N3675" s="22">
        <v>0</v>
      </c>
    </row>
    <row r="3676" spans="1:14" hidden="1" x14ac:dyDescent="0.25">
      <c r="A3676" s="5" t="s">
        <v>6772</v>
      </c>
      <c r="B3676" s="5" t="s">
        <v>3586</v>
      </c>
      <c r="C3676" s="5" t="s">
        <v>849</v>
      </c>
      <c r="D3676" s="5" t="s">
        <v>3583</v>
      </c>
      <c r="E3676" s="5" t="s">
        <v>3584</v>
      </c>
      <c r="F3676" s="5" t="s">
        <v>853</v>
      </c>
      <c r="G3676" s="5" t="s">
        <v>3603</v>
      </c>
      <c r="H3676" s="51">
        <v>0</v>
      </c>
      <c r="I3676" s="22">
        <v>0</v>
      </c>
      <c r="J3676" s="22">
        <v>0</v>
      </c>
      <c r="K3676" s="22">
        <v>1893.13</v>
      </c>
      <c r="L3676" s="47">
        <v>1000</v>
      </c>
      <c r="M3676" s="22">
        <v>0</v>
      </c>
      <c r="N3676" s="22">
        <v>0</v>
      </c>
    </row>
    <row r="3677" spans="1:14" hidden="1" x14ac:dyDescent="0.25">
      <c r="A3677" s="5" t="s">
        <v>6773</v>
      </c>
      <c r="B3677" s="5" t="s">
        <v>3586</v>
      </c>
      <c r="C3677" s="5" t="s">
        <v>849</v>
      </c>
      <c r="D3677" s="5" t="s">
        <v>3583</v>
      </c>
      <c r="E3677" s="5" t="s">
        <v>3584</v>
      </c>
      <c r="F3677" s="5" t="s">
        <v>853</v>
      </c>
      <c r="G3677" s="5" t="s">
        <v>3603</v>
      </c>
      <c r="H3677" s="51">
        <v>0</v>
      </c>
      <c r="I3677" s="22">
        <v>0</v>
      </c>
      <c r="J3677" s="22">
        <v>0</v>
      </c>
      <c r="K3677" s="22">
        <v>1088.82</v>
      </c>
      <c r="L3677" s="47">
        <v>1000</v>
      </c>
      <c r="M3677" s="22">
        <v>0</v>
      </c>
      <c r="N3677" s="22">
        <v>0</v>
      </c>
    </row>
    <row r="3678" spans="1:14" hidden="1" x14ac:dyDescent="0.25">
      <c r="A3678" s="5" t="s">
        <v>6774</v>
      </c>
      <c r="B3678" s="5" t="s">
        <v>3586</v>
      </c>
      <c r="C3678" s="5" t="s">
        <v>849</v>
      </c>
      <c r="D3678" s="5" t="s">
        <v>3583</v>
      </c>
      <c r="E3678" s="5" t="s">
        <v>3584</v>
      </c>
      <c r="F3678" s="5" t="s">
        <v>853</v>
      </c>
      <c r="G3678" s="5" t="s">
        <v>3588</v>
      </c>
      <c r="H3678" s="51">
        <v>0</v>
      </c>
      <c r="I3678" s="22">
        <v>0</v>
      </c>
      <c r="J3678" s="22">
        <v>227.52</v>
      </c>
      <c r="K3678" s="22">
        <v>247.17</v>
      </c>
      <c r="L3678" s="47">
        <v>1000</v>
      </c>
      <c r="M3678" s="22">
        <v>0</v>
      </c>
      <c r="N3678" s="22">
        <v>0</v>
      </c>
    </row>
    <row r="3679" spans="1:14" hidden="1" x14ac:dyDescent="0.25">
      <c r="A3679" s="5" t="s">
        <v>6775</v>
      </c>
      <c r="B3679" s="5" t="s">
        <v>3586</v>
      </c>
      <c r="C3679" s="5" t="s">
        <v>849</v>
      </c>
      <c r="D3679" s="5" t="s">
        <v>3583</v>
      </c>
      <c r="E3679" s="5" t="s">
        <v>3584</v>
      </c>
      <c r="F3679" s="5" t="s">
        <v>853</v>
      </c>
      <c r="G3679" s="5" t="s">
        <v>3588</v>
      </c>
      <c r="H3679" s="51">
        <v>0</v>
      </c>
      <c r="I3679" s="22">
        <v>0</v>
      </c>
      <c r="J3679" s="22">
        <v>227.51</v>
      </c>
      <c r="K3679" s="22">
        <v>247.16</v>
      </c>
      <c r="L3679" s="47">
        <v>1000</v>
      </c>
      <c r="M3679" s="22">
        <v>0</v>
      </c>
      <c r="N3679" s="22">
        <v>0</v>
      </c>
    </row>
    <row r="3680" spans="1:14" hidden="1" x14ac:dyDescent="0.25">
      <c r="A3680" s="5" t="s">
        <v>6776</v>
      </c>
      <c r="B3680" s="5" t="s">
        <v>3582</v>
      </c>
      <c r="C3680" s="5" t="s">
        <v>849</v>
      </c>
      <c r="D3680" s="5" t="s">
        <v>3583</v>
      </c>
      <c r="E3680" s="5" t="s">
        <v>3584</v>
      </c>
      <c r="F3680" s="5" t="s">
        <v>853</v>
      </c>
      <c r="G3680" s="5" t="s">
        <v>3588</v>
      </c>
      <c r="H3680" s="51">
        <v>0</v>
      </c>
      <c r="I3680" s="22">
        <v>0</v>
      </c>
      <c r="J3680" s="22">
        <v>88.89</v>
      </c>
      <c r="K3680" s="22">
        <v>96.57</v>
      </c>
      <c r="L3680" s="47">
        <v>1000</v>
      </c>
      <c r="M3680" s="22">
        <v>0</v>
      </c>
      <c r="N3680" s="22">
        <v>0</v>
      </c>
    </row>
    <row r="3681" spans="1:14" hidden="1" x14ac:dyDescent="0.25">
      <c r="A3681" s="5" t="s">
        <v>6776</v>
      </c>
      <c r="B3681" s="5" t="s">
        <v>3586</v>
      </c>
      <c r="C3681" s="5" t="s">
        <v>849</v>
      </c>
      <c r="D3681" s="5" t="s">
        <v>3583</v>
      </c>
      <c r="E3681" s="5" t="s">
        <v>3584</v>
      </c>
      <c r="F3681" s="5" t="s">
        <v>853</v>
      </c>
      <c r="G3681" s="5" t="s">
        <v>3588</v>
      </c>
      <c r="H3681" s="51">
        <v>0</v>
      </c>
      <c r="I3681" s="22">
        <v>0</v>
      </c>
      <c r="J3681" s="22">
        <v>89.05</v>
      </c>
      <c r="K3681" s="22">
        <v>96.74</v>
      </c>
      <c r="L3681" s="47">
        <v>1000</v>
      </c>
      <c r="M3681" s="22">
        <v>0</v>
      </c>
      <c r="N3681" s="22">
        <v>0</v>
      </c>
    </row>
    <row r="3682" spans="1:14" hidden="1" x14ac:dyDescent="0.25">
      <c r="A3682" s="5" t="s">
        <v>6777</v>
      </c>
      <c r="B3682" s="5" t="s">
        <v>3582</v>
      </c>
      <c r="C3682" s="5" t="s">
        <v>849</v>
      </c>
      <c r="D3682" s="5" t="s">
        <v>3583</v>
      </c>
      <c r="E3682" s="5" t="s">
        <v>3584</v>
      </c>
      <c r="F3682" s="5" t="s">
        <v>853</v>
      </c>
      <c r="G3682" s="5" t="s">
        <v>3603</v>
      </c>
      <c r="H3682" s="51">
        <v>0</v>
      </c>
      <c r="I3682" s="22">
        <v>0</v>
      </c>
      <c r="J3682" s="22">
        <v>0</v>
      </c>
      <c r="K3682" s="22">
        <v>1659.41</v>
      </c>
      <c r="L3682" s="47">
        <v>1000</v>
      </c>
      <c r="M3682" s="22">
        <v>0</v>
      </c>
      <c r="N3682" s="22">
        <v>0</v>
      </c>
    </row>
    <row r="3683" spans="1:14" hidden="1" x14ac:dyDescent="0.25">
      <c r="A3683" s="5" t="s">
        <v>6777</v>
      </c>
      <c r="B3683" s="5" t="s">
        <v>3586</v>
      </c>
      <c r="C3683" s="5" t="s">
        <v>849</v>
      </c>
      <c r="D3683" s="5" t="s">
        <v>3583</v>
      </c>
      <c r="E3683" s="5" t="s">
        <v>3584</v>
      </c>
      <c r="F3683" s="5" t="s">
        <v>853</v>
      </c>
      <c r="G3683" s="5" t="s">
        <v>3603</v>
      </c>
      <c r="H3683" s="51">
        <v>0</v>
      </c>
      <c r="I3683" s="22">
        <v>0</v>
      </c>
      <c r="J3683" s="22">
        <v>0</v>
      </c>
      <c r="K3683" s="22">
        <v>1603.16</v>
      </c>
      <c r="L3683" s="47">
        <v>1000</v>
      </c>
      <c r="M3683" s="22">
        <v>0</v>
      </c>
      <c r="N3683" s="22">
        <v>0</v>
      </c>
    </row>
    <row r="3684" spans="1:14" hidden="1" x14ac:dyDescent="0.25">
      <c r="A3684" s="5" t="s">
        <v>6778</v>
      </c>
      <c r="B3684" s="5" t="s">
        <v>3582</v>
      </c>
      <c r="C3684" s="5" t="s">
        <v>849</v>
      </c>
      <c r="D3684" s="5" t="s">
        <v>3583</v>
      </c>
      <c r="E3684" s="5" t="s">
        <v>3584</v>
      </c>
      <c r="F3684" s="5" t="s">
        <v>853</v>
      </c>
      <c r="G3684" s="5" t="s">
        <v>3588</v>
      </c>
      <c r="H3684" s="51">
        <v>0</v>
      </c>
      <c r="I3684" s="22">
        <v>0</v>
      </c>
      <c r="J3684" s="22">
        <v>86.9</v>
      </c>
      <c r="K3684" s="22">
        <v>94.41</v>
      </c>
      <c r="L3684" s="47">
        <v>1000</v>
      </c>
      <c r="M3684" s="22">
        <v>0</v>
      </c>
      <c r="N3684" s="22">
        <v>0</v>
      </c>
    </row>
    <row r="3685" spans="1:14" hidden="1" x14ac:dyDescent="0.25">
      <c r="A3685" s="5" t="s">
        <v>6778</v>
      </c>
      <c r="B3685" s="5" t="s">
        <v>3586</v>
      </c>
      <c r="C3685" s="5" t="s">
        <v>849</v>
      </c>
      <c r="D3685" s="5" t="s">
        <v>3583</v>
      </c>
      <c r="E3685" s="5" t="s">
        <v>3584</v>
      </c>
      <c r="F3685" s="5" t="s">
        <v>853</v>
      </c>
      <c r="G3685" s="5" t="s">
        <v>3588</v>
      </c>
      <c r="H3685" s="51">
        <v>0</v>
      </c>
      <c r="I3685" s="22">
        <v>0</v>
      </c>
      <c r="J3685" s="22">
        <v>0</v>
      </c>
      <c r="K3685" s="22">
        <v>81.14</v>
      </c>
      <c r="L3685" s="47">
        <v>1000</v>
      </c>
      <c r="M3685" s="22">
        <v>0</v>
      </c>
      <c r="N3685" s="22">
        <v>0</v>
      </c>
    </row>
    <row r="3686" spans="1:14" hidden="1" x14ac:dyDescent="0.25">
      <c r="A3686" s="5" t="s">
        <v>6779</v>
      </c>
      <c r="B3686" s="5" t="s">
        <v>3586</v>
      </c>
      <c r="C3686" s="5" t="s">
        <v>849</v>
      </c>
      <c r="D3686" s="5" t="s">
        <v>3583</v>
      </c>
      <c r="E3686" s="5" t="s">
        <v>3584</v>
      </c>
      <c r="F3686" s="5" t="s">
        <v>853</v>
      </c>
      <c r="G3686" s="5" t="s">
        <v>3588</v>
      </c>
      <c r="H3686" s="51">
        <v>0</v>
      </c>
      <c r="I3686" s="22">
        <v>0</v>
      </c>
      <c r="J3686" s="22">
        <v>87.9</v>
      </c>
      <c r="K3686" s="22">
        <v>95.5</v>
      </c>
      <c r="L3686" s="47">
        <v>1000</v>
      </c>
      <c r="M3686" s="22">
        <v>0</v>
      </c>
      <c r="N3686" s="22">
        <v>0</v>
      </c>
    </row>
    <row r="3687" spans="1:14" hidden="1" x14ac:dyDescent="0.25">
      <c r="A3687" s="5" t="s">
        <v>6780</v>
      </c>
      <c r="B3687" s="5" t="s">
        <v>3582</v>
      </c>
      <c r="C3687" s="5" t="s">
        <v>849</v>
      </c>
      <c r="D3687" s="5" t="s">
        <v>3583</v>
      </c>
      <c r="E3687" s="5" t="s">
        <v>3584</v>
      </c>
      <c r="F3687" s="5" t="s">
        <v>853</v>
      </c>
      <c r="G3687" s="5" t="s">
        <v>3603</v>
      </c>
      <c r="H3687" s="51">
        <v>0</v>
      </c>
      <c r="I3687" s="22">
        <v>0</v>
      </c>
      <c r="J3687" s="22">
        <v>0</v>
      </c>
      <c r="K3687" s="22">
        <v>1771.43</v>
      </c>
      <c r="L3687" s="47">
        <v>1000</v>
      </c>
      <c r="M3687" s="22">
        <v>0</v>
      </c>
      <c r="N3687" s="22">
        <v>0</v>
      </c>
    </row>
    <row r="3688" spans="1:14" hidden="1" x14ac:dyDescent="0.25">
      <c r="A3688" s="5" t="s">
        <v>6780</v>
      </c>
      <c r="B3688" s="5" t="s">
        <v>3586</v>
      </c>
      <c r="C3688" s="5" t="s">
        <v>849</v>
      </c>
      <c r="D3688" s="5" t="s">
        <v>3583</v>
      </c>
      <c r="E3688" s="5" t="s">
        <v>3584</v>
      </c>
      <c r="F3688" s="5" t="s">
        <v>853</v>
      </c>
      <c r="G3688" s="5" t="s">
        <v>3603</v>
      </c>
      <c r="H3688" s="51">
        <v>0</v>
      </c>
      <c r="I3688" s="22">
        <v>0</v>
      </c>
      <c r="J3688" s="22">
        <v>0</v>
      </c>
      <c r="K3688" s="22">
        <v>1825.15</v>
      </c>
      <c r="L3688" s="47">
        <v>1000</v>
      </c>
      <c r="M3688" s="22">
        <v>0</v>
      </c>
      <c r="N3688" s="22">
        <v>0</v>
      </c>
    </row>
    <row r="3689" spans="1:14" hidden="1" x14ac:dyDescent="0.25">
      <c r="A3689" s="5" t="s">
        <v>6781</v>
      </c>
      <c r="B3689" s="5" t="s">
        <v>3586</v>
      </c>
      <c r="C3689" s="5" t="s">
        <v>849</v>
      </c>
      <c r="D3689" s="5" t="s">
        <v>3583</v>
      </c>
      <c r="E3689" s="5" t="s">
        <v>3584</v>
      </c>
      <c r="F3689" s="5" t="s">
        <v>853</v>
      </c>
      <c r="G3689" s="5" t="s">
        <v>3603</v>
      </c>
      <c r="H3689" s="51">
        <v>0</v>
      </c>
      <c r="I3689" s="22">
        <v>0</v>
      </c>
      <c r="J3689" s="22">
        <v>0</v>
      </c>
      <c r="K3689" s="22">
        <v>1377.42</v>
      </c>
      <c r="L3689" s="47">
        <v>1000</v>
      </c>
      <c r="M3689" s="22">
        <v>0</v>
      </c>
      <c r="N3689" s="22">
        <v>0</v>
      </c>
    </row>
    <row r="3690" spans="1:14" x14ac:dyDescent="0.25">
      <c r="A3690" s="5" t="s">
        <v>6782</v>
      </c>
      <c r="B3690" s="5" t="s">
        <v>3590</v>
      </c>
      <c r="C3690" s="5" t="s">
        <v>849</v>
      </c>
      <c r="D3690" s="5" t="s">
        <v>3583</v>
      </c>
      <c r="E3690" s="5" t="s">
        <v>3584</v>
      </c>
      <c r="F3690" s="5" t="s">
        <v>851</v>
      </c>
      <c r="G3690" s="5" t="s">
        <v>3585</v>
      </c>
      <c r="H3690" s="51">
        <v>6801.17</v>
      </c>
      <c r="I3690" s="22">
        <v>42977.66</v>
      </c>
      <c r="J3690" s="22">
        <v>6319.16</v>
      </c>
      <c r="K3690" s="22">
        <v>6351.22</v>
      </c>
      <c r="L3690" s="47">
        <v>1000</v>
      </c>
      <c r="M3690" s="22">
        <v>42977.66</v>
      </c>
      <c r="N3690" s="22">
        <v>0</v>
      </c>
    </row>
    <row r="3691" spans="1:14" x14ac:dyDescent="0.25">
      <c r="A3691" s="5" t="s">
        <v>6783</v>
      </c>
      <c r="B3691" s="5" t="s">
        <v>3590</v>
      </c>
      <c r="C3691" s="5" t="s">
        <v>849</v>
      </c>
      <c r="D3691" s="5" t="s">
        <v>3583</v>
      </c>
      <c r="E3691" s="5" t="s">
        <v>3584</v>
      </c>
      <c r="F3691" s="5" t="s">
        <v>851</v>
      </c>
      <c r="G3691" s="5" t="s">
        <v>3585</v>
      </c>
      <c r="H3691" s="51">
        <v>0</v>
      </c>
      <c r="I3691" s="22">
        <v>0</v>
      </c>
      <c r="J3691" s="22">
        <v>8600.7800000000007</v>
      </c>
      <c r="K3691" s="22">
        <v>8641.57</v>
      </c>
      <c r="L3691" s="47">
        <v>1000</v>
      </c>
      <c r="M3691" s="22">
        <v>0</v>
      </c>
      <c r="N3691" s="22">
        <v>0</v>
      </c>
    </row>
    <row r="3692" spans="1:14" x14ac:dyDescent="0.25">
      <c r="A3692" s="5" t="s">
        <v>6784</v>
      </c>
      <c r="B3692" s="5" t="s">
        <v>3590</v>
      </c>
      <c r="C3692" s="5" t="s">
        <v>849</v>
      </c>
      <c r="D3692" s="5" t="s">
        <v>3583</v>
      </c>
      <c r="E3692" s="5" t="s">
        <v>3584</v>
      </c>
      <c r="F3692" s="5" t="s">
        <v>851</v>
      </c>
      <c r="G3692" s="5" t="s">
        <v>3585</v>
      </c>
      <c r="H3692" s="51">
        <v>3376.63</v>
      </c>
      <c r="I3692" s="22">
        <v>19156.990000000002</v>
      </c>
      <c r="J3692" s="22">
        <v>5673.41</v>
      </c>
      <c r="K3692" s="22">
        <v>5655.36</v>
      </c>
      <c r="L3692" s="47">
        <v>1000</v>
      </c>
      <c r="M3692" s="22">
        <v>19156.990000000002</v>
      </c>
      <c r="N3692" s="22">
        <v>0</v>
      </c>
    </row>
    <row r="3693" spans="1:14" x14ac:dyDescent="0.25">
      <c r="A3693" s="5" t="s">
        <v>6785</v>
      </c>
      <c r="B3693" s="5" t="s">
        <v>3590</v>
      </c>
      <c r="C3693" s="5" t="s">
        <v>849</v>
      </c>
      <c r="D3693" s="5" t="s">
        <v>3583</v>
      </c>
      <c r="E3693" s="5" t="s">
        <v>3584</v>
      </c>
      <c r="F3693" s="5" t="s">
        <v>853</v>
      </c>
      <c r="G3693" s="5" t="s">
        <v>3585</v>
      </c>
      <c r="H3693" s="51">
        <v>0</v>
      </c>
      <c r="I3693" s="22">
        <v>0</v>
      </c>
      <c r="J3693" s="22">
        <v>5312.06</v>
      </c>
      <c r="K3693" s="22">
        <v>5456.49</v>
      </c>
      <c r="L3693" s="47">
        <v>1000</v>
      </c>
      <c r="M3693" s="22">
        <v>0</v>
      </c>
      <c r="N3693" s="22">
        <v>0</v>
      </c>
    </row>
    <row r="3694" spans="1:14" hidden="1" x14ac:dyDescent="0.25">
      <c r="A3694" s="5" t="s">
        <v>6786</v>
      </c>
      <c r="B3694" s="5" t="s">
        <v>3582</v>
      </c>
      <c r="C3694" s="5" t="s">
        <v>849</v>
      </c>
      <c r="D3694" s="5" t="s">
        <v>3583</v>
      </c>
      <c r="E3694" s="5" t="s">
        <v>3584</v>
      </c>
      <c r="F3694" s="5" t="s">
        <v>853</v>
      </c>
      <c r="G3694" s="5" t="s">
        <v>3603</v>
      </c>
      <c r="H3694" s="51">
        <v>0</v>
      </c>
      <c r="I3694" s="22">
        <v>0</v>
      </c>
      <c r="J3694" s="22">
        <v>0</v>
      </c>
      <c r="K3694" s="22">
        <v>873.18</v>
      </c>
      <c r="L3694" s="47">
        <v>1000</v>
      </c>
      <c r="M3694" s="22">
        <v>0</v>
      </c>
      <c r="N3694" s="22">
        <v>0</v>
      </c>
    </row>
    <row r="3695" spans="1:14" hidden="1" x14ac:dyDescent="0.25">
      <c r="A3695" s="5" t="s">
        <v>6786</v>
      </c>
      <c r="B3695" s="5" t="s">
        <v>3586</v>
      </c>
      <c r="C3695" s="5" t="s">
        <v>849</v>
      </c>
      <c r="D3695" s="5" t="s">
        <v>3583</v>
      </c>
      <c r="E3695" s="5" t="s">
        <v>3584</v>
      </c>
      <c r="F3695" s="5" t="s">
        <v>853</v>
      </c>
      <c r="G3695" s="5" t="s">
        <v>3603</v>
      </c>
      <c r="H3695" s="51">
        <v>0</v>
      </c>
      <c r="I3695" s="22">
        <v>0</v>
      </c>
      <c r="J3695" s="22">
        <v>0</v>
      </c>
      <c r="K3695" s="22">
        <v>901.15</v>
      </c>
      <c r="L3695" s="47">
        <v>1000</v>
      </c>
      <c r="M3695" s="22">
        <v>0</v>
      </c>
      <c r="N3695" s="22">
        <v>0</v>
      </c>
    </row>
    <row r="3696" spans="1:14" hidden="1" x14ac:dyDescent="0.25">
      <c r="A3696" s="5" t="s">
        <v>6787</v>
      </c>
      <c r="B3696" s="5" t="s">
        <v>3586</v>
      </c>
      <c r="C3696" s="5" t="s">
        <v>849</v>
      </c>
      <c r="D3696" s="5" t="s">
        <v>3583</v>
      </c>
      <c r="E3696" s="5" t="s">
        <v>3584</v>
      </c>
      <c r="F3696" s="5" t="s">
        <v>853</v>
      </c>
      <c r="G3696" s="5" t="s">
        <v>3603</v>
      </c>
      <c r="H3696" s="51">
        <v>0</v>
      </c>
      <c r="I3696" s="22">
        <v>0</v>
      </c>
      <c r="J3696" s="22">
        <v>0</v>
      </c>
      <c r="K3696" s="22">
        <v>663.58</v>
      </c>
      <c r="L3696" s="47">
        <v>1000</v>
      </c>
      <c r="M3696" s="22">
        <v>0</v>
      </c>
      <c r="N3696" s="22">
        <v>0</v>
      </c>
    </row>
    <row r="3697" spans="1:14" hidden="1" x14ac:dyDescent="0.25">
      <c r="A3697" s="5" t="s">
        <v>6788</v>
      </c>
      <c r="B3697" s="5" t="s">
        <v>3582</v>
      </c>
      <c r="C3697" s="5" t="s">
        <v>849</v>
      </c>
      <c r="D3697" s="5" t="s">
        <v>3583</v>
      </c>
      <c r="E3697" s="5" t="s">
        <v>3584</v>
      </c>
      <c r="F3697" s="5" t="s">
        <v>853</v>
      </c>
      <c r="G3697" s="5" t="s">
        <v>3603</v>
      </c>
      <c r="H3697" s="51">
        <v>0</v>
      </c>
      <c r="I3697" s="22">
        <v>0</v>
      </c>
      <c r="J3697" s="22">
        <v>0</v>
      </c>
      <c r="K3697" s="22">
        <v>830.89</v>
      </c>
      <c r="L3697" s="47">
        <v>1000</v>
      </c>
      <c r="M3697" s="22">
        <v>0</v>
      </c>
      <c r="N3697" s="22">
        <v>0</v>
      </c>
    </row>
    <row r="3698" spans="1:14" hidden="1" x14ac:dyDescent="0.25">
      <c r="A3698" s="5" t="s">
        <v>6788</v>
      </c>
      <c r="B3698" s="5" t="s">
        <v>3586</v>
      </c>
      <c r="C3698" s="5" t="s">
        <v>849</v>
      </c>
      <c r="D3698" s="5" t="s">
        <v>3583</v>
      </c>
      <c r="E3698" s="5" t="s">
        <v>3584</v>
      </c>
      <c r="F3698" s="5" t="s">
        <v>853</v>
      </c>
      <c r="G3698" s="5" t="s">
        <v>3603</v>
      </c>
      <c r="H3698" s="51">
        <v>0</v>
      </c>
      <c r="I3698" s="22">
        <v>0</v>
      </c>
      <c r="J3698" s="22">
        <v>0</v>
      </c>
      <c r="K3698" s="22">
        <v>769.39</v>
      </c>
      <c r="L3698" s="47">
        <v>1000</v>
      </c>
      <c r="M3698" s="22">
        <v>0</v>
      </c>
      <c r="N3698" s="22">
        <v>0</v>
      </c>
    </row>
    <row r="3699" spans="1:14" hidden="1" x14ac:dyDescent="0.25">
      <c r="A3699" s="5" t="s">
        <v>6789</v>
      </c>
      <c r="B3699" s="5" t="s">
        <v>3586</v>
      </c>
      <c r="C3699" s="5" t="s">
        <v>849</v>
      </c>
      <c r="D3699" s="5" t="s">
        <v>3583</v>
      </c>
      <c r="E3699" s="5" t="s">
        <v>3584</v>
      </c>
      <c r="F3699" s="5" t="s">
        <v>853</v>
      </c>
      <c r="G3699" s="5" t="s">
        <v>3603</v>
      </c>
      <c r="H3699" s="51">
        <v>0</v>
      </c>
      <c r="I3699" s="22">
        <v>0</v>
      </c>
      <c r="J3699" s="22">
        <v>0</v>
      </c>
      <c r="K3699" s="22">
        <v>449.63</v>
      </c>
      <c r="L3699" s="47">
        <v>1000</v>
      </c>
      <c r="M3699" s="22">
        <v>0</v>
      </c>
      <c r="N3699" s="22">
        <v>0</v>
      </c>
    </row>
    <row r="3700" spans="1:14" hidden="1" x14ac:dyDescent="0.25">
      <c r="A3700" s="5" t="s">
        <v>6790</v>
      </c>
      <c r="B3700" s="5" t="s">
        <v>3582</v>
      </c>
      <c r="C3700" s="5" t="s">
        <v>849</v>
      </c>
      <c r="D3700" s="5" t="s">
        <v>3583</v>
      </c>
      <c r="E3700" s="5" t="s">
        <v>3584</v>
      </c>
      <c r="F3700" s="5" t="s">
        <v>853</v>
      </c>
      <c r="G3700" s="5" t="s">
        <v>3603</v>
      </c>
      <c r="H3700" s="51">
        <v>0</v>
      </c>
      <c r="I3700" s="22">
        <v>0</v>
      </c>
      <c r="J3700" s="22">
        <v>0</v>
      </c>
      <c r="K3700" s="22">
        <v>1024.74</v>
      </c>
      <c r="L3700" s="47">
        <v>1000</v>
      </c>
      <c r="M3700" s="22">
        <v>0</v>
      </c>
      <c r="N3700" s="22">
        <v>0</v>
      </c>
    </row>
    <row r="3701" spans="1:14" hidden="1" x14ac:dyDescent="0.25">
      <c r="A3701" s="5" t="s">
        <v>6791</v>
      </c>
      <c r="B3701" s="5" t="s">
        <v>3582</v>
      </c>
      <c r="C3701" s="5" t="s">
        <v>849</v>
      </c>
      <c r="D3701" s="5" t="s">
        <v>3583</v>
      </c>
      <c r="E3701" s="5" t="s">
        <v>3584</v>
      </c>
      <c r="F3701" s="5" t="s">
        <v>853</v>
      </c>
      <c r="G3701" s="5" t="s">
        <v>3588</v>
      </c>
      <c r="H3701" s="51">
        <v>0</v>
      </c>
      <c r="I3701" s="22">
        <v>0</v>
      </c>
      <c r="J3701" s="22">
        <v>396.73</v>
      </c>
      <c r="K3701" s="22">
        <v>430.99</v>
      </c>
      <c r="L3701" s="47">
        <v>1000</v>
      </c>
      <c r="M3701" s="22">
        <v>0</v>
      </c>
      <c r="N3701" s="22">
        <v>0</v>
      </c>
    </row>
    <row r="3702" spans="1:14" hidden="1" x14ac:dyDescent="0.25">
      <c r="A3702" s="5" t="s">
        <v>6792</v>
      </c>
      <c r="B3702" s="5" t="s">
        <v>3582</v>
      </c>
      <c r="C3702" s="5" t="s">
        <v>849</v>
      </c>
      <c r="D3702" s="5" t="s">
        <v>3583</v>
      </c>
      <c r="E3702" s="5" t="s">
        <v>3584</v>
      </c>
      <c r="F3702" s="5" t="s">
        <v>853</v>
      </c>
      <c r="G3702" s="5" t="s">
        <v>3588</v>
      </c>
      <c r="H3702" s="51">
        <v>0</v>
      </c>
      <c r="I3702" s="22">
        <v>0</v>
      </c>
      <c r="J3702" s="22">
        <v>139.13999999999999</v>
      </c>
      <c r="K3702" s="22">
        <v>142.47999999999999</v>
      </c>
      <c r="L3702" s="47">
        <v>1000</v>
      </c>
      <c r="M3702" s="22">
        <v>0</v>
      </c>
      <c r="N3702" s="22">
        <v>0</v>
      </c>
    </row>
    <row r="3703" spans="1:14" hidden="1" x14ac:dyDescent="0.25">
      <c r="A3703" s="5" t="s">
        <v>6793</v>
      </c>
      <c r="B3703" s="5" t="s">
        <v>3582</v>
      </c>
      <c r="C3703" s="5" t="s">
        <v>849</v>
      </c>
      <c r="D3703" s="5" t="s">
        <v>3583</v>
      </c>
      <c r="E3703" s="5" t="s">
        <v>3584</v>
      </c>
      <c r="F3703" s="5" t="s">
        <v>853</v>
      </c>
      <c r="G3703" s="5" t="s">
        <v>3603</v>
      </c>
      <c r="H3703" s="51">
        <v>0</v>
      </c>
      <c r="I3703" s="22">
        <v>0</v>
      </c>
      <c r="J3703" s="22">
        <v>0</v>
      </c>
      <c r="K3703" s="22">
        <v>852.81</v>
      </c>
      <c r="L3703" s="47">
        <v>1000</v>
      </c>
      <c r="M3703" s="22">
        <v>0</v>
      </c>
      <c r="N3703" s="22">
        <v>0</v>
      </c>
    </row>
    <row r="3704" spans="1:14" hidden="1" x14ac:dyDescent="0.25">
      <c r="A3704" s="5" t="s">
        <v>6794</v>
      </c>
      <c r="B3704" s="5" t="s">
        <v>3582</v>
      </c>
      <c r="C3704" s="5" t="s">
        <v>849</v>
      </c>
      <c r="D3704" s="5" t="s">
        <v>3583</v>
      </c>
      <c r="E3704" s="5" t="s">
        <v>3584</v>
      </c>
      <c r="F3704" s="5" t="s">
        <v>853</v>
      </c>
      <c r="G3704" s="5" t="s">
        <v>3588</v>
      </c>
      <c r="H3704" s="51">
        <v>0</v>
      </c>
      <c r="I3704" s="22">
        <v>0</v>
      </c>
      <c r="J3704" s="22">
        <v>596.23</v>
      </c>
      <c r="K3704" s="22">
        <v>610.54</v>
      </c>
      <c r="L3704" s="47">
        <v>1000</v>
      </c>
      <c r="M3704" s="22">
        <v>0</v>
      </c>
      <c r="N3704" s="22">
        <v>0</v>
      </c>
    </row>
    <row r="3705" spans="1:14" hidden="1" x14ac:dyDescent="0.25">
      <c r="A3705" s="5" t="s">
        <v>6795</v>
      </c>
      <c r="B3705" s="5" t="s">
        <v>3582</v>
      </c>
      <c r="C3705" s="5" t="s">
        <v>849</v>
      </c>
      <c r="D3705" s="5" t="s">
        <v>3583</v>
      </c>
      <c r="E3705" s="5" t="s">
        <v>3584</v>
      </c>
      <c r="F3705" s="5" t="s">
        <v>853</v>
      </c>
      <c r="G3705" s="5" t="s">
        <v>3588</v>
      </c>
      <c r="H3705" s="51">
        <v>0</v>
      </c>
      <c r="I3705" s="22">
        <v>0</v>
      </c>
      <c r="J3705" s="22">
        <v>120.13</v>
      </c>
      <c r="K3705" s="22">
        <v>130.5</v>
      </c>
      <c r="L3705" s="47">
        <v>1000</v>
      </c>
      <c r="M3705" s="22">
        <v>0</v>
      </c>
      <c r="N3705" s="22">
        <v>0</v>
      </c>
    </row>
    <row r="3706" spans="1:14" hidden="1" x14ac:dyDescent="0.25">
      <c r="A3706" s="5" t="s">
        <v>6796</v>
      </c>
      <c r="B3706" s="5" t="s">
        <v>3586</v>
      </c>
      <c r="C3706" s="5" t="s">
        <v>849</v>
      </c>
      <c r="D3706" s="5" t="s">
        <v>3583</v>
      </c>
      <c r="E3706" s="5" t="s">
        <v>3584</v>
      </c>
      <c r="F3706" s="5" t="s">
        <v>853</v>
      </c>
      <c r="G3706" s="5" t="s">
        <v>3603</v>
      </c>
      <c r="H3706" s="51">
        <v>0</v>
      </c>
      <c r="I3706" s="22">
        <v>0</v>
      </c>
      <c r="J3706" s="22">
        <v>0</v>
      </c>
      <c r="K3706" s="22">
        <v>1256.99</v>
      </c>
      <c r="L3706" s="47">
        <v>1000</v>
      </c>
      <c r="M3706" s="22">
        <v>0</v>
      </c>
      <c r="N3706" s="22">
        <v>0</v>
      </c>
    </row>
    <row r="3707" spans="1:14" hidden="1" x14ac:dyDescent="0.25">
      <c r="A3707" s="5" t="s">
        <v>6797</v>
      </c>
      <c r="B3707" s="5" t="s">
        <v>3586</v>
      </c>
      <c r="C3707" s="5" t="s">
        <v>849</v>
      </c>
      <c r="D3707" s="5" t="s">
        <v>3583</v>
      </c>
      <c r="E3707" s="5" t="s">
        <v>3584</v>
      </c>
      <c r="F3707" s="5" t="s">
        <v>853</v>
      </c>
      <c r="G3707" s="5" t="s">
        <v>3603</v>
      </c>
      <c r="H3707" s="51">
        <v>0</v>
      </c>
      <c r="I3707" s="22">
        <v>0</v>
      </c>
      <c r="J3707" s="22">
        <v>0</v>
      </c>
      <c r="K3707" s="22">
        <v>1144.8399999999999</v>
      </c>
      <c r="L3707" s="47">
        <v>1000</v>
      </c>
      <c r="M3707" s="22">
        <v>0</v>
      </c>
      <c r="N3707" s="22">
        <v>0</v>
      </c>
    </row>
    <row r="3708" spans="1:14" hidden="1" x14ac:dyDescent="0.25">
      <c r="A3708" s="5" t="s">
        <v>6798</v>
      </c>
      <c r="B3708" s="5" t="s">
        <v>3586</v>
      </c>
      <c r="C3708" s="5" t="s">
        <v>849</v>
      </c>
      <c r="D3708" s="5" t="s">
        <v>3583</v>
      </c>
      <c r="E3708" s="5" t="s">
        <v>3584</v>
      </c>
      <c r="F3708" s="5" t="s">
        <v>853</v>
      </c>
      <c r="G3708" s="5" t="s">
        <v>3603</v>
      </c>
      <c r="H3708" s="51">
        <v>0</v>
      </c>
      <c r="I3708" s="22">
        <v>0</v>
      </c>
      <c r="J3708" s="22">
        <v>0</v>
      </c>
      <c r="K3708" s="22">
        <v>1383.46</v>
      </c>
      <c r="L3708" s="47">
        <v>1000</v>
      </c>
      <c r="M3708" s="22">
        <v>0</v>
      </c>
      <c r="N3708" s="22">
        <v>0</v>
      </c>
    </row>
    <row r="3709" spans="1:14" hidden="1" x14ac:dyDescent="0.25">
      <c r="A3709" s="5" t="s">
        <v>6799</v>
      </c>
      <c r="B3709" s="5" t="s">
        <v>3586</v>
      </c>
      <c r="C3709" s="5" t="s">
        <v>849</v>
      </c>
      <c r="D3709" s="5" t="s">
        <v>3583</v>
      </c>
      <c r="E3709" s="5" t="s">
        <v>3584</v>
      </c>
      <c r="F3709" s="5" t="s">
        <v>853</v>
      </c>
      <c r="G3709" s="5" t="s">
        <v>3603</v>
      </c>
      <c r="H3709" s="51">
        <v>0</v>
      </c>
      <c r="I3709" s="22">
        <v>0</v>
      </c>
      <c r="J3709" s="22">
        <v>0</v>
      </c>
      <c r="K3709" s="22">
        <v>1403.27</v>
      </c>
      <c r="L3709" s="47">
        <v>1000</v>
      </c>
      <c r="M3709" s="22">
        <v>0</v>
      </c>
      <c r="N3709" s="22">
        <v>0</v>
      </c>
    </row>
    <row r="3710" spans="1:14" hidden="1" x14ac:dyDescent="0.25">
      <c r="A3710" s="5" t="s">
        <v>6800</v>
      </c>
      <c r="B3710" s="5" t="s">
        <v>3586</v>
      </c>
      <c r="C3710" s="5" t="s">
        <v>849</v>
      </c>
      <c r="D3710" s="5" t="s">
        <v>3583</v>
      </c>
      <c r="E3710" s="5" t="s">
        <v>3584</v>
      </c>
      <c r="F3710" s="5" t="s">
        <v>853</v>
      </c>
      <c r="G3710" s="5" t="s">
        <v>3603</v>
      </c>
      <c r="H3710" s="51">
        <v>0</v>
      </c>
      <c r="I3710" s="22">
        <v>0</v>
      </c>
      <c r="J3710" s="22">
        <v>0</v>
      </c>
      <c r="K3710" s="22">
        <v>1550.24</v>
      </c>
      <c r="L3710" s="47">
        <v>1000</v>
      </c>
      <c r="M3710" s="22">
        <v>0</v>
      </c>
      <c r="N3710" s="22">
        <v>0</v>
      </c>
    </row>
    <row r="3711" spans="1:14" x14ac:dyDescent="0.25">
      <c r="A3711" s="5" t="s">
        <v>6801</v>
      </c>
      <c r="B3711" s="5" t="s">
        <v>3590</v>
      </c>
      <c r="C3711" s="5" t="s">
        <v>849</v>
      </c>
      <c r="D3711" s="5" t="s">
        <v>3583</v>
      </c>
      <c r="E3711" s="5" t="s">
        <v>3584</v>
      </c>
      <c r="F3711" s="5" t="s">
        <v>851</v>
      </c>
      <c r="G3711" s="5" t="s">
        <v>3585</v>
      </c>
      <c r="H3711" s="51">
        <v>192.78</v>
      </c>
      <c r="I3711" s="22">
        <v>6925</v>
      </c>
      <c r="J3711" s="22">
        <v>35921.78</v>
      </c>
      <c r="K3711" s="22">
        <v>35298.03</v>
      </c>
      <c r="L3711" s="47">
        <v>1000</v>
      </c>
      <c r="M3711" s="22">
        <v>6925</v>
      </c>
      <c r="N3711" s="22">
        <v>0</v>
      </c>
    </row>
    <row r="3712" spans="1:14" hidden="1" x14ac:dyDescent="0.25">
      <c r="A3712" s="5" t="s">
        <v>6802</v>
      </c>
      <c r="B3712" s="5" t="s">
        <v>3582</v>
      </c>
      <c r="C3712" s="5" t="s">
        <v>849</v>
      </c>
      <c r="D3712" s="5" t="s">
        <v>3583</v>
      </c>
      <c r="E3712" s="5" t="s">
        <v>3584</v>
      </c>
      <c r="F3712" s="5" t="s">
        <v>851</v>
      </c>
      <c r="G3712" s="5" t="s">
        <v>3585</v>
      </c>
      <c r="H3712" s="51">
        <v>42400</v>
      </c>
      <c r="I3712" s="22">
        <v>47384.35</v>
      </c>
      <c r="J3712" s="22">
        <v>1117.56</v>
      </c>
      <c r="K3712" s="22">
        <v>1093.78</v>
      </c>
      <c r="L3712" s="47">
        <v>1000</v>
      </c>
      <c r="M3712" s="22">
        <v>47384.35</v>
      </c>
      <c r="N3712" s="22">
        <v>0</v>
      </c>
    </row>
    <row r="3713" spans="1:14" hidden="1" x14ac:dyDescent="0.25">
      <c r="A3713" s="5" t="s">
        <v>6802</v>
      </c>
      <c r="B3713" s="5" t="s">
        <v>3586</v>
      </c>
      <c r="C3713" s="5" t="s">
        <v>849</v>
      </c>
      <c r="D3713" s="5" t="s">
        <v>3583</v>
      </c>
      <c r="E3713" s="5" t="s">
        <v>3584</v>
      </c>
      <c r="F3713" s="5" t="s">
        <v>851</v>
      </c>
      <c r="G3713" s="5" t="s">
        <v>3585</v>
      </c>
      <c r="H3713" s="51">
        <v>1280</v>
      </c>
      <c r="I3713" s="22">
        <v>1484.72</v>
      </c>
      <c r="J3713" s="22">
        <v>1159.94</v>
      </c>
      <c r="K3713" s="22">
        <v>1158.29</v>
      </c>
      <c r="L3713" s="47">
        <v>1000</v>
      </c>
      <c r="M3713" s="22">
        <v>1484.72</v>
      </c>
      <c r="N3713" s="22">
        <v>0</v>
      </c>
    </row>
    <row r="3714" spans="1:14" hidden="1" x14ac:dyDescent="0.25">
      <c r="A3714" s="5" t="s">
        <v>6803</v>
      </c>
      <c r="B3714" s="5" t="s">
        <v>3586</v>
      </c>
      <c r="C3714" s="5" t="s">
        <v>849</v>
      </c>
      <c r="D3714" s="5" t="s">
        <v>3583</v>
      </c>
      <c r="E3714" s="5" t="s">
        <v>3584</v>
      </c>
      <c r="F3714" s="5" t="s">
        <v>853</v>
      </c>
      <c r="G3714" s="5" t="s">
        <v>3585</v>
      </c>
      <c r="H3714" s="51">
        <v>0</v>
      </c>
      <c r="I3714" s="22">
        <v>0</v>
      </c>
      <c r="J3714" s="22">
        <v>2091.62</v>
      </c>
      <c r="K3714" s="22">
        <v>2141.8200000000002</v>
      </c>
      <c r="L3714" s="47">
        <v>1000</v>
      </c>
      <c r="M3714" s="22">
        <v>0</v>
      </c>
      <c r="N3714" s="22">
        <v>0</v>
      </c>
    </row>
    <row r="3715" spans="1:14" hidden="1" x14ac:dyDescent="0.25">
      <c r="A3715" s="5" t="s">
        <v>6803</v>
      </c>
      <c r="B3715" s="5" t="s">
        <v>3592</v>
      </c>
      <c r="C3715" s="5" t="s">
        <v>849</v>
      </c>
      <c r="D3715" s="5" t="s">
        <v>3583</v>
      </c>
      <c r="E3715" s="5" t="s">
        <v>3584</v>
      </c>
      <c r="F3715" s="5" t="s">
        <v>853</v>
      </c>
      <c r="G3715" s="5" t="s">
        <v>3585</v>
      </c>
      <c r="H3715" s="51">
        <v>0</v>
      </c>
      <c r="I3715" s="22">
        <v>0</v>
      </c>
      <c r="J3715" s="22">
        <v>2104.5500000000002</v>
      </c>
      <c r="K3715" s="22">
        <v>2155.06</v>
      </c>
      <c r="L3715" s="47">
        <v>1000</v>
      </c>
      <c r="M3715" s="22">
        <v>0</v>
      </c>
      <c r="N3715" s="22">
        <v>0</v>
      </c>
    </row>
    <row r="3716" spans="1:14" hidden="1" x14ac:dyDescent="0.25">
      <c r="A3716" s="5" t="s">
        <v>6804</v>
      </c>
      <c r="B3716" s="5" t="s">
        <v>3606</v>
      </c>
      <c r="C3716" s="5" t="s">
        <v>849</v>
      </c>
      <c r="D3716" s="5" t="s">
        <v>3583</v>
      </c>
      <c r="E3716" s="5" t="s">
        <v>3584</v>
      </c>
      <c r="F3716" s="5" t="s">
        <v>853</v>
      </c>
      <c r="G3716" s="5" t="s">
        <v>3588</v>
      </c>
      <c r="H3716" s="51">
        <v>0</v>
      </c>
      <c r="I3716" s="22">
        <v>0</v>
      </c>
      <c r="J3716" s="22">
        <v>329.64</v>
      </c>
      <c r="K3716" s="22">
        <v>337.55</v>
      </c>
      <c r="L3716" s="47">
        <v>1000</v>
      </c>
      <c r="M3716" s="22">
        <v>0</v>
      </c>
      <c r="N3716" s="22">
        <v>0</v>
      </c>
    </row>
    <row r="3717" spans="1:14" hidden="1" x14ac:dyDescent="0.25">
      <c r="A3717" s="5" t="s">
        <v>6805</v>
      </c>
      <c r="B3717" s="5" t="s">
        <v>3586</v>
      </c>
      <c r="C3717" s="5" t="s">
        <v>849</v>
      </c>
      <c r="D3717" s="5" t="s">
        <v>3583</v>
      </c>
      <c r="E3717" s="5" t="s">
        <v>3584</v>
      </c>
      <c r="F3717" s="5" t="s">
        <v>851</v>
      </c>
      <c r="G3717" s="5" t="s">
        <v>3585</v>
      </c>
      <c r="H3717" s="51">
        <v>39861</v>
      </c>
      <c r="I3717" s="22">
        <v>91125.95</v>
      </c>
      <c r="J3717" s="22">
        <v>2286.09</v>
      </c>
      <c r="K3717" s="22">
        <v>2678.81</v>
      </c>
      <c r="L3717" s="47">
        <v>1000</v>
      </c>
      <c r="M3717" s="22">
        <v>91125.95</v>
      </c>
      <c r="N3717" s="22">
        <v>0</v>
      </c>
    </row>
    <row r="3718" spans="1:14" hidden="1" x14ac:dyDescent="0.25">
      <c r="A3718" s="5" t="s">
        <v>6805</v>
      </c>
      <c r="B3718" s="5" t="s">
        <v>3592</v>
      </c>
      <c r="C3718" s="5" t="s">
        <v>849</v>
      </c>
      <c r="D3718" s="5" t="s">
        <v>3583</v>
      </c>
      <c r="E3718" s="5" t="s">
        <v>3584</v>
      </c>
      <c r="F3718" s="5" t="s">
        <v>851</v>
      </c>
      <c r="G3718" s="5" t="s">
        <v>3585</v>
      </c>
      <c r="H3718" s="51">
        <v>8640</v>
      </c>
      <c r="I3718" s="22">
        <v>19093.34</v>
      </c>
      <c r="J3718" s="22">
        <v>2209.88</v>
      </c>
      <c r="K3718" s="22">
        <v>2350.38</v>
      </c>
      <c r="L3718" s="47">
        <v>1000</v>
      </c>
      <c r="M3718" s="22">
        <v>19093.34</v>
      </c>
      <c r="N3718" s="22">
        <v>0</v>
      </c>
    </row>
    <row r="3719" spans="1:14" hidden="1" x14ac:dyDescent="0.25">
      <c r="A3719" s="5" t="s">
        <v>6806</v>
      </c>
      <c r="B3719" s="5" t="s">
        <v>3586</v>
      </c>
      <c r="C3719" s="5" t="s">
        <v>849</v>
      </c>
      <c r="D3719" s="5" t="s">
        <v>3583</v>
      </c>
      <c r="E3719" s="5" t="s">
        <v>3584</v>
      </c>
      <c r="F3719" s="5" t="s">
        <v>853</v>
      </c>
      <c r="G3719" s="5" t="s">
        <v>3603</v>
      </c>
      <c r="H3719" s="51">
        <v>0</v>
      </c>
      <c r="I3719" s="22">
        <v>0</v>
      </c>
      <c r="J3719" s="22">
        <v>0</v>
      </c>
      <c r="K3719" s="22">
        <v>1486.74</v>
      </c>
      <c r="L3719" s="47">
        <v>1000</v>
      </c>
      <c r="M3719" s="22">
        <v>0</v>
      </c>
      <c r="N3719" s="22">
        <v>0</v>
      </c>
    </row>
    <row r="3720" spans="1:14" hidden="1" x14ac:dyDescent="0.25">
      <c r="A3720" s="5" t="s">
        <v>6807</v>
      </c>
      <c r="B3720" s="5" t="s">
        <v>3582</v>
      </c>
      <c r="C3720" s="5" t="s">
        <v>849</v>
      </c>
      <c r="D3720" s="5" t="s">
        <v>3583</v>
      </c>
      <c r="E3720" s="5" t="s">
        <v>3584</v>
      </c>
      <c r="F3720" s="5" t="s">
        <v>853</v>
      </c>
      <c r="G3720" s="5" t="s">
        <v>3603</v>
      </c>
      <c r="H3720" s="51">
        <v>0</v>
      </c>
      <c r="I3720" s="22">
        <v>0</v>
      </c>
      <c r="J3720" s="22">
        <v>0</v>
      </c>
      <c r="K3720" s="22">
        <v>1266.7</v>
      </c>
      <c r="L3720" s="47">
        <v>1000</v>
      </c>
      <c r="M3720" s="22">
        <v>0</v>
      </c>
      <c r="N3720" s="22">
        <v>0</v>
      </c>
    </row>
    <row r="3721" spans="1:14" hidden="1" x14ac:dyDescent="0.25">
      <c r="A3721" s="5" t="s">
        <v>6807</v>
      </c>
      <c r="B3721" s="5" t="s">
        <v>3586</v>
      </c>
      <c r="C3721" s="5" t="s">
        <v>849</v>
      </c>
      <c r="D3721" s="5" t="s">
        <v>3583</v>
      </c>
      <c r="E3721" s="5" t="s">
        <v>3584</v>
      </c>
      <c r="F3721" s="5" t="s">
        <v>853</v>
      </c>
      <c r="G3721" s="5" t="s">
        <v>3603</v>
      </c>
      <c r="H3721" s="51">
        <v>0</v>
      </c>
      <c r="I3721" s="22">
        <v>0</v>
      </c>
      <c r="J3721" s="22">
        <v>0</v>
      </c>
      <c r="K3721" s="22">
        <v>1137.56</v>
      </c>
      <c r="L3721" s="47">
        <v>1000</v>
      </c>
      <c r="M3721" s="22">
        <v>0</v>
      </c>
      <c r="N3721" s="22">
        <v>0</v>
      </c>
    </row>
    <row r="3722" spans="1:14" hidden="1" x14ac:dyDescent="0.25">
      <c r="A3722" s="5" t="s">
        <v>6808</v>
      </c>
      <c r="B3722" s="5" t="s">
        <v>3586</v>
      </c>
      <c r="C3722" s="5" t="s">
        <v>849</v>
      </c>
      <c r="D3722" s="5" t="s">
        <v>3583</v>
      </c>
      <c r="E3722" s="5" t="s">
        <v>3584</v>
      </c>
      <c r="F3722" s="5" t="s">
        <v>853</v>
      </c>
      <c r="G3722" s="5" t="s">
        <v>3603</v>
      </c>
      <c r="H3722" s="51">
        <v>0</v>
      </c>
      <c r="I3722" s="22">
        <v>0</v>
      </c>
      <c r="J3722" s="22">
        <v>0</v>
      </c>
      <c r="K3722" s="22">
        <v>925.93</v>
      </c>
      <c r="L3722" s="47">
        <v>1000</v>
      </c>
      <c r="M3722" s="22">
        <v>0</v>
      </c>
      <c r="N3722" s="22">
        <v>0</v>
      </c>
    </row>
    <row r="3723" spans="1:14" hidden="1" x14ac:dyDescent="0.25">
      <c r="A3723" s="5" t="s">
        <v>6809</v>
      </c>
      <c r="B3723" s="5" t="s">
        <v>3586</v>
      </c>
      <c r="C3723" s="5" t="s">
        <v>849</v>
      </c>
      <c r="D3723" s="5" t="s">
        <v>3583</v>
      </c>
      <c r="E3723" s="5" t="s">
        <v>3584</v>
      </c>
      <c r="F3723" s="5" t="s">
        <v>853</v>
      </c>
      <c r="G3723" s="5" t="s">
        <v>3603</v>
      </c>
      <c r="H3723" s="51">
        <v>0</v>
      </c>
      <c r="I3723" s="22">
        <v>0</v>
      </c>
      <c r="J3723" s="22">
        <v>0</v>
      </c>
      <c r="K3723" s="22">
        <v>1451.95</v>
      </c>
      <c r="L3723" s="47">
        <v>1000</v>
      </c>
      <c r="M3723" s="22">
        <v>0</v>
      </c>
      <c r="N3723" s="22">
        <v>0</v>
      </c>
    </row>
    <row r="3724" spans="1:14" hidden="1" x14ac:dyDescent="0.25">
      <c r="A3724" s="5" t="s">
        <v>6810</v>
      </c>
      <c r="B3724" s="5" t="s">
        <v>3586</v>
      </c>
      <c r="C3724" s="5" t="s">
        <v>849</v>
      </c>
      <c r="D3724" s="5" t="s">
        <v>3583</v>
      </c>
      <c r="E3724" s="5" t="s">
        <v>3584</v>
      </c>
      <c r="F3724" s="5" t="s">
        <v>853</v>
      </c>
      <c r="G3724" s="5" t="s">
        <v>3603</v>
      </c>
      <c r="H3724" s="51">
        <v>0</v>
      </c>
      <c r="I3724" s="22">
        <v>0</v>
      </c>
      <c r="J3724" s="22">
        <v>0</v>
      </c>
      <c r="K3724" s="22">
        <v>1541.94</v>
      </c>
      <c r="L3724" s="47">
        <v>1000</v>
      </c>
      <c r="M3724" s="22">
        <v>0</v>
      </c>
      <c r="N3724" s="22">
        <v>0</v>
      </c>
    </row>
    <row r="3725" spans="1:14" hidden="1" x14ac:dyDescent="0.25">
      <c r="A3725" s="5" t="s">
        <v>6811</v>
      </c>
      <c r="B3725" s="5" t="s">
        <v>3586</v>
      </c>
      <c r="C3725" s="5" t="s">
        <v>849</v>
      </c>
      <c r="D3725" s="5" t="s">
        <v>3583</v>
      </c>
      <c r="E3725" s="5" t="s">
        <v>3584</v>
      </c>
      <c r="F3725" s="5" t="s">
        <v>853</v>
      </c>
      <c r="G3725" s="5" t="s">
        <v>3603</v>
      </c>
      <c r="H3725" s="51">
        <v>0</v>
      </c>
      <c r="I3725" s="22">
        <v>0</v>
      </c>
      <c r="J3725" s="22">
        <v>0</v>
      </c>
      <c r="K3725" s="22">
        <v>1536.86</v>
      </c>
      <c r="L3725" s="47">
        <v>1000</v>
      </c>
      <c r="M3725" s="22">
        <v>0</v>
      </c>
      <c r="N3725" s="22">
        <v>0</v>
      </c>
    </row>
    <row r="3726" spans="1:14" hidden="1" x14ac:dyDescent="0.25">
      <c r="A3726" s="5" t="s">
        <v>6812</v>
      </c>
      <c r="B3726" s="5" t="s">
        <v>3586</v>
      </c>
      <c r="C3726" s="5" t="s">
        <v>849</v>
      </c>
      <c r="D3726" s="5" t="s">
        <v>3583</v>
      </c>
      <c r="E3726" s="5" t="s">
        <v>3584</v>
      </c>
      <c r="F3726" s="5" t="s">
        <v>853</v>
      </c>
      <c r="G3726" s="5" t="s">
        <v>3603</v>
      </c>
      <c r="H3726" s="51">
        <v>0</v>
      </c>
      <c r="I3726" s="22">
        <v>0</v>
      </c>
      <c r="J3726" s="22">
        <v>0</v>
      </c>
      <c r="K3726" s="22">
        <v>2344.29</v>
      </c>
      <c r="L3726" s="47">
        <v>1000</v>
      </c>
      <c r="M3726" s="22">
        <v>0</v>
      </c>
      <c r="N3726" s="22">
        <v>0</v>
      </c>
    </row>
    <row r="3727" spans="1:14" hidden="1" x14ac:dyDescent="0.25">
      <c r="A3727" s="5" t="s">
        <v>6813</v>
      </c>
      <c r="B3727" s="5" t="s">
        <v>3586</v>
      </c>
      <c r="C3727" s="5" t="s">
        <v>849</v>
      </c>
      <c r="D3727" s="5" t="s">
        <v>3583</v>
      </c>
      <c r="E3727" s="5" t="s">
        <v>3584</v>
      </c>
      <c r="F3727" s="5" t="s">
        <v>853</v>
      </c>
      <c r="G3727" s="5" t="s">
        <v>3603</v>
      </c>
      <c r="H3727" s="51">
        <v>0</v>
      </c>
      <c r="I3727" s="22">
        <v>0</v>
      </c>
      <c r="J3727" s="22">
        <v>0</v>
      </c>
      <c r="K3727" s="22">
        <v>1551.23</v>
      </c>
      <c r="L3727" s="47">
        <v>1000</v>
      </c>
      <c r="M3727" s="22">
        <v>0</v>
      </c>
      <c r="N3727" s="22">
        <v>0</v>
      </c>
    </row>
    <row r="3728" spans="1:14" hidden="1" x14ac:dyDescent="0.25">
      <c r="A3728" s="5" t="s">
        <v>6814</v>
      </c>
      <c r="B3728" s="5" t="s">
        <v>3586</v>
      </c>
      <c r="C3728" s="5" t="s">
        <v>849</v>
      </c>
      <c r="D3728" s="5" t="s">
        <v>3583</v>
      </c>
      <c r="E3728" s="5" t="s">
        <v>3584</v>
      </c>
      <c r="F3728" s="5" t="s">
        <v>853</v>
      </c>
      <c r="G3728" s="5" t="s">
        <v>3603</v>
      </c>
      <c r="H3728" s="51">
        <v>0</v>
      </c>
      <c r="I3728" s="22">
        <v>0</v>
      </c>
      <c r="J3728" s="22">
        <v>0</v>
      </c>
      <c r="K3728" s="22">
        <v>2709.44</v>
      </c>
      <c r="L3728" s="47">
        <v>1000</v>
      </c>
      <c r="M3728" s="22">
        <v>0</v>
      </c>
      <c r="N3728" s="22">
        <v>0</v>
      </c>
    </row>
    <row r="3729" spans="1:14" hidden="1" x14ac:dyDescent="0.25">
      <c r="A3729" s="5" t="s">
        <v>6815</v>
      </c>
      <c r="B3729" s="5" t="s">
        <v>3586</v>
      </c>
      <c r="C3729" s="5" t="s">
        <v>849</v>
      </c>
      <c r="D3729" s="5" t="s">
        <v>3583</v>
      </c>
      <c r="E3729" s="5" t="s">
        <v>3584</v>
      </c>
      <c r="F3729" s="5" t="s">
        <v>853</v>
      </c>
      <c r="G3729" s="5" t="s">
        <v>3603</v>
      </c>
      <c r="H3729" s="51">
        <v>0</v>
      </c>
      <c r="I3729" s="22">
        <v>0</v>
      </c>
      <c r="J3729" s="22">
        <v>0</v>
      </c>
      <c r="K3729" s="22">
        <v>2571.34</v>
      </c>
      <c r="L3729" s="47">
        <v>1000</v>
      </c>
      <c r="M3729" s="22">
        <v>0</v>
      </c>
      <c r="N3729" s="22">
        <v>0</v>
      </c>
    </row>
    <row r="3730" spans="1:14" x14ac:dyDescent="0.25">
      <c r="A3730" s="5" t="s">
        <v>6816</v>
      </c>
      <c r="B3730" s="5" t="s">
        <v>3590</v>
      </c>
      <c r="C3730" s="5" t="s">
        <v>849</v>
      </c>
      <c r="D3730" s="5" t="s">
        <v>3583</v>
      </c>
      <c r="E3730" s="5" t="s">
        <v>3584</v>
      </c>
      <c r="F3730" s="5" t="s">
        <v>853</v>
      </c>
      <c r="G3730" s="5" t="s">
        <v>3585</v>
      </c>
      <c r="H3730" s="51">
        <v>0</v>
      </c>
      <c r="I3730" s="22">
        <v>0</v>
      </c>
      <c r="J3730" s="22">
        <v>1923.05</v>
      </c>
      <c r="K3730" s="22">
        <v>2028.28</v>
      </c>
      <c r="L3730" s="47">
        <v>1000</v>
      </c>
      <c r="M3730" s="22">
        <v>0</v>
      </c>
      <c r="N3730" s="22">
        <v>0</v>
      </c>
    </row>
    <row r="3731" spans="1:14" hidden="1" x14ac:dyDescent="0.25">
      <c r="A3731" s="5" t="s">
        <v>6816</v>
      </c>
      <c r="B3731" s="5" t="s">
        <v>3592</v>
      </c>
      <c r="C3731" s="5" t="s">
        <v>849</v>
      </c>
      <c r="D3731" s="5" t="s">
        <v>3583</v>
      </c>
      <c r="E3731" s="5" t="s">
        <v>3584</v>
      </c>
      <c r="F3731" s="5" t="s">
        <v>851</v>
      </c>
      <c r="G3731" s="5" t="s">
        <v>3585</v>
      </c>
      <c r="H3731" s="51">
        <v>28592</v>
      </c>
      <c r="I3731" s="22">
        <v>53291.89</v>
      </c>
      <c r="J3731" s="22">
        <v>1863.87</v>
      </c>
      <c r="K3731" s="22">
        <v>1852.93</v>
      </c>
      <c r="L3731" s="47">
        <v>1000</v>
      </c>
      <c r="M3731" s="22">
        <v>53291.89</v>
      </c>
      <c r="N3731" s="22">
        <v>0</v>
      </c>
    </row>
    <row r="3732" spans="1:14" hidden="1" x14ac:dyDescent="0.25">
      <c r="A3732" s="5" t="s">
        <v>6817</v>
      </c>
      <c r="B3732" s="5" t="s">
        <v>3586</v>
      </c>
      <c r="C3732" s="5" t="s">
        <v>849</v>
      </c>
      <c r="D3732" s="5" t="s">
        <v>3583</v>
      </c>
      <c r="E3732" s="5" t="s">
        <v>3584</v>
      </c>
      <c r="F3732" s="5" t="s">
        <v>851</v>
      </c>
      <c r="G3732" s="5" t="s">
        <v>3585</v>
      </c>
      <c r="H3732" s="51">
        <v>19550</v>
      </c>
      <c r="I3732" s="22">
        <v>35002.76</v>
      </c>
      <c r="J3732" s="22">
        <v>1790.42</v>
      </c>
      <c r="K3732" s="22">
        <v>1788.93</v>
      </c>
      <c r="L3732" s="47">
        <v>1000</v>
      </c>
      <c r="M3732" s="22">
        <v>35002.76</v>
      </c>
      <c r="N3732" s="22">
        <v>0</v>
      </c>
    </row>
    <row r="3733" spans="1:14" x14ac:dyDescent="0.25">
      <c r="A3733" s="5" t="s">
        <v>6817</v>
      </c>
      <c r="B3733" s="5" t="s">
        <v>3590</v>
      </c>
      <c r="C3733" s="5" t="s">
        <v>849</v>
      </c>
      <c r="D3733" s="5" t="s">
        <v>3583</v>
      </c>
      <c r="E3733" s="5" t="s">
        <v>3584</v>
      </c>
      <c r="F3733" s="5" t="s">
        <v>851</v>
      </c>
      <c r="G3733" s="5" t="s">
        <v>3585</v>
      </c>
      <c r="H3733" s="51">
        <v>0</v>
      </c>
      <c r="I3733" s="22">
        <v>0</v>
      </c>
      <c r="J3733" s="22">
        <v>1829.69</v>
      </c>
      <c r="K3733" s="22">
        <v>1832.46</v>
      </c>
      <c r="L3733" s="47">
        <v>1000</v>
      </c>
      <c r="M3733" s="22">
        <v>0</v>
      </c>
      <c r="N3733" s="22">
        <v>0</v>
      </c>
    </row>
    <row r="3734" spans="1:14" hidden="1" x14ac:dyDescent="0.25">
      <c r="A3734" s="5" t="s">
        <v>6817</v>
      </c>
      <c r="B3734" s="5" t="s">
        <v>3592</v>
      </c>
      <c r="C3734" s="5" t="s">
        <v>849</v>
      </c>
      <c r="D3734" s="5" t="s">
        <v>3583</v>
      </c>
      <c r="E3734" s="5" t="s">
        <v>3584</v>
      </c>
      <c r="F3734" s="5" t="s">
        <v>851</v>
      </c>
      <c r="G3734" s="5" t="s">
        <v>3585</v>
      </c>
      <c r="H3734" s="51">
        <v>4579</v>
      </c>
      <c r="I3734" s="22">
        <v>8492.3799999999992</v>
      </c>
      <c r="J3734" s="22">
        <v>1854.64</v>
      </c>
      <c r="K3734" s="22">
        <v>1899.78</v>
      </c>
      <c r="L3734" s="47">
        <v>1000</v>
      </c>
      <c r="M3734" s="22">
        <v>8492.3799999999992</v>
      </c>
      <c r="N3734" s="22">
        <v>0</v>
      </c>
    </row>
    <row r="3735" spans="1:14" hidden="1" x14ac:dyDescent="0.25">
      <c r="A3735" s="5" t="s">
        <v>6818</v>
      </c>
      <c r="B3735" s="5" t="s">
        <v>3586</v>
      </c>
      <c r="C3735" s="5" t="s">
        <v>849</v>
      </c>
      <c r="D3735" s="5" t="s">
        <v>3583</v>
      </c>
      <c r="E3735" s="5" t="s">
        <v>3584</v>
      </c>
      <c r="F3735" s="5" t="s">
        <v>853</v>
      </c>
      <c r="G3735" s="5" t="s">
        <v>3588</v>
      </c>
      <c r="H3735" s="51">
        <v>0</v>
      </c>
      <c r="I3735" s="22">
        <v>0</v>
      </c>
      <c r="J3735" s="22">
        <v>262.02</v>
      </c>
      <c r="K3735" s="22">
        <v>268.31</v>
      </c>
      <c r="L3735" s="47">
        <v>1000</v>
      </c>
      <c r="M3735" s="22">
        <v>0</v>
      </c>
      <c r="N3735" s="22">
        <v>0</v>
      </c>
    </row>
    <row r="3736" spans="1:14" hidden="1" x14ac:dyDescent="0.25">
      <c r="A3736" s="5" t="s">
        <v>6819</v>
      </c>
      <c r="B3736" s="5" t="s">
        <v>3586</v>
      </c>
      <c r="C3736" s="5" t="s">
        <v>849</v>
      </c>
      <c r="D3736" s="5" t="s">
        <v>3583</v>
      </c>
      <c r="E3736" s="5" t="s">
        <v>3584</v>
      </c>
      <c r="F3736" s="5" t="s">
        <v>853</v>
      </c>
      <c r="G3736" s="5" t="s">
        <v>3603</v>
      </c>
      <c r="H3736" s="51">
        <v>0</v>
      </c>
      <c r="I3736" s="22">
        <v>0</v>
      </c>
      <c r="J3736" s="22">
        <v>0</v>
      </c>
      <c r="K3736" s="22">
        <v>1765.83</v>
      </c>
      <c r="L3736" s="47">
        <v>1000</v>
      </c>
      <c r="M3736" s="22">
        <v>0</v>
      </c>
      <c r="N3736" s="22">
        <v>0</v>
      </c>
    </row>
    <row r="3737" spans="1:14" hidden="1" x14ac:dyDescent="0.25">
      <c r="A3737" s="5" t="s">
        <v>6820</v>
      </c>
      <c r="B3737" s="5" t="s">
        <v>3586</v>
      </c>
      <c r="C3737" s="5" t="s">
        <v>849</v>
      </c>
      <c r="D3737" s="5" t="s">
        <v>3583</v>
      </c>
      <c r="E3737" s="5" t="s">
        <v>3584</v>
      </c>
      <c r="F3737" s="5" t="s">
        <v>853</v>
      </c>
      <c r="G3737" s="5" t="s">
        <v>3588</v>
      </c>
      <c r="H3737" s="51">
        <v>0</v>
      </c>
      <c r="I3737" s="22">
        <v>0</v>
      </c>
      <c r="J3737" s="22">
        <v>130.15</v>
      </c>
      <c r="K3737" s="22">
        <v>133.27000000000001</v>
      </c>
      <c r="L3737" s="47">
        <v>1000</v>
      </c>
      <c r="M3737" s="22">
        <v>0</v>
      </c>
      <c r="N3737" s="22">
        <v>0</v>
      </c>
    </row>
    <row r="3738" spans="1:14" hidden="1" x14ac:dyDescent="0.25">
      <c r="A3738" s="5" t="s">
        <v>6821</v>
      </c>
      <c r="B3738" s="5" t="s">
        <v>3586</v>
      </c>
      <c r="C3738" s="5" t="s">
        <v>849</v>
      </c>
      <c r="D3738" s="5" t="s">
        <v>3583</v>
      </c>
      <c r="E3738" s="5" t="s">
        <v>3584</v>
      </c>
      <c r="F3738" s="5" t="s">
        <v>853</v>
      </c>
      <c r="G3738" s="5" t="s">
        <v>3603</v>
      </c>
      <c r="H3738" s="51">
        <v>0</v>
      </c>
      <c r="I3738" s="22">
        <v>0</v>
      </c>
      <c r="J3738" s="22">
        <v>0</v>
      </c>
      <c r="K3738" s="22">
        <v>853.52</v>
      </c>
      <c r="L3738" s="47">
        <v>1000</v>
      </c>
      <c r="M3738" s="22">
        <v>0</v>
      </c>
      <c r="N3738" s="22">
        <v>0</v>
      </c>
    </row>
    <row r="3739" spans="1:14" hidden="1" x14ac:dyDescent="0.25">
      <c r="A3739" s="5" t="s">
        <v>6822</v>
      </c>
      <c r="B3739" s="5" t="s">
        <v>3586</v>
      </c>
      <c r="C3739" s="5" t="s">
        <v>849</v>
      </c>
      <c r="D3739" s="5" t="s">
        <v>3583</v>
      </c>
      <c r="E3739" s="5" t="s">
        <v>3584</v>
      </c>
      <c r="F3739" s="5" t="s">
        <v>853</v>
      </c>
      <c r="G3739" s="5" t="s">
        <v>3603</v>
      </c>
      <c r="H3739" s="51">
        <v>0</v>
      </c>
      <c r="I3739" s="22">
        <v>0</v>
      </c>
      <c r="J3739" s="22">
        <v>0</v>
      </c>
      <c r="K3739" s="22">
        <v>1175.72</v>
      </c>
      <c r="L3739" s="47">
        <v>1000</v>
      </c>
      <c r="M3739" s="22">
        <v>0</v>
      </c>
      <c r="N3739" s="22">
        <v>0</v>
      </c>
    </row>
    <row r="3740" spans="1:14" hidden="1" x14ac:dyDescent="0.25">
      <c r="A3740" s="5" t="s">
        <v>6823</v>
      </c>
      <c r="B3740" s="5" t="s">
        <v>3586</v>
      </c>
      <c r="C3740" s="5" t="s">
        <v>849</v>
      </c>
      <c r="D3740" s="5" t="s">
        <v>3583</v>
      </c>
      <c r="E3740" s="5" t="s">
        <v>3584</v>
      </c>
      <c r="F3740" s="5" t="s">
        <v>853</v>
      </c>
      <c r="G3740" s="5" t="s">
        <v>3588</v>
      </c>
      <c r="H3740" s="51">
        <v>0</v>
      </c>
      <c r="I3740" s="22">
        <v>0</v>
      </c>
      <c r="J3740" s="22">
        <v>98.53</v>
      </c>
      <c r="K3740" s="22">
        <v>100.89</v>
      </c>
      <c r="L3740" s="47">
        <v>1000</v>
      </c>
      <c r="M3740" s="22">
        <v>0</v>
      </c>
      <c r="N3740" s="22">
        <v>0</v>
      </c>
    </row>
    <row r="3741" spans="1:14" hidden="1" x14ac:dyDescent="0.25">
      <c r="A3741" s="5" t="s">
        <v>6824</v>
      </c>
      <c r="B3741" s="5" t="s">
        <v>3586</v>
      </c>
      <c r="C3741" s="5" t="s">
        <v>849</v>
      </c>
      <c r="D3741" s="5" t="s">
        <v>3583</v>
      </c>
      <c r="E3741" s="5" t="s">
        <v>3584</v>
      </c>
      <c r="F3741" s="5" t="s">
        <v>853</v>
      </c>
      <c r="G3741" s="5" t="s">
        <v>3588</v>
      </c>
      <c r="H3741" s="51">
        <v>0</v>
      </c>
      <c r="I3741" s="22">
        <v>0</v>
      </c>
      <c r="J3741" s="22">
        <v>109.16</v>
      </c>
      <c r="K3741" s="22">
        <v>118.58</v>
      </c>
      <c r="L3741" s="47">
        <v>1000</v>
      </c>
      <c r="M3741" s="22">
        <v>0</v>
      </c>
      <c r="N3741" s="22">
        <v>0</v>
      </c>
    </row>
    <row r="3742" spans="1:14" hidden="1" x14ac:dyDescent="0.25">
      <c r="A3742" s="5" t="s">
        <v>6825</v>
      </c>
      <c r="B3742" s="5" t="s">
        <v>3586</v>
      </c>
      <c r="C3742" s="5" t="s">
        <v>849</v>
      </c>
      <c r="D3742" s="5" t="s">
        <v>3583</v>
      </c>
      <c r="E3742" s="5" t="s">
        <v>3584</v>
      </c>
      <c r="F3742" s="5" t="s">
        <v>853</v>
      </c>
      <c r="G3742" s="5" t="s">
        <v>3588</v>
      </c>
      <c r="H3742" s="51">
        <v>0</v>
      </c>
      <c r="I3742" s="22">
        <v>0</v>
      </c>
      <c r="J3742" s="22">
        <v>235.33</v>
      </c>
      <c r="K3742" s="22">
        <v>255.65</v>
      </c>
      <c r="L3742" s="47">
        <v>1000</v>
      </c>
      <c r="M3742" s="22">
        <v>0</v>
      </c>
      <c r="N3742" s="22">
        <v>0</v>
      </c>
    </row>
    <row r="3743" spans="1:14" hidden="1" x14ac:dyDescent="0.25">
      <c r="A3743" s="5" t="s">
        <v>6826</v>
      </c>
      <c r="B3743" s="5" t="s">
        <v>3586</v>
      </c>
      <c r="C3743" s="5" t="s">
        <v>849</v>
      </c>
      <c r="D3743" s="5" t="s">
        <v>3583</v>
      </c>
      <c r="E3743" s="5" t="s">
        <v>3584</v>
      </c>
      <c r="F3743" s="5" t="s">
        <v>853</v>
      </c>
      <c r="G3743" s="5" t="s">
        <v>3588</v>
      </c>
      <c r="H3743" s="51">
        <v>0</v>
      </c>
      <c r="I3743" s="22">
        <v>0</v>
      </c>
      <c r="J3743" s="22">
        <v>224.2</v>
      </c>
      <c r="K3743" s="22">
        <v>229.58</v>
      </c>
      <c r="L3743" s="47">
        <v>1000</v>
      </c>
      <c r="M3743" s="22">
        <v>0</v>
      </c>
      <c r="N3743" s="22">
        <v>0</v>
      </c>
    </row>
    <row r="3744" spans="1:14" hidden="1" x14ac:dyDescent="0.25">
      <c r="A3744" s="5" t="s">
        <v>6827</v>
      </c>
      <c r="B3744" s="5" t="s">
        <v>3586</v>
      </c>
      <c r="C3744" s="5" t="s">
        <v>849</v>
      </c>
      <c r="D3744" s="5" t="s">
        <v>3583</v>
      </c>
      <c r="E3744" s="5" t="s">
        <v>3584</v>
      </c>
      <c r="F3744" s="5" t="s">
        <v>853</v>
      </c>
      <c r="G3744" s="5" t="s">
        <v>3603</v>
      </c>
      <c r="H3744" s="51">
        <v>0</v>
      </c>
      <c r="I3744" s="22">
        <v>0</v>
      </c>
      <c r="J3744" s="22">
        <v>0</v>
      </c>
      <c r="K3744" s="22">
        <v>1116.81</v>
      </c>
      <c r="L3744" s="47">
        <v>1000</v>
      </c>
      <c r="M3744" s="22">
        <v>0</v>
      </c>
      <c r="N3744" s="22">
        <v>0</v>
      </c>
    </row>
    <row r="3745" spans="1:14" hidden="1" x14ac:dyDescent="0.25">
      <c r="A3745" s="5" t="s">
        <v>6828</v>
      </c>
      <c r="B3745" s="5" t="s">
        <v>3586</v>
      </c>
      <c r="C3745" s="5" t="s">
        <v>849</v>
      </c>
      <c r="D3745" s="5" t="s">
        <v>3583</v>
      </c>
      <c r="E3745" s="5" t="s">
        <v>3584</v>
      </c>
      <c r="F3745" s="5" t="s">
        <v>853</v>
      </c>
      <c r="G3745" s="5" t="s">
        <v>3603</v>
      </c>
      <c r="H3745" s="51">
        <v>0</v>
      </c>
      <c r="I3745" s="22">
        <v>0</v>
      </c>
      <c r="J3745" s="22">
        <v>0</v>
      </c>
      <c r="K3745" s="22">
        <v>1114.94</v>
      </c>
      <c r="L3745" s="47">
        <v>1000</v>
      </c>
      <c r="M3745" s="22">
        <v>0</v>
      </c>
      <c r="N3745" s="22">
        <v>0</v>
      </c>
    </row>
    <row r="3746" spans="1:14" hidden="1" x14ac:dyDescent="0.25">
      <c r="A3746" s="5" t="s">
        <v>6829</v>
      </c>
      <c r="B3746" s="5" t="s">
        <v>3586</v>
      </c>
      <c r="C3746" s="5" t="s">
        <v>849</v>
      </c>
      <c r="D3746" s="5" t="s">
        <v>3583</v>
      </c>
      <c r="E3746" s="5" t="s">
        <v>3584</v>
      </c>
      <c r="F3746" s="5" t="s">
        <v>853</v>
      </c>
      <c r="G3746" s="5" t="s">
        <v>3588</v>
      </c>
      <c r="H3746" s="51">
        <v>0</v>
      </c>
      <c r="I3746" s="22">
        <v>0</v>
      </c>
      <c r="J3746" s="22">
        <v>206.45</v>
      </c>
      <c r="K3746" s="22">
        <v>224.28</v>
      </c>
      <c r="L3746" s="47">
        <v>1000</v>
      </c>
      <c r="M3746" s="22">
        <v>0</v>
      </c>
      <c r="N3746" s="22">
        <v>0</v>
      </c>
    </row>
    <row r="3747" spans="1:14" hidden="1" x14ac:dyDescent="0.25">
      <c r="A3747" s="5" t="s">
        <v>6830</v>
      </c>
      <c r="B3747" s="5" t="s">
        <v>3586</v>
      </c>
      <c r="C3747" s="5" t="s">
        <v>849</v>
      </c>
      <c r="D3747" s="5" t="s">
        <v>3583</v>
      </c>
      <c r="E3747" s="5" t="s">
        <v>3584</v>
      </c>
      <c r="F3747" s="5" t="s">
        <v>853</v>
      </c>
      <c r="G3747" s="5" t="s">
        <v>3588</v>
      </c>
      <c r="H3747" s="51">
        <v>0</v>
      </c>
      <c r="I3747" s="22">
        <v>0</v>
      </c>
      <c r="J3747" s="22">
        <v>164.66</v>
      </c>
      <c r="K3747" s="22">
        <v>178.88</v>
      </c>
      <c r="L3747" s="47">
        <v>1000</v>
      </c>
      <c r="M3747" s="22">
        <v>0</v>
      </c>
      <c r="N3747" s="22">
        <v>0</v>
      </c>
    </row>
    <row r="3748" spans="1:14" hidden="1" x14ac:dyDescent="0.25">
      <c r="A3748" s="5" t="s">
        <v>6831</v>
      </c>
      <c r="B3748" s="5" t="s">
        <v>3586</v>
      </c>
      <c r="C3748" s="5" t="s">
        <v>849</v>
      </c>
      <c r="D3748" s="5" t="s">
        <v>3583</v>
      </c>
      <c r="E3748" s="5" t="s">
        <v>3584</v>
      </c>
      <c r="F3748" s="5" t="s">
        <v>853</v>
      </c>
      <c r="G3748" s="5" t="s">
        <v>3588</v>
      </c>
      <c r="H3748" s="51">
        <v>0</v>
      </c>
      <c r="I3748" s="22">
        <v>0</v>
      </c>
      <c r="J3748" s="22">
        <v>73.31</v>
      </c>
      <c r="K3748" s="22">
        <v>79.650000000000006</v>
      </c>
      <c r="L3748" s="47">
        <v>1000</v>
      </c>
      <c r="M3748" s="22">
        <v>0</v>
      </c>
      <c r="N3748" s="22">
        <v>0</v>
      </c>
    </row>
    <row r="3749" spans="1:14" hidden="1" x14ac:dyDescent="0.25">
      <c r="A3749" s="5" t="s">
        <v>6832</v>
      </c>
      <c r="B3749" s="5" t="s">
        <v>3586</v>
      </c>
      <c r="C3749" s="5" t="s">
        <v>849</v>
      </c>
      <c r="D3749" s="5" t="s">
        <v>3583</v>
      </c>
      <c r="E3749" s="5" t="s">
        <v>3584</v>
      </c>
      <c r="F3749" s="5" t="s">
        <v>853</v>
      </c>
      <c r="G3749" s="5" t="s">
        <v>3588</v>
      </c>
      <c r="H3749" s="51">
        <v>0</v>
      </c>
      <c r="I3749" s="22">
        <v>0</v>
      </c>
      <c r="J3749" s="22">
        <v>19.68</v>
      </c>
      <c r="K3749" s="22">
        <v>21.38</v>
      </c>
      <c r="L3749" s="47">
        <v>1000</v>
      </c>
      <c r="M3749" s="22">
        <v>0</v>
      </c>
      <c r="N3749" s="22">
        <v>0</v>
      </c>
    </row>
    <row r="3750" spans="1:14" hidden="1" x14ac:dyDescent="0.25">
      <c r="A3750" s="5" t="s">
        <v>6833</v>
      </c>
      <c r="B3750" s="5" t="s">
        <v>3586</v>
      </c>
      <c r="C3750" s="5" t="s">
        <v>849</v>
      </c>
      <c r="D3750" s="5" t="s">
        <v>3583</v>
      </c>
      <c r="E3750" s="5" t="s">
        <v>3584</v>
      </c>
      <c r="F3750" s="5" t="s">
        <v>853</v>
      </c>
      <c r="G3750" s="5" t="s">
        <v>3585</v>
      </c>
      <c r="H3750" s="51">
        <v>0</v>
      </c>
      <c r="I3750" s="22">
        <v>0</v>
      </c>
      <c r="J3750" s="22">
        <v>2670.39</v>
      </c>
      <c r="K3750" s="22">
        <v>2645.53</v>
      </c>
      <c r="L3750" s="47">
        <v>1000</v>
      </c>
      <c r="M3750" s="22">
        <v>0</v>
      </c>
      <c r="N3750" s="22">
        <v>0</v>
      </c>
    </row>
    <row r="3751" spans="1:14" hidden="1" x14ac:dyDescent="0.25">
      <c r="A3751" s="5" t="s">
        <v>6833</v>
      </c>
      <c r="B3751" s="5" t="s">
        <v>3592</v>
      </c>
      <c r="C3751" s="5" t="s">
        <v>849</v>
      </c>
      <c r="D3751" s="5" t="s">
        <v>3583</v>
      </c>
      <c r="E3751" s="5" t="s">
        <v>3584</v>
      </c>
      <c r="F3751" s="5" t="s">
        <v>853</v>
      </c>
      <c r="G3751" s="5" t="s">
        <v>3585</v>
      </c>
      <c r="H3751" s="51">
        <v>0</v>
      </c>
      <c r="I3751" s="22">
        <v>0</v>
      </c>
      <c r="J3751" s="22">
        <v>2665.11</v>
      </c>
      <c r="K3751" s="22">
        <v>2688.03</v>
      </c>
      <c r="L3751" s="47">
        <v>1000</v>
      </c>
      <c r="M3751" s="22">
        <v>0</v>
      </c>
      <c r="N3751" s="22">
        <v>0</v>
      </c>
    </row>
    <row r="3752" spans="1:14" x14ac:dyDescent="0.25">
      <c r="A3752" s="5" t="s">
        <v>6834</v>
      </c>
      <c r="B3752" s="5" t="s">
        <v>3590</v>
      </c>
      <c r="C3752" s="5" t="s">
        <v>849</v>
      </c>
      <c r="D3752" s="5" t="s">
        <v>3583</v>
      </c>
      <c r="E3752" s="5" t="s">
        <v>3584</v>
      </c>
      <c r="F3752" s="5" t="s">
        <v>851</v>
      </c>
      <c r="G3752" s="5" t="s">
        <v>3585</v>
      </c>
      <c r="H3752" s="51">
        <v>10378.001</v>
      </c>
      <c r="I3752" s="22">
        <v>108759</v>
      </c>
      <c r="J3752" s="22">
        <v>10479.76</v>
      </c>
      <c r="K3752" s="22">
        <v>12220.87</v>
      </c>
      <c r="L3752" s="47">
        <v>1000</v>
      </c>
      <c r="M3752" s="22">
        <v>108759</v>
      </c>
      <c r="N3752" s="22">
        <v>0</v>
      </c>
    </row>
    <row r="3753" spans="1:14" hidden="1" x14ac:dyDescent="0.25">
      <c r="A3753" s="5" t="s">
        <v>6835</v>
      </c>
      <c r="B3753" s="5" t="s">
        <v>3582</v>
      </c>
      <c r="C3753" s="5" t="s">
        <v>849</v>
      </c>
      <c r="D3753" s="5" t="s">
        <v>3583</v>
      </c>
      <c r="E3753" s="5" t="s">
        <v>3584</v>
      </c>
      <c r="F3753" s="5" t="s">
        <v>853</v>
      </c>
      <c r="G3753" s="5" t="s">
        <v>3603</v>
      </c>
      <c r="H3753" s="51">
        <v>0</v>
      </c>
      <c r="I3753" s="22">
        <v>0</v>
      </c>
      <c r="J3753" s="22">
        <v>0</v>
      </c>
      <c r="K3753" s="22">
        <v>771.05</v>
      </c>
      <c r="L3753" s="47">
        <v>1000</v>
      </c>
      <c r="M3753" s="22">
        <v>0</v>
      </c>
      <c r="N3753" s="22">
        <v>0</v>
      </c>
    </row>
    <row r="3754" spans="1:14" hidden="1" x14ac:dyDescent="0.25">
      <c r="A3754" s="5" t="s">
        <v>6835</v>
      </c>
      <c r="B3754" s="5" t="s">
        <v>3586</v>
      </c>
      <c r="C3754" s="5" t="s">
        <v>849</v>
      </c>
      <c r="D3754" s="5" t="s">
        <v>3583</v>
      </c>
      <c r="E3754" s="5" t="s">
        <v>3584</v>
      </c>
      <c r="F3754" s="5" t="s">
        <v>853</v>
      </c>
      <c r="G3754" s="5" t="s">
        <v>3603</v>
      </c>
      <c r="H3754" s="51">
        <v>0</v>
      </c>
      <c r="I3754" s="22">
        <v>0</v>
      </c>
      <c r="J3754" s="22">
        <v>0</v>
      </c>
      <c r="K3754" s="22">
        <v>892.24</v>
      </c>
      <c r="L3754" s="47">
        <v>1000</v>
      </c>
      <c r="M3754" s="22">
        <v>0</v>
      </c>
      <c r="N3754" s="22">
        <v>0</v>
      </c>
    </row>
    <row r="3755" spans="1:14" hidden="1" x14ac:dyDescent="0.25">
      <c r="A3755" s="5" t="s">
        <v>6836</v>
      </c>
      <c r="B3755" s="5" t="s">
        <v>3586</v>
      </c>
      <c r="C3755" s="5" t="s">
        <v>849</v>
      </c>
      <c r="D3755" s="5" t="s">
        <v>3583</v>
      </c>
      <c r="E3755" s="5" t="s">
        <v>3584</v>
      </c>
      <c r="F3755" s="5" t="s">
        <v>853</v>
      </c>
      <c r="G3755" s="5" t="s">
        <v>3603</v>
      </c>
      <c r="H3755" s="51">
        <v>0</v>
      </c>
      <c r="I3755" s="22">
        <v>0</v>
      </c>
      <c r="J3755" s="22">
        <v>0</v>
      </c>
      <c r="K3755" s="22">
        <v>814.83</v>
      </c>
      <c r="L3755" s="47">
        <v>1000</v>
      </c>
      <c r="M3755" s="22">
        <v>0</v>
      </c>
      <c r="N3755" s="22">
        <v>0</v>
      </c>
    </row>
    <row r="3756" spans="1:14" hidden="1" x14ac:dyDescent="0.25">
      <c r="A3756" s="5" t="s">
        <v>6837</v>
      </c>
      <c r="B3756" s="5" t="s">
        <v>3586</v>
      </c>
      <c r="C3756" s="5" t="s">
        <v>849</v>
      </c>
      <c r="D3756" s="5" t="s">
        <v>3583</v>
      </c>
      <c r="E3756" s="5" t="s">
        <v>3584</v>
      </c>
      <c r="F3756" s="5" t="s">
        <v>853</v>
      </c>
      <c r="G3756" s="5" t="s">
        <v>3603</v>
      </c>
      <c r="H3756" s="51">
        <v>0</v>
      </c>
      <c r="I3756" s="22">
        <v>0</v>
      </c>
      <c r="J3756" s="22">
        <v>0</v>
      </c>
      <c r="K3756" s="22">
        <v>373.77</v>
      </c>
      <c r="L3756" s="47">
        <v>1000</v>
      </c>
      <c r="M3756" s="22">
        <v>0</v>
      </c>
      <c r="N3756" s="22">
        <v>0</v>
      </c>
    </row>
    <row r="3757" spans="1:14" hidden="1" x14ac:dyDescent="0.25">
      <c r="A3757" s="5" t="s">
        <v>6838</v>
      </c>
      <c r="B3757" s="5" t="s">
        <v>3582</v>
      </c>
      <c r="C3757" s="5" t="s">
        <v>849</v>
      </c>
      <c r="D3757" s="5" t="s">
        <v>3583</v>
      </c>
      <c r="E3757" s="5" t="s">
        <v>3584</v>
      </c>
      <c r="F3757" s="5" t="s">
        <v>853</v>
      </c>
      <c r="G3757" s="5" t="s">
        <v>3603</v>
      </c>
      <c r="H3757" s="51">
        <v>0</v>
      </c>
      <c r="I3757" s="22">
        <v>0</v>
      </c>
      <c r="J3757" s="22">
        <v>0</v>
      </c>
      <c r="K3757" s="22">
        <v>488.25</v>
      </c>
      <c r="L3757" s="47">
        <v>1000</v>
      </c>
      <c r="M3757" s="22">
        <v>0</v>
      </c>
      <c r="N3757" s="22">
        <v>0</v>
      </c>
    </row>
    <row r="3758" spans="1:14" hidden="1" x14ac:dyDescent="0.25">
      <c r="A3758" s="5" t="s">
        <v>6838</v>
      </c>
      <c r="B3758" s="5" t="s">
        <v>3586</v>
      </c>
      <c r="C3758" s="5" t="s">
        <v>849</v>
      </c>
      <c r="D3758" s="5" t="s">
        <v>3583</v>
      </c>
      <c r="E3758" s="5" t="s">
        <v>3584</v>
      </c>
      <c r="F3758" s="5" t="s">
        <v>853</v>
      </c>
      <c r="G3758" s="5" t="s">
        <v>3603</v>
      </c>
      <c r="H3758" s="51">
        <v>0</v>
      </c>
      <c r="I3758" s="22">
        <v>0</v>
      </c>
      <c r="J3758" s="22">
        <v>0</v>
      </c>
      <c r="K3758" s="22">
        <v>474.59</v>
      </c>
      <c r="L3758" s="47">
        <v>1000</v>
      </c>
      <c r="M3758" s="22">
        <v>0</v>
      </c>
      <c r="N3758" s="22">
        <v>0</v>
      </c>
    </row>
    <row r="3759" spans="1:14" hidden="1" x14ac:dyDescent="0.25">
      <c r="A3759" s="5" t="s">
        <v>6839</v>
      </c>
      <c r="B3759" s="5" t="s">
        <v>3586</v>
      </c>
      <c r="C3759" s="5" t="s">
        <v>849</v>
      </c>
      <c r="D3759" s="5" t="s">
        <v>3583</v>
      </c>
      <c r="E3759" s="5" t="s">
        <v>3584</v>
      </c>
      <c r="F3759" s="5" t="s">
        <v>853</v>
      </c>
      <c r="G3759" s="5" t="s">
        <v>3603</v>
      </c>
      <c r="H3759" s="51">
        <v>0</v>
      </c>
      <c r="I3759" s="22">
        <v>0</v>
      </c>
      <c r="J3759" s="22">
        <v>0</v>
      </c>
      <c r="K3759" s="22">
        <v>1345</v>
      </c>
      <c r="L3759" s="47">
        <v>1000</v>
      </c>
      <c r="M3759" s="22">
        <v>0</v>
      </c>
      <c r="N3759" s="22">
        <v>0</v>
      </c>
    </row>
    <row r="3760" spans="1:14" hidden="1" x14ac:dyDescent="0.25">
      <c r="A3760" s="5" t="s">
        <v>6840</v>
      </c>
      <c r="B3760" s="5" t="s">
        <v>3582</v>
      </c>
      <c r="C3760" s="5" t="s">
        <v>849</v>
      </c>
      <c r="D3760" s="5" t="s">
        <v>3583</v>
      </c>
      <c r="E3760" s="5" t="s">
        <v>3584</v>
      </c>
      <c r="F3760" s="5" t="s">
        <v>853</v>
      </c>
      <c r="G3760" s="5" t="s">
        <v>3588</v>
      </c>
      <c r="H3760" s="51">
        <v>0</v>
      </c>
      <c r="I3760" s="22">
        <v>0</v>
      </c>
      <c r="J3760" s="22">
        <v>128.16999999999999</v>
      </c>
      <c r="K3760" s="22">
        <v>128.16999999999999</v>
      </c>
      <c r="L3760" s="47">
        <v>1000</v>
      </c>
      <c r="M3760" s="22">
        <v>0</v>
      </c>
      <c r="N3760" s="22">
        <v>0</v>
      </c>
    </row>
    <row r="3761" spans="1:14" hidden="1" x14ac:dyDescent="0.25">
      <c r="A3761" s="5" t="s">
        <v>6840</v>
      </c>
      <c r="B3761" s="5" t="s">
        <v>3586</v>
      </c>
      <c r="C3761" s="5" t="s">
        <v>849</v>
      </c>
      <c r="D3761" s="5" t="s">
        <v>3583</v>
      </c>
      <c r="E3761" s="5" t="s">
        <v>3584</v>
      </c>
      <c r="F3761" s="5" t="s">
        <v>853</v>
      </c>
      <c r="G3761" s="5" t="s">
        <v>3588</v>
      </c>
      <c r="H3761" s="51">
        <v>0</v>
      </c>
      <c r="I3761" s="22">
        <v>0</v>
      </c>
      <c r="J3761" s="22">
        <v>169.3</v>
      </c>
      <c r="K3761" s="22">
        <v>178.57</v>
      </c>
      <c r="L3761" s="47">
        <v>1000</v>
      </c>
      <c r="M3761" s="22">
        <v>0</v>
      </c>
      <c r="N3761" s="22">
        <v>0</v>
      </c>
    </row>
    <row r="3762" spans="1:14" hidden="1" x14ac:dyDescent="0.25">
      <c r="A3762" s="5" t="s">
        <v>6841</v>
      </c>
      <c r="B3762" s="5" t="s">
        <v>3586</v>
      </c>
      <c r="C3762" s="5" t="s">
        <v>849</v>
      </c>
      <c r="D3762" s="5" t="s">
        <v>3583</v>
      </c>
      <c r="E3762" s="5" t="s">
        <v>3584</v>
      </c>
      <c r="F3762" s="5" t="s">
        <v>853</v>
      </c>
      <c r="G3762" s="5" t="s">
        <v>3588</v>
      </c>
      <c r="H3762" s="51">
        <v>0</v>
      </c>
      <c r="I3762" s="22">
        <v>0</v>
      </c>
      <c r="J3762" s="22">
        <v>104.58</v>
      </c>
      <c r="K3762" s="22">
        <v>110.31</v>
      </c>
      <c r="L3762" s="47">
        <v>1000</v>
      </c>
      <c r="M3762" s="22">
        <v>0</v>
      </c>
      <c r="N3762" s="22">
        <v>0</v>
      </c>
    </row>
    <row r="3763" spans="1:14" hidden="1" x14ac:dyDescent="0.25">
      <c r="A3763" s="5" t="s">
        <v>6842</v>
      </c>
      <c r="B3763" s="5" t="s">
        <v>3582</v>
      </c>
      <c r="C3763" s="5" t="s">
        <v>849</v>
      </c>
      <c r="D3763" s="5" t="s">
        <v>3583</v>
      </c>
      <c r="E3763" s="5" t="s">
        <v>3584</v>
      </c>
      <c r="F3763" s="5" t="s">
        <v>853</v>
      </c>
      <c r="G3763" s="5" t="s">
        <v>3588</v>
      </c>
      <c r="H3763" s="51">
        <v>0</v>
      </c>
      <c r="I3763" s="22">
        <v>0</v>
      </c>
      <c r="J3763" s="22">
        <v>0</v>
      </c>
      <c r="K3763" s="22">
        <v>385.09</v>
      </c>
      <c r="L3763" s="47">
        <v>1000</v>
      </c>
      <c r="M3763" s="22">
        <v>0</v>
      </c>
      <c r="N3763" s="22">
        <v>0</v>
      </c>
    </row>
    <row r="3764" spans="1:14" hidden="1" x14ac:dyDescent="0.25">
      <c r="A3764" s="5" t="s">
        <v>6842</v>
      </c>
      <c r="B3764" s="5" t="s">
        <v>3596</v>
      </c>
      <c r="C3764" s="5" t="s">
        <v>849</v>
      </c>
      <c r="D3764" s="5" t="s">
        <v>3583</v>
      </c>
      <c r="E3764" s="5" t="s">
        <v>3584</v>
      </c>
      <c r="F3764" s="5" t="s">
        <v>853</v>
      </c>
      <c r="G3764" s="5" t="s">
        <v>3588</v>
      </c>
      <c r="H3764" s="51">
        <v>0</v>
      </c>
      <c r="I3764" s="22">
        <v>0</v>
      </c>
      <c r="J3764" s="22">
        <v>491.55</v>
      </c>
      <c r="K3764" s="22">
        <v>534.01</v>
      </c>
      <c r="L3764" s="47">
        <v>1000</v>
      </c>
      <c r="M3764" s="22">
        <v>0</v>
      </c>
      <c r="N3764" s="22">
        <v>0</v>
      </c>
    </row>
    <row r="3765" spans="1:14" hidden="1" x14ac:dyDescent="0.25">
      <c r="A3765" s="5" t="s">
        <v>6843</v>
      </c>
      <c r="B3765" s="5" t="s">
        <v>3586</v>
      </c>
      <c r="C3765" s="5" t="s">
        <v>849</v>
      </c>
      <c r="D3765" s="5" t="s">
        <v>3583</v>
      </c>
      <c r="E3765" s="5" t="s">
        <v>3584</v>
      </c>
      <c r="F3765" s="5" t="s">
        <v>853</v>
      </c>
      <c r="G3765" s="5" t="s">
        <v>3588</v>
      </c>
      <c r="H3765" s="51">
        <v>0</v>
      </c>
      <c r="I3765" s="22">
        <v>0</v>
      </c>
      <c r="J3765" s="22">
        <v>83.57</v>
      </c>
      <c r="K3765" s="22">
        <v>90.79</v>
      </c>
      <c r="L3765" s="47">
        <v>1000</v>
      </c>
      <c r="M3765" s="22">
        <v>0</v>
      </c>
      <c r="N3765" s="22">
        <v>0</v>
      </c>
    </row>
    <row r="3766" spans="1:14" hidden="1" x14ac:dyDescent="0.25">
      <c r="A3766" s="5" t="s">
        <v>6844</v>
      </c>
      <c r="B3766" s="5" t="s">
        <v>3582</v>
      </c>
      <c r="C3766" s="5" t="s">
        <v>849</v>
      </c>
      <c r="D3766" s="5" t="s">
        <v>3583</v>
      </c>
      <c r="E3766" s="5" t="s">
        <v>3584</v>
      </c>
      <c r="F3766" s="5" t="s">
        <v>853</v>
      </c>
      <c r="G3766" s="5" t="s">
        <v>3603</v>
      </c>
      <c r="H3766" s="51">
        <v>0</v>
      </c>
      <c r="I3766" s="22">
        <v>0</v>
      </c>
      <c r="J3766" s="22">
        <v>0</v>
      </c>
      <c r="K3766" s="22">
        <v>378.13</v>
      </c>
      <c r="L3766" s="47">
        <v>1000</v>
      </c>
      <c r="M3766" s="22">
        <v>0</v>
      </c>
      <c r="N3766" s="22">
        <v>0</v>
      </c>
    </row>
    <row r="3767" spans="1:14" hidden="1" x14ac:dyDescent="0.25">
      <c r="A3767" s="5" t="s">
        <v>6844</v>
      </c>
      <c r="B3767" s="5" t="s">
        <v>3586</v>
      </c>
      <c r="C3767" s="5" t="s">
        <v>849</v>
      </c>
      <c r="D3767" s="5" t="s">
        <v>3583</v>
      </c>
      <c r="E3767" s="5" t="s">
        <v>3584</v>
      </c>
      <c r="F3767" s="5" t="s">
        <v>853</v>
      </c>
      <c r="G3767" s="5" t="s">
        <v>3603</v>
      </c>
      <c r="H3767" s="51">
        <v>0</v>
      </c>
      <c r="I3767" s="22">
        <v>0</v>
      </c>
      <c r="J3767" s="22">
        <v>0</v>
      </c>
      <c r="K3767" s="22">
        <v>385.1</v>
      </c>
      <c r="L3767" s="47">
        <v>1000</v>
      </c>
      <c r="M3767" s="22">
        <v>0</v>
      </c>
      <c r="N3767" s="22">
        <v>0</v>
      </c>
    </row>
    <row r="3768" spans="1:14" hidden="1" x14ac:dyDescent="0.25">
      <c r="A3768" s="5" t="s">
        <v>6845</v>
      </c>
      <c r="B3768" s="5" t="s">
        <v>3582</v>
      </c>
      <c r="C3768" s="5" t="s">
        <v>849</v>
      </c>
      <c r="D3768" s="5" t="s">
        <v>3583</v>
      </c>
      <c r="E3768" s="5" t="s">
        <v>3584</v>
      </c>
      <c r="F3768" s="5" t="s">
        <v>853</v>
      </c>
      <c r="G3768" s="5" t="s">
        <v>3603</v>
      </c>
      <c r="H3768" s="51">
        <v>0</v>
      </c>
      <c r="I3768" s="22">
        <v>0</v>
      </c>
      <c r="J3768" s="22">
        <v>0</v>
      </c>
      <c r="K3768" s="22">
        <v>351.42</v>
      </c>
      <c r="L3768" s="47">
        <v>1000</v>
      </c>
      <c r="M3768" s="22">
        <v>0</v>
      </c>
      <c r="N3768" s="22">
        <v>0</v>
      </c>
    </row>
    <row r="3769" spans="1:14" hidden="1" x14ac:dyDescent="0.25">
      <c r="A3769" s="5" t="s">
        <v>6845</v>
      </c>
      <c r="B3769" s="5" t="s">
        <v>3586</v>
      </c>
      <c r="C3769" s="5" t="s">
        <v>849</v>
      </c>
      <c r="D3769" s="5" t="s">
        <v>3583</v>
      </c>
      <c r="E3769" s="5" t="s">
        <v>3584</v>
      </c>
      <c r="F3769" s="5" t="s">
        <v>853</v>
      </c>
      <c r="G3769" s="5" t="s">
        <v>3603</v>
      </c>
      <c r="H3769" s="51">
        <v>0</v>
      </c>
      <c r="I3769" s="22">
        <v>0</v>
      </c>
      <c r="J3769" s="22">
        <v>0</v>
      </c>
      <c r="K3769" s="22">
        <v>358.37</v>
      </c>
      <c r="L3769" s="47">
        <v>1000</v>
      </c>
      <c r="M3769" s="22">
        <v>0</v>
      </c>
      <c r="N3769" s="22">
        <v>0</v>
      </c>
    </row>
    <row r="3770" spans="1:14" hidden="1" x14ac:dyDescent="0.25">
      <c r="A3770" s="5" t="s">
        <v>6846</v>
      </c>
      <c r="B3770" s="5" t="s">
        <v>3582</v>
      </c>
      <c r="C3770" s="5" t="s">
        <v>849</v>
      </c>
      <c r="D3770" s="5" t="s">
        <v>3583</v>
      </c>
      <c r="E3770" s="5" t="s">
        <v>3584</v>
      </c>
      <c r="F3770" s="5" t="s">
        <v>853</v>
      </c>
      <c r="G3770" s="5" t="s">
        <v>3603</v>
      </c>
      <c r="H3770" s="51">
        <v>0</v>
      </c>
      <c r="I3770" s="22">
        <v>0</v>
      </c>
      <c r="J3770" s="22">
        <v>0</v>
      </c>
      <c r="K3770" s="22">
        <v>378.13</v>
      </c>
      <c r="L3770" s="47">
        <v>1000</v>
      </c>
      <c r="M3770" s="22">
        <v>0</v>
      </c>
      <c r="N3770" s="22">
        <v>0</v>
      </c>
    </row>
    <row r="3771" spans="1:14" hidden="1" x14ac:dyDescent="0.25">
      <c r="A3771" s="5" t="s">
        <v>6846</v>
      </c>
      <c r="B3771" s="5" t="s">
        <v>3586</v>
      </c>
      <c r="C3771" s="5" t="s">
        <v>849</v>
      </c>
      <c r="D3771" s="5" t="s">
        <v>3583</v>
      </c>
      <c r="E3771" s="5" t="s">
        <v>3584</v>
      </c>
      <c r="F3771" s="5" t="s">
        <v>853</v>
      </c>
      <c r="G3771" s="5" t="s">
        <v>3603</v>
      </c>
      <c r="H3771" s="51">
        <v>0</v>
      </c>
      <c r="I3771" s="22">
        <v>0</v>
      </c>
      <c r="J3771" s="22">
        <v>0</v>
      </c>
      <c r="K3771" s="22">
        <v>385.1</v>
      </c>
      <c r="L3771" s="47">
        <v>1000</v>
      </c>
      <c r="M3771" s="22">
        <v>0</v>
      </c>
      <c r="N3771" s="22">
        <v>0</v>
      </c>
    </row>
    <row r="3772" spans="1:14" hidden="1" x14ac:dyDescent="0.25">
      <c r="A3772" s="5" t="s">
        <v>6847</v>
      </c>
      <c r="B3772" s="5" t="s">
        <v>3582</v>
      </c>
      <c r="C3772" s="5" t="s">
        <v>849</v>
      </c>
      <c r="D3772" s="5" t="s">
        <v>3583</v>
      </c>
      <c r="E3772" s="5" t="s">
        <v>3584</v>
      </c>
      <c r="F3772" s="5" t="s">
        <v>853</v>
      </c>
      <c r="G3772" s="5" t="s">
        <v>3603</v>
      </c>
      <c r="H3772" s="51">
        <v>0</v>
      </c>
      <c r="I3772" s="22">
        <v>0</v>
      </c>
      <c r="J3772" s="22">
        <v>0</v>
      </c>
      <c r="K3772" s="22">
        <v>351.42</v>
      </c>
      <c r="L3772" s="47">
        <v>1000</v>
      </c>
      <c r="M3772" s="22">
        <v>0</v>
      </c>
      <c r="N3772" s="22">
        <v>0</v>
      </c>
    </row>
    <row r="3773" spans="1:14" hidden="1" x14ac:dyDescent="0.25">
      <c r="A3773" s="5" t="s">
        <v>6847</v>
      </c>
      <c r="B3773" s="5" t="s">
        <v>3586</v>
      </c>
      <c r="C3773" s="5" t="s">
        <v>849</v>
      </c>
      <c r="D3773" s="5" t="s">
        <v>3583</v>
      </c>
      <c r="E3773" s="5" t="s">
        <v>3584</v>
      </c>
      <c r="F3773" s="5" t="s">
        <v>853</v>
      </c>
      <c r="G3773" s="5" t="s">
        <v>3603</v>
      </c>
      <c r="H3773" s="51">
        <v>0</v>
      </c>
      <c r="I3773" s="22">
        <v>0</v>
      </c>
      <c r="J3773" s="22">
        <v>0</v>
      </c>
      <c r="K3773" s="22">
        <v>358.37</v>
      </c>
      <c r="L3773" s="47">
        <v>1000</v>
      </c>
      <c r="M3773" s="22">
        <v>0</v>
      </c>
      <c r="N3773" s="22">
        <v>0</v>
      </c>
    </row>
    <row r="3774" spans="1:14" hidden="1" x14ac:dyDescent="0.25">
      <c r="A3774" s="5" t="s">
        <v>6848</v>
      </c>
      <c r="B3774" s="5" t="s">
        <v>3582</v>
      </c>
      <c r="C3774" s="5" t="s">
        <v>849</v>
      </c>
      <c r="D3774" s="5" t="s">
        <v>3583</v>
      </c>
      <c r="E3774" s="5" t="s">
        <v>3584</v>
      </c>
      <c r="F3774" s="5" t="s">
        <v>853</v>
      </c>
      <c r="G3774" s="5" t="s">
        <v>3603</v>
      </c>
      <c r="H3774" s="51">
        <v>0</v>
      </c>
      <c r="I3774" s="22">
        <v>0</v>
      </c>
      <c r="J3774" s="22">
        <v>0</v>
      </c>
      <c r="K3774" s="22">
        <v>466.48</v>
      </c>
      <c r="L3774" s="47">
        <v>1000</v>
      </c>
      <c r="M3774" s="22">
        <v>0</v>
      </c>
      <c r="N3774" s="22">
        <v>0</v>
      </c>
    </row>
    <row r="3775" spans="1:14" hidden="1" x14ac:dyDescent="0.25">
      <c r="A3775" s="5" t="s">
        <v>6848</v>
      </c>
      <c r="B3775" s="5" t="s">
        <v>3586</v>
      </c>
      <c r="C3775" s="5" t="s">
        <v>849</v>
      </c>
      <c r="D3775" s="5" t="s">
        <v>3583</v>
      </c>
      <c r="E3775" s="5" t="s">
        <v>3584</v>
      </c>
      <c r="F3775" s="5" t="s">
        <v>853</v>
      </c>
      <c r="G3775" s="5" t="s">
        <v>3603</v>
      </c>
      <c r="H3775" s="51">
        <v>0</v>
      </c>
      <c r="I3775" s="22">
        <v>0</v>
      </c>
      <c r="J3775" s="22">
        <v>0</v>
      </c>
      <c r="K3775" s="22">
        <v>482.03</v>
      </c>
      <c r="L3775" s="47">
        <v>1000</v>
      </c>
      <c r="M3775" s="22">
        <v>0</v>
      </c>
      <c r="N3775" s="22">
        <v>0</v>
      </c>
    </row>
    <row r="3776" spans="1:14" x14ac:dyDescent="0.25">
      <c r="A3776" s="5" t="s">
        <v>6849</v>
      </c>
      <c r="B3776" s="5" t="s">
        <v>3590</v>
      </c>
      <c r="C3776" s="5" t="s">
        <v>849</v>
      </c>
      <c r="D3776" s="5" t="s">
        <v>3583</v>
      </c>
      <c r="E3776" s="5" t="s">
        <v>3584</v>
      </c>
      <c r="F3776" s="5" t="s">
        <v>853</v>
      </c>
      <c r="G3776" s="5" t="s">
        <v>3588</v>
      </c>
      <c r="H3776" s="51">
        <v>0</v>
      </c>
      <c r="I3776" s="22">
        <v>0</v>
      </c>
      <c r="J3776" s="22">
        <v>129.35</v>
      </c>
      <c r="K3776" s="22">
        <v>140.52000000000001</v>
      </c>
      <c r="L3776" s="47">
        <v>1000</v>
      </c>
      <c r="M3776" s="22">
        <v>0</v>
      </c>
      <c r="N3776" s="22">
        <v>0</v>
      </c>
    </row>
    <row r="3777" spans="1:14" x14ac:dyDescent="0.25">
      <c r="A3777" s="5" t="s">
        <v>6850</v>
      </c>
      <c r="B3777" s="5" t="s">
        <v>3590</v>
      </c>
      <c r="C3777" s="5" t="s">
        <v>849</v>
      </c>
      <c r="D3777" s="5" t="s">
        <v>3583</v>
      </c>
      <c r="E3777" s="5" t="s">
        <v>3584</v>
      </c>
      <c r="F3777" s="5" t="s">
        <v>853</v>
      </c>
      <c r="G3777" s="5" t="s">
        <v>3588</v>
      </c>
      <c r="H3777" s="51">
        <v>0</v>
      </c>
      <c r="I3777" s="22">
        <v>0</v>
      </c>
      <c r="J3777" s="22">
        <v>129.22999999999999</v>
      </c>
      <c r="K3777" s="22">
        <v>140.38999999999999</v>
      </c>
      <c r="L3777" s="47">
        <v>1000</v>
      </c>
      <c r="M3777" s="22">
        <v>0</v>
      </c>
      <c r="N3777" s="22">
        <v>0</v>
      </c>
    </row>
    <row r="3778" spans="1:14" hidden="1" x14ac:dyDescent="0.25">
      <c r="A3778" s="5" t="s">
        <v>6851</v>
      </c>
      <c r="B3778" s="5" t="s">
        <v>3586</v>
      </c>
      <c r="C3778" s="5" t="s">
        <v>849</v>
      </c>
      <c r="D3778" s="5" t="s">
        <v>3583</v>
      </c>
      <c r="E3778" s="5" t="s">
        <v>3584</v>
      </c>
      <c r="F3778" s="5" t="s">
        <v>853</v>
      </c>
      <c r="G3778" s="5" t="s">
        <v>3603</v>
      </c>
      <c r="H3778" s="51">
        <v>0</v>
      </c>
      <c r="I3778" s="22">
        <v>0</v>
      </c>
      <c r="J3778" s="22">
        <v>0</v>
      </c>
      <c r="K3778" s="22">
        <v>1309.58</v>
      </c>
      <c r="L3778" s="47">
        <v>1000</v>
      </c>
      <c r="M3778" s="22">
        <v>0</v>
      </c>
      <c r="N3778" s="22">
        <v>0</v>
      </c>
    </row>
    <row r="3779" spans="1:14" hidden="1" x14ac:dyDescent="0.25">
      <c r="A3779" s="5" t="s">
        <v>6852</v>
      </c>
      <c r="B3779" s="5" t="s">
        <v>3586</v>
      </c>
      <c r="C3779" s="5" t="s">
        <v>849</v>
      </c>
      <c r="D3779" s="5" t="s">
        <v>3583</v>
      </c>
      <c r="E3779" s="5" t="s">
        <v>3584</v>
      </c>
      <c r="F3779" s="5" t="s">
        <v>853</v>
      </c>
      <c r="G3779" s="5" t="s">
        <v>3588</v>
      </c>
      <c r="H3779" s="51">
        <v>0</v>
      </c>
      <c r="I3779" s="22">
        <v>0</v>
      </c>
      <c r="J3779" s="22">
        <v>259.77</v>
      </c>
      <c r="K3779" s="22">
        <v>273.98</v>
      </c>
      <c r="L3779" s="47">
        <v>1000</v>
      </c>
      <c r="M3779" s="22">
        <v>0</v>
      </c>
      <c r="N3779" s="22">
        <v>0</v>
      </c>
    </row>
    <row r="3780" spans="1:14" hidden="1" x14ac:dyDescent="0.25">
      <c r="A3780" s="5" t="s">
        <v>6853</v>
      </c>
      <c r="B3780" s="5" t="s">
        <v>3586</v>
      </c>
      <c r="C3780" s="5" t="s">
        <v>849</v>
      </c>
      <c r="D3780" s="5" t="s">
        <v>3583</v>
      </c>
      <c r="E3780" s="5" t="s">
        <v>3584</v>
      </c>
      <c r="F3780" s="5" t="s">
        <v>853</v>
      </c>
      <c r="G3780" s="5" t="s">
        <v>3603</v>
      </c>
      <c r="H3780" s="51">
        <v>0</v>
      </c>
      <c r="I3780" s="22">
        <v>0</v>
      </c>
      <c r="J3780" s="22">
        <v>0</v>
      </c>
      <c r="K3780" s="22">
        <v>1377.05</v>
      </c>
      <c r="L3780" s="47">
        <v>1000</v>
      </c>
      <c r="M3780" s="22">
        <v>0</v>
      </c>
      <c r="N3780" s="22">
        <v>0</v>
      </c>
    </row>
    <row r="3781" spans="1:14" hidden="1" x14ac:dyDescent="0.25">
      <c r="A3781" s="5" t="s">
        <v>6854</v>
      </c>
      <c r="B3781" s="5" t="s">
        <v>3586</v>
      </c>
      <c r="C3781" s="5" t="s">
        <v>849</v>
      </c>
      <c r="D3781" s="5" t="s">
        <v>3583</v>
      </c>
      <c r="E3781" s="5" t="s">
        <v>3584</v>
      </c>
      <c r="F3781" s="5" t="s">
        <v>853</v>
      </c>
      <c r="G3781" s="5" t="s">
        <v>3603</v>
      </c>
      <c r="H3781" s="51">
        <v>0</v>
      </c>
      <c r="I3781" s="22">
        <v>0</v>
      </c>
      <c r="J3781" s="22">
        <v>0</v>
      </c>
      <c r="K3781" s="22">
        <v>1361.55</v>
      </c>
      <c r="L3781" s="47">
        <v>1000</v>
      </c>
      <c r="M3781" s="22">
        <v>0</v>
      </c>
      <c r="N3781" s="22">
        <v>0</v>
      </c>
    </row>
    <row r="3782" spans="1:14" hidden="1" x14ac:dyDescent="0.25">
      <c r="A3782" s="5" t="s">
        <v>6855</v>
      </c>
      <c r="B3782" s="5" t="s">
        <v>3586</v>
      </c>
      <c r="C3782" s="5" t="s">
        <v>849</v>
      </c>
      <c r="D3782" s="5" t="s">
        <v>3583</v>
      </c>
      <c r="E3782" s="5" t="s">
        <v>3584</v>
      </c>
      <c r="F3782" s="5" t="s">
        <v>853</v>
      </c>
      <c r="G3782" s="5" t="s">
        <v>3603</v>
      </c>
      <c r="H3782" s="51">
        <v>0</v>
      </c>
      <c r="I3782" s="22">
        <v>0</v>
      </c>
      <c r="J3782" s="22">
        <v>0</v>
      </c>
      <c r="K3782" s="22">
        <v>1388.34</v>
      </c>
      <c r="L3782" s="47">
        <v>1000</v>
      </c>
      <c r="M3782" s="22">
        <v>0</v>
      </c>
      <c r="N3782" s="22">
        <v>0</v>
      </c>
    </row>
    <row r="3783" spans="1:14" hidden="1" x14ac:dyDescent="0.25">
      <c r="A3783" s="5" t="s">
        <v>6856</v>
      </c>
      <c r="B3783" s="5" t="s">
        <v>3586</v>
      </c>
      <c r="C3783" s="5" t="s">
        <v>849</v>
      </c>
      <c r="D3783" s="5" t="s">
        <v>3583</v>
      </c>
      <c r="E3783" s="5" t="s">
        <v>3584</v>
      </c>
      <c r="F3783" s="5" t="s">
        <v>853</v>
      </c>
      <c r="G3783" s="5" t="s">
        <v>3588</v>
      </c>
      <c r="H3783" s="51">
        <v>0</v>
      </c>
      <c r="I3783" s="22">
        <v>0</v>
      </c>
      <c r="J3783" s="22">
        <v>265.74</v>
      </c>
      <c r="K3783" s="22">
        <v>288.69</v>
      </c>
      <c r="L3783" s="47">
        <v>1000</v>
      </c>
      <c r="M3783" s="22">
        <v>0</v>
      </c>
      <c r="N3783" s="22">
        <v>0</v>
      </c>
    </row>
    <row r="3784" spans="1:14" hidden="1" x14ac:dyDescent="0.25">
      <c r="A3784" s="5" t="s">
        <v>6857</v>
      </c>
      <c r="B3784" s="5" t="s">
        <v>3586</v>
      </c>
      <c r="C3784" s="5" t="s">
        <v>849</v>
      </c>
      <c r="D3784" s="5" t="s">
        <v>3583</v>
      </c>
      <c r="E3784" s="5" t="s">
        <v>3584</v>
      </c>
      <c r="F3784" s="5" t="s">
        <v>853</v>
      </c>
      <c r="G3784" s="5" t="s">
        <v>3603</v>
      </c>
      <c r="H3784" s="51">
        <v>0</v>
      </c>
      <c r="I3784" s="22">
        <v>0</v>
      </c>
      <c r="J3784" s="22">
        <v>0</v>
      </c>
      <c r="K3784" s="22">
        <v>1368.78</v>
      </c>
      <c r="L3784" s="47">
        <v>1000</v>
      </c>
      <c r="M3784" s="22">
        <v>0</v>
      </c>
      <c r="N3784" s="22">
        <v>0</v>
      </c>
    </row>
    <row r="3785" spans="1:14" hidden="1" x14ac:dyDescent="0.25">
      <c r="A3785" s="5" t="s">
        <v>6858</v>
      </c>
      <c r="B3785" s="5" t="s">
        <v>3586</v>
      </c>
      <c r="C3785" s="5" t="s">
        <v>849</v>
      </c>
      <c r="D3785" s="5" t="s">
        <v>3583</v>
      </c>
      <c r="E3785" s="5" t="s">
        <v>3584</v>
      </c>
      <c r="F3785" s="5" t="s">
        <v>853</v>
      </c>
      <c r="G3785" s="5" t="s">
        <v>3588</v>
      </c>
      <c r="H3785" s="51">
        <v>0</v>
      </c>
      <c r="I3785" s="22">
        <v>0</v>
      </c>
      <c r="J3785" s="22">
        <v>264.20999999999998</v>
      </c>
      <c r="K3785" s="22">
        <v>278.67</v>
      </c>
      <c r="L3785" s="47">
        <v>1000</v>
      </c>
      <c r="M3785" s="22">
        <v>0</v>
      </c>
      <c r="N3785" s="22">
        <v>0</v>
      </c>
    </row>
    <row r="3786" spans="1:14" hidden="1" x14ac:dyDescent="0.25">
      <c r="A3786" s="5" t="s">
        <v>6859</v>
      </c>
      <c r="B3786" s="5" t="s">
        <v>3586</v>
      </c>
      <c r="C3786" s="5" t="s">
        <v>849</v>
      </c>
      <c r="D3786" s="5" t="s">
        <v>3583</v>
      </c>
      <c r="E3786" s="5" t="s">
        <v>3584</v>
      </c>
      <c r="F3786" s="5" t="s">
        <v>853</v>
      </c>
      <c r="G3786" s="5" t="s">
        <v>3603</v>
      </c>
      <c r="H3786" s="51">
        <v>0</v>
      </c>
      <c r="I3786" s="22">
        <v>0</v>
      </c>
      <c r="J3786" s="22">
        <v>0</v>
      </c>
      <c r="K3786" s="22">
        <v>1463.14</v>
      </c>
      <c r="L3786" s="47">
        <v>1000</v>
      </c>
      <c r="M3786" s="22">
        <v>0</v>
      </c>
      <c r="N3786" s="22">
        <v>0</v>
      </c>
    </row>
    <row r="3787" spans="1:14" hidden="1" x14ac:dyDescent="0.25">
      <c r="A3787" s="5" t="s">
        <v>6860</v>
      </c>
      <c r="B3787" s="5" t="s">
        <v>3586</v>
      </c>
      <c r="C3787" s="5" t="s">
        <v>849</v>
      </c>
      <c r="D3787" s="5" t="s">
        <v>3583</v>
      </c>
      <c r="E3787" s="5" t="s">
        <v>3584</v>
      </c>
      <c r="F3787" s="5" t="s">
        <v>853</v>
      </c>
      <c r="G3787" s="5" t="s">
        <v>3603</v>
      </c>
      <c r="H3787" s="51">
        <v>0</v>
      </c>
      <c r="I3787" s="22">
        <v>0</v>
      </c>
      <c r="J3787" s="22">
        <v>0</v>
      </c>
      <c r="K3787" s="22">
        <v>1418.09</v>
      </c>
      <c r="L3787" s="47">
        <v>1000</v>
      </c>
      <c r="M3787" s="22">
        <v>0</v>
      </c>
      <c r="N3787" s="22">
        <v>0</v>
      </c>
    </row>
    <row r="3788" spans="1:14" hidden="1" x14ac:dyDescent="0.25">
      <c r="A3788" s="5" t="s">
        <v>6861</v>
      </c>
      <c r="B3788" s="5" t="s">
        <v>3586</v>
      </c>
      <c r="C3788" s="5" t="s">
        <v>849</v>
      </c>
      <c r="D3788" s="5" t="s">
        <v>3583</v>
      </c>
      <c r="E3788" s="5" t="s">
        <v>3584</v>
      </c>
      <c r="F3788" s="5" t="s">
        <v>853</v>
      </c>
      <c r="G3788" s="5" t="s">
        <v>3603</v>
      </c>
      <c r="H3788" s="51">
        <v>0</v>
      </c>
      <c r="I3788" s="22">
        <v>0</v>
      </c>
      <c r="J3788" s="22">
        <v>0</v>
      </c>
      <c r="K3788" s="22">
        <v>1535.3</v>
      </c>
      <c r="L3788" s="47">
        <v>1000</v>
      </c>
      <c r="M3788" s="22">
        <v>0</v>
      </c>
      <c r="N3788" s="22">
        <v>0</v>
      </c>
    </row>
    <row r="3789" spans="1:14" hidden="1" x14ac:dyDescent="0.25">
      <c r="A3789" s="5" t="s">
        <v>6862</v>
      </c>
      <c r="B3789" s="5" t="s">
        <v>3586</v>
      </c>
      <c r="C3789" s="5" t="s">
        <v>849</v>
      </c>
      <c r="D3789" s="5" t="s">
        <v>3583</v>
      </c>
      <c r="E3789" s="5" t="s">
        <v>3584</v>
      </c>
      <c r="F3789" s="5" t="s">
        <v>853</v>
      </c>
      <c r="G3789" s="5" t="s">
        <v>3588</v>
      </c>
      <c r="H3789" s="51">
        <v>0</v>
      </c>
      <c r="I3789" s="22">
        <v>0</v>
      </c>
      <c r="J3789" s="22">
        <v>265.20999999999998</v>
      </c>
      <c r="K3789" s="22">
        <v>279.73</v>
      </c>
      <c r="L3789" s="47">
        <v>1000</v>
      </c>
      <c r="M3789" s="22">
        <v>0</v>
      </c>
      <c r="N3789" s="22">
        <v>0</v>
      </c>
    </row>
    <row r="3790" spans="1:14" hidden="1" x14ac:dyDescent="0.25">
      <c r="A3790" s="5" t="s">
        <v>6863</v>
      </c>
      <c r="B3790" s="5" t="s">
        <v>3586</v>
      </c>
      <c r="C3790" s="5" t="s">
        <v>849</v>
      </c>
      <c r="D3790" s="5" t="s">
        <v>3583</v>
      </c>
      <c r="E3790" s="5" t="s">
        <v>3584</v>
      </c>
      <c r="F3790" s="5" t="s">
        <v>853</v>
      </c>
      <c r="G3790" s="5" t="s">
        <v>3603</v>
      </c>
      <c r="H3790" s="51">
        <v>0</v>
      </c>
      <c r="I3790" s="22">
        <v>0</v>
      </c>
      <c r="J3790" s="22">
        <v>0</v>
      </c>
      <c r="K3790" s="22">
        <v>1513.73</v>
      </c>
      <c r="L3790" s="47">
        <v>1000</v>
      </c>
      <c r="M3790" s="22">
        <v>0</v>
      </c>
      <c r="N3790" s="22">
        <v>0</v>
      </c>
    </row>
    <row r="3791" spans="1:14" hidden="1" x14ac:dyDescent="0.25">
      <c r="A3791" s="5" t="s">
        <v>6864</v>
      </c>
      <c r="B3791" s="5" t="s">
        <v>3586</v>
      </c>
      <c r="C3791" s="5" t="s">
        <v>849</v>
      </c>
      <c r="D3791" s="5" t="s">
        <v>3583</v>
      </c>
      <c r="E3791" s="5" t="s">
        <v>3584</v>
      </c>
      <c r="F3791" s="5" t="s">
        <v>853</v>
      </c>
      <c r="G3791" s="5" t="s">
        <v>3603</v>
      </c>
      <c r="H3791" s="51">
        <v>0</v>
      </c>
      <c r="I3791" s="22">
        <v>0</v>
      </c>
      <c r="J3791" s="22">
        <v>0</v>
      </c>
      <c r="K3791" s="22">
        <v>1442.9</v>
      </c>
      <c r="L3791" s="47">
        <v>1000</v>
      </c>
      <c r="M3791" s="22">
        <v>0</v>
      </c>
      <c r="N3791" s="22">
        <v>0</v>
      </c>
    </row>
    <row r="3792" spans="1:14" hidden="1" x14ac:dyDescent="0.25">
      <c r="A3792" s="5" t="s">
        <v>6865</v>
      </c>
      <c r="B3792" s="5" t="s">
        <v>3586</v>
      </c>
      <c r="C3792" s="5" t="s">
        <v>849</v>
      </c>
      <c r="D3792" s="5" t="s">
        <v>3583</v>
      </c>
      <c r="E3792" s="5" t="s">
        <v>3584</v>
      </c>
      <c r="F3792" s="5" t="s">
        <v>853</v>
      </c>
      <c r="G3792" s="5" t="s">
        <v>3588</v>
      </c>
      <c r="H3792" s="51">
        <v>0</v>
      </c>
      <c r="I3792" s="22">
        <v>0</v>
      </c>
      <c r="J3792" s="22">
        <v>266.2</v>
      </c>
      <c r="K3792" s="22">
        <v>289.2</v>
      </c>
      <c r="L3792" s="47">
        <v>1000</v>
      </c>
      <c r="M3792" s="22">
        <v>0</v>
      </c>
      <c r="N3792" s="22">
        <v>0</v>
      </c>
    </row>
    <row r="3793" spans="1:14" hidden="1" x14ac:dyDescent="0.25">
      <c r="A3793" s="5" t="s">
        <v>6866</v>
      </c>
      <c r="B3793" s="5" t="s">
        <v>3586</v>
      </c>
      <c r="C3793" s="5" t="s">
        <v>849</v>
      </c>
      <c r="D3793" s="5" t="s">
        <v>3583</v>
      </c>
      <c r="E3793" s="5" t="s">
        <v>3584</v>
      </c>
      <c r="F3793" s="5" t="s">
        <v>853</v>
      </c>
      <c r="G3793" s="5" t="s">
        <v>3603</v>
      </c>
      <c r="H3793" s="51">
        <v>0</v>
      </c>
      <c r="I3793" s="22">
        <v>0</v>
      </c>
      <c r="J3793" s="22">
        <v>0</v>
      </c>
      <c r="K3793" s="22">
        <v>1439.53</v>
      </c>
      <c r="L3793" s="47">
        <v>1000</v>
      </c>
      <c r="M3793" s="22">
        <v>0</v>
      </c>
      <c r="N3793" s="22">
        <v>0</v>
      </c>
    </row>
    <row r="3794" spans="1:14" hidden="1" x14ac:dyDescent="0.25">
      <c r="A3794" s="5" t="s">
        <v>6867</v>
      </c>
      <c r="B3794" s="5" t="s">
        <v>3586</v>
      </c>
      <c r="C3794" s="5" t="s">
        <v>849</v>
      </c>
      <c r="D3794" s="5" t="s">
        <v>3583</v>
      </c>
      <c r="E3794" s="5" t="s">
        <v>3584</v>
      </c>
      <c r="F3794" s="5" t="s">
        <v>851</v>
      </c>
      <c r="G3794" s="5" t="s">
        <v>3585</v>
      </c>
      <c r="H3794" s="51">
        <v>35400</v>
      </c>
      <c r="I3794" s="22">
        <v>101895.64</v>
      </c>
      <c r="J3794" s="22">
        <v>2878.41</v>
      </c>
      <c r="K3794" s="22">
        <v>2900.02</v>
      </c>
      <c r="L3794" s="47">
        <v>1000</v>
      </c>
      <c r="M3794" s="22">
        <v>101895.64</v>
      </c>
      <c r="N3794" s="22">
        <v>0</v>
      </c>
    </row>
    <row r="3795" spans="1:14" hidden="1" x14ac:dyDescent="0.25">
      <c r="A3795" s="5" t="s">
        <v>6867</v>
      </c>
      <c r="B3795" s="5" t="s">
        <v>3592</v>
      </c>
      <c r="C3795" s="5" t="s">
        <v>849</v>
      </c>
      <c r="D3795" s="5" t="s">
        <v>3583</v>
      </c>
      <c r="E3795" s="5" t="s">
        <v>3584</v>
      </c>
      <c r="F3795" s="5" t="s">
        <v>851</v>
      </c>
      <c r="G3795" s="5" t="s">
        <v>3585</v>
      </c>
      <c r="H3795" s="51">
        <v>37590</v>
      </c>
      <c r="I3795" s="22">
        <v>112871.79</v>
      </c>
      <c r="J3795" s="22">
        <v>3002.71</v>
      </c>
      <c r="K3795" s="22">
        <v>2917.79</v>
      </c>
      <c r="L3795" s="47">
        <v>1000</v>
      </c>
      <c r="M3795" s="22">
        <v>112871.79</v>
      </c>
      <c r="N3795" s="22">
        <v>0</v>
      </c>
    </row>
    <row r="3796" spans="1:14" hidden="1" x14ac:dyDescent="0.25">
      <c r="A3796" s="5" t="s">
        <v>6868</v>
      </c>
      <c r="B3796" s="5" t="s">
        <v>3586</v>
      </c>
      <c r="C3796" s="5" t="s">
        <v>849</v>
      </c>
      <c r="D3796" s="5" t="s">
        <v>3583</v>
      </c>
      <c r="E3796" s="5" t="s">
        <v>3584</v>
      </c>
      <c r="F3796" s="5" t="s">
        <v>853</v>
      </c>
      <c r="G3796" s="5" t="s">
        <v>3588</v>
      </c>
      <c r="H3796" s="51">
        <v>0</v>
      </c>
      <c r="I3796" s="22">
        <v>0</v>
      </c>
      <c r="J3796" s="22">
        <v>227.78</v>
      </c>
      <c r="K3796" s="22">
        <v>233.25</v>
      </c>
      <c r="L3796" s="47">
        <v>1000</v>
      </c>
      <c r="M3796" s="22">
        <v>0</v>
      </c>
      <c r="N3796" s="22">
        <v>0</v>
      </c>
    </row>
    <row r="3797" spans="1:14" hidden="1" x14ac:dyDescent="0.25">
      <c r="A3797" s="5" t="s">
        <v>6869</v>
      </c>
      <c r="B3797" s="5" t="s">
        <v>3586</v>
      </c>
      <c r="C3797" s="5" t="s">
        <v>849</v>
      </c>
      <c r="D3797" s="5" t="s">
        <v>3583</v>
      </c>
      <c r="E3797" s="5" t="s">
        <v>3584</v>
      </c>
      <c r="F3797" s="5" t="s">
        <v>853</v>
      </c>
      <c r="G3797" s="5" t="s">
        <v>3588</v>
      </c>
      <c r="H3797" s="51">
        <v>0</v>
      </c>
      <c r="I3797" s="22">
        <v>0</v>
      </c>
      <c r="J3797" s="22">
        <v>245.69</v>
      </c>
      <c r="K3797" s="22">
        <v>262.97000000000003</v>
      </c>
      <c r="L3797" s="47">
        <v>1000</v>
      </c>
      <c r="M3797" s="22">
        <v>0</v>
      </c>
      <c r="N3797" s="22">
        <v>0</v>
      </c>
    </row>
    <row r="3798" spans="1:14" hidden="1" x14ac:dyDescent="0.25">
      <c r="A3798" s="5" t="s">
        <v>6870</v>
      </c>
      <c r="B3798" s="5" t="s">
        <v>3586</v>
      </c>
      <c r="C3798" s="5" t="s">
        <v>849</v>
      </c>
      <c r="D3798" s="5" t="s">
        <v>3583</v>
      </c>
      <c r="E3798" s="5" t="s">
        <v>3584</v>
      </c>
      <c r="F3798" s="5" t="s">
        <v>853</v>
      </c>
      <c r="G3798" s="5" t="s">
        <v>3603</v>
      </c>
      <c r="H3798" s="51">
        <v>0</v>
      </c>
      <c r="I3798" s="22">
        <v>0</v>
      </c>
      <c r="J3798" s="22">
        <v>0</v>
      </c>
      <c r="K3798" s="22">
        <v>1366.61</v>
      </c>
      <c r="L3798" s="47">
        <v>1000</v>
      </c>
      <c r="M3798" s="22">
        <v>0</v>
      </c>
      <c r="N3798" s="22">
        <v>0</v>
      </c>
    </row>
    <row r="3799" spans="1:14" hidden="1" x14ac:dyDescent="0.25">
      <c r="A3799" s="5" t="s">
        <v>6871</v>
      </c>
      <c r="B3799" s="5" t="s">
        <v>3586</v>
      </c>
      <c r="C3799" s="5" t="s">
        <v>849</v>
      </c>
      <c r="D3799" s="5" t="s">
        <v>3583</v>
      </c>
      <c r="E3799" s="5" t="s">
        <v>3584</v>
      </c>
      <c r="F3799" s="5" t="s">
        <v>853</v>
      </c>
      <c r="G3799" s="5" t="s">
        <v>3603</v>
      </c>
      <c r="H3799" s="51">
        <v>0</v>
      </c>
      <c r="I3799" s="22">
        <v>0</v>
      </c>
      <c r="J3799" s="22">
        <v>0</v>
      </c>
      <c r="K3799" s="22">
        <v>1101.78</v>
      </c>
      <c r="L3799" s="47">
        <v>1000</v>
      </c>
      <c r="M3799" s="22">
        <v>0</v>
      </c>
      <c r="N3799" s="22">
        <v>0</v>
      </c>
    </row>
    <row r="3800" spans="1:14" hidden="1" x14ac:dyDescent="0.25">
      <c r="A3800" s="5" t="s">
        <v>6872</v>
      </c>
      <c r="B3800" s="5" t="s">
        <v>3586</v>
      </c>
      <c r="C3800" s="5" t="s">
        <v>849</v>
      </c>
      <c r="D3800" s="5" t="s">
        <v>3583</v>
      </c>
      <c r="E3800" s="5" t="s">
        <v>3584</v>
      </c>
      <c r="F3800" s="5" t="s">
        <v>851</v>
      </c>
      <c r="G3800" s="5" t="s">
        <v>3585</v>
      </c>
      <c r="H3800" s="51">
        <v>420.00099999999998</v>
      </c>
      <c r="I3800" s="22">
        <v>1492.05</v>
      </c>
      <c r="J3800" s="22">
        <v>3552.49</v>
      </c>
      <c r="K3800" s="22">
        <v>3539.23</v>
      </c>
      <c r="L3800" s="47">
        <v>1000</v>
      </c>
      <c r="M3800" s="22">
        <v>1492.05</v>
      </c>
      <c r="N3800" s="22">
        <v>0</v>
      </c>
    </row>
    <row r="3801" spans="1:14" x14ac:dyDescent="0.25">
      <c r="A3801" s="5" t="s">
        <v>6872</v>
      </c>
      <c r="B3801" s="5" t="s">
        <v>3590</v>
      </c>
      <c r="C3801" s="5" t="s">
        <v>849</v>
      </c>
      <c r="D3801" s="5" t="s">
        <v>3583</v>
      </c>
      <c r="E3801" s="5" t="s">
        <v>3584</v>
      </c>
      <c r="F3801" s="5" t="s">
        <v>853</v>
      </c>
      <c r="G3801" s="5" t="s">
        <v>3585</v>
      </c>
      <c r="H3801" s="51">
        <v>0</v>
      </c>
      <c r="I3801" s="22">
        <v>0</v>
      </c>
      <c r="J3801" s="22">
        <v>2345.7399999999998</v>
      </c>
      <c r="K3801" s="22">
        <v>3626.95</v>
      </c>
      <c r="L3801" s="47">
        <v>1000</v>
      </c>
      <c r="M3801" s="22">
        <v>0</v>
      </c>
      <c r="N3801" s="22">
        <v>0</v>
      </c>
    </row>
    <row r="3802" spans="1:14" hidden="1" x14ac:dyDescent="0.25">
      <c r="A3802" s="5" t="s">
        <v>6872</v>
      </c>
      <c r="B3802" s="5" t="s">
        <v>3592</v>
      </c>
      <c r="C3802" s="5" t="s">
        <v>849</v>
      </c>
      <c r="D3802" s="5" t="s">
        <v>3583</v>
      </c>
      <c r="E3802" s="5" t="s">
        <v>3584</v>
      </c>
      <c r="F3802" s="5" t="s">
        <v>851</v>
      </c>
      <c r="G3802" s="5" t="s">
        <v>3585</v>
      </c>
      <c r="H3802" s="51">
        <v>7947</v>
      </c>
      <c r="I3802" s="22">
        <v>28155.96</v>
      </c>
      <c r="J3802" s="22">
        <v>3542.97</v>
      </c>
      <c r="K3802" s="22">
        <v>3572.4</v>
      </c>
      <c r="L3802" s="47">
        <v>1000</v>
      </c>
      <c r="M3802" s="22">
        <v>28155.96</v>
      </c>
      <c r="N3802" s="22">
        <v>0</v>
      </c>
    </row>
    <row r="3803" spans="1:14" hidden="1" x14ac:dyDescent="0.25">
      <c r="A3803" s="5" t="s">
        <v>6873</v>
      </c>
      <c r="B3803" s="5" t="s">
        <v>3586</v>
      </c>
      <c r="C3803" s="5" t="s">
        <v>849</v>
      </c>
      <c r="D3803" s="5" t="s">
        <v>3583</v>
      </c>
      <c r="E3803" s="5" t="s">
        <v>3584</v>
      </c>
      <c r="F3803" s="5" t="s">
        <v>853</v>
      </c>
      <c r="G3803" s="5" t="s">
        <v>3588</v>
      </c>
      <c r="H3803" s="51">
        <v>0</v>
      </c>
      <c r="I3803" s="22">
        <v>0</v>
      </c>
      <c r="J3803" s="22">
        <v>266.08</v>
      </c>
      <c r="K3803" s="22">
        <v>289.05</v>
      </c>
      <c r="L3803" s="47">
        <v>1000</v>
      </c>
      <c r="M3803" s="22">
        <v>0</v>
      </c>
      <c r="N3803" s="22">
        <v>0</v>
      </c>
    </row>
    <row r="3804" spans="1:14" hidden="1" x14ac:dyDescent="0.25">
      <c r="A3804" s="5" t="s">
        <v>6874</v>
      </c>
      <c r="B3804" s="5" t="s">
        <v>3586</v>
      </c>
      <c r="C3804" s="5" t="s">
        <v>849</v>
      </c>
      <c r="D3804" s="5" t="s">
        <v>3583</v>
      </c>
      <c r="E3804" s="5" t="s">
        <v>3584</v>
      </c>
      <c r="F3804" s="5" t="s">
        <v>853</v>
      </c>
      <c r="G3804" s="5" t="s">
        <v>3603</v>
      </c>
      <c r="H3804" s="51">
        <v>0</v>
      </c>
      <c r="I3804" s="22">
        <v>0</v>
      </c>
      <c r="J3804" s="22">
        <v>0</v>
      </c>
      <c r="K3804" s="22">
        <v>1420.51</v>
      </c>
      <c r="L3804" s="47">
        <v>1000</v>
      </c>
      <c r="M3804" s="22">
        <v>0</v>
      </c>
      <c r="N3804" s="22">
        <v>0</v>
      </c>
    </row>
    <row r="3805" spans="1:14" x14ac:dyDescent="0.25">
      <c r="A3805" s="5" t="s">
        <v>6875</v>
      </c>
      <c r="B3805" s="5" t="s">
        <v>3590</v>
      </c>
      <c r="C3805" s="5" t="s">
        <v>849</v>
      </c>
      <c r="D3805" s="5" t="s">
        <v>3583</v>
      </c>
      <c r="E3805" s="5" t="s">
        <v>3584</v>
      </c>
      <c r="F3805" s="5" t="s">
        <v>853</v>
      </c>
      <c r="G3805" s="5" t="s">
        <v>3603</v>
      </c>
      <c r="H3805" s="51">
        <v>0</v>
      </c>
      <c r="I3805" s="22">
        <v>0</v>
      </c>
      <c r="J3805" s="22">
        <v>0</v>
      </c>
      <c r="K3805" s="22">
        <v>1018.89</v>
      </c>
      <c r="L3805" s="47">
        <v>1000</v>
      </c>
      <c r="M3805" s="22">
        <v>0</v>
      </c>
      <c r="N3805" s="22">
        <v>0</v>
      </c>
    </row>
    <row r="3806" spans="1:14" x14ac:dyDescent="0.25">
      <c r="A3806" s="5" t="s">
        <v>6876</v>
      </c>
      <c r="B3806" s="5" t="s">
        <v>3590</v>
      </c>
      <c r="C3806" s="5" t="s">
        <v>849</v>
      </c>
      <c r="D3806" s="5" t="s">
        <v>3583</v>
      </c>
      <c r="E3806" s="5" t="s">
        <v>3584</v>
      </c>
      <c r="F3806" s="5" t="s">
        <v>853</v>
      </c>
      <c r="G3806" s="5" t="s">
        <v>3603</v>
      </c>
      <c r="H3806" s="51">
        <v>0</v>
      </c>
      <c r="I3806" s="22">
        <v>0</v>
      </c>
      <c r="J3806" s="22">
        <v>0</v>
      </c>
      <c r="K3806" s="22">
        <v>1126.6600000000001</v>
      </c>
      <c r="L3806" s="47">
        <v>1000</v>
      </c>
      <c r="M3806" s="22">
        <v>0</v>
      </c>
      <c r="N3806" s="22">
        <v>0</v>
      </c>
    </row>
    <row r="3807" spans="1:14" hidden="1" x14ac:dyDescent="0.25">
      <c r="A3807" s="5" t="s">
        <v>6877</v>
      </c>
      <c r="B3807" s="5" t="s">
        <v>3596</v>
      </c>
      <c r="C3807" s="5" t="s">
        <v>849</v>
      </c>
      <c r="D3807" s="5" t="s">
        <v>3583</v>
      </c>
      <c r="E3807" s="5" t="s">
        <v>3584</v>
      </c>
      <c r="F3807" s="5" t="s">
        <v>853</v>
      </c>
      <c r="G3807" s="5" t="s">
        <v>3588</v>
      </c>
      <c r="H3807" s="51">
        <v>0</v>
      </c>
      <c r="I3807" s="22">
        <v>0</v>
      </c>
      <c r="J3807" s="22">
        <v>0</v>
      </c>
      <c r="K3807" s="22">
        <v>477.59</v>
      </c>
      <c r="L3807" s="47">
        <v>1000</v>
      </c>
      <c r="M3807" s="22">
        <v>0</v>
      </c>
      <c r="N3807" s="22">
        <v>0</v>
      </c>
    </row>
    <row r="3808" spans="1:14" x14ac:dyDescent="0.25">
      <c r="A3808" s="5" t="s">
        <v>6878</v>
      </c>
      <c r="B3808" s="5" t="s">
        <v>3590</v>
      </c>
      <c r="C3808" s="5" t="s">
        <v>849</v>
      </c>
      <c r="D3808" s="5" t="s">
        <v>3583</v>
      </c>
      <c r="E3808" s="5" t="s">
        <v>3584</v>
      </c>
      <c r="F3808" s="5" t="s">
        <v>853</v>
      </c>
      <c r="G3808" s="5" t="s">
        <v>3588</v>
      </c>
      <c r="H3808" s="51">
        <v>0</v>
      </c>
      <c r="I3808" s="22">
        <v>0</v>
      </c>
      <c r="J3808" s="22">
        <v>262.89</v>
      </c>
      <c r="K3808" s="22">
        <v>285.58999999999997</v>
      </c>
      <c r="L3808" s="47">
        <v>1000</v>
      </c>
      <c r="M3808" s="22">
        <v>0</v>
      </c>
      <c r="N3808" s="22">
        <v>0</v>
      </c>
    </row>
    <row r="3809" spans="1:14" x14ac:dyDescent="0.25">
      <c r="A3809" s="5" t="s">
        <v>6879</v>
      </c>
      <c r="B3809" s="5" t="s">
        <v>3590</v>
      </c>
      <c r="C3809" s="5" t="s">
        <v>849</v>
      </c>
      <c r="D3809" s="5" t="s">
        <v>3583</v>
      </c>
      <c r="E3809" s="5" t="s">
        <v>3584</v>
      </c>
      <c r="F3809" s="5" t="s">
        <v>853</v>
      </c>
      <c r="G3809" s="5" t="s">
        <v>3588</v>
      </c>
      <c r="H3809" s="51">
        <v>0</v>
      </c>
      <c r="I3809" s="22">
        <v>0</v>
      </c>
      <c r="J3809" s="22">
        <v>242.58</v>
      </c>
      <c r="K3809" s="22">
        <v>263.54000000000002</v>
      </c>
      <c r="L3809" s="47">
        <v>1000</v>
      </c>
      <c r="M3809" s="22">
        <v>0</v>
      </c>
      <c r="N3809" s="22">
        <v>0</v>
      </c>
    </row>
    <row r="3810" spans="1:14" x14ac:dyDescent="0.25">
      <c r="A3810" s="5" t="s">
        <v>6880</v>
      </c>
      <c r="B3810" s="5" t="s">
        <v>3590</v>
      </c>
      <c r="C3810" s="5" t="s">
        <v>849</v>
      </c>
      <c r="D3810" s="5" t="s">
        <v>3583</v>
      </c>
      <c r="E3810" s="5" t="s">
        <v>3584</v>
      </c>
      <c r="F3810" s="5" t="s">
        <v>853</v>
      </c>
      <c r="G3810" s="5" t="s">
        <v>3588</v>
      </c>
      <c r="H3810" s="51">
        <v>0</v>
      </c>
      <c r="I3810" s="22">
        <v>0</v>
      </c>
      <c r="J3810" s="22">
        <v>0</v>
      </c>
      <c r="K3810" s="22">
        <v>278.11</v>
      </c>
      <c r="L3810" s="47">
        <v>1000</v>
      </c>
      <c r="M3810" s="22">
        <v>0</v>
      </c>
      <c r="N3810" s="22">
        <v>0</v>
      </c>
    </row>
    <row r="3811" spans="1:14" hidden="1" x14ac:dyDescent="0.25">
      <c r="A3811" s="5" t="s">
        <v>6880</v>
      </c>
      <c r="B3811" s="5" t="s">
        <v>3596</v>
      </c>
      <c r="C3811" s="5" t="s">
        <v>849</v>
      </c>
      <c r="D3811" s="5" t="s">
        <v>3583</v>
      </c>
      <c r="E3811" s="5" t="s">
        <v>3584</v>
      </c>
      <c r="F3811" s="5" t="s">
        <v>853</v>
      </c>
      <c r="G3811" s="5" t="s">
        <v>3588</v>
      </c>
      <c r="H3811" s="51">
        <v>0</v>
      </c>
      <c r="I3811" s="22">
        <v>0</v>
      </c>
      <c r="J3811" s="22">
        <v>0</v>
      </c>
      <c r="K3811" s="22">
        <v>477.59</v>
      </c>
      <c r="L3811" s="47">
        <v>1000</v>
      </c>
      <c r="M3811" s="22">
        <v>0</v>
      </c>
      <c r="N3811" s="22">
        <v>0</v>
      </c>
    </row>
    <row r="3812" spans="1:14" hidden="1" x14ac:dyDescent="0.25">
      <c r="A3812" s="5" t="s">
        <v>6881</v>
      </c>
      <c r="B3812" s="5" t="s">
        <v>3586</v>
      </c>
      <c r="C3812" s="5" t="s">
        <v>849</v>
      </c>
      <c r="D3812" s="5" t="s">
        <v>3583</v>
      </c>
      <c r="E3812" s="5" t="s">
        <v>3584</v>
      </c>
      <c r="F3812" s="5" t="s">
        <v>853</v>
      </c>
      <c r="G3812" s="5" t="s">
        <v>3588</v>
      </c>
      <c r="H3812" s="51">
        <v>0</v>
      </c>
      <c r="I3812" s="22">
        <v>0</v>
      </c>
      <c r="J3812" s="22">
        <v>292.89999999999998</v>
      </c>
      <c r="K3812" s="22">
        <v>318.2</v>
      </c>
      <c r="L3812" s="47">
        <v>1000</v>
      </c>
      <c r="M3812" s="22">
        <v>0</v>
      </c>
      <c r="N3812" s="22">
        <v>0</v>
      </c>
    </row>
    <row r="3813" spans="1:14" hidden="1" x14ac:dyDescent="0.25">
      <c r="A3813" s="5" t="s">
        <v>6882</v>
      </c>
      <c r="B3813" s="5" t="s">
        <v>3586</v>
      </c>
      <c r="C3813" s="5" t="s">
        <v>849</v>
      </c>
      <c r="D3813" s="5" t="s">
        <v>3583</v>
      </c>
      <c r="E3813" s="5" t="s">
        <v>3584</v>
      </c>
      <c r="F3813" s="5" t="s">
        <v>853</v>
      </c>
      <c r="G3813" s="5" t="s">
        <v>3603</v>
      </c>
      <c r="H3813" s="51">
        <v>0</v>
      </c>
      <c r="I3813" s="22">
        <v>0</v>
      </c>
      <c r="J3813" s="22">
        <v>0</v>
      </c>
      <c r="K3813" s="22">
        <v>1241.83</v>
      </c>
      <c r="L3813" s="47">
        <v>1000</v>
      </c>
      <c r="M3813" s="22">
        <v>0</v>
      </c>
      <c r="N3813" s="22">
        <v>0</v>
      </c>
    </row>
    <row r="3814" spans="1:14" hidden="1" x14ac:dyDescent="0.25">
      <c r="A3814" s="5" t="s">
        <v>6883</v>
      </c>
      <c r="B3814" s="5" t="s">
        <v>3586</v>
      </c>
      <c r="C3814" s="5" t="s">
        <v>849</v>
      </c>
      <c r="D3814" s="5" t="s">
        <v>3583</v>
      </c>
      <c r="E3814" s="5" t="s">
        <v>3584</v>
      </c>
      <c r="F3814" s="5" t="s">
        <v>853</v>
      </c>
      <c r="G3814" s="5" t="s">
        <v>3588</v>
      </c>
      <c r="H3814" s="51">
        <v>0</v>
      </c>
      <c r="I3814" s="22">
        <v>0</v>
      </c>
      <c r="J3814" s="22">
        <v>233.28</v>
      </c>
      <c r="K3814" s="22">
        <v>253.43</v>
      </c>
      <c r="L3814" s="47">
        <v>1000</v>
      </c>
      <c r="M3814" s="22">
        <v>0</v>
      </c>
      <c r="N3814" s="22">
        <v>0</v>
      </c>
    </row>
    <row r="3815" spans="1:14" hidden="1" x14ac:dyDescent="0.25">
      <c r="A3815" s="5" t="s">
        <v>6884</v>
      </c>
      <c r="B3815" s="5" t="s">
        <v>3586</v>
      </c>
      <c r="C3815" s="5" t="s">
        <v>849</v>
      </c>
      <c r="D3815" s="5" t="s">
        <v>3583</v>
      </c>
      <c r="E3815" s="5" t="s">
        <v>3584</v>
      </c>
      <c r="F3815" s="5" t="s">
        <v>853</v>
      </c>
      <c r="G3815" s="5" t="s">
        <v>3603</v>
      </c>
      <c r="H3815" s="51">
        <v>0</v>
      </c>
      <c r="I3815" s="22">
        <v>0</v>
      </c>
      <c r="J3815" s="22">
        <v>0</v>
      </c>
      <c r="K3815" s="22">
        <v>1530.62</v>
      </c>
      <c r="L3815" s="47">
        <v>1000</v>
      </c>
      <c r="M3815" s="22">
        <v>0</v>
      </c>
      <c r="N3815" s="22">
        <v>0</v>
      </c>
    </row>
    <row r="3816" spans="1:14" hidden="1" x14ac:dyDescent="0.25">
      <c r="A3816" s="5" t="s">
        <v>6885</v>
      </c>
      <c r="B3816" s="5" t="s">
        <v>3586</v>
      </c>
      <c r="C3816" s="5" t="s">
        <v>849</v>
      </c>
      <c r="D3816" s="5" t="s">
        <v>3583</v>
      </c>
      <c r="E3816" s="5" t="s">
        <v>3584</v>
      </c>
      <c r="F3816" s="5" t="s">
        <v>853</v>
      </c>
      <c r="G3816" s="5" t="s">
        <v>3588</v>
      </c>
      <c r="H3816" s="51">
        <v>0</v>
      </c>
      <c r="I3816" s="22">
        <v>0</v>
      </c>
      <c r="J3816" s="22">
        <v>100.39</v>
      </c>
      <c r="K3816" s="22">
        <v>109.06</v>
      </c>
      <c r="L3816" s="47">
        <v>1000</v>
      </c>
      <c r="M3816" s="22">
        <v>0</v>
      </c>
      <c r="N3816" s="22">
        <v>0</v>
      </c>
    </row>
    <row r="3817" spans="1:14" hidden="1" x14ac:dyDescent="0.25">
      <c r="A3817" s="5" t="s">
        <v>6886</v>
      </c>
      <c r="B3817" s="5" t="s">
        <v>3582</v>
      </c>
      <c r="C3817" s="5" t="s">
        <v>849</v>
      </c>
      <c r="D3817" s="5" t="s">
        <v>3583</v>
      </c>
      <c r="E3817" s="5" t="s">
        <v>3584</v>
      </c>
      <c r="F3817" s="5" t="s">
        <v>851</v>
      </c>
      <c r="G3817" s="5" t="s">
        <v>3585</v>
      </c>
      <c r="H3817" s="51">
        <v>1321</v>
      </c>
      <c r="I3817" s="22">
        <v>2072.9499999999998</v>
      </c>
      <c r="J3817" s="22">
        <v>1569.23</v>
      </c>
      <c r="K3817" s="22">
        <v>1596.85</v>
      </c>
      <c r="L3817" s="47">
        <v>1000</v>
      </c>
      <c r="M3817" s="22">
        <v>2072.9499999999998</v>
      </c>
      <c r="N3817" s="22">
        <v>0</v>
      </c>
    </row>
    <row r="3818" spans="1:14" hidden="1" x14ac:dyDescent="0.25">
      <c r="A3818" s="5" t="s">
        <v>6886</v>
      </c>
      <c r="B3818" s="5" t="s">
        <v>3586</v>
      </c>
      <c r="C3818" s="5" t="s">
        <v>849</v>
      </c>
      <c r="D3818" s="5" t="s">
        <v>3583</v>
      </c>
      <c r="E3818" s="5" t="s">
        <v>3584</v>
      </c>
      <c r="F3818" s="5" t="s">
        <v>851</v>
      </c>
      <c r="G3818" s="5" t="s">
        <v>3585</v>
      </c>
      <c r="H3818" s="51">
        <v>3200</v>
      </c>
      <c r="I3818" s="22">
        <v>5038.63</v>
      </c>
      <c r="J3818" s="22">
        <v>1574.57</v>
      </c>
      <c r="K3818" s="22">
        <v>1582.29</v>
      </c>
      <c r="L3818" s="47">
        <v>1000</v>
      </c>
      <c r="M3818" s="22">
        <v>5038.63</v>
      </c>
      <c r="N3818" s="22">
        <v>0</v>
      </c>
    </row>
    <row r="3819" spans="1:14" x14ac:dyDescent="0.25">
      <c r="A3819" s="5" t="s">
        <v>6887</v>
      </c>
      <c r="B3819" s="5" t="s">
        <v>3590</v>
      </c>
      <c r="C3819" s="5" t="s">
        <v>849</v>
      </c>
      <c r="D3819" s="5" t="s">
        <v>3583</v>
      </c>
      <c r="E3819" s="5" t="s">
        <v>3584</v>
      </c>
      <c r="F3819" s="5" t="s">
        <v>851</v>
      </c>
      <c r="G3819" s="5" t="s">
        <v>3585</v>
      </c>
      <c r="H3819" s="51">
        <v>1543</v>
      </c>
      <c r="I3819" s="22">
        <v>5854.28</v>
      </c>
      <c r="J3819" s="22">
        <v>3794.09</v>
      </c>
      <c r="K3819" s="22">
        <v>3675.72</v>
      </c>
      <c r="L3819" s="47">
        <v>1000</v>
      </c>
      <c r="M3819" s="22">
        <v>5854.28</v>
      </c>
      <c r="N3819" s="22">
        <v>0</v>
      </c>
    </row>
    <row r="3820" spans="1:14" x14ac:dyDescent="0.25">
      <c r="A3820" s="5" t="s">
        <v>6888</v>
      </c>
      <c r="B3820" s="5" t="s">
        <v>3590</v>
      </c>
      <c r="C3820" s="5" t="s">
        <v>849</v>
      </c>
      <c r="D3820" s="5" t="s">
        <v>3583</v>
      </c>
      <c r="E3820" s="5" t="s">
        <v>3584</v>
      </c>
      <c r="F3820" s="5" t="s">
        <v>853</v>
      </c>
      <c r="G3820" s="5" t="s">
        <v>3585</v>
      </c>
      <c r="H3820" s="51">
        <v>0</v>
      </c>
      <c r="I3820" s="22">
        <v>0</v>
      </c>
      <c r="J3820" s="22">
        <v>2793.95</v>
      </c>
      <c r="K3820" s="22">
        <v>3035.24</v>
      </c>
      <c r="L3820" s="47">
        <v>1000</v>
      </c>
      <c r="M3820" s="22">
        <v>0</v>
      </c>
      <c r="N3820" s="22">
        <v>0</v>
      </c>
    </row>
    <row r="3821" spans="1:14" x14ac:dyDescent="0.25">
      <c r="A3821" s="5" t="s">
        <v>6889</v>
      </c>
      <c r="B3821" s="5" t="s">
        <v>3590</v>
      </c>
      <c r="C3821" s="5" t="s">
        <v>849</v>
      </c>
      <c r="D3821" s="5" t="s">
        <v>3583</v>
      </c>
      <c r="E3821" s="5" t="s">
        <v>3584</v>
      </c>
      <c r="F3821" s="5" t="s">
        <v>853</v>
      </c>
      <c r="G3821" s="5" t="s">
        <v>3585</v>
      </c>
      <c r="H3821" s="51">
        <v>0</v>
      </c>
      <c r="I3821" s="22">
        <v>0</v>
      </c>
      <c r="J3821" s="22">
        <v>3404.7</v>
      </c>
      <c r="K3821" s="22">
        <v>3698.74</v>
      </c>
      <c r="L3821" s="47">
        <v>1000</v>
      </c>
      <c r="M3821" s="22">
        <v>0</v>
      </c>
      <c r="N3821" s="22">
        <v>0</v>
      </c>
    </row>
    <row r="3822" spans="1:14" hidden="1" x14ac:dyDescent="0.25">
      <c r="A3822" s="5" t="s">
        <v>6890</v>
      </c>
      <c r="B3822" s="5" t="s">
        <v>3586</v>
      </c>
      <c r="C3822" s="5" t="s">
        <v>849</v>
      </c>
      <c r="D3822" s="5" t="s">
        <v>3583</v>
      </c>
      <c r="E3822" s="5" t="s">
        <v>3584</v>
      </c>
      <c r="F3822" s="5" t="s">
        <v>853</v>
      </c>
      <c r="G3822" s="5" t="s">
        <v>3603</v>
      </c>
      <c r="H3822" s="51">
        <v>0</v>
      </c>
      <c r="I3822" s="22">
        <v>0</v>
      </c>
      <c r="J3822" s="22">
        <v>10317.85</v>
      </c>
      <c r="K3822" s="22">
        <v>8839.98</v>
      </c>
      <c r="L3822" s="47">
        <v>1000</v>
      </c>
      <c r="M3822" s="22">
        <v>0</v>
      </c>
      <c r="N3822" s="22">
        <v>0</v>
      </c>
    </row>
    <row r="3823" spans="1:14" hidden="1" x14ac:dyDescent="0.25">
      <c r="A3823" s="5" t="s">
        <v>6891</v>
      </c>
      <c r="B3823" s="5" t="s">
        <v>3596</v>
      </c>
      <c r="C3823" s="5" t="s">
        <v>849</v>
      </c>
      <c r="D3823" s="5" t="s">
        <v>3583</v>
      </c>
      <c r="E3823" s="5" t="s">
        <v>3584</v>
      </c>
      <c r="F3823" s="5" t="s">
        <v>853</v>
      </c>
      <c r="G3823" s="5" t="s">
        <v>3603</v>
      </c>
      <c r="H3823" s="51">
        <v>0</v>
      </c>
      <c r="I3823" s="22">
        <v>0</v>
      </c>
      <c r="J3823" s="22">
        <v>0</v>
      </c>
      <c r="K3823" s="22">
        <v>1905.69</v>
      </c>
      <c r="L3823" s="47">
        <v>1000</v>
      </c>
      <c r="M3823" s="22">
        <v>0</v>
      </c>
      <c r="N3823" s="22">
        <v>0</v>
      </c>
    </row>
    <row r="3824" spans="1:14" hidden="1" x14ac:dyDescent="0.25">
      <c r="A3824" s="5" t="s">
        <v>6892</v>
      </c>
      <c r="B3824" s="5" t="s">
        <v>3596</v>
      </c>
      <c r="C3824" s="5" t="s">
        <v>849</v>
      </c>
      <c r="D3824" s="5" t="s">
        <v>3583</v>
      </c>
      <c r="E3824" s="5" t="s">
        <v>3584</v>
      </c>
      <c r="F3824" s="5" t="s">
        <v>853</v>
      </c>
      <c r="G3824" s="5" t="s">
        <v>3603</v>
      </c>
      <c r="H3824" s="51">
        <v>0</v>
      </c>
      <c r="I3824" s="22">
        <v>0</v>
      </c>
      <c r="J3824" s="22">
        <v>0</v>
      </c>
      <c r="K3824" s="22">
        <v>1789.02</v>
      </c>
      <c r="L3824" s="47">
        <v>1000</v>
      </c>
      <c r="M3824" s="22">
        <v>0</v>
      </c>
      <c r="N3824" s="22">
        <v>0</v>
      </c>
    </row>
    <row r="3825" spans="1:14" hidden="1" x14ac:dyDescent="0.25">
      <c r="A3825" s="5" t="s">
        <v>6893</v>
      </c>
      <c r="B3825" s="5" t="s">
        <v>3592</v>
      </c>
      <c r="C3825" s="5" t="s">
        <v>849</v>
      </c>
      <c r="D3825" s="5" t="s">
        <v>3583</v>
      </c>
      <c r="E3825" s="5" t="s">
        <v>3584</v>
      </c>
      <c r="F3825" s="5" t="s">
        <v>853</v>
      </c>
      <c r="G3825" s="5" t="s">
        <v>3588</v>
      </c>
      <c r="H3825" s="51">
        <v>0</v>
      </c>
      <c r="I3825" s="22">
        <v>0</v>
      </c>
      <c r="J3825" s="22">
        <v>56.91</v>
      </c>
      <c r="K3825" s="22">
        <v>60.03</v>
      </c>
      <c r="L3825" s="47">
        <v>1000</v>
      </c>
      <c r="M3825" s="22">
        <v>0</v>
      </c>
      <c r="N3825" s="22">
        <v>0</v>
      </c>
    </row>
    <row r="3826" spans="1:14" hidden="1" x14ac:dyDescent="0.25">
      <c r="A3826" s="5" t="s">
        <v>6894</v>
      </c>
      <c r="B3826" s="5" t="s">
        <v>3582</v>
      </c>
      <c r="C3826" s="5" t="s">
        <v>849</v>
      </c>
      <c r="D3826" s="5" t="s">
        <v>3583</v>
      </c>
      <c r="E3826" s="5" t="s">
        <v>3584</v>
      </c>
      <c r="F3826" s="5" t="s">
        <v>853</v>
      </c>
      <c r="G3826" s="5" t="s">
        <v>3603</v>
      </c>
      <c r="H3826" s="51">
        <v>0</v>
      </c>
      <c r="I3826" s="22">
        <v>0</v>
      </c>
      <c r="J3826" s="22">
        <v>0</v>
      </c>
      <c r="K3826" s="22">
        <v>91.73</v>
      </c>
      <c r="L3826" s="47">
        <v>1000</v>
      </c>
      <c r="M3826" s="22">
        <v>0</v>
      </c>
      <c r="N3826" s="22">
        <v>0</v>
      </c>
    </row>
    <row r="3827" spans="1:14" hidden="1" x14ac:dyDescent="0.25">
      <c r="A3827" s="5" t="s">
        <v>6895</v>
      </c>
      <c r="B3827" s="5" t="s">
        <v>3586</v>
      </c>
      <c r="C3827" s="5" t="s">
        <v>849</v>
      </c>
      <c r="D3827" s="5" t="s">
        <v>3583</v>
      </c>
      <c r="E3827" s="5" t="s">
        <v>3584</v>
      </c>
      <c r="F3827" s="5" t="s">
        <v>853</v>
      </c>
      <c r="G3827" s="5" t="s">
        <v>3603</v>
      </c>
      <c r="H3827" s="51">
        <v>0</v>
      </c>
      <c r="I3827" s="22">
        <v>0</v>
      </c>
      <c r="J3827" s="22">
        <v>0</v>
      </c>
      <c r="K3827" s="22">
        <v>3142.49</v>
      </c>
      <c r="L3827" s="47">
        <v>1000</v>
      </c>
      <c r="M3827" s="22">
        <v>0</v>
      </c>
      <c r="N3827" s="22">
        <v>0</v>
      </c>
    </row>
    <row r="3828" spans="1:14" hidden="1" x14ac:dyDescent="0.25">
      <c r="A3828" s="5" t="s">
        <v>6896</v>
      </c>
      <c r="B3828" s="5" t="s">
        <v>3582</v>
      </c>
      <c r="C3828" s="5" t="s">
        <v>849</v>
      </c>
      <c r="D3828" s="5" t="s">
        <v>3583</v>
      </c>
      <c r="E3828" s="5" t="s">
        <v>3584</v>
      </c>
      <c r="F3828" s="5" t="s">
        <v>853</v>
      </c>
      <c r="G3828" s="5" t="s">
        <v>3588</v>
      </c>
      <c r="H3828" s="51">
        <v>0</v>
      </c>
      <c r="I3828" s="22">
        <v>0</v>
      </c>
      <c r="J3828" s="22">
        <v>330.86</v>
      </c>
      <c r="K3828" s="22">
        <v>348.97</v>
      </c>
      <c r="L3828" s="47">
        <v>1000</v>
      </c>
      <c r="M3828" s="22">
        <v>0</v>
      </c>
      <c r="N3828" s="22">
        <v>0</v>
      </c>
    </row>
    <row r="3829" spans="1:14" hidden="1" x14ac:dyDescent="0.25">
      <c r="A3829" s="5" t="s">
        <v>6896</v>
      </c>
      <c r="B3829" s="5" t="s">
        <v>3596</v>
      </c>
      <c r="C3829" s="5" t="s">
        <v>849</v>
      </c>
      <c r="D3829" s="5" t="s">
        <v>3583</v>
      </c>
      <c r="E3829" s="5" t="s">
        <v>3584</v>
      </c>
      <c r="F3829" s="5" t="s">
        <v>853</v>
      </c>
      <c r="G3829" s="5" t="s">
        <v>3588</v>
      </c>
      <c r="H3829" s="51">
        <v>0</v>
      </c>
      <c r="I3829" s="22">
        <v>0</v>
      </c>
      <c r="J3829" s="22">
        <v>356.02</v>
      </c>
      <c r="K3829" s="22">
        <v>386.76</v>
      </c>
      <c r="L3829" s="47">
        <v>1000</v>
      </c>
      <c r="M3829" s="22">
        <v>0</v>
      </c>
      <c r="N3829" s="22">
        <v>0</v>
      </c>
    </row>
    <row r="3830" spans="1:14" hidden="1" x14ac:dyDescent="0.25">
      <c r="A3830" s="5" t="s">
        <v>6897</v>
      </c>
      <c r="B3830" s="5" t="s">
        <v>3586</v>
      </c>
      <c r="C3830" s="5" t="s">
        <v>849</v>
      </c>
      <c r="D3830" s="5" t="s">
        <v>3583</v>
      </c>
      <c r="E3830" s="5" t="s">
        <v>3584</v>
      </c>
      <c r="F3830" s="5" t="s">
        <v>853</v>
      </c>
      <c r="G3830" s="5" t="s">
        <v>3588</v>
      </c>
      <c r="H3830" s="51">
        <v>0</v>
      </c>
      <c r="I3830" s="22">
        <v>0</v>
      </c>
      <c r="J3830" s="22">
        <v>72.31</v>
      </c>
      <c r="K3830" s="22">
        <v>78.55</v>
      </c>
      <c r="L3830" s="47">
        <v>1000</v>
      </c>
      <c r="M3830" s="22">
        <v>0</v>
      </c>
      <c r="N3830" s="22">
        <v>0</v>
      </c>
    </row>
    <row r="3831" spans="1:14" hidden="1" x14ac:dyDescent="0.25">
      <c r="A3831" s="5" t="s">
        <v>6898</v>
      </c>
      <c r="B3831" s="5" t="s">
        <v>3586</v>
      </c>
      <c r="C3831" s="5" t="s">
        <v>849</v>
      </c>
      <c r="D3831" s="5" t="s">
        <v>3583</v>
      </c>
      <c r="E3831" s="5" t="s">
        <v>3584</v>
      </c>
      <c r="F3831" s="5" t="s">
        <v>853</v>
      </c>
      <c r="G3831" s="5" t="s">
        <v>3588</v>
      </c>
      <c r="H3831" s="51">
        <v>0</v>
      </c>
      <c r="I3831" s="22">
        <v>0</v>
      </c>
      <c r="J3831" s="22">
        <v>75.08</v>
      </c>
      <c r="K3831" s="22">
        <v>81.56</v>
      </c>
      <c r="L3831" s="47">
        <v>1000</v>
      </c>
      <c r="M3831" s="22">
        <v>0</v>
      </c>
      <c r="N3831" s="22">
        <v>0</v>
      </c>
    </row>
    <row r="3832" spans="1:14" hidden="1" x14ac:dyDescent="0.25">
      <c r="A3832" s="5" t="s">
        <v>6899</v>
      </c>
      <c r="B3832" s="5" t="s">
        <v>3586</v>
      </c>
      <c r="C3832" s="5" t="s">
        <v>849</v>
      </c>
      <c r="D3832" s="5" t="s">
        <v>3583</v>
      </c>
      <c r="E3832" s="5" t="s">
        <v>3584</v>
      </c>
      <c r="F3832" s="5" t="s">
        <v>853</v>
      </c>
      <c r="G3832" s="5" t="s">
        <v>3588</v>
      </c>
      <c r="H3832" s="51">
        <v>0</v>
      </c>
      <c r="I3832" s="22">
        <v>0</v>
      </c>
      <c r="J3832" s="22">
        <v>88.85</v>
      </c>
      <c r="K3832" s="22">
        <v>96.53</v>
      </c>
      <c r="L3832" s="47">
        <v>1000</v>
      </c>
      <c r="M3832" s="22">
        <v>0</v>
      </c>
      <c r="N3832" s="22">
        <v>0</v>
      </c>
    </row>
    <row r="3833" spans="1:14" hidden="1" x14ac:dyDescent="0.25">
      <c r="A3833" s="5" t="s">
        <v>6900</v>
      </c>
      <c r="B3833" s="5" t="s">
        <v>3586</v>
      </c>
      <c r="C3833" s="5" t="s">
        <v>849</v>
      </c>
      <c r="D3833" s="5" t="s">
        <v>3583</v>
      </c>
      <c r="E3833" s="5" t="s">
        <v>3584</v>
      </c>
      <c r="F3833" s="5" t="s">
        <v>853</v>
      </c>
      <c r="G3833" s="5" t="s">
        <v>3603</v>
      </c>
      <c r="H3833" s="51">
        <v>0</v>
      </c>
      <c r="I3833" s="22">
        <v>0</v>
      </c>
      <c r="J3833" s="22">
        <v>0</v>
      </c>
      <c r="K3833" s="22">
        <v>1288.47</v>
      </c>
      <c r="L3833" s="47">
        <v>1000</v>
      </c>
      <c r="M3833" s="22">
        <v>0</v>
      </c>
      <c r="N3833" s="22">
        <v>0</v>
      </c>
    </row>
    <row r="3834" spans="1:14" hidden="1" x14ac:dyDescent="0.25">
      <c r="A3834" s="5" t="s">
        <v>6901</v>
      </c>
      <c r="B3834" s="5" t="s">
        <v>3586</v>
      </c>
      <c r="C3834" s="5" t="s">
        <v>849</v>
      </c>
      <c r="D3834" s="5" t="s">
        <v>3583</v>
      </c>
      <c r="E3834" s="5" t="s">
        <v>3584</v>
      </c>
      <c r="F3834" s="5" t="s">
        <v>853</v>
      </c>
      <c r="G3834" s="5" t="s">
        <v>3585</v>
      </c>
      <c r="H3834" s="51">
        <v>0</v>
      </c>
      <c r="I3834" s="22">
        <v>0</v>
      </c>
      <c r="J3834" s="22">
        <v>2211.66</v>
      </c>
      <c r="K3834" s="22">
        <v>2264.7399999999998</v>
      </c>
      <c r="L3834" s="47">
        <v>1000</v>
      </c>
      <c r="M3834" s="22">
        <v>0</v>
      </c>
      <c r="N3834" s="22">
        <v>0</v>
      </c>
    </row>
    <row r="3835" spans="1:14" hidden="1" x14ac:dyDescent="0.25">
      <c r="A3835" s="5" t="s">
        <v>6902</v>
      </c>
      <c r="B3835" s="5" t="s">
        <v>3586</v>
      </c>
      <c r="C3835" s="5" t="s">
        <v>849</v>
      </c>
      <c r="D3835" s="5" t="s">
        <v>3583</v>
      </c>
      <c r="E3835" s="5" t="s">
        <v>3584</v>
      </c>
      <c r="F3835" s="5" t="s">
        <v>851</v>
      </c>
      <c r="G3835" s="5" t="s">
        <v>3585</v>
      </c>
      <c r="H3835" s="51">
        <v>9775</v>
      </c>
      <c r="I3835" s="22">
        <v>19878.669999999998</v>
      </c>
      <c r="J3835" s="22">
        <v>2033.62</v>
      </c>
      <c r="K3835" s="22">
        <v>2200.7399999999998</v>
      </c>
      <c r="L3835" s="47">
        <v>1000</v>
      </c>
      <c r="M3835" s="22">
        <v>19878.669999999998</v>
      </c>
      <c r="N3835" s="22">
        <v>0</v>
      </c>
    </row>
    <row r="3836" spans="1:14" hidden="1" x14ac:dyDescent="0.25">
      <c r="A3836" s="5" t="s">
        <v>6903</v>
      </c>
      <c r="B3836" s="5" t="s">
        <v>3586</v>
      </c>
      <c r="C3836" s="5" t="s">
        <v>849</v>
      </c>
      <c r="D3836" s="5" t="s">
        <v>3583</v>
      </c>
      <c r="E3836" s="5" t="s">
        <v>3584</v>
      </c>
      <c r="F3836" s="5" t="s">
        <v>853</v>
      </c>
      <c r="G3836" s="5" t="s">
        <v>3603</v>
      </c>
      <c r="H3836" s="51">
        <v>0</v>
      </c>
      <c r="I3836" s="22">
        <v>0</v>
      </c>
      <c r="J3836" s="22">
        <v>0</v>
      </c>
      <c r="K3836" s="22">
        <v>653.61</v>
      </c>
      <c r="L3836" s="47">
        <v>1000</v>
      </c>
      <c r="M3836" s="22">
        <v>0</v>
      </c>
      <c r="N3836" s="22">
        <v>0</v>
      </c>
    </row>
    <row r="3837" spans="1:14" hidden="1" x14ac:dyDescent="0.25">
      <c r="A3837" s="5" t="s">
        <v>6904</v>
      </c>
      <c r="B3837" s="5" t="s">
        <v>3586</v>
      </c>
      <c r="C3837" s="5" t="s">
        <v>849</v>
      </c>
      <c r="D3837" s="5" t="s">
        <v>3583</v>
      </c>
      <c r="E3837" s="5" t="s">
        <v>3584</v>
      </c>
      <c r="F3837" s="5" t="s">
        <v>853</v>
      </c>
      <c r="G3837" s="5" t="s">
        <v>3603</v>
      </c>
      <c r="H3837" s="51">
        <v>0</v>
      </c>
      <c r="I3837" s="22">
        <v>0</v>
      </c>
      <c r="J3837" s="22">
        <v>0</v>
      </c>
      <c r="K3837" s="22">
        <v>432.04</v>
      </c>
      <c r="L3837" s="47">
        <v>1000</v>
      </c>
      <c r="M3837" s="22">
        <v>0</v>
      </c>
      <c r="N3837" s="22">
        <v>0</v>
      </c>
    </row>
    <row r="3838" spans="1:14" hidden="1" x14ac:dyDescent="0.25">
      <c r="A3838" s="5" t="s">
        <v>6905</v>
      </c>
      <c r="B3838" s="5" t="s">
        <v>3596</v>
      </c>
      <c r="C3838" s="5" t="s">
        <v>849</v>
      </c>
      <c r="D3838" s="5" t="s">
        <v>3583</v>
      </c>
      <c r="E3838" s="5" t="s">
        <v>3584</v>
      </c>
      <c r="F3838" s="5" t="s">
        <v>853</v>
      </c>
      <c r="G3838" s="5" t="s">
        <v>3603</v>
      </c>
      <c r="H3838" s="51">
        <v>0</v>
      </c>
      <c r="I3838" s="22">
        <v>0</v>
      </c>
      <c r="J3838" s="22">
        <v>0</v>
      </c>
      <c r="K3838" s="22">
        <v>1513.26</v>
      </c>
      <c r="L3838" s="47">
        <v>1000</v>
      </c>
      <c r="M3838" s="22">
        <v>0</v>
      </c>
      <c r="N3838" s="22">
        <v>0</v>
      </c>
    </row>
    <row r="3839" spans="1:14" hidden="1" x14ac:dyDescent="0.25">
      <c r="A3839" s="5" t="s">
        <v>6906</v>
      </c>
      <c r="B3839" s="5" t="s">
        <v>3586</v>
      </c>
      <c r="C3839" s="5" t="s">
        <v>849</v>
      </c>
      <c r="D3839" s="5" t="s">
        <v>3583</v>
      </c>
      <c r="E3839" s="5" t="s">
        <v>3584</v>
      </c>
      <c r="F3839" s="5" t="s">
        <v>853</v>
      </c>
      <c r="G3839" s="5" t="s">
        <v>3588</v>
      </c>
      <c r="H3839" s="51">
        <v>0</v>
      </c>
      <c r="I3839" s="22">
        <v>0</v>
      </c>
      <c r="J3839" s="22">
        <v>0</v>
      </c>
      <c r="K3839" s="22">
        <v>211.48</v>
      </c>
      <c r="L3839" s="47">
        <v>1000</v>
      </c>
      <c r="M3839" s="22">
        <v>0</v>
      </c>
      <c r="N3839" s="22">
        <v>0</v>
      </c>
    </row>
    <row r="3840" spans="1:14" hidden="1" x14ac:dyDescent="0.25">
      <c r="A3840" s="5" t="s">
        <v>6907</v>
      </c>
      <c r="B3840" s="5" t="s">
        <v>3592</v>
      </c>
      <c r="C3840" s="5" t="s">
        <v>849</v>
      </c>
      <c r="D3840" s="5" t="s">
        <v>3583</v>
      </c>
      <c r="E3840" s="5" t="s">
        <v>3584</v>
      </c>
      <c r="F3840" s="5" t="s">
        <v>853</v>
      </c>
      <c r="G3840" s="5" t="s">
        <v>3588</v>
      </c>
      <c r="H3840" s="51">
        <v>0</v>
      </c>
      <c r="I3840" s="22">
        <v>0</v>
      </c>
      <c r="J3840" s="22">
        <v>58.13</v>
      </c>
      <c r="K3840" s="22">
        <v>61.31</v>
      </c>
      <c r="L3840" s="47">
        <v>1000</v>
      </c>
      <c r="M3840" s="22">
        <v>0</v>
      </c>
      <c r="N3840" s="22">
        <v>0</v>
      </c>
    </row>
    <row r="3841" spans="1:14" hidden="1" x14ac:dyDescent="0.25">
      <c r="A3841" s="5" t="s">
        <v>6908</v>
      </c>
      <c r="B3841" s="5" t="s">
        <v>3592</v>
      </c>
      <c r="C3841" s="5" t="s">
        <v>849</v>
      </c>
      <c r="D3841" s="5" t="s">
        <v>3583</v>
      </c>
      <c r="E3841" s="5" t="s">
        <v>3584</v>
      </c>
      <c r="F3841" s="5" t="s">
        <v>853</v>
      </c>
      <c r="G3841" s="5" t="s">
        <v>3588</v>
      </c>
      <c r="H3841" s="51">
        <v>0</v>
      </c>
      <c r="I3841" s="22">
        <v>0</v>
      </c>
      <c r="J3841" s="22">
        <v>56.58</v>
      </c>
      <c r="K3841" s="22">
        <v>59.68</v>
      </c>
      <c r="L3841" s="47">
        <v>1000</v>
      </c>
      <c r="M3841" s="22">
        <v>0</v>
      </c>
      <c r="N3841" s="22">
        <v>0</v>
      </c>
    </row>
    <row r="3842" spans="1:14" hidden="1" x14ac:dyDescent="0.25">
      <c r="A3842" s="5" t="s">
        <v>6909</v>
      </c>
      <c r="B3842" s="5" t="s">
        <v>3592</v>
      </c>
      <c r="C3842" s="5" t="s">
        <v>849</v>
      </c>
      <c r="D3842" s="5" t="s">
        <v>3583</v>
      </c>
      <c r="E3842" s="5" t="s">
        <v>3584</v>
      </c>
      <c r="F3842" s="5" t="s">
        <v>853</v>
      </c>
      <c r="G3842" s="5" t="s">
        <v>3588</v>
      </c>
      <c r="H3842" s="51">
        <v>0</v>
      </c>
      <c r="I3842" s="22">
        <v>0</v>
      </c>
      <c r="J3842" s="22">
        <v>58.91</v>
      </c>
      <c r="K3842" s="22">
        <v>60.65</v>
      </c>
      <c r="L3842" s="47">
        <v>1000</v>
      </c>
      <c r="M3842" s="22">
        <v>0</v>
      </c>
      <c r="N3842" s="22">
        <v>0</v>
      </c>
    </row>
    <row r="3843" spans="1:14" hidden="1" x14ac:dyDescent="0.25">
      <c r="A3843" s="5" t="s">
        <v>6910</v>
      </c>
      <c r="B3843" s="5" t="s">
        <v>3586</v>
      </c>
      <c r="C3843" s="5" t="s">
        <v>849</v>
      </c>
      <c r="D3843" s="5" t="s">
        <v>3583</v>
      </c>
      <c r="E3843" s="5" t="s">
        <v>3584</v>
      </c>
      <c r="F3843" s="5" t="s">
        <v>853</v>
      </c>
      <c r="G3843" s="5" t="s">
        <v>3588</v>
      </c>
      <c r="H3843" s="51">
        <v>0</v>
      </c>
      <c r="I3843" s="22">
        <v>0</v>
      </c>
      <c r="J3843" s="22">
        <v>0</v>
      </c>
      <c r="K3843" s="22">
        <v>62</v>
      </c>
      <c r="L3843" s="47">
        <v>1000</v>
      </c>
      <c r="M3843" s="22">
        <v>0</v>
      </c>
      <c r="N3843" s="22">
        <v>0</v>
      </c>
    </row>
    <row r="3844" spans="1:14" hidden="1" x14ac:dyDescent="0.25">
      <c r="A3844" s="5" t="s">
        <v>6910</v>
      </c>
      <c r="B3844" s="5" t="s">
        <v>3592</v>
      </c>
      <c r="C3844" s="5" t="s">
        <v>849</v>
      </c>
      <c r="D3844" s="5" t="s">
        <v>3583</v>
      </c>
      <c r="E3844" s="5" t="s">
        <v>3584</v>
      </c>
      <c r="F3844" s="5" t="s">
        <v>853</v>
      </c>
      <c r="G3844" s="5" t="s">
        <v>3588</v>
      </c>
      <c r="H3844" s="51">
        <v>0</v>
      </c>
      <c r="I3844" s="22">
        <v>0</v>
      </c>
      <c r="J3844" s="22">
        <v>57.92</v>
      </c>
      <c r="K3844" s="22">
        <v>61.09</v>
      </c>
      <c r="L3844" s="47">
        <v>1000</v>
      </c>
      <c r="M3844" s="22">
        <v>0</v>
      </c>
      <c r="N3844" s="22">
        <v>0</v>
      </c>
    </row>
    <row r="3845" spans="1:14" hidden="1" x14ac:dyDescent="0.25">
      <c r="A3845" s="5" t="s">
        <v>6911</v>
      </c>
      <c r="B3845" s="5" t="s">
        <v>3597</v>
      </c>
      <c r="C3845" s="5" t="s">
        <v>849</v>
      </c>
      <c r="D3845" s="5" t="s">
        <v>3583</v>
      </c>
      <c r="E3845" s="5" t="s">
        <v>3584</v>
      </c>
      <c r="F3845" s="5" t="s">
        <v>853</v>
      </c>
      <c r="G3845" s="5" t="s">
        <v>3588</v>
      </c>
      <c r="H3845" s="51">
        <v>0</v>
      </c>
      <c r="I3845" s="22">
        <v>0</v>
      </c>
      <c r="J3845" s="22">
        <v>53.51</v>
      </c>
      <c r="K3845" s="22">
        <v>56.44</v>
      </c>
      <c r="L3845" s="47">
        <v>1000</v>
      </c>
      <c r="M3845" s="22">
        <v>0</v>
      </c>
      <c r="N3845" s="22">
        <v>0</v>
      </c>
    </row>
    <row r="3846" spans="1:14" hidden="1" x14ac:dyDescent="0.25">
      <c r="A3846" s="5" t="s">
        <v>6911</v>
      </c>
      <c r="B3846" s="5" t="s">
        <v>3592</v>
      </c>
      <c r="C3846" s="5" t="s">
        <v>849</v>
      </c>
      <c r="D3846" s="5" t="s">
        <v>3583</v>
      </c>
      <c r="E3846" s="5" t="s">
        <v>3584</v>
      </c>
      <c r="F3846" s="5" t="s">
        <v>853</v>
      </c>
      <c r="G3846" s="5" t="s">
        <v>3588</v>
      </c>
      <c r="H3846" s="51">
        <v>0</v>
      </c>
      <c r="I3846" s="22">
        <v>0</v>
      </c>
      <c r="J3846" s="22">
        <v>51.06</v>
      </c>
      <c r="K3846" s="22">
        <v>51.17</v>
      </c>
      <c r="L3846" s="47">
        <v>1000</v>
      </c>
      <c r="M3846" s="22">
        <v>0</v>
      </c>
      <c r="N3846" s="22">
        <v>0</v>
      </c>
    </row>
    <row r="3847" spans="1:14" hidden="1" x14ac:dyDescent="0.25">
      <c r="A3847" s="5" t="s">
        <v>6912</v>
      </c>
      <c r="B3847" s="5" t="s">
        <v>3586</v>
      </c>
      <c r="C3847" s="5" t="s">
        <v>849</v>
      </c>
      <c r="D3847" s="5" t="s">
        <v>3583</v>
      </c>
      <c r="E3847" s="5" t="s">
        <v>3584</v>
      </c>
      <c r="F3847" s="5" t="s">
        <v>853</v>
      </c>
      <c r="G3847" s="5" t="s">
        <v>3588</v>
      </c>
      <c r="H3847" s="51">
        <v>0</v>
      </c>
      <c r="I3847" s="22">
        <v>0</v>
      </c>
      <c r="J3847" s="22">
        <v>58.46</v>
      </c>
      <c r="K3847" s="22">
        <v>61.66</v>
      </c>
      <c r="L3847" s="47">
        <v>1000</v>
      </c>
      <c r="M3847" s="22">
        <v>0</v>
      </c>
      <c r="N3847" s="22">
        <v>0</v>
      </c>
    </row>
    <row r="3848" spans="1:14" hidden="1" x14ac:dyDescent="0.25">
      <c r="A3848" s="5" t="s">
        <v>6913</v>
      </c>
      <c r="B3848" s="5" t="s">
        <v>3586</v>
      </c>
      <c r="C3848" s="5" t="s">
        <v>849</v>
      </c>
      <c r="D3848" s="5" t="s">
        <v>3583</v>
      </c>
      <c r="E3848" s="5" t="s">
        <v>3584</v>
      </c>
      <c r="F3848" s="5" t="s">
        <v>853</v>
      </c>
      <c r="G3848" s="5" t="s">
        <v>3588</v>
      </c>
      <c r="H3848" s="51">
        <v>0</v>
      </c>
      <c r="I3848" s="22">
        <v>0</v>
      </c>
      <c r="J3848" s="22">
        <v>60.32</v>
      </c>
      <c r="K3848" s="22">
        <v>62.13</v>
      </c>
      <c r="L3848" s="47">
        <v>1000</v>
      </c>
      <c r="M3848" s="22">
        <v>0</v>
      </c>
      <c r="N3848" s="22">
        <v>0</v>
      </c>
    </row>
    <row r="3849" spans="1:14" hidden="1" x14ac:dyDescent="0.25">
      <c r="A3849" s="5" t="s">
        <v>6914</v>
      </c>
      <c r="B3849" s="5" t="s">
        <v>3586</v>
      </c>
      <c r="C3849" s="5" t="s">
        <v>849</v>
      </c>
      <c r="D3849" s="5" t="s">
        <v>3583</v>
      </c>
      <c r="E3849" s="5" t="s">
        <v>3584</v>
      </c>
      <c r="F3849" s="5" t="s">
        <v>853</v>
      </c>
      <c r="G3849" s="5" t="s">
        <v>3588</v>
      </c>
      <c r="H3849" s="51">
        <v>0</v>
      </c>
      <c r="I3849" s="22">
        <v>0</v>
      </c>
      <c r="J3849" s="22">
        <v>259.27</v>
      </c>
      <c r="K3849" s="22">
        <v>281.66000000000003</v>
      </c>
      <c r="L3849" s="47">
        <v>1000</v>
      </c>
      <c r="M3849" s="22">
        <v>0</v>
      </c>
      <c r="N3849" s="22">
        <v>0</v>
      </c>
    </row>
    <row r="3850" spans="1:14" hidden="1" x14ac:dyDescent="0.25">
      <c r="A3850" s="5" t="s">
        <v>6915</v>
      </c>
      <c r="B3850" s="5" t="s">
        <v>3586</v>
      </c>
      <c r="C3850" s="5" t="s">
        <v>849</v>
      </c>
      <c r="D3850" s="5" t="s">
        <v>3583</v>
      </c>
      <c r="E3850" s="5" t="s">
        <v>3584</v>
      </c>
      <c r="F3850" s="5" t="s">
        <v>853</v>
      </c>
      <c r="G3850" s="5" t="s">
        <v>3603</v>
      </c>
      <c r="H3850" s="51">
        <v>0</v>
      </c>
      <c r="I3850" s="22">
        <v>0</v>
      </c>
      <c r="J3850" s="22">
        <v>0</v>
      </c>
      <c r="K3850" s="22">
        <v>1357.85</v>
      </c>
      <c r="L3850" s="47">
        <v>1000</v>
      </c>
      <c r="M3850" s="22">
        <v>0</v>
      </c>
      <c r="N3850" s="22">
        <v>0</v>
      </c>
    </row>
    <row r="3851" spans="1:14" hidden="1" x14ac:dyDescent="0.25">
      <c r="A3851" s="5" t="s">
        <v>6916</v>
      </c>
      <c r="B3851" s="5" t="s">
        <v>3586</v>
      </c>
      <c r="C3851" s="5" t="s">
        <v>849</v>
      </c>
      <c r="D3851" s="5" t="s">
        <v>3583</v>
      </c>
      <c r="E3851" s="5" t="s">
        <v>3584</v>
      </c>
      <c r="F3851" s="5" t="s">
        <v>853</v>
      </c>
      <c r="G3851" s="5" t="s">
        <v>3603</v>
      </c>
      <c r="H3851" s="51">
        <v>0</v>
      </c>
      <c r="I3851" s="22">
        <v>0</v>
      </c>
      <c r="J3851" s="22">
        <v>0</v>
      </c>
      <c r="K3851" s="22">
        <v>1275.54</v>
      </c>
      <c r="L3851" s="47">
        <v>1000</v>
      </c>
      <c r="M3851" s="22">
        <v>0</v>
      </c>
      <c r="N3851" s="22">
        <v>0</v>
      </c>
    </row>
    <row r="3852" spans="1:14" x14ac:dyDescent="0.25">
      <c r="A3852" s="5" t="s">
        <v>6917</v>
      </c>
      <c r="B3852" s="5" t="s">
        <v>3590</v>
      </c>
      <c r="C3852" s="5" t="s">
        <v>849</v>
      </c>
      <c r="D3852" s="5" t="s">
        <v>3583</v>
      </c>
      <c r="E3852" s="5" t="s">
        <v>3584</v>
      </c>
      <c r="F3852" s="5" t="s">
        <v>853</v>
      </c>
      <c r="G3852" s="5" t="s">
        <v>3588</v>
      </c>
      <c r="H3852" s="51">
        <v>0</v>
      </c>
      <c r="I3852" s="22">
        <v>0</v>
      </c>
      <c r="J3852" s="22">
        <v>13.89</v>
      </c>
      <c r="K3852" s="22">
        <v>14.65</v>
      </c>
      <c r="L3852" s="47">
        <v>1000</v>
      </c>
      <c r="M3852" s="22">
        <v>0</v>
      </c>
      <c r="N3852" s="22">
        <v>0</v>
      </c>
    </row>
    <row r="3853" spans="1:14" x14ac:dyDescent="0.25">
      <c r="A3853" s="5" t="s">
        <v>6918</v>
      </c>
      <c r="B3853" s="5" t="s">
        <v>3590</v>
      </c>
      <c r="C3853" s="5" t="s">
        <v>849</v>
      </c>
      <c r="D3853" s="5" t="s">
        <v>3583</v>
      </c>
      <c r="E3853" s="5" t="s">
        <v>3584</v>
      </c>
      <c r="F3853" s="5" t="s">
        <v>853</v>
      </c>
      <c r="G3853" s="5" t="s">
        <v>3588</v>
      </c>
      <c r="H3853" s="51">
        <v>0</v>
      </c>
      <c r="I3853" s="22">
        <v>0</v>
      </c>
      <c r="J3853" s="22">
        <v>86.45</v>
      </c>
      <c r="K3853" s="22">
        <v>93.91</v>
      </c>
      <c r="L3853" s="47">
        <v>1000</v>
      </c>
      <c r="M3853" s="22">
        <v>0</v>
      </c>
      <c r="N3853" s="22">
        <v>0</v>
      </c>
    </row>
    <row r="3854" spans="1:14" hidden="1" x14ac:dyDescent="0.25">
      <c r="A3854" s="5" t="s">
        <v>6919</v>
      </c>
      <c r="B3854" s="5" t="s">
        <v>3586</v>
      </c>
      <c r="C3854" s="5" t="s">
        <v>849</v>
      </c>
      <c r="D3854" s="5" t="s">
        <v>3583</v>
      </c>
      <c r="E3854" s="5" t="s">
        <v>3584</v>
      </c>
      <c r="F3854" s="5" t="s">
        <v>853</v>
      </c>
      <c r="G3854" s="5" t="s">
        <v>3585</v>
      </c>
      <c r="H3854" s="51">
        <v>0</v>
      </c>
      <c r="I3854" s="22">
        <v>0</v>
      </c>
      <c r="J3854" s="22">
        <v>3355.04</v>
      </c>
      <c r="K3854" s="22">
        <v>3698.9</v>
      </c>
      <c r="L3854" s="47">
        <v>1000</v>
      </c>
      <c r="M3854" s="22">
        <v>0</v>
      </c>
      <c r="N3854" s="22">
        <v>0</v>
      </c>
    </row>
    <row r="3855" spans="1:14" hidden="1" x14ac:dyDescent="0.25">
      <c r="A3855" s="5" t="s">
        <v>6920</v>
      </c>
      <c r="B3855" s="5" t="s">
        <v>3582</v>
      </c>
      <c r="C3855" s="5" t="s">
        <v>849</v>
      </c>
      <c r="D3855" s="5" t="s">
        <v>3583</v>
      </c>
      <c r="E3855" s="5" t="s">
        <v>3584</v>
      </c>
      <c r="F3855" s="5" t="s">
        <v>853</v>
      </c>
      <c r="G3855" s="5" t="s">
        <v>3603</v>
      </c>
      <c r="H3855" s="51">
        <v>0</v>
      </c>
      <c r="I3855" s="22">
        <v>0</v>
      </c>
      <c r="J3855" s="22">
        <v>0</v>
      </c>
      <c r="K3855" s="22">
        <v>649.85</v>
      </c>
      <c r="L3855" s="47">
        <v>1000</v>
      </c>
      <c r="M3855" s="22">
        <v>0</v>
      </c>
      <c r="N3855" s="22">
        <v>0</v>
      </c>
    </row>
    <row r="3856" spans="1:14" hidden="1" x14ac:dyDescent="0.25">
      <c r="A3856" s="5" t="s">
        <v>6920</v>
      </c>
      <c r="B3856" s="5" t="s">
        <v>3586</v>
      </c>
      <c r="C3856" s="5" t="s">
        <v>849</v>
      </c>
      <c r="D3856" s="5" t="s">
        <v>3583</v>
      </c>
      <c r="E3856" s="5" t="s">
        <v>3584</v>
      </c>
      <c r="F3856" s="5" t="s">
        <v>853</v>
      </c>
      <c r="G3856" s="5" t="s">
        <v>3603</v>
      </c>
      <c r="H3856" s="51">
        <v>0</v>
      </c>
      <c r="I3856" s="22">
        <v>0</v>
      </c>
      <c r="J3856" s="22">
        <v>0</v>
      </c>
      <c r="K3856" s="22">
        <v>608.66999999999996</v>
      </c>
      <c r="L3856" s="47">
        <v>1000</v>
      </c>
      <c r="M3856" s="22">
        <v>0</v>
      </c>
      <c r="N3856" s="22">
        <v>0</v>
      </c>
    </row>
    <row r="3857" spans="1:14" hidden="1" x14ac:dyDescent="0.25">
      <c r="A3857" s="5" t="s">
        <v>6921</v>
      </c>
      <c r="B3857" s="5" t="s">
        <v>3586</v>
      </c>
      <c r="C3857" s="5" t="s">
        <v>849</v>
      </c>
      <c r="D3857" s="5" t="s">
        <v>3583</v>
      </c>
      <c r="E3857" s="5" t="s">
        <v>3584</v>
      </c>
      <c r="F3857" s="5" t="s">
        <v>853</v>
      </c>
      <c r="G3857" s="5" t="s">
        <v>3603</v>
      </c>
      <c r="H3857" s="51">
        <v>0</v>
      </c>
      <c r="I3857" s="22">
        <v>0</v>
      </c>
      <c r="J3857" s="22">
        <v>0</v>
      </c>
      <c r="K3857" s="22">
        <v>2867.13</v>
      </c>
      <c r="L3857" s="47">
        <v>1000</v>
      </c>
      <c r="M3857" s="22">
        <v>0</v>
      </c>
      <c r="N3857" s="22">
        <v>0</v>
      </c>
    </row>
    <row r="3858" spans="1:14" hidden="1" x14ac:dyDescent="0.25">
      <c r="A3858" s="5" t="s">
        <v>6922</v>
      </c>
      <c r="B3858" s="5" t="s">
        <v>3586</v>
      </c>
      <c r="C3858" s="5" t="s">
        <v>849</v>
      </c>
      <c r="D3858" s="5" t="s">
        <v>3583</v>
      </c>
      <c r="E3858" s="5" t="s">
        <v>3584</v>
      </c>
      <c r="F3858" s="5" t="s">
        <v>853</v>
      </c>
      <c r="G3858" s="5" t="s">
        <v>3588</v>
      </c>
      <c r="H3858" s="51">
        <v>0</v>
      </c>
      <c r="I3858" s="22">
        <v>0</v>
      </c>
      <c r="J3858" s="22">
        <v>146.19</v>
      </c>
      <c r="K3858" s="22">
        <v>158.82</v>
      </c>
      <c r="L3858" s="47">
        <v>1000</v>
      </c>
      <c r="M3858" s="22">
        <v>0</v>
      </c>
      <c r="N3858" s="22">
        <v>0</v>
      </c>
    </row>
    <row r="3859" spans="1:14" hidden="1" x14ac:dyDescent="0.25">
      <c r="A3859" s="5" t="s">
        <v>6923</v>
      </c>
      <c r="B3859" s="5" t="s">
        <v>3586</v>
      </c>
      <c r="C3859" s="5" t="s">
        <v>849</v>
      </c>
      <c r="D3859" s="5" t="s">
        <v>3583</v>
      </c>
      <c r="E3859" s="5" t="s">
        <v>3584</v>
      </c>
      <c r="F3859" s="5" t="s">
        <v>853</v>
      </c>
      <c r="G3859" s="5" t="s">
        <v>3603</v>
      </c>
      <c r="H3859" s="51">
        <v>0</v>
      </c>
      <c r="I3859" s="22">
        <v>0</v>
      </c>
      <c r="J3859" s="22">
        <v>0</v>
      </c>
      <c r="K3859" s="22">
        <v>2075.87</v>
      </c>
      <c r="L3859" s="47">
        <v>1000</v>
      </c>
      <c r="M3859" s="22">
        <v>0</v>
      </c>
      <c r="N3859" s="22">
        <v>0</v>
      </c>
    </row>
    <row r="3860" spans="1:14" x14ac:dyDescent="0.25">
      <c r="A3860" s="5" t="s">
        <v>6924</v>
      </c>
      <c r="B3860" s="5" t="s">
        <v>3590</v>
      </c>
      <c r="C3860" s="5" t="s">
        <v>849</v>
      </c>
      <c r="D3860" s="5" t="s">
        <v>3583</v>
      </c>
      <c r="E3860" s="5" t="s">
        <v>3584</v>
      </c>
      <c r="F3860" s="5" t="s">
        <v>853</v>
      </c>
      <c r="G3860" s="5" t="s">
        <v>3603</v>
      </c>
      <c r="H3860" s="51">
        <v>0</v>
      </c>
      <c r="I3860" s="22">
        <v>0</v>
      </c>
      <c r="J3860" s="22">
        <v>0</v>
      </c>
      <c r="K3860" s="22">
        <v>376.21</v>
      </c>
      <c r="L3860" s="47">
        <v>1000</v>
      </c>
      <c r="M3860" s="22">
        <v>0</v>
      </c>
      <c r="N3860" s="22">
        <v>0</v>
      </c>
    </row>
    <row r="3861" spans="1:14" x14ac:dyDescent="0.25">
      <c r="A3861" s="5" t="s">
        <v>6925</v>
      </c>
      <c r="B3861" s="5" t="s">
        <v>3590</v>
      </c>
      <c r="C3861" s="5" t="s">
        <v>849</v>
      </c>
      <c r="D3861" s="5" t="s">
        <v>3583</v>
      </c>
      <c r="E3861" s="5" t="s">
        <v>3584</v>
      </c>
      <c r="F3861" s="5" t="s">
        <v>853</v>
      </c>
      <c r="G3861" s="5" t="s">
        <v>3588</v>
      </c>
      <c r="H3861" s="51">
        <v>0</v>
      </c>
      <c r="I3861" s="22">
        <v>0</v>
      </c>
      <c r="J3861" s="22">
        <v>108.25</v>
      </c>
      <c r="K3861" s="22">
        <v>117.61</v>
      </c>
      <c r="L3861" s="47">
        <v>1000</v>
      </c>
      <c r="M3861" s="22">
        <v>0</v>
      </c>
      <c r="N3861" s="22">
        <v>0</v>
      </c>
    </row>
    <row r="3862" spans="1:14" x14ac:dyDescent="0.25">
      <c r="A3862" s="5" t="s">
        <v>6926</v>
      </c>
      <c r="B3862" s="5" t="s">
        <v>3590</v>
      </c>
      <c r="C3862" s="5" t="s">
        <v>849</v>
      </c>
      <c r="D3862" s="5" t="s">
        <v>3583</v>
      </c>
      <c r="E3862" s="5" t="s">
        <v>3584</v>
      </c>
      <c r="F3862" s="5" t="s">
        <v>853</v>
      </c>
      <c r="G3862" s="5" t="s">
        <v>3588</v>
      </c>
      <c r="H3862" s="51">
        <v>0</v>
      </c>
      <c r="I3862" s="22">
        <v>0</v>
      </c>
      <c r="J3862" s="22">
        <v>25.8</v>
      </c>
      <c r="K3862" s="22">
        <v>28.03</v>
      </c>
      <c r="L3862" s="47">
        <v>1000</v>
      </c>
      <c r="M3862" s="22">
        <v>0</v>
      </c>
      <c r="N3862" s="22">
        <v>0</v>
      </c>
    </row>
    <row r="3863" spans="1:14" hidden="1" x14ac:dyDescent="0.25">
      <c r="A3863" s="5" t="s">
        <v>6927</v>
      </c>
      <c r="B3863" s="5" t="s">
        <v>3606</v>
      </c>
      <c r="C3863" s="5" t="s">
        <v>849</v>
      </c>
      <c r="D3863" s="5" t="s">
        <v>3583</v>
      </c>
      <c r="E3863" s="5" t="s">
        <v>3584</v>
      </c>
      <c r="F3863" s="5" t="s">
        <v>853</v>
      </c>
      <c r="G3863" s="5" t="s">
        <v>3588</v>
      </c>
      <c r="H3863" s="51">
        <v>0</v>
      </c>
      <c r="I3863" s="22">
        <v>0</v>
      </c>
      <c r="J3863" s="22">
        <v>269.54000000000002</v>
      </c>
      <c r="K3863" s="22">
        <v>276.01</v>
      </c>
      <c r="L3863" s="47">
        <v>1000</v>
      </c>
      <c r="M3863" s="22">
        <v>0</v>
      </c>
      <c r="N3863" s="22">
        <v>0</v>
      </c>
    </row>
    <row r="3864" spans="1:14" hidden="1" x14ac:dyDescent="0.25">
      <c r="A3864" s="5" t="s">
        <v>6928</v>
      </c>
      <c r="B3864" s="5" t="s">
        <v>3586</v>
      </c>
      <c r="C3864" s="5" t="s">
        <v>849</v>
      </c>
      <c r="D3864" s="5" t="s">
        <v>3583</v>
      </c>
      <c r="E3864" s="5" t="s">
        <v>3584</v>
      </c>
      <c r="F3864" s="5" t="s">
        <v>853</v>
      </c>
      <c r="G3864" s="5" t="s">
        <v>3588</v>
      </c>
      <c r="H3864" s="51">
        <v>0</v>
      </c>
      <c r="I3864" s="22">
        <v>0</v>
      </c>
      <c r="J3864" s="22">
        <v>636.48</v>
      </c>
      <c r="K3864" s="22">
        <v>691.45</v>
      </c>
      <c r="L3864" s="47">
        <v>1000</v>
      </c>
      <c r="M3864" s="22">
        <v>0</v>
      </c>
      <c r="N3864" s="22">
        <v>0</v>
      </c>
    </row>
    <row r="3865" spans="1:14" hidden="1" x14ac:dyDescent="0.25">
      <c r="A3865" s="5" t="s">
        <v>6929</v>
      </c>
      <c r="B3865" s="5" t="s">
        <v>3582</v>
      </c>
      <c r="C3865" s="5" t="s">
        <v>849</v>
      </c>
      <c r="D3865" s="5" t="s">
        <v>3583</v>
      </c>
      <c r="E3865" s="5" t="s">
        <v>3584</v>
      </c>
      <c r="F3865" s="5" t="s">
        <v>853</v>
      </c>
      <c r="G3865" s="5" t="s">
        <v>3588</v>
      </c>
      <c r="H3865" s="51">
        <v>0</v>
      </c>
      <c r="I3865" s="22">
        <v>0</v>
      </c>
      <c r="J3865" s="22">
        <v>0</v>
      </c>
      <c r="K3865" s="22">
        <v>454.01</v>
      </c>
      <c r="L3865" s="47">
        <v>1000</v>
      </c>
      <c r="M3865" s="22">
        <v>0</v>
      </c>
      <c r="N3865" s="22">
        <v>0</v>
      </c>
    </row>
    <row r="3866" spans="1:14" hidden="1" x14ac:dyDescent="0.25">
      <c r="A3866" s="5" t="s">
        <v>6929</v>
      </c>
      <c r="B3866" s="5" t="s">
        <v>3596</v>
      </c>
      <c r="C3866" s="5" t="s">
        <v>849</v>
      </c>
      <c r="D3866" s="5" t="s">
        <v>3583</v>
      </c>
      <c r="E3866" s="5" t="s">
        <v>3584</v>
      </c>
      <c r="F3866" s="5" t="s">
        <v>853</v>
      </c>
      <c r="G3866" s="5" t="s">
        <v>3588</v>
      </c>
      <c r="H3866" s="51">
        <v>0</v>
      </c>
      <c r="I3866" s="22">
        <v>0</v>
      </c>
      <c r="J3866" s="22">
        <v>525.79999999999995</v>
      </c>
      <c r="K3866" s="22">
        <v>571.21</v>
      </c>
      <c r="L3866" s="47">
        <v>1000</v>
      </c>
      <c r="M3866" s="22">
        <v>0</v>
      </c>
      <c r="N3866" s="22">
        <v>0</v>
      </c>
    </row>
    <row r="3867" spans="1:14" hidden="1" x14ac:dyDescent="0.25">
      <c r="A3867" s="5" t="s">
        <v>6930</v>
      </c>
      <c r="B3867" s="5" t="s">
        <v>3582</v>
      </c>
      <c r="C3867" s="5" t="s">
        <v>849</v>
      </c>
      <c r="D3867" s="5" t="s">
        <v>3583</v>
      </c>
      <c r="E3867" s="5" t="s">
        <v>3584</v>
      </c>
      <c r="F3867" s="5" t="s">
        <v>853</v>
      </c>
      <c r="G3867" s="5" t="s">
        <v>3588</v>
      </c>
      <c r="H3867" s="51">
        <v>0</v>
      </c>
      <c r="I3867" s="22">
        <v>0</v>
      </c>
      <c r="J3867" s="22">
        <v>0</v>
      </c>
      <c r="K3867" s="22">
        <v>385.09</v>
      </c>
      <c r="L3867" s="47">
        <v>1000</v>
      </c>
      <c r="M3867" s="22">
        <v>0</v>
      </c>
      <c r="N3867" s="22">
        <v>0</v>
      </c>
    </row>
    <row r="3868" spans="1:14" hidden="1" x14ac:dyDescent="0.25">
      <c r="A3868" s="5" t="s">
        <v>6930</v>
      </c>
      <c r="B3868" s="5" t="s">
        <v>3596</v>
      </c>
      <c r="C3868" s="5" t="s">
        <v>849</v>
      </c>
      <c r="D3868" s="5" t="s">
        <v>3583</v>
      </c>
      <c r="E3868" s="5" t="s">
        <v>3584</v>
      </c>
      <c r="F3868" s="5" t="s">
        <v>853</v>
      </c>
      <c r="G3868" s="5" t="s">
        <v>3588</v>
      </c>
      <c r="H3868" s="51">
        <v>0</v>
      </c>
      <c r="I3868" s="22">
        <v>0</v>
      </c>
      <c r="J3868" s="22">
        <v>505.52</v>
      </c>
      <c r="K3868" s="22">
        <v>549.17999999999995</v>
      </c>
      <c r="L3868" s="47">
        <v>1000</v>
      </c>
      <c r="M3868" s="22">
        <v>0</v>
      </c>
      <c r="N3868" s="22">
        <v>0</v>
      </c>
    </row>
    <row r="3869" spans="1:14" hidden="1" x14ac:dyDescent="0.25">
      <c r="A3869" s="5" t="s">
        <v>6931</v>
      </c>
      <c r="B3869" s="5" t="s">
        <v>3586</v>
      </c>
      <c r="C3869" s="5" t="s">
        <v>849</v>
      </c>
      <c r="D3869" s="5" t="s">
        <v>3583</v>
      </c>
      <c r="E3869" s="5" t="s">
        <v>3584</v>
      </c>
      <c r="F3869" s="5" t="s">
        <v>853</v>
      </c>
      <c r="G3869" s="5" t="s">
        <v>3603</v>
      </c>
      <c r="H3869" s="51">
        <v>0</v>
      </c>
      <c r="I3869" s="22">
        <v>0</v>
      </c>
      <c r="J3869" s="22">
        <v>0</v>
      </c>
      <c r="K3869" s="22">
        <v>1191.75</v>
      </c>
      <c r="L3869" s="47">
        <v>1000</v>
      </c>
      <c r="M3869" s="22">
        <v>0</v>
      </c>
      <c r="N3869" s="22">
        <v>0</v>
      </c>
    </row>
    <row r="3870" spans="1:14" hidden="1" x14ac:dyDescent="0.25">
      <c r="A3870" s="5" t="s">
        <v>6932</v>
      </c>
      <c r="B3870" s="5" t="s">
        <v>3586</v>
      </c>
      <c r="C3870" s="5" t="s">
        <v>849</v>
      </c>
      <c r="D3870" s="5" t="s">
        <v>3583</v>
      </c>
      <c r="E3870" s="5" t="s">
        <v>3584</v>
      </c>
      <c r="F3870" s="5" t="s">
        <v>853</v>
      </c>
      <c r="G3870" s="5" t="s">
        <v>3603</v>
      </c>
      <c r="H3870" s="51">
        <v>0</v>
      </c>
      <c r="I3870" s="22">
        <v>0</v>
      </c>
      <c r="J3870" s="22">
        <v>0</v>
      </c>
      <c r="K3870" s="22">
        <v>370.39</v>
      </c>
      <c r="L3870" s="47">
        <v>1000</v>
      </c>
      <c r="M3870" s="22">
        <v>0</v>
      </c>
      <c r="N3870" s="22">
        <v>0</v>
      </c>
    </row>
    <row r="3871" spans="1:14" hidden="1" x14ac:dyDescent="0.25">
      <c r="A3871" s="5" t="s">
        <v>6933</v>
      </c>
      <c r="B3871" s="5" t="s">
        <v>3586</v>
      </c>
      <c r="C3871" s="5" t="s">
        <v>849</v>
      </c>
      <c r="D3871" s="5" t="s">
        <v>3583</v>
      </c>
      <c r="E3871" s="5" t="s">
        <v>3584</v>
      </c>
      <c r="F3871" s="5" t="s">
        <v>853</v>
      </c>
      <c r="G3871" s="5" t="s">
        <v>3588</v>
      </c>
      <c r="H3871" s="51">
        <v>0</v>
      </c>
      <c r="I3871" s="22">
        <v>0</v>
      </c>
      <c r="J3871" s="22">
        <v>270.05</v>
      </c>
      <c r="K3871" s="22">
        <v>276.52999999999997</v>
      </c>
      <c r="L3871" s="47">
        <v>1000</v>
      </c>
      <c r="M3871" s="22">
        <v>0</v>
      </c>
      <c r="N3871" s="22">
        <v>0</v>
      </c>
    </row>
    <row r="3872" spans="1:14" hidden="1" x14ac:dyDescent="0.25">
      <c r="A3872" s="5" t="s">
        <v>6934</v>
      </c>
      <c r="B3872" s="5" t="s">
        <v>3586</v>
      </c>
      <c r="C3872" s="5" t="s">
        <v>849</v>
      </c>
      <c r="D3872" s="5" t="s">
        <v>3583</v>
      </c>
      <c r="E3872" s="5" t="s">
        <v>3584</v>
      </c>
      <c r="F3872" s="5" t="s">
        <v>853</v>
      </c>
      <c r="G3872" s="5" t="s">
        <v>3588</v>
      </c>
      <c r="H3872" s="51">
        <v>0</v>
      </c>
      <c r="I3872" s="22">
        <v>0</v>
      </c>
      <c r="J3872" s="22">
        <v>271.83</v>
      </c>
      <c r="K3872" s="22">
        <v>274.17</v>
      </c>
      <c r="L3872" s="47">
        <v>1000</v>
      </c>
      <c r="M3872" s="22">
        <v>0</v>
      </c>
      <c r="N3872" s="22">
        <v>0</v>
      </c>
    </row>
    <row r="3873" spans="1:14" hidden="1" x14ac:dyDescent="0.25">
      <c r="A3873" s="5" t="s">
        <v>6935</v>
      </c>
      <c r="B3873" s="5" t="s">
        <v>3586</v>
      </c>
      <c r="C3873" s="5" t="s">
        <v>849</v>
      </c>
      <c r="D3873" s="5" t="s">
        <v>3583</v>
      </c>
      <c r="E3873" s="5" t="s">
        <v>3584</v>
      </c>
      <c r="F3873" s="5" t="s">
        <v>853</v>
      </c>
      <c r="G3873" s="5" t="s">
        <v>3588</v>
      </c>
      <c r="H3873" s="51">
        <v>0</v>
      </c>
      <c r="I3873" s="22">
        <v>0</v>
      </c>
      <c r="J3873" s="22">
        <v>118.8</v>
      </c>
      <c r="K3873" s="22">
        <v>129.05000000000001</v>
      </c>
      <c r="L3873" s="47">
        <v>1000</v>
      </c>
      <c r="M3873" s="22">
        <v>0</v>
      </c>
      <c r="N3873" s="22">
        <v>0</v>
      </c>
    </row>
    <row r="3874" spans="1:14" hidden="1" x14ac:dyDescent="0.25">
      <c r="A3874" s="5" t="s">
        <v>6936</v>
      </c>
      <c r="B3874" s="5" t="s">
        <v>3586</v>
      </c>
      <c r="C3874" s="5" t="s">
        <v>849</v>
      </c>
      <c r="D3874" s="5" t="s">
        <v>3583</v>
      </c>
      <c r="E3874" s="5" t="s">
        <v>3584</v>
      </c>
      <c r="F3874" s="5" t="s">
        <v>853</v>
      </c>
      <c r="G3874" s="5" t="s">
        <v>3588</v>
      </c>
      <c r="H3874" s="51">
        <v>0</v>
      </c>
      <c r="I3874" s="22">
        <v>0</v>
      </c>
      <c r="J3874" s="22">
        <v>128.07</v>
      </c>
      <c r="K3874" s="22">
        <v>135.08000000000001</v>
      </c>
      <c r="L3874" s="47">
        <v>1000</v>
      </c>
      <c r="M3874" s="22">
        <v>0</v>
      </c>
      <c r="N3874" s="22">
        <v>0</v>
      </c>
    </row>
    <row r="3875" spans="1:14" hidden="1" x14ac:dyDescent="0.25">
      <c r="A3875" s="5" t="s">
        <v>6937</v>
      </c>
      <c r="B3875" s="5" t="s">
        <v>3586</v>
      </c>
      <c r="C3875" s="5" t="s">
        <v>849</v>
      </c>
      <c r="D3875" s="5" t="s">
        <v>3583</v>
      </c>
      <c r="E3875" s="5" t="s">
        <v>3584</v>
      </c>
      <c r="F3875" s="5" t="s">
        <v>853</v>
      </c>
      <c r="G3875" s="5" t="s">
        <v>3588</v>
      </c>
      <c r="H3875" s="51">
        <v>0</v>
      </c>
      <c r="I3875" s="22">
        <v>0</v>
      </c>
      <c r="J3875" s="22">
        <v>28.11</v>
      </c>
      <c r="K3875" s="22">
        <v>30.54</v>
      </c>
      <c r="L3875" s="47">
        <v>1000</v>
      </c>
      <c r="M3875" s="22">
        <v>0</v>
      </c>
      <c r="N3875" s="22">
        <v>0</v>
      </c>
    </row>
    <row r="3876" spans="1:14" hidden="1" x14ac:dyDescent="0.25">
      <c r="A3876" s="5" t="s">
        <v>6938</v>
      </c>
      <c r="B3876" s="5" t="s">
        <v>3586</v>
      </c>
      <c r="C3876" s="5" t="s">
        <v>849</v>
      </c>
      <c r="D3876" s="5" t="s">
        <v>3583</v>
      </c>
      <c r="E3876" s="5" t="s">
        <v>3584</v>
      </c>
      <c r="F3876" s="5" t="s">
        <v>853</v>
      </c>
      <c r="G3876" s="5" t="s">
        <v>3603</v>
      </c>
      <c r="H3876" s="51">
        <v>0</v>
      </c>
      <c r="I3876" s="22">
        <v>0</v>
      </c>
      <c r="J3876" s="22">
        <v>0</v>
      </c>
      <c r="K3876" s="22">
        <v>1560.56</v>
      </c>
      <c r="L3876" s="47">
        <v>1000</v>
      </c>
      <c r="M3876" s="22">
        <v>0</v>
      </c>
      <c r="N3876" s="22">
        <v>0</v>
      </c>
    </row>
    <row r="3877" spans="1:14" hidden="1" x14ac:dyDescent="0.25">
      <c r="A3877" s="5" t="s">
        <v>6939</v>
      </c>
      <c r="B3877" s="5" t="s">
        <v>3586</v>
      </c>
      <c r="C3877" s="5" t="s">
        <v>849</v>
      </c>
      <c r="D3877" s="5" t="s">
        <v>3583</v>
      </c>
      <c r="E3877" s="5" t="s">
        <v>3584</v>
      </c>
      <c r="F3877" s="5" t="s">
        <v>853</v>
      </c>
      <c r="G3877" s="5" t="s">
        <v>3603</v>
      </c>
      <c r="H3877" s="51">
        <v>0</v>
      </c>
      <c r="I3877" s="22">
        <v>0</v>
      </c>
      <c r="J3877" s="22">
        <v>0</v>
      </c>
      <c r="K3877" s="22">
        <v>1606.65</v>
      </c>
      <c r="L3877" s="47">
        <v>1000</v>
      </c>
      <c r="M3877" s="22">
        <v>0</v>
      </c>
      <c r="N3877" s="22">
        <v>0</v>
      </c>
    </row>
    <row r="3878" spans="1:14" hidden="1" x14ac:dyDescent="0.25">
      <c r="A3878" s="5" t="s">
        <v>6940</v>
      </c>
      <c r="B3878" s="5" t="s">
        <v>3586</v>
      </c>
      <c r="C3878" s="5" t="s">
        <v>849</v>
      </c>
      <c r="D3878" s="5" t="s">
        <v>3583</v>
      </c>
      <c r="E3878" s="5" t="s">
        <v>3584</v>
      </c>
      <c r="F3878" s="5" t="s">
        <v>853</v>
      </c>
      <c r="G3878" s="5" t="s">
        <v>3588</v>
      </c>
      <c r="H3878" s="51">
        <v>0</v>
      </c>
      <c r="I3878" s="22">
        <v>0</v>
      </c>
      <c r="J3878" s="22">
        <v>298.23</v>
      </c>
      <c r="K3878" s="22">
        <v>323.99</v>
      </c>
      <c r="L3878" s="47">
        <v>1000</v>
      </c>
      <c r="M3878" s="22">
        <v>0</v>
      </c>
      <c r="N3878" s="22">
        <v>0</v>
      </c>
    </row>
    <row r="3879" spans="1:14" hidden="1" x14ac:dyDescent="0.25">
      <c r="A3879" s="5" t="s">
        <v>6941</v>
      </c>
      <c r="B3879" s="5" t="s">
        <v>3586</v>
      </c>
      <c r="C3879" s="5" t="s">
        <v>849</v>
      </c>
      <c r="D3879" s="5" t="s">
        <v>3583</v>
      </c>
      <c r="E3879" s="5" t="s">
        <v>3584</v>
      </c>
      <c r="F3879" s="5" t="s">
        <v>853</v>
      </c>
      <c r="G3879" s="5" t="s">
        <v>3588</v>
      </c>
      <c r="H3879" s="51">
        <v>0</v>
      </c>
      <c r="I3879" s="22">
        <v>0</v>
      </c>
      <c r="J3879" s="22">
        <v>264.05</v>
      </c>
      <c r="K3879" s="22">
        <v>270.39</v>
      </c>
      <c r="L3879" s="47">
        <v>1000</v>
      </c>
      <c r="M3879" s="22">
        <v>0</v>
      </c>
      <c r="N3879" s="22">
        <v>0</v>
      </c>
    </row>
    <row r="3880" spans="1:14" hidden="1" x14ac:dyDescent="0.25">
      <c r="A3880" s="5" t="s">
        <v>6942</v>
      </c>
      <c r="B3880" s="5" t="s">
        <v>3586</v>
      </c>
      <c r="C3880" s="5" t="s">
        <v>849</v>
      </c>
      <c r="D3880" s="5" t="s">
        <v>3583</v>
      </c>
      <c r="E3880" s="5" t="s">
        <v>3584</v>
      </c>
      <c r="F3880" s="5" t="s">
        <v>853</v>
      </c>
      <c r="G3880" s="5" t="s">
        <v>3588</v>
      </c>
      <c r="H3880" s="51">
        <v>0</v>
      </c>
      <c r="I3880" s="22">
        <v>0</v>
      </c>
      <c r="J3880" s="22">
        <v>214.54</v>
      </c>
      <c r="K3880" s="22">
        <v>214.79</v>
      </c>
      <c r="L3880" s="47">
        <v>1000</v>
      </c>
      <c r="M3880" s="22">
        <v>0</v>
      </c>
      <c r="N3880" s="22">
        <v>0</v>
      </c>
    </row>
    <row r="3881" spans="1:14" hidden="1" x14ac:dyDescent="0.25">
      <c r="A3881" s="5" t="s">
        <v>6943</v>
      </c>
      <c r="B3881" s="5" t="s">
        <v>3586</v>
      </c>
      <c r="C3881" s="5" t="s">
        <v>849</v>
      </c>
      <c r="D3881" s="5" t="s">
        <v>3583</v>
      </c>
      <c r="E3881" s="5" t="s">
        <v>3584</v>
      </c>
      <c r="F3881" s="5" t="s">
        <v>853</v>
      </c>
      <c r="G3881" s="5" t="s">
        <v>3588</v>
      </c>
      <c r="H3881" s="51">
        <v>0</v>
      </c>
      <c r="I3881" s="22">
        <v>0</v>
      </c>
      <c r="J3881" s="22">
        <v>132.28</v>
      </c>
      <c r="K3881" s="22">
        <v>135.44999999999999</v>
      </c>
      <c r="L3881" s="47">
        <v>1000</v>
      </c>
      <c r="M3881" s="22">
        <v>0</v>
      </c>
      <c r="N3881" s="22">
        <v>0</v>
      </c>
    </row>
    <row r="3882" spans="1:14" hidden="1" x14ac:dyDescent="0.25">
      <c r="A3882" s="5" t="s">
        <v>6944</v>
      </c>
      <c r="B3882" s="5" t="s">
        <v>3586</v>
      </c>
      <c r="C3882" s="5" t="s">
        <v>849</v>
      </c>
      <c r="D3882" s="5" t="s">
        <v>3583</v>
      </c>
      <c r="E3882" s="5" t="s">
        <v>3584</v>
      </c>
      <c r="F3882" s="5" t="s">
        <v>853</v>
      </c>
      <c r="G3882" s="5" t="s">
        <v>3603</v>
      </c>
      <c r="H3882" s="51">
        <v>0</v>
      </c>
      <c r="I3882" s="22">
        <v>0</v>
      </c>
      <c r="J3882" s="22">
        <v>0</v>
      </c>
      <c r="K3882" s="22">
        <v>1818.08</v>
      </c>
      <c r="L3882" s="47">
        <v>1000</v>
      </c>
      <c r="M3882" s="22">
        <v>0</v>
      </c>
      <c r="N3882" s="22">
        <v>0</v>
      </c>
    </row>
    <row r="3883" spans="1:14" hidden="1" x14ac:dyDescent="0.25">
      <c r="A3883" s="5" t="s">
        <v>6945</v>
      </c>
      <c r="B3883" s="5" t="s">
        <v>3582</v>
      </c>
      <c r="C3883" s="5" t="s">
        <v>849</v>
      </c>
      <c r="D3883" s="5" t="s">
        <v>3583</v>
      </c>
      <c r="E3883" s="5" t="s">
        <v>3584</v>
      </c>
      <c r="F3883" s="5" t="s">
        <v>853</v>
      </c>
      <c r="G3883" s="5" t="s">
        <v>3588</v>
      </c>
      <c r="H3883" s="51">
        <v>0</v>
      </c>
      <c r="I3883" s="22">
        <v>0</v>
      </c>
      <c r="J3883" s="22">
        <v>194.93</v>
      </c>
      <c r="K3883" s="22">
        <v>211.76</v>
      </c>
      <c r="L3883" s="47">
        <v>1000</v>
      </c>
      <c r="M3883" s="22">
        <v>0</v>
      </c>
      <c r="N3883" s="22">
        <v>0</v>
      </c>
    </row>
    <row r="3884" spans="1:14" hidden="1" x14ac:dyDescent="0.25">
      <c r="A3884" s="5" t="s">
        <v>6945</v>
      </c>
      <c r="B3884" s="5" t="s">
        <v>3586</v>
      </c>
      <c r="C3884" s="5" t="s">
        <v>849</v>
      </c>
      <c r="D3884" s="5" t="s">
        <v>3583</v>
      </c>
      <c r="E3884" s="5" t="s">
        <v>3584</v>
      </c>
      <c r="F3884" s="5" t="s">
        <v>853</v>
      </c>
      <c r="G3884" s="5" t="s">
        <v>3588</v>
      </c>
      <c r="H3884" s="51">
        <v>0</v>
      </c>
      <c r="I3884" s="22">
        <v>0</v>
      </c>
      <c r="J3884" s="22">
        <v>227.71</v>
      </c>
      <c r="K3884" s="22">
        <v>233.18</v>
      </c>
      <c r="L3884" s="47">
        <v>1000</v>
      </c>
      <c r="M3884" s="22">
        <v>0</v>
      </c>
      <c r="N3884" s="22">
        <v>0</v>
      </c>
    </row>
    <row r="3885" spans="1:14" hidden="1" x14ac:dyDescent="0.25">
      <c r="A3885" s="5" t="s">
        <v>6946</v>
      </c>
      <c r="B3885" s="5" t="s">
        <v>3586</v>
      </c>
      <c r="C3885" s="5" t="s">
        <v>849</v>
      </c>
      <c r="D3885" s="5" t="s">
        <v>3583</v>
      </c>
      <c r="E3885" s="5" t="s">
        <v>3584</v>
      </c>
      <c r="F3885" s="5" t="s">
        <v>853</v>
      </c>
      <c r="G3885" s="5" t="s">
        <v>3603</v>
      </c>
      <c r="H3885" s="51">
        <v>0</v>
      </c>
      <c r="I3885" s="22">
        <v>0</v>
      </c>
      <c r="J3885" s="22">
        <v>0</v>
      </c>
      <c r="K3885" s="22">
        <v>1553.21</v>
      </c>
      <c r="L3885" s="47">
        <v>1000</v>
      </c>
      <c r="M3885" s="22">
        <v>0</v>
      </c>
      <c r="N3885" s="22">
        <v>0</v>
      </c>
    </row>
    <row r="3886" spans="1:14" hidden="1" x14ac:dyDescent="0.25">
      <c r="A3886" s="5" t="s">
        <v>6947</v>
      </c>
      <c r="B3886" s="5" t="s">
        <v>3582</v>
      </c>
      <c r="C3886" s="5" t="s">
        <v>849</v>
      </c>
      <c r="D3886" s="5" t="s">
        <v>3583</v>
      </c>
      <c r="E3886" s="5" t="s">
        <v>3584</v>
      </c>
      <c r="F3886" s="5" t="s">
        <v>853</v>
      </c>
      <c r="G3886" s="5" t="s">
        <v>3585</v>
      </c>
      <c r="H3886" s="51">
        <v>0</v>
      </c>
      <c r="I3886" s="22">
        <v>0</v>
      </c>
      <c r="J3886" s="22">
        <v>0</v>
      </c>
      <c r="K3886" s="22">
        <v>11231.01</v>
      </c>
      <c r="L3886" s="47">
        <v>1000</v>
      </c>
      <c r="M3886" s="22">
        <v>0</v>
      </c>
      <c r="N3886" s="22">
        <v>0</v>
      </c>
    </row>
    <row r="3887" spans="1:14" hidden="1" x14ac:dyDescent="0.25">
      <c r="A3887" s="5" t="s">
        <v>6948</v>
      </c>
      <c r="B3887" s="5" t="s">
        <v>3586</v>
      </c>
      <c r="C3887" s="5" t="s">
        <v>849</v>
      </c>
      <c r="D3887" s="5" t="s">
        <v>3583</v>
      </c>
      <c r="E3887" s="5" t="s">
        <v>3584</v>
      </c>
      <c r="F3887" s="5" t="s">
        <v>853</v>
      </c>
      <c r="G3887" s="5" t="s">
        <v>3603</v>
      </c>
      <c r="H3887" s="51">
        <v>0</v>
      </c>
      <c r="I3887" s="22">
        <v>0</v>
      </c>
      <c r="J3887" s="22">
        <v>0</v>
      </c>
      <c r="K3887" s="22">
        <v>1506.16</v>
      </c>
      <c r="L3887" s="47">
        <v>1000</v>
      </c>
      <c r="M3887" s="22">
        <v>0</v>
      </c>
      <c r="N3887" s="22">
        <v>0</v>
      </c>
    </row>
    <row r="3888" spans="1:14" hidden="1" x14ac:dyDescent="0.25">
      <c r="A3888" s="5" t="s">
        <v>6949</v>
      </c>
      <c r="B3888" s="5" t="s">
        <v>3586</v>
      </c>
      <c r="C3888" s="5" t="s">
        <v>849</v>
      </c>
      <c r="D3888" s="5" t="s">
        <v>3583</v>
      </c>
      <c r="E3888" s="5" t="s">
        <v>3584</v>
      </c>
      <c r="F3888" s="5" t="s">
        <v>853</v>
      </c>
      <c r="G3888" s="5" t="s">
        <v>3603</v>
      </c>
      <c r="H3888" s="51">
        <v>0</v>
      </c>
      <c r="I3888" s="22">
        <v>0</v>
      </c>
      <c r="J3888" s="22">
        <v>0</v>
      </c>
      <c r="K3888" s="22">
        <v>1207.29</v>
      </c>
      <c r="L3888" s="47">
        <v>1000</v>
      </c>
      <c r="M3888" s="22">
        <v>0</v>
      </c>
      <c r="N3888" s="22">
        <v>0</v>
      </c>
    </row>
    <row r="3889" spans="1:14" hidden="1" x14ac:dyDescent="0.25">
      <c r="A3889" s="5" t="s">
        <v>6950</v>
      </c>
      <c r="B3889" s="5" t="s">
        <v>3596</v>
      </c>
      <c r="C3889" s="5" t="s">
        <v>849</v>
      </c>
      <c r="D3889" s="5" t="s">
        <v>3583</v>
      </c>
      <c r="E3889" s="5" t="s">
        <v>3584</v>
      </c>
      <c r="F3889" s="5" t="s">
        <v>853</v>
      </c>
      <c r="G3889" s="5" t="s">
        <v>3588</v>
      </c>
      <c r="H3889" s="51">
        <v>0</v>
      </c>
      <c r="I3889" s="22">
        <v>0</v>
      </c>
      <c r="J3889" s="22">
        <v>0</v>
      </c>
      <c r="K3889" s="22">
        <v>267.24</v>
      </c>
      <c r="L3889" s="47">
        <v>1000</v>
      </c>
      <c r="M3889" s="22">
        <v>0</v>
      </c>
      <c r="N3889" s="22">
        <v>0</v>
      </c>
    </row>
    <row r="3890" spans="1:14" hidden="1" x14ac:dyDescent="0.25">
      <c r="A3890" s="5" t="s">
        <v>6951</v>
      </c>
      <c r="B3890" s="5" t="s">
        <v>3586</v>
      </c>
      <c r="C3890" s="5" t="s">
        <v>849</v>
      </c>
      <c r="D3890" s="5" t="s">
        <v>3583</v>
      </c>
      <c r="E3890" s="5" t="s">
        <v>3584</v>
      </c>
      <c r="F3890" s="5" t="s">
        <v>853</v>
      </c>
      <c r="G3890" s="5" t="s">
        <v>3603</v>
      </c>
      <c r="H3890" s="51">
        <v>0</v>
      </c>
      <c r="I3890" s="22">
        <v>0</v>
      </c>
      <c r="J3890" s="22">
        <v>0</v>
      </c>
      <c r="K3890" s="22">
        <v>1153.81</v>
      </c>
      <c r="L3890" s="47">
        <v>1000</v>
      </c>
      <c r="M3890" s="22">
        <v>0</v>
      </c>
      <c r="N3890" s="22">
        <v>0</v>
      </c>
    </row>
    <row r="3891" spans="1:14" hidden="1" x14ac:dyDescent="0.25">
      <c r="A3891" s="5" t="s">
        <v>6952</v>
      </c>
      <c r="B3891" s="5" t="s">
        <v>3586</v>
      </c>
      <c r="C3891" s="5" t="s">
        <v>849</v>
      </c>
      <c r="D3891" s="5" t="s">
        <v>3583</v>
      </c>
      <c r="E3891" s="5" t="s">
        <v>3584</v>
      </c>
      <c r="F3891" s="5" t="s">
        <v>853</v>
      </c>
      <c r="G3891" s="5" t="s">
        <v>3603</v>
      </c>
      <c r="H3891" s="51">
        <v>0</v>
      </c>
      <c r="I3891" s="22">
        <v>0</v>
      </c>
      <c r="J3891" s="22">
        <v>0</v>
      </c>
      <c r="K3891" s="22">
        <v>2885.76</v>
      </c>
      <c r="L3891" s="47">
        <v>1000</v>
      </c>
      <c r="M3891" s="22">
        <v>0</v>
      </c>
      <c r="N3891" s="22">
        <v>0</v>
      </c>
    </row>
    <row r="3892" spans="1:14" hidden="1" x14ac:dyDescent="0.25">
      <c r="A3892" s="5" t="s">
        <v>6953</v>
      </c>
      <c r="B3892" s="5" t="s">
        <v>3586</v>
      </c>
      <c r="C3892" s="5" t="s">
        <v>849</v>
      </c>
      <c r="D3892" s="5" t="s">
        <v>3583</v>
      </c>
      <c r="E3892" s="5" t="s">
        <v>3584</v>
      </c>
      <c r="F3892" s="5" t="s">
        <v>853</v>
      </c>
      <c r="G3892" s="5" t="s">
        <v>3603</v>
      </c>
      <c r="H3892" s="51">
        <v>0</v>
      </c>
      <c r="I3892" s="22">
        <v>0</v>
      </c>
      <c r="J3892" s="22">
        <v>0</v>
      </c>
      <c r="K3892" s="22">
        <v>1640.17</v>
      </c>
      <c r="L3892" s="47">
        <v>1000</v>
      </c>
      <c r="M3892" s="22">
        <v>0</v>
      </c>
      <c r="N3892" s="22">
        <v>0</v>
      </c>
    </row>
    <row r="3893" spans="1:14" hidden="1" x14ac:dyDescent="0.25">
      <c r="A3893" s="5" t="s">
        <v>6954</v>
      </c>
      <c r="B3893" s="5" t="s">
        <v>3586</v>
      </c>
      <c r="C3893" s="5" t="s">
        <v>849</v>
      </c>
      <c r="D3893" s="5" t="s">
        <v>3583</v>
      </c>
      <c r="E3893" s="5" t="s">
        <v>3584</v>
      </c>
      <c r="F3893" s="5" t="s">
        <v>853</v>
      </c>
      <c r="G3893" s="5" t="s">
        <v>3603</v>
      </c>
      <c r="H3893" s="51">
        <v>0</v>
      </c>
      <c r="I3893" s="22">
        <v>0</v>
      </c>
      <c r="J3893" s="22">
        <v>0</v>
      </c>
      <c r="K3893" s="22">
        <v>2242.2600000000002</v>
      </c>
      <c r="L3893" s="47">
        <v>1000</v>
      </c>
      <c r="M3893" s="22">
        <v>0</v>
      </c>
      <c r="N3893" s="22">
        <v>0</v>
      </c>
    </row>
    <row r="3894" spans="1:14" hidden="1" x14ac:dyDescent="0.25">
      <c r="A3894" s="5" t="s">
        <v>6955</v>
      </c>
      <c r="B3894" s="5" t="s">
        <v>3586</v>
      </c>
      <c r="C3894" s="5" t="s">
        <v>849</v>
      </c>
      <c r="D3894" s="5" t="s">
        <v>3583</v>
      </c>
      <c r="E3894" s="5" t="s">
        <v>3584</v>
      </c>
      <c r="F3894" s="5" t="s">
        <v>853</v>
      </c>
      <c r="G3894" s="5" t="s">
        <v>3603</v>
      </c>
      <c r="H3894" s="51">
        <v>0</v>
      </c>
      <c r="I3894" s="22">
        <v>0</v>
      </c>
      <c r="J3894" s="22">
        <v>0</v>
      </c>
      <c r="K3894" s="22">
        <v>2181.9699999999998</v>
      </c>
      <c r="L3894" s="47">
        <v>1000</v>
      </c>
      <c r="M3894" s="22">
        <v>0</v>
      </c>
      <c r="N3894" s="22">
        <v>0</v>
      </c>
    </row>
    <row r="3895" spans="1:14" hidden="1" x14ac:dyDescent="0.25">
      <c r="A3895" s="5" t="s">
        <v>6956</v>
      </c>
      <c r="B3895" s="5" t="s">
        <v>3586</v>
      </c>
      <c r="C3895" s="5" t="s">
        <v>849</v>
      </c>
      <c r="D3895" s="5" t="s">
        <v>3583</v>
      </c>
      <c r="E3895" s="5" t="s">
        <v>3584</v>
      </c>
      <c r="F3895" s="5" t="s">
        <v>853</v>
      </c>
      <c r="G3895" s="5" t="s">
        <v>3603</v>
      </c>
      <c r="H3895" s="51">
        <v>0</v>
      </c>
      <c r="I3895" s="22">
        <v>0</v>
      </c>
      <c r="J3895" s="22">
        <v>0</v>
      </c>
      <c r="K3895" s="22">
        <v>2230.36</v>
      </c>
      <c r="L3895" s="47">
        <v>1000</v>
      </c>
      <c r="M3895" s="22">
        <v>0</v>
      </c>
      <c r="N3895" s="22">
        <v>0</v>
      </c>
    </row>
    <row r="3896" spans="1:14" hidden="1" x14ac:dyDescent="0.25">
      <c r="A3896" s="5" t="s">
        <v>6957</v>
      </c>
      <c r="B3896" s="5" t="s">
        <v>3586</v>
      </c>
      <c r="C3896" s="5" t="s">
        <v>849</v>
      </c>
      <c r="D3896" s="5" t="s">
        <v>3583</v>
      </c>
      <c r="E3896" s="5" t="s">
        <v>3584</v>
      </c>
      <c r="F3896" s="5" t="s">
        <v>853</v>
      </c>
      <c r="G3896" s="5" t="s">
        <v>3588</v>
      </c>
      <c r="H3896" s="51">
        <v>0</v>
      </c>
      <c r="I3896" s="22">
        <v>0</v>
      </c>
      <c r="J3896" s="22">
        <v>236.26</v>
      </c>
      <c r="K3896" s="22">
        <v>256.67</v>
      </c>
      <c r="L3896" s="47">
        <v>1000</v>
      </c>
      <c r="M3896" s="22">
        <v>0</v>
      </c>
      <c r="N3896" s="22">
        <v>0</v>
      </c>
    </row>
    <row r="3897" spans="1:14" hidden="1" x14ac:dyDescent="0.25">
      <c r="A3897" s="5" t="s">
        <v>6958</v>
      </c>
      <c r="B3897" s="5" t="s">
        <v>3586</v>
      </c>
      <c r="C3897" s="5" t="s">
        <v>849</v>
      </c>
      <c r="D3897" s="5" t="s">
        <v>3583</v>
      </c>
      <c r="E3897" s="5" t="s">
        <v>3584</v>
      </c>
      <c r="F3897" s="5" t="s">
        <v>853</v>
      </c>
      <c r="G3897" s="5" t="s">
        <v>3603</v>
      </c>
      <c r="H3897" s="51">
        <v>0</v>
      </c>
      <c r="I3897" s="22">
        <v>0</v>
      </c>
      <c r="J3897" s="22">
        <v>0</v>
      </c>
      <c r="K3897" s="22">
        <v>1177.43</v>
      </c>
      <c r="L3897" s="47">
        <v>1000</v>
      </c>
      <c r="M3897" s="22">
        <v>0</v>
      </c>
      <c r="N3897" s="22">
        <v>0</v>
      </c>
    </row>
    <row r="3898" spans="1:14" hidden="1" x14ac:dyDescent="0.25">
      <c r="A3898" s="5" t="s">
        <v>6959</v>
      </c>
      <c r="B3898" s="5" t="s">
        <v>3586</v>
      </c>
      <c r="C3898" s="5" t="s">
        <v>849</v>
      </c>
      <c r="D3898" s="5" t="s">
        <v>3583</v>
      </c>
      <c r="E3898" s="5" t="s">
        <v>3584</v>
      </c>
      <c r="F3898" s="5" t="s">
        <v>853</v>
      </c>
      <c r="G3898" s="5" t="s">
        <v>3588</v>
      </c>
      <c r="H3898" s="51">
        <v>0</v>
      </c>
      <c r="I3898" s="22">
        <v>0</v>
      </c>
      <c r="J3898" s="22">
        <v>279.52</v>
      </c>
      <c r="K3898" s="22">
        <v>303.67</v>
      </c>
      <c r="L3898" s="47">
        <v>1000</v>
      </c>
      <c r="M3898" s="22">
        <v>0</v>
      </c>
      <c r="N3898" s="22">
        <v>0</v>
      </c>
    </row>
    <row r="3899" spans="1:14" hidden="1" x14ac:dyDescent="0.25">
      <c r="A3899" s="5" t="s">
        <v>6960</v>
      </c>
      <c r="B3899" s="5" t="s">
        <v>3586</v>
      </c>
      <c r="C3899" s="5" t="s">
        <v>849</v>
      </c>
      <c r="D3899" s="5" t="s">
        <v>3583</v>
      </c>
      <c r="E3899" s="5" t="s">
        <v>3584</v>
      </c>
      <c r="F3899" s="5" t="s">
        <v>853</v>
      </c>
      <c r="G3899" s="5" t="s">
        <v>3603</v>
      </c>
      <c r="H3899" s="51">
        <v>0</v>
      </c>
      <c r="I3899" s="22">
        <v>0</v>
      </c>
      <c r="J3899" s="22">
        <v>0</v>
      </c>
      <c r="K3899" s="22">
        <v>1208.8599999999999</v>
      </c>
      <c r="L3899" s="47">
        <v>1000</v>
      </c>
      <c r="M3899" s="22">
        <v>0</v>
      </c>
      <c r="N3899" s="22">
        <v>0</v>
      </c>
    </row>
    <row r="3900" spans="1:14" hidden="1" x14ac:dyDescent="0.25">
      <c r="A3900" s="5" t="s">
        <v>6961</v>
      </c>
      <c r="B3900" s="5" t="s">
        <v>3586</v>
      </c>
      <c r="C3900" s="5" t="s">
        <v>849</v>
      </c>
      <c r="D3900" s="5" t="s">
        <v>3583</v>
      </c>
      <c r="E3900" s="5" t="s">
        <v>3584</v>
      </c>
      <c r="F3900" s="5" t="s">
        <v>853</v>
      </c>
      <c r="G3900" s="5" t="s">
        <v>3603</v>
      </c>
      <c r="H3900" s="51">
        <v>0</v>
      </c>
      <c r="I3900" s="22">
        <v>0</v>
      </c>
      <c r="J3900" s="22">
        <v>0</v>
      </c>
      <c r="K3900" s="22">
        <v>789.55</v>
      </c>
      <c r="L3900" s="47">
        <v>1000</v>
      </c>
      <c r="M3900" s="22">
        <v>0</v>
      </c>
      <c r="N3900" s="22">
        <v>0</v>
      </c>
    </row>
    <row r="3901" spans="1:14" hidden="1" x14ac:dyDescent="0.25">
      <c r="A3901" s="5" t="s">
        <v>6962</v>
      </c>
      <c r="B3901" s="5" t="s">
        <v>3596</v>
      </c>
      <c r="C3901" s="5" t="s">
        <v>849</v>
      </c>
      <c r="D3901" s="5" t="s">
        <v>3583</v>
      </c>
      <c r="E3901" s="5" t="s">
        <v>3584</v>
      </c>
      <c r="F3901" s="5" t="s">
        <v>853</v>
      </c>
      <c r="G3901" s="5" t="s">
        <v>3588</v>
      </c>
      <c r="H3901" s="51">
        <v>0</v>
      </c>
      <c r="I3901" s="22">
        <v>0</v>
      </c>
      <c r="J3901" s="22">
        <v>792.14</v>
      </c>
      <c r="K3901" s="22">
        <v>860.55</v>
      </c>
      <c r="L3901" s="47">
        <v>1000</v>
      </c>
      <c r="M3901" s="22">
        <v>0</v>
      </c>
      <c r="N3901" s="22">
        <v>0</v>
      </c>
    </row>
    <row r="3902" spans="1:14" hidden="1" x14ac:dyDescent="0.25">
      <c r="A3902" s="5" t="s">
        <v>6963</v>
      </c>
      <c r="B3902" s="5" t="s">
        <v>3586</v>
      </c>
      <c r="C3902" s="5" t="s">
        <v>849</v>
      </c>
      <c r="D3902" s="5" t="s">
        <v>3583</v>
      </c>
      <c r="E3902" s="5" t="s">
        <v>3584</v>
      </c>
      <c r="F3902" s="5" t="s">
        <v>853</v>
      </c>
      <c r="G3902" s="5" t="s">
        <v>3588</v>
      </c>
      <c r="H3902" s="51">
        <v>0</v>
      </c>
      <c r="I3902" s="22">
        <v>0</v>
      </c>
      <c r="J3902" s="22">
        <v>28.37</v>
      </c>
      <c r="K3902" s="22">
        <v>28.61</v>
      </c>
      <c r="L3902" s="47">
        <v>1000</v>
      </c>
      <c r="M3902" s="22">
        <v>0</v>
      </c>
      <c r="N3902" s="22">
        <v>0</v>
      </c>
    </row>
    <row r="3903" spans="1:14" hidden="1" x14ac:dyDescent="0.25">
      <c r="A3903" s="5" t="s">
        <v>6964</v>
      </c>
      <c r="B3903" s="5" t="s">
        <v>3586</v>
      </c>
      <c r="C3903" s="5" t="s">
        <v>849</v>
      </c>
      <c r="D3903" s="5" t="s">
        <v>3583</v>
      </c>
      <c r="E3903" s="5" t="s">
        <v>3584</v>
      </c>
      <c r="F3903" s="5" t="s">
        <v>853</v>
      </c>
      <c r="G3903" s="5" t="s">
        <v>3588</v>
      </c>
      <c r="H3903" s="51">
        <v>0</v>
      </c>
      <c r="I3903" s="22">
        <v>0</v>
      </c>
      <c r="J3903" s="22">
        <v>211.29</v>
      </c>
      <c r="K3903" s="22">
        <v>213.11</v>
      </c>
      <c r="L3903" s="47">
        <v>1000</v>
      </c>
      <c r="M3903" s="22">
        <v>0</v>
      </c>
      <c r="N3903" s="22">
        <v>0</v>
      </c>
    </row>
    <row r="3904" spans="1:14" hidden="1" x14ac:dyDescent="0.25">
      <c r="A3904" s="5" t="s">
        <v>6965</v>
      </c>
      <c r="B3904" s="5" t="s">
        <v>3596</v>
      </c>
      <c r="C3904" s="5" t="s">
        <v>849</v>
      </c>
      <c r="D3904" s="5" t="s">
        <v>3583</v>
      </c>
      <c r="E3904" s="5" t="s">
        <v>3584</v>
      </c>
      <c r="F3904" s="5" t="s">
        <v>853</v>
      </c>
      <c r="G3904" s="5" t="s">
        <v>3603</v>
      </c>
      <c r="H3904" s="51">
        <v>0</v>
      </c>
      <c r="I3904" s="22">
        <v>0</v>
      </c>
      <c r="J3904" s="22">
        <v>0</v>
      </c>
      <c r="K3904" s="22">
        <v>7365.03</v>
      </c>
      <c r="L3904" s="47">
        <v>1000</v>
      </c>
      <c r="M3904" s="22">
        <v>0</v>
      </c>
      <c r="N3904" s="22">
        <v>0</v>
      </c>
    </row>
    <row r="3905" spans="1:14" hidden="1" x14ac:dyDescent="0.25">
      <c r="A3905" s="5" t="s">
        <v>6966</v>
      </c>
      <c r="B3905" s="5" t="s">
        <v>3586</v>
      </c>
      <c r="C3905" s="5" t="s">
        <v>849</v>
      </c>
      <c r="D3905" s="5" t="s">
        <v>3583</v>
      </c>
      <c r="E3905" s="5" t="s">
        <v>3584</v>
      </c>
      <c r="F3905" s="5" t="s">
        <v>853</v>
      </c>
      <c r="G3905" s="5" t="s">
        <v>3603</v>
      </c>
      <c r="H3905" s="51">
        <v>0</v>
      </c>
      <c r="I3905" s="22">
        <v>0</v>
      </c>
      <c r="J3905" s="22">
        <v>0</v>
      </c>
      <c r="K3905" s="22">
        <v>420.15</v>
      </c>
      <c r="L3905" s="47">
        <v>1000</v>
      </c>
      <c r="M3905" s="22">
        <v>0</v>
      </c>
      <c r="N3905" s="22">
        <v>0</v>
      </c>
    </row>
    <row r="3906" spans="1:14" hidden="1" x14ac:dyDescent="0.25">
      <c r="A3906" s="5" t="s">
        <v>6967</v>
      </c>
      <c r="B3906" s="5" t="s">
        <v>3592</v>
      </c>
      <c r="C3906" s="5" t="s">
        <v>849</v>
      </c>
      <c r="D3906" s="5" t="s">
        <v>3583</v>
      </c>
      <c r="E3906" s="5" t="s">
        <v>3584</v>
      </c>
      <c r="F3906" s="5" t="s">
        <v>851</v>
      </c>
      <c r="G3906" s="5" t="s">
        <v>3585</v>
      </c>
      <c r="H3906" s="51">
        <v>275.5</v>
      </c>
      <c r="I3906" s="22">
        <v>585.16999999999996</v>
      </c>
      <c r="J3906" s="22">
        <v>2124.0300000000002</v>
      </c>
      <c r="K3906" s="22">
        <v>2153.3000000000002</v>
      </c>
      <c r="L3906" s="47">
        <v>1000</v>
      </c>
      <c r="M3906" s="22">
        <v>585.16999999999996</v>
      </c>
      <c r="N3906" s="22">
        <v>0</v>
      </c>
    </row>
    <row r="3907" spans="1:14" hidden="1" x14ac:dyDescent="0.25">
      <c r="A3907" s="5" t="s">
        <v>6968</v>
      </c>
      <c r="B3907" s="5" t="s">
        <v>3596</v>
      </c>
      <c r="C3907" s="5" t="s">
        <v>849</v>
      </c>
      <c r="D3907" s="5" t="s">
        <v>3583</v>
      </c>
      <c r="E3907" s="5" t="s">
        <v>3584</v>
      </c>
      <c r="F3907" s="5" t="s">
        <v>853</v>
      </c>
      <c r="G3907" s="5" t="s">
        <v>3585</v>
      </c>
      <c r="H3907" s="51">
        <v>0</v>
      </c>
      <c r="I3907" s="22">
        <v>0</v>
      </c>
      <c r="J3907" s="22">
        <v>0</v>
      </c>
      <c r="K3907" s="22">
        <v>2768.64</v>
      </c>
      <c r="L3907" s="47">
        <v>1000</v>
      </c>
      <c r="M3907" s="22">
        <v>0</v>
      </c>
      <c r="N3907" s="22">
        <v>0</v>
      </c>
    </row>
    <row r="3908" spans="1:14" hidden="1" x14ac:dyDescent="0.25">
      <c r="A3908" s="5" t="s">
        <v>6968</v>
      </c>
      <c r="B3908" s="5" t="s">
        <v>3592</v>
      </c>
      <c r="C3908" s="5" t="s">
        <v>849</v>
      </c>
      <c r="D3908" s="5" t="s">
        <v>3583</v>
      </c>
      <c r="E3908" s="5" t="s">
        <v>3584</v>
      </c>
      <c r="F3908" s="5" t="s">
        <v>851</v>
      </c>
      <c r="G3908" s="5" t="s">
        <v>3585</v>
      </c>
      <c r="H3908" s="51">
        <v>33550</v>
      </c>
      <c r="I3908" s="22">
        <v>124446.14</v>
      </c>
      <c r="J3908" s="22">
        <v>3709.27</v>
      </c>
      <c r="K3908" s="22">
        <v>3454.99</v>
      </c>
      <c r="L3908" s="47">
        <v>1000</v>
      </c>
      <c r="M3908" s="22">
        <v>124446.14</v>
      </c>
      <c r="N3908" s="22">
        <v>0</v>
      </c>
    </row>
    <row r="3909" spans="1:14" hidden="1" x14ac:dyDescent="0.25">
      <c r="A3909" s="5" t="s">
        <v>6969</v>
      </c>
      <c r="B3909" s="5" t="s">
        <v>3586</v>
      </c>
      <c r="C3909" s="5" t="s">
        <v>849</v>
      </c>
      <c r="D3909" s="5" t="s">
        <v>3583</v>
      </c>
      <c r="E3909" s="5" t="s">
        <v>3584</v>
      </c>
      <c r="F3909" s="5" t="s">
        <v>853</v>
      </c>
      <c r="G3909" s="5" t="s">
        <v>3588</v>
      </c>
      <c r="H3909" s="51">
        <v>0</v>
      </c>
      <c r="I3909" s="22">
        <v>0</v>
      </c>
      <c r="J3909" s="22">
        <v>85.62</v>
      </c>
      <c r="K3909" s="22">
        <v>85.62</v>
      </c>
      <c r="L3909" s="47">
        <v>1000</v>
      </c>
      <c r="M3909" s="22">
        <v>0</v>
      </c>
      <c r="N3909" s="22">
        <v>0</v>
      </c>
    </row>
    <row r="3910" spans="1:14" hidden="1" x14ac:dyDescent="0.25">
      <c r="A3910" s="5" t="s">
        <v>6970</v>
      </c>
      <c r="B3910" s="5" t="s">
        <v>3586</v>
      </c>
      <c r="C3910" s="5" t="s">
        <v>849</v>
      </c>
      <c r="D3910" s="5" t="s">
        <v>3583</v>
      </c>
      <c r="E3910" s="5" t="s">
        <v>3584</v>
      </c>
      <c r="F3910" s="5" t="s">
        <v>853</v>
      </c>
      <c r="G3910" s="5" t="s">
        <v>3588</v>
      </c>
      <c r="H3910" s="51">
        <v>0</v>
      </c>
      <c r="I3910" s="22">
        <v>0</v>
      </c>
      <c r="J3910" s="22">
        <v>192.24</v>
      </c>
      <c r="K3910" s="22">
        <v>208.84</v>
      </c>
      <c r="L3910" s="47">
        <v>1000</v>
      </c>
      <c r="M3910" s="22">
        <v>0</v>
      </c>
      <c r="N3910" s="22">
        <v>0</v>
      </c>
    </row>
    <row r="3911" spans="1:14" hidden="1" x14ac:dyDescent="0.25">
      <c r="A3911" s="5" t="s">
        <v>6971</v>
      </c>
      <c r="B3911" s="5" t="s">
        <v>3586</v>
      </c>
      <c r="C3911" s="5" t="s">
        <v>849</v>
      </c>
      <c r="D3911" s="5" t="s">
        <v>3583</v>
      </c>
      <c r="E3911" s="5" t="s">
        <v>3584</v>
      </c>
      <c r="F3911" s="5" t="s">
        <v>853</v>
      </c>
      <c r="G3911" s="5" t="s">
        <v>3588</v>
      </c>
      <c r="H3911" s="51">
        <v>0</v>
      </c>
      <c r="I3911" s="22">
        <v>0</v>
      </c>
      <c r="J3911" s="22">
        <v>161.16999999999999</v>
      </c>
      <c r="K3911" s="22">
        <v>175.09</v>
      </c>
      <c r="L3911" s="47">
        <v>1000</v>
      </c>
      <c r="M3911" s="22">
        <v>0</v>
      </c>
      <c r="N3911" s="22">
        <v>0</v>
      </c>
    </row>
    <row r="3912" spans="1:14" hidden="1" x14ac:dyDescent="0.25">
      <c r="A3912" s="5" t="s">
        <v>6972</v>
      </c>
      <c r="B3912" s="5" t="s">
        <v>3586</v>
      </c>
      <c r="C3912" s="5" t="s">
        <v>849</v>
      </c>
      <c r="D3912" s="5" t="s">
        <v>3583</v>
      </c>
      <c r="E3912" s="5" t="s">
        <v>3584</v>
      </c>
      <c r="F3912" s="5" t="s">
        <v>853</v>
      </c>
      <c r="G3912" s="5" t="s">
        <v>3603</v>
      </c>
      <c r="H3912" s="51">
        <v>0</v>
      </c>
      <c r="I3912" s="22">
        <v>0</v>
      </c>
      <c r="J3912" s="22">
        <v>0</v>
      </c>
      <c r="K3912" s="22">
        <v>1596.16</v>
      </c>
      <c r="L3912" s="47">
        <v>1000</v>
      </c>
      <c r="M3912" s="22">
        <v>0</v>
      </c>
      <c r="N3912" s="22">
        <v>0</v>
      </c>
    </row>
    <row r="3913" spans="1:14" hidden="1" x14ac:dyDescent="0.25">
      <c r="A3913" s="5" t="s">
        <v>6973</v>
      </c>
      <c r="B3913" s="5" t="s">
        <v>3586</v>
      </c>
      <c r="C3913" s="5" t="s">
        <v>849</v>
      </c>
      <c r="D3913" s="5" t="s">
        <v>3583</v>
      </c>
      <c r="E3913" s="5" t="s">
        <v>3584</v>
      </c>
      <c r="F3913" s="5" t="s">
        <v>853</v>
      </c>
      <c r="G3913" s="5" t="s">
        <v>3588</v>
      </c>
      <c r="H3913" s="51">
        <v>0</v>
      </c>
      <c r="I3913" s="22">
        <v>0</v>
      </c>
      <c r="J3913" s="22">
        <v>197.93</v>
      </c>
      <c r="K3913" s="22">
        <v>215.03</v>
      </c>
      <c r="L3913" s="47">
        <v>1000</v>
      </c>
      <c r="M3913" s="22">
        <v>0</v>
      </c>
      <c r="N3913" s="22">
        <v>0</v>
      </c>
    </row>
    <row r="3914" spans="1:14" hidden="1" x14ac:dyDescent="0.25">
      <c r="A3914" s="5" t="s">
        <v>6974</v>
      </c>
      <c r="B3914" s="5" t="s">
        <v>3586</v>
      </c>
      <c r="C3914" s="5" t="s">
        <v>849</v>
      </c>
      <c r="D3914" s="5" t="s">
        <v>3583</v>
      </c>
      <c r="E3914" s="5" t="s">
        <v>3584</v>
      </c>
      <c r="F3914" s="5" t="s">
        <v>853</v>
      </c>
      <c r="G3914" s="5" t="s">
        <v>3588</v>
      </c>
      <c r="H3914" s="51">
        <v>0</v>
      </c>
      <c r="I3914" s="22">
        <v>0</v>
      </c>
      <c r="J3914" s="22">
        <v>172.82</v>
      </c>
      <c r="K3914" s="22">
        <v>187.74</v>
      </c>
      <c r="L3914" s="47">
        <v>1000</v>
      </c>
      <c r="M3914" s="22">
        <v>0</v>
      </c>
      <c r="N3914" s="22">
        <v>0</v>
      </c>
    </row>
    <row r="3915" spans="1:14" hidden="1" x14ac:dyDescent="0.25">
      <c r="A3915" s="5" t="s">
        <v>6975</v>
      </c>
      <c r="B3915" s="5" t="s">
        <v>3586</v>
      </c>
      <c r="C3915" s="5" t="s">
        <v>849</v>
      </c>
      <c r="D3915" s="5" t="s">
        <v>3583</v>
      </c>
      <c r="E3915" s="5" t="s">
        <v>3584</v>
      </c>
      <c r="F3915" s="5" t="s">
        <v>853</v>
      </c>
      <c r="G3915" s="5" t="s">
        <v>3588</v>
      </c>
      <c r="H3915" s="51">
        <v>0</v>
      </c>
      <c r="I3915" s="22">
        <v>0</v>
      </c>
      <c r="J3915" s="22">
        <v>72.650000000000006</v>
      </c>
      <c r="K3915" s="22">
        <v>78.92</v>
      </c>
      <c r="L3915" s="47">
        <v>1000</v>
      </c>
      <c r="M3915" s="22">
        <v>0</v>
      </c>
      <c r="N3915" s="22">
        <v>0</v>
      </c>
    </row>
    <row r="3916" spans="1:14" hidden="1" x14ac:dyDescent="0.25">
      <c r="A3916" s="5" t="s">
        <v>6976</v>
      </c>
      <c r="B3916" s="5" t="s">
        <v>3586</v>
      </c>
      <c r="C3916" s="5" t="s">
        <v>849</v>
      </c>
      <c r="D3916" s="5" t="s">
        <v>3583</v>
      </c>
      <c r="E3916" s="5" t="s">
        <v>3584</v>
      </c>
      <c r="F3916" s="5" t="s">
        <v>853</v>
      </c>
      <c r="G3916" s="5" t="s">
        <v>3588</v>
      </c>
      <c r="H3916" s="51">
        <v>0</v>
      </c>
      <c r="I3916" s="22">
        <v>0</v>
      </c>
      <c r="J3916" s="22">
        <v>71.13</v>
      </c>
      <c r="K3916" s="22">
        <v>77.27</v>
      </c>
      <c r="L3916" s="47">
        <v>1000</v>
      </c>
      <c r="M3916" s="22">
        <v>0</v>
      </c>
      <c r="N3916" s="22">
        <v>0</v>
      </c>
    </row>
    <row r="3917" spans="1:14" hidden="1" x14ac:dyDescent="0.25">
      <c r="A3917" s="5" t="s">
        <v>6977</v>
      </c>
      <c r="B3917" s="5" t="s">
        <v>3586</v>
      </c>
      <c r="C3917" s="5" t="s">
        <v>849</v>
      </c>
      <c r="D3917" s="5" t="s">
        <v>3583</v>
      </c>
      <c r="E3917" s="5" t="s">
        <v>3584</v>
      </c>
      <c r="F3917" s="5" t="s">
        <v>853</v>
      </c>
      <c r="G3917" s="5" t="s">
        <v>3588</v>
      </c>
      <c r="H3917" s="51">
        <v>0</v>
      </c>
      <c r="I3917" s="22">
        <v>0</v>
      </c>
      <c r="J3917" s="22">
        <v>197.81</v>
      </c>
      <c r="K3917" s="22">
        <v>214.89</v>
      </c>
      <c r="L3917" s="47">
        <v>1000</v>
      </c>
      <c r="M3917" s="22">
        <v>0</v>
      </c>
      <c r="N3917" s="22">
        <v>0</v>
      </c>
    </row>
    <row r="3918" spans="1:14" hidden="1" x14ac:dyDescent="0.25">
      <c r="A3918" s="5" t="s">
        <v>6978</v>
      </c>
      <c r="B3918" s="5" t="s">
        <v>3586</v>
      </c>
      <c r="C3918" s="5" t="s">
        <v>849</v>
      </c>
      <c r="D3918" s="5" t="s">
        <v>3583</v>
      </c>
      <c r="E3918" s="5" t="s">
        <v>3584</v>
      </c>
      <c r="F3918" s="5" t="s">
        <v>853</v>
      </c>
      <c r="G3918" s="5" t="s">
        <v>3603</v>
      </c>
      <c r="H3918" s="51">
        <v>0</v>
      </c>
      <c r="I3918" s="22">
        <v>0</v>
      </c>
      <c r="J3918" s="22">
        <v>0</v>
      </c>
      <c r="K3918" s="22">
        <v>1908.04</v>
      </c>
      <c r="L3918" s="47">
        <v>1000</v>
      </c>
      <c r="M3918" s="22">
        <v>0</v>
      </c>
      <c r="N3918" s="22">
        <v>0</v>
      </c>
    </row>
    <row r="3919" spans="1:14" hidden="1" x14ac:dyDescent="0.25">
      <c r="A3919" s="5" t="s">
        <v>6979</v>
      </c>
      <c r="B3919" s="5" t="s">
        <v>3586</v>
      </c>
      <c r="C3919" s="5" t="s">
        <v>849</v>
      </c>
      <c r="D3919" s="5" t="s">
        <v>3583</v>
      </c>
      <c r="E3919" s="5" t="s">
        <v>3584</v>
      </c>
      <c r="F3919" s="5" t="s">
        <v>853</v>
      </c>
      <c r="G3919" s="5" t="s">
        <v>3603</v>
      </c>
      <c r="H3919" s="51">
        <v>0</v>
      </c>
      <c r="I3919" s="22">
        <v>0</v>
      </c>
      <c r="J3919" s="22">
        <v>0</v>
      </c>
      <c r="K3919" s="22">
        <v>1265.71</v>
      </c>
      <c r="L3919" s="47">
        <v>1000</v>
      </c>
      <c r="M3919" s="22">
        <v>0</v>
      </c>
      <c r="N3919" s="22">
        <v>0</v>
      </c>
    </row>
    <row r="3920" spans="1:14" hidden="1" x14ac:dyDescent="0.25">
      <c r="A3920" s="5" t="s">
        <v>6980</v>
      </c>
      <c r="B3920" s="5" t="s">
        <v>3586</v>
      </c>
      <c r="C3920" s="5" t="s">
        <v>849</v>
      </c>
      <c r="D3920" s="5" t="s">
        <v>3583</v>
      </c>
      <c r="E3920" s="5" t="s">
        <v>3584</v>
      </c>
      <c r="F3920" s="5" t="s">
        <v>853</v>
      </c>
      <c r="G3920" s="5" t="s">
        <v>3603</v>
      </c>
      <c r="H3920" s="51">
        <v>0</v>
      </c>
      <c r="I3920" s="22">
        <v>0</v>
      </c>
      <c r="J3920" s="22">
        <v>0</v>
      </c>
      <c r="K3920" s="22">
        <v>2759.17</v>
      </c>
      <c r="L3920" s="47">
        <v>1000</v>
      </c>
      <c r="M3920" s="22">
        <v>0</v>
      </c>
      <c r="N3920" s="22">
        <v>0</v>
      </c>
    </row>
    <row r="3921" spans="1:14" x14ac:dyDescent="0.25">
      <c r="A3921" s="5" t="s">
        <v>6981</v>
      </c>
      <c r="B3921" s="5" t="s">
        <v>3590</v>
      </c>
      <c r="C3921" s="5" t="s">
        <v>849</v>
      </c>
      <c r="D3921" s="5" t="s">
        <v>3583</v>
      </c>
      <c r="E3921" s="5" t="s">
        <v>3584</v>
      </c>
      <c r="F3921" s="5" t="s">
        <v>853</v>
      </c>
      <c r="G3921" s="5" t="s">
        <v>3588</v>
      </c>
      <c r="H3921" s="51">
        <v>0</v>
      </c>
      <c r="I3921" s="22">
        <v>0</v>
      </c>
      <c r="J3921" s="22">
        <v>56.37</v>
      </c>
      <c r="K3921" s="22">
        <v>59.45</v>
      </c>
      <c r="L3921" s="47">
        <v>1000</v>
      </c>
      <c r="M3921" s="22">
        <v>0</v>
      </c>
      <c r="N3921" s="22">
        <v>0</v>
      </c>
    </row>
    <row r="3922" spans="1:14" hidden="1" x14ac:dyDescent="0.25">
      <c r="A3922" s="5" t="s">
        <v>6981</v>
      </c>
      <c r="B3922" s="5" t="s">
        <v>3592</v>
      </c>
      <c r="C3922" s="5" t="s">
        <v>849</v>
      </c>
      <c r="D3922" s="5" t="s">
        <v>3583</v>
      </c>
      <c r="E3922" s="5" t="s">
        <v>3584</v>
      </c>
      <c r="F3922" s="5" t="s">
        <v>853</v>
      </c>
      <c r="G3922" s="5" t="s">
        <v>3588</v>
      </c>
      <c r="H3922" s="51">
        <v>0</v>
      </c>
      <c r="I3922" s="22">
        <v>0</v>
      </c>
      <c r="J3922" s="22">
        <v>46.1</v>
      </c>
      <c r="K3922" s="22">
        <v>50.07</v>
      </c>
      <c r="L3922" s="47">
        <v>1000</v>
      </c>
      <c r="M3922" s="22">
        <v>0</v>
      </c>
      <c r="N3922" s="22">
        <v>0</v>
      </c>
    </row>
    <row r="3923" spans="1:14" hidden="1" x14ac:dyDescent="0.25">
      <c r="A3923" s="5" t="s">
        <v>6982</v>
      </c>
      <c r="B3923" s="5" t="s">
        <v>3592</v>
      </c>
      <c r="C3923" s="5" t="s">
        <v>849</v>
      </c>
      <c r="D3923" s="5" t="s">
        <v>3583</v>
      </c>
      <c r="E3923" s="5" t="s">
        <v>3584</v>
      </c>
      <c r="F3923" s="5" t="s">
        <v>853</v>
      </c>
      <c r="G3923" s="5" t="s">
        <v>3588</v>
      </c>
      <c r="H3923" s="51">
        <v>0</v>
      </c>
      <c r="I3923" s="22">
        <v>0</v>
      </c>
      <c r="J3923" s="22">
        <v>44.47</v>
      </c>
      <c r="K3923" s="22">
        <v>48.3</v>
      </c>
      <c r="L3923" s="47">
        <v>1000</v>
      </c>
      <c r="M3923" s="22">
        <v>0</v>
      </c>
      <c r="N3923" s="22">
        <v>0</v>
      </c>
    </row>
    <row r="3924" spans="1:14" hidden="1" x14ac:dyDescent="0.25">
      <c r="A3924" s="5" t="s">
        <v>6983</v>
      </c>
      <c r="B3924" s="5" t="s">
        <v>3592</v>
      </c>
      <c r="C3924" s="5" t="s">
        <v>849</v>
      </c>
      <c r="D3924" s="5" t="s">
        <v>3583</v>
      </c>
      <c r="E3924" s="5" t="s">
        <v>3584</v>
      </c>
      <c r="F3924" s="5" t="s">
        <v>853</v>
      </c>
      <c r="G3924" s="5" t="s">
        <v>3603</v>
      </c>
      <c r="H3924" s="51">
        <v>0</v>
      </c>
      <c r="I3924" s="22">
        <v>0</v>
      </c>
      <c r="J3924" s="22">
        <v>0</v>
      </c>
      <c r="K3924" s="22">
        <v>1247.5</v>
      </c>
      <c r="L3924" s="47">
        <v>1000</v>
      </c>
      <c r="M3924" s="22">
        <v>0</v>
      </c>
      <c r="N3924" s="22">
        <v>0</v>
      </c>
    </row>
    <row r="3925" spans="1:14" hidden="1" x14ac:dyDescent="0.25">
      <c r="A3925" s="5" t="s">
        <v>6984</v>
      </c>
      <c r="B3925" s="5" t="s">
        <v>3592</v>
      </c>
      <c r="C3925" s="5" t="s">
        <v>849</v>
      </c>
      <c r="D3925" s="5" t="s">
        <v>3583</v>
      </c>
      <c r="E3925" s="5" t="s">
        <v>3584</v>
      </c>
      <c r="F3925" s="5" t="s">
        <v>853</v>
      </c>
      <c r="G3925" s="5" t="s">
        <v>3588</v>
      </c>
      <c r="H3925" s="51">
        <v>0</v>
      </c>
      <c r="I3925" s="22">
        <v>0</v>
      </c>
      <c r="J3925" s="22">
        <v>44.46</v>
      </c>
      <c r="K3925" s="22">
        <v>48.29</v>
      </c>
      <c r="L3925" s="47">
        <v>1000</v>
      </c>
      <c r="M3925" s="22">
        <v>0</v>
      </c>
      <c r="N3925" s="22">
        <v>0</v>
      </c>
    </row>
    <row r="3926" spans="1:14" x14ac:dyDescent="0.25">
      <c r="A3926" s="5" t="s">
        <v>6985</v>
      </c>
      <c r="B3926" s="5" t="s">
        <v>3590</v>
      </c>
      <c r="C3926" s="5" t="s">
        <v>849</v>
      </c>
      <c r="D3926" s="5" t="s">
        <v>3583</v>
      </c>
      <c r="E3926" s="5" t="s">
        <v>3584</v>
      </c>
      <c r="F3926" s="5" t="s">
        <v>853</v>
      </c>
      <c r="G3926" s="5" t="s">
        <v>3588</v>
      </c>
      <c r="H3926" s="51">
        <v>0</v>
      </c>
      <c r="I3926" s="22">
        <v>0</v>
      </c>
      <c r="J3926" s="22">
        <v>71.3</v>
      </c>
      <c r="K3926" s="22">
        <v>75.2</v>
      </c>
      <c r="L3926" s="47">
        <v>1000</v>
      </c>
      <c r="M3926" s="22">
        <v>0</v>
      </c>
      <c r="N3926" s="22">
        <v>0</v>
      </c>
    </row>
    <row r="3927" spans="1:14" hidden="1" x14ac:dyDescent="0.25">
      <c r="A3927" s="5" t="s">
        <v>6985</v>
      </c>
      <c r="B3927" s="5" t="s">
        <v>3592</v>
      </c>
      <c r="C3927" s="5" t="s">
        <v>849</v>
      </c>
      <c r="D3927" s="5" t="s">
        <v>3583</v>
      </c>
      <c r="E3927" s="5" t="s">
        <v>3584</v>
      </c>
      <c r="F3927" s="5" t="s">
        <v>853</v>
      </c>
      <c r="G3927" s="5" t="s">
        <v>3588</v>
      </c>
      <c r="H3927" s="51">
        <v>0</v>
      </c>
      <c r="I3927" s="22">
        <v>0</v>
      </c>
      <c r="J3927" s="22">
        <v>47.07</v>
      </c>
      <c r="K3927" s="22">
        <v>51.13</v>
      </c>
      <c r="L3927" s="47">
        <v>1000</v>
      </c>
      <c r="M3927" s="22">
        <v>0</v>
      </c>
      <c r="N3927" s="22">
        <v>0</v>
      </c>
    </row>
    <row r="3928" spans="1:14" x14ac:dyDescent="0.25">
      <c r="A3928" s="5" t="s">
        <v>6986</v>
      </c>
      <c r="B3928" s="5" t="s">
        <v>3590</v>
      </c>
      <c r="C3928" s="5" t="s">
        <v>849</v>
      </c>
      <c r="D3928" s="5" t="s">
        <v>3583</v>
      </c>
      <c r="E3928" s="5" t="s">
        <v>3584</v>
      </c>
      <c r="F3928" s="5" t="s">
        <v>853</v>
      </c>
      <c r="G3928" s="5" t="s">
        <v>3588</v>
      </c>
      <c r="H3928" s="51">
        <v>0</v>
      </c>
      <c r="I3928" s="22">
        <v>0</v>
      </c>
      <c r="J3928" s="22">
        <v>54.53</v>
      </c>
      <c r="K3928" s="22">
        <v>57.52</v>
      </c>
      <c r="L3928" s="47">
        <v>1000</v>
      </c>
      <c r="M3928" s="22">
        <v>0</v>
      </c>
      <c r="N3928" s="22">
        <v>0</v>
      </c>
    </row>
    <row r="3929" spans="1:14" hidden="1" x14ac:dyDescent="0.25">
      <c r="A3929" s="5" t="s">
        <v>6986</v>
      </c>
      <c r="B3929" s="5" t="s">
        <v>3592</v>
      </c>
      <c r="C3929" s="5" t="s">
        <v>849</v>
      </c>
      <c r="D3929" s="5" t="s">
        <v>3583</v>
      </c>
      <c r="E3929" s="5" t="s">
        <v>3584</v>
      </c>
      <c r="F3929" s="5" t="s">
        <v>853</v>
      </c>
      <c r="G3929" s="5" t="s">
        <v>3588</v>
      </c>
      <c r="H3929" s="51">
        <v>0</v>
      </c>
      <c r="I3929" s="22">
        <v>0</v>
      </c>
      <c r="J3929" s="22">
        <v>77.53</v>
      </c>
      <c r="K3929" s="22">
        <v>84.24</v>
      </c>
      <c r="L3929" s="47">
        <v>1000</v>
      </c>
      <c r="M3929" s="22">
        <v>0</v>
      </c>
      <c r="N3929" s="22">
        <v>0</v>
      </c>
    </row>
    <row r="3930" spans="1:14" x14ac:dyDescent="0.25">
      <c r="A3930" s="5" t="s">
        <v>6987</v>
      </c>
      <c r="B3930" s="5" t="s">
        <v>3590</v>
      </c>
      <c r="C3930" s="5" t="s">
        <v>849</v>
      </c>
      <c r="D3930" s="5" t="s">
        <v>3583</v>
      </c>
      <c r="E3930" s="5" t="s">
        <v>3584</v>
      </c>
      <c r="F3930" s="5" t="s">
        <v>853</v>
      </c>
      <c r="G3930" s="5" t="s">
        <v>3603</v>
      </c>
      <c r="H3930" s="51">
        <v>0</v>
      </c>
      <c r="I3930" s="22">
        <v>0</v>
      </c>
      <c r="J3930" s="22">
        <v>0</v>
      </c>
      <c r="K3930" s="22">
        <v>2801.06</v>
      </c>
      <c r="L3930" s="47">
        <v>1000</v>
      </c>
      <c r="M3930" s="22">
        <v>0</v>
      </c>
      <c r="N3930" s="22">
        <v>0</v>
      </c>
    </row>
    <row r="3931" spans="1:14" x14ac:dyDescent="0.25">
      <c r="A3931" s="5" t="s">
        <v>6988</v>
      </c>
      <c r="B3931" s="5" t="s">
        <v>3590</v>
      </c>
      <c r="C3931" s="5" t="s">
        <v>849</v>
      </c>
      <c r="D3931" s="5" t="s">
        <v>3583</v>
      </c>
      <c r="E3931" s="5" t="s">
        <v>3584</v>
      </c>
      <c r="F3931" s="5" t="s">
        <v>853</v>
      </c>
      <c r="G3931" s="5" t="s">
        <v>3603</v>
      </c>
      <c r="H3931" s="51">
        <v>0</v>
      </c>
      <c r="I3931" s="22">
        <v>0</v>
      </c>
      <c r="J3931" s="22">
        <v>0</v>
      </c>
      <c r="K3931" s="22">
        <v>1312.29</v>
      </c>
      <c r="L3931" s="47">
        <v>1000</v>
      </c>
      <c r="M3931" s="22">
        <v>0</v>
      </c>
      <c r="N3931" s="22">
        <v>0</v>
      </c>
    </row>
    <row r="3932" spans="1:14" hidden="1" x14ac:dyDescent="0.25">
      <c r="A3932" s="5" t="s">
        <v>6989</v>
      </c>
      <c r="B3932" s="5" t="s">
        <v>3586</v>
      </c>
      <c r="C3932" s="5" t="s">
        <v>849</v>
      </c>
      <c r="D3932" s="5" t="s">
        <v>3583</v>
      </c>
      <c r="E3932" s="5" t="s">
        <v>3584</v>
      </c>
      <c r="F3932" s="5" t="s">
        <v>853</v>
      </c>
      <c r="G3932" s="5" t="s">
        <v>3603</v>
      </c>
      <c r="H3932" s="51">
        <v>0</v>
      </c>
      <c r="I3932" s="22">
        <v>0</v>
      </c>
      <c r="J3932" s="22">
        <v>0</v>
      </c>
      <c r="K3932" s="22">
        <v>1691.06</v>
      </c>
      <c r="L3932" s="47">
        <v>1000</v>
      </c>
      <c r="M3932" s="22">
        <v>0</v>
      </c>
      <c r="N3932" s="22">
        <v>0</v>
      </c>
    </row>
    <row r="3933" spans="1:14" x14ac:dyDescent="0.25">
      <c r="A3933" s="5" t="s">
        <v>6990</v>
      </c>
      <c r="B3933" s="5" t="s">
        <v>3590</v>
      </c>
      <c r="C3933" s="5" t="s">
        <v>849</v>
      </c>
      <c r="D3933" s="5" t="s">
        <v>3583</v>
      </c>
      <c r="E3933" s="5" t="s">
        <v>3584</v>
      </c>
      <c r="F3933" s="5" t="s">
        <v>853</v>
      </c>
      <c r="G3933" s="5" t="s">
        <v>3588</v>
      </c>
      <c r="H3933" s="51">
        <v>0</v>
      </c>
      <c r="I3933" s="22">
        <v>0</v>
      </c>
      <c r="J3933" s="22">
        <v>72.66</v>
      </c>
      <c r="K3933" s="22">
        <v>76.64</v>
      </c>
      <c r="L3933" s="47">
        <v>1000</v>
      </c>
      <c r="M3933" s="22">
        <v>0</v>
      </c>
      <c r="N3933" s="22">
        <v>0</v>
      </c>
    </row>
    <row r="3934" spans="1:14" hidden="1" x14ac:dyDescent="0.25">
      <c r="A3934" s="5" t="s">
        <v>6990</v>
      </c>
      <c r="B3934" s="5" t="s">
        <v>3592</v>
      </c>
      <c r="C3934" s="5" t="s">
        <v>849</v>
      </c>
      <c r="D3934" s="5" t="s">
        <v>3583</v>
      </c>
      <c r="E3934" s="5" t="s">
        <v>3584</v>
      </c>
      <c r="F3934" s="5" t="s">
        <v>853</v>
      </c>
      <c r="G3934" s="5" t="s">
        <v>3588</v>
      </c>
      <c r="H3934" s="51">
        <v>0</v>
      </c>
      <c r="I3934" s="22">
        <v>0</v>
      </c>
      <c r="J3934" s="22">
        <v>77.69</v>
      </c>
      <c r="K3934" s="22">
        <v>84.4</v>
      </c>
      <c r="L3934" s="47">
        <v>1000</v>
      </c>
      <c r="M3934" s="22">
        <v>0</v>
      </c>
      <c r="N3934" s="22">
        <v>0</v>
      </c>
    </row>
    <row r="3935" spans="1:14" hidden="1" x14ac:dyDescent="0.25">
      <c r="A3935" s="5" t="s">
        <v>6991</v>
      </c>
      <c r="B3935" s="5" t="s">
        <v>3586</v>
      </c>
      <c r="C3935" s="5" t="s">
        <v>849</v>
      </c>
      <c r="D3935" s="5" t="s">
        <v>3583</v>
      </c>
      <c r="E3935" s="5" t="s">
        <v>3584</v>
      </c>
      <c r="F3935" s="5" t="s">
        <v>853</v>
      </c>
      <c r="G3935" s="5" t="s">
        <v>3603</v>
      </c>
      <c r="H3935" s="51">
        <v>0</v>
      </c>
      <c r="I3935" s="22">
        <v>0</v>
      </c>
      <c r="J3935" s="22">
        <v>0</v>
      </c>
      <c r="K3935" s="22">
        <v>887.84</v>
      </c>
      <c r="L3935" s="47">
        <v>1000</v>
      </c>
      <c r="M3935" s="22">
        <v>0</v>
      </c>
      <c r="N3935" s="22">
        <v>0</v>
      </c>
    </row>
    <row r="3936" spans="1:14" hidden="1" x14ac:dyDescent="0.25">
      <c r="A3936" s="5" t="s">
        <v>6992</v>
      </c>
      <c r="B3936" s="5" t="s">
        <v>3586</v>
      </c>
      <c r="C3936" s="5" t="s">
        <v>849</v>
      </c>
      <c r="D3936" s="5" t="s">
        <v>3583</v>
      </c>
      <c r="E3936" s="5" t="s">
        <v>3584</v>
      </c>
      <c r="F3936" s="5" t="s">
        <v>853</v>
      </c>
      <c r="G3936" s="5" t="s">
        <v>3603</v>
      </c>
      <c r="H3936" s="51">
        <v>0</v>
      </c>
      <c r="I3936" s="22">
        <v>0</v>
      </c>
      <c r="J3936" s="22">
        <v>0</v>
      </c>
      <c r="K3936" s="22">
        <v>2608.0300000000002</v>
      </c>
      <c r="L3936" s="47">
        <v>1000</v>
      </c>
      <c r="M3936" s="22">
        <v>0</v>
      </c>
      <c r="N3936" s="22">
        <v>0</v>
      </c>
    </row>
    <row r="3937" spans="1:14" x14ac:dyDescent="0.25">
      <c r="A3937" s="5" t="s">
        <v>6993</v>
      </c>
      <c r="B3937" s="5" t="s">
        <v>3590</v>
      </c>
      <c r="C3937" s="5" t="s">
        <v>849</v>
      </c>
      <c r="D3937" s="5" t="s">
        <v>3583</v>
      </c>
      <c r="E3937" s="5" t="s">
        <v>3584</v>
      </c>
      <c r="F3937" s="5" t="s">
        <v>853</v>
      </c>
      <c r="G3937" s="5" t="s">
        <v>3603</v>
      </c>
      <c r="H3937" s="51">
        <v>0</v>
      </c>
      <c r="I3937" s="22">
        <v>0</v>
      </c>
      <c r="J3937" s="22">
        <v>0</v>
      </c>
      <c r="K3937" s="22">
        <v>268.17</v>
      </c>
      <c r="L3937" s="47">
        <v>1000</v>
      </c>
      <c r="M3937" s="22">
        <v>0</v>
      </c>
      <c r="N3937" s="22">
        <v>0</v>
      </c>
    </row>
    <row r="3938" spans="1:14" x14ac:dyDescent="0.25">
      <c r="A3938" s="5" t="s">
        <v>6994</v>
      </c>
      <c r="B3938" s="5" t="s">
        <v>3590</v>
      </c>
      <c r="C3938" s="5" t="s">
        <v>849</v>
      </c>
      <c r="D3938" s="5" t="s">
        <v>3583</v>
      </c>
      <c r="E3938" s="5" t="s">
        <v>3584</v>
      </c>
      <c r="F3938" s="5" t="s">
        <v>853</v>
      </c>
      <c r="G3938" s="5" t="s">
        <v>3588</v>
      </c>
      <c r="H3938" s="51">
        <v>0</v>
      </c>
      <c r="I3938" s="22">
        <v>0</v>
      </c>
      <c r="J3938" s="22">
        <v>152.59</v>
      </c>
      <c r="K3938" s="22">
        <v>139.87</v>
      </c>
      <c r="L3938" s="47">
        <v>1000</v>
      </c>
      <c r="M3938" s="22">
        <v>0</v>
      </c>
      <c r="N3938" s="22">
        <v>0</v>
      </c>
    </row>
    <row r="3939" spans="1:14" x14ac:dyDescent="0.25">
      <c r="A3939" s="5" t="s">
        <v>6995</v>
      </c>
      <c r="B3939" s="5" t="s">
        <v>3590</v>
      </c>
      <c r="C3939" s="5" t="s">
        <v>849</v>
      </c>
      <c r="D3939" s="5" t="s">
        <v>3583</v>
      </c>
      <c r="E3939" s="5" t="s">
        <v>3584</v>
      </c>
      <c r="F3939" s="5" t="s">
        <v>853</v>
      </c>
      <c r="G3939" s="5" t="s">
        <v>3588</v>
      </c>
      <c r="H3939" s="51">
        <v>0</v>
      </c>
      <c r="I3939" s="22">
        <v>0</v>
      </c>
      <c r="J3939" s="22">
        <v>25.17</v>
      </c>
      <c r="K3939" s="22">
        <v>27.35</v>
      </c>
      <c r="L3939" s="47">
        <v>1000</v>
      </c>
      <c r="M3939" s="22">
        <v>0</v>
      </c>
      <c r="N3939" s="22">
        <v>0</v>
      </c>
    </row>
    <row r="3940" spans="1:14" x14ac:dyDescent="0.25">
      <c r="A3940" s="5" t="s">
        <v>6996</v>
      </c>
      <c r="B3940" s="5" t="s">
        <v>3590</v>
      </c>
      <c r="C3940" s="5" t="s">
        <v>849</v>
      </c>
      <c r="D3940" s="5" t="s">
        <v>3583</v>
      </c>
      <c r="E3940" s="5" t="s">
        <v>3584</v>
      </c>
      <c r="F3940" s="5" t="s">
        <v>853</v>
      </c>
      <c r="G3940" s="5" t="s">
        <v>3603</v>
      </c>
      <c r="H3940" s="51">
        <v>0</v>
      </c>
      <c r="I3940" s="22">
        <v>0</v>
      </c>
      <c r="J3940" s="22">
        <v>0</v>
      </c>
      <c r="K3940" s="22">
        <v>920.21</v>
      </c>
      <c r="L3940" s="47">
        <v>1000</v>
      </c>
      <c r="M3940" s="22">
        <v>0</v>
      </c>
      <c r="N3940" s="22">
        <v>0</v>
      </c>
    </row>
    <row r="3941" spans="1:14" x14ac:dyDescent="0.25">
      <c r="A3941" s="5" t="s">
        <v>6997</v>
      </c>
      <c r="B3941" s="5" t="s">
        <v>3590</v>
      </c>
      <c r="C3941" s="5" t="s">
        <v>849</v>
      </c>
      <c r="D3941" s="5" t="s">
        <v>3583</v>
      </c>
      <c r="E3941" s="5" t="s">
        <v>3584</v>
      </c>
      <c r="F3941" s="5" t="s">
        <v>853</v>
      </c>
      <c r="G3941" s="5" t="s">
        <v>3603</v>
      </c>
      <c r="H3941" s="51">
        <v>0</v>
      </c>
      <c r="I3941" s="22">
        <v>0</v>
      </c>
      <c r="J3941" s="22">
        <v>0</v>
      </c>
      <c r="K3941" s="22">
        <v>1346.23</v>
      </c>
      <c r="L3941" s="47">
        <v>1000</v>
      </c>
      <c r="M3941" s="22">
        <v>0</v>
      </c>
      <c r="N3941" s="22">
        <v>0</v>
      </c>
    </row>
    <row r="3942" spans="1:14" x14ac:dyDescent="0.25">
      <c r="A3942" s="5" t="s">
        <v>6998</v>
      </c>
      <c r="B3942" s="5" t="s">
        <v>3590</v>
      </c>
      <c r="C3942" s="5" t="s">
        <v>849</v>
      </c>
      <c r="D3942" s="5" t="s">
        <v>3583</v>
      </c>
      <c r="E3942" s="5" t="s">
        <v>3584</v>
      </c>
      <c r="F3942" s="5" t="s">
        <v>853</v>
      </c>
      <c r="G3942" s="5" t="s">
        <v>3603</v>
      </c>
      <c r="H3942" s="51">
        <v>0</v>
      </c>
      <c r="I3942" s="22">
        <v>0</v>
      </c>
      <c r="J3942" s="22">
        <v>0</v>
      </c>
      <c r="K3942" s="22">
        <v>1235.98</v>
      </c>
      <c r="L3942" s="47">
        <v>1000</v>
      </c>
      <c r="M3942" s="22">
        <v>0</v>
      </c>
      <c r="N3942" s="22">
        <v>0</v>
      </c>
    </row>
    <row r="3943" spans="1:14" x14ac:dyDescent="0.25">
      <c r="A3943" s="5" t="s">
        <v>6999</v>
      </c>
      <c r="B3943" s="5" t="s">
        <v>3590</v>
      </c>
      <c r="C3943" s="5" t="s">
        <v>849</v>
      </c>
      <c r="D3943" s="5" t="s">
        <v>3583</v>
      </c>
      <c r="E3943" s="5" t="s">
        <v>3584</v>
      </c>
      <c r="F3943" s="5" t="s">
        <v>853</v>
      </c>
      <c r="G3943" s="5" t="s">
        <v>3588</v>
      </c>
      <c r="H3943" s="51">
        <v>0</v>
      </c>
      <c r="I3943" s="22">
        <v>0</v>
      </c>
      <c r="J3943" s="22">
        <v>334.89</v>
      </c>
      <c r="K3943" s="22">
        <v>342.93</v>
      </c>
      <c r="L3943" s="47">
        <v>1000</v>
      </c>
      <c r="M3943" s="22">
        <v>0</v>
      </c>
      <c r="N3943" s="22">
        <v>0</v>
      </c>
    </row>
    <row r="3944" spans="1:14" x14ac:dyDescent="0.25">
      <c r="A3944" s="5" t="s">
        <v>7000</v>
      </c>
      <c r="B3944" s="5" t="s">
        <v>3590</v>
      </c>
      <c r="C3944" s="5" t="s">
        <v>849</v>
      </c>
      <c r="D3944" s="5" t="s">
        <v>3583</v>
      </c>
      <c r="E3944" s="5" t="s">
        <v>3584</v>
      </c>
      <c r="F3944" s="5" t="s">
        <v>853</v>
      </c>
      <c r="G3944" s="5" t="s">
        <v>3588</v>
      </c>
      <c r="H3944" s="51">
        <v>0</v>
      </c>
      <c r="I3944" s="22">
        <v>0</v>
      </c>
      <c r="J3944" s="22">
        <v>287.11</v>
      </c>
      <c r="K3944" s="22">
        <v>311.89999999999998</v>
      </c>
      <c r="L3944" s="47">
        <v>1000</v>
      </c>
      <c r="M3944" s="22">
        <v>0</v>
      </c>
      <c r="N3944" s="22">
        <v>0</v>
      </c>
    </row>
    <row r="3945" spans="1:14" x14ac:dyDescent="0.25">
      <c r="A3945" s="5" t="s">
        <v>7001</v>
      </c>
      <c r="B3945" s="5" t="s">
        <v>3590</v>
      </c>
      <c r="C3945" s="5" t="s">
        <v>849</v>
      </c>
      <c r="D3945" s="5" t="s">
        <v>3583</v>
      </c>
      <c r="E3945" s="5" t="s">
        <v>3584</v>
      </c>
      <c r="F3945" s="5" t="s">
        <v>853</v>
      </c>
      <c r="G3945" s="5" t="s">
        <v>3588</v>
      </c>
      <c r="H3945" s="51">
        <v>0</v>
      </c>
      <c r="I3945" s="22">
        <v>0</v>
      </c>
      <c r="J3945" s="22">
        <v>155.5</v>
      </c>
      <c r="K3945" s="22">
        <v>168.94</v>
      </c>
      <c r="L3945" s="47">
        <v>1000</v>
      </c>
      <c r="M3945" s="22">
        <v>0</v>
      </c>
      <c r="N3945" s="22">
        <v>0</v>
      </c>
    </row>
    <row r="3946" spans="1:14" x14ac:dyDescent="0.25">
      <c r="A3946" s="5" t="s">
        <v>7002</v>
      </c>
      <c r="B3946" s="5" t="s">
        <v>3590</v>
      </c>
      <c r="C3946" s="5" t="s">
        <v>849</v>
      </c>
      <c r="D3946" s="5" t="s">
        <v>3583</v>
      </c>
      <c r="E3946" s="5" t="s">
        <v>3584</v>
      </c>
      <c r="F3946" s="5" t="s">
        <v>853</v>
      </c>
      <c r="G3946" s="5" t="s">
        <v>3588</v>
      </c>
      <c r="H3946" s="51">
        <v>0</v>
      </c>
      <c r="I3946" s="22">
        <v>0</v>
      </c>
      <c r="J3946" s="22">
        <v>148.55000000000001</v>
      </c>
      <c r="K3946" s="22">
        <v>161.38</v>
      </c>
      <c r="L3946" s="47">
        <v>1000</v>
      </c>
      <c r="M3946" s="22">
        <v>0</v>
      </c>
      <c r="N3946" s="22">
        <v>0</v>
      </c>
    </row>
    <row r="3947" spans="1:14" x14ac:dyDescent="0.25">
      <c r="A3947" s="5" t="s">
        <v>7003</v>
      </c>
      <c r="B3947" s="5" t="s">
        <v>3590</v>
      </c>
      <c r="C3947" s="5" t="s">
        <v>849</v>
      </c>
      <c r="D3947" s="5" t="s">
        <v>3583</v>
      </c>
      <c r="E3947" s="5" t="s">
        <v>3584</v>
      </c>
      <c r="F3947" s="5" t="s">
        <v>853</v>
      </c>
      <c r="G3947" s="5" t="s">
        <v>3588</v>
      </c>
      <c r="H3947" s="51">
        <v>0</v>
      </c>
      <c r="I3947" s="22">
        <v>0</v>
      </c>
      <c r="J3947" s="22">
        <v>279.92</v>
      </c>
      <c r="K3947" s="22">
        <v>304.10000000000002</v>
      </c>
      <c r="L3947" s="47">
        <v>1000</v>
      </c>
      <c r="M3947" s="22">
        <v>0</v>
      </c>
      <c r="N3947" s="22">
        <v>0</v>
      </c>
    </row>
    <row r="3948" spans="1:14" x14ac:dyDescent="0.25">
      <c r="A3948" s="5" t="s">
        <v>7004</v>
      </c>
      <c r="B3948" s="5" t="s">
        <v>3590</v>
      </c>
      <c r="C3948" s="5" t="s">
        <v>849</v>
      </c>
      <c r="D3948" s="5" t="s">
        <v>3583</v>
      </c>
      <c r="E3948" s="5" t="s">
        <v>3584</v>
      </c>
      <c r="F3948" s="5" t="s">
        <v>853</v>
      </c>
      <c r="G3948" s="5" t="s">
        <v>3588</v>
      </c>
      <c r="H3948" s="51">
        <v>0</v>
      </c>
      <c r="I3948" s="22">
        <v>0</v>
      </c>
      <c r="J3948" s="22">
        <v>126.86</v>
      </c>
      <c r="K3948" s="22">
        <v>137.82</v>
      </c>
      <c r="L3948" s="47">
        <v>1000</v>
      </c>
      <c r="M3948" s="22">
        <v>0</v>
      </c>
      <c r="N3948" s="22">
        <v>0</v>
      </c>
    </row>
    <row r="3949" spans="1:14" hidden="1" x14ac:dyDescent="0.25">
      <c r="A3949" s="5" t="s">
        <v>7005</v>
      </c>
      <c r="B3949" s="5" t="s">
        <v>3586</v>
      </c>
      <c r="C3949" s="5" t="s">
        <v>849</v>
      </c>
      <c r="D3949" s="5" t="s">
        <v>3583</v>
      </c>
      <c r="E3949" s="5" t="s">
        <v>3584</v>
      </c>
      <c r="F3949" s="5" t="s">
        <v>853</v>
      </c>
      <c r="G3949" s="5" t="s">
        <v>3603</v>
      </c>
      <c r="H3949" s="51">
        <v>0</v>
      </c>
      <c r="I3949" s="22">
        <v>0</v>
      </c>
      <c r="J3949" s="22">
        <v>0</v>
      </c>
      <c r="K3949" s="22">
        <v>940.05</v>
      </c>
      <c r="L3949" s="47">
        <v>1000</v>
      </c>
      <c r="M3949" s="22">
        <v>0</v>
      </c>
      <c r="N3949" s="22">
        <v>0</v>
      </c>
    </row>
    <row r="3950" spans="1:14" hidden="1" x14ac:dyDescent="0.25">
      <c r="A3950" s="5" t="s">
        <v>7006</v>
      </c>
      <c r="B3950" s="5" t="s">
        <v>3586</v>
      </c>
      <c r="C3950" s="5" t="s">
        <v>849</v>
      </c>
      <c r="D3950" s="5" t="s">
        <v>3583</v>
      </c>
      <c r="E3950" s="5" t="s">
        <v>3584</v>
      </c>
      <c r="F3950" s="5" t="s">
        <v>853</v>
      </c>
      <c r="G3950" s="5" t="s">
        <v>3603</v>
      </c>
      <c r="H3950" s="51">
        <v>0</v>
      </c>
      <c r="I3950" s="22">
        <v>0</v>
      </c>
      <c r="J3950" s="22">
        <v>0</v>
      </c>
      <c r="K3950" s="22">
        <v>1795.59</v>
      </c>
      <c r="L3950" s="47">
        <v>1000</v>
      </c>
      <c r="M3950" s="22">
        <v>0</v>
      </c>
      <c r="N3950" s="22">
        <v>0</v>
      </c>
    </row>
    <row r="3951" spans="1:14" hidden="1" x14ac:dyDescent="0.25">
      <c r="A3951" s="5" t="s">
        <v>7007</v>
      </c>
      <c r="B3951" s="5" t="s">
        <v>3586</v>
      </c>
      <c r="C3951" s="5" t="s">
        <v>849</v>
      </c>
      <c r="D3951" s="5" t="s">
        <v>3583</v>
      </c>
      <c r="E3951" s="5" t="s">
        <v>3584</v>
      </c>
      <c r="F3951" s="5" t="s">
        <v>853</v>
      </c>
      <c r="G3951" s="5" t="s">
        <v>3603</v>
      </c>
      <c r="H3951" s="51">
        <v>0</v>
      </c>
      <c r="I3951" s="22">
        <v>0</v>
      </c>
      <c r="J3951" s="22">
        <v>0</v>
      </c>
      <c r="K3951" s="22">
        <v>3685.59</v>
      </c>
      <c r="L3951" s="47">
        <v>1000</v>
      </c>
      <c r="M3951" s="22">
        <v>0</v>
      </c>
      <c r="N3951" s="22">
        <v>0</v>
      </c>
    </row>
    <row r="3952" spans="1:14" hidden="1" x14ac:dyDescent="0.25">
      <c r="A3952" s="5" t="s">
        <v>7008</v>
      </c>
      <c r="B3952" s="5" t="s">
        <v>3592</v>
      </c>
      <c r="C3952" s="5" t="s">
        <v>849</v>
      </c>
      <c r="D3952" s="5" t="s">
        <v>3583</v>
      </c>
      <c r="E3952" s="5" t="s">
        <v>3584</v>
      </c>
      <c r="F3952" s="5" t="s">
        <v>853</v>
      </c>
      <c r="G3952" s="5" t="s">
        <v>3588</v>
      </c>
      <c r="H3952" s="51">
        <v>0</v>
      </c>
      <c r="I3952" s="22">
        <v>0</v>
      </c>
      <c r="J3952" s="22">
        <v>44.84</v>
      </c>
      <c r="K3952" s="22">
        <v>48.72</v>
      </c>
      <c r="L3952" s="47">
        <v>1000</v>
      </c>
      <c r="M3952" s="22">
        <v>0</v>
      </c>
      <c r="N3952" s="22">
        <v>0</v>
      </c>
    </row>
    <row r="3953" spans="1:14" hidden="1" x14ac:dyDescent="0.25">
      <c r="A3953" s="5" t="s">
        <v>7009</v>
      </c>
      <c r="B3953" s="5" t="s">
        <v>3592</v>
      </c>
      <c r="C3953" s="5" t="s">
        <v>849</v>
      </c>
      <c r="D3953" s="5" t="s">
        <v>3583</v>
      </c>
      <c r="E3953" s="5" t="s">
        <v>3584</v>
      </c>
      <c r="F3953" s="5" t="s">
        <v>853</v>
      </c>
      <c r="G3953" s="5" t="s">
        <v>3588</v>
      </c>
      <c r="H3953" s="51">
        <v>0</v>
      </c>
      <c r="I3953" s="22">
        <v>0</v>
      </c>
      <c r="J3953" s="22">
        <v>46.29</v>
      </c>
      <c r="K3953" s="22">
        <v>49.89</v>
      </c>
      <c r="L3953" s="47">
        <v>1000</v>
      </c>
      <c r="M3953" s="22">
        <v>0</v>
      </c>
      <c r="N3953" s="22">
        <v>0</v>
      </c>
    </row>
    <row r="3954" spans="1:14" x14ac:dyDescent="0.25">
      <c r="A3954" s="5" t="s">
        <v>7010</v>
      </c>
      <c r="B3954" s="5" t="s">
        <v>3590</v>
      </c>
      <c r="C3954" s="5" t="s">
        <v>849</v>
      </c>
      <c r="D3954" s="5" t="s">
        <v>3583</v>
      </c>
      <c r="E3954" s="5" t="s">
        <v>3584</v>
      </c>
      <c r="F3954" s="5" t="s">
        <v>853</v>
      </c>
      <c r="G3954" s="5" t="s">
        <v>3603</v>
      </c>
      <c r="H3954" s="51">
        <v>0</v>
      </c>
      <c r="I3954" s="22">
        <v>0</v>
      </c>
      <c r="J3954" s="22">
        <v>0</v>
      </c>
      <c r="K3954" s="22">
        <v>5890.68</v>
      </c>
      <c r="L3954" s="47">
        <v>1000</v>
      </c>
      <c r="M3954" s="22">
        <v>0</v>
      </c>
      <c r="N3954" s="22">
        <v>0</v>
      </c>
    </row>
    <row r="3955" spans="1:14" x14ac:dyDescent="0.25">
      <c r="A3955" s="5" t="s">
        <v>7011</v>
      </c>
      <c r="B3955" s="5" t="s">
        <v>3590</v>
      </c>
      <c r="C3955" s="5" t="s">
        <v>849</v>
      </c>
      <c r="D3955" s="5" t="s">
        <v>3583</v>
      </c>
      <c r="E3955" s="5" t="s">
        <v>3584</v>
      </c>
      <c r="F3955" s="5" t="s">
        <v>853</v>
      </c>
      <c r="G3955" s="5" t="s">
        <v>3603</v>
      </c>
      <c r="H3955" s="51">
        <v>0</v>
      </c>
      <c r="I3955" s="22">
        <v>0</v>
      </c>
      <c r="J3955" s="22">
        <v>0</v>
      </c>
      <c r="K3955" s="22">
        <v>5113.71</v>
      </c>
      <c r="L3955" s="47">
        <v>1000</v>
      </c>
      <c r="M3955" s="22">
        <v>0</v>
      </c>
      <c r="N3955" s="22">
        <v>0</v>
      </c>
    </row>
    <row r="3956" spans="1:14" x14ac:dyDescent="0.25">
      <c r="A3956" s="5" t="s">
        <v>7012</v>
      </c>
      <c r="B3956" s="5" t="s">
        <v>3590</v>
      </c>
      <c r="C3956" s="5" t="s">
        <v>849</v>
      </c>
      <c r="D3956" s="5" t="s">
        <v>3583</v>
      </c>
      <c r="E3956" s="5" t="s">
        <v>3584</v>
      </c>
      <c r="F3956" s="5" t="s">
        <v>853</v>
      </c>
      <c r="G3956" s="5" t="s">
        <v>3603</v>
      </c>
      <c r="H3956" s="51">
        <v>0</v>
      </c>
      <c r="I3956" s="22">
        <v>0</v>
      </c>
      <c r="J3956" s="22">
        <v>0</v>
      </c>
      <c r="K3956" s="22">
        <v>4997.51</v>
      </c>
      <c r="L3956" s="47">
        <v>1000</v>
      </c>
      <c r="M3956" s="22">
        <v>0</v>
      </c>
      <c r="N3956" s="22">
        <v>0</v>
      </c>
    </row>
    <row r="3957" spans="1:14" x14ac:dyDescent="0.25">
      <c r="A3957" s="5" t="s">
        <v>7013</v>
      </c>
      <c r="B3957" s="5" t="s">
        <v>3590</v>
      </c>
      <c r="C3957" s="5" t="s">
        <v>849</v>
      </c>
      <c r="D3957" s="5" t="s">
        <v>3583</v>
      </c>
      <c r="E3957" s="5" t="s">
        <v>3584</v>
      </c>
      <c r="F3957" s="5" t="s">
        <v>853</v>
      </c>
      <c r="G3957" s="5" t="s">
        <v>3603</v>
      </c>
      <c r="H3957" s="51">
        <v>0</v>
      </c>
      <c r="I3957" s="22">
        <v>0</v>
      </c>
      <c r="J3957" s="22">
        <v>0</v>
      </c>
      <c r="K3957" s="22">
        <v>1668.37</v>
      </c>
      <c r="L3957" s="47">
        <v>1000</v>
      </c>
      <c r="M3957" s="22">
        <v>0</v>
      </c>
      <c r="N3957" s="22">
        <v>0</v>
      </c>
    </row>
    <row r="3958" spans="1:14" x14ac:dyDescent="0.25">
      <c r="A3958" s="5" t="s">
        <v>7014</v>
      </c>
      <c r="B3958" s="5" t="s">
        <v>3590</v>
      </c>
      <c r="C3958" s="5" t="s">
        <v>849</v>
      </c>
      <c r="D3958" s="5" t="s">
        <v>3583</v>
      </c>
      <c r="E3958" s="5" t="s">
        <v>3584</v>
      </c>
      <c r="F3958" s="5" t="s">
        <v>853</v>
      </c>
      <c r="G3958" s="5" t="s">
        <v>3603</v>
      </c>
      <c r="H3958" s="51">
        <v>0</v>
      </c>
      <c r="I3958" s="22">
        <v>0</v>
      </c>
      <c r="J3958" s="22">
        <v>0</v>
      </c>
      <c r="K3958" s="22">
        <v>587.63</v>
      </c>
      <c r="L3958" s="47">
        <v>1000</v>
      </c>
      <c r="M3958" s="22">
        <v>0</v>
      </c>
      <c r="N3958" s="22">
        <v>0</v>
      </c>
    </row>
    <row r="3959" spans="1:14" x14ac:dyDescent="0.25">
      <c r="A3959" s="5" t="s">
        <v>7015</v>
      </c>
      <c r="B3959" s="5" t="s">
        <v>3590</v>
      </c>
      <c r="C3959" s="5" t="s">
        <v>849</v>
      </c>
      <c r="D3959" s="5" t="s">
        <v>3583</v>
      </c>
      <c r="E3959" s="5" t="s">
        <v>3584</v>
      </c>
      <c r="F3959" s="5" t="s">
        <v>853</v>
      </c>
      <c r="G3959" s="5" t="s">
        <v>3603</v>
      </c>
      <c r="H3959" s="51">
        <v>0</v>
      </c>
      <c r="I3959" s="22">
        <v>0</v>
      </c>
      <c r="J3959" s="22">
        <v>0</v>
      </c>
      <c r="K3959" s="22">
        <v>486.24</v>
      </c>
      <c r="L3959" s="47">
        <v>1000</v>
      </c>
      <c r="M3959" s="22">
        <v>0</v>
      </c>
      <c r="N3959" s="22">
        <v>0</v>
      </c>
    </row>
    <row r="3960" spans="1:14" x14ac:dyDescent="0.25">
      <c r="A3960" s="5" t="s">
        <v>7016</v>
      </c>
      <c r="B3960" s="5" t="s">
        <v>3590</v>
      </c>
      <c r="C3960" s="5" t="s">
        <v>849</v>
      </c>
      <c r="D3960" s="5" t="s">
        <v>3583</v>
      </c>
      <c r="E3960" s="5" t="s">
        <v>3584</v>
      </c>
      <c r="F3960" s="5" t="s">
        <v>853</v>
      </c>
      <c r="G3960" s="5" t="s">
        <v>3603</v>
      </c>
      <c r="H3960" s="51">
        <v>0</v>
      </c>
      <c r="I3960" s="22">
        <v>0</v>
      </c>
      <c r="J3960" s="22">
        <v>0</v>
      </c>
      <c r="K3960" s="22">
        <v>714.34</v>
      </c>
      <c r="L3960" s="47">
        <v>1000</v>
      </c>
      <c r="M3960" s="22">
        <v>0</v>
      </c>
      <c r="N3960" s="22">
        <v>0</v>
      </c>
    </row>
    <row r="3961" spans="1:14" x14ac:dyDescent="0.25">
      <c r="A3961" s="5" t="s">
        <v>7017</v>
      </c>
      <c r="B3961" s="5" t="s">
        <v>3590</v>
      </c>
      <c r="C3961" s="5" t="s">
        <v>849</v>
      </c>
      <c r="D3961" s="5" t="s">
        <v>3583</v>
      </c>
      <c r="E3961" s="5" t="s">
        <v>3584</v>
      </c>
      <c r="F3961" s="5" t="s">
        <v>853</v>
      </c>
      <c r="G3961" s="5" t="s">
        <v>3603</v>
      </c>
      <c r="H3961" s="51">
        <v>0</v>
      </c>
      <c r="I3961" s="22">
        <v>0</v>
      </c>
      <c r="J3961" s="22">
        <v>0</v>
      </c>
      <c r="K3961" s="22">
        <v>108.38</v>
      </c>
      <c r="L3961" s="47">
        <v>1000</v>
      </c>
      <c r="M3961" s="22">
        <v>0</v>
      </c>
      <c r="N3961" s="22">
        <v>0</v>
      </c>
    </row>
    <row r="3962" spans="1:14" x14ac:dyDescent="0.25">
      <c r="A3962" s="5" t="s">
        <v>7018</v>
      </c>
      <c r="B3962" s="5" t="s">
        <v>3590</v>
      </c>
      <c r="C3962" s="5" t="s">
        <v>849</v>
      </c>
      <c r="D3962" s="5" t="s">
        <v>3583</v>
      </c>
      <c r="E3962" s="5" t="s">
        <v>3584</v>
      </c>
      <c r="F3962" s="5" t="s">
        <v>853</v>
      </c>
      <c r="G3962" s="5" t="s">
        <v>3588</v>
      </c>
      <c r="H3962" s="51">
        <v>0</v>
      </c>
      <c r="I3962" s="22">
        <v>0</v>
      </c>
      <c r="J3962" s="22">
        <v>19.14</v>
      </c>
      <c r="K3962" s="22">
        <v>20.79</v>
      </c>
      <c r="L3962" s="47">
        <v>1000</v>
      </c>
      <c r="M3962" s="22">
        <v>0</v>
      </c>
      <c r="N3962" s="22">
        <v>0</v>
      </c>
    </row>
    <row r="3963" spans="1:14" x14ac:dyDescent="0.25">
      <c r="A3963" s="5" t="s">
        <v>7019</v>
      </c>
      <c r="B3963" s="5" t="s">
        <v>3590</v>
      </c>
      <c r="C3963" s="5" t="s">
        <v>849</v>
      </c>
      <c r="D3963" s="5" t="s">
        <v>3583</v>
      </c>
      <c r="E3963" s="5" t="s">
        <v>3584</v>
      </c>
      <c r="F3963" s="5" t="s">
        <v>853</v>
      </c>
      <c r="G3963" s="5" t="s">
        <v>3588</v>
      </c>
      <c r="H3963" s="51">
        <v>0</v>
      </c>
      <c r="I3963" s="22">
        <v>0</v>
      </c>
      <c r="J3963" s="22">
        <v>219.53</v>
      </c>
      <c r="K3963" s="22">
        <v>238.49</v>
      </c>
      <c r="L3963" s="47">
        <v>1000</v>
      </c>
      <c r="M3963" s="22">
        <v>0</v>
      </c>
      <c r="N3963" s="22">
        <v>0</v>
      </c>
    </row>
    <row r="3964" spans="1:14" x14ac:dyDescent="0.25">
      <c r="A3964" s="5" t="s">
        <v>7020</v>
      </c>
      <c r="B3964" s="5" t="s">
        <v>3590</v>
      </c>
      <c r="C3964" s="5" t="s">
        <v>849</v>
      </c>
      <c r="D3964" s="5" t="s">
        <v>3583</v>
      </c>
      <c r="E3964" s="5" t="s">
        <v>3584</v>
      </c>
      <c r="F3964" s="5" t="s">
        <v>853</v>
      </c>
      <c r="G3964" s="5" t="s">
        <v>3588</v>
      </c>
      <c r="H3964" s="51">
        <v>0</v>
      </c>
      <c r="I3964" s="22">
        <v>0</v>
      </c>
      <c r="J3964" s="22">
        <v>219.83</v>
      </c>
      <c r="K3964" s="22">
        <v>238.81</v>
      </c>
      <c r="L3964" s="47">
        <v>1000</v>
      </c>
      <c r="M3964" s="22">
        <v>0</v>
      </c>
      <c r="N3964" s="22">
        <v>0</v>
      </c>
    </row>
    <row r="3965" spans="1:14" x14ac:dyDescent="0.25">
      <c r="A3965" s="5" t="s">
        <v>7021</v>
      </c>
      <c r="B3965" s="5" t="s">
        <v>3590</v>
      </c>
      <c r="C3965" s="5" t="s">
        <v>849</v>
      </c>
      <c r="D3965" s="5" t="s">
        <v>3583</v>
      </c>
      <c r="E3965" s="5" t="s">
        <v>3584</v>
      </c>
      <c r="F3965" s="5" t="s">
        <v>853</v>
      </c>
      <c r="G3965" s="5" t="s">
        <v>3588</v>
      </c>
      <c r="H3965" s="51">
        <v>0</v>
      </c>
      <c r="I3965" s="22">
        <v>0</v>
      </c>
      <c r="J3965" s="22">
        <v>151.09</v>
      </c>
      <c r="K3965" s="22">
        <v>154.72</v>
      </c>
      <c r="L3965" s="47">
        <v>1000</v>
      </c>
      <c r="M3965" s="22">
        <v>0</v>
      </c>
      <c r="N3965" s="22">
        <v>0</v>
      </c>
    </row>
    <row r="3966" spans="1:14" x14ac:dyDescent="0.25">
      <c r="A3966" s="5" t="s">
        <v>7022</v>
      </c>
      <c r="B3966" s="5" t="s">
        <v>3590</v>
      </c>
      <c r="C3966" s="5" t="s">
        <v>849</v>
      </c>
      <c r="D3966" s="5" t="s">
        <v>3583</v>
      </c>
      <c r="E3966" s="5" t="s">
        <v>3584</v>
      </c>
      <c r="F3966" s="5" t="s">
        <v>853</v>
      </c>
      <c r="G3966" s="5" t="s">
        <v>3588</v>
      </c>
      <c r="H3966" s="51">
        <v>0</v>
      </c>
      <c r="I3966" s="22">
        <v>0</v>
      </c>
      <c r="J3966" s="22">
        <v>236.39</v>
      </c>
      <c r="K3966" s="22">
        <v>256.8</v>
      </c>
      <c r="L3966" s="47">
        <v>1000</v>
      </c>
      <c r="M3966" s="22">
        <v>0</v>
      </c>
      <c r="N3966" s="22">
        <v>0</v>
      </c>
    </row>
    <row r="3967" spans="1:14" x14ac:dyDescent="0.25">
      <c r="A3967" s="5" t="s">
        <v>7023</v>
      </c>
      <c r="B3967" s="5" t="s">
        <v>3590</v>
      </c>
      <c r="C3967" s="5" t="s">
        <v>849</v>
      </c>
      <c r="D3967" s="5" t="s">
        <v>3583</v>
      </c>
      <c r="E3967" s="5" t="s">
        <v>3584</v>
      </c>
      <c r="F3967" s="5" t="s">
        <v>853</v>
      </c>
      <c r="G3967" s="5" t="s">
        <v>3588</v>
      </c>
      <c r="H3967" s="51">
        <v>0</v>
      </c>
      <c r="I3967" s="22">
        <v>0</v>
      </c>
      <c r="J3967" s="22">
        <v>104.37</v>
      </c>
      <c r="K3967" s="22">
        <v>113.39</v>
      </c>
      <c r="L3967" s="47">
        <v>1000</v>
      </c>
      <c r="M3967" s="22">
        <v>0</v>
      </c>
      <c r="N3967" s="22">
        <v>0</v>
      </c>
    </row>
    <row r="3968" spans="1:14" x14ac:dyDescent="0.25">
      <c r="A3968" s="5" t="s">
        <v>7024</v>
      </c>
      <c r="B3968" s="5" t="s">
        <v>3590</v>
      </c>
      <c r="C3968" s="5" t="s">
        <v>849</v>
      </c>
      <c r="D3968" s="5" t="s">
        <v>3583</v>
      </c>
      <c r="E3968" s="5" t="s">
        <v>3584</v>
      </c>
      <c r="F3968" s="5" t="s">
        <v>853</v>
      </c>
      <c r="G3968" s="5" t="s">
        <v>3588</v>
      </c>
      <c r="H3968" s="51">
        <v>0</v>
      </c>
      <c r="I3968" s="22">
        <v>0</v>
      </c>
      <c r="J3968" s="22">
        <v>103.11</v>
      </c>
      <c r="K3968" s="22">
        <v>112.02</v>
      </c>
      <c r="L3968" s="47">
        <v>1000</v>
      </c>
      <c r="M3968" s="22">
        <v>0</v>
      </c>
      <c r="N3968" s="22">
        <v>0</v>
      </c>
    </row>
    <row r="3969" spans="1:14" x14ac:dyDescent="0.25">
      <c r="A3969" s="5" t="s">
        <v>7025</v>
      </c>
      <c r="B3969" s="5" t="s">
        <v>3590</v>
      </c>
      <c r="C3969" s="5" t="s">
        <v>849</v>
      </c>
      <c r="D3969" s="5" t="s">
        <v>3583</v>
      </c>
      <c r="E3969" s="5" t="s">
        <v>3584</v>
      </c>
      <c r="F3969" s="5" t="s">
        <v>853</v>
      </c>
      <c r="G3969" s="5" t="s">
        <v>3588</v>
      </c>
      <c r="H3969" s="51">
        <v>0</v>
      </c>
      <c r="I3969" s="22">
        <v>0</v>
      </c>
      <c r="J3969" s="22">
        <v>104.23</v>
      </c>
      <c r="K3969" s="22">
        <v>113.23</v>
      </c>
      <c r="L3969" s="47">
        <v>1000</v>
      </c>
      <c r="M3969" s="22">
        <v>0</v>
      </c>
      <c r="N3969" s="22">
        <v>0</v>
      </c>
    </row>
    <row r="3970" spans="1:14" hidden="1" x14ac:dyDescent="0.25">
      <c r="A3970" s="5" t="s">
        <v>7026</v>
      </c>
      <c r="B3970" s="5" t="s">
        <v>3586</v>
      </c>
      <c r="C3970" s="5" t="s">
        <v>849</v>
      </c>
      <c r="D3970" s="5" t="s">
        <v>3583</v>
      </c>
      <c r="E3970" s="5" t="s">
        <v>3584</v>
      </c>
      <c r="F3970" s="5" t="s">
        <v>853</v>
      </c>
      <c r="G3970" s="5" t="s">
        <v>3603</v>
      </c>
      <c r="H3970" s="51">
        <v>0</v>
      </c>
      <c r="I3970" s="22">
        <v>0</v>
      </c>
      <c r="J3970" s="22">
        <v>0</v>
      </c>
      <c r="K3970" s="22">
        <v>1957.79</v>
      </c>
      <c r="L3970" s="47">
        <v>1000</v>
      </c>
      <c r="M3970" s="22">
        <v>0</v>
      </c>
      <c r="N3970" s="22">
        <v>0</v>
      </c>
    </row>
    <row r="3971" spans="1:14" hidden="1" x14ac:dyDescent="0.25">
      <c r="A3971" s="5" t="s">
        <v>7027</v>
      </c>
      <c r="B3971" s="5" t="s">
        <v>3586</v>
      </c>
      <c r="C3971" s="5" t="s">
        <v>849</v>
      </c>
      <c r="D3971" s="5" t="s">
        <v>3583</v>
      </c>
      <c r="E3971" s="5" t="s">
        <v>3584</v>
      </c>
      <c r="F3971" s="5" t="s">
        <v>853</v>
      </c>
      <c r="G3971" s="5" t="s">
        <v>3603</v>
      </c>
      <c r="H3971" s="51">
        <v>0</v>
      </c>
      <c r="I3971" s="22">
        <v>0</v>
      </c>
      <c r="J3971" s="22">
        <v>0</v>
      </c>
      <c r="K3971" s="22">
        <v>764.79</v>
      </c>
      <c r="L3971" s="47">
        <v>1000</v>
      </c>
      <c r="M3971" s="22">
        <v>0</v>
      </c>
      <c r="N3971" s="22">
        <v>0</v>
      </c>
    </row>
    <row r="3972" spans="1:14" hidden="1" x14ac:dyDescent="0.25">
      <c r="A3972" s="5" t="s">
        <v>7028</v>
      </c>
      <c r="B3972" s="5" t="s">
        <v>3586</v>
      </c>
      <c r="C3972" s="5" t="s">
        <v>849</v>
      </c>
      <c r="D3972" s="5" t="s">
        <v>3583</v>
      </c>
      <c r="E3972" s="5" t="s">
        <v>3584</v>
      </c>
      <c r="F3972" s="5" t="s">
        <v>853</v>
      </c>
      <c r="G3972" s="5" t="s">
        <v>3603</v>
      </c>
      <c r="H3972" s="51">
        <v>0</v>
      </c>
      <c r="I3972" s="22">
        <v>0</v>
      </c>
      <c r="J3972" s="22">
        <v>0</v>
      </c>
      <c r="K3972" s="22">
        <v>533.79999999999995</v>
      </c>
      <c r="L3972" s="47">
        <v>1000</v>
      </c>
      <c r="M3972" s="22">
        <v>0</v>
      </c>
      <c r="N3972" s="22">
        <v>0</v>
      </c>
    </row>
    <row r="3973" spans="1:14" hidden="1" x14ac:dyDescent="0.25">
      <c r="A3973" s="5" t="s">
        <v>7029</v>
      </c>
      <c r="B3973" s="5" t="s">
        <v>3586</v>
      </c>
      <c r="C3973" s="5" t="s">
        <v>849</v>
      </c>
      <c r="D3973" s="5" t="s">
        <v>3583</v>
      </c>
      <c r="E3973" s="5" t="s">
        <v>3584</v>
      </c>
      <c r="F3973" s="5" t="s">
        <v>853</v>
      </c>
      <c r="G3973" s="5" t="s">
        <v>3603</v>
      </c>
      <c r="H3973" s="51">
        <v>0</v>
      </c>
      <c r="I3973" s="22">
        <v>0</v>
      </c>
      <c r="J3973" s="22">
        <v>0</v>
      </c>
      <c r="K3973" s="22">
        <v>723.47</v>
      </c>
      <c r="L3973" s="47">
        <v>1000</v>
      </c>
      <c r="M3973" s="22">
        <v>0</v>
      </c>
      <c r="N3973" s="22">
        <v>0</v>
      </c>
    </row>
    <row r="3974" spans="1:14" hidden="1" x14ac:dyDescent="0.25">
      <c r="A3974" s="5" t="s">
        <v>7030</v>
      </c>
      <c r="B3974" s="5" t="s">
        <v>3586</v>
      </c>
      <c r="C3974" s="5" t="s">
        <v>849</v>
      </c>
      <c r="D3974" s="5" t="s">
        <v>3583</v>
      </c>
      <c r="E3974" s="5" t="s">
        <v>3584</v>
      </c>
      <c r="F3974" s="5" t="s">
        <v>853</v>
      </c>
      <c r="G3974" s="5" t="s">
        <v>3603</v>
      </c>
      <c r="H3974" s="51">
        <v>0</v>
      </c>
      <c r="I3974" s="22">
        <v>0</v>
      </c>
      <c r="J3974" s="22">
        <v>0</v>
      </c>
      <c r="K3974" s="22">
        <v>480.66</v>
      </c>
      <c r="L3974" s="47">
        <v>1000</v>
      </c>
      <c r="M3974" s="22">
        <v>0</v>
      </c>
      <c r="N3974" s="22">
        <v>0</v>
      </c>
    </row>
    <row r="3975" spans="1:14" hidden="1" x14ac:dyDescent="0.25">
      <c r="A3975" s="5" t="s">
        <v>7031</v>
      </c>
      <c r="B3975" s="5" t="s">
        <v>3586</v>
      </c>
      <c r="C3975" s="5" t="s">
        <v>849</v>
      </c>
      <c r="D3975" s="5" t="s">
        <v>3583</v>
      </c>
      <c r="E3975" s="5" t="s">
        <v>3584</v>
      </c>
      <c r="F3975" s="5" t="s">
        <v>853</v>
      </c>
      <c r="G3975" s="5" t="s">
        <v>3603</v>
      </c>
      <c r="H3975" s="51">
        <v>0</v>
      </c>
      <c r="I3975" s="22">
        <v>0</v>
      </c>
      <c r="J3975" s="22">
        <v>0</v>
      </c>
      <c r="K3975" s="22">
        <v>758.46</v>
      </c>
      <c r="L3975" s="47">
        <v>1000</v>
      </c>
      <c r="M3975" s="22">
        <v>0</v>
      </c>
      <c r="N3975" s="22">
        <v>0</v>
      </c>
    </row>
    <row r="3976" spans="1:14" hidden="1" x14ac:dyDescent="0.25">
      <c r="A3976" s="5" t="s">
        <v>7032</v>
      </c>
      <c r="B3976" s="5" t="s">
        <v>3586</v>
      </c>
      <c r="C3976" s="5" t="s">
        <v>849</v>
      </c>
      <c r="D3976" s="5" t="s">
        <v>3583</v>
      </c>
      <c r="E3976" s="5" t="s">
        <v>3584</v>
      </c>
      <c r="F3976" s="5" t="s">
        <v>853</v>
      </c>
      <c r="G3976" s="5" t="s">
        <v>3603</v>
      </c>
      <c r="H3976" s="51">
        <v>0</v>
      </c>
      <c r="I3976" s="22">
        <v>0</v>
      </c>
      <c r="J3976" s="22">
        <v>0</v>
      </c>
      <c r="K3976" s="22">
        <v>882.89</v>
      </c>
      <c r="L3976" s="47">
        <v>1000</v>
      </c>
      <c r="M3976" s="22">
        <v>0</v>
      </c>
      <c r="N3976" s="22">
        <v>0</v>
      </c>
    </row>
    <row r="3977" spans="1:14" hidden="1" x14ac:dyDescent="0.25">
      <c r="A3977" s="5" t="s">
        <v>7033</v>
      </c>
      <c r="B3977" s="5" t="s">
        <v>3586</v>
      </c>
      <c r="C3977" s="5" t="s">
        <v>849</v>
      </c>
      <c r="D3977" s="5" t="s">
        <v>3583</v>
      </c>
      <c r="E3977" s="5" t="s">
        <v>3584</v>
      </c>
      <c r="F3977" s="5" t="s">
        <v>853</v>
      </c>
      <c r="G3977" s="5" t="s">
        <v>3603</v>
      </c>
      <c r="H3977" s="51">
        <v>0</v>
      </c>
      <c r="I3977" s="22">
        <v>0</v>
      </c>
      <c r="J3977" s="22">
        <v>0</v>
      </c>
      <c r="K3977" s="22">
        <v>2324.52</v>
      </c>
      <c r="L3977" s="47">
        <v>1000</v>
      </c>
      <c r="M3977" s="22">
        <v>0</v>
      </c>
      <c r="N3977" s="22">
        <v>0</v>
      </c>
    </row>
    <row r="3978" spans="1:14" hidden="1" x14ac:dyDescent="0.25">
      <c r="A3978" s="5" t="s">
        <v>7034</v>
      </c>
      <c r="B3978" s="5" t="s">
        <v>3586</v>
      </c>
      <c r="C3978" s="5" t="s">
        <v>849</v>
      </c>
      <c r="D3978" s="5" t="s">
        <v>3583</v>
      </c>
      <c r="E3978" s="5" t="s">
        <v>3584</v>
      </c>
      <c r="F3978" s="5" t="s">
        <v>853</v>
      </c>
      <c r="G3978" s="5" t="s">
        <v>3603</v>
      </c>
      <c r="H3978" s="51">
        <v>0</v>
      </c>
      <c r="I3978" s="22">
        <v>0</v>
      </c>
      <c r="J3978" s="22">
        <v>8155.2</v>
      </c>
      <c r="K3978" s="22">
        <v>8938.2800000000007</v>
      </c>
      <c r="L3978" s="47">
        <v>1000</v>
      </c>
      <c r="M3978" s="22">
        <v>0</v>
      </c>
      <c r="N3978" s="22">
        <v>0</v>
      </c>
    </row>
    <row r="3979" spans="1:14" hidden="1" x14ac:dyDescent="0.25">
      <c r="A3979" s="5" t="s">
        <v>7035</v>
      </c>
      <c r="B3979" s="5" t="s">
        <v>3592</v>
      </c>
      <c r="C3979" s="5" t="s">
        <v>849</v>
      </c>
      <c r="D3979" s="5" t="s">
        <v>3583</v>
      </c>
      <c r="E3979" s="5" t="s">
        <v>3584</v>
      </c>
      <c r="F3979" s="5" t="s">
        <v>853</v>
      </c>
      <c r="G3979" s="5" t="s">
        <v>3588</v>
      </c>
      <c r="H3979" s="51">
        <v>0</v>
      </c>
      <c r="I3979" s="22">
        <v>0</v>
      </c>
      <c r="J3979" s="22">
        <v>29.68</v>
      </c>
      <c r="K3979" s="22">
        <v>31.3</v>
      </c>
      <c r="L3979" s="47">
        <v>1000</v>
      </c>
      <c r="M3979" s="22">
        <v>0</v>
      </c>
      <c r="N3979" s="22">
        <v>0</v>
      </c>
    </row>
    <row r="3980" spans="1:14" x14ac:dyDescent="0.25">
      <c r="A3980" s="5" t="s">
        <v>7036</v>
      </c>
      <c r="B3980" s="5" t="s">
        <v>3590</v>
      </c>
      <c r="C3980" s="5" t="s">
        <v>849</v>
      </c>
      <c r="D3980" s="5" t="s">
        <v>3583</v>
      </c>
      <c r="E3980" s="5" t="s">
        <v>3584</v>
      </c>
      <c r="F3980" s="5" t="s">
        <v>851</v>
      </c>
      <c r="G3980" s="5" t="s">
        <v>3585</v>
      </c>
      <c r="H3980" s="51">
        <v>113.428</v>
      </c>
      <c r="I3980" s="22">
        <v>3912.01</v>
      </c>
      <c r="J3980" s="22">
        <v>34488.93</v>
      </c>
      <c r="K3980" s="22">
        <v>33068.39</v>
      </c>
      <c r="L3980" s="47">
        <v>1000</v>
      </c>
      <c r="M3980" s="22">
        <v>3912.01</v>
      </c>
      <c r="N3980" s="22">
        <v>0</v>
      </c>
    </row>
    <row r="3981" spans="1:14" hidden="1" x14ac:dyDescent="0.25">
      <c r="A3981" s="5" t="s">
        <v>7037</v>
      </c>
      <c r="B3981" s="5" t="s">
        <v>3596</v>
      </c>
      <c r="C3981" s="5" t="s">
        <v>849</v>
      </c>
      <c r="D3981" s="5" t="s">
        <v>3583</v>
      </c>
      <c r="E3981" s="5" t="s">
        <v>3584</v>
      </c>
      <c r="F3981" s="5" t="s">
        <v>853</v>
      </c>
      <c r="G3981" s="5" t="s">
        <v>3588</v>
      </c>
      <c r="H3981" s="51">
        <v>0</v>
      </c>
      <c r="I3981" s="22">
        <v>0</v>
      </c>
      <c r="J3981" s="22">
        <v>135.26</v>
      </c>
      <c r="K3981" s="22">
        <v>146.94</v>
      </c>
      <c r="L3981" s="47">
        <v>1000</v>
      </c>
      <c r="M3981" s="22">
        <v>0</v>
      </c>
      <c r="N3981" s="22">
        <v>0</v>
      </c>
    </row>
    <row r="3982" spans="1:14" hidden="1" x14ac:dyDescent="0.25">
      <c r="A3982" s="5" t="s">
        <v>7038</v>
      </c>
      <c r="B3982" s="5" t="s">
        <v>3596</v>
      </c>
      <c r="C3982" s="5" t="s">
        <v>849</v>
      </c>
      <c r="D3982" s="5" t="s">
        <v>3583</v>
      </c>
      <c r="E3982" s="5" t="s">
        <v>3584</v>
      </c>
      <c r="F3982" s="5" t="s">
        <v>853</v>
      </c>
      <c r="G3982" s="5" t="s">
        <v>3603</v>
      </c>
      <c r="H3982" s="51">
        <v>0</v>
      </c>
      <c r="I3982" s="22">
        <v>0</v>
      </c>
      <c r="J3982" s="22">
        <v>0</v>
      </c>
      <c r="K3982" s="22">
        <v>1522.83</v>
      </c>
      <c r="L3982" s="47">
        <v>1000</v>
      </c>
      <c r="M3982" s="22">
        <v>0</v>
      </c>
      <c r="N3982" s="22">
        <v>0</v>
      </c>
    </row>
    <row r="3983" spans="1:14" hidden="1" x14ac:dyDescent="0.25">
      <c r="A3983" s="5" t="s">
        <v>7039</v>
      </c>
      <c r="B3983" s="5" t="s">
        <v>3596</v>
      </c>
      <c r="C3983" s="5" t="s">
        <v>849</v>
      </c>
      <c r="D3983" s="5" t="s">
        <v>3583</v>
      </c>
      <c r="E3983" s="5" t="s">
        <v>3584</v>
      </c>
      <c r="F3983" s="5" t="s">
        <v>853</v>
      </c>
      <c r="G3983" s="5" t="s">
        <v>3588</v>
      </c>
      <c r="H3983" s="51">
        <v>0</v>
      </c>
      <c r="I3983" s="22">
        <v>0</v>
      </c>
      <c r="J3983" s="22">
        <v>243.32</v>
      </c>
      <c r="K3983" s="22">
        <v>264.33999999999997</v>
      </c>
      <c r="L3983" s="47">
        <v>1000</v>
      </c>
      <c r="M3983" s="22">
        <v>0</v>
      </c>
      <c r="N3983" s="22">
        <v>0</v>
      </c>
    </row>
    <row r="3984" spans="1:14" hidden="1" x14ac:dyDescent="0.25">
      <c r="A3984" s="5" t="s">
        <v>7040</v>
      </c>
      <c r="B3984" s="5" t="s">
        <v>3586</v>
      </c>
      <c r="C3984" s="5" t="s">
        <v>849</v>
      </c>
      <c r="D3984" s="5" t="s">
        <v>3583</v>
      </c>
      <c r="E3984" s="5" t="s">
        <v>3584</v>
      </c>
      <c r="F3984" s="5" t="s">
        <v>853</v>
      </c>
      <c r="G3984" s="5" t="s">
        <v>3588</v>
      </c>
      <c r="H3984" s="51">
        <v>0</v>
      </c>
      <c r="I3984" s="22">
        <v>0</v>
      </c>
      <c r="J3984" s="22">
        <v>55.9</v>
      </c>
      <c r="K3984" s="22">
        <v>61.94</v>
      </c>
      <c r="L3984" s="47">
        <v>1000</v>
      </c>
      <c r="M3984" s="22">
        <v>0</v>
      </c>
      <c r="N3984" s="22">
        <v>0</v>
      </c>
    </row>
    <row r="3985" spans="1:14" hidden="1" x14ac:dyDescent="0.25">
      <c r="A3985" s="5" t="s">
        <v>7041</v>
      </c>
      <c r="B3985" s="5" t="s">
        <v>3586</v>
      </c>
      <c r="C3985" s="5" t="s">
        <v>849</v>
      </c>
      <c r="D3985" s="5" t="s">
        <v>3583</v>
      </c>
      <c r="E3985" s="5" t="s">
        <v>3584</v>
      </c>
      <c r="F3985" s="5" t="s">
        <v>853</v>
      </c>
      <c r="G3985" s="5" t="s">
        <v>3588</v>
      </c>
      <c r="H3985" s="51">
        <v>0</v>
      </c>
      <c r="I3985" s="22">
        <v>0</v>
      </c>
      <c r="J3985" s="22">
        <v>271.27999999999997</v>
      </c>
      <c r="K3985" s="22">
        <v>294.70999999999998</v>
      </c>
      <c r="L3985" s="47">
        <v>1000</v>
      </c>
      <c r="M3985" s="22">
        <v>0</v>
      </c>
      <c r="N3985" s="22">
        <v>0</v>
      </c>
    </row>
    <row r="3986" spans="1:14" hidden="1" x14ac:dyDescent="0.25">
      <c r="A3986" s="5" t="s">
        <v>7042</v>
      </c>
      <c r="B3986" s="5" t="s">
        <v>3586</v>
      </c>
      <c r="C3986" s="5" t="s">
        <v>849</v>
      </c>
      <c r="D3986" s="5" t="s">
        <v>3583</v>
      </c>
      <c r="E3986" s="5" t="s">
        <v>3584</v>
      </c>
      <c r="F3986" s="5" t="s">
        <v>853</v>
      </c>
      <c r="G3986" s="5" t="s">
        <v>3588</v>
      </c>
      <c r="H3986" s="51">
        <v>0</v>
      </c>
      <c r="I3986" s="22">
        <v>0</v>
      </c>
      <c r="J3986" s="22">
        <v>65.61</v>
      </c>
      <c r="K3986" s="22">
        <v>71.28</v>
      </c>
      <c r="L3986" s="47">
        <v>1000</v>
      </c>
      <c r="M3986" s="22">
        <v>0</v>
      </c>
      <c r="N3986" s="22">
        <v>0</v>
      </c>
    </row>
    <row r="3987" spans="1:14" hidden="1" x14ac:dyDescent="0.25">
      <c r="A3987" s="5" t="s">
        <v>7043</v>
      </c>
      <c r="B3987" s="5" t="s">
        <v>3586</v>
      </c>
      <c r="C3987" s="5" t="s">
        <v>849</v>
      </c>
      <c r="D3987" s="5" t="s">
        <v>3583</v>
      </c>
      <c r="E3987" s="5" t="s">
        <v>3584</v>
      </c>
      <c r="F3987" s="5" t="s">
        <v>853</v>
      </c>
      <c r="G3987" s="5" t="s">
        <v>3588</v>
      </c>
      <c r="H3987" s="51">
        <v>0</v>
      </c>
      <c r="I3987" s="22">
        <v>0</v>
      </c>
      <c r="J3987" s="22">
        <v>57.5</v>
      </c>
      <c r="K3987" s="22">
        <v>62.47</v>
      </c>
      <c r="L3987" s="47">
        <v>1000</v>
      </c>
      <c r="M3987" s="22">
        <v>0</v>
      </c>
      <c r="N3987" s="22">
        <v>0</v>
      </c>
    </row>
    <row r="3988" spans="1:14" hidden="1" x14ac:dyDescent="0.25">
      <c r="A3988" s="5" t="s">
        <v>7044</v>
      </c>
      <c r="B3988" s="5" t="s">
        <v>3586</v>
      </c>
      <c r="C3988" s="5" t="s">
        <v>849</v>
      </c>
      <c r="D3988" s="5" t="s">
        <v>3583</v>
      </c>
      <c r="E3988" s="5" t="s">
        <v>3584</v>
      </c>
      <c r="F3988" s="5" t="s">
        <v>853</v>
      </c>
      <c r="G3988" s="5" t="s">
        <v>3588</v>
      </c>
      <c r="H3988" s="51">
        <v>0</v>
      </c>
      <c r="I3988" s="22">
        <v>0</v>
      </c>
      <c r="J3988" s="22">
        <v>61.26</v>
      </c>
      <c r="K3988" s="22">
        <v>66.55</v>
      </c>
      <c r="L3988" s="47">
        <v>1000</v>
      </c>
      <c r="M3988" s="22">
        <v>0</v>
      </c>
      <c r="N3988" s="22">
        <v>0</v>
      </c>
    </row>
    <row r="3989" spans="1:14" hidden="1" x14ac:dyDescent="0.25">
      <c r="A3989" s="5" t="s">
        <v>7045</v>
      </c>
      <c r="B3989" s="5" t="s">
        <v>3586</v>
      </c>
      <c r="C3989" s="5" t="s">
        <v>849</v>
      </c>
      <c r="D3989" s="5" t="s">
        <v>3583</v>
      </c>
      <c r="E3989" s="5" t="s">
        <v>3584</v>
      </c>
      <c r="F3989" s="5" t="s">
        <v>853</v>
      </c>
      <c r="G3989" s="5" t="s">
        <v>3588</v>
      </c>
      <c r="H3989" s="51">
        <v>0</v>
      </c>
      <c r="I3989" s="22">
        <v>0</v>
      </c>
      <c r="J3989" s="22">
        <v>57.91</v>
      </c>
      <c r="K3989" s="22">
        <v>61.08</v>
      </c>
      <c r="L3989" s="47">
        <v>1000</v>
      </c>
      <c r="M3989" s="22">
        <v>0</v>
      </c>
      <c r="N3989" s="22">
        <v>0</v>
      </c>
    </row>
    <row r="3990" spans="1:14" hidden="1" x14ac:dyDescent="0.25">
      <c r="A3990" s="5" t="s">
        <v>7046</v>
      </c>
      <c r="B3990" s="5" t="s">
        <v>3586</v>
      </c>
      <c r="C3990" s="5" t="s">
        <v>849</v>
      </c>
      <c r="D3990" s="5" t="s">
        <v>3583</v>
      </c>
      <c r="E3990" s="5" t="s">
        <v>3584</v>
      </c>
      <c r="F3990" s="5" t="s">
        <v>853</v>
      </c>
      <c r="G3990" s="5" t="s">
        <v>3603</v>
      </c>
      <c r="H3990" s="51">
        <v>0</v>
      </c>
      <c r="I3990" s="22">
        <v>0</v>
      </c>
      <c r="J3990" s="22">
        <v>0</v>
      </c>
      <c r="K3990" s="22">
        <v>411.73</v>
      </c>
      <c r="L3990" s="47">
        <v>1000</v>
      </c>
      <c r="M3990" s="22">
        <v>0</v>
      </c>
      <c r="N3990" s="22">
        <v>0</v>
      </c>
    </row>
    <row r="3991" spans="1:14" hidden="1" x14ac:dyDescent="0.25">
      <c r="A3991" s="5" t="s">
        <v>7047</v>
      </c>
      <c r="B3991" s="5" t="s">
        <v>3586</v>
      </c>
      <c r="C3991" s="5" t="s">
        <v>849</v>
      </c>
      <c r="D3991" s="5" t="s">
        <v>3583</v>
      </c>
      <c r="E3991" s="5" t="s">
        <v>3584</v>
      </c>
      <c r="F3991" s="5" t="s">
        <v>853</v>
      </c>
      <c r="G3991" s="5" t="s">
        <v>3603</v>
      </c>
      <c r="H3991" s="51">
        <v>0</v>
      </c>
      <c r="I3991" s="22">
        <v>0</v>
      </c>
      <c r="J3991" s="22">
        <v>0</v>
      </c>
      <c r="K3991" s="22">
        <v>541.14</v>
      </c>
      <c r="L3991" s="47">
        <v>1000</v>
      </c>
      <c r="M3991" s="22">
        <v>0</v>
      </c>
      <c r="N3991" s="22">
        <v>0</v>
      </c>
    </row>
    <row r="3992" spans="1:14" hidden="1" x14ac:dyDescent="0.25">
      <c r="A3992" s="5" t="s">
        <v>7048</v>
      </c>
      <c r="B3992" s="5" t="s">
        <v>3586</v>
      </c>
      <c r="C3992" s="5" t="s">
        <v>849</v>
      </c>
      <c r="D3992" s="5" t="s">
        <v>3583</v>
      </c>
      <c r="E3992" s="5" t="s">
        <v>3584</v>
      </c>
      <c r="F3992" s="5" t="s">
        <v>853</v>
      </c>
      <c r="G3992" s="5" t="s">
        <v>3603</v>
      </c>
      <c r="H3992" s="51">
        <v>0</v>
      </c>
      <c r="I3992" s="22">
        <v>0</v>
      </c>
      <c r="J3992" s="22">
        <v>0</v>
      </c>
      <c r="K3992" s="22">
        <v>545.22</v>
      </c>
      <c r="L3992" s="47">
        <v>1000</v>
      </c>
      <c r="M3992" s="22">
        <v>0</v>
      </c>
      <c r="N3992" s="22">
        <v>0</v>
      </c>
    </row>
    <row r="3993" spans="1:14" hidden="1" x14ac:dyDescent="0.25">
      <c r="A3993" s="5" t="s">
        <v>7049</v>
      </c>
      <c r="B3993" s="5" t="s">
        <v>3586</v>
      </c>
      <c r="C3993" s="5" t="s">
        <v>849</v>
      </c>
      <c r="D3993" s="5" t="s">
        <v>3583</v>
      </c>
      <c r="E3993" s="5" t="s">
        <v>3584</v>
      </c>
      <c r="F3993" s="5" t="s">
        <v>853</v>
      </c>
      <c r="G3993" s="5" t="s">
        <v>3603</v>
      </c>
      <c r="H3993" s="51">
        <v>0</v>
      </c>
      <c r="I3993" s="22">
        <v>0</v>
      </c>
      <c r="J3993" s="22">
        <v>0</v>
      </c>
      <c r="K3993" s="22">
        <v>598.79999999999995</v>
      </c>
      <c r="L3993" s="47">
        <v>1000</v>
      </c>
      <c r="M3993" s="22">
        <v>0</v>
      </c>
      <c r="N3993" s="22">
        <v>0</v>
      </c>
    </row>
    <row r="3994" spans="1:14" hidden="1" x14ac:dyDescent="0.25">
      <c r="A3994" s="5" t="s">
        <v>7050</v>
      </c>
      <c r="B3994" s="5" t="s">
        <v>3592</v>
      </c>
      <c r="C3994" s="5" t="s">
        <v>849</v>
      </c>
      <c r="D3994" s="5" t="s">
        <v>3583</v>
      </c>
      <c r="E3994" s="5" t="s">
        <v>3584</v>
      </c>
      <c r="F3994" s="5" t="s">
        <v>851</v>
      </c>
      <c r="G3994" s="5" t="s">
        <v>3585</v>
      </c>
      <c r="H3994" s="51">
        <v>17774</v>
      </c>
      <c r="I3994" s="22">
        <v>11859.52</v>
      </c>
      <c r="J3994" s="22">
        <v>667.24</v>
      </c>
      <c r="K3994" s="22">
        <v>672.9</v>
      </c>
      <c r="L3994" s="47">
        <v>1000</v>
      </c>
      <c r="M3994" s="22">
        <v>11859.52</v>
      </c>
      <c r="N3994" s="22">
        <v>0</v>
      </c>
    </row>
    <row r="3995" spans="1:14" x14ac:dyDescent="0.25">
      <c r="A3995" s="5" t="s">
        <v>7051</v>
      </c>
      <c r="B3995" s="5" t="s">
        <v>3590</v>
      </c>
      <c r="C3995" s="5" t="s">
        <v>849</v>
      </c>
      <c r="D3995" s="5" t="s">
        <v>3583</v>
      </c>
      <c r="E3995" s="5" t="s">
        <v>3584</v>
      </c>
      <c r="F3995" s="5" t="s">
        <v>853</v>
      </c>
      <c r="G3995" s="5" t="s">
        <v>3603</v>
      </c>
      <c r="H3995" s="51">
        <v>0</v>
      </c>
      <c r="I3995" s="22">
        <v>0</v>
      </c>
      <c r="J3995" s="22">
        <v>0</v>
      </c>
      <c r="K3995" s="22">
        <v>1560.87</v>
      </c>
      <c r="L3995" s="47">
        <v>1000</v>
      </c>
      <c r="M3995" s="22">
        <v>0</v>
      </c>
      <c r="N3995" s="22">
        <v>0</v>
      </c>
    </row>
    <row r="3996" spans="1:14" x14ac:dyDescent="0.25">
      <c r="A3996" s="5" t="s">
        <v>7052</v>
      </c>
      <c r="B3996" s="5" t="s">
        <v>3590</v>
      </c>
      <c r="C3996" s="5" t="s">
        <v>849</v>
      </c>
      <c r="D3996" s="5" t="s">
        <v>3583</v>
      </c>
      <c r="E3996" s="5" t="s">
        <v>3584</v>
      </c>
      <c r="F3996" s="5" t="s">
        <v>853</v>
      </c>
      <c r="G3996" s="5" t="s">
        <v>3603</v>
      </c>
      <c r="H3996" s="51">
        <v>0</v>
      </c>
      <c r="I3996" s="22">
        <v>0</v>
      </c>
      <c r="J3996" s="22">
        <v>0</v>
      </c>
      <c r="K3996" s="22">
        <v>2155.29</v>
      </c>
      <c r="L3996" s="47">
        <v>1000</v>
      </c>
      <c r="M3996" s="22">
        <v>0</v>
      </c>
      <c r="N3996" s="22">
        <v>0</v>
      </c>
    </row>
    <row r="3997" spans="1:14" x14ac:dyDescent="0.25">
      <c r="A3997" s="5" t="s">
        <v>7053</v>
      </c>
      <c r="B3997" s="5" t="s">
        <v>3590</v>
      </c>
      <c r="C3997" s="5" t="s">
        <v>849</v>
      </c>
      <c r="D3997" s="5" t="s">
        <v>3583</v>
      </c>
      <c r="E3997" s="5" t="s">
        <v>3584</v>
      </c>
      <c r="F3997" s="5" t="s">
        <v>853</v>
      </c>
      <c r="G3997" s="5" t="s">
        <v>3603</v>
      </c>
      <c r="H3997" s="51">
        <v>0</v>
      </c>
      <c r="I3997" s="22">
        <v>0</v>
      </c>
      <c r="J3997" s="22">
        <v>0</v>
      </c>
      <c r="K3997" s="22">
        <v>1150.22</v>
      </c>
      <c r="L3997" s="47">
        <v>1000</v>
      </c>
      <c r="M3997" s="22">
        <v>0</v>
      </c>
      <c r="N3997" s="22">
        <v>0</v>
      </c>
    </row>
    <row r="3998" spans="1:14" x14ac:dyDescent="0.25">
      <c r="A3998" s="5" t="s">
        <v>7054</v>
      </c>
      <c r="B3998" s="5" t="s">
        <v>3590</v>
      </c>
      <c r="C3998" s="5" t="s">
        <v>849</v>
      </c>
      <c r="D3998" s="5" t="s">
        <v>3583</v>
      </c>
      <c r="E3998" s="5" t="s">
        <v>3584</v>
      </c>
      <c r="F3998" s="5" t="s">
        <v>853</v>
      </c>
      <c r="G3998" s="5" t="s">
        <v>3603</v>
      </c>
      <c r="H3998" s="51">
        <v>0</v>
      </c>
      <c r="I3998" s="22">
        <v>0</v>
      </c>
      <c r="J3998" s="22">
        <v>0</v>
      </c>
      <c r="K3998" s="22">
        <v>1462.97</v>
      </c>
      <c r="L3998" s="47">
        <v>1000</v>
      </c>
      <c r="M3998" s="22">
        <v>0</v>
      </c>
      <c r="N3998" s="22">
        <v>0</v>
      </c>
    </row>
    <row r="3999" spans="1:14" x14ac:dyDescent="0.25">
      <c r="A3999" s="5" t="s">
        <v>7055</v>
      </c>
      <c r="B3999" s="5" t="s">
        <v>3590</v>
      </c>
      <c r="C3999" s="5" t="s">
        <v>849</v>
      </c>
      <c r="D3999" s="5" t="s">
        <v>3583</v>
      </c>
      <c r="E3999" s="5" t="s">
        <v>3584</v>
      </c>
      <c r="F3999" s="5" t="s">
        <v>853</v>
      </c>
      <c r="G3999" s="5" t="s">
        <v>3603</v>
      </c>
      <c r="H3999" s="51">
        <v>0</v>
      </c>
      <c r="I3999" s="22">
        <v>0</v>
      </c>
      <c r="J3999" s="22">
        <v>0</v>
      </c>
      <c r="K3999" s="22">
        <v>1261.79</v>
      </c>
      <c r="L3999" s="47">
        <v>1000</v>
      </c>
      <c r="M3999" s="22">
        <v>0</v>
      </c>
      <c r="N3999" s="22">
        <v>0</v>
      </c>
    </row>
    <row r="4000" spans="1:14" x14ac:dyDescent="0.25">
      <c r="A4000" s="5" t="s">
        <v>7056</v>
      </c>
      <c r="B4000" s="5" t="s">
        <v>3590</v>
      </c>
      <c r="C4000" s="5" t="s">
        <v>849</v>
      </c>
      <c r="D4000" s="5" t="s">
        <v>3583</v>
      </c>
      <c r="E4000" s="5" t="s">
        <v>3584</v>
      </c>
      <c r="F4000" s="5" t="s">
        <v>853</v>
      </c>
      <c r="G4000" s="5" t="s">
        <v>3585</v>
      </c>
      <c r="H4000" s="51">
        <v>0</v>
      </c>
      <c r="I4000" s="22">
        <v>0</v>
      </c>
      <c r="J4000" s="22">
        <v>2846.44</v>
      </c>
      <c r="K4000" s="22">
        <v>3092.25</v>
      </c>
      <c r="L4000" s="47">
        <v>1000</v>
      </c>
      <c r="M4000" s="22">
        <v>0</v>
      </c>
      <c r="N4000" s="22">
        <v>0</v>
      </c>
    </row>
    <row r="4001" spans="1:14" hidden="1" x14ac:dyDescent="0.25">
      <c r="A4001" s="5" t="s">
        <v>7057</v>
      </c>
      <c r="B4001" s="5" t="s">
        <v>3596</v>
      </c>
      <c r="C4001" s="5" t="s">
        <v>849</v>
      </c>
      <c r="D4001" s="5" t="s">
        <v>3583</v>
      </c>
      <c r="E4001" s="5" t="s">
        <v>3584</v>
      </c>
      <c r="F4001" s="5" t="s">
        <v>851</v>
      </c>
      <c r="G4001" s="5" t="s">
        <v>3588</v>
      </c>
      <c r="H4001" s="51">
        <v>0</v>
      </c>
      <c r="I4001" s="22">
        <v>0</v>
      </c>
      <c r="J4001" s="22">
        <v>310.61</v>
      </c>
      <c r="K4001" s="22">
        <v>310.61</v>
      </c>
      <c r="L4001" s="47">
        <v>1000</v>
      </c>
      <c r="M4001" s="22">
        <v>0</v>
      </c>
      <c r="N4001" s="22">
        <v>0</v>
      </c>
    </row>
    <row r="4002" spans="1:14" hidden="1" x14ac:dyDescent="0.25">
      <c r="A4002" s="5" t="s">
        <v>7058</v>
      </c>
      <c r="B4002" s="5" t="s">
        <v>3596</v>
      </c>
      <c r="C4002" s="5" t="s">
        <v>849</v>
      </c>
      <c r="D4002" s="5" t="s">
        <v>3583</v>
      </c>
      <c r="E4002" s="5" t="s">
        <v>3584</v>
      </c>
      <c r="F4002" s="5" t="s">
        <v>853</v>
      </c>
      <c r="G4002" s="5" t="s">
        <v>3588</v>
      </c>
      <c r="H4002" s="51">
        <v>0</v>
      </c>
      <c r="I4002" s="22">
        <v>0</v>
      </c>
      <c r="J4002" s="22">
        <v>313.89</v>
      </c>
      <c r="K4002" s="22">
        <v>321.42</v>
      </c>
      <c r="L4002" s="47">
        <v>1000</v>
      </c>
      <c r="M4002" s="22">
        <v>0</v>
      </c>
      <c r="N4002" s="22">
        <v>0</v>
      </c>
    </row>
    <row r="4003" spans="1:14" hidden="1" x14ac:dyDescent="0.25">
      <c r="A4003" s="5" t="s">
        <v>7059</v>
      </c>
      <c r="B4003" s="5" t="s">
        <v>3586</v>
      </c>
      <c r="C4003" s="5" t="s">
        <v>849</v>
      </c>
      <c r="D4003" s="5" t="s">
        <v>3583</v>
      </c>
      <c r="E4003" s="5" t="s">
        <v>3584</v>
      </c>
      <c r="F4003" s="5" t="s">
        <v>853</v>
      </c>
      <c r="G4003" s="5" t="s">
        <v>3603</v>
      </c>
      <c r="H4003" s="51">
        <v>0</v>
      </c>
      <c r="I4003" s="22">
        <v>0</v>
      </c>
      <c r="J4003" s="22">
        <v>0</v>
      </c>
      <c r="K4003" s="22">
        <v>2164.1999999999998</v>
      </c>
      <c r="L4003" s="47">
        <v>1000</v>
      </c>
      <c r="M4003" s="22">
        <v>0</v>
      </c>
      <c r="N4003" s="22">
        <v>0</v>
      </c>
    </row>
    <row r="4004" spans="1:14" x14ac:dyDescent="0.25">
      <c r="A4004" s="5" t="s">
        <v>7060</v>
      </c>
      <c r="B4004" s="5" t="s">
        <v>3590</v>
      </c>
      <c r="C4004" s="5" t="s">
        <v>849</v>
      </c>
      <c r="D4004" s="5" t="s">
        <v>3583</v>
      </c>
      <c r="E4004" s="5" t="s">
        <v>3584</v>
      </c>
      <c r="F4004" s="5" t="s">
        <v>853</v>
      </c>
      <c r="G4004" s="5" t="s">
        <v>3603</v>
      </c>
      <c r="H4004" s="51">
        <v>0</v>
      </c>
      <c r="I4004" s="22">
        <v>0</v>
      </c>
      <c r="J4004" s="22">
        <v>0</v>
      </c>
      <c r="K4004" s="22">
        <v>1297.75</v>
      </c>
      <c r="L4004" s="47">
        <v>1000</v>
      </c>
      <c r="M4004" s="22">
        <v>0</v>
      </c>
      <c r="N4004" s="22">
        <v>0</v>
      </c>
    </row>
    <row r="4005" spans="1:14" x14ac:dyDescent="0.25">
      <c r="A4005" s="5" t="s">
        <v>7061</v>
      </c>
      <c r="B4005" s="5" t="s">
        <v>3590</v>
      </c>
      <c r="C4005" s="5" t="s">
        <v>849</v>
      </c>
      <c r="D4005" s="5" t="s">
        <v>3583</v>
      </c>
      <c r="E4005" s="5" t="s">
        <v>3584</v>
      </c>
      <c r="F4005" s="5" t="s">
        <v>853</v>
      </c>
      <c r="G4005" s="5" t="s">
        <v>3585</v>
      </c>
      <c r="H4005" s="51">
        <v>0</v>
      </c>
      <c r="I4005" s="22">
        <v>0</v>
      </c>
      <c r="J4005" s="22">
        <v>3616.61</v>
      </c>
      <c r="K4005" s="22">
        <v>3647.71</v>
      </c>
      <c r="L4005" s="47">
        <v>1000</v>
      </c>
      <c r="M4005" s="22">
        <v>0</v>
      </c>
      <c r="N4005" s="22">
        <v>0</v>
      </c>
    </row>
    <row r="4006" spans="1:14" x14ac:dyDescent="0.25">
      <c r="A4006" s="5" t="s">
        <v>7062</v>
      </c>
      <c r="B4006" s="5" t="s">
        <v>3590</v>
      </c>
      <c r="C4006" s="5" t="s">
        <v>849</v>
      </c>
      <c r="D4006" s="5" t="s">
        <v>3583</v>
      </c>
      <c r="E4006" s="5" t="s">
        <v>3584</v>
      </c>
      <c r="F4006" s="5" t="s">
        <v>853</v>
      </c>
      <c r="G4006" s="5" t="s">
        <v>3603</v>
      </c>
      <c r="H4006" s="51">
        <v>0</v>
      </c>
      <c r="I4006" s="22">
        <v>0</v>
      </c>
      <c r="J4006" s="22">
        <v>1303.0999999999999</v>
      </c>
      <c r="K4006" s="22">
        <v>2204.75</v>
      </c>
      <c r="L4006" s="47">
        <v>1000</v>
      </c>
      <c r="M4006" s="22">
        <v>0</v>
      </c>
      <c r="N4006" s="22">
        <v>0</v>
      </c>
    </row>
    <row r="4007" spans="1:14" x14ac:dyDescent="0.25">
      <c r="A4007" s="5" t="s">
        <v>7063</v>
      </c>
      <c r="B4007" s="5" t="s">
        <v>3590</v>
      </c>
      <c r="C4007" s="5" t="s">
        <v>849</v>
      </c>
      <c r="D4007" s="5" t="s">
        <v>3583</v>
      </c>
      <c r="E4007" s="5" t="s">
        <v>3584</v>
      </c>
      <c r="F4007" s="5" t="s">
        <v>851</v>
      </c>
      <c r="G4007" s="5" t="s">
        <v>3585</v>
      </c>
      <c r="H4007" s="51">
        <v>89.14</v>
      </c>
      <c r="I4007" s="22">
        <v>1738.03</v>
      </c>
      <c r="J4007" s="22">
        <v>19497.759999999998</v>
      </c>
      <c r="K4007" s="22">
        <v>19124.099999999999</v>
      </c>
      <c r="L4007" s="47">
        <v>1000</v>
      </c>
      <c r="M4007" s="22">
        <v>1738.03</v>
      </c>
      <c r="N4007" s="22">
        <v>0</v>
      </c>
    </row>
    <row r="4008" spans="1:14" x14ac:dyDescent="0.25">
      <c r="A4008" s="5" t="s">
        <v>7064</v>
      </c>
      <c r="B4008" s="5" t="s">
        <v>3590</v>
      </c>
      <c r="C4008" s="5" t="s">
        <v>849</v>
      </c>
      <c r="D4008" s="5" t="s">
        <v>3583</v>
      </c>
      <c r="E4008" s="5" t="s">
        <v>3584</v>
      </c>
      <c r="F4008" s="5" t="s">
        <v>851</v>
      </c>
      <c r="G4008" s="5" t="s">
        <v>3585</v>
      </c>
      <c r="H4008" s="51">
        <v>0</v>
      </c>
      <c r="I4008" s="22">
        <v>0</v>
      </c>
      <c r="J4008" s="22">
        <v>6199.01</v>
      </c>
      <c r="K4008" s="22">
        <v>6252.32</v>
      </c>
      <c r="L4008" s="47">
        <v>1000</v>
      </c>
      <c r="M4008" s="22">
        <v>0</v>
      </c>
      <c r="N4008" s="22">
        <v>0</v>
      </c>
    </row>
    <row r="4009" spans="1:14" x14ac:dyDescent="0.25">
      <c r="A4009" s="5" t="s">
        <v>7065</v>
      </c>
      <c r="B4009" s="5" t="s">
        <v>3590</v>
      </c>
      <c r="C4009" s="5" t="s">
        <v>849</v>
      </c>
      <c r="D4009" s="5" t="s">
        <v>3583</v>
      </c>
      <c r="E4009" s="5" t="s">
        <v>3584</v>
      </c>
      <c r="F4009" s="5" t="s">
        <v>853</v>
      </c>
      <c r="G4009" s="5" t="s">
        <v>3603</v>
      </c>
      <c r="H4009" s="51">
        <v>0</v>
      </c>
      <c r="I4009" s="22">
        <v>0</v>
      </c>
      <c r="J4009" s="22">
        <v>1434.52</v>
      </c>
      <c r="K4009" s="22">
        <v>2760.12</v>
      </c>
      <c r="L4009" s="47">
        <v>1000</v>
      </c>
      <c r="M4009" s="22">
        <v>0</v>
      </c>
      <c r="N4009" s="22">
        <v>0</v>
      </c>
    </row>
    <row r="4010" spans="1:14" hidden="1" x14ac:dyDescent="0.25">
      <c r="A4010" s="5" t="s">
        <v>7066</v>
      </c>
      <c r="B4010" s="5" t="s">
        <v>3586</v>
      </c>
      <c r="C4010" s="5" t="s">
        <v>849</v>
      </c>
      <c r="D4010" s="5" t="s">
        <v>3583</v>
      </c>
      <c r="E4010" s="5" t="s">
        <v>3584</v>
      </c>
      <c r="F4010" s="5" t="s">
        <v>853</v>
      </c>
      <c r="G4010" s="5" t="s">
        <v>3588</v>
      </c>
      <c r="H4010" s="51">
        <v>0</v>
      </c>
      <c r="I4010" s="22">
        <v>0</v>
      </c>
      <c r="J4010" s="22">
        <v>72.78</v>
      </c>
      <c r="K4010" s="22">
        <v>79.06</v>
      </c>
      <c r="L4010" s="47">
        <v>1000</v>
      </c>
      <c r="M4010" s="22">
        <v>0</v>
      </c>
      <c r="N4010" s="22">
        <v>0</v>
      </c>
    </row>
    <row r="4011" spans="1:14" hidden="1" x14ac:dyDescent="0.25">
      <c r="A4011" s="5" t="s">
        <v>7067</v>
      </c>
      <c r="B4011" s="5" t="s">
        <v>3586</v>
      </c>
      <c r="C4011" s="5" t="s">
        <v>849</v>
      </c>
      <c r="D4011" s="5" t="s">
        <v>3583</v>
      </c>
      <c r="E4011" s="5" t="s">
        <v>3584</v>
      </c>
      <c r="F4011" s="5" t="s">
        <v>853</v>
      </c>
      <c r="G4011" s="5" t="s">
        <v>3588</v>
      </c>
      <c r="H4011" s="51">
        <v>0</v>
      </c>
      <c r="I4011" s="22">
        <v>0</v>
      </c>
      <c r="J4011" s="22">
        <v>90.38</v>
      </c>
      <c r="K4011" s="22">
        <v>98.18</v>
      </c>
      <c r="L4011" s="47">
        <v>1000</v>
      </c>
      <c r="M4011" s="22">
        <v>0</v>
      </c>
      <c r="N4011" s="22">
        <v>0</v>
      </c>
    </row>
    <row r="4012" spans="1:14" hidden="1" x14ac:dyDescent="0.25">
      <c r="A4012" s="5" t="s">
        <v>7068</v>
      </c>
      <c r="B4012" s="5" t="s">
        <v>3606</v>
      </c>
      <c r="C4012" s="5" t="s">
        <v>849</v>
      </c>
      <c r="D4012" s="5" t="s">
        <v>3583</v>
      </c>
      <c r="E4012" s="5" t="s">
        <v>3584</v>
      </c>
      <c r="F4012" s="5" t="s">
        <v>853</v>
      </c>
      <c r="G4012" s="5" t="s">
        <v>3588</v>
      </c>
      <c r="H4012" s="51">
        <v>0</v>
      </c>
      <c r="I4012" s="22">
        <v>0</v>
      </c>
      <c r="J4012" s="22">
        <v>437.09</v>
      </c>
      <c r="K4012" s="22">
        <v>447.58</v>
      </c>
      <c r="L4012" s="47">
        <v>1000</v>
      </c>
      <c r="M4012" s="22">
        <v>0</v>
      </c>
      <c r="N4012" s="22">
        <v>0</v>
      </c>
    </row>
    <row r="4013" spans="1:14" hidden="1" x14ac:dyDescent="0.25">
      <c r="A4013" s="5" t="s">
        <v>7069</v>
      </c>
      <c r="B4013" s="5" t="s">
        <v>3586</v>
      </c>
      <c r="C4013" s="5" t="s">
        <v>849</v>
      </c>
      <c r="D4013" s="5" t="s">
        <v>3583</v>
      </c>
      <c r="E4013" s="5" t="s">
        <v>3584</v>
      </c>
      <c r="F4013" s="5" t="s">
        <v>853</v>
      </c>
      <c r="G4013" s="5" t="s">
        <v>3588</v>
      </c>
      <c r="H4013" s="51">
        <v>0</v>
      </c>
      <c r="I4013" s="22">
        <v>0</v>
      </c>
      <c r="J4013" s="22">
        <v>241.2</v>
      </c>
      <c r="K4013" s="22">
        <v>246.99</v>
      </c>
      <c r="L4013" s="47">
        <v>1000</v>
      </c>
      <c r="M4013" s="22">
        <v>0</v>
      </c>
      <c r="N4013" s="22">
        <v>0</v>
      </c>
    </row>
    <row r="4014" spans="1:14" hidden="1" x14ac:dyDescent="0.25">
      <c r="A4014" s="5" t="s">
        <v>7070</v>
      </c>
      <c r="B4014" s="5" t="s">
        <v>3586</v>
      </c>
      <c r="C4014" s="5" t="s">
        <v>849</v>
      </c>
      <c r="D4014" s="5" t="s">
        <v>3583</v>
      </c>
      <c r="E4014" s="5" t="s">
        <v>3584</v>
      </c>
      <c r="F4014" s="5" t="s">
        <v>853</v>
      </c>
      <c r="G4014" s="5" t="s">
        <v>3588</v>
      </c>
      <c r="H4014" s="51">
        <v>0</v>
      </c>
      <c r="I4014" s="22">
        <v>0</v>
      </c>
      <c r="J4014" s="22">
        <v>199.05</v>
      </c>
      <c r="K4014" s="22">
        <v>215.08</v>
      </c>
      <c r="L4014" s="47">
        <v>1000</v>
      </c>
      <c r="M4014" s="22">
        <v>0</v>
      </c>
      <c r="N4014" s="22">
        <v>0</v>
      </c>
    </row>
    <row r="4015" spans="1:14" hidden="1" x14ac:dyDescent="0.25">
      <c r="A4015" s="5" t="s">
        <v>7071</v>
      </c>
      <c r="B4015" s="5" t="s">
        <v>3586</v>
      </c>
      <c r="C4015" s="5" t="s">
        <v>849</v>
      </c>
      <c r="D4015" s="5" t="s">
        <v>3583</v>
      </c>
      <c r="E4015" s="5" t="s">
        <v>3584</v>
      </c>
      <c r="F4015" s="5" t="s">
        <v>853</v>
      </c>
      <c r="G4015" s="5" t="s">
        <v>3603</v>
      </c>
      <c r="H4015" s="51">
        <v>0</v>
      </c>
      <c r="I4015" s="22">
        <v>0</v>
      </c>
      <c r="J4015" s="22">
        <v>0</v>
      </c>
      <c r="K4015" s="22">
        <v>1192.3800000000001</v>
      </c>
      <c r="L4015" s="47">
        <v>1000</v>
      </c>
      <c r="M4015" s="22">
        <v>0</v>
      </c>
      <c r="N4015" s="22">
        <v>0</v>
      </c>
    </row>
    <row r="4016" spans="1:14" hidden="1" x14ac:dyDescent="0.25">
      <c r="A4016" s="5" t="s">
        <v>7072</v>
      </c>
      <c r="B4016" s="5" t="s">
        <v>3586</v>
      </c>
      <c r="C4016" s="5" t="s">
        <v>849</v>
      </c>
      <c r="D4016" s="5" t="s">
        <v>3583</v>
      </c>
      <c r="E4016" s="5" t="s">
        <v>3584</v>
      </c>
      <c r="F4016" s="5" t="s">
        <v>853</v>
      </c>
      <c r="G4016" s="5" t="s">
        <v>3588</v>
      </c>
      <c r="H4016" s="51">
        <v>0</v>
      </c>
      <c r="I4016" s="22">
        <v>0</v>
      </c>
      <c r="J4016" s="22">
        <v>252.57</v>
      </c>
      <c r="K4016" s="22">
        <v>266.39</v>
      </c>
      <c r="L4016" s="47">
        <v>1000</v>
      </c>
      <c r="M4016" s="22">
        <v>0</v>
      </c>
      <c r="N4016" s="22">
        <v>0</v>
      </c>
    </row>
    <row r="4017" spans="1:14" hidden="1" x14ac:dyDescent="0.25">
      <c r="A4017" s="5" t="s">
        <v>7073</v>
      </c>
      <c r="B4017" s="5" t="s">
        <v>3586</v>
      </c>
      <c r="C4017" s="5" t="s">
        <v>849</v>
      </c>
      <c r="D4017" s="5" t="s">
        <v>3583</v>
      </c>
      <c r="E4017" s="5" t="s">
        <v>3584</v>
      </c>
      <c r="F4017" s="5" t="s">
        <v>853</v>
      </c>
      <c r="G4017" s="5" t="s">
        <v>3603</v>
      </c>
      <c r="H4017" s="51">
        <v>0</v>
      </c>
      <c r="I4017" s="22">
        <v>0</v>
      </c>
      <c r="J4017" s="22">
        <v>0</v>
      </c>
      <c r="K4017" s="22">
        <v>1448.86</v>
      </c>
      <c r="L4017" s="47">
        <v>1000</v>
      </c>
      <c r="M4017" s="22">
        <v>0</v>
      </c>
      <c r="N4017" s="22">
        <v>0</v>
      </c>
    </row>
    <row r="4018" spans="1:14" hidden="1" x14ac:dyDescent="0.25">
      <c r="A4018" s="5" t="s">
        <v>7074</v>
      </c>
      <c r="B4018" s="5" t="s">
        <v>3586</v>
      </c>
      <c r="C4018" s="5" t="s">
        <v>849</v>
      </c>
      <c r="D4018" s="5" t="s">
        <v>3583</v>
      </c>
      <c r="E4018" s="5" t="s">
        <v>3584</v>
      </c>
      <c r="F4018" s="5" t="s">
        <v>853</v>
      </c>
      <c r="G4018" s="5" t="s">
        <v>3603</v>
      </c>
      <c r="H4018" s="51">
        <v>0</v>
      </c>
      <c r="I4018" s="22">
        <v>0</v>
      </c>
      <c r="J4018" s="22">
        <v>0</v>
      </c>
      <c r="K4018" s="22">
        <v>1419.77</v>
      </c>
      <c r="L4018" s="47">
        <v>1000</v>
      </c>
      <c r="M4018" s="22">
        <v>0</v>
      </c>
      <c r="N4018" s="22">
        <v>0</v>
      </c>
    </row>
    <row r="4019" spans="1:14" hidden="1" x14ac:dyDescent="0.25">
      <c r="A4019" s="5" t="s">
        <v>7075</v>
      </c>
      <c r="B4019" s="5" t="s">
        <v>3586</v>
      </c>
      <c r="C4019" s="5" t="s">
        <v>849</v>
      </c>
      <c r="D4019" s="5" t="s">
        <v>3583</v>
      </c>
      <c r="E4019" s="5" t="s">
        <v>3584</v>
      </c>
      <c r="F4019" s="5" t="s">
        <v>853</v>
      </c>
      <c r="G4019" s="5" t="s">
        <v>3603</v>
      </c>
      <c r="H4019" s="51">
        <v>0</v>
      </c>
      <c r="I4019" s="22">
        <v>0</v>
      </c>
      <c r="J4019" s="22">
        <v>0</v>
      </c>
      <c r="K4019" s="22">
        <v>1457.78</v>
      </c>
      <c r="L4019" s="47">
        <v>1000</v>
      </c>
      <c r="M4019" s="22">
        <v>0</v>
      </c>
      <c r="N4019" s="22">
        <v>0</v>
      </c>
    </row>
    <row r="4020" spans="1:14" hidden="1" x14ac:dyDescent="0.25">
      <c r="A4020" s="5" t="s">
        <v>7076</v>
      </c>
      <c r="B4020" s="5" t="s">
        <v>3586</v>
      </c>
      <c r="C4020" s="5" t="s">
        <v>849</v>
      </c>
      <c r="D4020" s="5" t="s">
        <v>3583</v>
      </c>
      <c r="E4020" s="5" t="s">
        <v>3584</v>
      </c>
      <c r="F4020" s="5" t="s">
        <v>853</v>
      </c>
      <c r="G4020" s="5" t="s">
        <v>3588</v>
      </c>
      <c r="H4020" s="51">
        <v>0</v>
      </c>
      <c r="I4020" s="22">
        <v>0</v>
      </c>
      <c r="J4020" s="22">
        <v>256.92</v>
      </c>
      <c r="K4020" s="22">
        <v>279.11</v>
      </c>
      <c r="L4020" s="47">
        <v>1000</v>
      </c>
      <c r="M4020" s="22">
        <v>0</v>
      </c>
      <c r="N4020" s="22">
        <v>0</v>
      </c>
    </row>
    <row r="4021" spans="1:14" hidden="1" x14ac:dyDescent="0.25">
      <c r="A4021" s="5" t="s">
        <v>7077</v>
      </c>
      <c r="B4021" s="5" t="s">
        <v>3586</v>
      </c>
      <c r="C4021" s="5" t="s">
        <v>849</v>
      </c>
      <c r="D4021" s="5" t="s">
        <v>3583</v>
      </c>
      <c r="E4021" s="5" t="s">
        <v>3584</v>
      </c>
      <c r="F4021" s="5" t="s">
        <v>853</v>
      </c>
      <c r="G4021" s="5" t="s">
        <v>3603</v>
      </c>
      <c r="H4021" s="51">
        <v>0</v>
      </c>
      <c r="I4021" s="22">
        <v>0</v>
      </c>
      <c r="J4021" s="22">
        <v>0</v>
      </c>
      <c r="K4021" s="22">
        <v>1551.43</v>
      </c>
      <c r="L4021" s="47">
        <v>1000</v>
      </c>
      <c r="M4021" s="22">
        <v>0</v>
      </c>
      <c r="N4021" s="22">
        <v>0</v>
      </c>
    </row>
    <row r="4022" spans="1:14" hidden="1" x14ac:dyDescent="0.25">
      <c r="A4022" s="5" t="s">
        <v>7078</v>
      </c>
      <c r="B4022" s="5" t="s">
        <v>3586</v>
      </c>
      <c r="C4022" s="5" t="s">
        <v>849</v>
      </c>
      <c r="D4022" s="5" t="s">
        <v>3583</v>
      </c>
      <c r="E4022" s="5" t="s">
        <v>3584</v>
      </c>
      <c r="F4022" s="5" t="s">
        <v>853</v>
      </c>
      <c r="G4022" s="5" t="s">
        <v>3603</v>
      </c>
      <c r="H4022" s="51">
        <v>0</v>
      </c>
      <c r="I4022" s="22">
        <v>0</v>
      </c>
      <c r="J4022" s="22">
        <v>0</v>
      </c>
      <c r="K4022" s="22">
        <v>1291.56</v>
      </c>
      <c r="L4022" s="47">
        <v>1000</v>
      </c>
      <c r="M4022" s="22">
        <v>0</v>
      </c>
      <c r="N4022" s="22">
        <v>0</v>
      </c>
    </row>
    <row r="4023" spans="1:14" x14ac:dyDescent="0.25">
      <c r="A4023" s="5" t="s">
        <v>7079</v>
      </c>
      <c r="B4023" s="5" t="s">
        <v>3590</v>
      </c>
      <c r="C4023" s="5" t="s">
        <v>849</v>
      </c>
      <c r="D4023" s="5" t="s">
        <v>3583</v>
      </c>
      <c r="E4023" s="5" t="s">
        <v>3584</v>
      </c>
      <c r="F4023" s="5" t="s">
        <v>853</v>
      </c>
      <c r="G4023" s="5" t="s">
        <v>3603</v>
      </c>
      <c r="H4023" s="51">
        <v>0</v>
      </c>
      <c r="I4023" s="22">
        <v>0</v>
      </c>
      <c r="J4023" s="22">
        <v>0</v>
      </c>
      <c r="K4023" s="22">
        <v>2838.84</v>
      </c>
      <c r="L4023" s="47">
        <v>1000</v>
      </c>
      <c r="M4023" s="22">
        <v>0</v>
      </c>
      <c r="N4023" s="22">
        <v>0</v>
      </c>
    </row>
    <row r="4024" spans="1:14" x14ac:dyDescent="0.25">
      <c r="A4024" s="5" t="s">
        <v>7080</v>
      </c>
      <c r="B4024" s="5" t="s">
        <v>3590</v>
      </c>
      <c r="C4024" s="5" t="s">
        <v>849</v>
      </c>
      <c r="D4024" s="5" t="s">
        <v>3583</v>
      </c>
      <c r="E4024" s="5" t="s">
        <v>3584</v>
      </c>
      <c r="F4024" s="5" t="s">
        <v>853</v>
      </c>
      <c r="G4024" s="5" t="s">
        <v>3603</v>
      </c>
      <c r="H4024" s="51">
        <v>0</v>
      </c>
      <c r="I4024" s="22">
        <v>0</v>
      </c>
      <c r="J4024" s="22">
        <v>0</v>
      </c>
      <c r="K4024" s="22">
        <v>3008.86</v>
      </c>
      <c r="L4024" s="47">
        <v>1000</v>
      </c>
      <c r="M4024" s="22">
        <v>0</v>
      </c>
      <c r="N4024" s="22">
        <v>0</v>
      </c>
    </row>
    <row r="4025" spans="1:14" hidden="1" x14ac:dyDescent="0.25">
      <c r="A4025" s="5" t="s">
        <v>7081</v>
      </c>
      <c r="B4025" s="5" t="s">
        <v>3586</v>
      </c>
      <c r="C4025" s="5" t="s">
        <v>849</v>
      </c>
      <c r="D4025" s="5" t="s">
        <v>3583</v>
      </c>
      <c r="E4025" s="5" t="s">
        <v>3584</v>
      </c>
      <c r="F4025" s="5" t="s">
        <v>853</v>
      </c>
      <c r="G4025" s="5" t="s">
        <v>3603</v>
      </c>
      <c r="H4025" s="51">
        <v>0</v>
      </c>
      <c r="I4025" s="22">
        <v>0</v>
      </c>
      <c r="J4025" s="22">
        <v>0</v>
      </c>
      <c r="K4025" s="22">
        <v>623.42999999999995</v>
      </c>
      <c r="L4025" s="47">
        <v>1000</v>
      </c>
      <c r="M4025" s="22">
        <v>0</v>
      </c>
      <c r="N4025" s="22">
        <v>0</v>
      </c>
    </row>
    <row r="4026" spans="1:14" hidden="1" x14ac:dyDescent="0.25">
      <c r="A4026" s="5" t="s">
        <v>7082</v>
      </c>
      <c r="B4026" s="5" t="s">
        <v>3586</v>
      </c>
      <c r="C4026" s="5" t="s">
        <v>849</v>
      </c>
      <c r="D4026" s="5" t="s">
        <v>3583</v>
      </c>
      <c r="E4026" s="5" t="s">
        <v>3584</v>
      </c>
      <c r="F4026" s="5" t="s">
        <v>853</v>
      </c>
      <c r="G4026" s="5" t="s">
        <v>3603</v>
      </c>
      <c r="H4026" s="51">
        <v>0</v>
      </c>
      <c r="I4026" s="22">
        <v>0</v>
      </c>
      <c r="J4026" s="22">
        <v>0</v>
      </c>
      <c r="K4026" s="22">
        <v>682.95</v>
      </c>
      <c r="L4026" s="47">
        <v>1000</v>
      </c>
      <c r="M4026" s="22">
        <v>0</v>
      </c>
      <c r="N4026" s="22">
        <v>0</v>
      </c>
    </row>
    <row r="4027" spans="1:14" hidden="1" x14ac:dyDescent="0.25">
      <c r="A4027" s="5" t="s">
        <v>7083</v>
      </c>
      <c r="B4027" s="5" t="s">
        <v>3586</v>
      </c>
      <c r="C4027" s="5" t="s">
        <v>849</v>
      </c>
      <c r="D4027" s="5" t="s">
        <v>3583</v>
      </c>
      <c r="E4027" s="5" t="s">
        <v>3584</v>
      </c>
      <c r="F4027" s="5" t="s">
        <v>853</v>
      </c>
      <c r="G4027" s="5" t="s">
        <v>3603</v>
      </c>
      <c r="H4027" s="51">
        <v>0</v>
      </c>
      <c r="I4027" s="22">
        <v>0</v>
      </c>
      <c r="J4027" s="22">
        <v>3474.92</v>
      </c>
      <c r="K4027" s="22">
        <v>4255.82</v>
      </c>
      <c r="L4027" s="47">
        <v>1000</v>
      </c>
      <c r="M4027" s="22">
        <v>0</v>
      </c>
      <c r="N4027" s="22">
        <v>0</v>
      </c>
    </row>
    <row r="4028" spans="1:14" hidden="1" x14ac:dyDescent="0.25">
      <c r="A4028" s="5" t="s">
        <v>7084</v>
      </c>
      <c r="B4028" s="5" t="s">
        <v>3586</v>
      </c>
      <c r="C4028" s="5" t="s">
        <v>849</v>
      </c>
      <c r="D4028" s="5" t="s">
        <v>3583</v>
      </c>
      <c r="E4028" s="5" t="s">
        <v>3584</v>
      </c>
      <c r="F4028" s="5" t="s">
        <v>853</v>
      </c>
      <c r="G4028" s="5" t="s">
        <v>3603</v>
      </c>
      <c r="H4028" s="51">
        <v>0</v>
      </c>
      <c r="I4028" s="22">
        <v>0</v>
      </c>
      <c r="J4028" s="22">
        <v>0</v>
      </c>
      <c r="K4028" s="22">
        <v>3697.04</v>
      </c>
      <c r="L4028" s="47">
        <v>1000</v>
      </c>
      <c r="M4028" s="22">
        <v>0</v>
      </c>
      <c r="N4028" s="22">
        <v>0</v>
      </c>
    </row>
    <row r="4029" spans="1:14" hidden="1" x14ac:dyDescent="0.25">
      <c r="A4029" s="5" t="s">
        <v>7085</v>
      </c>
      <c r="B4029" s="5" t="s">
        <v>3596</v>
      </c>
      <c r="C4029" s="5" t="s">
        <v>849</v>
      </c>
      <c r="D4029" s="5" t="s">
        <v>3583</v>
      </c>
      <c r="E4029" s="5" t="s">
        <v>3584</v>
      </c>
      <c r="F4029" s="5" t="s">
        <v>853</v>
      </c>
      <c r="G4029" s="5" t="s">
        <v>3603</v>
      </c>
      <c r="H4029" s="51">
        <v>0</v>
      </c>
      <c r="I4029" s="22">
        <v>0</v>
      </c>
      <c r="J4029" s="22">
        <v>0</v>
      </c>
      <c r="K4029" s="22">
        <v>4336.71</v>
      </c>
      <c r="L4029" s="47">
        <v>1000</v>
      </c>
      <c r="M4029" s="22">
        <v>0</v>
      </c>
      <c r="N4029" s="22">
        <v>0</v>
      </c>
    </row>
    <row r="4030" spans="1:14" hidden="1" x14ac:dyDescent="0.25">
      <c r="A4030" s="5" t="s">
        <v>7086</v>
      </c>
      <c r="B4030" s="5" t="s">
        <v>3596</v>
      </c>
      <c r="C4030" s="5" t="s">
        <v>849</v>
      </c>
      <c r="D4030" s="5" t="s">
        <v>3583</v>
      </c>
      <c r="E4030" s="5" t="s">
        <v>3584</v>
      </c>
      <c r="F4030" s="5" t="s">
        <v>853</v>
      </c>
      <c r="G4030" s="5" t="s">
        <v>3588</v>
      </c>
      <c r="H4030" s="51">
        <v>0</v>
      </c>
      <c r="I4030" s="22">
        <v>0</v>
      </c>
      <c r="J4030" s="22">
        <v>471.76</v>
      </c>
      <c r="K4030" s="22">
        <v>512.5</v>
      </c>
      <c r="L4030" s="47">
        <v>1000</v>
      </c>
      <c r="M4030" s="22">
        <v>0</v>
      </c>
      <c r="N4030" s="22">
        <v>0</v>
      </c>
    </row>
    <row r="4031" spans="1:14" x14ac:dyDescent="0.25">
      <c r="A4031" s="5" t="s">
        <v>7087</v>
      </c>
      <c r="B4031" s="5" t="s">
        <v>3590</v>
      </c>
      <c r="C4031" s="5" t="s">
        <v>849</v>
      </c>
      <c r="D4031" s="5" t="s">
        <v>3583</v>
      </c>
      <c r="E4031" s="5" t="s">
        <v>3584</v>
      </c>
      <c r="F4031" s="5" t="s">
        <v>853</v>
      </c>
      <c r="G4031" s="5" t="s">
        <v>3603</v>
      </c>
      <c r="H4031" s="51">
        <v>0</v>
      </c>
      <c r="I4031" s="22">
        <v>0</v>
      </c>
      <c r="J4031" s="22">
        <v>0</v>
      </c>
      <c r="K4031" s="22">
        <v>5208.38</v>
      </c>
      <c r="L4031" s="47">
        <v>1000</v>
      </c>
      <c r="M4031" s="22">
        <v>0</v>
      </c>
      <c r="N4031" s="22">
        <v>0</v>
      </c>
    </row>
    <row r="4032" spans="1:14" x14ac:dyDescent="0.25">
      <c r="A4032" s="5" t="s">
        <v>7088</v>
      </c>
      <c r="B4032" s="5" t="s">
        <v>3590</v>
      </c>
      <c r="C4032" s="5" t="s">
        <v>849</v>
      </c>
      <c r="D4032" s="5" t="s">
        <v>3583</v>
      </c>
      <c r="E4032" s="5" t="s">
        <v>3584</v>
      </c>
      <c r="F4032" s="5" t="s">
        <v>853</v>
      </c>
      <c r="G4032" s="5" t="s">
        <v>3603</v>
      </c>
      <c r="H4032" s="51">
        <v>0</v>
      </c>
      <c r="I4032" s="22">
        <v>0</v>
      </c>
      <c r="J4032" s="22">
        <v>0</v>
      </c>
      <c r="K4032" s="22">
        <v>5075.79</v>
      </c>
      <c r="L4032" s="47">
        <v>1000</v>
      </c>
      <c r="M4032" s="22">
        <v>0</v>
      </c>
      <c r="N4032" s="22">
        <v>0</v>
      </c>
    </row>
    <row r="4033" spans="1:14" hidden="1" x14ac:dyDescent="0.25">
      <c r="A4033" s="5" t="s">
        <v>7089</v>
      </c>
      <c r="B4033" s="5" t="s">
        <v>3596</v>
      </c>
      <c r="C4033" s="5" t="s">
        <v>849</v>
      </c>
      <c r="D4033" s="5" t="s">
        <v>3583</v>
      </c>
      <c r="E4033" s="5" t="s">
        <v>3584</v>
      </c>
      <c r="F4033" s="5" t="s">
        <v>853</v>
      </c>
      <c r="G4033" s="5" t="s">
        <v>3588</v>
      </c>
      <c r="H4033" s="51">
        <v>0</v>
      </c>
      <c r="I4033" s="22">
        <v>0</v>
      </c>
      <c r="J4033" s="22">
        <v>843.2</v>
      </c>
      <c r="K4033" s="22">
        <v>889.34</v>
      </c>
      <c r="L4033" s="47">
        <v>1000</v>
      </c>
      <c r="M4033" s="22">
        <v>0</v>
      </c>
      <c r="N4033" s="22">
        <v>0</v>
      </c>
    </row>
    <row r="4034" spans="1:14" hidden="1" x14ac:dyDescent="0.25">
      <c r="A4034" s="5" t="s">
        <v>7090</v>
      </c>
      <c r="B4034" s="5" t="s">
        <v>3596</v>
      </c>
      <c r="C4034" s="5" t="s">
        <v>849</v>
      </c>
      <c r="D4034" s="5" t="s">
        <v>3583</v>
      </c>
      <c r="E4034" s="5" t="s">
        <v>3584</v>
      </c>
      <c r="F4034" s="5" t="s">
        <v>853</v>
      </c>
      <c r="G4034" s="5" t="s">
        <v>3588</v>
      </c>
      <c r="H4034" s="51">
        <v>0</v>
      </c>
      <c r="I4034" s="22">
        <v>0</v>
      </c>
      <c r="J4034" s="22">
        <v>0</v>
      </c>
      <c r="K4034" s="22">
        <v>31.51</v>
      </c>
      <c r="L4034" s="47">
        <v>1000</v>
      </c>
      <c r="M4034" s="22">
        <v>0</v>
      </c>
      <c r="N4034" s="22">
        <v>0</v>
      </c>
    </row>
    <row r="4035" spans="1:14" hidden="1" x14ac:dyDescent="0.25">
      <c r="A4035" s="5" t="s">
        <v>7091</v>
      </c>
      <c r="B4035" s="5" t="s">
        <v>3596</v>
      </c>
      <c r="C4035" s="5" t="s">
        <v>849</v>
      </c>
      <c r="D4035" s="5" t="s">
        <v>3583</v>
      </c>
      <c r="E4035" s="5" t="s">
        <v>3584</v>
      </c>
      <c r="F4035" s="5" t="s">
        <v>853</v>
      </c>
      <c r="G4035" s="5" t="s">
        <v>3588</v>
      </c>
      <c r="H4035" s="51">
        <v>0</v>
      </c>
      <c r="I4035" s="22">
        <v>0</v>
      </c>
      <c r="J4035" s="22">
        <v>356.47</v>
      </c>
      <c r="K4035" s="22">
        <v>375.97</v>
      </c>
      <c r="L4035" s="47">
        <v>1000</v>
      </c>
      <c r="M4035" s="22">
        <v>0</v>
      </c>
      <c r="N4035" s="22">
        <v>0</v>
      </c>
    </row>
    <row r="4036" spans="1:14" hidden="1" x14ac:dyDescent="0.25">
      <c r="A4036" s="5" t="s">
        <v>7092</v>
      </c>
      <c r="B4036" s="5" t="s">
        <v>3586</v>
      </c>
      <c r="C4036" s="5" t="s">
        <v>849</v>
      </c>
      <c r="D4036" s="5" t="s">
        <v>3583</v>
      </c>
      <c r="E4036" s="5" t="s">
        <v>3584</v>
      </c>
      <c r="F4036" s="5" t="s">
        <v>853</v>
      </c>
      <c r="G4036" s="5" t="s">
        <v>3603</v>
      </c>
      <c r="H4036" s="51">
        <v>0</v>
      </c>
      <c r="I4036" s="22">
        <v>0</v>
      </c>
      <c r="J4036" s="22">
        <v>0</v>
      </c>
      <c r="K4036" s="22">
        <v>1252.1099999999999</v>
      </c>
      <c r="L4036" s="47">
        <v>1000</v>
      </c>
      <c r="M4036" s="22">
        <v>0</v>
      </c>
      <c r="N4036" s="22">
        <v>0</v>
      </c>
    </row>
    <row r="4037" spans="1:14" x14ac:dyDescent="0.25">
      <c r="A4037" s="5" t="s">
        <v>7093</v>
      </c>
      <c r="B4037" s="5" t="s">
        <v>3590</v>
      </c>
      <c r="C4037" s="5" t="s">
        <v>849</v>
      </c>
      <c r="D4037" s="5" t="s">
        <v>3583</v>
      </c>
      <c r="E4037" s="5" t="s">
        <v>3584</v>
      </c>
      <c r="F4037" s="5" t="s">
        <v>853</v>
      </c>
      <c r="G4037" s="5" t="s">
        <v>3603</v>
      </c>
      <c r="H4037" s="51">
        <v>0</v>
      </c>
      <c r="I4037" s="22">
        <v>0</v>
      </c>
      <c r="J4037" s="22">
        <v>0</v>
      </c>
      <c r="K4037" s="22">
        <v>3787.36</v>
      </c>
      <c r="L4037" s="47">
        <v>1000</v>
      </c>
      <c r="M4037" s="22">
        <v>0</v>
      </c>
      <c r="N4037" s="22">
        <v>0</v>
      </c>
    </row>
    <row r="4038" spans="1:14" x14ac:dyDescent="0.25">
      <c r="A4038" s="5" t="s">
        <v>7094</v>
      </c>
      <c r="B4038" s="5" t="s">
        <v>3590</v>
      </c>
      <c r="C4038" s="5" t="s">
        <v>849</v>
      </c>
      <c r="D4038" s="5" t="s">
        <v>3583</v>
      </c>
      <c r="E4038" s="5" t="s">
        <v>3584</v>
      </c>
      <c r="F4038" s="5" t="s">
        <v>853</v>
      </c>
      <c r="G4038" s="5" t="s">
        <v>3603</v>
      </c>
      <c r="H4038" s="51">
        <v>0</v>
      </c>
      <c r="I4038" s="22">
        <v>0</v>
      </c>
      <c r="J4038" s="22">
        <v>0</v>
      </c>
      <c r="K4038" s="22">
        <v>5949.66</v>
      </c>
      <c r="L4038" s="47">
        <v>1000</v>
      </c>
      <c r="M4038" s="22">
        <v>0</v>
      </c>
      <c r="N4038" s="22">
        <v>0</v>
      </c>
    </row>
    <row r="4039" spans="1:14" x14ac:dyDescent="0.25">
      <c r="A4039" s="5" t="s">
        <v>7095</v>
      </c>
      <c r="B4039" s="5" t="s">
        <v>3590</v>
      </c>
      <c r="C4039" s="5" t="s">
        <v>849</v>
      </c>
      <c r="D4039" s="5" t="s">
        <v>3583</v>
      </c>
      <c r="E4039" s="5" t="s">
        <v>3584</v>
      </c>
      <c r="F4039" s="5" t="s">
        <v>853</v>
      </c>
      <c r="G4039" s="5" t="s">
        <v>3603</v>
      </c>
      <c r="H4039" s="51">
        <v>0</v>
      </c>
      <c r="I4039" s="22">
        <v>0</v>
      </c>
      <c r="J4039" s="22">
        <v>0</v>
      </c>
      <c r="K4039" s="22">
        <v>6013.11</v>
      </c>
      <c r="L4039" s="47">
        <v>1000</v>
      </c>
      <c r="M4039" s="22">
        <v>0</v>
      </c>
      <c r="N4039" s="22">
        <v>0</v>
      </c>
    </row>
    <row r="4040" spans="1:14" x14ac:dyDescent="0.25">
      <c r="A4040" s="5" t="s">
        <v>7096</v>
      </c>
      <c r="B4040" s="5" t="s">
        <v>3590</v>
      </c>
      <c r="C4040" s="5" t="s">
        <v>849</v>
      </c>
      <c r="D4040" s="5" t="s">
        <v>3583</v>
      </c>
      <c r="E4040" s="5" t="s">
        <v>3584</v>
      </c>
      <c r="F4040" s="5" t="s">
        <v>853</v>
      </c>
      <c r="G4040" s="5" t="s">
        <v>3603</v>
      </c>
      <c r="H4040" s="51">
        <v>0</v>
      </c>
      <c r="I4040" s="22">
        <v>0</v>
      </c>
      <c r="J4040" s="22">
        <v>0</v>
      </c>
      <c r="K4040" s="22">
        <v>5645.25</v>
      </c>
      <c r="L4040" s="47">
        <v>1000</v>
      </c>
      <c r="M4040" s="22">
        <v>0</v>
      </c>
      <c r="N4040" s="22">
        <v>0</v>
      </c>
    </row>
    <row r="4041" spans="1:14" x14ac:dyDescent="0.25">
      <c r="A4041" s="5" t="s">
        <v>7097</v>
      </c>
      <c r="B4041" s="5" t="s">
        <v>3590</v>
      </c>
      <c r="C4041" s="5" t="s">
        <v>849</v>
      </c>
      <c r="D4041" s="5" t="s">
        <v>3583</v>
      </c>
      <c r="E4041" s="5" t="s">
        <v>3584</v>
      </c>
      <c r="F4041" s="5" t="s">
        <v>853</v>
      </c>
      <c r="G4041" s="5" t="s">
        <v>3603</v>
      </c>
      <c r="H4041" s="51">
        <v>0</v>
      </c>
      <c r="I4041" s="22">
        <v>0</v>
      </c>
      <c r="J4041" s="22">
        <v>0</v>
      </c>
      <c r="K4041" s="22">
        <v>5106.1400000000003</v>
      </c>
      <c r="L4041" s="47">
        <v>1000</v>
      </c>
      <c r="M4041" s="22">
        <v>0</v>
      </c>
      <c r="N4041" s="22">
        <v>0</v>
      </c>
    </row>
    <row r="4042" spans="1:14" x14ac:dyDescent="0.25">
      <c r="A4042" s="5" t="s">
        <v>7098</v>
      </c>
      <c r="B4042" s="5" t="s">
        <v>3590</v>
      </c>
      <c r="C4042" s="5" t="s">
        <v>849</v>
      </c>
      <c r="D4042" s="5" t="s">
        <v>3583</v>
      </c>
      <c r="E4042" s="5" t="s">
        <v>3584</v>
      </c>
      <c r="F4042" s="5" t="s">
        <v>853</v>
      </c>
      <c r="G4042" s="5" t="s">
        <v>3603</v>
      </c>
      <c r="H4042" s="51">
        <v>0</v>
      </c>
      <c r="I4042" s="22">
        <v>0</v>
      </c>
      <c r="J4042" s="22">
        <v>0</v>
      </c>
      <c r="K4042" s="22">
        <v>3726.88</v>
      </c>
      <c r="L4042" s="47">
        <v>1000</v>
      </c>
      <c r="M4042" s="22">
        <v>0</v>
      </c>
      <c r="N4042" s="22">
        <v>0</v>
      </c>
    </row>
    <row r="4043" spans="1:14" hidden="1" x14ac:dyDescent="0.25">
      <c r="A4043" s="5" t="s">
        <v>7099</v>
      </c>
      <c r="B4043" s="5" t="s">
        <v>3582</v>
      </c>
      <c r="C4043" s="5" t="s">
        <v>849</v>
      </c>
      <c r="D4043" s="5" t="s">
        <v>3583</v>
      </c>
      <c r="E4043" s="5" t="s">
        <v>3584</v>
      </c>
      <c r="F4043" s="5" t="s">
        <v>853</v>
      </c>
      <c r="G4043" s="5" t="s">
        <v>3603</v>
      </c>
      <c r="H4043" s="51">
        <v>0</v>
      </c>
      <c r="I4043" s="22">
        <v>0</v>
      </c>
      <c r="J4043" s="22">
        <v>0</v>
      </c>
      <c r="K4043" s="22">
        <v>640.05999999999995</v>
      </c>
      <c r="L4043" s="47">
        <v>1000</v>
      </c>
      <c r="M4043" s="22">
        <v>0</v>
      </c>
      <c r="N4043" s="22">
        <v>0</v>
      </c>
    </row>
    <row r="4044" spans="1:14" hidden="1" x14ac:dyDescent="0.25">
      <c r="A4044" s="5" t="s">
        <v>7100</v>
      </c>
      <c r="B4044" s="5" t="s">
        <v>3582</v>
      </c>
      <c r="C4044" s="5" t="s">
        <v>849</v>
      </c>
      <c r="D4044" s="5" t="s">
        <v>3583</v>
      </c>
      <c r="E4044" s="5" t="s">
        <v>3584</v>
      </c>
      <c r="F4044" s="5" t="s">
        <v>853</v>
      </c>
      <c r="G4044" s="5" t="s">
        <v>3603</v>
      </c>
      <c r="H4044" s="51">
        <v>0</v>
      </c>
      <c r="I4044" s="22">
        <v>0</v>
      </c>
      <c r="J4044" s="22">
        <v>0</v>
      </c>
      <c r="K4044" s="22">
        <v>810.29</v>
      </c>
      <c r="L4044" s="47">
        <v>1000</v>
      </c>
      <c r="M4044" s="22">
        <v>0</v>
      </c>
      <c r="N4044" s="22">
        <v>0</v>
      </c>
    </row>
    <row r="4045" spans="1:14" x14ac:dyDescent="0.25">
      <c r="A4045" s="5" t="s">
        <v>7101</v>
      </c>
      <c r="B4045" s="5" t="s">
        <v>3590</v>
      </c>
      <c r="C4045" s="5" t="s">
        <v>849</v>
      </c>
      <c r="D4045" s="5" t="s">
        <v>3583</v>
      </c>
      <c r="E4045" s="5" t="s">
        <v>3584</v>
      </c>
      <c r="F4045" s="5" t="s">
        <v>853</v>
      </c>
      <c r="G4045" s="5" t="s">
        <v>3588</v>
      </c>
      <c r="H4045" s="51">
        <v>0</v>
      </c>
      <c r="I4045" s="22">
        <v>0</v>
      </c>
      <c r="J4045" s="22">
        <v>74.78</v>
      </c>
      <c r="K4045" s="22">
        <v>81.23</v>
      </c>
      <c r="L4045" s="47">
        <v>1000</v>
      </c>
      <c r="M4045" s="22">
        <v>0</v>
      </c>
      <c r="N4045" s="22">
        <v>0</v>
      </c>
    </row>
    <row r="4046" spans="1:14" x14ac:dyDescent="0.25">
      <c r="A4046" s="5" t="s">
        <v>7102</v>
      </c>
      <c r="B4046" s="5" t="s">
        <v>3590</v>
      </c>
      <c r="C4046" s="5" t="s">
        <v>849</v>
      </c>
      <c r="D4046" s="5" t="s">
        <v>3583</v>
      </c>
      <c r="E4046" s="5" t="s">
        <v>3584</v>
      </c>
      <c r="F4046" s="5" t="s">
        <v>853</v>
      </c>
      <c r="G4046" s="5" t="s">
        <v>3588</v>
      </c>
      <c r="H4046" s="51">
        <v>0</v>
      </c>
      <c r="I4046" s="22">
        <v>0</v>
      </c>
      <c r="J4046" s="22">
        <v>107.19</v>
      </c>
      <c r="K4046" s="22">
        <v>116.45</v>
      </c>
      <c r="L4046" s="47">
        <v>1000</v>
      </c>
      <c r="M4046" s="22">
        <v>0</v>
      </c>
      <c r="N4046" s="22">
        <v>0</v>
      </c>
    </row>
    <row r="4047" spans="1:14" x14ac:dyDescent="0.25">
      <c r="A4047" s="5" t="s">
        <v>7103</v>
      </c>
      <c r="B4047" s="5" t="s">
        <v>3590</v>
      </c>
      <c r="C4047" s="5" t="s">
        <v>849</v>
      </c>
      <c r="D4047" s="5" t="s">
        <v>3583</v>
      </c>
      <c r="E4047" s="5" t="s">
        <v>3584</v>
      </c>
      <c r="F4047" s="5" t="s">
        <v>853</v>
      </c>
      <c r="G4047" s="5" t="s">
        <v>3588</v>
      </c>
      <c r="H4047" s="51">
        <v>0</v>
      </c>
      <c r="I4047" s="22">
        <v>0</v>
      </c>
      <c r="J4047" s="22">
        <v>101.65</v>
      </c>
      <c r="K4047" s="22">
        <v>110.43</v>
      </c>
      <c r="L4047" s="47">
        <v>1000</v>
      </c>
      <c r="M4047" s="22">
        <v>0</v>
      </c>
      <c r="N4047" s="22">
        <v>0</v>
      </c>
    </row>
    <row r="4048" spans="1:14" x14ac:dyDescent="0.25">
      <c r="A4048" s="5" t="s">
        <v>7104</v>
      </c>
      <c r="B4048" s="5" t="s">
        <v>3590</v>
      </c>
      <c r="C4048" s="5" t="s">
        <v>849</v>
      </c>
      <c r="D4048" s="5" t="s">
        <v>3583</v>
      </c>
      <c r="E4048" s="5" t="s">
        <v>3584</v>
      </c>
      <c r="F4048" s="5" t="s">
        <v>853</v>
      </c>
      <c r="G4048" s="5" t="s">
        <v>3588</v>
      </c>
      <c r="H4048" s="51">
        <v>0</v>
      </c>
      <c r="I4048" s="22">
        <v>0</v>
      </c>
      <c r="J4048" s="22">
        <v>88.52</v>
      </c>
      <c r="K4048" s="22">
        <v>96.17</v>
      </c>
      <c r="L4048" s="47">
        <v>1000</v>
      </c>
      <c r="M4048" s="22">
        <v>0</v>
      </c>
      <c r="N4048" s="22">
        <v>0</v>
      </c>
    </row>
    <row r="4049" spans="1:14" x14ac:dyDescent="0.25">
      <c r="A4049" s="5" t="s">
        <v>7105</v>
      </c>
      <c r="B4049" s="5" t="s">
        <v>3590</v>
      </c>
      <c r="C4049" s="5" t="s">
        <v>849</v>
      </c>
      <c r="D4049" s="5" t="s">
        <v>3583</v>
      </c>
      <c r="E4049" s="5" t="s">
        <v>3584</v>
      </c>
      <c r="F4049" s="5" t="s">
        <v>853</v>
      </c>
      <c r="G4049" s="5" t="s">
        <v>3588</v>
      </c>
      <c r="H4049" s="51">
        <v>0</v>
      </c>
      <c r="I4049" s="22">
        <v>0</v>
      </c>
      <c r="J4049" s="22">
        <v>120.41</v>
      </c>
      <c r="K4049" s="22">
        <v>113.45</v>
      </c>
      <c r="L4049" s="47">
        <v>1000</v>
      </c>
      <c r="M4049" s="22">
        <v>0</v>
      </c>
      <c r="N4049" s="22">
        <v>0</v>
      </c>
    </row>
    <row r="4050" spans="1:14" x14ac:dyDescent="0.25">
      <c r="A4050" s="5" t="s">
        <v>7106</v>
      </c>
      <c r="B4050" s="5" t="s">
        <v>3590</v>
      </c>
      <c r="C4050" s="5" t="s">
        <v>849</v>
      </c>
      <c r="D4050" s="5" t="s">
        <v>3583</v>
      </c>
      <c r="E4050" s="5" t="s">
        <v>3584</v>
      </c>
      <c r="F4050" s="5" t="s">
        <v>853</v>
      </c>
      <c r="G4050" s="5" t="s">
        <v>3588</v>
      </c>
      <c r="H4050" s="51">
        <v>0</v>
      </c>
      <c r="I4050" s="22">
        <v>0</v>
      </c>
      <c r="J4050" s="22">
        <v>76.930000000000007</v>
      </c>
      <c r="K4050" s="22">
        <v>83.58</v>
      </c>
      <c r="L4050" s="47">
        <v>1000</v>
      </c>
      <c r="M4050" s="22">
        <v>0</v>
      </c>
      <c r="N4050" s="22">
        <v>0</v>
      </c>
    </row>
    <row r="4051" spans="1:14" x14ac:dyDescent="0.25">
      <c r="A4051" s="5" t="s">
        <v>7107</v>
      </c>
      <c r="B4051" s="5" t="s">
        <v>3590</v>
      </c>
      <c r="C4051" s="5" t="s">
        <v>849</v>
      </c>
      <c r="D4051" s="5" t="s">
        <v>3583</v>
      </c>
      <c r="E4051" s="5" t="s">
        <v>3584</v>
      </c>
      <c r="F4051" s="5" t="s">
        <v>853</v>
      </c>
      <c r="G4051" s="5" t="s">
        <v>3588</v>
      </c>
      <c r="H4051" s="51">
        <v>0</v>
      </c>
      <c r="I4051" s="22">
        <v>0</v>
      </c>
      <c r="J4051" s="22">
        <v>73.88</v>
      </c>
      <c r="K4051" s="22">
        <v>80.260000000000005</v>
      </c>
      <c r="L4051" s="47">
        <v>1000</v>
      </c>
      <c r="M4051" s="22">
        <v>0</v>
      </c>
      <c r="N4051" s="22">
        <v>0</v>
      </c>
    </row>
    <row r="4052" spans="1:14" x14ac:dyDescent="0.25">
      <c r="A4052" s="5" t="s">
        <v>7108</v>
      </c>
      <c r="B4052" s="5" t="s">
        <v>3590</v>
      </c>
      <c r="C4052" s="5" t="s">
        <v>849</v>
      </c>
      <c r="D4052" s="5" t="s">
        <v>3583</v>
      </c>
      <c r="E4052" s="5" t="s">
        <v>3584</v>
      </c>
      <c r="F4052" s="5" t="s">
        <v>853</v>
      </c>
      <c r="G4052" s="5" t="s">
        <v>3588</v>
      </c>
      <c r="H4052" s="51">
        <v>0</v>
      </c>
      <c r="I4052" s="22">
        <v>0</v>
      </c>
      <c r="J4052" s="22">
        <v>112.56</v>
      </c>
      <c r="K4052" s="22">
        <v>103.05</v>
      </c>
      <c r="L4052" s="47">
        <v>1000</v>
      </c>
      <c r="M4052" s="22">
        <v>0</v>
      </c>
      <c r="N4052" s="22">
        <v>0</v>
      </c>
    </row>
    <row r="4053" spans="1:14" x14ac:dyDescent="0.25">
      <c r="A4053" s="5" t="s">
        <v>7109</v>
      </c>
      <c r="B4053" s="5" t="s">
        <v>3590</v>
      </c>
      <c r="C4053" s="5" t="s">
        <v>849</v>
      </c>
      <c r="D4053" s="5" t="s">
        <v>3583</v>
      </c>
      <c r="E4053" s="5" t="s">
        <v>3584</v>
      </c>
      <c r="F4053" s="5" t="s">
        <v>853</v>
      </c>
      <c r="G4053" s="5" t="s">
        <v>3603</v>
      </c>
      <c r="H4053" s="51">
        <v>0</v>
      </c>
      <c r="I4053" s="22">
        <v>0</v>
      </c>
      <c r="J4053" s="22">
        <v>0</v>
      </c>
      <c r="K4053" s="22">
        <v>1488.57</v>
      </c>
      <c r="L4053" s="47">
        <v>1000</v>
      </c>
      <c r="M4053" s="22">
        <v>0</v>
      </c>
      <c r="N4053" s="22">
        <v>0</v>
      </c>
    </row>
    <row r="4054" spans="1:14" x14ac:dyDescent="0.25">
      <c r="A4054" s="5" t="s">
        <v>7110</v>
      </c>
      <c r="B4054" s="5" t="s">
        <v>3590</v>
      </c>
      <c r="C4054" s="5" t="s">
        <v>849</v>
      </c>
      <c r="D4054" s="5" t="s">
        <v>3583</v>
      </c>
      <c r="E4054" s="5" t="s">
        <v>3584</v>
      </c>
      <c r="F4054" s="5" t="s">
        <v>853</v>
      </c>
      <c r="G4054" s="5" t="s">
        <v>3603</v>
      </c>
      <c r="H4054" s="51">
        <v>0</v>
      </c>
      <c r="I4054" s="22">
        <v>0</v>
      </c>
      <c r="J4054" s="22">
        <v>0</v>
      </c>
      <c r="K4054" s="22">
        <v>1394.9</v>
      </c>
      <c r="L4054" s="47">
        <v>1000</v>
      </c>
      <c r="M4054" s="22">
        <v>0</v>
      </c>
      <c r="N4054" s="22">
        <v>0</v>
      </c>
    </row>
    <row r="4055" spans="1:14" hidden="1" x14ac:dyDescent="0.25">
      <c r="A4055" s="5" t="s">
        <v>7111</v>
      </c>
      <c r="B4055" s="5" t="s">
        <v>3586</v>
      </c>
      <c r="C4055" s="5" t="s">
        <v>849</v>
      </c>
      <c r="D4055" s="5" t="s">
        <v>3583</v>
      </c>
      <c r="E4055" s="5" t="s">
        <v>3584</v>
      </c>
      <c r="F4055" s="5" t="s">
        <v>853</v>
      </c>
      <c r="G4055" s="5" t="s">
        <v>3603</v>
      </c>
      <c r="H4055" s="51">
        <v>0</v>
      </c>
      <c r="I4055" s="22">
        <v>0</v>
      </c>
      <c r="J4055" s="22">
        <v>7866.51</v>
      </c>
      <c r="K4055" s="22">
        <v>9183.66</v>
      </c>
      <c r="L4055" s="47">
        <v>1000</v>
      </c>
      <c r="M4055" s="22">
        <v>0</v>
      </c>
      <c r="N4055" s="22">
        <v>0</v>
      </c>
    </row>
    <row r="4056" spans="1:14" hidden="1" x14ac:dyDescent="0.25">
      <c r="A4056" s="5" t="s">
        <v>7112</v>
      </c>
      <c r="B4056" s="5" t="s">
        <v>3586</v>
      </c>
      <c r="C4056" s="5" t="s">
        <v>849</v>
      </c>
      <c r="D4056" s="5" t="s">
        <v>3583</v>
      </c>
      <c r="E4056" s="5" t="s">
        <v>3584</v>
      </c>
      <c r="F4056" s="5" t="s">
        <v>853</v>
      </c>
      <c r="G4056" s="5" t="s">
        <v>3603</v>
      </c>
      <c r="H4056" s="51">
        <v>0</v>
      </c>
      <c r="I4056" s="22">
        <v>0</v>
      </c>
      <c r="J4056" s="22">
        <v>0</v>
      </c>
      <c r="K4056" s="22">
        <v>1238.83</v>
      </c>
      <c r="L4056" s="47">
        <v>1000</v>
      </c>
      <c r="M4056" s="22">
        <v>0</v>
      </c>
      <c r="N4056" s="22">
        <v>0</v>
      </c>
    </row>
    <row r="4057" spans="1:14" hidden="1" x14ac:dyDescent="0.25">
      <c r="A4057" s="5" t="s">
        <v>7113</v>
      </c>
      <c r="B4057" s="5" t="s">
        <v>3586</v>
      </c>
      <c r="C4057" s="5" t="s">
        <v>849</v>
      </c>
      <c r="D4057" s="5" t="s">
        <v>3583</v>
      </c>
      <c r="E4057" s="5" t="s">
        <v>3584</v>
      </c>
      <c r="F4057" s="5" t="s">
        <v>853</v>
      </c>
      <c r="G4057" s="5" t="s">
        <v>3588</v>
      </c>
      <c r="H4057" s="51">
        <v>0</v>
      </c>
      <c r="I4057" s="22">
        <v>0</v>
      </c>
      <c r="J4057" s="22">
        <v>80.88</v>
      </c>
      <c r="K4057" s="22">
        <v>87.87</v>
      </c>
      <c r="L4057" s="47">
        <v>1000</v>
      </c>
      <c r="M4057" s="22">
        <v>0</v>
      </c>
      <c r="N4057" s="22">
        <v>0</v>
      </c>
    </row>
    <row r="4058" spans="1:14" hidden="1" x14ac:dyDescent="0.25">
      <c r="A4058" s="5" t="s">
        <v>7114</v>
      </c>
      <c r="B4058" s="5" t="s">
        <v>3586</v>
      </c>
      <c r="C4058" s="5" t="s">
        <v>849</v>
      </c>
      <c r="D4058" s="5" t="s">
        <v>3583</v>
      </c>
      <c r="E4058" s="5" t="s">
        <v>3584</v>
      </c>
      <c r="F4058" s="5" t="s">
        <v>853</v>
      </c>
      <c r="G4058" s="5" t="s">
        <v>3588</v>
      </c>
      <c r="H4058" s="51">
        <v>0</v>
      </c>
      <c r="I4058" s="22">
        <v>0</v>
      </c>
      <c r="J4058" s="22">
        <v>77.17</v>
      </c>
      <c r="K4058" s="22">
        <v>83.83</v>
      </c>
      <c r="L4058" s="47">
        <v>1000</v>
      </c>
      <c r="M4058" s="22">
        <v>0</v>
      </c>
      <c r="N4058" s="22">
        <v>0</v>
      </c>
    </row>
    <row r="4059" spans="1:14" hidden="1" x14ac:dyDescent="0.25">
      <c r="A4059" s="5" t="s">
        <v>7115</v>
      </c>
      <c r="B4059" s="5" t="s">
        <v>3586</v>
      </c>
      <c r="C4059" s="5" t="s">
        <v>849</v>
      </c>
      <c r="D4059" s="5" t="s">
        <v>3583</v>
      </c>
      <c r="E4059" s="5" t="s">
        <v>3584</v>
      </c>
      <c r="F4059" s="5" t="s">
        <v>853</v>
      </c>
      <c r="G4059" s="5" t="s">
        <v>3603</v>
      </c>
      <c r="H4059" s="51">
        <v>0</v>
      </c>
      <c r="I4059" s="22">
        <v>0</v>
      </c>
      <c r="J4059" s="22">
        <v>0</v>
      </c>
      <c r="K4059" s="22">
        <v>1444.33</v>
      </c>
      <c r="L4059" s="47">
        <v>1000</v>
      </c>
      <c r="M4059" s="22">
        <v>0</v>
      </c>
      <c r="N4059" s="22">
        <v>0</v>
      </c>
    </row>
    <row r="4060" spans="1:14" x14ac:dyDescent="0.25">
      <c r="A4060" s="5" t="s">
        <v>7116</v>
      </c>
      <c r="B4060" s="5" t="s">
        <v>3590</v>
      </c>
      <c r="C4060" s="5" t="s">
        <v>849</v>
      </c>
      <c r="D4060" s="5" t="s">
        <v>3583</v>
      </c>
      <c r="E4060" s="5" t="s">
        <v>3584</v>
      </c>
      <c r="F4060" s="5" t="s">
        <v>853</v>
      </c>
      <c r="G4060" s="5" t="s">
        <v>3603</v>
      </c>
      <c r="H4060" s="51">
        <v>0</v>
      </c>
      <c r="I4060" s="22">
        <v>0</v>
      </c>
      <c r="J4060" s="22">
        <v>0</v>
      </c>
      <c r="K4060" s="22">
        <v>1502.55</v>
      </c>
      <c r="L4060" s="47">
        <v>1000</v>
      </c>
      <c r="M4060" s="22">
        <v>0</v>
      </c>
      <c r="N4060" s="22">
        <v>0</v>
      </c>
    </row>
    <row r="4061" spans="1:14" x14ac:dyDescent="0.25">
      <c r="A4061" s="5" t="s">
        <v>7117</v>
      </c>
      <c r="B4061" s="5" t="s">
        <v>3590</v>
      </c>
      <c r="C4061" s="5" t="s">
        <v>849</v>
      </c>
      <c r="D4061" s="5" t="s">
        <v>3583</v>
      </c>
      <c r="E4061" s="5" t="s">
        <v>3584</v>
      </c>
      <c r="F4061" s="5" t="s">
        <v>853</v>
      </c>
      <c r="G4061" s="5" t="s">
        <v>3603</v>
      </c>
      <c r="H4061" s="51">
        <v>0</v>
      </c>
      <c r="I4061" s="22">
        <v>0</v>
      </c>
      <c r="J4061" s="22">
        <v>0</v>
      </c>
      <c r="K4061" s="22">
        <v>1509.02</v>
      </c>
      <c r="L4061" s="47">
        <v>1000</v>
      </c>
      <c r="M4061" s="22">
        <v>0</v>
      </c>
      <c r="N4061" s="22">
        <v>0</v>
      </c>
    </row>
    <row r="4062" spans="1:14" x14ac:dyDescent="0.25">
      <c r="A4062" s="5" t="s">
        <v>7118</v>
      </c>
      <c r="B4062" s="5" t="s">
        <v>3590</v>
      </c>
      <c r="C4062" s="5" t="s">
        <v>849</v>
      </c>
      <c r="D4062" s="5" t="s">
        <v>3583</v>
      </c>
      <c r="E4062" s="5" t="s">
        <v>3584</v>
      </c>
      <c r="F4062" s="5" t="s">
        <v>853</v>
      </c>
      <c r="G4062" s="5" t="s">
        <v>3603</v>
      </c>
      <c r="H4062" s="51">
        <v>0</v>
      </c>
      <c r="I4062" s="22">
        <v>0</v>
      </c>
      <c r="J4062" s="22">
        <v>0</v>
      </c>
      <c r="K4062" s="22">
        <v>1174.98</v>
      </c>
      <c r="L4062" s="47">
        <v>1000</v>
      </c>
      <c r="M4062" s="22">
        <v>0</v>
      </c>
      <c r="N4062" s="22">
        <v>0</v>
      </c>
    </row>
    <row r="4063" spans="1:14" x14ac:dyDescent="0.25">
      <c r="A4063" s="5" t="s">
        <v>7119</v>
      </c>
      <c r="B4063" s="5" t="s">
        <v>3590</v>
      </c>
      <c r="C4063" s="5" t="s">
        <v>849</v>
      </c>
      <c r="D4063" s="5" t="s">
        <v>3583</v>
      </c>
      <c r="E4063" s="5" t="s">
        <v>3584</v>
      </c>
      <c r="F4063" s="5" t="s">
        <v>851</v>
      </c>
      <c r="G4063" s="5" t="s">
        <v>3588</v>
      </c>
      <c r="H4063" s="51">
        <v>0</v>
      </c>
      <c r="I4063" s="22">
        <v>0</v>
      </c>
      <c r="J4063" s="22">
        <v>92.96</v>
      </c>
      <c r="K4063" s="22">
        <v>94.66</v>
      </c>
      <c r="L4063" s="47">
        <v>1000</v>
      </c>
      <c r="M4063" s="22">
        <v>0</v>
      </c>
      <c r="N4063" s="22">
        <v>0</v>
      </c>
    </row>
    <row r="4064" spans="1:14" x14ac:dyDescent="0.25">
      <c r="A4064" s="5" t="s">
        <v>7120</v>
      </c>
      <c r="B4064" s="5" t="s">
        <v>3590</v>
      </c>
      <c r="C4064" s="5" t="s">
        <v>849</v>
      </c>
      <c r="D4064" s="5" t="s">
        <v>3583</v>
      </c>
      <c r="E4064" s="5" t="s">
        <v>3584</v>
      </c>
      <c r="F4064" s="5" t="s">
        <v>853</v>
      </c>
      <c r="G4064" s="5" t="s">
        <v>3588</v>
      </c>
      <c r="H4064" s="51">
        <v>0</v>
      </c>
      <c r="I4064" s="22">
        <v>0</v>
      </c>
      <c r="J4064" s="22">
        <v>306.67</v>
      </c>
      <c r="K4064" s="22">
        <v>292.35000000000002</v>
      </c>
      <c r="L4064" s="47">
        <v>1000</v>
      </c>
      <c r="M4064" s="22">
        <v>0</v>
      </c>
      <c r="N4064" s="22">
        <v>0</v>
      </c>
    </row>
    <row r="4065" spans="1:14" x14ac:dyDescent="0.25">
      <c r="A4065" s="5" t="s">
        <v>7121</v>
      </c>
      <c r="B4065" s="5" t="s">
        <v>3590</v>
      </c>
      <c r="C4065" s="5" t="s">
        <v>849</v>
      </c>
      <c r="D4065" s="5" t="s">
        <v>3583</v>
      </c>
      <c r="E4065" s="5" t="s">
        <v>3584</v>
      </c>
      <c r="F4065" s="5" t="s">
        <v>851</v>
      </c>
      <c r="G4065" s="5" t="s">
        <v>3588</v>
      </c>
      <c r="H4065" s="51">
        <v>0</v>
      </c>
      <c r="I4065" s="22">
        <v>0</v>
      </c>
      <c r="J4065" s="22">
        <v>289.18</v>
      </c>
      <c r="K4065" s="22">
        <v>287.45</v>
      </c>
      <c r="L4065" s="47">
        <v>1000</v>
      </c>
      <c r="M4065" s="22">
        <v>0</v>
      </c>
      <c r="N4065" s="22">
        <v>0</v>
      </c>
    </row>
    <row r="4066" spans="1:14" x14ac:dyDescent="0.25">
      <c r="A4066" s="5" t="s">
        <v>7122</v>
      </c>
      <c r="B4066" s="5" t="s">
        <v>3590</v>
      </c>
      <c r="C4066" s="5" t="s">
        <v>849</v>
      </c>
      <c r="D4066" s="5" t="s">
        <v>3583</v>
      </c>
      <c r="E4066" s="5" t="s">
        <v>3584</v>
      </c>
      <c r="F4066" s="5" t="s">
        <v>853</v>
      </c>
      <c r="G4066" s="5" t="s">
        <v>3588</v>
      </c>
      <c r="H4066" s="51">
        <v>0</v>
      </c>
      <c r="I4066" s="22">
        <v>0</v>
      </c>
      <c r="J4066" s="22">
        <v>262.10000000000002</v>
      </c>
      <c r="K4066" s="22">
        <v>268.39</v>
      </c>
      <c r="L4066" s="47">
        <v>1000</v>
      </c>
      <c r="M4066" s="22">
        <v>0</v>
      </c>
      <c r="N4066" s="22">
        <v>0</v>
      </c>
    </row>
    <row r="4067" spans="1:14" x14ac:dyDescent="0.25">
      <c r="A4067" s="5" t="s">
        <v>7123</v>
      </c>
      <c r="B4067" s="5" t="s">
        <v>3590</v>
      </c>
      <c r="C4067" s="5" t="s">
        <v>849</v>
      </c>
      <c r="D4067" s="5" t="s">
        <v>3583</v>
      </c>
      <c r="E4067" s="5" t="s">
        <v>3584</v>
      </c>
      <c r="F4067" s="5" t="s">
        <v>853</v>
      </c>
      <c r="G4067" s="5" t="s">
        <v>3588</v>
      </c>
      <c r="H4067" s="51">
        <v>0</v>
      </c>
      <c r="I4067" s="22">
        <v>0</v>
      </c>
      <c r="J4067" s="22">
        <v>138.94999999999999</v>
      </c>
      <c r="K4067" s="22">
        <v>150.94999999999999</v>
      </c>
      <c r="L4067" s="47">
        <v>1000</v>
      </c>
      <c r="M4067" s="22">
        <v>0</v>
      </c>
      <c r="N4067" s="22">
        <v>0</v>
      </c>
    </row>
    <row r="4068" spans="1:14" x14ac:dyDescent="0.25">
      <c r="A4068" s="5" t="s">
        <v>7124</v>
      </c>
      <c r="B4068" s="5" t="s">
        <v>3590</v>
      </c>
      <c r="C4068" s="5" t="s">
        <v>849</v>
      </c>
      <c r="D4068" s="5" t="s">
        <v>3583</v>
      </c>
      <c r="E4068" s="5" t="s">
        <v>3584</v>
      </c>
      <c r="F4068" s="5" t="s">
        <v>853</v>
      </c>
      <c r="G4068" s="5" t="s">
        <v>3588</v>
      </c>
      <c r="H4068" s="51">
        <v>0</v>
      </c>
      <c r="I4068" s="22">
        <v>0</v>
      </c>
      <c r="J4068" s="22">
        <v>92.66</v>
      </c>
      <c r="K4068" s="22">
        <v>94.88</v>
      </c>
      <c r="L4068" s="47">
        <v>1000</v>
      </c>
      <c r="M4068" s="22">
        <v>0</v>
      </c>
      <c r="N4068" s="22">
        <v>0</v>
      </c>
    </row>
    <row r="4069" spans="1:14" x14ac:dyDescent="0.25">
      <c r="A4069" s="5" t="s">
        <v>7125</v>
      </c>
      <c r="B4069" s="5" t="s">
        <v>3590</v>
      </c>
      <c r="C4069" s="5" t="s">
        <v>849</v>
      </c>
      <c r="D4069" s="5" t="s">
        <v>3583</v>
      </c>
      <c r="E4069" s="5" t="s">
        <v>3584</v>
      </c>
      <c r="F4069" s="5" t="s">
        <v>853</v>
      </c>
      <c r="G4069" s="5" t="s">
        <v>3603</v>
      </c>
      <c r="H4069" s="51">
        <v>0</v>
      </c>
      <c r="I4069" s="22">
        <v>0</v>
      </c>
      <c r="J4069" s="22">
        <v>0</v>
      </c>
      <c r="K4069" s="22">
        <v>1313.24</v>
      </c>
      <c r="L4069" s="47">
        <v>1000</v>
      </c>
      <c r="M4069" s="22">
        <v>0</v>
      </c>
      <c r="N4069" s="22">
        <v>0</v>
      </c>
    </row>
    <row r="4070" spans="1:14" x14ac:dyDescent="0.25">
      <c r="A4070" s="5" t="s">
        <v>7126</v>
      </c>
      <c r="B4070" s="5" t="s">
        <v>3590</v>
      </c>
      <c r="C4070" s="5" t="s">
        <v>849</v>
      </c>
      <c r="D4070" s="5" t="s">
        <v>3583</v>
      </c>
      <c r="E4070" s="5" t="s">
        <v>3584</v>
      </c>
      <c r="F4070" s="5" t="s">
        <v>853</v>
      </c>
      <c r="G4070" s="5" t="s">
        <v>3603</v>
      </c>
      <c r="H4070" s="51">
        <v>0</v>
      </c>
      <c r="I4070" s="22">
        <v>0</v>
      </c>
      <c r="J4070" s="22">
        <v>0</v>
      </c>
      <c r="K4070" s="22">
        <v>1464.9</v>
      </c>
      <c r="L4070" s="47">
        <v>1000</v>
      </c>
      <c r="M4070" s="22">
        <v>0</v>
      </c>
      <c r="N4070" s="22">
        <v>0</v>
      </c>
    </row>
    <row r="4071" spans="1:14" x14ac:dyDescent="0.25">
      <c r="A4071" s="5" t="s">
        <v>7127</v>
      </c>
      <c r="B4071" s="5" t="s">
        <v>3590</v>
      </c>
      <c r="C4071" s="5" t="s">
        <v>849</v>
      </c>
      <c r="D4071" s="5" t="s">
        <v>3583</v>
      </c>
      <c r="E4071" s="5" t="s">
        <v>3584</v>
      </c>
      <c r="F4071" s="5" t="s">
        <v>853</v>
      </c>
      <c r="G4071" s="5" t="s">
        <v>3603</v>
      </c>
      <c r="H4071" s="51">
        <v>0</v>
      </c>
      <c r="I4071" s="22">
        <v>0</v>
      </c>
      <c r="J4071" s="22">
        <v>0</v>
      </c>
      <c r="K4071" s="22">
        <v>1293.8800000000001</v>
      </c>
      <c r="L4071" s="47">
        <v>1000</v>
      </c>
      <c r="M4071" s="22">
        <v>0</v>
      </c>
      <c r="N4071" s="22">
        <v>0</v>
      </c>
    </row>
    <row r="4072" spans="1:14" x14ac:dyDescent="0.25">
      <c r="A4072" s="5" t="s">
        <v>7128</v>
      </c>
      <c r="B4072" s="5" t="s">
        <v>3590</v>
      </c>
      <c r="C4072" s="5" t="s">
        <v>849</v>
      </c>
      <c r="D4072" s="5" t="s">
        <v>3583</v>
      </c>
      <c r="E4072" s="5" t="s">
        <v>3584</v>
      </c>
      <c r="F4072" s="5" t="s">
        <v>853</v>
      </c>
      <c r="G4072" s="5" t="s">
        <v>3588</v>
      </c>
      <c r="H4072" s="51">
        <v>0</v>
      </c>
      <c r="I4072" s="22">
        <v>0</v>
      </c>
      <c r="J4072" s="22">
        <v>263.73</v>
      </c>
      <c r="K4072" s="22">
        <v>278.16000000000003</v>
      </c>
      <c r="L4072" s="47">
        <v>1000</v>
      </c>
      <c r="M4072" s="22">
        <v>0</v>
      </c>
      <c r="N4072" s="22">
        <v>0</v>
      </c>
    </row>
    <row r="4073" spans="1:14" x14ac:dyDescent="0.25">
      <c r="A4073" s="5" t="s">
        <v>7129</v>
      </c>
      <c r="B4073" s="5" t="s">
        <v>3590</v>
      </c>
      <c r="C4073" s="5" t="s">
        <v>849</v>
      </c>
      <c r="D4073" s="5" t="s">
        <v>3583</v>
      </c>
      <c r="E4073" s="5" t="s">
        <v>3584</v>
      </c>
      <c r="F4073" s="5" t="s">
        <v>853</v>
      </c>
      <c r="G4073" s="5" t="s">
        <v>3588</v>
      </c>
      <c r="H4073" s="51">
        <v>0</v>
      </c>
      <c r="I4073" s="22">
        <v>0</v>
      </c>
      <c r="J4073" s="22">
        <v>93.7</v>
      </c>
      <c r="K4073" s="22">
        <v>95.95</v>
      </c>
      <c r="L4073" s="47">
        <v>1000</v>
      </c>
      <c r="M4073" s="22">
        <v>0</v>
      </c>
      <c r="N4073" s="22">
        <v>0</v>
      </c>
    </row>
    <row r="4074" spans="1:14" x14ac:dyDescent="0.25">
      <c r="A4074" s="5" t="s">
        <v>7130</v>
      </c>
      <c r="B4074" s="5" t="s">
        <v>3590</v>
      </c>
      <c r="C4074" s="5" t="s">
        <v>849</v>
      </c>
      <c r="D4074" s="5" t="s">
        <v>3583</v>
      </c>
      <c r="E4074" s="5" t="s">
        <v>3584</v>
      </c>
      <c r="F4074" s="5" t="s">
        <v>853</v>
      </c>
      <c r="G4074" s="5" t="s">
        <v>3588</v>
      </c>
      <c r="H4074" s="51">
        <v>0</v>
      </c>
      <c r="I4074" s="22">
        <v>0</v>
      </c>
      <c r="J4074" s="22">
        <v>93.97</v>
      </c>
      <c r="K4074" s="22">
        <v>96.23</v>
      </c>
      <c r="L4074" s="47">
        <v>1000</v>
      </c>
      <c r="M4074" s="22">
        <v>0</v>
      </c>
      <c r="N4074" s="22">
        <v>0</v>
      </c>
    </row>
    <row r="4075" spans="1:14" x14ac:dyDescent="0.25">
      <c r="A4075" s="5" t="s">
        <v>7131</v>
      </c>
      <c r="B4075" s="5" t="s">
        <v>3590</v>
      </c>
      <c r="C4075" s="5" t="s">
        <v>849</v>
      </c>
      <c r="D4075" s="5" t="s">
        <v>3583</v>
      </c>
      <c r="E4075" s="5" t="s">
        <v>3584</v>
      </c>
      <c r="F4075" s="5" t="s">
        <v>853</v>
      </c>
      <c r="G4075" s="5" t="s">
        <v>3588</v>
      </c>
      <c r="H4075" s="51">
        <v>0</v>
      </c>
      <c r="I4075" s="22">
        <v>0</v>
      </c>
      <c r="J4075" s="22">
        <v>291.44</v>
      </c>
      <c r="K4075" s="22">
        <v>298.43</v>
      </c>
      <c r="L4075" s="47">
        <v>1000</v>
      </c>
      <c r="M4075" s="22">
        <v>0</v>
      </c>
      <c r="N4075" s="22">
        <v>0</v>
      </c>
    </row>
    <row r="4076" spans="1:14" x14ac:dyDescent="0.25">
      <c r="A4076" s="5" t="s">
        <v>7132</v>
      </c>
      <c r="B4076" s="5" t="s">
        <v>3590</v>
      </c>
      <c r="C4076" s="5" t="s">
        <v>849</v>
      </c>
      <c r="D4076" s="5" t="s">
        <v>3583</v>
      </c>
      <c r="E4076" s="5" t="s">
        <v>3584</v>
      </c>
      <c r="F4076" s="5" t="s">
        <v>853</v>
      </c>
      <c r="G4076" s="5" t="s">
        <v>3588</v>
      </c>
      <c r="H4076" s="51">
        <v>0</v>
      </c>
      <c r="I4076" s="22">
        <v>0</v>
      </c>
      <c r="J4076" s="22">
        <v>287.64</v>
      </c>
      <c r="K4076" s="22">
        <v>299.17</v>
      </c>
      <c r="L4076" s="47">
        <v>1000</v>
      </c>
      <c r="M4076" s="22">
        <v>0</v>
      </c>
      <c r="N4076" s="22">
        <v>0</v>
      </c>
    </row>
    <row r="4077" spans="1:14" x14ac:dyDescent="0.25">
      <c r="A4077" s="5" t="s">
        <v>7133</v>
      </c>
      <c r="B4077" s="5" t="s">
        <v>3590</v>
      </c>
      <c r="C4077" s="5" t="s">
        <v>849</v>
      </c>
      <c r="D4077" s="5" t="s">
        <v>3583</v>
      </c>
      <c r="E4077" s="5" t="s">
        <v>3584</v>
      </c>
      <c r="F4077" s="5" t="s">
        <v>853</v>
      </c>
      <c r="G4077" s="5" t="s">
        <v>3588</v>
      </c>
      <c r="H4077" s="51">
        <v>0</v>
      </c>
      <c r="I4077" s="22">
        <v>0</v>
      </c>
      <c r="J4077" s="22">
        <v>93.33</v>
      </c>
      <c r="K4077" s="22">
        <v>95.57</v>
      </c>
      <c r="L4077" s="47">
        <v>1000</v>
      </c>
      <c r="M4077" s="22">
        <v>0</v>
      </c>
      <c r="N4077" s="22">
        <v>0</v>
      </c>
    </row>
    <row r="4078" spans="1:14" hidden="1" x14ac:dyDescent="0.25">
      <c r="A4078" s="5" t="s">
        <v>7134</v>
      </c>
      <c r="B4078" s="5" t="s">
        <v>3586</v>
      </c>
      <c r="C4078" s="5" t="s">
        <v>849</v>
      </c>
      <c r="D4078" s="5" t="s">
        <v>3583</v>
      </c>
      <c r="E4078" s="5" t="s">
        <v>3584</v>
      </c>
      <c r="F4078" s="5" t="s">
        <v>853</v>
      </c>
      <c r="G4078" s="5" t="s">
        <v>3588</v>
      </c>
      <c r="H4078" s="51">
        <v>0</v>
      </c>
      <c r="I4078" s="22">
        <v>0</v>
      </c>
      <c r="J4078" s="22">
        <v>264.66000000000003</v>
      </c>
      <c r="K4078" s="22">
        <v>287.52</v>
      </c>
      <c r="L4078" s="47">
        <v>1000</v>
      </c>
      <c r="M4078" s="22">
        <v>0</v>
      </c>
      <c r="N4078" s="22">
        <v>0</v>
      </c>
    </row>
    <row r="4079" spans="1:14" hidden="1" x14ac:dyDescent="0.25">
      <c r="A4079" s="5" t="s">
        <v>7135</v>
      </c>
      <c r="B4079" s="5" t="s">
        <v>3586</v>
      </c>
      <c r="C4079" s="5" t="s">
        <v>849</v>
      </c>
      <c r="D4079" s="5" t="s">
        <v>3583</v>
      </c>
      <c r="E4079" s="5" t="s">
        <v>3584</v>
      </c>
      <c r="F4079" s="5" t="s">
        <v>853</v>
      </c>
      <c r="G4079" s="5" t="s">
        <v>3588</v>
      </c>
      <c r="H4079" s="51">
        <v>0</v>
      </c>
      <c r="I4079" s="22">
        <v>0</v>
      </c>
      <c r="J4079" s="22">
        <v>268.32</v>
      </c>
      <c r="K4079" s="22">
        <v>291.49</v>
      </c>
      <c r="L4079" s="47">
        <v>1000</v>
      </c>
      <c r="M4079" s="22">
        <v>0</v>
      </c>
      <c r="N4079" s="22">
        <v>0</v>
      </c>
    </row>
    <row r="4080" spans="1:14" hidden="1" x14ac:dyDescent="0.25">
      <c r="A4080" s="5" t="s">
        <v>7136</v>
      </c>
      <c r="B4080" s="5" t="s">
        <v>3586</v>
      </c>
      <c r="C4080" s="5" t="s">
        <v>849</v>
      </c>
      <c r="D4080" s="5" t="s">
        <v>3583</v>
      </c>
      <c r="E4080" s="5" t="s">
        <v>3584</v>
      </c>
      <c r="F4080" s="5" t="s">
        <v>853</v>
      </c>
      <c r="G4080" s="5" t="s">
        <v>3588</v>
      </c>
      <c r="H4080" s="51">
        <v>0</v>
      </c>
      <c r="I4080" s="22">
        <v>0</v>
      </c>
      <c r="J4080" s="22">
        <v>263.14999999999998</v>
      </c>
      <c r="K4080" s="22">
        <v>285.87</v>
      </c>
      <c r="L4080" s="47">
        <v>1000</v>
      </c>
      <c r="M4080" s="22">
        <v>0</v>
      </c>
      <c r="N4080" s="22">
        <v>0</v>
      </c>
    </row>
    <row r="4081" spans="1:14" hidden="1" x14ac:dyDescent="0.25">
      <c r="A4081" s="5" t="s">
        <v>7137</v>
      </c>
      <c r="B4081" s="5" t="s">
        <v>3586</v>
      </c>
      <c r="C4081" s="5" t="s">
        <v>849</v>
      </c>
      <c r="D4081" s="5" t="s">
        <v>3583</v>
      </c>
      <c r="E4081" s="5" t="s">
        <v>3584</v>
      </c>
      <c r="F4081" s="5" t="s">
        <v>853</v>
      </c>
      <c r="G4081" s="5" t="s">
        <v>3603</v>
      </c>
      <c r="H4081" s="51">
        <v>0</v>
      </c>
      <c r="I4081" s="22">
        <v>0</v>
      </c>
      <c r="J4081" s="22">
        <v>0</v>
      </c>
      <c r="K4081" s="22">
        <v>207.95</v>
      </c>
      <c r="L4081" s="47">
        <v>1000</v>
      </c>
      <c r="M4081" s="22">
        <v>0</v>
      </c>
      <c r="N4081" s="22">
        <v>0</v>
      </c>
    </row>
    <row r="4082" spans="1:14" hidden="1" x14ac:dyDescent="0.25">
      <c r="A4082" s="5" t="s">
        <v>7138</v>
      </c>
      <c r="B4082" s="5" t="s">
        <v>3586</v>
      </c>
      <c r="C4082" s="5" t="s">
        <v>849</v>
      </c>
      <c r="D4082" s="5" t="s">
        <v>3583</v>
      </c>
      <c r="E4082" s="5" t="s">
        <v>3584</v>
      </c>
      <c r="F4082" s="5" t="s">
        <v>853</v>
      </c>
      <c r="G4082" s="5" t="s">
        <v>3603</v>
      </c>
      <c r="H4082" s="51">
        <v>0</v>
      </c>
      <c r="I4082" s="22">
        <v>0</v>
      </c>
      <c r="J4082" s="22">
        <v>0</v>
      </c>
      <c r="K4082" s="22">
        <v>201.99</v>
      </c>
      <c r="L4082" s="47">
        <v>1000</v>
      </c>
      <c r="M4082" s="22">
        <v>0</v>
      </c>
      <c r="N4082" s="22">
        <v>0</v>
      </c>
    </row>
    <row r="4083" spans="1:14" hidden="1" x14ac:dyDescent="0.25">
      <c r="A4083" s="5" t="s">
        <v>7139</v>
      </c>
      <c r="B4083" s="5" t="s">
        <v>3586</v>
      </c>
      <c r="C4083" s="5" t="s">
        <v>849</v>
      </c>
      <c r="D4083" s="5" t="s">
        <v>3583</v>
      </c>
      <c r="E4083" s="5" t="s">
        <v>3584</v>
      </c>
      <c r="F4083" s="5" t="s">
        <v>853</v>
      </c>
      <c r="G4083" s="5" t="s">
        <v>3603</v>
      </c>
      <c r="H4083" s="51">
        <v>0</v>
      </c>
      <c r="I4083" s="22">
        <v>0</v>
      </c>
      <c r="J4083" s="22">
        <v>0</v>
      </c>
      <c r="K4083" s="22">
        <v>227.02</v>
      </c>
      <c r="L4083" s="47">
        <v>1000</v>
      </c>
      <c r="M4083" s="22">
        <v>0</v>
      </c>
      <c r="N4083" s="22">
        <v>0</v>
      </c>
    </row>
    <row r="4084" spans="1:14" hidden="1" x14ac:dyDescent="0.25">
      <c r="A4084" s="5" t="s">
        <v>7140</v>
      </c>
      <c r="B4084" s="5" t="s">
        <v>3586</v>
      </c>
      <c r="C4084" s="5" t="s">
        <v>849</v>
      </c>
      <c r="D4084" s="5" t="s">
        <v>3583</v>
      </c>
      <c r="E4084" s="5" t="s">
        <v>3584</v>
      </c>
      <c r="F4084" s="5" t="s">
        <v>853</v>
      </c>
      <c r="G4084" s="5" t="s">
        <v>3588</v>
      </c>
      <c r="H4084" s="51">
        <v>0</v>
      </c>
      <c r="I4084" s="22">
        <v>0</v>
      </c>
      <c r="J4084" s="22">
        <v>296.20999999999998</v>
      </c>
      <c r="K4084" s="22">
        <v>321.79000000000002</v>
      </c>
      <c r="L4084" s="47">
        <v>1000</v>
      </c>
      <c r="M4084" s="22">
        <v>0</v>
      </c>
      <c r="N4084" s="22">
        <v>0</v>
      </c>
    </row>
    <row r="4085" spans="1:14" hidden="1" x14ac:dyDescent="0.25">
      <c r="A4085" s="5" t="s">
        <v>7141</v>
      </c>
      <c r="B4085" s="5" t="s">
        <v>3586</v>
      </c>
      <c r="C4085" s="5" t="s">
        <v>849</v>
      </c>
      <c r="D4085" s="5" t="s">
        <v>3583</v>
      </c>
      <c r="E4085" s="5" t="s">
        <v>3584</v>
      </c>
      <c r="F4085" s="5" t="s">
        <v>853</v>
      </c>
      <c r="G4085" s="5" t="s">
        <v>3603</v>
      </c>
      <c r="H4085" s="51">
        <v>0</v>
      </c>
      <c r="I4085" s="22">
        <v>0</v>
      </c>
      <c r="J4085" s="22">
        <v>0</v>
      </c>
      <c r="K4085" s="22">
        <v>209.9</v>
      </c>
      <c r="L4085" s="47">
        <v>1000</v>
      </c>
      <c r="M4085" s="22">
        <v>0</v>
      </c>
      <c r="N4085" s="22">
        <v>0</v>
      </c>
    </row>
    <row r="4086" spans="1:14" x14ac:dyDescent="0.25">
      <c r="A4086" s="5" t="s">
        <v>7142</v>
      </c>
      <c r="B4086" s="5" t="s">
        <v>3590</v>
      </c>
      <c r="C4086" s="5" t="s">
        <v>849</v>
      </c>
      <c r="D4086" s="5" t="s">
        <v>3583</v>
      </c>
      <c r="E4086" s="5" t="s">
        <v>3584</v>
      </c>
      <c r="F4086" s="5" t="s">
        <v>853</v>
      </c>
      <c r="G4086" s="5" t="s">
        <v>3603</v>
      </c>
      <c r="H4086" s="51">
        <v>0</v>
      </c>
      <c r="I4086" s="22">
        <v>0</v>
      </c>
      <c r="J4086" s="22">
        <v>0</v>
      </c>
      <c r="K4086" s="22">
        <v>6082.68</v>
      </c>
      <c r="L4086" s="47">
        <v>1000</v>
      </c>
      <c r="M4086" s="22">
        <v>0</v>
      </c>
      <c r="N4086" s="22">
        <v>0</v>
      </c>
    </row>
    <row r="4087" spans="1:14" x14ac:dyDescent="0.25">
      <c r="A4087" s="5" t="s">
        <v>7143</v>
      </c>
      <c r="B4087" s="5" t="s">
        <v>3590</v>
      </c>
      <c r="C4087" s="5" t="s">
        <v>849</v>
      </c>
      <c r="D4087" s="5" t="s">
        <v>3583</v>
      </c>
      <c r="E4087" s="5" t="s">
        <v>3584</v>
      </c>
      <c r="F4087" s="5" t="s">
        <v>853</v>
      </c>
      <c r="G4087" s="5" t="s">
        <v>3603</v>
      </c>
      <c r="H4087" s="51">
        <v>0</v>
      </c>
      <c r="I4087" s="22">
        <v>0</v>
      </c>
      <c r="J4087" s="22">
        <v>0</v>
      </c>
      <c r="K4087" s="22">
        <v>5940.21</v>
      </c>
      <c r="L4087" s="47">
        <v>1000</v>
      </c>
      <c r="M4087" s="22">
        <v>0</v>
      </c>
      <c r="N4087" s="22">
        <v>0</v>
      </c>
    </row>
    <row r="4088" spans="1:14" x14ac:dyDescent="0.25">
      <c r="A4088" s="5" t="s">
        <v>7144</v>
      </c>
      <c r="B4088" s="5" t="s">
        <v>3590</v>
      </c>
      <c r="C4088" s="5" t="s">
        <v>849</v>
      </c>
      <c r="D4088" s="5" t="s">
        <v>3583</v>
      </c>
      <c r="E4088" s="5" t="s">
        <v>3584</v>
      </c>
      <c r="F4088" s="5" t="s">
        <v>853</v>
      </c>
      <c r="G4088" s="5" t="s">
        <v>3603</v>
      </c>
      <c r="H4088" s="51">
        <v>0</v>
      </c>
      <c r="I4088" s="22">
        <v>0</v>
      </c>
      <c r="J4088" s="22">
        <v>0</v>
      </c>
      <c r="K4088" s="22">
        <v>1072.24</v>
      </c>
      <c r="L4088" s="47">
        <v>1000</v>
      </c>
      <c r="M4088" s="22">
        <v>0</v>
      </c>
      <c r="N4088" s="22">
        <v>0</v>
      </c>
    </row>
    <row r="4089" spans="1:14" x14ac:dyDescent="0.25">
      <c r="A4089" s="5" t="s">
        <v>7145</v>
      </c>
      <c r="B4089" s="5" t="s">
        <v>3590</v>
      </c>
      <c r="C4089" s="5" t="s">
        <v>849</v>
      </c>
      <c r="D4089" s="5" t="s">
        <v>3583</v>
      </c>
      <c r="E4089" s="5" t="s">
        <v>3584</v>
      </c>
      <c r="F4089" s="5" t="s">
        <v>853</v>
      </c>
      <c r="G4089" s="5" t="s">
        <v>3603</v>
      </c>
      <c r="H4089" s="51">
        <v>0</v>
      </c>
      <c r="I4089" s="22">
        <v>0</v>
      </c>
      <c r="J4089" s="22">
        <v>0</v>
      </c>
      <c r="K4089" s="22">
        <v>1169.51</v>
      </c>
      <c r="L4089" s="47">
        <v>1000</v>
      </c>
      <c r="M4089" s="22">
        <v>0</v>
      </c>
      <c r="N4089" s="22">
        <v>0</v>
      </c>
    </row>
    <row r="4090" spans="1:14" x14ac:dyDescent="0.25">
      <c r="A4090" s="5" t="s">
        <v>7146</v>
      </c>
      <c r="B4090" s="5" t="s">
        <v>3590</v>
      </c>
      <c r="C4090" s="5" t="s">
        <v>849</v>
      </c>
      <c r="D4090" s="5" t="s">
        <v>3583</v>
      </c>
      <c r="E4090" s="5" t="s">
        <v>3584</v>
      </c>
      <c r="F4090" s="5" t="s">
        <v>853</v>
      </c>
      <c r="G4090" s="5" t="s">
        <v>3603</v>
      </c>
      <c r="H4090" s="51">
        <v>0</v>
      </c>
      <c r="I4090" s="22">
        <v>0</v>
      </c>
      <c r="J4090" s="22">
        <v>0</v>
      </c>
      <c r="K4090" s="22">
        <v>1202.99</v>
      </c>
      <c r="L4090" s="47">
        <v>1000</v>
      </c>
      <c r="M4090" s="22">
        <v>0</v>
      </c>
      <c r="N4090" s="22">
        <v>0</v>
      </c>
    </row>
    <row r="4091" spans="1:14" x14ac:dyDescent="0.25">
      <c r="A4091" s="5" t="s">
        <v>7147</v>
      </c>
      <c r="B4091" s="5" t="s">
        <v>3590</v>
      </c>
      <c r="C4091" s="5" t="s">
        <v>849</v>
      </c>
      <c r="D4091" s="5" t="s">
        <v>3583</v>
      </c>
      <c r="E4091" s="5" t="s">
        <v>3584</v>
      </c>
      <c r="F4091" s="5" t="s">
        <v>853</v>
      </c>
      <c r="G4091" s="5" t="s">
        <v>3588</v>
      </c>
      <c r="H4091" s="51">
        <v>0</v>
      </c>
      <c r="I4091" s="22">
        <v>0</v>
      </c>
      <c r="J4091" s="22">
        <v>93.79</v>
      </c>
      <c r="K4091" s="22">
        <v>101.89</v>
      </c>
      <c r="L4091" s="47">
        <v>1000</v>
      </c>
      <c r="M4091" s="22">
        <v>0</v>
      </c>
      <c r="N4091" s="22">
        <v>0</v>
      </c>
    </row>
    <row r="4092" spans="1:14" x14ac:dyDescent="0.25">
      <c r="A4092" s="5" t="s">
        <v>7148</v>
      </c>
      <c r="B4092" s="5" t="s">
        <v>3590</v>
      </c>
      <c r="C4092" s="5" t="s">
        <v>849</v>
      </c>
      <c r="D4092" s="5" t="s">
        <v>3583</v>
      </c>
      <c r="E4092" s="5" t="s">
        <v>3584</v>
      </c>
      <c r="F4092" s="5" t="s">
        <v>853</v>
      </c>
      <c r="G4092" s="5" t="s">
        <v>3588</v>
      </c>
      <c r="H4092" s="51">
        <v>0</v>
      </c>
      <c r="I4092" s="22">
        <v>0</v>
      </c>
      <c r="J4092" s="22">
        <v>70</v>
      </c>
      <c r="K4092" s="22">
        <v>76.040000000000006</v>
      </c>
      <c r="L4092" s="47">
        <v>1000</v>
      </c>
      <c r="M4092" s="22">
        <v>0</v>
      </c>
      <c r="N4092" s="22">
        <v>0</v>
      </c>
    </row>
    <row r="4093" spans="1:14" x14ac:dyDescent="0.25">
      <c r="A4093" s="5" t="s">
        <v>7149</v>
      </c>
      <c r="B4093" s="5" t="s">
        <v>3590</v>
      </c>
      <c r="C4093" s="5" t="s">
        <v>849</v>
      </c>
      <c r="D4093" s="5" t="s">
        <v>3583</v>
      </c>
      <c r="E4093" s="5" t="s">
        <v>3584</v>
      </c>
      <c r="F4093" s="5" t="s">
        <v>853</v>
      </c>
      <c r="G4093" s="5" t="s">
        <v>3588</v>
      </c>
      <c r="H4093" s="51">
        <v>0</v>
      </c>
      <c r="I4093" s="22">
        <v>0</v>
      </c>
      <c r="J4093" s="22">
        <v>75.959999999999994</v>
      </c>
      <c r="K4093" s="22">
        <v>82.52</v>
      </c>
      <c r="L4093" s="47">
        <v>1000</v>
      </c>
      <c r="M4093" s="22">
        <v>0</v>
      </c>
      <c r="N4093" s="22">
        <v>0</v>
      </c>
    </row>
    <row r="4094" spans="1:14" x14ac:dyDescent="0.25">
      <c r="A4094" s="5" t="s">
        <v>7150</v>
      </c>
      <c r="B4094" s="5" t="s">
        <v>3590</v>
      </c>
      <c r="C4094" s="5" t="s">
        <v>849</v>
      </c>
      <c r="D4094" s="5" t="s">
        <v>3583</v>
      </c>
      <c r="E4094" s="5" t="s">
        <v>3584</v>
      </c>
      <c r="F4094" s="5" t="s">
        <v>853</v>
      </c>
      <c r="G4094" s="5" t="s">
        <v>3588</v>
      </c>
      <c r="H4094" s="51">
        <v>0</v>
      </c>
      <c r="I4094" s="22">
        <v>0</v>
      </c>
      <c r="J4094" s="22">
        <v>84.77</v>
      </c>
      <c r="K4094" s="22">
        <v>92.09</v>
      </c>
      <c r="L4094" s="47">
        <v>1000</v>
      </c>
      <c r="M4094" s="22">
        <v>0</v>
      </c>
      <c r="N4094" s="22">
        <v>0</v>
      </c>
    </row>
    <row r="4095" spans="1:14" x14ac:dyDescent="0.25">
      <c r="A4095" s="5" t="s">
        <v>7151</v>
      </c>
      <c r="B4095" s="5" t="s">
        <v>3590</v>
      </c>
      <c r="C4095" s="5" t="s">
        <v>849</v>
      </c>
      <c r="D4095" s="5" t="s">
        <v>3583</v>
      </c>
      <c r="E4095" s="5" t="s">
        <v>3584</v>
      </c>
      <c r="F4095" s="5" t="s">
        <v>853</v>
      </c>
      <c r="G4095" s="5" t="s">
        <v>3588</v>
      </c>
      <c r="H4095" s="51">
        <v>0</v>
      </c>
      <c r="I4095" s="22">
        <v>0</v>
      </c>
      <c r="J4095" s="22">
        <v>86.48</v>
      </c>
      <c r="K4095" s="22">
        <v>93.94</v>
      </c>
      <c r="L4095" s="47">
        <v>1000</v>
      </c>
      <c r="M4095" s="22">
        <v>0</v>
      </c>
      <c r="N4095" s="22">
        <v>0</v>
      </c>
    </row>
    <row r="4096" spans="1:14" x14ac:dyDescent="0.25">
      <c r="A4096" s="5" t="s">
        <v>7152</v>
      </c>
      <c r="B4096" s="5" t="s">
        <v>3590</v>
      </c>
      <c r="C4096" s="5" t="s">
        <v>849</v>
      </c>
      <c r="D4096" s="5" t="s">
        <v>3583</v>
      </c>
      <c r="E4096" s="5" t="s">
        <v>3584</v>
      </c>
      <c r="F4096" s="5" t="s">
        <v>853</v>
      </c>
      <c r="G4096" s="5" t="s">
        <v>3588</v>
      </c>
      <c r="H4096" s="51">
        <v>0</v>
      </c>
      <c r="I4096" s="22">
        <v>0</v>
      </c>
      <c r="J4096" s="22">
        <v>89.91</v>
      </c>
      <c r="K4096" s="22">
        <v>97.68</v>
      </c>
      <c r="L4096" s="47">
        <v>1000</v>
      </c>
      <c r="M4096" s="22">
        <v>0</v>
      </c>
      <c r="N4096" s="22">
        <v>0</v>
      </c>
    </row>
    <row r="4097" spans="1:14" x14ac:dyDescent="0.25">
      <c r="A4097" s="5" t="s">
        <v>7153</v>
      </c>
      <c r="B4097" s="5" t="s">
        <v>3590</v>
      </c>
      <c r="C4097" s="5" t="s">
        <v>849</v>
      </c>
      <c r="D4097" s="5" t="s">
        <v>3583</v>
      </c>
      <c r="E4097" s="5" t="s">
        <v>3584</v>
      </c>
      <c r="F4097" s="5" t="s">
        <v>853</v>
      </c>
      <c r="G4097" s="5" t="s">
        <v>3603</v>
      </c>
      <c r="H4097" s="51">
        <v>0</v>
      </c>
      <c r="I4097" s="22">
        <v>0</v>
      </c>
      <c r="J4097" s="22">
        <v>0</v>
      </c>
      <c r="K4097" s="22">
        <v>5784.06</v>
      </c>
      <c r="L4097" s="47">
        <v>1000</v>
      </c>
      <c r="M4097" s="22">
        <v>0</v>
      </c>
      <c r="N4097" s="22">
        <v>0</v>
      </c>
    </row>
    <row r="4098" spans="1:14" hidden="1" x14ac:dyDescent="0.25">
      <c r="A4098" s="5" t="s">
        <v>7154</v>
      </c>
      <c r="B4098" s="5" t="s">
        <v>3586</v>
      </c>
      <c r="C4098" s="5" t="s">
        <v>849</v>
      </c>
      <c r="D4098" s="5" t="s">
        <v>3583</v>
      </c>
      <c r="E4098" s="5" t="s">
        <v>3584</v>
      </c>
      <c r="F4098" s="5" t="s">
        <v>853</v>
      </c>
      <c r="G4098" s="5" t="s">
        <v>3588</v>
      </c>
      <c r="H4098" s="51">
        <v>0</v>
      </c>
      <c r="I4098" s="22">
        <v>0</v>
      </c>
      <c r="J4098" s="22">
        <v>260.95999999999998</v>
      </c>
      <c r="K4098" s="22">
        <v>283.49</v>
      </c>
      <c r="L4098" s="47">
        <v>1000</v>
      </c>
      <c r="M4098" s="22">
        <v>0</v>
      </c>
      <c r="N4098" s="22">
        <v>0</v>
      </c>
    </row>
    <row r="4099" spans="1:14" hidden="1" x14ac:dyDescent="0.25">
      <c r="A4099" s="5" t="s">
        <v>7155</v>
      </c>
      <c r="B4099" s="5" t="s">
        <v>3586</v>
      </c>
      <c r="C4099" s="5" t="s">
        <v>849</v>
      </c>
      <c r="D4099" s="5" t="s">
        <v>3583</v>
      </c>
      <c r="E4099" s="5" t="s">
        <v>3584</v>
      </c>
      <c r="F4099" s="5" t="s">
        <v>853</v>
      </c>
      <c r="G4099" s="5" t="s">
        <v>3603</v>
      </c>
      <c r="H4099" s="51">
        <v>0</v>
      </c>
      <c r="I4099" s="22">
        <v>0</v>
      </c>
      <c r="J4099" s="22">
        <v>0</v>
      </c>
      <c r="K4099" s="22">
        <v>621.84</v>
      </c>
      <c r="L4099" s="47">
        <v>1000</v>
      </c>
      <c r="M4099" s="22">
        <v>0</v>
      </c>
      <c r="N4099" s="22">
        <v>0</v>
      </c>
    </row>
    <row r="4100" spans="1:14" hidden="1" x14ac:dyDescent="0.25">
      <c r="A4100" s="5" t="s">
        <v>7156</v>
      </c>
      <c r="B4100" s="5" t="s">
        <v>3582</v>
      </c>
      <c r="C4100" s="5" t="s">
        <v>849</v>
      </c>
      <c r="D4100" s="5" t="s">
        <v>3583</v>
      </c>
      <c r="E4100" s="5" t="s">
        <v>3584</v>
      </c>
      <c r="F4100" s="5" t="s">
        <v>853</v>
      </c>
      <c r="G4100" s="5" t="s">
        <v>3603</v>
      </c>
      <c r="H4100" s="51">
        <v>0</v>
      </c>
      <c r="I4100" s="22">
        <v>0</v>
      </c>
      <c r="J4100" s="22">
        <v>0</v>
      </c>
      <c r="K4100" s="22">
        <v>689.14</v>
      </c>
      <c r="L4100" s="47">
        <v>1000</v>
      </c>
      <c r="M4100" s="22">
        <v>0</v>
      </c>
      <c r="N4100" s="22">
        <v>0</v>
      </c>
    </row>
    <row r="4101" spans="1:14" hidden="1" x14ac:dyDescent="0.25">
      <c r="A4101" s="5" t="s">
        <v>7157</v>
      </c>
      <c r="B4101" s="5" t="s">
        <v>3586</v>
      </c>
      <c r="C4101" s="5" t="s">
        <v>849</v>
      </c>
      <c r="D4101" s="5" t="s">
        <v>3583</v>
      </c>
      <c r="E4101" s="5" t="s">
        <v>3584</v>
      </c>
      <c r="F4101" s="5" t="s">
        <v>853</v>
      </c>
      <c r="G4101" s="5" t="s">
        <v>3588</v>
      </c>
      <c r="H4101" s="51">
        <v>0</v>
      </c>
      <c r="I4101" s="22">
        <v>0</v>
      </c>
      <c r="J4101" s="22">
        <v>85.5</v>
      </c>
      <c r="K4101" s="22">
        <v>92.89</v>
      </c>
      <c r="L4101" s="47">
        <v>1000</v>
      </c>
      <c r="M4101" s="22">
        <v>0</v>
      </c>
      <c r="N4101" s="22">
        <v>0</v>
      </c>
    </row>
    <row r="4102" spans="1:14" hidden="1" x14ac:dyDescent="0.25">
      <c r="A4102" s="5" t="s">
        <v>7158</v>
      </c>
      <c r="B4102" s="5" t="s">
        <v>3582</v>
      </c>
      <c r="C4102" s="5" t="s">
        <v>849</v>
      </c>
      <c r="D4102" s="5" t="s">
        <v>3583</v>
      </c>
      <c r="E4102" s="5" t="s">
        <v>3584</v>
      </c>
      <c r="F4102" s="5" t="s">
        <v>853</v>
      </c>
      <c r="G4102" s="5" t="s">
        <v>3588</v>
      </c>
      <c r="H4102" s="51">
        <v>0</v>
      </c>
      <c r="I4102" s="22">
        <v>0</v>
      </c>
      <c r="J4102" s="22">
        <v>117.99</v>
      </c>
      <c r="K4102" s="22">
        <v>128.18</v>
      </c>
      <c r="L4102" s="47">
        <v>1000</v>
      </c>
      <c r="M4102" s="22">
        <v>0</v>
      </c>
      <c r="N4102" s="22">
        <v>0</v>
      </c>
    </row>
    <row r="4103" spans="1:14" hidden="1" x14ac:dyDescent="0.25">
      <c r="A4103" s="5" t="s">
        <v>7159</v>
      </c>
      <c r="B4103" s="5" t="s">
        <v>3596</v>
      </c>
      <c r="C4103" s="5" t="s">
        <v>849</v>
      </c>
      <c r="D4103" s="5" t="s">
        <v>3583</v>
      </c>
      <c r="E4103" s="5" t="s">
        <v>3584</v>
      </c>
      <c r="F4103" s="5" t="s">
        <v>853</v>
      </c>
      <c r="G4103" s="5" t="s">
        <v>3588</v>
      </c>
      <c r="H4103" s="51">
        <v>0</v>
      </c>
      <c r="I4103" s="22">
        <v>0</v>
      </c>
      <c r="J4103" s="22">
        <v>1209.8</v>
      </c>
      <c r="K4103" s="22">
        <v>1314.27</v>
      </c>
      <c r="L4103" s="47">
        <v>1000</v>
      </c>
      <c r="M4103" s="22">
        <v>0</v>
      </c>
      <c r="N4103" s="22">
        <v>0</v>
      </c>
    </row>
    <row r="4104" spans="1:14" hidden="1" x14ac:dyDescent="0.25">
      <c r="A4104" s="5" t="s">
        <v>7160</v>
      </c>
      <c r="B4104" s="5" t="s">
        <v>3586</v>
      </c>
      <c r="C4104" s="5" t="s">
        <v>849</v>
      </c>
      <c r="D4104" s="5" t="s">
        <v>3583</v>
      </c>
      <c r="E4104" s="5" t="s">
        <v>3584</v>
      </c>
      <c r="F4104" s="5" t="s">
        <v>853</v>
      </c>
      <c r="G4104" s="5" t="s">
        <v>3603</v>
      </c>
      <c r="H4104" s="51">
        <v>0</v>
      </c>
      <c r="I4104" s="22">
        <v>0</v>
      </c>
      <c r="J4104" s="22">
        <v>0</v>
      </c>
      <c r="K4104" s="22">
        <v>209.9</v>
      </c>
      <c r="L4104" s="47">
        <v>1000</v>
      </c>
      <c r="M4104" s="22">
        <v>0</v>
      </c>
      <c r="N4104" s="22">
        <v>0</v>
      </c>
    </row>
    <row r="4105" spans="1:14" hidden="1" x14ac:dyDescent="0.25">
      <c r="A4105" s="5" t="s">
        <v>7160</v>
      </c>
      <c r="B4105" s="5" t="s">
        <v>3596</v>
      </c>
      <c r="C4105" s="5" t="s">
        <v>849</v>
      </c>
      <c r="D4105" s="5" t="s">
        <v>3583</v>
      </c>
      <c r="E4105" s="5" t="s">
        <v>3584</v>
      </c>
      <c r="F4105" s="5" t="s">
        <v>853</v>
      </c>
      <c r="G4105" s="5" t="s">
        <v>3603</v>
      </c>
      <c r="H4105" s="51">
        <v>0</v>
      </c>
      <c r="I4105" s="22">
        <v>0</v>
      </c>
      <c r="J4105" s="22">
        <v>0</v>
      </c>
      <c r="K4105" s="22">
        <v>5617.97</v>
      </c>
      <c r="L4105" s="47">
        <v>1000</v>
      </c>
      <c r="M4105" s="22">
        <v>0</v>
      </c>
      <c r="N4105" s="22">
        <v>0</v>
      </c>
    </row>
    <row r="4106" spans="1:14" hidden="1" x14ac:dyDescent="0.25">
      <c r="A4106" s="5" t="s">
        <v>7161</v>
      </c>
      <c r="B4106" s="5" t="s">
        <v>3586</v>
      </c>
      <c r="C4106" s="5" t="s">
        <v>849</v>
      </c>
      <c r="D4106" s="5" t="s">
        <v>3583</v>
      </c>
      <c r="E4106" s="5" t="s">
        <v>3584</v>
      </c>
      <c r="F4106" s="5" t="s">
        <v>853</v>
      </c>
      <c r="G4106" s="5" t="s">
        <v>3588</v>
      </c>
      <c r="H4106" s="51">
        <v>0</v>
      </c>
      <c r="I4106" s="22">
        <v>0</v>
      </c>
      <c r="J4106" s="22">
        <v>299.43</v>
      </c>
      <c r="K4106" s="22">
        <v>325.27999999999997</v>
      </c>
      <c r="L4106" s="47">
        <v>1000</v>
      </c>
      <c r="M4106" s="22">
        <v>0</v>
      </c>
      <c r="N4106" s="22">
        <v>0</v>
      </c>
    </row>
    <row r="4107" spans="1:14" x14ac:dyDescent="0.25">
      <c r="A4107" s="5" t="s">
        <v>7162</v>
      </c>
      <c r="B4107" s="5" t="s">
        <v>3590</v>
      </c>
      <c r="C4107" s="5" t="s">
        <v>849</v>
      </c>
      <c r="D4107" s="5" t="s">
        <v>3583</v>
      </c>
      <c r="E4107" s="5" t="s">
        <v>3584</v>
      </c>
      <c r="F4107" s="5" t="s">
        <v>853</v>
      </c>
      <c r="G4107" s="5" t="s">
        <v>3603</v>
      </c>
      <c r="H4107" s="51">
        <v>0</v>
      </c>
      <c r="I4107" s="22">
        <v>0</v>
      </c>
      <c r="J4107" s="22">
        <v>0</v>
      </c>
      <c r="K4107" s="22">
        <v>4764.37</v>
      </c>
      <c r="L4107" s="47">
        <v>1000</v>
      </c>
      <c r="M4107" s="22">
        <v>0</v>
      </c>
      <c r="N4107" s="22">
        <v>0</v>
      </c>
    </row>
    <row r="4108" spans="1:14" hidden="1" x14ac:dyDescent="0.25">
      <c r="A4108" s="5" t="s">
        <v>7163</v>
      </c>
      <c r="B4108" s="5" t="s">
        <v>3586</v>
      </c>
      <c r="C4108" s="5" t="s">
        <v>849</v>
      </c>
      <c r="D4108" s="5" t="s">
        <v>3583</v>
      </c>
      <c r="E4108" s="5" t="s">
        <v>3584</v>
      </c>
      <c r="F4108" s="5" t="s">
        <v>853</v>
      </c>
      <c r="G4108" s="5" t="s">
        <v>3588</v>
      </c>
      <c r="H4108" s="51">
        <v>0</v>
      </c>
      <c r="I4108" s="22">
        <v>0</v>
      </c>
      <c r="J4108" s="22">
        <v>120.43</v>
      </c>
      <c r="K4108" s="22">
        <v>127.02</v>
      </c>
      <c r="L4108" s="47">
        <v>1000</v>
      </c>
      <c r="M4108" s="22">
        <v>0</v>
      </c>
      <c r="N4108" s="22">
        <v>0</v>
      </c>
    </row>
    <row r="4109" spans="1:14" hidden="1" x14ac:dyDescent="0.25">
      <c r="A4109" s="5" t="s">
        <v>7164</v>
      </c>
      <c r="B4109" s="5" t="s">
        <v>3586</v>
      </c>
      <c r="C4109" s="5" t="s">
        <v>849</v>
      </c>
      <c r="D4109" s="5" t="s">
        <v>3583</v>
      </c>
      <c r="E4109" s="5" t="s">
        <v>3584</v>
      </c>
      <c r="F4109" s="5" t="s">
        <v>853</v>
      </c>
      <c r="G4109" s="5" t="s">
        <v>3588</v>
      </c>
      <c r="H4109" s="51">
        <v>0</v>
      </c>
      <c r="I4109" s="22">
        <v>0</v>
      </c>
      <c r="J4109" s="22">
        <v>498.94</v>
      </c>
      <c r="K4109" s="22">
        <v>526.24</v>
      </c>
      <c r="L4109" s="47">
        <v>1000</v>
      </c>
      <c r="M4109" s="22">
        <v>0</v>
      </c>
      <c r="N4109" s="22">
        <v>0</v>
      </c>
    </row>
    <row r="4110" spans="1:14" hidden="1" x14ac:dyDescent="0.25">
      <c r="A4110" s="5" t="s">
        <v>7165</v>
      </c>
      <c r="B4110" s="5" t="s">
        <v>3586</v>
      </c>
      <c r="C4110" s="5" t="s">
        <v>849</v>
      </c>
      <c r="D4110" s="5" t="s">
        <v>3583</v>
      </c>
      <c r="E4110" s="5" t="s">
        <v>3584</v>
      </c>
      <c r="F4110" s="5" t="s">
        <v>853</v>
      </c>
      <c r="G4110" s="5" t="s">
        <v>3603</v>
      </c>
      <c r="H4110" s="51">
        <v>0</v>
      </c>
      <c r="I4110" s="22">
        <v>0</v>
      </c>
      <c r="J4110" s="22">
        <v>0</v>
      </c>
      <c r="K4110" s="22">
        <v>569.47</v>
      </c>
      <c r="L4110" s="47">
        <v>1000</v>
      </c>
      <c r="M4110" s="22">
        <v>0</v>
      </c>
      <c r="N4110" s="22">
        <v>0</v>
      </c>
    </row>
    <row r="4111" spans="1:14" x14ac:dyDescent="0.25">
      <c r="A4111" s="5" t="s">
        <v>7166</v>
      </c>
      <c r="B4111" s="5" t="s">
        <v>3590</v>
      </c>
      <c r="C4111" s="5" t="s">
        <v>849</v>
      </c>
      <c r="D4111" s="5" t="s">
        <v>3583</v>
      </c>
      <c r="E4111" s="5" t="s">
        <v>3584</v>
      </c>
      <c r="F4111" s="5" t="s">
        <v>853</v>
      </c>
      <c r="G4111" s="5" t="s">
        <v>3603</v>
      </c>
      <c r="H4111" s="51">
        <v>0</v>
      </c>
      <c r="I4111" s="22">
        <v>0</v>
      </c>
      <c r="J4111" s="22">
        <v>0</v>
      </c>
      <c r="K4111" s="22">
        <v>1728.21</v>
      </c>
      <c r="L4111" s="47">
        <v>1000</v>
      </c>
      <c r="M4111" s="22">
        <v>0</v>
      </c>
      <c r="N4111" s="22">
        <v>0</v>
      </c>
    </row>
    <row r="4112" spans="1:14" x14ac:dyDescent="0.25">
      <c r="A4112" s="5" t="s">
        <v>7167</v>
      </c>
      <c r="B4112" s="5" t="s">
        <v>3590</v>
      </c>
      <c r="C4112" s="5" t="s">
        <v>849</v>
      </c>
      <c r="D4112" s="5" t="s">
        <v>3583</v>
      </c>
      <c r="E4112" s="5" t="s">
        <v>3584</v>
      </c>
      <c r="F4112" s="5" t="s">
        <v>851</v>
      </c>
      <c r="G4112" s="5" t="s">
        <v>3588</v>
      </c>
      <c r="H4112" s="51">
        <v>19525</v>
      </c>
      <c r="I4112" s="22">
        <v>2257.65</v>
      </c>
      <c r="J4112" s="22">
        <v>115.63</v>
      </c>
      <c r="K4112" s="22">
        <v>116.62</v>
      </c>
      <c r="L4112" s="47">
        <v>1000</v>
      </c>
      <c r="M4112" s="22">
        <v>2257.65</v>
      </c>
      <c r="N4112" s="22">
        <v>0</v>
      </c>
    </row>
    <row r="4113" spans="1:14" x14ac:dyDescent="0.25">
      <c r="A4113" s="5" t="s">
        <v>7168</v>
      </c>
      <c r="B4113" s="5" t="s">
        <v>3590</v>
      </c>
      <c r="C4113" s="5" t="s">
        <v>849</v>
      </c>
      <c r="D4113" s="5" t="s">
        <v>3583</v>
      </c>
      <c r="E4113" s="5" t="s">
        <v>3584</v>
      </c>
      <c r="F4113" s="5" t="s">
        <v>851</v>
      </c>
      <c r="G4113" s="5" t="s">
        <v>3588</v>
      </c>
      <c r="H4113" s="51">
        <v>9925</v>
      </c>
      <c r="I4113" s="22">
        <v>2450.5700000000002</v>
      </c>
      <c r="J4113" s="22">
        <v>246.91</v>
      </c>
      <c r="K4113" s="22">
        <v>249.03</v>
      </c>
      <c r="L4113" s="47">
        <v>1000</v>
      </c>
      <c r="M4113" s="22">
        <v>2450.5700000000002</v>
      </c>
      <c r="N4113" s="22">
        <v>0</v>
      </c>
    </row>
    <row r="4114" spans="1:14" x14ac:dyDescent="0.25">
      <c r="A4114" s="5" t="s">
        <v>7169</v>
      </c>
      <c r="B4114" s="5" t="s">
        <v>3590</v>
      </c>
      <c r="C4114" s="5" t="s">
        <v>849</v>
      </c>
      <c r="D4114" s="5" t="s">
        <v>3583</v>
      </c>
      <c r="E4114" s="5" t="s">
        <v>3584</v>
      </c>
      <c r="F4114" s="5" t="s">
        <v>853</v>
      </c>
      <c r="G4114" s="5" t="s">
        <v>3588</v>
      </c>
      <c r="H4114" s="51">
        <v>0</v>
      </c>
      <c r="I4114" s="22">
        <v>0</v>
      </c>
      <c r="J4114" s="22">
        <v>104.92</v>
      </c>
      <c r="K4114" s="22">
        <v>113.98</v>
      </c>
      <c r="L4114" s="47">
        <v>1000</v>
      </c>
      <c r="M4114" s="22">
        <v>0</v>
      </c>
      <c r="N4114" s="22">
        <v>0</v>
      </c>
    </row>
    <row r="4115" spans="1:14" x14ac:dyDescent="0.25">
      <c r="A4115" s="5" t="s">
        <v>7170</v>
      </c>
      <c r="B4115" s="5" t="s">
        <v>3590</v>
      </c>
      <c r="C4115" s="5" t="s">
        <v>849</v>
      </c>
      <c r="D4115" s="5" t="s">
        <v>3583</v>
      </c>
      <c r="E4115" s="5" t="s">
        <v>3584</v>
      </c>
      <c r="F4115" s="5" t="s">
        <v>853</v>
      </c>
      <c r="G4115" s="5" t="s">
        <v>3588</v>
      </c>
      <c r="H4115" s="51">
        <v>0</v>
      </c>
      <c r="I4115" s="22">
        <v>0</v>
      </c>
      <c r="J4115" s="22">
        <v>73.62</v>
      </c>
      <c r="K4115" s="22">
        <v>79.97</v>
      </c>
      <c r="L4115" s="47">
        <v>1000</v>
      </c>
      <c r="M4115" s="22">
        <v>0</v>
      </c>
      <c r="N4115" s="22">
        <v>0</v>
      </c>
    </row>
    <row r="4116" spans="1:14" x14ac:dyDescent="0.25">
      <c r="A4116" s="5" t="s">
        <v>7171</v>
      </c>
      <c r="B4116" s="5" t="s">
        <v>3590</v>
      </c>
      <c r="C4116" s="5" t="s">
        <v>849</v>
      </c>
      <c r="D4116" s="5" t="s">
        <v>3583</v>
      </c>
      <c r="E4116" s="5" t="s">
        <v>3584</v>
      </c>
      <c r="F4116" s="5" t="s">
        <v>853</v>
      </c>
      <c r="G4116" s="5" t="s">
        <v>3588</v>
      </c>
      <c r="H4116" s="51">
        <v>0</v>
      </c>
      <c r="I4116" s="22">
        <v>0</v>
      </c>
      <c r="J4116" s="22">
        <v>68.73</v>
      </c>
      <c r="K4116" s="22">
        <v>74.66</v>
      </c>
      <c r="L4116" s="47">
        <v>1000</v>
      </c>
      <c r="M4116" s="22">
        <v>0</v>
      </c>
      <c r="N4116" s="22">
        <v>0</v>
      </c>
    </row>
    <row r="4117" spans="1:14" x14ac:dyDescent="0.25">
      <c r="A4117" s="5" t="s">
        <v>7172</v>
      </c>
      <c r="B4117" s="5" t="s">
        <v>3590</v>
      </c>
      <c r="C4117" s="5" t="s">
        <v>849</v>
      </c>
      <c r="D4117" s="5" t="s">
        <v>3583</v>
      </c>
      <c r="E4117" s="5" t="s">
        <v>3584</v>
      </c>
      <c r="F4117" s="5" t="s">
        <v>853</v>
      </c>
      <c r="G4117" s="5" t="s">
        <v>3588</v>
      </c>
      <c r="H4117" s="51">
        <v>0</v>
      </c>
      <c r="I4117" s="22">
        <v>0</v>
      </c>
      <c r="J4117" s="22">
        <v>71.77</v>
      </c>
      <c r="K4117" s="22">
        <v>77.97</v>
      </c>
      <c r="L4117" s="47">
        <v>1000</v>
      </c>
      <c r="M4117" s="22">
        <v>0</v>
      </c>
      <c r="N4117" s="22">
        <v>0</v>
      </c>
    </row>
    <row r="4118" spans="1:14" x14ac:dyDescent="0.25">
      <c r="A4118" s="5" t="s">
        <v>7173</v>
      </c>
      <c r="B4118" s="5" t="s">
        <v>3590</v>
      </c>
      <c r="C4118" s="5" t="s">
        <v>849</v>
      </c>
      <c r="D4118" s="5" t="s">
        <v>3583</v>
      </c>
      <c r="E4118" s="5" t="s">
        <v>3584</v>
      </c>
      <c r="F4118" s="5" t="s">
        <v>853</v>
      </c>
      <c r="G4118" s="5" t="s">
        <v>3588</v>
      </c>
      <c r="H4118" s="51">
        <v>0</v>
      </c>
      <c r="I4118" s="22">
        <v>0</v>
      </c>
      <c r="J4118" s="22">
        <v>93.67</v>
      </c>
      <c r="K4118" s="22">
        <v>101.75</v>
      </c>
      <c r="L4118" s="47">
        <v>1000</v>
      </c>
      <c r="M4118" s="22">
        <v>0</v>
      </c>
      <c r="N4118" s="22">
        <v>0</v>
      </c>
    </row>
    <row r="4119" spans="1:14" x14ac:dyDescent="0.25">
      <c r="A4119" s="5" t="s">
        <v>7174</v>
      </c>
      <c r="B4119" s="5" t="s">
        <v>3590</v>
      </c>
      <c r="C4119" s="5" t="s">
        <v>849</v>
      </c>
      <c r="D4119" s="5" t="s">
        <v>3583</v>
      </c>
      <c r="E4119" s="5" t="s">
        <v>3584</v>
      </c>
      <c r="F4119" s="5" t="s">
        <v>853</v>
      </c>
      <c r="G4119" s="5" t="s">
        <v>3588</v>
      </c>
      <c r="H4119" s="51">
        <v>0</v>
      </c>
      <c r="I4119" s="22">
        <v>0</v>
      </c>
      <c r="J4119" s="22">
        <v>96.79</v>
      </c>
      <c r="K4119" s="22">
        <v>105.14</v>
      </c>
      <c r="L4119" s="47">
        <v>1000</v>
      </c>
      <c r="M4119" s="22">
        <v>0</v>
      </c>
      <c r="N4119" s="22">
        <v>0</v>
      </c>
    </row>
    <row r="4120" spans="1:14" x14ac:dyDescent="0.25">
      <c r="A4120" s="5" t="s">
        <v>7175</v>
      </c>
      <c r="B4120" s="5" t="s">
        <v>3590</v>
      </c>
      <c r="C4120" s="5" t="s">
        <v>849</v>
      </c>
      <c r="D4120" s="5" t="s">
        <v>3583</v>
      </c>
      <c r="E4120" s="5" t="s">
        <v>3584</v>
      </c>
      <c r="F4120" s="5" t="s">
        <v>853</v>
      </c>
      <c r="G4120" s="5" t="s">
        <v>3588</v>
      </c>
      <c r="H4120" s="51">
        <v>0</v>
      </c>
      <c r="I4120" s="22">
        <v>0</v>
      </c>
      <c r="J4120" s="22">
        <v>96.23</v>
      </c>
      <c r="K4120" s="22">
        <v>104.54</v>
      </c>
      <c r="L4120" s="47">
        <v>1000</v>
      </c>
      <c r="M4120" s="22">
        <v>0</v>
      </c>
      <c r="N4120" s="22">
        <v>0</v>
      </c>
    </row>
    <row r="4121" spans="1:14" x14ac:dyDescent="0.25">
      <c r="A4121" s="5" t="s">
        <v>7176</v>
      </c>
      <c r="B4121" s="5" t="s">
        <v>3590</v>
      </c>
      <c r="C4121" s="5" t="s">
        <v>849</v>
      </c>
      <c r="D4121" s="5" t="s">
        <v>3583</v>
      </c>
      <c r="E4121" s="5" t="s">
        <v>3584</v>
      </c>
      <c r="F4121" s="5" t="s">
        <v>853</v>
      </c>
      <c r="G4121" s="5" t="s">
        <v>3588</v>
      </c>
      <c r="H4121" s="51">
        <v>0</v>
      </c>
      <c r="I4121" s="22">
        <v>0</v>
      </c>
      <c r="J4121" s="22">
        <v>73.069999999999993</v>
      </c>
      <c r="K4121" s="22">
        <v>79.38</v>
      </c>
      <c r="L4121" s="47">
        <v>1000</v>
      </c>
      <c r="M4121" s="22">
        <v>0</v>
      </c>
      <c r="N4121" s="22">
        <v>0</v>
      </c>
    </row>
    <row r="4122" spans="1:14" x14ac:dyDescent="0.25">
      <c r="A4122" s="5" t="s">
        <v>7177</v>
      </c>
      <c r="B4122" s="5" t="s">
        <v>3590</v>
      </c>
      <c r="C4122" s="5" t="s">
        <v>849</v>
      </c>
      <c r="D4122" s="5" t="s">
        <v>3583</v>
      </c>
      <c r="E4122" s="5" t="s">
        <v>3584</v>
      </c>
      <c r="F4122" s="5" t="s">
        <v>853</v>
      </c>
      <c r="G4122" s="5" t="s">
        <v>3588</v>
      </c>
      <c r="H4122" s="51">
        <v>0</v>
      </c>
      <c r="I4122" s="22">
        <v>0</v>
      </c>
      <c r="J4122" s="22">
        <v>68.760000000000005</v>
      </c>
      <c r="K4122" s="22">
        <v>74.69</v>
      </c>
      <c r="L4122" s="47">
        <v>1000</v>
      </c>
      <c r="M4122" s="22">
        <v>0</v>
      </c>
      <c r="N4122" s="22">
        <v>0</v>
      </c>
    </row>
    <row r="4123" spans="1:14" x14ac:dyDescent="0.25">
      <c r="A4123" s="5" t="s">
        <v>7178</v>
      </c>
      <c r="B4123" s="5" t="s">
        <v>3590</v>
      </c>
      <c r="C4123" s="5" t="s">
        <v>849</v>
      </c>
      <c r="D4123" s="5" t="s">
        <v>3583</v>
      </c>
      <c r="E4123" s="5" t="s">
        <v>3584</v>
      </c>
      <c r="F4123" s="5" t="s">
        <v>853</v>
      </c>
      <c r="G4123" s="5" t="s">
        <v>3588</v>
      </c>
      <c r="H4123" s="51">
        <v>0</v>
      </c>
      <c r="I4123" s="22">
        <v>0</v>
      </c>
      <c r="J4123" s="22">
        <v>1.21</v>
      </c>
      <c r="K4123" s="22">
        <v>1.28</v>
      </c>
      <c r="L4123" s="47">
        <v>1000</v>
      </c>
      <c r="M4123" s="22">
        <v>0</v>
      </c>
      <c r="N4123" s="22">
        <v>0</v>
      </c>
    </row>
    <row r="4124" spans="1:14" x14ac:dyDescent="0.25">
      <c r="A4124" s="5" t="s">
        <v>7179</v>
      </c>
      <c r="B4124" s="5" t="s">
        <v>3590</v>
      </c>
      <c r="C4124" s="5" t="s">
        <v>849</v>
      </c>
      <c r="D4124" s="5" t="s">
        <v>3583</v>
      </c>
      <c r="E4124" s="5" t="s">
        <v>3584</v>
      </c>
      <c r="F4124" s="5" t="s">
        <v>853</v>
      </c>
      <c r="G4124" s="5" t="s">
        <v>3603</v>
      </c>
      <c r="H4124" s="51">
        <v>0</v>
      </c>
      <c r="I4124" s="22">
        <v>0</v>
      </c>
      <c r="J4124" s="22">
        <v>0</v>
      </c>
      <c r="K4124" s="22">
        <v>1345.05</v>
      </c>
      <c r="L4124" s="47">
        <v>1000</v>
      </c>
      <c r="M4124" s="22">
        <v>0</v>
      </c>
      <c r="N4124" s="22">
        <v>0</v>
      </c>
    </row>
    <row r="4125" spans="1:14" x14ac:dyDescent="0.25">
      <c r="A4125" s="5" t="s">
        <v>7180</v>
      </c>
      <c r="B4125" s="5" t="s">
        <v>3590</v>
      </c>
      <c r="C4125" s="5" t="s">
        <v>849</v>
      </c>
      <c r="D4125" s="5" t="s">
        <v>3583</v>
      </c>
      <c r="E4125" s="5" t="s">
        <v>3584</v>
      </c>
      <c r="F4125" s="5" t="s">
        <v>853</v>
      </c>
      <c r="G4125" s="5" t="s">
        <v>3603</v>
      </c>
      <c r="H4125" s="51">
        <v>0</v>
      </c>
      <c r="I4125" s="22">
        <v>0</v>
      </c>
      <c r="J4125" s="22">
        <v>0</v>
      </c>
      <c r="K4125" s="22">
        <v>1117.47</v>
      </c>
      <c r="L4125" s="47">
        <v>1000</v>
      </c>
      <c r="M4125" s="22">
        <v>0</v>
      </c>
      <c r="N4125" s="22">
        <v>0</v>
      </c>
    </row>
    <row r="4126" spans="1:14" x14ac:dyDescent="0.25">
      <c r="A4126" s="5" t="s">
        <v>7181</v>
      </c>
      <c r="B4126" s="5" t="s">
        <v>3590</v>
      </c>
      <c r="C4126" s="5" t="s">
        <v>849</v>
      </c>
      <c r="D4126" s="5" t="s">
        <v>3583</v>
      </c>
      <c r="E4126" s="5" t="s">
        <v>3584</v>
      </c>
      <c r="F4126" s="5" t="s">
        <v>853</v>
      </c>
      <c r="G4126" s="5" t="s">
        <v>3603</v>
      </c>
      <c r="H4126" s="51">
        <v>0</v>
      </c>
      <c r="I4126" s="22">
        <v>0</v>
      </c>
      <c r="J4126" s="22">
        <v>0</v>
      </c>
      <c r="K4126" s="22">
        <v>1028.25</v>
      </c>
      <c r="L4126" s="47">
        <v>1000</v>
      </c>
      <c r="M4126" s="22">
        <v>0</v>
      </c>
      <c r="N4126" s="22">
        <v>0</v>
      </c>
    </row>
    <row r="4127" spans="1:14" x14ac:dyDescent="0.25">
      <c r="A4127" s="5" t="s">
        <v>7182</v>
      </c>
      <c r="B4127" s="5" t="s">
        <v>3590</v>
      </c>
      <c r="C4127" s="5" t="s">
        <v>849</v>
      </c>
      <c r="D4127" s="5" t="s">
        <v>3583</v>
      </c>
      <c r="E4127" s="5" t="s">
        <v>3584</v>
      </c>
      <c r="F4127" s="5" t="s">
        <v>853</v>
      </c>
      <c r="G4127" s="5" t="s">
        <v>3603</v>
      </c>
      <c r="H4127" s="51">
        <v>0</v>
      </c>
      <c r="I4127" s="22">
        <v>0</v>
      </c>
      <c r="J4127" s="22">
        <v>0</v>
      </c>
      <c r="K4127" s="22">
        <v>1249.29</v>
      </c>
      <c r="L4127" s="47">
        <v>1000</v>
      </c>
      <c r="M4127" s="22">
        <v>0</v>
      </c>
      <c r="N4127" s="22">
        <v>0</v>
      </c>
    </row>
    <row r="4128" spans="1:14" x14ac:dyDescent="0.25">
      <c r="A4128" s="5" t="s">
        <v>7183</v>
      </c>
      <c r="B4128" s="5" t="s">
        <v>3590</v>
      </c>
      <c r="C4128" s="5" t="s">
        <v>849</v>
      </c>
      <c r="D4128" s="5" t="s">
        <v>3583</v>
      </c>
      <c r="E4128" s="5" t="s">
        <v>3584</v>
      </c>
      <c r="F4128" s="5" t="s">
        <v>853</v>
      </c>
      <c r="G4128" s="5" t="s">
        <v>3603</v>
      </c>
      <c r="H4128" s="51">
        <v>0</v>
      </c>
      <c r="I4128" s="22">
        <v>0</v>
      </c>
      <c r="J4128" s="22">
        <v>0</v>
      </c>
      <c r="K4128" s="22">
        <v>1211.0899999999999</v>
      </c>
      <c r="L4128" s="47">
        <v>1000</v>
      </c>
      <c r="M4128" s="22">
        <v>0</v>
      </c>
      <c r="N4128" s="22">
        <v>0</v>
      </c>
    </row>
    <row r="4129" spans="1:14" x14ac:dyDescent="0.25">
      <c r="A4129" s="5" t="s">
        <v>7184</v>
      </c>
      <c r="B4129" s="5" t="s">
        <v>3590</v>
      </c>
      <c r="C4129" s="5" t="s">
        <v>849</v>
      </c>
      <c r="D4129" s="5" t="s">
        <v>3583</v>
      </c>
      <c r="E4129" s="5" t="s">
        <v>3584</v>
      </c>
      <c r="F4129" s="5" t="s">
        <v>853</v>
      </c>
      <c r="G4129" s="5" t="s">
        <v>3603</v>
      </c>
      <c r="H4129" s="51">
        <v>0</v>
      </c>
      <c r="I4129" s="22">
        <v>0</v>
      </c>
      <c r="J4129" s="22">
        <v>0</v>
      </c>
      <c r="K4129" s="22">
        <v>457.74</v>
      </c>
      <c r="L4129" s="47">
        <v>1000</v>
      </c>
      <c r="M4129" s="22">
        <v>0</v>
      </c>
      <c r="N4129" s="22">
        <v>0</v>
      </c>
    </row>
    <row r="4130" spans="1:14" x14ac:dyDescent="0.25">
      <c r="A4130" s="5" t="s">
        <v>7185</v>
      </c>
      <c r="B4130" s="5" t="s">
        <v>3590</v>
      </c>
      <c r="C4130" s="5" t="s">
        <v>849</v>
      </c>
      <c r="D4130" s="5" t="s">
        <v>3583</v>
      </c>
      <c r="E4130" s="5" t="s">
        <v>3584</v>
      </c>
      <c r="F4130" s="5" t="s">
        <v>853</v>
      </c>
      <c r="G4130" s="5" t="s">
        <v>3603</v>
      </c>
      <c r="H4130" s="51">
        <v>0</v>
      </c>
      <c r="I4130" s="22">
        <v>0</v>
      </c>
      <c r="J4130" s="22">
        <v>0</v>
      </c>
      <c r="K4130" s="22">
        <v>334.77</v>
      </c>
      <c r="L4130" s="47">
        <v>1000</v>
      </c>
      <c r="M4130" s="22">
        <v>0</v>
      </c>
      <c r="N4130" s="22">
        <v>0</v>
      </c>
    </row>
    <row r="4131" spans="1:14" hidden="1" x14ac:dyDescent="0.25">
      <c r="A4131" s="5" t="s">
        <v>7186</v>
      </c>
      <c r="B4131" s="5" t="s">
        <v>3592</v>
      </c>
      <c r="C4131" s="5" t="s">
        <v>849</v>
      </c>
      <c r="D4131" s="5" t="s">
        <v>3583</v>
      </c>
      <c r="E4131" s="5" t="s">
        <v>3584</v>
      </c>
      <c r="F4131" s="5" t="s">
        <v>851</v>
      </c>
      <c r="G4131" s="5" t="s">
        <v>3585</v>
      </c>
      <c r="H4131" s="51">
        <v>4470</v>
      </c>
      <c r="I4131" s="22">
        <v>10436.66</v>
      </c>
      <c r="J4131" s="22">
        <v>2334.8200000000002</v>
      </c>
      <c r="K4131" s="22">
        <v>2233.6999999999998</v>
      </c>
      <c r="L4131" s="47">
        <v>1000</v>
      </c>
      <c r="M4131" s="22">
        <v>10436.66</v>
      </c>
      <c r="N4131" s="22">
        <v>0</v>
      </c>
    </row>
    <row r="4132" spans="1:14" x14ac:dyDescent="0.25">
      <c r="A4132" s="5" t="s">
        <v>7187</v>
      </c>
      <c r="B4132" s="5" t="s">
        <v>3590</v>
      </c>
      <c r="C4132" s="5" t="s">
        <v>849</v>
      </c>
      <c r="D4132" s="5" t="s">
        <v>3583</v>
      </c>
      <c r="E4132" s="5" t="s">
        <v>3584</v>
      </c>
      <c r="F4132" s="5" t="s">
        <v>853</v>
      </c>
      <c r="G4132" s="5" t="s">
        <v>3603</v>
      </c>
      <c r="H4132" s="51">
        <v>0</v>
      </c>
      <c r="I4132" s="22">
        <v>0</v>
      </c>
      <c r="J4132" s="22">
        <v>0</v>
      </c>
      <c r="K4132" s="22">
        <v>5131.05</v>
      </c>
      <c r="L4132" s="47">
        <v>1000</v>
      </c>
      <c r="M4132" s="22">
        <v>0</v>
      </c>
      <c r="N4132" s="22">
        <v>0</v>
      </c>
    </row>
    <row r="4133" spans="1:14" x14ac:dyDescent="0.25">
      <c r="A4133" s="5" t="s">
        <v>7188</v>
      </c>
      <c r="B4133" s="5" t="s">
        <v>3590</v>
      </c>
      <c r="C4133" s="5" t="s">
        <v>849</v>
      </c>
      <c r="D4133" s="5" t="s">
        <v>3583</v>
      </c>
      <c r="E4133" s="5" t="s">
        <v>3584</v>
      </c>
      <c r="F4133" s="5" t="s">
        <v>853</v>
      </c>
      <c r="G4133" s="5" t="s">
        <v>3603</v>
      </c>
      <c r="H4133" s="51">
        <v>0</v>
      </c>
      <c r="I4133" s="22">
        <v>0</v>
      </c>
      <c r="J4133" s="22">
        <v>0</v>
      </c>
      <c r="K4133" s="22">
        <v>4914.2700000000004</v>
      </c>
      <c r="L4133" s="47">
        <v>1000</v>
      </c>
      <c r="M4133" s="22">
        <v>0</v>
      </c>
      <c r="N4133" s="22">
        <v>0</v>
      </c>
    </row>
    <row r="4134" spans="1:14" x14ac:dyDescent="0.25">
      <c r="A4134" s="5" t="s">
        <v>7189</v>
      </c>
      <c r="B4134" s="5" t="s">
        <v>3590</v>
      </c>
      <c r="C4134" s="5" t="s">
        <v>849</v>
      </c>
      <c r="D4134" s="5" t="s">
        <v>3583</v>
      </c>
      <c r="E4134" s="5" t="s">
        <v>3584</v>
      </c>
      <c r="F4134" s="5" t="s">
        <v>853</v>
      </c>
      <c r="G4134" s="5" t="s">
        <v>3588</v>
      </c>
      <c r="H4134" s="51">
        <v>0</v>
      </c>
      <c r="I4134" s="22">
        <v>0</v>
      </c>
      <c r="J4134" s="22">
        <v>0</v>
      </c>
      <c r="K4134" s="22">
        <v>223.22</v>
      </c>
      <c r="L4134" s="47">
        <v>1000</v>
      </c>
      <c r="M4134" s="22">
        <v>0</v>
      </c>
      <c r="N4134" s="22">
        <v>0</v>
      </c>
    </row>
    <row r="4135" spans="1:14" x14ac:dyDescent="0.25">
      <c r="A4135" s="5" t="s">
        <v>7190</v>
      </c>
      <c r="B4135" s="5" t="s">
        <v>3590</v>
      </c>
      <c r="C4135" s="5" t="s">
        <v>849</v>
      </c>
      <c r="D4135" s="5" t="s">
        <v>3583</v>
      </c>
      <c r="E4135" s="5" t="s">
        <v>3584</v>
      </c>
      <c r="F4135" s="5" t="s">
        <v>853</v>
      </c>
      <c r="G4135" s="5" t="s">
        <v>3588</v>
      </c>
      <c r="H4135" s="51">
        <v>0</v>
      </c>
      <c r="I4135" s="22">
        <v>0</v>
      </c>
      <c r="J4135" s="22">
        <v>0</v>
      </c>
      <c r="K4135" s="22">
        <v>191.96</v>
      </c>
      <c r="L4135" s="47">
        <v>1000</v>
      </c>
      <c r="M4135" s="22">
        <v>0</v>
      </c>
      <c r="N4135" s="22">
        <v>0</v>
      </c>
    </row>
    <row r="4136" spans="1:14" x14ac:dyDescent="0.25">
      <c r="A4136" s="5" t="s">
        <v>7191</v>
      </c>
      <c r="B4136" s="5" t="s">
        <v>3590</v>
      </c>
      <c r="C4136" s="5" t="s">
        <v>849</v>
      </c>
      <c r="D4136" s="5" t="s">
        <v>3583</v>
      </c>
      <c r="E4136" s="5" t="s">
        <v>3584</v>
      </c>
      <c r="F4136" s="5" t="s">
        <v>853</v>
      </c>
      <c r="G4136" s="5" t="s">
        <v>3588</v>
      </c>
      <c r="H4136" s="51">
        <v>0</v>
      </c>
      <c r="I4136" s="22">
        <v>0</v>
      </c>
      <c r="J4136" s="22">
        <v>0</v>
      </c>
      <c r="K4136" s="22">
        <v>445.37</v>
      </c>
      <c r="L4136" s="47">
        <v>1000</v>
      </c>
      <c r="M4136" s="22">
        <v>0</v>
      </c>
      <c r="N4136" s="22">
        <v>0</v>
      </c>
    </row>
    <row r="4137" spans="1:14" hidden="1" x14ac:dyDescent="0.25">
      <c r="A4137" s="5" t="s">
        <v>7192</v>
      </c>
      <c r="B4137" s="5" t="s">
        <v>3596</v>
      </c>
      <c r="C4137" s="5" t="s">
        <v>849</v>
      </c>
      <c r="D4137" s="5" t="s">
        <v>3583</v>
      </c>
      <c r="E4137" s="5" t="s">
        <v>3584</v>
      </c>
      <c r="F4137" s="5" t="s">
        <v>853</v>
      </c>
      <c r="G4137" s="5" t="s">
        <v>3588</v>
      </c>
      <c r="H4137" s="51">
        <v>0</v>
      </c>
      <c r="I4137" s="22">
        <v>0</v>
      </c>
      <c r="J4137" s="22">
        <v>679.23</v>
      </c>
      <c r="K4137" s="22">
        <v>722.03</v>
      </c>
      <c r="L4137" s="47">
        <v>1000</v>
      </c>
      <c r="M4137" s="22">
        <v>0</v>
      </c>
      <c r="N4137" s="22">
        <v>0</v>
      </c>
    </row>
    <row r="4138" spans="1:14" x14ac:dyDescent="0.25">
      <c r="A4138" s="5" t="s">
        <v>7193</v>
      </c>
      <c r="B4138" s="5" t="s">
        <v>3590</v>
      </c>
      <c r="C4138" s="5" t="s">
        <v>849</v>
      </c>
      <c r="D4138" s="5" t="s">
        <v>3583</v>
      </c>
      <c r="E4138" s="5" t="s">
        <v>3584</v>
      </c>
      <c r="F4138" s="5" t="s">
        <v>853</v>
      </c>
      <c r="G4138" s="5" t="s">
        <v>3603</v>
      </c>
      <c r="H4138" s="51">
        <v>0</v>
      </c>
      <c r="I4138" s="22">
        <v>0</v>
      </c>
      <c r="J4138" s="22">
        <v>0</v>
      </c>
      <c r="K4138" s="22">
        <v>5994.37</v>
      </c>
      <c r="L4138" s="47">
        <v>1000</v>
      </c>
      <c r="M4138" s="22">
        <v>0</v>
      </c>
      <c r="N4138" s="22">
        <v>0</v>
      </c>
    </row>
    <row r="4139" spans="1:14" x14ac:dyDescent="0.25">
      <c r="A4139" s="5" t="s">
        <v>7194</v>
      </c>
      <c r="B4139" s="5" t="s">
        <v>3590</v>
      </c>
      <c r="C4139" s="5" t="s">
        <v>849</v>
      </c>
      <c r="D4139" s="5" t="s">
        <v>3583</v>
      </c>
      <c r="E4139" s="5" t="s">
        <v>3584</v>
      </c>
      <c r="F4139" s="5" t="s">
        <v>853</v>
      </c>
      <c r="G4139" s="5" t="s">
        <v>3588</v>
      </c>
      <c r="H4139" s="51">
        <v>0</v>
      </c>
      <c r="I4139" s="22">
        <v>0</v>
      </c>
      <c r="J4139" s="22">
        <v>95.76</v>
      </c>
      <c r="K4139" s="22">
        <v>101</v>
      </c>
      <c r="L4139" s="47">
        <v>1000</v>
      </c>
      <c r="M4139" s="22">
        <v>0</v>
      </c>
      <c r="N4139" s="22">
        <v>0</v>
      </c>
    </row>
    <row r="4140" spans="1:14" x14ac:dyDescent="0.25">
      <c r="A4140" s="5" t="s">
        <v>7195</v>
      </c>
      <c r="B4140" s="5" t="s">
        <v>3590</v>
      </c>
      <c r="C4140" s="5" t="s">
        <v>849</v>
      </c>
      <c r="D4140" s="5" t="s">
        <v>3583</v>
      </c>
      <c r="E4140" s="5" t="s">
        <v>3584</v>
      </c>
      <c r="F4140" s="5" t="s">
        <v>853</v>
      </c>
      <c r="G4140" s="5" t="s">
        <v>3588</v>
      </c>
      <c r="H4140" s="51">
        <v>0</v>
      </c>
      <c r="I4140" s="22">
        <v>0</v>
      </c>
      <c r="J4140" s="22">
        <v>272.13</v>
      </c>
      <c r="K4140" s="22">
        <v>276.58</v>
      </c>
      <c r="L4140" s="47">
        <v>1000</v>
      </c>
      <c r="M4140" s="22">
        <v>0</v>
      </c>
      <c r="N4140" s="22">
        <v>0</v>
      </c>
    </row>
    <row r="4141" spans="1:14" x14ac:dyDescent="0.25">
      <c r="A4141" s="5" t="s">
        <v>7196</v>
      </c>
      <c r="B4141" s="5" t="s">
        <v>3590</v>
      </c>
      <c r="C4141" s="5" t="s">
        <v>849</v>
      </c>
      <c r="D4141" s="5" t="s">
        <v>3583</v>
      </c>
      <c r="E4141" s="5" t="s">
        <v>3584</v>
      </c>
      <c r="F4141" s="5" t="s">
        <v>853</v>
      </c>
      <c r="G4141" s="5" t="s">
        <v>3603</v>
      </c>
      <c r="H4141" s="51">
        <v>0</v>
      </c>
      <c r="I4141" s="22">
        <v>0</v>
      </c>
      <c r="J4141" s="22">
        <v>0</v>
      </c>
      <c r="K4141" s="22">
        <v>1020.41</v>
      </c>
      <c r="L4141" s="47">
        <v>1000</v>
      </c>
      <c r="M4141" s="22">
        <v>0</v>
      </c>
      <c r="N4141" s="22">
        <v>0</v>
      </c>
    </row>
    <row r="4142" spans="1:14" x14ac:dyDescent="0.25">
      <c r="A4142" s="5" t="s">
        <v>7197</v>
      </c>
      <c r="B4142" s="5" t="s">
        <v>3590</v>
      </c>
      <c r="C4142" s="5" t="s">
        <v>849</v>
      </c>
      <c r="D4142" s="5" t="s">
        <v>3583</v>
      </c>
      <c r="E4142" s="5" t="s">
        <v>3584</v>
      </c>
      <c r="F4142" s="5" t="s">
        <v>853</v>
      </c>
      <c r="G4142" s="5" t="s">
        <v>3588</v>
      </c>
      <c r="H4142" s="51">
        <v>0</v>
      </c>
      <c r="I4142" s="22">
        <v>0</v>
      </c>
      <c r="J4142" s="22">
        <v>282</v>
      </c>
      <c r="K4142" s="22">
        <v>288.77</v>
      </c>
      <c r="L4142" s="47">
        <v>1000</v>
      </c>
      <c r="M4142" s="22">
        <v>0</v>
      </c>
      <c r="N4142" s="22">
        <v>0</v>
      </c>
    </row>
    <row r="4143" spans="1:14" x14ac:dyDescent="0.25">
      <c r="A4143" s="5" t="s">
        <v>7198</v>
      </c>
      <c r="B4143" s="5" t="s">
        <v>3590</v>
      </c>
      <c r="C4143" s="5" t="s">
        <v>849</v>
      </c>
      <c r="D4143" s="5" t="s">
        <v>3583</v>
      </c>
      <c r="E4143" s="5" t="s">
        <v>3584</v>
      </c>
      <c r="F4143" s="5" t="s">
        <v>853</v>
      </c>
      <c r="G4143" s="5" t="s">
        <v>3588</v>
      </c>
      <c r="H4143" s="51">
        <v>0</v>
      </c>
      <c r="I4143" s="22">
        <v>0</v>
      </c>
      <c r="J4143" s="22">
        <v>94.03</v>
      </c>
      <c r="K4143" s="22">
        <v>102.15</v>
      </c>
      <c r="L4143" s="47">
        <v>1000</v>
      </c>
      <c r="M4143" s="22">
        <v>0</v>
      </c>
      <c r="N4143" s="22">
        <v>0</v>
      </c>
    </row>
    <row r="4144" spans="1:14" x14ac:dyDescent="0.25">
      <c r="A4144" s="5" t="s">
        <v>7199</v>
      </c>
      <c r="B4144" s="5" t="s">
        <v>3590</v>
      </c>
      <c r="C4144" s="5" t="s">
        <v>849</v>
      </c>
      <c r="D4144" s="5" t="s">
        <v>3583</v>
      </c>
      <c r="E4144" s="5" t="s">
        <v>3584</v>
      </c>
      <c r="F4144" s="5" t="s">
        <v>853</v>
      </c>
      <c r="G4144" s="5" t="s">
        <v>3588</v>
      </c>
      <c r="H4144" s="51">
        <v>0</v>
      </c>
      <c r="I4144" s="22">
        <v>0</v>
      </c>
      <c r="J4144" s="22">
        <v>95</v>
      </c>
      <c r="K4144" s="22">
        <v>102.76</v>
      </c>
      <c r="L4144" s="47">
        <v>1000</v>
      </c>
      <c r="M4144" s="22">
        <v>0</v>
      </c>
      <c r="N4144" s="22">
        <v>0</v>
      </c>
    </row>
    <row r="4145" spans="1:14" x14ac:dyDescent="0.25">
      <c r="A4145" s="5" t="s">
        <v>7200</v>
      </c>
      <c r="B4145" s="5" t="s">
        <v>3590</v>
      </c>
      <c r="C4145" s="5" t="s">
        <v>849</v>
      </c>
      <c r="D4145" s="5" t="s">
        <v>3583</v>
      </c>
      <c r="E4145" s="5" t="s">
        <v>3584</v>
      </c>
      <c r="F4145" s="5" t="s">
        <v>853</v>
      </c>
      <c r="G4145" s="5" t="s">
        <v>3588</v>
      </c>
      <c r="H4145" s="51">
        <v>0</v>
      </c>
      <c r="I4145" s="22">
        <v>0</v>
      </c>
      <c r="J4145" s="22">
        <v>89.19</v>
      </c>
      <c r="K4145" s="22">
        <v>96.9</v>
      </c>
      <c r="L4145" s="47">
        <v>1000</v>
      </c>
      <c r="M4145" s="22">
        <v>0</v>
      </c>
      <c r="N4145" s="22">
        <v>0</v>
      </c>
    </row>
    <row r="4146" spans="1:14" x14ac:dyDescent="0.25">
      <c r="A4146" s="5" t="s">
        <v>7201</v>
      </c>
      <c r="B4146" s="5" t="s">
        <v>3590</v>
      </c>
      <c r="C4146" s="5" t="s">
        <v>849</v>
      </c>
      <c r="D4146" s="5" t="s">
        <v>3583</v>
      </c>
      <c r="E4146" s="5" t="s">
        <v>3584</v>
      </c>
      <c r="F4146" s="5" t="s">
        <v>853</v>
      </c>
      <c r="G4146" s="5" t="s">
        <v>3588</v>
      </c>
      <c r="H4146" s="51">
        <v>0</v>
      </c>
      <c r="I4146" s="22">
        <v>0</v>
      </c>
      <c r="J4146" s="22">
        <v>100.47</v>
      </c>
      <c r="K4146" s="22">
        <v>109.14</v>
      </c>
      <c r="L4146" s="47">
        <v>1000</v>
      </c>
      <c r="M4146" s="22">
        <v>0</v>
      </c>
      <c r="N4146" s="22">
        <v>0</v>
      </c>
    </row>
    <row r="4147" spans="1:14" x14ac:dyDescent="0.25">
      <c r="A4147" s="5" t="s">
        <v>7202</v>
      </c>
      <c r="B4147" s="5" t="s">
        <v>3590</v>
      </c>
      <c r="C4147" s="5" t="s">
        <v>849</v>
      </c>
      <c r="D4147" s="5" t="s">
        <v>3583</v>
      </c>
      <c r="E4147" s="5" t="s">
        <v>3584</v>
      </c>
      <c r="F4147" s="5" t="s">
        <v>853</v>
      </c>
      <c r="G4147" s="5" t="s">
        <v>3588</v>
      </c>
      <c r="H4147" s="51">
        <v>0</v>
      </c>
      <c r="I4147" s="22">
        <v>0</v>
      </c>
      <c r="J4147" s="22">
        <v>88.67</v>
      </c>
      <c r="K4147" s="22">
        <v>96.33</v>
      </c>
      <c r="L4147" s="47">
        <v>1000</v>
      </c>
      <c r="M4147" s="22">
        <v>0</v>
      </c>
      <c r="N4147" s="22">
        <v>0</v>
      </c>
    </row>
    <row r="4148" spans="1:14" hidden="1" x14ac:dyDescent="0.25">
      <c r="A4148" s="5" t="s">
        <v>7203</v>
      </c>
      <c r="B4148" s="5" t="s">
        <v>3606</v>
      </c>
      <c r="C4148" s="5" t="s">
        <v>849</v>
      </c>
      <c r="D4148" s="5" t="s">
        <v>3583</v>
      </c>
      <c r="E4148" s="5" t="s">
        <v>3584</v>
      </c>
      <c r="F4148" s="5" t="s">
        <v>853</v>
      </c>
      <c r="G4148" s="5" t="s">
        <v>3588</v>
      </c>
      <c r="H4148" s="51">
        <v>0</v>
      </c>
      <c r="I4148" s="22">
        <v>0</v>
      </c>
      <c r="J4148" s="22">
        <v>318.29000000000002</v>
      </c>
      <c r="K4148" s="22">
        <v>345.78</v>
      </c>
      <c r="L4148" s="47">
        <v>1000</v>
      </c>
      <c r="M4148" s="22">
        <v>0</v>
      </c>
      <c r="N4148" s="22">
        <v>0</v>
      </c>
    </row>
    <row r="4149" spans="1:14" hidden="1" x14ac:dyDescent="0.25">
      <c r="A4149" s="5" t="s">
        <v>7204</v>
      </c>
      <c r="B4149" s="5" t="s">
        <v>3592</v>
      </c>
      <c r="C4149" s="5" t="s">
        <v>849</v>
      </c>
      <c r="D4149" s="5" t="s">
        <v>3583</v>
      </c>
      <c r="E4149" s="5" t="s">
        <v>3584</v>
      </c>
      <c r="F4149" s="5" t="s">
        <v>853</v>
      </c>
      <c r="G4149" s="5" t="s">
        <v>3603</v>
      </c>
      <c r="H4149" s="51">
        <v>0</v>
      </c>
      <c r="I4149" s="22">
        <v>0</v>
      </c>
      <c r="J4149" s="22">
        <v>0</v>
      </c>
      <c r="K4149" s="22">
        <v>1331.47</v>
      </c>
      <c r="L4149" s="47">
        <v>1000</v>
      </c>
      <c r="M4149" s="22">
        <v>0</v>
      </c>
      <c r="N4149" s="22">
        <v>0</v>
      </c>
    </row>
    <row r="4150" spans="1:14" hidden="1" x14ac:dyDescent="0.25">
      <c r="A4150" s="5" t="s">
        <v>7205</v>
      </c>
      <c r="B4150" s="5" t="s">
        <v>3592</v>
      </c>
      <c r="C4150" s="5" t="s">
        <v>849</v>
      </c>
      <c r="D4150" s="5" t="s">
        <v>3583</v>
      </c>
      <c r="E4150" s="5" t="s">
        <v>3584</v>
      </c>
      <c r="F4150" s="5" t="s">
        <v>853</v>
      </c>
      <c r="G4150" s="5" t="s">
        <v>3603</v>
      </c>
      <c r="H4150" s="51">
        <v>0</v>
      </c>
      <c r="I4150" s="22">
        <v>0</v>
      </c>
      <c r="J4150" s="22">
        <v>0</v>
      </c>
      <c r="K4150" s="22">
        <v>21816.84</v>
      </c>
      <c r="L4150" s="47">
        <v>1000</v>
      </c>
      <c r="M4150" s="22">
        <v>0</v>
      </c>
      <c r="N4150" s="22">
        <v>0</v>
      </c>
    </row>
    <row r="4151" spans="1:14" x14ac:dyDescent="0.25">
      <c r="A4151" s="5" t="s">
        <v>7206</v>
      </c>
      <c r="B4151" s="5" t="s">
        <v>3590</v>
      </c>
      <c r="C4151" s="5" t="s">
        <v>849</v>
      </c>
      <c r="D4151" s="5" t="s">
        <v>3583</v>
      </c>
      <c r="E4151" s="5" t="s">
        <v>3584</v>
      </c>
      <c r="F4151" s="5" t="s">
        <v>853</v>
      </c>
      <c r="G4151" s="5" t="s">
        <v>3603</v>
      </c>
      <c r="H4151" s="51">
        <v>0</v>
      </c>
      <c r="I4151" s="22">
        <v>0</v>
      </c>
      <c r="J4151" s="22">
        <v>0</v>
      </c>
      <c r="K4151" s="22">
        <v>3872.47</v>
      </c>
      <c r="L4151" s="47">
        <v>1000</v>
      </c>
      <c r="M4151" s="22">
        <v>0</v>
      </c>
      <c r="N4151" s="22">
        <v>0</v>
      </c>
    </row>
    <row r="4152" spans="1:14" x14ac:dyDescent="0.25">
      <c r="A4152" s="5" t="s">
        <v>7207</v>
      </c>
      <c r="B4152" s="5" t="s">
        <v>3590</v>
      </c>
      <c r="C4152" s="5" t="s">
        <v>849</v>
      </c>
      <c r="D4152" s="5" t="s">
        <v>3583</v>
      </c>
      <c r="E4152" s="5" t="s">
        <v>3584</v>
      </c>
      <c r="F4152" s="5" t="s">
        <v>853</v>
      </c>
      <c r="G4152" s="5" t="s">
        <v>3603</v>
      </c>
      <c r="H4152" s="51">
        <v>0</v>
      </c>
      <c r="I4152" s="22">
        <v>0</v>
      </c>
      <c r="J4152" s="22">
        <v>0</v>
      </c>
      <c r="K4152" s="22">
        <v>1164.92</v>
      </c>
      <c r="L4152" s="47">
        <v>1000</v>
      </c>
      <c r="M4152" s="22">
        <v>0</v>
      </c>
      <c r="N4152" s="22">
        <v>0</v>
      </c>
    </row>
    <row r="4153" spans="1:14" x14ac:dyDescent="0.25">
      <c r="A4153" s="5" t="s">
        <v>7208</v>
      </c>
      <c r="B4153" s="5" t="s">
        <v>3590</v>
      </c>
      <c r="C4153" s="5" t="s">
        <v>849</v>
      </c>
      <c r="D4153" s="5" t="s">
        <v>3583</v>
      </c>
      <c r="E4153" s="5" t="s">
        <v>3584</v>
      </c>
      <c r="F4153" s="5" t="s">
        <v>853</v>
      </c>
      <c r="G4153" s="5" t="s">
        <v>3603</v>
      </c>
      <c r="H4153" s="51">
        <v>0</v>
      </c>
      <c r="I4153" s="22">
        <v>0</v>
      </c>
      <c r="J4153" s="22">
        <v>0</v>
      </c>
      <c r="K4153" s="22">
        <v>1149.8900000000001</v>
      </c>
      <c r="L4153" s="47">
        <v>1000</v>
      </c>
      <c r="M4153" s="22">
        <v>0</v>
      </c>
      <c r="N4153" s="22">
        <v>0</v>
      </c>
    </row>
    <row r="4154" spans="1:14" hidden="1" x14ac:dyDescent="0.25">
      <c r="A4154" s="5" t="s">
        <v>7209</v>
      </c>
      <c r="B4154" s="5" t="s">
        <v>3586</v>
      </c>
      <c r="C4154" s="5" t="s">
        <v>849</v>
      </c>
      <c r="D4154" s="5" t="s">
        <v>3583</v>
      </c>
      <c r="E4154" s="5" t="s">
        <v>3584</v>
      </c>
      <c r="F4154" s="5" t="s">
        <v>853</v>
      </c>
      <c r="G4154" s="5" t="s">
        <v>3603</v>
      </c>
      <c r="H4154" s="51">
        <v>0</v>
      </c>
      <c r="I4154" s="22">
        <v>0</v>
      </c>
      <c r="J4154" s="22">
        <v>0</v>
      </c>
      <c r="K4154" s="22">
        <v>1408</v>
      </c>
      <c r="L4154" s="47">
        <v>1000</v>
      </c>
      <c r="M4154" s="22">
        <v>0</v>
      </c>
      <c r="N4154" s="22">
        <v>0</v>
      </c>
    </row>
    <row r="4155" spans="1:14" x14ac:dyDescent="0.25">
      <c r="A4155" s="5" t="s">
        <v>7210</v>
      </c>
      <c r="B4155" s="5" t="s">
        <v>3590</v>
      </c>
      <c r="C4155" s="5" t="s">
        <v>849</v>
      </c>
      <c r="D4155" s="5" t="s">
        <v>3583</v>
      </c>
      <c r="E4155" s="5" t="s">
        <v>3584</v>
      </c>
      <c r="F4155" s="5" t="s">
        <v>853</v>
      </c>
      <c r="G4155" s="5" t="s">
        <v>3603</v>
      </c>
      <c r="H4155" s="51">
        <v>0</v>
      </c>
      <c r="I4155" s="22">
        <v>0</v>
      </c>
      <c r="J4155" s="22">
        <v>0</v>
      </c>
      <c r="K4155" s="22">
        <v>2031.38</v>
      </c>
      <c r="L4155" s="47">
        <v>1000</v>
      </c>
      <c r="M4155" s="22">
        <v>0</v>
      </c>
      <c r="N4155" s="22">
        <v>0</v>
      </c>
    </row>
    <row r="4156" spans="1:14" x14ac:dyDescent="0.25">
      <c r="A4156" s="5" t="s">
        <v>7211</v>
      </c>
      <c r="B4156" s="5" t="s">
        <v>3590</v>
      </c>
      <c r="C4156" s="5" t="s">
        <v>849</v>
      </c>
      <c r="D4156" s="5" t="s">
        <v>3583</v>
      </c>
      <c r="E4156" s="5" t="s">
        <v>3584</v>
      </c>
      <c r="F4156" s="5" t="s">
        <v>853</v>
      </c>
      <c r="G4156" s="5" t="s">
        <v>3603</v>
      </c>
      <c r="H4156" s="51">
        <v>0</v>
      </c>
      <c r="I4156" s="22">
        <v>0</v>
      </c>
      <c r="J4156" s="22">
        <v>0</v>
      </c>
      <c r="K4156" s="22">
        <v>1176.3499999999999</v>
      </c>
      <c r="L4156" s="47">
        <v>1000</v>
      </c>
      <c r="M4156" s="22">
        <v>0</v>
      </c>
      <c r="N4156" s="22">
        <v>0</v>
      </c>
    </row>
    <row r="4157" spans="1:14" x14ac:dyDescent="0.25">
      <c r="A4157" s="5" t="s">
        <v>7212</v>
      </c>
      <c r="B4157" s="5" t="s">
        <v>3590</v>
      </c>
      <c r="C4157" s="5" t="s">
        <v>849</v>
      </c>
      <c r="D4157" s="5" t="s">
        <v>3583</v>
      </c>
      <c r="E4157" s="5" t="s">
        <v>3584</v>
      </c>
      <c r="F4157" s="5" t="s">
        <v>853</v>
      </c>
      <c r="G4157" s="5" t="s">
        <v>3588</v>
      </c>
      <c r="H4157" s="51">
        <v>0</v>
      </c>
      <c r="I4157" s="22">
        <v>0</v>
      </c>
      <c r="J4157" s="22">
        <v>139.55000000000001</v>
      </c>
      <c r="K4157" s="22">
        <v>142.9</v>
      </c>
      <c r="L4157" s="47">
        <v>1000</v>
      </c>
      <c r="M4157" s="22">
        <v>0</v>
      </c>
      <c r="N4157" s="22">
        <v>0</v>
      </c>
    </row>
    <row r="4158" spans="1:14" x14ac:dyDescent="0.25">
      <c r="A4158" s="5" t="s">
        <v>7213</v>
      </c>
      <c r="B4158" s="5" t="s">
        <v>3590</v>
      </c>
      <c r="C4158" s="5" t="s">
        <v>849</v>
      </c>
      <c r="D4158" s="5" t="s">
        <v>3583</v>
      </c>
      <c r="E4158" s="5" t="s">
        <v>3584</v>
      </c>
      <c r="F4158" s="5" t="s">
        <v>853</v>
      </c>
      <c r="G4158" s="5" t="s">
        <v>3588</v>
      </c>
      <c r="H4158" s="51">
        <v>0</v>
      </c>
      <c r="I4158" s="22">
        <v>0</v>
      </c>
      <c r="J4158" s="22">
        <v>93.67</v>
      </c>
      <c r="K4158" s="22">
        <v>93.41</v>
      </c>
      <c r="L4158" s="47">
        <v>1000</v>
      </c>
      <c r="M4158" s="22">
        <v>0</v>
      </c>
      <c r="N4158" s="22">
        <v>0</v>
      </c>
    </row>
    <row r="4159" spans="1:14" x14ac:dyDescent="0.25">
      <c r="A4159" s="5" t="s">
        <v>7214</v>
      </c>
      <c r="B4159" s="5" t="s">
        <v>3590</v>
      </c>
      <c r="C4159" s="5" t="s">
        <v>849</v>
      </c>
      <c r="D4159" s="5" t="s">
        <v>3583</v>
      </c>
      <c r="E4159" s="5" t="s">
        <v>3584</v>
      </c>
      <c r="F4159" s="5" t="s">
        <v>853</v>
      </c>
      <c r="G4159" s="5" t="s">
        <v>3588</v>
      </c>
      <c r="H4159" s="51">
        <v>0</v>
      </c>
      <c r="I4159" s="22">
        <v>0</v>
      </c>
      <c r="J4159" s="22">
        <v>88.61</v>
      </c>
      <c r="K4159" s="22">
        <v>96.27</v>
      </c>
      <c r="L4159" s="47">
        <v>1000</v>
      </c>
      <c r="M4159" s="22">
        <v>0</v>
      </c>
      <c r="N4159" s="22">
        <v>0</v>
      </c>
    </row>
    <row r="4160" spans="1:14" x14ac:dyDescent="0.25">
      <c r="A4160" s="5" t="s">
        <v>7215</v>
      </c>
      <c r="B4160" s="5" t="s">
        <v>3590</v>
      </c>
      <c r="C4160" s="5" t="s">
        <v>849</v>
      </c>
      <c r="D4160" s="5" t="s">
        <v>3583</v>
      </c>
      <c r="E4160" s="5" t="s">
        <v>3584</v>
      </c>
      <c r="F4160" s="5" t="s">
        <v>853</v>
      </c>
      <c r="G4160" s="5" t="s">
        <v>3588</v>
      </c>
      <c r="H4160" s="51">
        <v>0</v>
      </c>
      <c r="I4160" s="22">
        <v>0</v>
      </c>
      <c r="J4160" s="22">
        <v>94.18</v>
      </c>
      <c r="K4160" s="22">
        <v>102.32</v>
      </c>
      <c r="L4160" s="47">
        <v>1000</v>
      </c>
      <c r="M4160" s="22">
        <v>0</v>
      </c>
      <c r="N4160" s="22">
        <v>0</v>
      </c>
    </row>
    <row r="4161" spans="1:14" x14ac:dyDescent="0.25">
      <c r="A4161" s="5" t="s">
        <v>7216</v>
      </c>
      <c r="B4161" s="5" t="s">
        <v>3590</v>
      </c>
      <c r="C4161" s="5" t="s">
        <v>849</v>
      </c>
      <c r="D4161" s="5" t="s">
        <v>3583</v>
      </c>
      <c r="E4161" s="5" t="s">
        <v>3584</v>
      </c>
      <c r="F4161" s="5" t="s">
        <v>853</v>
      </c>
      <c r="G4161" s="5" t="s">
        <v>3588</v>
      </c>
      <c r="H4161" s="51">
        <v>0</v>
      </c>
      <c r="I4161" s="22">
        <v>0</v>
      </c>
      <c r="J4161" s="22">
        <v>103.64</v>
      </c>
      <c r="K4161" s="22">
        <v>112.59</v>
      </c>
      <c r="L4161" s="47">
        <v>1000</v>
      </c>
      <c r="M4161" s="22">
        <v>0</v>
      </c>
      <c r="N4161" s="22">
        <v>0</v>
      </c>
    </row>
    <row r="4162" spans="1:14" x14ac:dyDescent="0.25">
      <c r="A4162" s="5" t="s">
        <v>7217</v>
      </c>
      <c r="B4162" s="5" t="s">
        <v>3590</v>
      </c>
      <c r="C4162" s="5" t="s">
        <v>849</v>
      </c>
      <c r="D4162" s="5" t="s">
        <v>3583</v>
      </c>
      <c r="E4162" s="5" t="s">
        <v>3584</v>
      </c>
      <c r="F4162" s="5" t="s">
        <v>853</v>
      </c>
      <c r="G4162" s="5" t="s">
        <v>3588</v>
      </c>
      <c r="H4162" s="51">
        <v>0</v>
      </c>
      <c r="I4162" s="22">
        <v>0</v>
      </c>
      <c r="J4162" s="22">
        <v>87.32</v>
      </c>
      <c r="K4162" s="22">
        <v>92.1</v>
      </c>
      <c r="L4162" s="47">
        <v>1000</v>
      </c>
      <c r="M4162" s="22">
        <v>0</v>
      </c>
      <c r="N4162" s="22">
        <v>0</v>
      </c>
    </row>
    <row r="4163" spans="1:14" x14ac:dyDescent="0.25">
      <c r="A4163" s="5" t="s">
        <v>7218</v>
      </c>
      <c r="B4163" s="5" t="s">
        <v>3590</v>
      </c>
      <c r="C4163" s="5" t="s">
        <v>849</v>
      </c>
      <c r="D4163" s="5" t="s">
        <v>3583</v>
      </c>
      <c r="E4163" s="5" t="s">
        <v>3584</v>
      </c>
      <c r="F4163" s="5" t="s">
        <v>853</v>
      </c>
      <c r="G4163" s="5" t="s">
        <v>3588</v>
      </c>
      <c r="H4163" s="51">
        <v>0</v>
      </c>
      <c r="I4163" s="22">
        <v>0</v>
      </c>
      <c r="J4163" s="22">
        <v>96.77</v>
      </c>
      <c r="K4163" s="22">
        <v>105.12</v>
      </c>
      <c r="L4163" s="47">
        <v>1000</v>
      </c>
      <c r="M4163" s="22">
        <v>0</v>
      </c>
      <c r="N4163" s="22">
        <v>0</v>
      </c>
    </row>
    <row r="4164" spans="1:14" x14ac:dyDescent="0.25">
      <c r="A4164" s="5" t="s">
        <v>7219</v>
      </c>
      <c r="B4164" s="5" t="s">
        <v>3590</v>
      </c>
      <c r="C4164" s="5" t="s">
        <v>849</v>
      </c>
      <c r="D4164" s="5" t="s">
        <v>3583</v>
      </c>
      <c r="E4164" s="5" t="s">
        <v>3584</v>
      </c>
      <c r="F4164" s="5" t="s">
        <v>853</v>
      </c>
      <c r="G4164" s="5" t="s">
        <v>3603</v>
      </c>
      <c r="H4164" s="51">
        <v>0</v>
      </c>
      <c r="I4164" s="22">
        <v>0</v>
      </c>
      <c r="J4164" s="22">
        <v>0</v>
      </c>
      <c r="K4164" s="22">
        <v>347.35</v>
      </c>
      <c r="L4164" s="47">
        <v>1000</v>
      </c>
      <c r="M4164" s="22">
        <v>0</v>
      </c>
      <c r="N4164" s="22">
        <v>0</v>
      </c>
    </row>
    <row r="4165" spans="1:14" hidden="1" x14ac:dyDescent="0.25">
      <c r="A4165" s="5" t="s">
        <v>7220</v>
      </c>
      <c r="B4165" s="5" t="s">
        <v>3586</v>
      </c>
      <c r="C4165" s="5" t="s">
        <v>849</v>
      </c>
      <c r="D4165" s="5" t="s">
        <v>3583</v>
      </c>
      <c r="E4165" s="5" t="s">
        <v>3584</v>
      </c>
      <c r="F4165" s="5" t="s">
        <v>853</v>
      </c>
      <c r="G4165" s="5" t="s">
        <v>3588</v>
      </c>
      <c r="H4165" s="51">
        <v>0</v>
      </c>
      <c r="I4165" s="22">
        <v>0</v>
      </c>
      <c r="J4165" s="22">
        <v>0</v>
      </c>
      <c r="K4165" s="22">
        <v>285.39</v>
      </c>
      <c r="L4165" s="47">
        <v>1000</v>
      </c>
      <c r="M4165" s="22">
        <v>0</v>
      </c>
      <c r="N4165" s="22">
        <v>0</v>
      </c>
    </row>
    <row r="4166" spans="1:14" hidden="1" x14ac:dyDescent="0.25">
      <c r="A4166" s="5" t="s">
        <v>7221</v>
      </c>
      <c r="B4166" s="5" t="s">
        <v>3586</v>
      </c>
      <c r="C4166" s="5" t="s">
        <v>849</v>
      </c>
      <c r="D4166" s="5" t="s">
        <v>3583</v>
      </c>
      <c r="E4166" s="5" t="s">
        <v>3584</v>
      </c>
      <c r="F4166" s="5" t="s">
        <v>853</v>
      </c>
      <c r="G4166" s="5" t="s">
        <v>3588</v>
      </c>
      <c r="H4166" s="51">
        <v>0</v>
      </c>
      <c r="I4166" s="22">
        <v>0</v>
      </c>
      <c r="J4166" s="22">
        <v>0</v>
      </c>
      <c r="K4166" s="22">
        <v>281.32</v>
      </c>
      <c r="L4166" s="47">
        <v>1000</v>
      </c>
      <c r="M4166" s="22">
        <v>0</v>
      </c>
      <c r="N4166" s="22">
        <v>0</v>
      </c>
    </row>
    <row r="4167" spans="1:14" hidden="1" x14ac:dyDescent="0.25">
      <c r="A4167" s="5" t="s">
        <v>7222</v>
      </c>
      <c r="B4167" s="5" t="s">
        <v>3586</v>
      </c>
      <c r="C4167" s="5" t="s">
        <v>849</v>
      </c>
      <c r="D4167" s="5" t="s">
        <v>3583</v>
      </c>
      <c r="E4167" s="5" t="s">
        <v>3584</v>
      </c>
      <c r="F4167" s="5" t="s">
        <v>853</v>
      </c>
      <c r="G4167" s="5" t="s">
        <v>3588</v>
      </c>
      <c r="H4167" s="51">
        <v>0</v>
      </c>
      <c r="I4167" s="22">
        <v>0</v>
      </c>
      <c r="J4167" s="22">
        <v>0</v>
      </c>
      <c r="K4167" s="22">
        <v>281.32</v>
      </c>
      <c r="L4167" s="47">
        <v>1000</v>
      </c>
      <c r="M4167" s="22">
        <v>0</v>
      </c>
      <c r="N4167" s="22">
        <v>0</v>
      </c>
    </row>
    <row r="4168" spans="1:14" hidden="1" x14ac:dyDescent="0.25">
      <c r="A4168" s="5" t="s">
        <v>7223</v>
      </c>
      <c r="B4168" s="5" t="s">
        <v>3586</v>
      </c>
      <c r="C4168" s="5" t="s">
        <v>849</v>
      </c>
      <c r="D4168" s="5" t="s">
        <v>3583</v>
      </c>
      <c r="E4168" s="5" t="s">
        <v>3584</v>
      </c>
      <c r="F4168" s="5" t="s">
        <v>853</v>
      </c>
      <c r="G4168" s="5" t="s">
        <v>3588</v>
      </c>
      <c r="H4168" s="51">
        <v>0</v>
      </c>
      <c r="I4168" s="22">
        <v>0</v>
      </c>
      <c r="J4168" s="22">
        <v>0</v>
      </c>
      <c r="K4168" s="22">
        <v>281.32</v>
      </c>
      <c r="L4168" s="47">
        <v>1000</v>
      </c>
      <c r="M4168" s="22">
        <v>0</v>
      </c>
      <c r="N4168" s="22">
        <v>0</v>
      </c>
    </row>
    <row r="4169" spans="1:14" hidden="1" x14ac:dyDescent="0.25">
      <c r="A4169" s="5" t="s">
        <v>7224</v>
      </c>
      <c r="B4169" s="5" t="s">
        <v>3586</v>
      </c>
      <c r="C4169" s="5" t="s">
        <v>849</v>
      </c>
      <c r="D4169" s="5" t="s">
        <v>3583</v>
      </c>
      <c r="E4169" s="5" t="s">
        <v>3584</v>
      </c>
      <c r="F4169" s="5" t="s">
        <v>853</v>
      </c>
      <c r="G4169" s="5" t="s">
        <v>3588</v>
      </c>
      <c r="H4169" s="51">
        <v>0</v>
      </c>
      <c r="I4169" s="22">
        <v>0</v>
      </c>
      <c r="J4169" s="22">
        <v>0</v>
      </c>
      <c r="K4169" s="22">
        <v>281.32</v>
      </c>
      <c r="L4169" s="47">
        <v>1000</v>
      </c>
      <c r="M4169" s="22">
        <v>0</v>
      </c>
      <c r="N4169" s="22">
        <v>0</v>
      </c>
    </row>
    <row r="4170" spans="1:14" hidden="1" x14ac:dyDescent="0.25">
      <c r="A4170" s="5" t="s">
        <v>7225</v>
      </c>
      <c r="B4170" s="5" t="s">
        <v>3586</v>
      </c>
      <c r="C4170" s="5" t="s">
        <v>849</v>
      </c>
      <c r="D4170" s="5" t="s">
        <v>3583</v>
      </c>
      <c r="E4170" s="5" t="s">
        <v>3584</v>
      </c>
      <c r="F4170" s="5" t="s">
        <v>853</v>
      </c>
      <c r="G4170" s="5" t="s">
        <v>3588</v>
      </c>
      <c r="H4170" s="51">
        <v>0</v>
      </c>
      <c r="I4170" s="22">
        <v>0</v>
      </c>
      <c r="J4170" s="22">
        <v>0</v>
      </c>
      <c r="K4170" s="22">
        <v>285.39</v>
      </c>
      <c r="L4170" s="47">
        <v>1000</v>
      </c>
      <c r="M4170" s="22">
        <v>0</v>
      </c>
      <c r="N4170" s="22">
        <v>0</v>
      </c>
    </row>
    <row r="4171" spans="1:14" hidden="1" x14ac:dyDescent="0.25">
      <c r="A4171" s="5" t="s">
        <v>7226</v>
      </c>
      <c r="B4171" s="5" t="s">
        <v>3586</v>
      </c>
      <c r="C4171" s="5" t="s">
        <v>849</v>
      </c>
      <c r="D4171" s="5" t="s">
        <v>3583</v>
      </c>
      <c r="E4171" s="5" t="s">
        <v>3584</v>
      </c>
      <c r="F4171" s="5" t="s">
        <v>853</v>
      </c>
      <c r="G4171" s="5" t="s">
        <v>3588</v>
      </c>
      <c r="H4171" s="51">
        <v>0</v>
      </c>
      <c r="I4171" s="22">
        <v>0</v>
      </c>
      <c r="J4171" s="22">
        <v>0</v>
      </c>
      <c r="K4171" s="22">
        <v>282.27</v>
      </c>
      <c r="L4171" s="47">
        <v>1000</v>
      </c>
      <c r="M4171" s="22">
        <v>0</v>
      </c>
      <c r="N4171" s="22">
        <v>0</v>
      </c>
    </row>
    <row r="4172" spans="1:14" hidden="1" x14ac:dyDescent="0.25">
      <c r="A4172" s="5" t="s">
        <v>7227</v>
      </c>
      <c r="B4172" s="5" t="s">
        <v>3586</v>
      </c>
      <c r="C4172" s="5" t="s">
        <v>849</v>
      </c>
      <c r="D4172" s="5" t="s">
        <v>3583</v>
      </c>
      <c r="E4172" s="5" t="s">
        <v>3584</v>
      </c>
      <c r="F4172" s="5" t="s">
        <v>853</v>
      </c>
      <c r="G4172" s="5" t="s">
        <v>3588</v>
      </c>
      <c r="H4172" s="51">
        <v>0</v>
      </c>
      <c r="I4172" s="22">
        <v>0</v>
      </c>
      <c r="J4172" s="22">
        <v>0</v>
      </c>
      <c r="K4172" s="22">
        <v>281.32</v>
      </c>
      <c r="L4172" s="47">
        <v>1000</v>
      </c>
      <c r="M4172" s="22">
        <v>0</v>
      </c>
      <c r="N4172" s="22">
        <v>0</v>
      </c>
    </row>
    <row r="4173" spans="1:14" hidden="1" x14ac:dyDescent="0.25">
      <c r="A4173" s="5" t="s">
        <v>7228</v>
      </c>
      <c r="B4173" s="5" t="s">
        <v>3586</v>
      </c>
      <c r="C4173" s="5" t="s">
        <v>849</v>
      </c>
      <c r="D4173" s="5" t="s">
        <v>3583</v>
      </c>
      <c r="E4173" s="5" t="s">
        <v>3584</v>
      </c>
      <c r="F4173" s="5" t="s">
        <v>853</v>
      </c>
      <c r="G4173" s="5" t="s">
        <v>3588</v>
      </c>
      <c r="H4173" s="51">
        <v>0</v>
      </c>
      <c r="I4173" s="22">
        <v>0</v>
      </c>
      <c r="J4173" s="22">
        <v>0</v>
      </c>
      <c r="K4173" s="22">
        <v>281.32</v>
      </c>
      <c r="L4173" s="47">
        <v>1000</v>
      </c>
      <c r="M4173" s="22">
        <v>0</v>
      </c>
      <c r="N4173" s="22">
        <v>0</v>
      </c>
    </row>
    <row r="4174" spans="1:14" hidden="1" x14ac:dyDescent="0.25">
      <c r="A4174" s="5" t="s">
        <v>7229</v>
      </c>
      <c r="B4174" s="5" t="s">
        <v>3586</v>
      </c>
      <c r="C4174" s="5" t="s">
        <v>849</v>
      </c>
      <c r="D4174" s="5" t="s">
        <v>3583</v>
      </c>
      <c r="E4174" s="5" t="s">
        <v>3584</v>
      </c>
      <c r="F4174" s="5" t="s">
        <v>853</v>
      </c>
      <c r="G4174" s="5" t="s">
        <v>3588</v>
      </c>
      <c r="H4174" s="51">
        <v>0</v>
      </c>
      <c r="I4174" s="22">
        <v>0</v>
      </c>
      <c r="J4174" s="22">
        <v>0</v>
      </c>
      <c r="K4174" s="22">
        <v>285.39</v>
      </c>
      <c r="L4174" s="47">
        <v>1000</v>
      </c>
      <c r="M4174" s="22">
        <v>0</v>
      </c>
      <c r="N4174" s="22">
        <v>0</v>
      </c>
    </row>
    <row r="4175" spans="1:14" hidden="1" x14ac:dyDescent="0.25">
      <c r="A4175" s="5" t="s">
        <v>7230</v>
      </c>
      <c r="B4175" s="5" t="s">
        <v>3586</v>
      </c>
      <c r="C4175" s="5" t="s">
        <v>849</v>
      </c>
      <c r="D4175" s="5" t="s">
        <v>3583</v>
      </c>
      <c r="E4175" s="5" t="s">
        <v>3584</v>
      </c>
      <c r="F4175" s="5" t="s">
        <v>853</v>
      </c>
      <c r="G4175" s="5" t="s">
        <v>3588</v>
      </c>
      <c r="H4175" s="51">
        <v>0</v>
      </c>
      <c r="I4175" s="22">
        <v>0</v>
      </c>
      <c r="J4175" s="22">
        <v>0</v>
      </c>
      <c r="K4175" s="22">
        <v>281.32</v>
      </c>
      <c r="L4175" s="47">
        <v>1000</v>
      </c>
      <c r="M4175" s="22">
        <v>0</v>
      </c>
      <c r="N4175" s="22">
        <v>0</v>
      </c>
    </row>
    <row r="4176" spans="1:14" hidden="1" x14ac:dyDescent="0.25">
      <c r="A4176" s="5" t="s">
        <v>7231</v>
      </c>
      <c r="B4176" s="5" t="s">
        <v>3586</v>
      </c>
      <c r="C4176" s="5" t="s">
        <v>849</v>
      </c>
      <c r="D4176" s="5" t="s">
        <v>3583</v>
      </c>
      <c r="E4176" s="5" t="s">
        <v>3584</v>
      </c>
      <c r="F4176" s="5" t="s">
        <v>853</v>
      </c>
      <c r="G4176" s="5" t="s">
        <v>3588</v>
      </c>
      <c r="H4176" s="51">
        <v>0</v>
      </c>
      <c r="I4176" s="22">
        <v>0</v>
      </c>
      <c r="J4176" s="22">
        <v>0</v>
      </c>
      <c r="K4176" s="22">
        <v>281.32</v>
      </c>
      <c r="L4176" s="47">
        <v>1000</v>
      </c>
      <c r="M4176" s="22">
        <v>0</v>
      </c>
      <c r="N4176" s="22">
        <v>0</v>
      </c>
    </row>
    <row r="4177" spans="1:14" hidden="1" x14ac:dyDescent="0.25">
      <c r="A4177" s="5" t="s">
        <v>7232</v>
      </c>
      <c r="B4177" s="5" t="s">
        <v>3586</v>
      </c>
      <c r="C4177" s="5" t="s">
        <v>849</v>
      </c>
      <c r="D4177" s="5" t="s">
        <v>3583</v>
      </c>
      <c r="E4177" s="5" t="s">
        <v>3584</v>
      </c>
      <c r="F4177" s="5" t="s">
        <v>853</v>
      </c>
      <c r="G4177" s="5" t="s">
        <v>3603</v>
      </c>
      <c r="H4177" s="51">
        <v>0</v>
      </c>
      <c r="I4177" s="22">
        <v>0</v>
      </c>
      <c r="J4177" s="22">
        <v>0</v>
      </c>
      <c r="K4177" s="22">
        <v>618.53</v>
      </c>
      <c r="L4177" s="47">
        <v>1000</v>
      </c>
      <c r="M4177" s="22">
        <v>0</v>
      </c>
      <c r="N4177" s="22">
        <v>0</v>
      </c>
    </row>
    <row r="4178" spans="1:14" hidden="1" x14ac:dyDescent="0.25">
      <c r="A4178" s="5" t="s">
        <v>7233</v>
      </c>
      <c r="B4178" s="5" t="s">
        <v>3586</v>
      </c>
      <c r="C4178" s="5" t="s">
        <v>849</v>
      </c>
      <c r="D4178" s="5" t="s">
        <v>3583</v>
      </c>
      <c r="E4178" s="5" t="s">
        <v>3584</v>
      </c>
      <c r="F4178" s="5" t="s">
        <v>853</v>
      </c>
      <c r="G4178" s="5" t="s">
        <v>3603</v>
      </c>
      <c r="H4178" s="51">
        <v>0</v>
      </c>
      <c r="I4178" s="22">
        <v>0</v>
      </c>
      <c r="J4178" s="22">
        <v>0</v>
      </c>
      <c r="K4178" s="22">
        <v>596.35</v>
      </c>
      <c r="L4178" s="47">
        <v>1000</v>
      </c>
      <c r="M4178" s="22">
        <v>0</v>
      </c>
      <c r="N4178" s="22">
        <v>0</v>
      </c>
    </row>
    <row r="4179" spans="1:14" hidden="1" x14ac:dyDescent="0.25">
      <c r="A4179" s="5" t="s">
        <v>7234</v>
      </c>
      <c r="B4179" s="5" t="s">
        <v>3586</v>
      </c>
      <c r="C4179" s="5" t="s">
        <v>849</v>
      </c>
      <c r="D4179" s="5" t="s">
        <v>3583</v>
      </c>
      <c r="E4179" s="5" t="s">
        <v>3584</v>
      </c>
      <c r="F4179" s="5" t="s">
        <v>853</v>
      </c>
      <c r="G4179" s="5" t="s">
        <v>3603</v>
      </c>
      <c r="H4179" s="51">
        <v>0</v>
      </c>
      <c r="I4179" s="22">
        <v>0</v>
      </c>
      <c r="J4179" s="22">
        <v>0</v>
      </c>
      <c r="K4179" s="22">
        <v>639.45000000000005</v>
      </c>
      <c r="L4179" s="47">
        <v>1000</v>
      </c>
      <c r="M4179" s="22">
        <v>0</v>
      </c>
      <c r="N4179" s="22">
        <v>0</v>
      </c>
    </row>
    <row r="4180" spans="1:14" hidden="1" x14ac:dyDescent="0.25">
      <c r="A4180" s="5" t="s">
        <v>7235</v>
      </c>
      <c r="B4180" s="5" t="s">
        <v>3586</v>
      </c>
      <c r="C4180" s="5" t="s">
        <v>849</v>
      </c>
      <c r="D4180" s="5" t="s">
        <v>3583</v>
      </c>
      <c r="E4180" s="5" t="s">
        <v>3584</v>
      </c>
      <c r="F4180" s="5" t="s">
        <v>853</v>
      </c>
      <c r="G4180" s="5" t="s">
        <v>3603</v>
      </c>
      <c r="H4180" s="51">
        <v>0</v>
      </c>
      <c r="I4180" s="22">
        <v>0</v>
      </c>
      <c r="J4180" s="22">
        <v>0</v>
      </c>
      <c r="K4180" s="22">
        <v>509.5</v>
      </c>
      <c r="L4180" s="47">
        <v>1000</v>
      </c>
      <c r="M4180" s="22">
        <v>0</v>
      </c>
      <c r="N4180" s="22">
        <v>0</v>
      </c>
    </row>
    <row r="4181" spans="1:14" hidden="1" x14ac:dyDescent="0.25">
      <c r="A4181" s="5" t="s">
        <v>7236</v>
      </c>
      <c r="B4181" s="5" t="s">
        <v>3586</v>
      </c>
      <c r="C4181" s="5" t="s">
        <v>849</v>
      </c>
      <c r="D4181" s="5" t="s">
        <v>3583</v>
      </c>
      <c r="E4181" s="5" t="s">
        <v>3584</v>
      </c>
      <c r="F4181" s="5" t="s">
        <v>853</v>
      </c>
      <c r="G4181" s="5" t="s">
        <v>3603</v>
      </c>
      <c r="H4181" s="51">
        <v>0</v>
      </c>
      <c r="I4181" s="22">
        <v>0</v>
      </c>
      <c r="J4181" s="22">
        <v>0</v>
      </c>
      <c r="K4181" s="22">
        <v>598.29</v>
      </c>
      <c r="L4181" s="47">
        <v>1000</v>
      </c>
      <c r="M4181" s="22">
        <v>0</v>
      </c>
      <c r="N4181" s="22">
        <v>0</v>
      </c>
    </row>
    <row r="4182" spans="1:14" hidden="1" x14ac:dyDescent="0.25">
      <c r="A4182" s="5" t="s">
        <v>7237</v>
      </c>
      <c r="B4182" s="5" t="s">
        <v>3586</v>
      </c>
      <c r="C4182" s="5" t="s">
        <v>849</v>
      </c>
      <c r="D4182" s="5" t="s">
        <v>3583</v>
      </c>
      <c r="E4182" s="5" t="s">
        <v>3584</v>
      </c>
      <c r="F4182" s="5" t="s">
        <v>853</v>
      </c>
      <c r="G4182" s="5" t="s">
        <v>3603</v>
      </c>
      <c r="H4182" s="51">
        <v>0</v>
      </c>
      <c r="I4182" s="22">
        <v>0</v>
      </c>
      <c r="J4182" s="22">
        <v>0</v>
      </c>
      <c r="K4182" s="22">
        <v>586.94000000000005</v>
      </c>
      <c r="L4182" s="47">
        <v>1000</v>
      </c>
      <c r="M4182" s="22">
        <v>0</v>
      </c>
      <c r="N4182" s="22">
        <v>0</v>
      </c>
    </row>
    <row r="4183" spans="1:14" hidden="1" x14ac:dyDescent="0.25">
      <c r="A4183" s="5" t="s">
        <v>7238</v>
      </c>
      <c r="B4183" s="5" t="s">
        <v>3586</v>
      </c>
      <c r="C4183" s="5" t="s">
        <v>849</v>
      </c>
      <c r="D4183" s="5" t="s">
        <v>3583</v>
      </c>
      <c r="E4183" s="5" t="s">
        <v>3584</v>
      </c>
      <c r="F4183" s="5" t="s">
        <v>853</v>
      </c>
      <c r="G4183" s="5" t="s">
        <v>3603</v>
      </c>
      <c r="H4183" s="51">
        <v>0</v>
      </c>
      <c r="I4183" s="22">
        <v>0</v>
      </c>
      <c r="J4183" s="22">
        <v>0</v>
      </c>
      <c r="K4183" s="22">
        <v>1344.62</v>
      </c>
      <c r="L4183" s="47">
        <v>1000</v>
      </c>
      <c r="M4183" s="22">
        <v>0</v>
      </c>
      <c r="N4183" s="22">
        <v>0</v>
      </c>
    </row>
    <row r="4184" spans="1:14" hidden="1" x14ac:dyDescent="0.25">
      <c r="A4184" s="5" t="s">
        <v>7239</v>
      </c>
      <c r="B4184" s="5" t="s">
        <v>3586</v>
      </c>
      <c r="C4184" s="5" t="s">
        <v>849</v>
      </c>
      <c r="D4184" s="5" t="s">
        <v>3583</v>
      </c>
      <c r="E4184" s="5" t="s">
        <v>3584</v>
      </c>
      <c r="F4184" s="5" t="s">
        <v>853</v>
      </c>
      <c r="G4184" s="5" t="s">
        <v>3588</v>
      </c>
      <c r="H4184" s="51">
        <v>0</v>
      </c>
      <c r="I4184" s="22">
        <v>0</v>
      </c>
      <c r="J4184" s="22">
        <v>224.7</v>
      </c>
      <c r="K4184" s="22">
        <v>230.09</v>
      </c>
      <c r="L4184" s="47">
        <v>1000</v>
      </c>
      <c r="M4184" s="22">
        <v>0</v>
      </c>
      <c r="N4184" s="22">
        <v>0</v>
      </c>
    </row>
    <row r="4185" spans="1:14" x14ac:dyDescent="0.25">
      <c r="A4185" s="5" t="s">
        <v>7240</v>
      </c>
      <c r="B4185" s="5" t="s">
        <v>3590</v>
      </c>
      <c r="C4185" s="5" t="s">
        <v>849</v>
      </c>
      <c r="D4185" s="5" t="s">
        <v>3583</v>
      </c>
      <c r="E4185" s="5" t="s">
        <v>3584</v>
      </c>
      <c r="F4185" s="5" t="s">
        <v>853</v>
      </c>
      <c r="G4185" s="5" t="s">
        <v>3603</v>
      </c>
      <c r="H4185" s="51">
        <v>0</v>
      </c>
      <c r="I4185" s="22">
        <v>0</v>
      </c>
      <c r="J4185" s="22">
        <v>0</v>
      </c>
      <c r="K4185" s="22">
        <v>3292.23</v>
      </c>
      <c r="L4185" s="47">
        <v>1000</v>
      </c>
      <c r="M4185" s="22">
        <v>0</v>
      </c>
      <c r="N4185" s="22">
        <v>0</v>
      </c>
    </row>
    <row r="4186" spans="1:14" x14ac:dyDescent="0.25">
      <c r="A4186" s="5" t="s">
        <v>7241</v>
      </c>
      <c r="B4186" s="5" t="s">
        <v>3590</v>
      </c>
      <c r="C4186" s="5" t="s">
        <v>849</v>
      </c>
      <c r="D4186" s="5" t="s">
        <v>3583</v>
      </c>
      <c r="E4186" s="5" t="s">
        <v>3584</v>
      </c>
      <c r="F4186" s="5" t="s">
        <v>853</v>
      </c>
      <c r="G4186" s="5" t="s">
        <v>3588</v>
      </c>
      <c r="H4186" s="51">
        <v>0</v>
      </c>
      <c r="I4186" s="22">
        <v>0</v>
      </c>
      <c r="J4186" s="22">
        <v>89.16</v>
      </c>
      <c r="K4186" s="22">
        <v>96.85</v>
      </c>
      <c r="L4186" s="47">
        <v>1000</v>
      </c>
      <c r="M4186" s="22">
        <v>0</v>
      </c>
      <c r="N4186" s="22">
        <v>0</v>
      </c>
    </row>
    <row r="4187" spans="1:14" x14ac:dyDescent="0.25">
      <c r="A4187" s="5" t="s">
        <v>7242</v>
      </c>
      <c r="B4187" s="5" t="s">
        <v>3590</v>
      </c>
      <c r="C4187" s="5" t="s">
        <v>849</v>
      </c>
      <c r="D4187" s="5" t="s">
        <v>3583</v>
      </c>
      <c r="E4187" s="5" t="s">
        <v>3584</v>
      </c>
      <c r="F4187" s="5" t="s">
        <v>853</v>
      </c>
      <c r="G4187" s="5" t="s">
        <v>3588</v>
      </c>
      <c r="H4187" s="51">
        <v>0</v>
      </c>
      <c r="I4187" s="22">
        <v>0</v>
      </c>
      <c r="J4187" s="22">
        <v>94.82</v>
      </c>
      <c r="K4187" s="22">
        <v>103</v>
      </c>
      <c r="L4187" s="47">
        <v>1000</v>
      </c>
      <c r="M4187" s="22">
        <v>0</v>
      </c>
      <c r="N4187" s="22">
        <v>0</v>
      </c>
    </row>
    <row r="4188" spans="1:14" x14ac:dyDescent="0.25">
      <c r="A4188" s="5" t="s">
        <v>7243</v>
      </c>
      <c r="B4188" s="5" t="s">
        <v>3590</v>
      </c>
      <c r="C4188" s="5" t="s">
        <v>849</v>
      </c>
      <c r="D4188" s="5" t="s">
        <v>3583</v>
      </c>
      <c r="E4188" s="5" t="s">
        <v>3584</v>
      </c>
      <c r="F4188" s="5" t="s">
        <v>853</v>
      </c>
      <c r="G4188" s="5" t="s">
        <v>3588</v>
      </c>
      <c r="H4188" s="51">
        <v>0</v>
      </c>
      <c r="I4188" s="22">
        <v>0</v>
      </c>
      <c r="J4188" s="22">
        <v>65.95</v>
      </c>
      <c r="K4188" s="22">
        <v>71.650000000000006</v>
      </c>
      <c r="L4188" s="47">
        <v>1000</v>
      </c>
      <c r="M4188" s="22">
        <v>0</v>
      </c>
      <c r="N4188" s="22">
        <v>0</v>
      </c>
    </row>
    <row r="4189" spans="1:14" x14ac:dyDescent="0.25">
      <c r="A4189" s="5" t="s">
        <v>7244</v>
      </c>
      <c r="B4189" s="5" t="s">
        <v>3590</v>
      </c>
      <c r="C4189" s="5" t="s">
        <v>849</v>
      </c>
      <c r="D4189" s="5" t="s">
        <v>3583</v>
      </c>
      <c r="E4189" s="5" t="s">
        <v>3584</v>
      </c>
      <c r="F4189" s="5" t="s">
        <v>853</v>
      </c>
      <c r="G4189" s="5" t="s">
        <v>3588</v>
      </c>
      <c r="H4189" s="51">
        <v>0</v>
      </c>
      <c r="I4189" s="22">
        <v>0</v>
      </c>
      <c r="J4189" s="22">
        <v>75.7</v>
      </c>
      <c r="K4189" s="22">
        <v>82.24</v>
      </c>
      <c r="L4189" s="47">
        <v>1000</v>
      </c>
      <c r="M4189" s="22">
        <v>0</v>
      </c>
      <c r="N4189" s="22">
        <v>0</v>
      </c>
    </row>
    <row r="4190" spans="1:14" hidden="1" x14ac:dyDescent="0.25">
      <c r="A4190" s="5" t="s">
        <v>7245</v>
      </c>
      <c r="B4190" s="5" t="s">
        <v>3606</v>
      </c>
      <c r="C4190" s="5" t="s">
        <v>849</v>
      </c>
      <c r="D4190" s="5" t="s">
        <v>3583</v>
      </c>
      <c r="E4190" s="5" t="s">
        <v>3584</v>
      </c>
      <c r="F4190" s="5" t="s">
        <v>853</v>
      </c>
      <c r="G4190" s="5" t="s">
        <v>3588</v>
      </c>
      <c r="H4190" s="51">
        <v>0</v>
      </c>
      <c r="I4190" s="22">
        <v>0</v>
      </c>
      <c r="J4190" s="22">
        <v>217.87</v>
      </c>
      <c r="K4190" s="22">
        <v>223.1</v>
      </c>
      <c r="L4190" s="47">
        <v>1000</v>
      </c>
      <c r="M4190" s="22">
        <v>0</v>
      </c>
      <c r="N4190" s="22">
        <v>0</v>
      </c>
    </row>
    <row r="4191" spans="1:14" hidden="1" x14ac:dyDescent="0.25">
      <c r="A4191" s="5" t="s">
        <v>7246</v>
      </c>
      <c r="B4191" s="5" t="s">
        <v>3606</v>
      </c>
      <c r="C4191" s="5" t="s">
        <v>849</v>
      </c>
      <c r="D4191" s="5" t="s">
        <v>3583</v>
      </c>
      <c r="E4191" s="5" t="s">
        <v>3584</v>
      </c>
      <c r="F4191" s="5" t="s">
        <v>853</v>
      </c>
      <c r="G4191" s="5" t="s">
        <v>3588</v>
      </c>
      <c r="H4191" s="51">
        <v>0</v>
      </c>
      <c r="I4191" s="22">
        <v>0</v>
      </c>
      <c r="J4191" s="22">
        <v>392.8</v>
      </c>
      <c r="K4191" s="22">
        <v>402.23</v>
      </c>
      <c r="L4191" s="47">
        <v>1000</v>
      </c>
      <c r="M4191" s="22">
        <v>0</v>
      </c>
      <c r="N4191" s="22">
        <v>0</v>
      </c>
    </row>
    <row r="4192" spans="1:14" hidden="1" x14ac:dyDescent="0.25">
      <c r="A4192" s="5" t="s">
        <v>7247</v>
      </c>
      <c r="B4192" s="5" t="s">
        <v>3586</v>
      </c>
      <c r="C4192" s="5" t="s">
        <v>849</v>
      </c>
      <c r="D4192" s="5" t="s">
        <v>3583</v>
      </c>
      <c r="E4192" s="5" t="s">
        <v>3584</v>
      </c>
      <c r="F4192" s="5" t="s">
        <v>853</v>
      </c>
      <c r="G4192" s="5" t="s">
        <v>3603</v>
      </c>
      <c r="H4192" s="51">
        <v>0</v>
      </c>
      <c r="I4192" s="22">
        <v>0</v>
      </c>
      <c r="J4192" s="22">
        <v>0</v>
      </c>
      <c r="K4192" s="22">
        <v>1406.72</v>
      </c>
      <c r="L4192" s="47">
        <v>1000</v>
      </c>
      <c r="M4192" s="22">
        <v>0</v>
      </c>
      <c r="N4192" s="22">
        <v>0</v>
      </c>
    </row>
    <row r="4193" spans="1:14" hidden="1" x14ac:dyDescent="0.25">
      <c r="A4193" s="5" t="s">
        <v>7248</v>
      </c>
      <c r="B4193" s="5" t="s">
        <v>3582</v>
      </c>
      <c r="C4193" s="5" t="s">
        <v>849</v>
      </c>
      <c r="D4193" s="5" t="s">
        <v>3583</v>
      </c>
      <c r="E4193" s="5" t="s">
        <v>3584</v>
      </c>
      <c r="F4193" s="5" t="s">
        <v>853</v>
      </c>
      <c r="G4193" s="5" t="s">
        <v>3588</v>
      </c>
      <c r="H4193" s="51">
        <v>0</v>
      </c>
      <c r="I4193" s="22">
        <v>0</v>
      </c>
      <c r="J4193" s="22">
        <v>255.5</v>
      </c>
      <c r="K4193" s="22">
        <v>277.58</v>
      </c>
      <c r="L4193" s="47">
        <v>1000</v>
      </c>
      <c r="M4193" s="22">
        <v>0</v>
      </c>
      <c r="N4193" s="22">
        <v>0</v>
      </c>
    </row>
    <row r="4194" spans="1:14" hidden="1" x14ac:dyDescent="0.25">
      <c r="A4194" s="5" t="s">
        <v>7248</v>
      </c>
      <c r="B4194" s="5" t="s">
        <v>3586</v>
      </c>
      <c r="C4194" s="5" t="s">
        <v>849</v>
      </c>
      <c r="D4194" s="5" t="s">
        <v>3583</v>
      </c>
      <c r="E4194" s="5" t="s">
        <v>3584</v>
      </c>
      <c r="F4194" s="5" t="s">
        <v>853</v>
      </c>
      <c r="G4194" s="5" t="s">
        <v>3588</v>
      </c>
      <c r="H4194" s="51">
        <v>0</v>
      </c>
      <c r="I4194" s="22">
        <v>0</v>
      </c>
      <c r="J4194" s="22">
        <v>255.5</v>
      </c>
      <c r="K4194" s="22">
        <v>277.58</v>
      </c>
      <c r="L4194" s="47">
        <v>1000</v>
      </c>
      <c r="M4194" s="22">
        <v>0</v>
      </c>
      <c r="N4194" s="22">
        <v>0</v>
      </c>
    </row>
    <row r="4195" spans="1:14" hidden="1" x14ac:dyDescent="0.25">
      <c r="A4195" s="5" t="s">
        <v>7249</v>
      </c>
      <c r="B4195" s="5" t="s">
        <v>3586</v>
      </c>
      <c r="C4195" s="5" t="s">
        <v>849</v>
      </c>
      <c r="D4195" s="5" t="s">
        <v>3583</v>
      </c>
      <c r="E4195" s="5" t="s">
        <v>3584</v>
      </c>
      <c r="F4195" s="5" t="s">
        <v>853</v>
      </c>
      <c r="G4195" s="5" t="s">
        <v>3603</v>
      </c>
      <c r="H4195" s="51">
        <v>0</v>
      </c>
      <c r="I4195" s="22">
        <v>0</v>
      </c>
      <c r="J4195" s="22">
        <v>0</v>
      </c>
      <c r="K4195" s="22">
        <v>1308.18</v>
      </c>
      <c r="L4195" s="47">
        <v>1000</v>
      </c>
      <c r="M4195" s="22">
        <v>0</v>
      </c>
      <c r="N4195" s="22">
        <v>0</v>
      </c>
    </row>
    <row r="4196" spans="1:14" hidden="1" x14ac:dyDescent="0.25">
      <c r="A4196" s="5" t="s">
        <v>7250</v>
      </c>
      <c r="B4196" s="5" t="s">
        <v>3586</v>
      </c>
      <c r="C4196" s="5" t="s">
        <v>849</v>
      </c>
      <c r="D4196" s="5" t="s">
        <v>3583</v>
      </c>
      <c r="E4196" s="5" t="s">
        <v>3584</v>
      </c>
      <c r="F4196" s="5" t="s">
        <v>853</v>
      </c>
      <c r="G4196" s="5" t="s">
        <v>3603</v>
      </c>
      <c r="H4196" s="51">
        <v>0</v>
      </c>
      <c r="I4196" s="22">
        <v>0</v>
      </c>
      <c r="J4196" s="22">
        <v>0</v>
      </c>
      <c r="K4196" s="22">
        <v>1226.07</v>
      </c>
      <c r="L4196" s="47">
        <v>1000</v>
      </c>
      <c r="M4196" s="22">
        <v>0</v>
      </c>
      <c r="N4196" s="22">
        <v>0</v>
      </c>
    </row>
    <row r="4197" spans="1:14" hidden="1" x14ac:dyDescent="0.25">
      <c r="A4197" s="5" t="s">
        <v>7251</v>
      </c>
      <c r="B4197" s="5" t="s">
        <v>3586</v>
      </c>
      <c r="C4197" s="5" t="s">
        <v>849</v>
      </c>
      <c r="D4197" s="5" t="s">
        <v>3583</v>
      </c>
      <c r="E4197" s="5" t="s">
        <v>3584</v>
      </c>
      <c r="F4197" s="5" t="s">
        <v>853</v>
      </c>
      <c r="G4197" s="5" t="s">
        <v>3588</v>
      </c>
      <c r="H4197" s="51">
        <v>0</v>
      </c>
      <c r="I4197" s="22">
        <v>0</v>
      </c>
      <c r="J4197" s="22">
        <v>225.6</v>
      </c>
      <c r="K4197" s="22">
        <v>230.11</v>
      </c>
      <c r="L4197" s="47">
        <v>1000</v>
      </c>
      <c r="M4197" s="22">
        <v>0</v>
      </c>
      <c r="N4197" s="22">
        <v>0</v>
      </c>
    </row>
    <row r="4198" spans="1:14" hidden="1" x14ac:dyDescent="0.25">
      <c r="A4198" s="5" t="s">
        <v>7252</v>
      </c>
      <c r="B4198" s="5" t="s">
        <v>3586</v>
      </c>
      <c r="C4198" s="5" t="s">
        <v>849</v>
      </c>
      <c r="D4198" s="5" t="s">
        <v>3583</v>
      </c>
      <c r="E4198" s="5" t="s">
        <v>3584</v>
      </c>
      <c r="F4198" s="5" t="s">
        <v>853</v>
      </c>
      <c r="G4198" s="5" t="s">
        <v>3603</v>
      </c>
      <c r="H4198" s="51">
        <v>0</v>
      </c>
      <c r="I4198" s="22">
        <v>0</v>
      </c>
      <c r="J4198" s="22">
        <v>0</v>
      </c>
      <c r="K4198" s="22">
        <v>1221.3699999999999</v>
      </c>
      <c r="L4198" s="47">
        <v>1000</v>
      </c>
      <c r="M4198" s="22">
        <v>0</v>
      </c>
      <c r="N4198" s="22">
        <v>0</v>
      </c>
    </row>
    <row r="4199" spans="1:14" hidden="1" x14ac:dyDescent="0.25">
      <c r="A4199" s="5" t="s">
        <v>7253</v>
      </c>
      <c r="B4199" s="5" t="s">
        <v>3586</v>
      </c>
      <c r="C4199" s="5" t="s">
        <v>849</v>
      </c>
      <c r="D4199" s="5" t="s">
        <v>3583</v>
      </c>
      <c r="E4199" s="5" t="s">
        <v>3584</v>
      </c>
      <c r="F4199" s="5" t="s">
        <v>853</v>
      </c>
      <c r="G4199" s="5" t="s">
        <v>3585</v>
      </c>
      <c r="H4199" s="51">
        <v>0</v>
      </c>
      <c r="I4199" s="22">
        <v>0</v>
      </c>
      <c r="J4199" s="22">
        <v>1009.93</v>
      </c>
      <c r="K4199" s="22">
        <v>995.53</v>
      </c>
      <c r="L4199" s="47">
        <v>1000</v>
      </c>
      <c r="M4199" s="22">
        <v>0</v>
      </c>
      <c r="N4199" s="22">
        <v>0</v>
      </c>
    </row>
    <row r="4200" spans="1:14" hidden="1" x14ac:dyDescent="0.25">
      <c r="A4200" s="5" t="s">
        <v>7254</v>
      </c>
      <c r="B4200" s="5" t="s">
        <v>3596</v>
      </c>
      <c r="C4200" s="5" t="s">
        <v>849</v>
      </c>
      <c r="D4200" s="5" t="s">
        <v>3583</v>
      </c>
      <c r="E4200" s="5" t="s">
        <v>3584</v>
      </c>
      <c r="F4200" s="5" t="s">
        <v>853</v>
      </c>
      <c r="G4200" s="5" t="s">
        <v>3588</v>
      </c>
      <c r="H4200" s="51">
        <v>0</v>
      </c>
      <c r="I4200" s="22">
        <v>0</v>
      </c>
      <c r="J4200" s="22">
        <v>608.66</v>
      </c>
      <c r="K4200" s="22">
        <v>661.23</v>
      </c>
      <c r="L4200" s="47">
        <v>1000</v>
      </c>
      <c r="M4200" s="22">
        <v>0</v>
      </c>
      <c r="N4200" s="22">
        <v>0</v>
      </c>
    </row>
    <row r="4201" spans="1:14" hidden="1" x14ac:dyDescent="0.25">
      <c r="A4201" s="5" t="s">
        <v>7255</v>
      </c>
      <c r="B4201" s="5" t="s">
        <v>3596</v>
      </c>
      <c r="C4201" s="5" t="s">
        <v>849</v>
      </c>
      <c r="D4201" s="5" t="s">
        <v>3583</v>
      </c>
      <c r="E4201" s="5" t="s">
        <v>3584</v>
      </c>
      <c r="F4201" s="5" t="s">
        <v>853</v>
      </c>
      <c r="G4201" s="5" t="s">
        <v>3588</v>
      </c>
      <c r="H4201" s="51">
        <v>0</v>
      </c>
      <c r="I4201" s="22">
        <v>0</v>
      </c>
      <c r="J4201" s="22">
        <v>453.3</v>
      </c>
      <c r="K4201" s="22">
        <v>492.45</v>
      </c>
      <c r="L4201" s="47">
        <v>1000</v>
      </c>
      <c r="M4201" s="22">
        <v>0</v>
      </c>
      <c r="N4201" s="22">
        <v>0</v>
      </c>
    </row>
    <row r="4202" spans="1:14" hidden="1" x14ac:dyDescent="0.25">
      <c r="A4202" s="5" t="s">
        <v>7256</v>
      </c>
      <c r="B4202" s="5" t="s">
        <v>3596</v>
      </c>
      <c r="C4202" s="5" t="s">
        <v>849</v>
      </c>
      <c r="D4202" s="5" t="s">
        <v>3583</v>
      </c>
      <c r="E4202" s="5" t="s">
        <v>3584</v>
      </c>
      <c r="F4202" s="5" t="s">
        <v>853</v>
      </c>
      <c r="G4202" s="5" t="s">
        <v>3603</v>
      </c>
      <c r="H4202" s="51">
        <v>0</v>
      </c>
      <c r="I4202" s="22">
        <v>0</v>
      </c>
      <c r="J4202" s="22">
        <v>0</v>
      </c>
      <c r="K4202" s="22">
        <v>5356.65</v>
      </c>
      <c r="L4202" s="47">
        <v>1000</v>
      </c>
      <c r="M4202" s="22">
        <v>0</v>
      </c>
      <c r="N4202" s="22">
        <v>0</v>
      </c>
    </row>
    <row r="4203" spans="1:14" hidden="1" x14ac:dyDescent="0.25">
      <c r="A4203" s="5" t="s">
        <v>7257</v>
      </c>
      <c r="B4203" s="5" t="s">
        <v>3586</v>
      </c>
      <c r="C4203" s="5" t="s">
        <v>849</v>
      </c>
      <c r="D4203" s="5" t="s">
        <v>3583</v>
      </c>
      <c r="E4203" s="5" t="s">
        <v>3584</v>
      </c>
      <c r="F4203" s="5" t="s">
        <v>853</v>
      </c>
      <c r="G4203" s="5" t="s">
        <v>3588</v>
      </c>
      <c r="H4203" s="51">
        <v>0</v>
      </c>
      <c r="I4203" s="22">
        <v>0</v>
      </c>
      <c r="J4203" s="22">
        <v>59.07</v>
      </c>
      <c r="K4203" s="22">
        <v>64.17</v>
      </c>
      <c r="L4203" s="47">
        <v>1000</v>
      </c>
      <c r="M4203" s="22">
        <v>0</v>
      </c>
      <c r="N4203" s="22">
        <v>0</v>
      </c>
    </row>
    <row r="4204" spans="1:14" x14ac:dyDescent="0.25">
      <c r="A4204" s="5" t="s">
        <v>7258</v>
      </c>
      <c r="B4204" s="5" t="s">
        <v>3590</v>
      </c>
      <c r="C4204" s="5" t="s">
        <v>849</v>
      </c>
      <c r="D4204" s="5" t="s">
        <v>3583</v>
      </c>
      <c r="E4204" s="5" t="s">
        <v>3584</v>
      </c>
      <c r="F4204" s="5" t="s">
        <v>853</v>
      </c>
      <c r="G4204" s="5" t="s">
        <v>3603</v>
      </c>
      <c r="H4204" s="51">
        <v>0</v>
      </c>
      <c r="I4204" s="22">
        <v>0</v>
      </c>
      <c r="J4204" s="22">
        <v>2406.46</v>
      </c>
      <c r="K4204" s="22">
        <v>2828.76</v>
      </c>
      <c r="L4204" s="47">
        <v>1000</v>
      </c>
      <c r="M4204" s="22">
        <v>0</v>
      </c>
      <c r="N4204" s="22">
        <v>0</v>
      </c>
    </row>
    <row r="4205" spans="1:14" x14ac:dyDescent="0.25">
      <c r="A4205" s="5" t="s">
        <v>7259</v>
      </c>
      <c r="B4205" s="5" t="s">
        <v>3590</v>
      </c>
      <c r="C4205" s="5" t="s">
        <v>849</v>
      </c>
      <c r="D4205" s="5" t="s">
        <v>3583</v>
      </c>
      <c r="E4205" s="5" t="s">
        <v>3584</v>
      </c>
      <c r="F4205" s="5" t="s">
        <v>853</v>
      </c>
      <c r="G4205" s="5" t="s">
        <v>3603</v>
      </c>
      <c r="H4205" s="51">
        <v>0</v>
      </c>
      <c r="I4205" s="22">
        <v>0</v>
      </c>
      <c r="J4205" s="22">
        <v>0</v>
      </c>
      <c r="K4205" s="22">
        <v>4942.24</v>
      </c>
      <c r="L4205" s="47">
        <v>1000</v>
      </c>
      <c r="M4205" s="22">
        <v>0</v>
      </c>
      <c r="N4205" s="22">
        <v>0</v>
      </c>
    </row>
    <row r="4206" spans="1:14" x14ac:dyDescent="0.25">
      <c r="A4206" s="5" t="s">
        <v>7260</v>
      </c>
      <c r="B4206" s="5" t="s">
        <v>3590</v>
      </c>
      <c r="C4206" s="5" t="s">
        <v>849</v>
      </c>
      <c r="D4206" s="5" t="s">
        <v>3583</v>
      </c>
      <c r="E4206" s="5" t="s">
        <v>3584</v>
      </c>
      <c r="F4206" s="5" t="s">
        <v>853</v>
      </c>
      <c r="G4206" s="5" t="s">
        <v>3588</v>
      </c>
      <c r="H4206" s="51">
        <v>0</v>
      </c>
      <c r="I4206" s="22">
        <v>0</v>
      </c>
      <c r="J4206" s="22">
        <v>149.11000000000001</v>
      </c>
      <c r="K4206" s="22">
        <v>162.38999999999999</v>
      </c>
      <c r="L4206" s="47">
        <v>1000</v>
      </c>
      <c r="M4206" s="22">
        <v>0</v>
      </c>
      <c r="N4206" s="22">
        <v>0</v>
      </c>
    </row>
    <row r="4207" spans="1:14" x14ac:dyDescent="0.25">
      <c r="A4207" s="5" t="s">
        <v>7261</v>
      </c>
      <c r="B4207" s="5" t="s">
        <v>3590</v>
      </c>
      <c r="C4207" s="5" t="s">
        <v>849</v>
      </c>
      <c r="D4207" s="5" t="s">
        <v>3583</v>
      </c>
      <c r="E4207" s="5" t="s">
        <v>3584</v>
      </c>
      <c r="F4207" s="5" t="s">
        <v>851</v>
      </c>
      <c r="G4207" s="5" t="s">
        <v>3588</v>
      </c>
      <c r="H4207" s="51">
        <v>252960</v>
      </c>
      <c r="I4207" s="22">
        <v>50259.68</v>
      </c>
      <c r="J4207" s="22">
        <v>198.69</v>
      </c>
      <c r="K4207" s="22">
        <v>200.4</v>
      </c>
      <c r="L4207" s="47">
        <v>1000</v>
      </c>
      <c r="M4207" s="22">
        <v>50259.68</v>
      </c>
      <c r="N4207" s="22">
        <v>0</v>
      </c>
    </row>
    <row r="4208" spans="1:14" x14ac:dyDescent="0.25">
      <c r="A4208" s="5" t="s">
        <v>7262</v>
      </c>
      <c r="B4208" s="5" t="s">
        <v>3590</v>
      </c>
      <c r="C4208" s="5" t="s">
        <v>849</v>
      </c>
      <c r="D4208" s="5" t="s">
        <v>3583</v>
      </c>
      <c r="E4208" s="5" t="s">
        <v>3584</v>
      </c>
      <c r="F4208" s="5" t="s">
        <v>851</v>
      </c>
      <c r="G4208" s="5" t="s">
        <v>3588</v>
      </c>
      <c r="H4208" s="51">
        <v>0</v>
      </c>
      <c r="I4208" s="22">
        <v>0</v>
      </c>
      <c r="J4208" s="22">
        <v>2.68</v>
      </c>
      <c r="K4208" s="22">
        <v>225.94</v>
      </c>
      <c r="L4208" s="47">
        <v>1000</v>
      </c>
      <c r="M4208" s="22">
        <v>0</v>
      </c>
      <c r="N4208" s="22">
        <v>0</v>
      </c>
    </row>
    <row r="4209" spans="1:14" x14ac:dyDescent="0.25">
      <c r="A4209" s="5" t="s">
        <v>7263</v>
      </c>
      <c r="B4209" s="5" t="s">
        <v>3590</v>
      </c>
      <c r="C4209" s="5" t="s">
        <v>849</v>
      </c>
      <c r="D4209" s="5" t="s">
        <v>3583</v>
      </c>
      <c r="E4209" s="5" t="s">
        <v>3584</v>
      </c>
      <c r="F4209" s="5" t="s">
        <v>853</v>
      </c>
      <c r="G4209" s="5" t="s">
        <v>3588</v>
      </c>
      <c r="H4209" s="51">
        <v>0</v>
      </c>
      <c r="I4209" s="22">
        <v>0</v>
      </c>
      <c r="J4209" s="22">
        <v>0</v>
      </c>
      <c r="K4209" s="22">
        <v>236.93</v>
      </c>
      <c r="L4209" s="47">
        <v>1000</v>
      </c>
      <c r="M4209" s="22">
        <v>0</v>
      </c>
      <c r="N4209" s="22">
        <v>0</v>
      </c>
    </row>
    <row r="4210" spans="1:14" hidden="1" x14ac:dyDescent="0.25">
      <c r="A4210" s="5" t="s">
        <v>7264</v>
      </c>
      <c r="B4210" s="5" t="s">
        <v>3596</v>
      </c>
      <c r="C4210" s="5" t="s">
        <v>849</v>
      </c>
      <c r="D4210" s="5" t="s">
        <v>3583</v>
      </c>
      <c r="E4210" s="5" t="s">
        <v>3584</v>
      </c>
      <c r="F4210" s="5" t="s">
        <v>853</v>
      </c>
      <c r="G4210" s="5" t="s">
        <v>3588</v>
      </c>
      <c r="H4210" s="51">
        <v>0</v>
      </c>
      <c r="I4210" s="22">
        <v>0</v>
      </c>
      <c r="J4210" s="22">
        <v>185.83</v>
      </c>
      <c r="K4210" s="22">
        <v>195.99</v>
      </c>
      <c r="L4210" s="47">
        <v>1000</v>
      </c>
      <c r="M4210" s="22">
        <v>0</v>
      </c>
      <c r="N4210" s="22">
        <v>0</v>
      </c>
    </row>
    <row r="4211" spans="1:14" hidden="1" x14ac:dyDescent="0.25">
      <c r="A4211" s="5" t="s">
        <v>7265</v>
      </c>
      <c r="B4211" s="5" t="s">
        <v>3596</v>
      </c>
      <c r="C4211" s="5" t="s">
        <v>849</v>
      </c>
      <c r="D4211" s="5" t="s">
        <v>3583</v>
      </c>
      <c r="E4211" s="5" t="s">
        <v>3584</v>
      </c>
      <c r="F4211" s="5" t="s">
        <v>853</v>
      </c>
      <c r="G4211" s="5" t="s">
        <v>3588</v>
      </c>
      <c r="H4211" s="51">
        <v>0</v>
      </c>
      <c r="I4211" s="22">
        <v>0</v>
      </c>
      <c r="J4211" s="22">
        <v>247.01</v>
      </c>
      <c r="K4211" s="22">
        <v>268.33999999999997</v>
      </c>
      <c r="L4211" s="47">
        <v>1000</v>
      </c>
      <c r="M4211" s="22">
        <v>0</v>
      </c>
      <c r="N4211" s="22">
        <v>0</v>
      </c>
    </row>
    <row r="4212" spans="1:14" x14ac:dyDescent="0.25">
      <c r="A4212" s="5" t="s">
        <v>7266</v>
      </c>
      <c r="B4212" s="5" t="s">
        <v>3590</v>
      </c>
      <c r="C4212" s="5" t="s">
        <v>849</v>
      </c>
      <c r="D4212" s="5" t="s">
        <v>3583</v>
      </c>
      <c r="E4212" s="5" t="s">
        <v>3584</v>
      </c>
      <c r="F4212" s="5" t="s">
        <v>853</v>
      </c>
      <c r="G4212" s="5" t="s">
        <v>3585</v>
      </c>
      <c r="H4212" s="51">
        <v>0</v>
      </c>
      <c r="I4212" s="22">
        <v>0</v>
      </c>
      <c r="J4212" s="22">
        <v>25461.17</v>
      </c>
      <c r="K4212" s="22">
        <v>27660.04</v>
      </c>
      <c r="L4212" s="47">
        <v>1000</v>
      </c>
      <c r="M4212" s="22">
        <v>0</v>
      </c>
      <c r="N4212" s="22">
        <v>0</v>
      </c>
    </row>
    <row r="4213" spans="1:14" hidden="1" x14ac:dyDescent="0.25">
      <c r="A4213" s="5" t="s">
        <v>7267</v>
      </c>
      <c r="B4213" s="5" t="s">
        <v>3582</v>
      </c>
      <c r="C4213" s="5" t="s">
        <v>849</v>
      </c>
      <c r="D4213" s="5" t="s">
        <v>3583</v>
      </c>
      <c r="E4213" s="5" t="s">
        <v>3584</v>
      </c>
      <c r="F4213" s="5" t="s">
        <v>851</v>
      </c>
      <c r="G4213" s="5" t="s">
        <v>3588</v>
      </c>
      <c r="H4213" s="51">
        <v>25818.062999999998</v>
      </c>
      <c r="I4213" s="22">
        <v>42544.58</v>
      </c>
      <c r="J4213" s="22">
        <v>1647.86</v>
      </c>
      <c r="K4213" s="22">
        <v>1608.32</v>
      </c>
      <c r="L4213" s="47">
        <v>1000</v>
      </c>
      <c r="M4213" s="22">
        <v>42544.58</v>
      </c>
      <c r="N4213" s="22">
        <v>0</v>
      </c>
    </row>
    <row r="4214" spans="1:14" hidden="1" x14ac:dyDescent="0.25">
      <c r="A4214" s="5" t="s">
        <v>7267</v>
      </c>
      <c r="B4214" s="5" t="s">
        <v>3586</v>
      </c>
      <c r="C4214" s="5" t="s">
        <v>849</v>
      </c>
      <c r="D4214" s="5" t="s">
        <v>3583</v>
      </c>
      <c r="E4214" s="5" t="s">
        <v>3584</v>
      </c>
      <c r="F4214" s="5" t="s">
        <v>851</v>
      </c>
      <c r="G4214" s="5" t="s">
        <v>3588</v>
      </c>
      <c r="H4214" s="51">
        <v>8676</v>
      </c>
      <c r="I4214" s="22">
        <v>14702.3</v>
      </c>
      <c r="J4214" s="22">
        <v>1694.59</v>
      </c>
      <c r="K4214" s="22">
        <v>1644.21</v>
      </c>
      <c r="L4214" s="47">
        <v>1000</v>
      </c>
      <c r="M4214" s="22">
        <v>14702.3</v>
      </c>
      <c r="N4214" s="22">
        <v>0</v>
      </c>
    </row>
    <row r="4215" spans="1:14" x14ac:dyDescent="0.25">
      <c r="A4215" s="5" t="s">
        <v>7267</v>
      </c>
      <c r="B4215" s="5" t="s">
        <v>3590</v>
      </c>
      <c r="C4215" s="5" t="s">
        <v>849</v>
      </c>
      <c r="D4215" s="5" t="s">
        <v>3583</v>
      </c>
      <c r="E4215" s="5" t="s">
        <v>3584</v>
      </c>
      <c r="F4215" s="5" t="s">
        <v>853</v>
      </c>
      <c r="G4215" s="5" t="s">
        <v>3588</v>
      </c>
      <c r="H4215" s="51">
        <v>0</v>
      </c>
      <c r="I4215" s="22">
        <v>0</v>
      </c>
      <c r="J4215" s="22">
        <v>0</v>
      </c>
      <c r="K4215" s="22">
        <v>1600</v>
      </c>
      <c r="L4215" s="47">
        <v>1000</v>
      </c>
      <c r="M4215" s="22">
        <v>0</v>
      </c>
      <c r="N4215" s="22">
        <v>0</v>
      </c>
    </row>
    <row r="4216" spans="1:14" hidden="1" x14ac:dyDescent="0.25">
      <c r="A4216" s="5" t="s">
        <v>7268</v>
      </c>
      <c r="B4216" s="5" t="s">
        <v>3606</v>
      </c>
      <c r="C4216" s="5" t="s">
        <v>849</v>
      </c>
      <c r="D4216" s="5" t="s">
        <v>3583</v>
      </c>
      <c r="E4216" s="5" t="s">
        <v>3584</v>
      </c>
      <c r="F4216" s="5" t="s">
        <v>851</v>
      </c>
      <c r="G4216" s="5" t="s">
        <v>3588</v>
      </c>
      <c r="H4216" s="51">
        <v>925</v>
      </c>
      <c r="I4216" s="22">
        <v>237.12</v>
      </c>
      <c r="J4216" s="22">
        <v>256.35000000000002</v>
      </c>
      <c r="K4216" s="22">
        <v>262.5</v>
      </c>
      <c r="L4216" s="47">
        <v>1000</v>
      </c>
      <c r="M4216" s="22">
        <v>237.12</v>
      </c>
      <c r="N4216" s="22">
        <v>0</v>
      </c>
    </row>
    <row r="4217" spans="1:14" x14ac:dyDescent="0.25">
      <c r="A4217" s="5" t="s">
        <v>7269</v>
      </c>
      <c r="B4217" s="5" t="s">
        <v>3590</v>
      </c>
      <c r="C4217" s="5" t="s">
        <v>849</v>
      </c>
      <c r="D4217" s="5" t="s">
        <v>3583</v>
      </c>
      <c r="E4217" s="5" t="s">
        <v>3584</v>
      </c>
      <c r="F4217" s="5" t="s">
        <v>853</v>
      </c>
      <c r="G4217" s="5" t="s">
        <v>3603</v>
      </c>
      <c r="H4217" s="51">
        <v>0</v>
      </c>
      <c r="I4217" s="22">
        <v>0</v>
      </c>
      <c r="J4217" s="22">
        <v>0</v>
      </c>
      <c r="K4217" s="22">
        <v>5933.03</v>
      </c>
      <c r="L4217" s="47">
        <v>1000</v>
      </c>
      <c r="M4217" s="22">
        <v>0</v>
      </c>
      <c r="N4217" s="22">
        <v>0</v>
      </c>
    </row>
    <row r="4218" spans="1:14" hidden="1" x14ac:dyDescent="0.25">
      <c r="A4218" s="5" t="s">
        <v>7270</v>
      </c>
      <c r="B4218" s="5" t="s">
        <v>3606</v>
      </c>
      <c r="C4218" s="5" t="s">
        <v>849</v>
      </c>
      <c r="D4218" s="5" t="s">
        <v>3583</v>
      </c>
      <c r="E4218" s="5" t="s">
        <v>3584</v>
      </c>
      <c r="F4218" s="5" t="s">
        <v>851</v>
      </c>
      <c r="G4218" s="5" t="s">
        <v>3588</v>
      </c>
      <c r="H4218" s="51">
        <v>469680</v>
      </c>
      <c r="I4218" s="22">
        <v>20513.400000000001</v>
      </c>
      <c r="J4218" s="22">
        <v>43.68</v>
      </c>
      <c r="K4218" s="22">
        <v>27.13</v>
      </c>
      <c r="L4218" s="47">
        <v>1000</v>
      </c>
      <c r="M4218" s="22">
        <v>20513.400000000001</v>
      </c>
      <c r="N4218" s="22">
        <v>0</v>
      </c>
    </row>
    <row r="4219" spans="1:14" hidden="1" x14ac:dyDescent="0.25">
      <c r="A4219" s="5" t="s">
        <v>7271</v>
      </c>
      <c r="B4219" s="5" t="s">
        <v>3586</v>
      </c>
      <c r="C4219" s="5" t="s">
        <v>849</v>
      </c>
      <c r="D4219" s="5" t="s">
        <v>3583</v>
      </c>
      <c r="E4219" s="5" t="s">
        <v>3584</v>
      </c>
      <c r="F4219" s="5" t="s">
        <v>853</v>
      </c>
      <c r="G4219" s="5" t="s">
        <v>3603</v>
      </c>
      <c r="H4219" s="51">
        <v>0</v>
      </c>
      <c r="I4219" s="22">
        <v>0</v>
      </c>
      <c r="J4219" s="22">
        <v>0</v>
      </c>
      <c r="K4219" s="22">
        <v>707.74</v>
      </c>
      <c r="L4219" s="47">
        <v>1000</v>
      </c>
      <c r="M4219" s="22">
        <v>0</v>
      </c>
      <c r="N4219" s="22">
        <v>0</v>
      </c>
    </row>
    <row r="4220" spans="1:14" hidden="1" x14ac:dyDescent="0.25">
      <c r="A4220" s="5" t="s">
        <v>7272</v>
      </c>
      <c r="B4220" s="5" t="s">
        <v>3586</v>
      </c>
      <c r="C4220" s="5" t="s">
        <v>849</v>
      </c>
      <c r="D4220" s="5" t="s">
        <v>3583</v>
      </c>
      <c r="E4220" s="5" t="s">
        <v>3584</v>
      </c>
      <c r="F4220" s="5" t="s">
        <v>853</v>
      </c>
      <c r="G4220" s="5" t="s">
        <v>3603</v>
      </c>
      <c r="H4220" s="51">
        <v>0</v>
      </c>
      <c r="I4220" s="22">
        <v>0</v>
      </c>
      <c r="J4220" s="22">
        <v>0</v>
      </c>
      <c r="K4220" s="22">
        <v>472.71</v>
      </c>
      <c r="L4220" s="47">
        <v>1000</v>
      </c>
      <c r="M4220" s="22">
        <v>0</v>
      </c>
      <c r="N4220" s="22">
        <v>0</v>
      </c>
    </row>
    <row r="4221" spans="1:14" hidden="1" x14ac:dyDescent="0.25">
      <c r="A4221" s="5" t="s">
        <v>7273</v>
      </c>
      <c r="B4221" s="5" t="s">
        <v>3586</v>
      </c>
      <c r="C4221" s="5" t="s">
        <v>849</v>
      </c>
      <c r="D4221" s="5" t="s">
        <v>3583</v>
      </c>
      <c r="E4221" s="5" t="s">
        <v>3584</v>
      </c>
      <c r="F4221" s="5" t="s">
        <v>853</v>
      </c>
      <c r="G4221" s="5" t="s">
        <v>3603</v>
      </c>
      <c r="H4221" s="51">
        <v>0</v>
      </c>
      <c r="I4221" s="22">
        <v>0</v>
      </c>
      <c r="J4221" s="22">
        <v>0</v>
      </c>
      <c r="K4221" s="22">
        <v>379.51</v>
      </c>
      <c r="L4221" s="47">
        <v>1000</v>
      </c>
      <c r="M4221" s="22">
        <v>0</v>
      </c>
      <c r="N4221" s="22">
        <v>0</v>
      </c>
    </row>
    <row r="4222" spans="1:14" hidden="1" x14ac:dyDescent="0.25">
      <c r="A4222" s="5" t="s">
        <v>7274</v>
      </c>
      <c r="B4222" s="5" t="s">
        <v>3586</v>
      </c>
      <c r="C4222" s="5" t="s">
        <v>849</v>
      </c>
      <c r="D4222" s="5" t="s">
        <v>3583</v>
      </c>
      <c r="E4222" s="5" t="s">
        <v>3584</v>
      </c>
      <c r="F4222" s="5" t="s">
        <v>853</v>
      </c>
      <c r="G4222" s="5" t="s">
        <v>3603</v>
      </c>
      <c r="H4222" s="51">
        <v>0</v>
      </c>
      <c r="I4222" s="22">
        <v>0</v>
      </c>
      <c r="J4222" s="22">
        <v>0</v>
      </c>
      <c r="K4222" s="22">
        <v>606.33000000000004</v>
      </c>
      <c r="L4222" s="47">
        <v>1000</v>
      </c>
      <c r="M4222" s="22">
        <v>0</v>
      </c>
      <c r="N4222" s="22">
        <v>0</v>
      </c>
    </row>
    <row r="4223" spans="1:14" hidden="1" x14ac:dyDescent="0.25">
      <c r="A4223" s="5" t="s">
        <v>7275</v>
      </c>
      <c r="B4223" s="5" t="s">
        <v>3586</v>
      </c>
      <c r="C4223" s="5" t="s">
        <v>849</v>
      </c>
      <c r="D4223" s="5" t="s">
        <v>3583</v>
      </c>
      <c r="E4223" s="5" t="s">
        <v>3584</v>
      </c>
      <c r="F4223" s="5" t="s">
        <v>853</v>
      </c>
      <c r="G4223" s="5" t="s">
        <v>3603</v>
      </c>
      <c r="H4223" s="51">
        <v>0</v>
      </c>
      <c r="I4223" s="22">
        <v>0</v>
      </c>
      <c r="J4223" s="22">
        <v>3752.35</v>
      </c>
      <c r="K4223" s="22">
        <v>3272.3</v>
      </c>
      <c r="L4223" s="47">
        <v>1000</v>
      </c>
      <c r="M4223" s="22">
        <v>0</v>
      </c>
      <c r="N4223" s="22">
        <v>0</v>
      </c>
    </row>
    <row r="4224" spans="1:14" hidden="1" x14ac:dyDescent="0.25">
      <c r="A4224" s="5" t="s">
        <v>7276</v>
      </c>
      <c r="B4224" s="5" t="s">
        <v>3586</v>
      </c>
      <c r="C4224" s="5" t="s">
        <v>849</v>
      </c>
      <c r="D4224" s="5" t="s">
        <v>3583</v>
      </c>
      <c r="E4224" s="5" t="s">
        <v>3584</v>
      </c>
      <c r="F4224" s="5" t="s">
        <v>853</v>
      </c>
      <c r="G4224" s="5" t="s">
        <v>3603</v>
      </c>
      <c r="H4224" s="51">
        <v>0</v>
      </c>
      <c r="I4224" s="22">
        <v>0</v>
      </c>
      <c r="J4224" s="22">
        <v>0</v>
      </c>
      <c r="K4224" s="22">
        <v>1225.69</v>
      </c>
      <c r="L4224" s="47">
        <v>1000</v>
      </c>
      <c r="M4224" s="22">
        <v>0</v>
      </c>
      <c r="N4224" s="22">
        <v>0</v>
      </c>
    </row>
    <row r="4225" spans="1:14" hidden="1" x14ac:dyDescent="0.25">
      <c r="A4225" s="5" t="s">
        <v>7277</v>
      </c>
      <c r="B4225" s="5" t="s">
        <v>3586</v>
      </c>
      <c r="C4225" s="5" t="s">
        <v>849</v>
      </c>
      <c r="D4225" s="5" t="s">
        <v>3583</v>
      </c>
      <c r="E4225" s="5" t="s">
        <v>3584</v>
      </c>
      <c r="F4225" s="5" t="s">
        <v>853</v>
      </c>
      <c r="G4225" s="5" t="s">
        <v>3588</v>
      </c>
      <c r="H4225" s="51">
        <v>0</v>
      </c>
      <c r="I4225" s="22">
        <v>0</v>
      </c>
      <c r="J4225" s="22">
        <v>91.11</v>
      </c>
      <c r="K4225" s="22">
        <v>98.98</v>
      </c>
      <c r="L4225" s="47">
        <v>1000</v>
      </c>
      <c r="M4225" s="22">
        <v>0</v>
      </c>
      <c r="N4225" s="22">
        <v>0</v>
      </c>
    </row>
    <row r="4226" spans="1:14" x14ac:dyDescent="0.25">
      <c r="A4226" s="5" t="s">
        <v>7278</v>
      </c>
      <c r="B4226" s="5" t="s">
        <v>3590</v>
      </c>
      <c r="C4226" s="5" t="s">
        <v>849</v>
      </c>
      <c r="D4226" s="5" t="s">
        <v>3583</v>
      </c>
      <c r="E4226" s="5" t="s">
        <v>3584</v>
      </c>
      <c r="F4226" s="5" t="s">
        <v>853</v>
      </c>
      <c r="G4226" s="5" t="s">
        <v>3603</v>
      </c>
      <c r="H4226" s="51">
        <v>0</v>
      </c>
      <c r="I4226" s="22">
        <v>0</v>
      </c>
      <c r="J4226" s="22">
        <v>0</v>
      </c>
      <c r="K4226" s="22">
        <v>784.24</v>
      </c>
      <c r="L4226" s="47">
        <v>1000</v>
      </c>
      <c r="M4226" s="22">
        <v>0</v>
      </c>
      <c r="N4226" s="22">
        <v>0</v>
      </c>
    </row>
    <row r="4227" spans="1:14" hidden="1" x14ac:dyDescent="0.25">
      <c r="A4227" s="5" t="s">
        <v>7279</v>
      </c>
      <c r="B4227" s="5" t="s">
        <v>3592</v>
      </c>
      <c r="C4227" s="5" t="s">
        <v>849</v>
      </c>
      <c r="D4227" s="5" t="s">
        <v>3583</v>
      </c>
      <c r="E4227" s="5" t="s">
        <v>3584</v>
      </c>
      <c r="F4227" s="5" t="s">
        <v>853</v>
      </c>
      <c r="G4227" s="5" t="s">
        <v>3603</v>
      </c>
      <c r="H4227" s="51">
        <v>0</v>
      </c>
      <c r="I4227" s="22">
        <v>0</v>
      </c>
      <c r="J4227" s="22">
        <v>0</v>
      </c>
      <c r="K4227" s="22">
        <v>1390.37</v>
      </c>
      <c r="L4227" s="47">
        <v>1000</v>
      </c>
      <c r="M4227" s="22">
        <v>0</v>
      </c>
      <c r="N4227" s="22">
        <v>0</v>
      </c>
    </row>
    <row r="4228" spans="1:14" hidden="1" x14ac:dyDescent="0.25">
      <c r="A4228" s="5" t="s">
        <v>7280</v>
      </c>
      <c r="B4228" s="5" t="s">
        <v>3586</v>
      </c>
      <c r="C4228" s="5" t="s">
        <v>849</v>
      </c>
      <c r="D4228" s="5" t="s">
        <v>3583</v>
      </c>
      <c r="E4228" s="5" t="s">
        <v>3584</v>
      </c>
      <c r="F4228" s="5" t="s">
        <v>853</v>
      </c>
      <c r="G4228" s="5" t="s">
        <v>3603</v>
      </c>
      <c r="H4228" s="51">
        <v>0</v>
      </c>
      <c r="I4228" s="22">
        <v>0</v>
      </c>
      <c r="J4228" s="22">
        <v>0</v>
      </c>
      <c r="K4228" s="22">
        <v>2833.65</v>
      </c>
      <c r="L4228" s="47">
        <v>1000</v>
      </c>
      <c r="M4228" s="22">
        <v>0</v>
      </c>
      <c r="N4228" s="22">
        <v>0</v>
      </c>
    </row>
    <row r="4229" spans="1:14" hidden="1" x14ac:dyDescent="0.25">
      <c r="A4229" s="5" t="s">
        <v>7281</v>
      </c>
      <c r="B4229" s="5" t="s">
        <v>3586</v>
      </c>
      <c r="C4229" s="5" t="s">
        <v>849</v>
      </c>
      <c r="D4229" s="5" t="s">
        <v>3583</v>
      </c>
      <c r="E4229" s="5" t="s">
        <v>3584</v>
      </c>
      <c r="F4229" s="5" t="s">
        <v>853</v>
      </c>
      <c r="G4229" s="5" t="s">
        <v>3588</v>
      </c>
      <c r="H4229" s="51">
        <v>0</v>
      </c>
      <c r="I4229" s="22">
        <v>0</v>
      </c>
      <c r="J4229" s="22">
        <v>294.12</v>
      </c>
      <c r="K4229" s="22">
        <v>319.52</v>
      </c>
      <c r="L4229" s="47">
        <v>1000</v>
      </c>
      <c r="M4229" s="22">
        <v>0</v>
      </c>
      <c r="N4229" s="22">
        <v>0</v>
      </c>
    </row>
    <row r="4230" spans="1:14" hidden="1" x14ac:dyDescent="0.25">
      <c r="A4230" s="5" t="s">
        <v>7282</v>
      </c>
      <c r="B4230" s="5" t="s">
        <v>3586</v>
      </c>
      <c r="C4230" s="5" t="s">
        <v>849</v>
      </c>
      <c r="D4230" s="5" t="s">
        <v>3583</v>
      </c>
      <c r="E4230" s="5" t="s">
        <v>3584</v>
      </c>
      <c r="F4230" s="5" t="s">
        <v>853</v>
      </c>
      <c r="G4230" s="5" t="s">
        <v>3603</v>
      </c>
      <c r="H4230" s="51">
        <v>0</v>
      </c>
      <c r="I4230" s="22">
        <v>0</v>
      </c>
      <c r="J4230" s="22">
        <v>0</v>
      </c>
      <c r="K4230" s="22">
        <v>1944</v>
      </c>
      <c r="L4230" s="47">
        <v>1000</v>
      </c>
      <c r="M4230" s="22">
        <v>0</v>
      </c>
      <c r="N4230" s="22">
        <v>0</v>
      </c>
    </row>
    <row r="4231" spans="1:14" hidden="1" x14ac:dyDescent="0.25">
      <c r="A4231" s="5" t="s">
        <v>7283</v>
      </c>
      <c r="B4231" s="5" t="s">
        <v>3586</v>
      </c>
      <c r="C4231" s="5" t="s">
        <v>849</v>
      </c>
      <c r="D4231" s="5" t="s">
        <v>3583</v>
      </c>
      <c r="E4231" s="5" t="s">
        <v>3584</v>
      </c>
      <c r="F4231" s="5" t="s">
        <v>853</v>
      </c>
      <c r="G4231" s="5" t="s">
        <v>3588</v>
      </c>
      <c r="H4231" s="51">
        <v>0</v>
      </c>
      <c r="I4231" s="22">
        <v>0</v>
      </c>
      <c r="J4231" s="22">
        <v>247.33</v>
      </c>
      <c r="K4231" s="22">
        <v>268.69</v>
      </c>
      <c r="L4231" s="47">
        <v>1000</v>
      </c>
      <c r="M4231" s="22">
        <v>0</v>
      </c>
      <c r="N4231" s="22">
        <v>0</v>
      </c>
    </row>
    <row r="4232" spans="1:14" x14ac:dyDescent="0.25">
      <c r="A4232" s="5" t="s">
        <v>7284</v>
      </c>
      <c r="B4232" s="5" t="s">
        <v>3590</v>
      </c>
      <c r="C4232" s="5" t="s">
        <v>849</v>
      </c>
      <c r="D4232" s="5" t="s">
        <v>3583</v>
      </c>
      <c r="E4232" s="5" t="s">
        <v>3584</v>
      </c>
      <c r="F4232" s="5" t="s">
        <v>853</v>
      </c>
      <c r="G4232" s="5" t="s">
        <v>3603</v>
      </c>
      <c r="H4232" s="51">
        <v>0</v>
      </c>
      <c r="I4232" s="22">
        <v>0</v>
      </c>
      <c r="J4232" s="22">
        <v>0</v>
      </c>
      <c r="K4232" s="22">
        <v>6032.8</v>
      </c>
      <c r="L4232" s="47">
        <v>1000</v>
      </c>
      <c r="M4232" s="22">
        <v>0</v>
      </c>
      <c r="N4232" s="22">
        <v>0</v>
      </c>
    </row>
    <row r="4233" spans="1:14" x14ac:dyDescent="0.25">
      <c r="A4233" s="5" t="s">
        <v>7285</v>
      </c>
      <c r="B4233" s="5" t="s">
        <v>3590</v>
      </c>
      <c r="C4233" s="5" t="s">
        <v>849</v>
      </c>
      <c r="D4233" s="5" t="s">
        <v>3583</v>
      </c>
      <c r="E4233" s="5" t="s">
        <v>3584</v>
      </c>
      <c r="F4233" s="5" t="s">
        <v>853</v>
      </c>
      <c r="G4233" s="5" t="s">
        <v>3603</v>
      </c>
      <c r="H4233" s="51">
        <v>0</v>
      </c>
      <c r="I4233" s="22">
        <v>0</v>
      </c>
      <c r="J4233" s="22">
        <v>0</v>
      </c>
      <c r="K4233" s="22">
        <v>5122.2700000000004</v>
      </c>
      <c r="L4233" s="47">
        <v>1000</v>
      </c>
      <c r="M4233" s="22">
        <v>0</v>
      </c>
      <c r="N4233" s="22">
        <v>0</v>
      </c>
    </row>
    <row r="4234" spans="1:14" x14ac:dyDescent="0.25">
      <c r="A4234" s="5" t="s">
        <v>7286</v>
      </c>
      <c r="B4234" s="5" t="s">
        <v>3590</v>
      </c>
      <c r="C4234" s="5" t="s">
        <v>849</v>
      </c>
      <c r="D4234" s="5" t="s">
        <v>3583</v>
      </c>
      <c r="E4234" s="5" t="s">
        <v>3584</v>
      </c>
      <c r="F4234" s="5" t="s">
        <v>853</v>
      </c>
      <c r="G4234" s="5" t="s">
        <v>3603</v>
      </c>
      <c r="H4234" s="51">
        <v>0</v>
      </c>
      <c r="I4234" s="22">
        <v>0</v>
      </c>
      <c r="J4234" s="22">
        <v>0</v>
      </c>
      <c r="K4234" s="22">
        <v>5353.31</v>
      </c>
      <c r="L4234" s="47">
        <v>1000</v>
      </c>
      <c r="M4234" s="22">
        <v>0</v>
      </c>
      <c r="N4234" s="22">
        <v>0</v>
      </c>
    </row>
    <row r="4235" spans="1:14" x14ac:dyDescent="0.25">
      <c r="A4235" s="5" t="s">
        <v>7287</v>
      </c>
      <c r="B4235" s="5" t="s">
        <v>3590</v>
      </c>
      <c r="C4235" s="5" t="s">
        <v>849</v>
      </c>
      <c r="D4235" s="5" t="s">
        <v>3583</v>
      </c>
      <c r="E4235" s="5" t="s">
        <v>3584</v>
      </c>
      <c r="F4235" s="5" t="s">
        <v>853</v>
      </c>
      <c r="G4235" s="5" t="s">
        <v>3603</v>
      </c>
      <c r="H4235" s="51">
        <v>0</v>
      </c>
      <c r="I4235" s="22">
        <v>0</v>
      </c>
      <c r="J4235" s="22">
        <v>0</v>
      </c>
      <c r="K4235" s="22">
        <v>5966.83</v>
      </c>
      <c r="L4235" s="47">
        <v>1000</v>
      </c>
      <c r="M4235" s="22">
        <v>0</v>
      </c>
      <c r="N4235" s="22">
        <v>0</v>
      </c>
    </row>
    <row r="4236" spans="1:14" x14ac:dyDescent="0.25">
      <c r="A4236" s="5" t="s">
        <v>7288</v>
      </c>
      <c r="B4236" s="5" t="s">
        <v>3590</v>
      </c>
      <c r="C4236" s="5" t="s">
        <v>849</v>
      </c>
      <c r="D4236" s="5" t="s">
        <v>3583</v>
      </c>
      <c r="E4236" s="5" t="s">
        <v>3584</v>
      </c>
      <c r="F4236" s="5" t="s">
        <v>853</v>
      </c>
      <c r="G4236" s="5" t="s">
        <v>3603</v>
      </c>
      <c r="H4236" s="51">
        <v>0</v>
      </c>
      <c r="I4236" s="22">
        <v>0</v>
      </c>
      <c r="J4236" s="22">
        <v>0</v>
      </c>
      <c r="K4236" s="22">
        <v>4972.26</v>
      </c>
      <c r="L4236" s="47">
        <v>1000</v>
      </c>
      <c r="M4236" s="22">
        <v>0</v>
      </c>
      <c r="N4236" s="22">
        <v>0</v>
      </c>
    </row>
    <row r="4237" spans="1:14" x14ac:dyDescent="0.25">
      <c r="A4237" s="5" t="s">
        <v>7289</v>
      </c>
      <c r="B4237" s="5" t="s">
        <v>3590</v>
      </c>
      <c r="C4237" s="5" t="s">
        <v>849</v>
      </c>
      <c r="D4237" s="5" t="s">
        <v>3583</v>
      </c>
      <c r="E4237" s="5" t="s">
        <v>3584</v>
      </c>
      <c r="F4237" s="5" t="s">
        <v>853</v>
      </c>
      <c r="G4237" s="5" t="s">
        <v>3603</v>
      </c>
      <c r="H4237" s="51">
        <v>0</v>
      </c>
      <c r="I4237" s="22">
        <v>0</v>
      </c>
      <c r="J4237" s="22">
        <v>0</v>
      </c>
      <c r="K4237" s="22">
        <v>5252.92</v>
      </c>
      <c r="L4237" s="47">
        <v>1000</v>
      </c>
      <c r="M4237" s="22">
        <v>0</v>
      </c>
      <c r="N4237" s="22">
        <v>0</v>
      </c>
    </row>
    <row r="4238" spans="1:14" x14ac:dyDescent="0.25">
      <c r="A4238" s="5" t="s">
        <v>7290</v>
      </c>
      <c r="B4238" s="5" t="s">
        <v>3590</v>
      </c>
      <c r="C4238" s="5" t="s">
        <v>849</v>
      </c>
      <c r="D4238" s="5" t="s">
        <v>3583</v>
      </c>
      <c r="E4238" s="5" t="s">
        <v>3584</v>
      </c>
      <c r="F4238" s="5" t="s">
        <v>853</v>
      </c>
      <c r="G4238" s="5" t="s">
        <v>3603</v>
      </c>
      <c r="H4238" s="51">
        <v>0</v>
      </c>
      <c r="I4238" s="22">
        <v>0</v>
      </c>
      <c r="J4238" s="22">
        <v>0</v>
      </c>
      <c r="K4238" s="22">
        <v>5438.97</v>
      </c>
      <c r="L4238" s="47">
        <v>1000</v>
      </c>
      <c r="M4238" s="22">
        <v>0</v>
      </c>
      <c r="N4238" s="22">
        <v>0</v>
      </c>
    </row>
    <row r="4239" spans="1:14" x14ac:dyDescent="0.25">
      <c r="A4239" s="5" t="s">
        <v>7291</v>
      </c>
      <c r="B4239" s="5" t="s">
        <v>3590</v>
      </c>
      <c r="C4239" s="5" t="s">
        <v>849</v>
      </c>
      <c r="D4239" s="5" t="s">
        <v>3583</v>
      </c>
      <c r="E4239" s="5" t="s">
        <v>3584</v>
      </c>
      <c r="F4239" s="5" t="s">
        <v>853</v>
      </c>
      <c r="G4239" s="5" t="s">
        <v>3603</v>
      </c>
      <c r="H4239" s="51">
        <v>0</v>
      </c>
      <c r="I4239" s="22">
        <v>0</v>
      </c>
      <c r="J4239" s="22">
        <v>0</v>
      </c>
      <c r="K4239" s="22">
        <v>1204.3900000000001</v>
      </c>
      <c r="L4239" s="47">
        <v>1000</v>
      </c>
      <c r="M4239" s="22">
        <v>0</v>
      </c>
      <c r="N4239" s="22">
        <v>0</v>
      </c>
    </row>
    <row r="4240" spans="1:14" x14ac:dyDescent="0.25">
      <c r="A4240" s="5" t="s">
        <v>7292</v>
      </c>
      <c r="B4240" s="5" t="s">
        <v>3590</v>
      </c>
      <c r="C4240" s="5" t="s">
        <v>849</v>
      </c>
      <c r="D4240" s="5" t="s">
        <v>3583</v>
      </c>
      <c r="E4240" s="5" t="s">
        <v>3584</v>
      </c>
      <c r="F4240" s="5" t="s">
        <v>853</v>
      </c>
      <c r="G4240" s="5" t="s">
        <v>3603</v>
      </c>
      <c r="H4240" s="51">
        <v>0</v>
      </c>
      <c r="I4240" s="22">
        <v>0</v>
      </c>
      <c r="J4240" s="22">
        <v>0</v>
      </c>
      <c r="K4240" s="22">
        <v>1203.77</v>
      </c>
      <c r="L4240" s="47">
        <v>1000</v>
      </c>
      <c r="M4240" s="22">
        <v>0</v>
      </c>
      <c r="N4240" s="22">
        <v>0</v>
      </c>
    </row>
    <row r="4241" spans="1:14" x14ac:dyDescent="0.25">
      <c r="A4241" s="5" t="s">
        <v>7293</v>
      </c>
      <c r="B4241" s="5" t="s">
        <v>3590</v>
      </c>
      <c r="C4241" s="5" t="s">
        <v>849</v>
      </c>
      <c r="D4241" s="5" t="s">
        <v>3583</v>
      </c>
      <c r="E4241" s="5" t="s">
        <v>3584</v>
      </c>
      <c r="F4241" s="5" t="s">
        <v>853</v>
      </c>
      <c r="G4241" s="5" t="s">
        <v>3603</v>
      </c>
      <c r="H4241" s="51">
        <v>0</v>
      </c>
      <c r="I4241" s="22">
        <v>0</v>
      </c>
      <c r="J4241" s="22">
        <v>0</v>
      </c>
      <c r="K4241" s="22">
        <v>1184.1600000000001</v>
      </c>
      <c r="L4241" s="47">
        <v>1000</v>
      </c>
      <c r="M4241" s="22">
        <v>0</v>
      </c>
      <c r="N4241" s="22">
        <v>0</v>
      </c>
    </row>
    <row r="4242" spans="1:14" x14ac:dyDescent="0.25">
      <c r="A4242" s="5" t="s">
        <v>7294</v>
      </c>
      <c r="B4242" s="5" t="s">
        <v>3590</v>
      </c>
      <c r="C4242" s="5" t="s">
        <v>849</v>
      </c>
      <c r="D4242" s="5" t="s">
        <v>3583</v>
      </c>
      <c r="E4242" s="5" t="s">
        <v>3584</v>
      </c>
      <c r="F4242" s="5" t="s">
        <v>853</v>
      </c>
      <c r="G4242" s="5" t="s">
        <v>3603</v>
      </c>
      <c r="H4242" s="51">
        <v>0</v>
      </c>
      <c r="I4242" s="22">
        <v>0</v>
      </c>
      <c r="J4242" s="22">
        <v>0</v>
      </c>
      <c r="K4242" s="22">
        <v>343.5</v>
      </c>
      <c r="L4242" s="47">
        <v>1000</v>
      </c>
      <c r="M4242" s="22">
        <v>0</v>
      </c>
      <c r="N4242" s="22">
        <v>0</v>
      </c>
    </row>
    <row r="4243" spans="1:14" x14ac:dyDescent="0.25">
      <c r="A4243" s="5" t="s">
        <v>7295</v>
      </c>
      <c r="B4243" s="5" t="s">
        <v>3590</v>
      </c>
      <c r="C4243" s="5" t="s">
        <v>849</v>
      </c>
      <c r="D4243" s="5" t="s">
        <v>3583</v>
      </c>
      <c r="E4243" s="5" t="s">
        <v>3584</v>
      </c>
      <c r="F4243" s="5" t="s">
        <v>853</v>
      </c>
      <c r="G4243" s="5" t="s">
        <v>3603</v>
      </c>
      <c r="H4243" s="51">
        <v>0</v>
      </c>
      <c r="I4243" s="22">
        <v>0</v>
      </c>
      <c r="J4243" s="22">
        <v>0</v>
      </c>
      <c r="K4243" s="22">
        <v>488.42</v>
      </c>
      <c r="L4243" s="47">
        <v>1000</v>
      </c>
      <c r="M4243" s="22">
        <v>0</v>
      </c>
      <c r="N4243" s="22">
        <v>0</v>
      </c>
    </row>
    <row r="4244" spans="1:14" x14ac:dyDescent="0.25">
      <c r="A4244" s="5" t="s">
        <v>7296</v>
      </c>
      <c r="B4244" s="5" t="s">
        <v>3590</v>
      </c>
      <c r="C4244" s="5" t="s">
        <v>849</v>
      </c>
      <c r="D4244" s="5" t="s">
        <v>3583</v>
      </c>
      <c r="E4244" s="5" t="s">
        <v>3584</v>
      </c>
      <c r="F4244" s="5" t="s">
        <v>853</v>
      </c>
      <c r="G4244" s="5" t="s">
        <v>3603</v>
      </c>
      <c r="H4244" s="51">
        <v>0</v>
      </c>
      <c r="I4244" s="22">
        <v>0</v>
      </c>
      <c r="J4244" s="22">
        <v>0</v>
      </c>
      <c r="K4244" s="22">
        <v>472.02</v>
      </c>
      <c r="L4244" s="47">
        <v>1000</v>
      </c>
      <c r="M4244" s="22">
        <v>0</v>
      </c>
      <c r="N4244" s="22">
        <v>0</v>
      </c>
    </row>
    <row r="4245" spans="1:14" x14ac:dyDescent="0.25">
      <c r="A4245" s="5" t="s">
        <v>7297</v>
      </c>
      <c r="B4245" s="5" t="s">
        <v>3590</v>
      </c>
      <c r="C4245" s="5" t="s">
        <v>849</v>
      </c>
      <c r="D4245" s="5" t="s">
        <v>3583</v>
      </c>
      <c r="E4245" s="5" t="s">
        <v>3584</v>
      </c>
      <c r="F4245" s="5" t="s">
        <v>853</v>
      </c>
      <c r="G4245" s="5" t="s">
        <v>3603</v>
      </c>
      <c r="H4245" s="51">
        <v>0</v>
      </c>
      <c r="I4245" s="22">
        <v>0</v>
      </c>
      <c r="J4245" s="22">
        <v>0</v>
      </c>
      <c r="K4245" s="22">
        <v>413.53</v>
      </c>
      <c r="L4245" s="47">
        <v>1000</v>
      </c>
      <c r="M4245" s="22">
        <v>0</v>
      </c>
      <c r="N4245" s="22">
        <v>0</v>
      </c>
    </row>
    <row r="4246" spans="1:14" x14ac:dyDescent="0.25">
      <c r="A4246" s="5" t="s">
        <v>7298</v>
      </c>
      <c r="B4246" s="5" t="s">
        <v>3590</v>
      </c>
      <c r="C4246" s="5" t="s">
        <v>849</v>
      </c>
      <c r="D4246" s="5" t="s">
        <v>3583</v>
      </c>
      <c r="E4246" s="5" t="s">
        <v>3584</v>
      </c>
      <c r="F4246" s="5" t="s">
        <v>853</v>
      </c>
      <c r="G4246" s="5" t="s">
        <v>3603</v>
      </c>
      <c r="H4246" s="51">
        <v>0</v>
      </c>
      <c r="I4246" s="22">
        <v>0</v>
      </c>
      <c r="J4246" s="22">
        <v>0</v>
      </c>
      <c r="K4246" s="22">
        <v>425.48</v>
      </c>
      <c r="L4246" s="47">
        <v>1000</v>
      </c>
      <c r="M4246" s="22">
        <v>0</v>
      </c>
      <c r="N4246" s="22">
        <v>0</v>
      </c>
    </row>
    <row r="4247" spans="1:14" x14ac:dyDescent="0.25">
      <c r="A4247" s="5" t="s">
        <v>7299</v>
      </c>
      <c r="B4247" s="5" t="s">
        <v>3590</v>
      </c>
      <c r="C4247" s="5" t="s">
        <v>849</v>
      </c>
      <c r="D4247" s="5" t="s">
        <v>3583</v>
      </c>
      <c r="E4247" s="5" t="s">
        <v>3584</v>
      </c>
      <c r="F4247" s="5" t="s">
        <v>853</v>
      </c>
      <c r="G4247" s="5" t="s">
        <v>3588</v>
      </c>
      <c r="H4247" s="51">
        <v>0</v>
      </c>
      <c r="I4247" s="22">
        <v>0</v>
      </c>
      <c r="J4247" s="22">
        <v>196.54</v>
      </c>
      <c r="K4247" s="22">
        <v>201.26</v>
      </c>
      <c r="L4247" s="47">
        <v>1000</v>
      </c>
      <c r="M4247" s="22">
        <v>0</v>
      </c>
      <c r="N4247" s="22">
        <v>0</v>
      </c>
    </row>
    <row r="4248" spans="1:14" x14ac:dyDescent="0.25">
      <c r="A4248" s="5" t="s">
        <v>7300</v>
      </c>
      <c r="B4248" s="5" t="s">
        <v>3590</v>
      </c>
      <c r="C4248" s="5" t="s">
        <v>849</v>
      </c>
      <c r="D4248" s="5" t="s">
        <v>3583</v>
      </c>
      <c r="E4248" s="5" t="s">
        <v>3584</v>
      </c>
      <c r="F4248" s="5" t="s">
        <v>853</v>
      </c>
      <c r="G4248" s="5" t="s">
        <v>3588</v>
      </c>
      <c r="H4248" s="51">
        <v>0</v>
      </c>
      <c r="I4248" s="22">
        <v>0</v>
      </c>
      <c r="J4248" s="22">
        <v>127.46</v>
      </c>
      <c r="K4248" s="22">
        <v>130.52000000000001</v>
      </c>
      <c r="L4248" s="47">
        <v>1000</v>
      </c>
      <c r="M4248" s="22">
        <v>0</v>
      </c>
      <c r="N4248" s="22">
        <v>0</v>
      </c>
    </row>
    <row r="4249" spans="1:14" x14ac:dyDescent="0.25">
      <c r="A4249" s="5" t="s">
        <v>7301</v>
      </c>
      <c r="B4249" s="5" t="s">
        <v>3590</v>
      </c>
      <c r="C4249" s="5" t="s">
        <v>849</v>
      </c>
      <c r="D4249" s="5" t="s">
        <v>3583</v>
      </c>
      <c r="E4249" s="5" t="s">
        <v>3584</v>
      </c>
      <c r="F4249" s="5" t="s">
        <v>851</v>
      </c>
      <c r="G4249" s="5" t="s">
        <v>3588</v>
      </c>
      <c r="H4249" s="51">
        <v>0</v>
      </c>
      <c r="I4249" s="22">
        <v>0</v>
      </c>
      <c r="J4249" s="22">
        <v>121.55</v>
      </c>
      <c r="K4249" s="22">
        <v>122.6</v>
      </c>
      <c r="L4249" s="47">
        <v>1000</v>
      </c>
      <c r="M4249" s="22">
        <v>0</v>
      </c>
      <c r="N4249" s="22">
        <v>0</v>
      </c>
    </row>
    <row r="4250" spans="1:14" x14ac:dyDescent="0.25">
      <c r="A4250" s="5" t="s">
        <v>7302</v>
      </c>
      <c r="B4250" s="5" t="s">
        <v>3590</v>
      </c>
      <c r="C4250" s="5" t="s">
        <v>849</v>
      </c>
      <c r="D4250" s="5" t="s">
        <v>3583</v>
      </c>
      <c r="E4250" s="5" t="s">
        <v>3584</v>
      </c>
      <c r="F4250" s="5" t="s">
        <v>853</v>
      </c>
      <c r="G4250" s="5" t="s">
        <v>3588</v>
      </c>
      <c r="H4250" s="51">
        <v>0</v>
      </c>
      <c r="I4250" s="22">
        <v>0</v>
      </c>
      <c r="J4250" s="22">
        <v>195.97</v>
      </c>
      <c r="K4250" s="22">
        <v>200.67</v>
      </c>
      <c r="L4250" s="47">
        <v>1000</v>
      </c>
      <c r="M4250" s="22">
        <v>0</v>
      </c>
      <c r="N4250" s="22">
        <v>0</v>
      </c>
    </row>
    <row r="4251" spans="1:14" x14ac:dyDescent="0.25">
      <c r="A4251" s="5" t="s">
        <v>7303</v>
      </c>
      <c r="B4251" s="5" t="s">
        <v>3590</v>
      </c>
      <c r="C4251" s="5" t="s">
        <v>849</v>
      </c>
      <c r="D4251" s="5" t="s">
        <v>3583</v>
      </c>
      <c r="E4251" s="5" t="s">
        <v>3584</v>
      </c>
      <c r="F4251" s="5" t="s">
        <v>853</v>
      </c>
      <c r="G4251" s="5" t="s">
        <v>3588</v>
      </c>
      <c r="H4251" s="51">
        <v>0</v>
      </c>
      <c r="I4251" s="22">
        <v>0</v>
      </c>
      <c r="J4251" s="22">
        <v>109.48</v>
      </c>
      <c r="K4251" s="22">
        <v>115.47</v>
      </c>
      <c r="L4251" s="47">
        <v>1000</v>
      </c>
      <c r="M4251" s="22">
        <v>0</v>
      </c>
      <c r="N4251" s="22">
        <v>0</v>
      </c>
    </row>
    <row r="4252" spans="1:14" x14ac:dyDescent="0.25">
      <c r="A4252" s="5" t="s">
        <v>7304</v>
      </c>
      <c r="B4252" s="5" t="s">
        <v>3590</v>
      </c>
      <c r="C4252" s="5" t="s">
        <v>849</v>
      </c>
      <c r="D4252" s="5" t="s">
        <v>3583</v>
      </c>
      <c r="E4252" s="5" t="s">
        <v>3584</v>
      </c>
      <c r="F4252" s="5" t="s">
        <v>853</v>
      </c>
      <c r="G4252" s="5" t="s">
        <v>3588</v>
      </c>
      <c r="H4252" s="51">
        <v>0</v>
      </c>
      <c r="I4252" s="22">
        <v>0</v>
      </c>
      <c r="J4252" s="22">
        <v>296.64999999999998</v>
      </c>
      <c r="K4252" s="22">
        <v>312.88</v>
      </c>
      <c r="L4252" s="47">
        <v>1000</v>
      </c>
      <c r="M4252" s="22">
        <v>0</v>
      </c>
      <c r="N4252" s="22">
        <v>0</v>
      </c>
    </row>
    <row r="4253" spans="1:14" hidden="1" x14ac:dyDescent="0.25">
      <c r="A4253" s="5" t="s">
        <v>7305</v>
      </c>
      <c r="B4253" s="5" t="s">
        <v>3606</v>
      </c>
      <c r="C4253" s="5" t="s">
        <v>849</v>
      </c>
      <c r="D4253" s="5" t="s">
        <v>3583</v>
      </c>
      <c r="E4253" s="5" t="s">
        <v>3584</v>
      </c>
      <c r="F4253" s="5" t="s">
        <v>853</v>
      </c>
      <c r="G4253" s="5" t="s">
        <v>3588</v>
      </c>
      <c r="H4253" s="51">
        <v>0</v>
      </c>
      <c r="I4253" s="22">
        <v>0</v>
      </c>
      <c r="J4253" s="22">
        <v>0</v>
      </c>
      <c r="K4253" s="22">
        <v>36.700000000000003</v>
      </c>
      <c r="L4253" s="47">
        <v>1000</v>
      </c>
      <c r="M4253" s="22">
        <v>0</v>
      </c>
      <c r="N4253" s="22">
        <v>0</v>
      </c>
    </row>
    <row r="4254" spans="1:14" hidden="1" x14ac:dyDescent="0.25">
      <c r="A4254" s="5" t="s">
        <v>7306</v>
      </c>
      <c r="B4254" s="5" t="s">
        <v>3606</v>
      </c>
      <c r="C4254" s="5" t="s">
        <v>849</v>
      </c>
      <c r="D4254" s="5" t="s">
        <v>3583</v>
      </c>
      <c r="E4254" s="5" t="s">
        <v>3584</v>
      </c>
      <c r="F4254" s="5" t="s">
        <v>853</v>
      </c>
      <c r="G4254" s="5" t="s">
        <v>3588</v>
      </c>
      <c r="H4254" s="51">
        <v>0</v>
      </c>
      <c r="I4254" s="22">
        <v>0</v>
      </c>
      <c r="J4254" s="22">
        <v>0</v>
      </c>
      <c r="K4254" s="22">
        <v>36.700000000000003</v>
      </c>
      <c r="L4254" s="47">
        <v>1000</v>
      </c>
      <c r="M4254" s="22">
        <v>0</v>
      </c>
      <c r="N4254" s="22">
        <v>0</v>
      </c>
    </row>
    <row r="4255" spans="1:14" hidden="1" x14ac:dyDescent="0.25">
      <c r="A4255" s="5" t="s">
        <v>7307</v>
      </c>
      <c r="B4255" s="5" t="s">
        <v>3606</v>
      </c>
      <c r="C4255" s="5" t="s">
        <v>849</v>
      </c>
      <c r="D4255" s="5" t="s">
        <v>3583</v>
      </c>
      <c r="E4255" s="5" t="s">
        <v>3584</v>
      </c>
      <c r="F4255" s="5" t="s">
        <v>853</v>
      </c>
      <c r="G4255" s="5" t="s">
        <v>3588</v>
      </c>
      <c r="H4255" s="51">
        <v>0</v>
      </c>
      <c r="I4255" s="22">
        <v>0</v>
      </c>
      <c r="J4255" s="22">
        <v>34.799999999999997</v>
      </c>
      <c r="K4255" s="22">
        <v>37.81</v>
      </c>
      <c r="L4255" s="47">
        <v>1000</v>
      </c>
      <c r="M4255" s="22">
        <v>0</v>
      </c>
      <c r="N4255" s="22">
        <v>0</v>
      </c>
    </row>
    <row r="4256" spans="1:14" hidden="1" x14ac:dyDescent="0.25">
      <c r="A4256" s="5" t="s">
        <v>7308</v>
      </c>
      <c r="B4256" s="5" t="s">
        <v>3592</v>
      </c>
      <c r="C4256" s="5" t="s">
        <v>849</v>
      </c>
      <c r="D4256" s="5" t="s">
        <v>3583</v>
      </c>
      <c r="E4256" s="5" t="s">
        <v>3584</v>
      </c>
      <c r="F4256" s="5" t="s">
        <v>853</v>
      </c>
      <c r="G4256" s="5" t="s">
        <v>3603</v>
      </c>
      <c r="H4256" s="51">
        <v>0</v>
      </c>
      <c r="I4256" s="22">
        <v>0</v>
      </c>
      <c r="J4256" s="22">
        <v>0</v>
      </c>
      <c r="K4256" s="22">
        <v>1059.29</v>
      </c>
      <c r="L4256" s="47">
        <v>1000</v>
      </c>
      <c r="M4256" s="22">
        <v>0</v>
      </c>
      <c r="N4256" s="22">
        <v>0</v>
      </c>
    </row>
    <row r="4257" spans="1:14" hidden="1" x14ac:dyDescent="0.25">
      <c r="A4257" s="5" t="s">
        <v>7309</v>
      </c>
      <c r="B4257" s="5" t="s">
        <v>3597</v>
      </c>
      <c r="C4257" s="5" t="s">
        <v>849</v>
      </c>
      <c r="D4257" s="5" t="s">
        <v>3583</v>
      </c>
      <c r="E4257" s="5" t="s">
        <v>3584</v>
      </c>
      <c r="F4257" s="5" t="s">
        <v>853</v>
      </c>
      <c r="G4257" s="5" t="s">
        <v>3603</v>
      </c>
      <c r="H4257" s="51">
        <v>0</v>
      </c>
      <c r="I4257" s="22">
        <v>0</v>
      </c>
      <c r="J4257" s="22">
        <v>0</v>
      </c>
      <c r="K4257" s="22">
        <v>1058.19</v>
      </c>
      <c r="L4257" s="47">
        <v>1000</v>
      </c>
      <c r="M4257" s="22">
        <v>0</v>
      </c>
      <c r="N4257" s="22">
        <v>0</v>
      </c>
    </row>
    <row r="4258" spans="1:14" hidden="1" x14ac:dyDescent="0.25">
      <c r="A4258" s="5" t="s">
        <v>7309</v>
      </c>
      <c r="B4258" s="5" t="s">
        <v>3592</v>
      </c>
      <c r="C4258" s="5" t="s">
        <v>849</v>
      </c>
      <c r="D4258" s="5" t="s">
        <v>3583</v>
      </c>
      <c r="E4258" s="5" t="s">
        <v>3584</v>
      </c>
      <c r="F4258" s="5" t="s">
        <v>853</v>
      </c>
      <c r="G4258" s="5" t="s">
        <v>3603</v>
      </c>
      <c r="H4258" s="51">
        <v>0</v>
      </c>
      <c r="I4258" s="22">
        <v>0</v>
      </c>
      <c r="J4258" s="22">
        <v>0</v>
      </c>
      <c r="K4258" s="22">
        <v>1056</v>
      </c>
      <c r="L4258" s="47">
        <v>1000</v>
      </c>
      <c r="M4258" s="22">
        <v>0</v>
      </c>
      <c r="N4258" s="22">
        <v>0</v>
      </c>
    </row>
    <row r="4259" spans="1:14" x14ac:dyDescent="0.25">
      <c r="A4259" s="5" t="s">
        <v>7310</v>
      </c>
      <c r="B4259" s="5" t="s">
        <v>3590</v>
      </c>
      <c r="C4259" s="5" t="s">
        <v>849</v>
      </c>
      <c r="D4259" s="5" t="s">
        <v>3583</v>
      </c>
      <c r="E4259" s="5" t="s">
        <v>3584</v>
      </c>
      <c r="F4259" s="5" t="s">
        <v>853</v>
      </c>
      <c r="G4259" s="5" t="s">
        <v>3588</v>
      </c>
      <c r="H4259" s="51">
        <v>0</v>
      </c>
      <c r="I4259" s="22">
        <v>0</v>
      </c>
      <c r="J4259" s="22">
        <v>354.65</v>
      </c>
      <c r="K4259" s="22">
        <v>385.28</v>
      </c>
      <c r="L4259" s="47">
        <v>1000</v>
      </c>
      <c r="M4259" s="22">
        <v>0</v>
      </c>
      <c r="N4259" s="22">
        <v>0</v>
      </c>
    </row>
    <row r="4260" spans="1:14" x14ac:dyDescent="0.25">
      <c r="A4260" s="5" t="s">
        <v>7311</v>
      </c>
      <c r="B4260" s="5" t="s">
        <v>3590</v>
      </c>
      <c r="C4260" s="5" t="s">
        <v>849</v>
      </c>
      <c r="D4260" s="5" t="s">
        <v>3583</v>
      </c>
      <c r="E4260" s="5" t="s">
        <v>3584</v>
      </c>
      <c r="F4260" s="5" t="s">
        <v>853</v>
      </c>
      <c r="G4260" s="5" t="s">
        <v>3588</v>
      </c>
      <c r="H4260" s="51">
        <v>0</v>
      </c>
      <c r="I4260" s="22">
        <v>0</v>
      </c>
      <c r="J4260" s="22">
        <v>26.81</v>
      </c>
      <c r="K4260" s="22">
        <v>29.12</v>
      </c>
      <c r="L4260" s="47">
        <v>1000</v>
      </c>
      <c r="M4260" s="22">
        <v>0</v>
      </c>
      <c r="N4260" s="22">
        <v>0</v>
      </c>
    </row>
    <row r="4261" spans="1:14" x14ac:dyDescent="0.25">
      <c r="A4261" s="5" t="s">
        <v>7312</v>
      </c>
      <c r="B4261" s="5" t="s">
        <v>3590</v>
      </c>
      <c r="C4261" s="5" t="s">
        <v>849</v>
      </c>
      <c r="D4261" s="5" t="s">
        <v>3583</v>
      </c>
      <c r="E4261" s="5" t="s">
        <v>3584</v>
      </c>
      <c r="F4261" s="5" t="s">
        <v>853</v>
      </c>
      <c r="G4261" s="5" t="s">
        <v>3588</v>
      </c>
      <c r="H4261" s="51">
        <v>0</v>
      </c>
      <c r="I4261" s="22">
        <v>0</v>
      </c>
      <c r="J4261" s="22">
        <v>28.09</v>
      </c>
      <c r="K4261" s="22">
        <v>28.09</v>
      </c>
      <c r="L4261" s="47">
        <v>1000</v>
      </c>
      <c r="M4261" s="22">
        <v>0</v>
      </c>
      <c r="N4261" s="22">
        <v>0</v>
      </c>
    </row>
    <row r="4262" spans="1:14" x14ac:dyDescent="0.25">
      <c r="A4262" s="5" t="s">
        <v>7313</v>
      </c>
      <c r="B4262" s="5" t="s">
        <v>3590</v>
      </c>
      <c r="C4262" s="5" t="s">
        <v>849</v>
      </c>
      <c r="D4262" s="5" t="s">
        <v>3583</v>
      </c>
      <c r="E4262" s="5" t="s">
        <v>3584</v>
      </c>
      <c r="F4262" s="5" t="s">
        <v>853</v>
      </c>
      <c r="G4262" s="5" t="s">
        <v>3588</v>
      </c>
      <c r="H4262" s="51">
        <v>0</v>
      </c>
      <c r="I4262" s="22">
        <v>0</v>
      </c>
      <c r="J4262" s="22">
        <v>381.43</v>
      </c>
      <c r="K4262" s="22">
        <v>414.37</v>
      </c>
      <c r="L4262" s="47">
        <v>1000</v>
      </c>
      <c r="M4262" s="22">
        <v>0</v>
      </c>
      <c r="N4262" s="22">
        <v>0</v>
      </c>
    </row>
    <row r="4263" spans="1:14" x14ac:dyDescent="0.25">
      <c r="A4263" s="5" t="s">
        <v>7314</v>
      </c>
      <c r="B4263" s="5" t="s">
        <v>3590</v>
      </c>
      <c r="C4263" s="5" t="s">
        <v>849</v>
      </c>
      <c r="D4263" s="5" t="s">
        <v>3583</v>
      </c>
      <c r="E4263" s="5" t="s">
        <v>3584</v>
      </c>
      <c r="F4263" s="5" t="s">
        <v>853</v>
      </c>
      <c r="G4263" s="5" t="s">
        <v>3588</v>
      </c>
      <c r="H4263" s="51">
        <v>0</v>
      </c>
      <c r="I4263" s="22">
        <v>0</v>
      </c>
      <c r="J4263" s="22">
        <v>30.02</v>
      </c>
      <c r="K4263" s="22">
        <v>30.02</v>
      </c>
      <c r="L4263" s="47">
        <v>1000</v>
      </c>
      <c r="M4263" s="22">
        <v>0</v>
      </c>
      <c r="N4263" s="22">
        <v>0</v>
      </c>
    </row>
    <row r="4264" spans="1:14" x14ac:dyDescent="0.25">
      <c r="A4264" s="5" t="s">
        <v>7315</v>
      </c>
      <c r="B4264" s="5" t="s">
        <v>3590</v>
      </c>
      <c r="C4264" s="5" t="s">
        <v>849</v>
      </c>
      <c r="D4264" s="5" t="s">
        <v>3583</v>
      </c>
      <c r="E4264" s="5" t="s">
        <v>3584</v>
      </c>
      <c r="F4264" s="5" t="s">
        <v>853</v>
      </c>
      <c r="G4264" s="5" t="s">
        <v>3588</v>
      </c>
      <c r="H4264" s="51">
        <v>0</v>
      </c>
      <c r="I4264" s="22">
        <v>0</v>
      </c>
      <c r="J4264" s="22">
        <v>26.44</v>
      </c>
      <c r="K4264" s="22">
        <v>28.72</v>
      </c>
      <c r="L4264" s="47">
        <v>1000</v>
      </c>
      <c r="M4264" s="22">
        <v>0</v>
      </c>
      <c r="N4264" s="22">
        <v>0</v>
      </c>
    </row>
    <row r="4265" spans="1:14" x14ac:dyDescent="0.25">
      <c r="A4265" s="5" t="s">
        <v>7316</v>
      </c>
      <c r="B4265" s="5" t="s">
        <v>3590</v>
      </c>
      <c r="C4265" s="5" t="s">
        <v>849</v>
      </c>
      <c r="D4265" s="5" t="s">
        <v>3583</v>
      </c>
      <c r="E4265" s="5" t="s">
        <v>3584</v>
      </c>
      <c r="F4265" s="5" t="s">
        <v>853</v>
      </c>
      <c r="G4265" s="5" t="s">
        <v>3588</v>
      </c>
      <c r="H4265" s="51">
        <v>0</v>
      </c>
      <c r="I4265" s="22">
        <v>0</v>
      </c>
      <c r="J4265" s="22">
        <v>340.71</v>
      </c>
      <c r="K4265" s="22">
        <v>359.35</v>
      </c>
      <c r="L4265" s="47">
        <v>1000</v>
      </c>
      <c r="M4265" s="22">
        <v>0</v>
      </c>
      <c r="N4265" s="22">
        <v>0</v>
      </c>
    </row>
    <row r="4266" spans="1:14" x14ac:dyDescent="0.25">
      <c r="A4266" s="5" t="s">
        <v>7317</v>
      </c>
      <c r="B4266" s="5" t="s">
        <v>3590</v>
      </c>
      <c r="C4266" s="5" t="s">
        <v>849</v>
      </c>
      <c r="D4266" s="5" t="s">
        <v>3583</v>
      </c>
      <c r="E4266" s="5" t="s">
        <v>3584</v>
      </c>
      <c r="F4266" s="5" t="s">
        <v>853</v>
      </c>
      <c r="G4266" s="5" t="s">
        <v>3588</v>
      </c>
      <c r="H4266" s="51">
        <v>0</v>
      </c>
      <c r="I4266" s="22">
        <v>0</v>
      </c>
      <c r="J4266" s="22">
        <v>380.08</v>
      </c>
      <c r="K4266" s="22">
        <v>388.78</v>
      </c>
      <c r="L4266" s="47">
        <v>1000</v>
      </c>
      <c r="M4266" s="22">
        <v>0</v>
      </c>
      <c r="N4266" s="22">
        <v>0</v>
      </c>
    </row>
    <row r="4267" spans="1:14" x14ac:dyDescent="0.25">
      <c r="A4267" s="5" t="s">
        <v>7318</v>
      </c>
      <c r="B4267" s="5" t="s">
        <v>3590</v>
      </c>
      <c r="C4267" s="5" t="s">
        <v>849</v>
      </c>
      <c r="D4267" s="5" t="s">
        <v>3583</v>
      </c>
      <c r="E4267" s="5" t="s">
        <v>3584</v>
      </c>
      <c r="F4267" s="5" t="s">
        <v>853</v>
      </c>
      <c r="G4267" s="5" t="s">
        <v>3588</v>
      </c>
      <c r="H4267" s="51">
        <v>0</v>
      </c>
      <c r="I4267" s="22">
        <v>0</v>
      </c>
      <c r="J4267" s="22">
        <v>362.23</v>
      </c>
      <c r="K4267" s="22">
        <v>404.51</v>
      </c>
      <c r="L4267" s="47">
        <v>1000</v>
      </c>
      <c r="M4267" s="22">
        <v>0</v>
      </c>
      <c r="N4267" s="22">
        <v>0</v>
      </c>
    </row>
    <row r="4268" spans="1:14" x14ac:dyDescent="0.25">
      <c r="A4268" s="5" t="s">
        <v>7319</v>
      </c>
      <c r="B4268" s="5" t="s">
        <v>3590</v>
      </c>
      <c r="C4268" s="5" t="s">
        <v>849</v>
      </c>
      <c r="D4268" s="5" t="s">
        <v>3583</v>
      </c>
      <c r="E4268" s="5" t="s">
        <v>3584</v>
      </c>
      <c r="F4268" s="5" t="s">
        <v>853</v>
      </c>
      <c r="G4268" s="5" t="s">
        <v>3588</v>
      </c>
      <c r="H4268" s="51">
        <v>0</v>
      </c>
      <c r="I4268" s="22">
        <v>0</v>
      </c>
      <c r="J4268" s="22">
        <v>27.22</v>
      </c>
      <c r="K4268" s="22">
        <v>28.71</v>
      </c>
      <c r="L4268" s="47">
        <v>1000</v>
      </c>
      <c r="M4268" s="22">
        <v>0</v>
      </c>
      <c r="N4268" s="22">
        <v>0</v>
      </c>
    </row>
    <row r="4269" spans="1:14" hidden="1" x14ac:dyDescent="0.25">
      <c r="A4269" s="5" t="s">
        <v>7320</v>
      </c>
      <c r="B4269" s="5" t="s">
        <v>3596</v>
      </c>
      <c r="C4269" s="5" t="s">
        <v>849</v>
      </c>
      <c r="D4269" s="5" t="s">
        <v>3583</v>
      </c>
      <c r="E4269" s="5" t="s">
        <v>3584</v>
      </c>
      <c r="F4269" s="5" t="s">
        <v>853</v>
      </c>
      <c r="G4269" s="5" t="s">
        <v>3588</v>
      </c>
      <c r="H4269" s="51">
        <v>0</v>
      </c>
      <c r="I4269" s="22">
        <v>0</v>
      </c>
      <c r="J4269" s="22">
        <v>642.07000000000005</v>
      </c>
      <c r="K4269" s="22">
        <v>677.2</v>
      </c>
      <c r="L4269" s="47">
        <v>1000</v>
      </c>
      <c r="M4269" s="22">
        <v>0</v>
      </c>
      <c r="N4269" s="22">
        <v>0</v>
      </c>
    </row>
    <row r="4270" spans="1:14" hidden="1" x14ac:dyDescent="0.25">
      <c r="A4270" s="5" t="s">
        <v>7321</v>
      </c>
      <c r="B4270" s="5" t="s">
        <v>3596</v>
      </c>
      <c r="C4270" s="5" t="s">
        <v>849</v>
      </c>
      <c r="D4270" s="5" t="s">
        <v>3583</v>
      </c>
      <c r="E4270" s="5" t="s">
        <v>3584</v>
      </c>
      <c r="F4270" s="5" t="s">
        <v>853</v>
      </c>
      <c r="G4270" s="5" t="s">
        <v>3588</v>
      </c>
      <c r="H4270" s="51">
        <v>0</v>
      </c>
      <c r="I4270" s="22">
        <v>0</v>
      </c>
      <c r="J4270" s="22">
        <v>1021.95</v>
      </c>
      <c r="K4270" s="22">
        <v>1077.8699999999999</v>
      </c>
      <c r="L4270" s="47">
        <v>1000</v>
      </c>
      <c r="M4270" s="22">
        <v>0</v>
      </c>
      <c r="N4270" s="22">
        <v>0</v>
      </c>
    </row>
    <row r="4271" spans="1:14" hidden="1" x14ac:dyDescent="0.25">
      <c r="A4271" s="5" t="s">
        <v>7322</v>
      </c>
      <c r="B4271" s="5" t="s">
        <v>3586</v>
      </c>
      <c r="C4271" s="5" t="s">
        <v>849</v>
      </c>
      <c r="D4271" s="5" t="s">
        <v>3583</v>
      </c>
      <c r="E4271" s="5" t="s">
        <v>3584</v>
      </c>
      <c r="F4271" s="5" t="s">
        <v>853</v>
      </c>
      <c r="G4271" s="5" t="s">
        <v>3588</v>
      </c>
      <c r="H4271" s="51">
        <v>0</v>
      </c>
      <c r="I4271" s="22">
        <v>0</v>
      </c>
      <c r="J4271" s="22">
        <v>57.51</v>
      </c>
      <c r="K4271" s="22">
        <v>60.66</v>
      </c>
      <c r="L4271" s="47">
        <v>1000</v>
      </c>
      <c r="M4271" s="22">
        <v>0</v>
      </c>
      <c r="N4271" s="22">
        <v>0</v>
      </c>
    </row>
    <row r="4272" spans="1:14" hidden="1" x14ac:dyDescent="0.25">
      <c r="A4272" s="5" t="s">
        <v>7323</v>
      </c>
      <c r="B4272" s="5" t="s">
        <v>3586</v>
      </c>
      <c r="C4272" s="5" t="s">
        <v>849</v>
      </c>
      <c r="D4272" s="5" t="s">
        <v>3583</v>
      </c>
      <c r="E4272" s="5" t="s">
        <v>3584</v>
      </c>
      <c r="F4272" s="5" t="s">
        <v>853</v>
      </c>
      <c r="G4272" s="5" t="s">
        <v>3588</v>
      </c>
      <c r="H4272" s="51">
        <v>0</v>
      </c>
      <c r="I4272" s="22">
        <v>0</v>
      </c>
      <c r="J4272" s="22">
        <v>57.07</v>
      </c>
      <c r="K4272" s="22">
        <v>61.99</v>
      </c>
      <c r="L4272" s="47">
        <v>1000</v>
      </c>
      <c r="M4272" s="22">
        <v>0</v>
      </c>
      <c r="N4272" s="22">
        <v>0</v>
      </c>
    </row>
    <row r="4273" spans="1:14" hidden="1" x14ac:dyDescent="0.25">
      <c r="A4273" s="5" t="s">
        <v>7324</v>
      </c>
      <c r="B4273" s="5" t="s">
        <v>3586</v>
      </c>
      <c r="C4273" s="5" t="s">
        <v>849</v>
      </c>
      <c r="D4273" s="5" t="s">
        <v>3583</v>
      </c>
      <c r="E4273" s="5" t="s">
        <v>3584</v>
      </c>
      <c r="F4273" s="5" t="s">
        <v>853</v>
      </c>
      <c r="G4273" s="5" t="s">
        <v>3603</v>
      </c>
      <c r="H4273" s="51">
        <v>0</v>
      </c>
      <c r="I4273" s="22">
        <v>0</v>
      </c>
      <c r="J4273" s="22">
        <v>0</v>
      </c>
      <c r="K4273" s="22">
        <v>1047.8900000000001</v>
      </c>
      <c r="L4273" s="47">
        <v>1000</v>
      </c>
      <c r="M4273" s="22">
        <v>0</v>
      </c>
      <c r="N4273" s="22">
        <v>0</v>
      </c>
    </row>
    <row r="4274" spans="1:14" hidden="1" x14ac:dyDescent="0.25">
      <c r="A4274" s="5" t="s">
        <v>7325</v>
      </c>
      <c r="B4274" s="5" t="s">
        <v>3586</v>
      </c>
      <c r="C4274" s="5" t="s">
        <v>849</v>
      </c>
      <c r="D4274" s="5" t="s">
        <v>3583</v>
      </c>
      <c r="E4274" s="5" t="s">
        <v>3584</v>
      </c>
      <c r="F4274" s="5" t="s">
        <v>853</v>
      </c>
      <c r="G4274" s="5" t="s">
        <v>3603</v>
      </c>
      <c r="H4274" s="51">
        <v>0</v>
      </c>
      <c r="I4274" s="22">
        <v>0</v>
      </c>
      <c r="J4274" s="22">
        <v>0</v>
      </c>
      <c r="K4274" s="22">
        <v>197.98</v>
      </c>
      <c r="L4274" s="47">
        <v>1000</v>
      </c>
      <c r="M4274" s="22">
        <v>0</v>
      </c>
      <c r="N4274" s="22">
        <v>0</v>
      </c>
    </row>
    <row r="4275" spans="1:14" hidden="1" x14ac:dyDescent="0.25">
      <c r="A4275" s="5" t="s">
        <v>7326</v>
      </c>
      <c r="B4275" s="5" t="s">
        <v>3586</v>
      </c>
      <c r="C4275" s="5" t="s">
        <v>849</v>
      </c>
      <c r="D4275" s="5" t="s">
        <v>3583</v>
      </c>
      <c r="E4275" s="5" t="s">
        <v>3584</v>
      </c>
      <c r="F4275" s="5" t="s">
        <v>853</v>
      </c>
      <c r="G4275" s="5" t="s">
        <v>3603</v>
      </c>
      <c r="H4275" s="51">
        <v>0</v>
      </c>
      <c r="I4275" s="22">
        <v>0</v>
      </c>
      <c r="J4275" s="22">
        <v>0</v>
      </c>
      <c r="K4275" s="22">
        <v>815.04</v>
      </c>
      <c r="L4275" s="47">
        <v>1000</v>
      </c>
      <c r="M4275" s="22">
        <v>0</v>
      </c>
      <c r="N4275" s="22">
        <v>0</v>
      </c>
    </row>
    <row r="4276" spans="1:14" hidden="1" x14ac:dyDescent="0.25">
      <c r="A4276" s="5" t="s">
        <v>7327</v>
      </c>
      <c r="B4276" s="5" t="s">
        <v>3586</v>
      </c>
      <c r="C4276" s="5" t="s">
        <v>849</v>
      </c>
      <c r="D4276" s="5" t="s">
        <v>3583</v>
      </c>
      <c r="E4276" s="5" t="s">
        <v>3584</v>
      </c>
      <c r="F4276" s="5" t="s">
        <v>853</v>
      </c>
      <c r="G4276" s="5" t="s">
        <v>3588</v>
      </c>
      <c r="H4276" s="51">
        <v>0</v>
      </c>
      <c r="I4276" s="22">
        <v>0</v>
      </c>
      <c r="J4276" s="22">
        <v>210.17</v>
      </c>
      <c r="K4276" s="22">
        <v>228.32</v>
      </c>
      <c r="L4276" s="47">
        <v>1000</v>
      </c>
      <c r="M4276" s="22">
        <v>0</v>
      </c>
      <c r="N4276" s="22">
        <v>0</v>
      </c>
    </row>
    <row r="4277" spans="1:14" hidden="1" x14ac:dyDescent="0.25">
      <c r="A4277" s="5" t="s">
        <v>7328</v>
      </c>
      <c r="B4277" s="5" t="s">
        <v>3586</v>
      </c>
      <c r="C4277" s="5" t="s">
        <v>849</v>
      </c>
      <c r="D4277" s="5" t="s">
        <v>3583</v>
      </c>
      <c r="E4277" s="5" t="s">
        <v>3584</v>
      </c>
      <c r="F4277" s="5" t="s">
        <v>853</v>
      </c>
      <c r="G4277" s="5" t="s">
        <v>3588</v>
      </c>
      <c r="H4277" s="51">
        <v>0</v>
      </c>
      <c r="I4277" s="22">
        <v>0</v>
      </c>
      <c r="J4277" s="22">
        <v>82.64</v>
      </c>
      <c r="K4277" s="22">
        <v>87.16</v>
      </c>
      <c r="L4277" s="47">
        <v>1000</v>
      </c>
      <c r="M4277" s="22">
        <v>0</v>
      </c>
      <c r="N4277" s="22">
        <v>0</v>
      </c>
    </row>
    <row r="4278" spans="1:14" hidden="1" x14ac:dyDescent="0.25">
      <c r="A4278" s="5" t="s">
        <v>7329</v>
      </c>
      <c r="B4278" s="5" t="s">
        <v>3586</v>
      </c>
      <c r="C4278" s="5" t="s">
        <v>849</v>
      </c>
      <c r="D4278" s="5" t="s">
        <v>3583</v>
      </c>
      <c r="E4278" s="5" t="s">
        <v>3584</v>
      </c>
      <c r="F4278" s="5" t="s">
        <v>853</v>
      </c>
      <c r="G4278" s="5" t="s">
        <v>3588</v>
      </c>
      <c r="H4278" s="51">
        <v>0</v>
      </c>
      <c r="I4278" s="22">
        <v>0</v>
      </c>
      <c r="J4278" s="22">
        <v>360.91</v>
      </c>
      <c r="K4278" s="22">
        <v>392.08</v>
      </c>
      <c r="L4278" s="47">
        <v>1000</v>
      </c>
      <c r="M4278" s="22">
        <v>0</v>
      </c>
      <c r="N4278" s="22">
        <v>0</v>
      </c>
    </row>
    <row r="4279" spans="1:14" hidden="1" x14ac:dyDescent="0.25">
      <c r="A4279" s="5" t="s">
        <v>7330</v>
      </c>
      <c r="B4279" s="5" t="s">
        <v>3586</v>
      </c>
      <c r="C4279" s="5" t="s">
        <v>849</v>
      </c>
      <c r="D4279" s="5" t="s">
        <v>3583</v>
      </c>
      <c r="E4279" s="5" t="s">
        <v>3584</v>
      </c>
      <c r="F4279" s="5" t="s">
        <v>853</v>
      </c>
      <c r="G4279" s="5" t="s">
        <v>3588</v>
      </c>
      <c r="H4279" s="51">
        <v>0</v>
      </c>
      <c r="I4279" s="22">
        <v>0</v>
      </c>
      <c r="J4279" s="22">
        <v>37.700000000000003</v>
      </c>
      <c r="K4279" s="22">
        <v>40.950000000000003</v>
      </c>
      <c r="L4279" s="47">
        <v>1000</v>
      </c>
      <c r="M4279" s="22">
        <v>0</v>
      </c>
      <c r="N4279" s="22">
        <v>0</v>
      </c>
    </row>
    <row r="4280" spans="1:14" hidden="1" x14ac:dyDescent="0.25">
      <c r="A4280" s="5" t="s">
        <v>7331</v>
      </c>
      <c r="B4280" s="5" t="s">
        <v>3586</v>
      </c>
      <c r="C4280" s="5" t="s">
        <v>849</v>
      </c>
      <c r="D4280" s="5" t="s">
        <v>3583</v>
      </c>
      <c r="E4280" s="5" t="s">
        <v>3584</v>
      </c>
      <c r="F4280" s="5" t="s">
        <v>853</v>
      </c>
      <c r="G4280" s="5" t="s">
        <v>3588</v>
      </c>
      <c r="H4280" s="51">
        <v>0</v>
      </c>
      <c r="I4280" s="22">
        <v>0</v>
      </c>
      <c r="J4280" s="22">
        <v>281.14999999999998</v>
      </c>
      <c r="K4280" s="22">
        <v>296.52999999999997</v>
      </c>
      <c r="L4280" s="47">
        <v>1000</v>
      </c>
      <c r="M4280" s="22">
        <v>0</v>
      </c>
      <c r="N4280" s="22">
        <v>0</v>
      </c>
    </row>
    <row r="4281" spans="1:14" hidden="1" x14ac:dyDescent="0.25">
      <c r="A4281" s="5" t="s">
        <v>7332</v>
      </c>
      <c r="B4281" s="5" t="s">
        <v>3586</v>
      </c>
      <c r="C4281" s="5" t="s">
        <v>849</v>
      </c>
      <c r="D4281" s="5" t="s">
        <v>3583</v>
      </c>
      <c r="E4281" s="5" t="s">
        <v>3584</v>
      </c>
      <c r="F4281" s="5" t="s">
        <v>853</v>
      </c>
      <c r="G4281" s="5" t="s">
        <v>3588</v>
      </c>
      <c r="H4281" s="51">
        <v>0</v>
      </c>
      <c r="I4281" s="22">
        <v>0</v>
      </c>
      <c r="J4281" s="22">
        <v>16.18</v>
      </c>
      <c r="K4281" s="22">
        <v>17.07</v>
      </c>
      <c r="L4281" s="47">
        <v>1000</v>
      </c>
      <c r="M4281" s="22">
        <v>0</v>
      </c>
      <c r="N4281" s="22">
        <v>0</v>
      </c>
    </row>
    <row r="4282" spans="1:14" hidden="1" x14ac:dyDescent="0.25">
      <c r="A4282" s="5" t="s">
        <v>7333</v>
      </c>
      <c r="B4282" s="5" t="s">
        <v>3586</v>
      </c>
      <c r="C4282" s="5" t="s">
        <v>849</v>
      </c>
      <c r="D4282" s="5" t="s">
        <v>3583</v>
      </c>
      <c r="E4282" s="5" t="s">
        <v>3584</v>
      </c>
      <c r="F4282" s="5" t="s">
        <v>853</v>
      </c>
      <c r="G4282" s="5" t="s">
        <v>3588</v>
      </c>
      <c r="H4282" s="51">
        <v>0</v>
      </c>
      <c r="I4282" s="22">
        <v>0</v>
      </c>
      <c r="J4282" s="22">
        <v>109.8</v>
      </c>
      <c r="K4282" s="22">
        <v>119.28</v>
      </c>
      <c r="L4282" s="47">
        <v>1000</v>
      </c>
      <c r="M4282" s="22">
        <v>0</v>
      </c>
      <c r="N4282" s="22">
        <v>0</v>
      </c>
    </row>
    <row r="4283" spans="1:14" hidden="1" x14ac:dyDescent="0.25">
      <c r="A4283" s="5" t="s">
        <v>7334</v>
      </c>
      <c r="B4283" s="5" t="s">
        <v>3586</v>
      </c>
      <c r="C4283" s="5" t="s">
        <v>849</v>
      </c>
      <c r="D4283" s="5" t="s">
        <v>3583</v>
      </c>
      <c r="E4283" s="5" t="s">
        <v>3584</v>
      </c>
      <c r="F4283" s="5" t="s">
        <v>853</v>
      </c>
      <c r="G4283" s="5" t="s">
        <v>3588</v>
      </c>
      <c r="H4283" s="51">
        <v>0</v>
      </c>
      <c r="I4283" s="22">
        <v>0</v>
      </c>
      <c r="J4283" s="22">
        <v>111.25</v>
      </c>
      <c r="K4283" s="22">
        <v>120.86</v>
      </c>
      <c r="L4283" s="47">
        <v>1000</v>
      </c>
      <c r="M4283" s="22">
        <v>0</v>
      </c>
      <c r="N4283" s="22">
        <v>0</v>
      </c>
    </row>
    <row r="4284" spans="1:14" x14ac:dyDescent="0.25">
      <c r="A4284" s="5" t="s">
        <v>7335</v>
      </c>
      <c r="B4284" s="5" t="s">
        <v>3590</v>
      </c>
      <c r="C4284" s="5" t="s">
        <v>849</v>
      </c>
      <c r="D4284" s="5" t="s">
        <v>3583</v>
      </c>
      <c r="E4284" s="5" t="s">
        <v>3584</v>
      </c>
      <c r="F4284" s="5" t="s">
        <v>853</v>
      </c>
      <c r="G4284" s="5" t="s">
        <v>3603</v>
      </c>
      <c r="H4284" s="51">
        <v>0</v>
      </c>
      <c r="I4284" s="22">
        <v>0</v>
      </c>
      <c r="J4284" s="22">
        <v>0</v>
      </c>
      <c r="K4284" s="22">
        <v>1569.62</v>
      </c>
      <c r="L4284" s="47">
        <v>1000</v>
      </c>
      <c r="M4284" s="22">
        <v>0</v>
      </c>
      <c r="N4284" s="22">
        <v>0</v>
      </c>
    </row>
    <row r="4285" spans="1:14" x14ac:dyDescent="0.25">
      <c r="A4285" s="5" t="s">
        <v>7336</v>
      </c>
      <c r="B4285" s="5" t="s">
        <v>3590</v>
      </c>
      <c r="C4285" s="5" t="s">
        <v>849</v>
      </c>
      <c r="D4285" s="5" t="s">
        <v>3583</v>
      </c>
      <c r="E4285" s="5" t="s">
        <v>3584</v>
      </c>
      <c r="F4285" s="5" t="s">
        <v>853</v>
      </c>
      <c r="G4285" s="5" t="s">
        <v>3603</v>
      </c>
      <c r="H4285" s="51">
        <v>0</v>
      </c>
      <c r="I4285" s="22">
        <v>0</v>
      </c>
      <c r="J4285" s="22">
        <v>0</v>
      </c>
      <c r="K4285" s="22">
        <v>490</v>
      </c>
      <c r="L4285" s="47">
        <v>1000</v>
      </c>
      <c r="M4285" s="22">
        <v>0</v>
      </c>
      <c r="N4285" s="22">
        <v>0</v>
      </c>
    </row>
    <row r="4286" spans="1:14" x14ac:dyDescent="0.25">
      <c r="A4286" s="5" t="s">
        <v>7337</v>
      </c>
      <c r="B4286" s="5" t="s">
        <v>3590</v>
      </c>
      <c r="C4286" s="5" t="s">
        <v>849</v>
      </c>
      <c r="D4286" s="5" t="s">
        <v>3583</v>
      </c>
      <c r="E4286" s="5" t="s">
        <v>3584</v>
      </c>
      <c r="F4286" s="5" t="s">
        <v>853</v>
      </c>
      <c r="G4286" s="5" t="s">
        <v>3603</v>
      </c>
      <c r="H4286" s="51">
        <v>0</v>
      </c>
      <c r="I4286" s="22">
        <v>0</v>
      </c>
      <c r="J4286" s="22">
        <v>0</v>
      </c>
      <c r="K4286" s="22">
        <v>1369.22</v>
      </c>
      <c r="L4286" s="47">
        <v>1000</v>
      </c>
      <c r="M4286" s="22">
        <v>0</v>
      </c>
      <c r="N4286" s="22">
        <v>0</v>
      </c>
    </row>
    <row r="4287" spans="1:14" x14ac:dyDescent="0.25">
      <c r="A4287" s="5" t="s">
        <v>7338</v>
      </c>
      <c r="B4287" s="5" t="s">
        <v>3590</v>
      </c>
      <c r="C4287" s="5" t="s">
        <v>849</v>
      </c>
      <c r="D4287" s="5" t="s">
        <v>3583</v>
      </c>
      <c r="E4287" s="5" t="s">
        <v>3584</v>
      </c>
      <c r="F4287" s="5" t="s">
        <v>853</v>
      </c>
      <c r="G4287" s="5" t="s">
        <v>3603</v>
      </c>
      <c r="H4287" s="51">
        <v>0</v>
      </c>
      <c r="I4287" s="22">
        <v>0</v>
      </c>
      <c r="J4287" s="22">
        <v>0</v>
      </c>
      <c r="K4287" s="22">
        <v>429.4</v>
      </c>
      <c r="L4287" s="47">
        <v>1000</v>
      </c>
      <c r="M4287" s="22">
        <v>0</v>
      </c>
      <c r="N4287" s="22">
        <v>0</v>
      </c>
    </row>
    <row r="4288" spans="1:14" x14ac:dyDescent="0.25">
      <c r="A4288" s="5" t="s">
        <v>7339</v>
      </c>
      <c r="B4288" s="5" t="s">
        <v>3590</v>
      </c>
      <c r="C4288" s="5" t="s">
        <v>849</v>
      </c>
      <c r="D4288" s="5" t="s">
        <v>3583</v>
      </c>
      <c r="E4288" s="5" t="s">
        <v>3584</v>
      </c>
      <c r="F4288" s="5" t="s">
        <v>853</v>
      </c>
      <c r="G4288" s="5" t="s">
        <v>3603</v>
      </c>
      <c r="H4288" s="51">
        <v>0</v>
      </c>
      <c r="I4288" s="22">
        <v>0</v>
      </c>
      <c r="J4288" s="22">
        <v>0</v>
      </c>
      <c r="K4288" s="22">
        <v>1598.07</v>
      </c>
      <c r="L4288" s="47">
        <v>1000</v>
      </c>
      <c r="M4288" s="22">
        <v>0</v>
      </c>
      <c r="N4288" s="22">
        <v>0</v>
      </c>
    </row>
    <row r="4289" spans="1:14" x14ac:dyDescent="0.25">
      <c r="A4289" s="5" t="s">
        <v>7340</v>
      </c>
      <c r="B4289" s="5" t="s">
        <v>3590</v>
      </c>
      <c r="C4289" s="5" t="s">
        <v>849</v>
      </c>
      <c r="D4289" s="5" t="s">
        <v>3583</v>
      </c>
      <c r="E4289" s="5" t="s">
        <v>3584</v>
      </c>
      <c r="F4289" s="5" t="s">
        <v>853</v>
      </c>
      <c r="G4289" s="5" t="s">
        <v>3603</v>
      </c>
      <c r="H4289" s="51">
        <v>0</v>
      </c>
      <c r="I4289" s="22">
        <v>0</v>
      </c>
      <c r="J4289" s="22">
        <v>0</v>
      </c>
      <c r="K4289" s="22">
        <v>1403.51</v>
      </c>
      <c r="L4289" s="47">
        <v>1000</v>
      </c>
      <c r="M4289" s="22">
        <v>0</v>
      </c>
      <c r="N4289" s="22">
        <v>0</v>
      </c>
    </row>
    <row r="4290" spans="1:14" x14ac:dyDescent="0.25">
      <c r="A4290" s="5" t="s">
        <v>7341</v>
      </c>
      <c r="B4290" s="5" t="s">
        <v>3590</v>
      </c>
      <c r="C4290" s="5" t="s">
        <v>849</v>
      </c>
      <c r="D4290" s="5" t="s">
        <v>3583</v>
      </c>
      <c r="E4290" s="5" t="s">
        <v>3584</v>
      </c>
      <c r="F4290" s="5" t="s">
        <v>853</v>
      </c>
      <c r="G4290" s="5" t="s">
        <v>3603</v>
      </c>
      <c r="H4290" s="51">
        <v>0</v>
      </c>
      <c r="I4290" s="22">
        <v>0</v>
      </c>
      <c r="J4290" s="22">
        <v>0</v>
      </c>
      <c r="K4290" s="22">
        <v>1306.83</v>
      </c>
      <c r="L4290" s="47">
        <v>1000</v>
      </c>
      <c r="M4290" s="22">
        <v>0</v>
      </c>
      <c r="N4290" s="22">
        <v>0</v>
      </c>
    </row>
    <row r="4291" spans="1:14" x14ac:dyDescent="0.25">
      <c r="A4291" s="5" t="s">
        <v>7342</v>
      </c>
      <c r="B4291" s="5" t="s">
        <v>3590</v>
      </c>
      <c r="C4291" s="5" t="s">
        <v>849</v>
      </c>
      <c r="D4291" s="5" t="s">
        <v>3583</v>
      </c>
      <c r="E4291" s="5" t="s">
        <v>3584</v>
      </c>
      <c r="F4291" s="5" t="s">
        <v>853</v>
      </c>
      <c r="G4291" s="5" t="s">
        <v>3603</v>
      </c>
      <c r="H4291" s="51">
        <v>0</v>
      </c>
      <c r="I4291" s="22">
        <v>0</v>
      </c>
      <c r="J4291" s="22">
        <v>0</v>
      </c>
      <c r="K4291" s="22">
        <v>441.62</v>
      </c>
      <c r="L4291" s="47">
        <v>1000</v>
      </c>
      <c r="M4291" s="22">
        <v>0</v>
      </c>
      <c r="N4291" s="22">
        <v>0</v>
      </c>
    </row>
    <row r="4292" spans="1:14" hidden="1" x14ac:dyDescent="0.25">
      <c r="A4292" s="5" t="s">
        <v>7343</v>
      </c>
      <c r="B4292" s="5" t="s">
        <v>3586</v>
      </c>
      <c r="C4292" s="5" t="s">
        <v>849</v>
      </c>
      <c r="D4292" s="5" t="s">
        <v>3583</v>
      </c>
      <c r="E4292" s="5" t="s">
        <v>3584</v>
      </c>
      <c r="F4292" s="5" t="s">
        <v>853</v>
      </c>
      <c r="G4292" s="5" t="s">
        <v>3585</v>
      </c>
      <c r="H4292" s="51">
        <v>0</v>
      </c>
      <c r="I4292" s="22">
        <v>0</v>
      </c>
      <c r="J4292" s="22">
        <v>60.5</v>
      </c>
      <c r="K4292" s="22">
        <v>65.73</v>
      </c>
      <c r="L4292" s="47">
        <v>1000</v>
      </c>
      <c r="M4292" s="22">
        <v>0</v>
      </c>
      <c r="N4292" s="22">
        <v>0</v>
      </c>
    </row>
    <row r="4293" spans="1:14" hidden="1" x14ac:dyDescent="0.25">
      <c r="A4293" s="5" t="s">
        <v>7344</v>
      </c>
      <c r="B4293" s="5" t="s">
        <v>3586</v>
      </c>
      <c r="C4293" s="5" t="s">
        <v>849</v>
      </c>
      <c r="D4293" s="5" t="s">
        <v>3583</v>
      </c>
      <c r="E4293" s="5" t="s">
        <v>3584</v>
      </c>
      <c r="F4293" s="5" t="s">
        <v>853</v>
      </c>
      <c r="G4293" s="5" t="s">
        <v>3603</v>
      </c>
      <c r="H4293" s="51">
        <v>0</v>
      </c>
      <c r="I4293" s="22">
        <v>0</v>
      </c>
      <c r="J4293" s="22">
        <v>0</v>
      </c>
      <c r="K4293" s="22">
        <v>1155.73</v>
      </c>
      <c r="L4293" s="47">
        <v>1000</v>
      </c>
      <c r="M4293" s="22">
        <v>0</v>
      </c>
      <c r="N4293" s="22">
        <v>0</v>
      </c>
    </row>
    <row r="4294" spans="1:14" hidden="1" x14ac:dyDescent="0.25">
      <c r="A4294" s="5" t="s">
        <v>7345</v>
      </c>
      <c r="B4294" s="5" t="s">
        <v>3586</v>
      </c>
      <c r="C4294" s="5" t="s">
        <v>849</v>
      </c>
      <c r="D4294" s="5" t="s">
        <v>3583</v>
      </c>
      <c r="E4294" s="5" t="s">
        <v>3584</v>
      </c>
      <c r="F4294" s="5" t="s">
        <v>853</v>
      </c>
      <c r="G4294" s="5" t="s">
        <v>3603</v>
      </c>
      <c r="H4294" s="51">
        <v>0</v>
      </c>
      <c r="I4294" s="22">
        <v>0</v>
      </c>
      <c r="J4294" s="22">
        <v>0</v>
      </c>
      <c r="K4294" s="22">
        <v>891.3</v>
      </c>
      <c r="L4294" s="47">
        <v>1000</v>
      </c>
      <c r="M4294" s="22">
        <v>0</v>
      </c>
      <c r="N4294" s="22">
        <v>0</v>
      </c>
    </row>
    <row r="4295" spans="1:14" hidden="1" x14ac:dyDescent="0.25">
      <c r="A4295" s="5" t="s">
        <v>7346</v>
      </c>
      <c r="B4295" s="5" t="s">
        <v>3586</v>
      </c>
      <c r="C4295" s="5" t="s">
        <v>849</v>
      </c>
      <c r="D4295" s="5" t="s">
        <v>3583</v>
      </c>
      <c r="E4295" s="5" t="s">
        <v>3584</v>
      </c>
      <c r="F4295" s="5" t="s">
        <v>853</v>
      </c>
      <c r="G4295" s="5" t="s">
        <v>3603</v>
      </c>
      <c r="H4295" s="51">
        <v>0</v>
      </c>
      <c r="I4295" s="22">
        <v>0</v>
      </c>
      <c r="J4295" s="22">
        <v>0</v>
      </c>
      <c r="K4295" s="22">
        <v>1243.24</v>
      </c>
      <c r="L4295" s="47">
        <v>1000</v>
      </c>
      <c r="M4295" s="22">
        <v>0</v>
      </c>
      <c r="N4295" s="22">
        <v>0</v>
      </c>
    </row>
    <row r="4296" spans="1:14" hidden="1" x14ac:dyDescent="0.25">
      <c r="A4296" s="5" t="s">
        <v>7347</v>
      </c>
      <c r="B4296" s="5" t="s">
        <v>3586</v>
      </c>
      <c r="C4296" s="5" t="s">
        <v>849</v>
      </c>
      <c r="D4296" s="5" t="s">
        <v>3583</v>
      </c>
      <c r="E4296" s="5" t="s">
        <v>3584</v>
      </c>
      <c r="F4296" s="5" t="s">
        <v>853</v>
      </c>
      <c r="G4296" s="5" t="s">
        <v>3603</v>
      </c>
      <c r="H4296" s="51">
        <v>0</v>
      </c>
      <c r="I4296" s="22">
        <v>0</v>
      </c>
      <c r="J4296" s="22">
        <v>0</v>
      </c>
      <c r="K4296" s="22">
        <v>151.72</v>
      </c>
      <c r="L4296" s="47">
        <v>1000</v>
      </c>
      <c r="M4296" s="22">
        <v>0</v>
      </c>
      <c r="N4296" s="22">
        <v>0</v>
      </c>
    </row>
    <row r="4297" spans="1:14" hidden="1" x14ac:dyDescent="0.25">
      <c r="A4297" s="5" t="s">
        <v>7348</v>
      </c>
      <c r="B4297" s="5" t="s">
        <v>3586</v>
      </c>
      <c r="C4297" s="5" t="s">
        <v>849</v>
      </c>
      <c r="D4297" s="5" t="s">
        <v>3583</v>
      </c>
      <c r="E4297" s="5" t="s">
        <v>3584</v>
      </c>
      <c r="F4297" s="5" t="s">
        <v>853</v>
      </c>
      <c r="G4297" s="5" t="s">
        <v>3588</v>
      </c>
      <c r="H4297" s="51">
        <v>0</v>
      </c>
      <c r="I4297" s="22">
        <v>0</v>
      </c>
      <c r="J4297" s="22">
        <v>102.01</v>
      </c>
      <c r="K4297" s="22">
        <v>110.82</v>
      </c>
      <c r="L4297" s="47">
        <v>1000</v>
      </c>
      <c r="M4297" s="22">
        <v>0</v>
      </c>
      <c r="N4297" s="22">
        <v>0</v>
      </c>
    </row>
    <row r="4298" spans="1:14" hidden="1" x14ac:dyDescent="0.25">
      <c r="A4298" s="5" t="s">
        <v>7349</v>
      </c>
      <c r="B4298" s="5" t="s">
        <v>3586</v>
      </c>
      <c r="C4298" s="5" t="s">
        <v>849</v>
      </c>
      <c r="D4298" s="5" t="s">
        <v>3583</v>
      </c>
      <c r="E4298" s="5" t="s">
        <v>3584</v>
      </c>
      <c r="F4298" s="5" t="s">
        <v>853</v>
      </c>
      <c r="G4298" s="5" t="s">
        <v>3603</v>
      </c>
      <c r="H4298" s="51">
        <v>0</v>
      </c>
      <c r="I4298" s="22">
        <v>0</v>
      </c>
      <c r="J4298" s="22">
        <v>0</v>
      </c>
      <c r="K4298" s="22">
        <v>580.12</v>
      </c>
      <c r="L4298" s="47">
        <v>1000</v>
      </c>
      <c r="M4298" s="22">
        <v>0</v>
      </c>
      <c r="N4298" s="22">
        <v>0</v>
      </c>
    </row>
    <row r="4299" spans="1:14" hidden="1" x14ac:dyDescent="0.25">
      <c r="A4299" s="5" t="s">
        <v>7350</v>
      </c>
      <c r="B4299" s="5" t="s">
        <v>3582</v>
      </c>
      <c r="C4299" s="5" t="s">
        <v>849</v>
      </c>
      <c r="D4299" s="5" t="s">
        <v>3583</v>
      </c>
      <c r="E4299" s="5" t="s">
        <v>3584</v>
      </c>
      <c r="F4299" s="5" t="s">
        <v>853</v>
      </c>
      <c r="G4299" s="5" t="s">
        <v>3603</v>
      </c>
      <c r="H4299" s="51">
        <v>0</v>
      </c>
      <c r="I4299" s="22">
        <v>0</v>
      </c>
      <c r="J4299" s="22">
        <v>0</v>
      </c>
      <c r="K4299" s="22">
        <v>1291.99</v>
      </c>
      <c r="L4299" s="47">
        <v>1000</v>
      </c>
      <c r="M4299" s="22">
        <v>0</v>
      </c>
      <c r="N4299" s="22">
        <v>0</v>
      </c>
    </row>
    <row r="4300" spans="1:14" hidden="1" x14ac:dyDescent="0.25">
      <c r="A4300" s="5" t="s">
        <v>7350</v>
      </c>
      <c r="B4300" s="5" t="s">
        <v>3586</v>
      </c>
      <c r="C4300" s="5" t="s">
        <v>849</v>
      </c>
      <c r="D4300" s="5" t="s">
        <v>3583</v>
      </c>
      <c r="E4300" s="5" t="s">
        <v>3584</v>
      </c>
      <c r="F4300" s="5" t="s">
        <v>853</v>
      </c>
      <c r="G4300" s="5" t="s">
        <v>3603</v>
      </c>
      <c r="H4300" s="51">
        <v>0</v>
      </c>
      <c r="I4300" s="22">
        <v>0</v>
      </c>
      <c r="J4300" s="22">
        <v>0</v>
      </c>
      <c r="K4300" s="22">
        <v>1263.1099999999999</v>
      </c>
      <c r="L4300" s="47">
        <v>1000</v>
      </c>
      <c r="M4300" s="22">
        <v>0</v>
      </c>
      <c r="N4300" s="22">
        <v>0</v>
      </c>
    </row>
    <row r="4301" spans="1:14" hidden="1" x14ac:dyDescent="0.25">
      <c r="A4301" s="5" t="s">
        <v>7351</v>
      </c>
      <c r="B4301" s="5" t="s">
        <v>3586</v>
      </c>
      <c r="C4301" s="5" t="s">
        <v>849</v>
      </c>
      <c r="D4301" s="5" t="s">
        <v>3583</v>
      </c>
      <c r="E4301" s="5" t="s">
        <v>3584</v>
      </c>
      <c r="F4301" s="5" t="s">
        <v>853</v>
      </c>
      <c r="G4301" s="5" t="s">
        <v>3603</v>
      </c>
      <c r="H4301" s="51">
        <v>0</v>
      </c>
      <c r="I4301" s="22">
        <v>0</v>
      </c>
      <c r="J4301" s="22">
        <v>0</v>
      </c>
      <c r="K4301" s="22">
        <v>501.07</v>
      </c>
      <c r="L4301" s="47">
        <v>1000</v>
      </c>
      <c r="M4301" s="22">
        <v>0</v>
      </c>
      <c r="N4301" s="22">
        <v>0</v>
      </c>
    </row>
    <row r="4302" spans="1:14" hidden="1" x14ac:dyDescent="0.25">
      <c r="A4302" s="5" t="s">
        <v>7352</v>
      </c>
      <c r="B4302" s="5" t="s">
        <v>3582</v>
      </c>
      <c r="C4302" s="5" t="s">
        <v>849</v>
      </c>
      <c r="D4302" s="5" t="s">
        <v>3583</v>
      </c>
      <c r="E4302" s="5" t="s">
        <v>3584</v>
      </c>
      <c r="F4302" s="5" t="s">
        <v>853</v>
      </c>
      <c r="G4302" s="5" t="s">
        <v>3603</v>
      </c>
      <c r="H4302" s="51">
        <v>0</v>
      </c>
      <c r="I4302" s="22">
        <v>0</v>
      </c>
      <c r="J4302" s="22">
        <v>0</v>
      </c>
      <c r="K4302" s="22">
        <v>1403.56</v>
      </c>
      <c r="L4302" s="47">
        <v>1000</v>
      </c>
      <c r="M4302" s="22">
        <v>0</v>
      </c>
      <c r="N4302" s="22">
        <v>0</v>
      </c>
    </row>
    <row r="4303" spans="1:14" hidden="1" x14ac:dyDescent="0.25">
      <c r="A4303" s="5" t="s">
        <v>7352</v>
      </c>
      <c r="B4303" s="5" t="s">
        <v>3586</v>
      </c>
      <c r="C4303" s="5" t="s">
        <v>849</v>
      </c>
      <c r="D4303" s="5" t="s">
        <v>3583</v>
      </c>
      <c r="E4303" s="5" t="s">
        <v>3584</v>
      </c>
      <c r="F4303" s="5" t="s">
        <v>853</v>
      </c>
      <c r="G4303" s="5" t="s">
        <v>3603</v>
      </c>
      <c r="H4303" s="51">
        <v>0</v>
      </c>
      <c r="I4303" s="22">
        <v>0</v>
      </c>
      <c r="J4303" s="22">
        <v>0</v>
      </c>
      <c r="K4303" s="22">
        <v>1351.89</v>
      </c>
      <c r="L4303" s="47">
        <v>1000</v>
      </c>
      <c r="M4303" s="22">
        <v>0</v>
      </c>
      <c r="N4303" s="22">
        <v>0</v>
      </c>
    </row>
    <row r="4304" spans="1:14" hidden="1" x14ac:dyDescent="0.25">
      <c r="A4304" s="5" t="s">
        <v>7353</v>
      </c>
      <c r="B4304" s="5" t="s">
        <v>3582</v>
      </c>
      <c r="C4304" s="5" t="s">
        <v>849</v>
      </c>
      <c r="D4304" s="5" t="s">
        <v>3583</v>
      </c>
      <c r="E4304" s="5" t="s">
        <v>3584</v>
      </c>
      <c r="F4304" s="5" t="s">
        <v>853</v>
      </c>
      <c r="G4304" s="5" t="s">
        <v>3603</v>
      </c>
      <c r="H4304" s="51">
        <v>0</v>
      </c>
      <c r="I4304" s="22">
        <v>0</v>
      </c>
      <c r="J4304" s="22">
        <v>0</v>
      </c>
      <c r="K4304" s="22">
        <v>1659.78</v>
      </c>
      <c r="L4304" s="47">
        <v>1000</v>
      </c>
      <c r="M4304" s="22">
        <v>0</v>
      </c>
      <c r="N4304" s="22">
        <v>0</v>
      </c>
    </row>
    <row r="4305" spans="1:14" hidden="1" x14ac:dyDescent="0.25">
      <c r="A4305" s="5" t="s">
        <v>7354</v>
      </c>
      <c r="B4305" s="5" t="s">
        <v>3582</v>
      </c>
      <c r="C4305" s="5" t="s">
        <v>849</v>
      </c>
      <c r="D4305" s="5" t="s">
        <v>3583</v>
      </c>
      <c r="E4305" s="5" t="s">
        <v>3584</v>
      </c>
      <c r="F4305" s="5" t="s">
        <v>853</v>
      </c>
      <c r="G4305" s="5" t="s">
        <v>3603</v>
      </c>
      <c r="H4305" s="51">
        <v>0</v>
      </c>
      <c r="I4305" s="22">
        <v>0</v>
      </c>
      <c r="J4305" s="22">
        <v>0</v>
      </c>
      <c r="K4305" s="22">
        <v>1456.04</v>
      </c>
      <c r="L4305" s="47">
        <v>1000</v>
      </c>
      <c r="M4305" s="22">
        <v>0</v>
      </c>
      <c r="N4305" s="22">
        <v>0</v>
      </c>
    </row>
    <row r="4306" spans="1:14" hidden="1" x14ac:dyDescent="0.25">
      <c r="A4306" s="5" t="s">
        <v>7355</v>
      </c>
      <c r="B4306" s="5" t="s">
        <v>3586</v>
      </c>
      <c r="C4306" s="5" t="s">
        <v>849</v>
      </c>
      <c r="D4306" s="5" t="s">
        <v>3583</v>
      </c>
      <c r="E4306" s="5" t="s">
        <v>3584</v>
      </c>
      <c r="F4306" s="5" t="s">
        <v>851</v>
      </c>
      <c r="G4306" s="5" t="s">
        <v>3588</v>
      </c>
      <c r="H4306" s="51">
        <v>28000</v>
      </c>
      <c r="I4306" s="22">
        <v>1815.57</v>
      </c>
      <c r="J4306" s="22">
        <v>64.84</v>
      </c>
      <c r="K4306" s="22">
        <v>65.03</v>
      </c>
      <c r="L4306" s="47">
        <v>1000</v>
      </c>
      <c r="M4306" s="22">
        <v>1815.57</v>
      </c>
      <c r="N4306" s="22">
        <v>0</v>
      </c>
    </row>
    <row r="4307" spans="1:14" hidden="1" x14ac:dyDescent="0.25">
      <c r="A4307" s="5" t="s">
        <v>7355</v>
      </c>
      <c r="B4307" s="5" t="s">
        <v>3592</v>
      </c>
      <c r="C4307" s="5" t="s">
        <v>849</v>
      </c>
      <c r="D4307" s="5" t="s">
        <v>3583</v>
      </c>
      <c r="E4307" s="5" t="s">
        <v>3584</v>
      </c>
      <c r="F4307" s="5" t="s">
        <v>853</v>
      </c>
      <c r="G4307" s="5" t="s">
        <v>3588</v>
      </c>
      <c r="H4307" s="51">
        <v>0</v>
      </c>
      <c r="I4307" s="22">
        <v>0</v>
      </c>
      <c r="J4307" s="22">
        <v>47.97</v>
      </c>
      <c r="K4307" s="22">
        <v>52.11</v>
      </c>
      <c r="L4307" s="47">
        <v>1000</v>
      </c>
      <c r="M4307" s="22">
        <v>0</v>
      </c>
      <c r="N4307" s="22">
        <v>0</v>
      </c>
    </row>
    <row r="4308" spans="1:14" hidden="1" x14ac:dyDescent="0.25">
      <c r="A4308" s="5" t="s">
        <v>7356</v>
      </c>
      <c r="B4308" s="5" t="s">
        <v>3586</v>
      </c>
      <c r="C4308" s="5" t="s">
        <v>849</v>
      </c>
      <c r="D4308" s="5" t="s">
        <v>3583</v>
      </c>
      <c r="E4308" s="5" t="s">
        <v>3584</v>
      </c>
      <c r="F4308" s="5" t="s">
        <v>851</v>
      </c>
      <c r="G4308" s="5" t="s">
        <v>3588</v>
      </c>
      <c r="H4308" s="51">
        <v>20000</v>
      </c>
      <c r="I4308" s="22">
        <v>1332.95</v>
      </c>
      <c r="J4308" s="22">
        <v>66.650000000000006</v>
      </c>
      <c r="K4308" s="22">
        <v>64.83</v>
      </c>
      <c r="L4308" s="47">
        <v>1000</v>
      </c>
      <c r="M4308" s="22">
        <v>1332.95</v>
      </c>
      <c r="N4308" s="22">
        <v>0</v>
      </c>
    </row>
    <row r="4309" spans="1:14" hidden="1" x14ac:dyDescent="0.25">
      <c r="A4309" s="5" t="s">
        <v>7356</v>
      </c>
      <c r="B4309" s="5" t="s">
        <v>3592</v>
      </c>
      <c r="C4309" s="5" t="s">
        <v>849</v>
      </c>
      <c r="D4309" s="5" t="s">
        <v>3583</v>
      </c>
      <c r="E4309" s="5" t="s">
        <v>3584</v>
      </c>
      <c r="F4309" s="5" t="s">
        <v>853</v>
      </c>
      <c r="G4309" s="5" t="s">
        <v>3588</v>
      </c>
      <c r="H4309" s="51">
        <v>0</v>
      </c>
      <c r="I4309" s="22">
        <v>0</v>
      </c>
      <c r="J4309" s="22">
        <v>47.47</v>
      </c>
      <c r="K4309" s="22">
        <v>51.57</v>
      </c>
      <c r="L4309" s="47">
        <v>1000</v>
      </c>
      <c r="M4309" s="22">
        <v>0</v>
      </c>
      <c r="N4309" s="22">
        <v>0</v>
      </c>
    </row>
    <row r="4310" spans="1:14" hidden="1" x14ac:dyDescent="0.25">
      <c r="A4310" s="5" t="s">
        <v>7357</v>
      </c>
      <c r="B4310" s="5" t="s">
        <v>3586</v>
      </c>
      <c r="C4310" s="5" t="s">
        <v>849</v>
      </c>
      <c r="D4310" s="5" t="s">
        <v>3583</v>
      </c>
      <c r="E4310" s="5" t="s">
        <v>3584</v>
      </c>
      <c r="F4310" s="5" t="s">
        <v>851</v>
      </c>
      <c r="G4310" s="5" t="s">
        <v>3588</v>
      </c>
      <c r="H4310" s="51">
        <v>14000</v>
      </c>
      <c r="I4310" s="22">
        <v>898.15</v>
      </c>
      <c r="J4310" s="22">
        <v>64.150000000000006</v>
      </c>
      <c r="K4310" s="22">
        <v>65.69</v>
      </c>
      <c r="L4310" s="47">
        <v>1000</v>
      </c>
      <c r="M4310" s="22">
        <v>898.15</v>
      </c>
      <c r="N4310" s="22">
        <v>0</v>
      </c>
    </row>
    <row r="4311" spans="1:14" hidden="1" x14ac:dyDescent="0.25">
      <c r="A4311" s="5" t="s">
        <v>7357</v>
      </c>
      <c r="B4311" s="5" t="s">
        <v>3592</v>
      </c>
      <c r="C4311" s="5" t="s">
        <v>849</v>
      </c>
      <c r="D4311" s="5" t="s">
        <v>3583</v>
      </c>
      <c r="E4311" s="5" t="s">
        <v>3584</v>
      </c>
      <c r="F4311" s="5" t="s">
        <v>853</v>
      </c>
      <c r="G4311" s="5" t="s">
        <v>3588</v>
      </c>
      <c r="H4311" s="51">
        <v>0</v>
      </c>
      <c r="I4311" s="22">
        <v>0</v>
      </c>
      <c r="J4311" s="22">
        <v>47.31</v>
      </c>
      <c r="K4311" s="22">
        <v>51.39</v>
      </c>
      <c r="L4311" s="47">
        <v>1000</v>
      </c>
      <c r="M4311" s="22">
        <v>0</v>
      </c>
      <c r="N4311" s="22">
        <v>0</v>
      </c>
    </row>
    <row r="4312" spans="1:14" hidden="1" x14ac:dyDescent="0.25">
      <c r="A4312" s="5" t="s">
        <v>7358</v>
      </c>
      <c r="B4312" s="5" t="s">
        <v>3582</v>
      </c>
      <c r="C4312" s="5" t="s">
        <v>849</v>
      </c>
      <c r="D4312" s="5" t="s">
        <v>3583</v>
      </c>
      <c r="E4312" s="5" t="s">
        <v>3584</v>
      </c>
      <c r="F4312" s="5" t="s">
        <v>853</v>
      </c>
      <c r="G4312" s="5" t="s">
        <v>3588</v>
      </c>
      <c r="H4312" s="51">
        <v>0</v>
      </c>
      <c r="I4312" s="22">
        <v>0</v>
      </c>
      <c r="J4312" s="22">
        <v>175.78</v>
      </c>
      <c r="K4312" s="22">
        <v>185.4</v>
      </c>
      <c r="L4312" s="47">
        <v>1000</v>
      </c>
      <c r="M4312" s="22">
        <v>0</v>
      </c>
      <c r="N4312" s="22">
        <v>0</v>
      </c>
    </row>
    <row r="4313" spans="1:14" hidden="1" x14ac:dyDescent="0.25">
      <c r="A4313" s="5" t="s">
        <v>7359</v>
      </c>
      <c r="B4313" s="5" t="s">
        <v>3592</v>
      </c>
      <c r="C4313" s="5" t="s">
        <v>849</v>
      </c>
      <c r="D4313" s="5" t="s">
        <v>3583</v>
      </c>
      <c r="E4313" s="5" t="s">
        <v>3584</v>
      </c>
      <c r="F4313" s="5" t="s">
        <v>853</v>
      </c>
      <c r="G4313" s="5" t="s">
        <v>3588</v>
      </c>
      <c r="H4313" s="51">
        <v>0</v>
      </c>
      <c r="I4313" s="22">
        <v>0</v>
      </c>
      <c r="J4313" s="22">
        <v>63.09</v>
      </c>
      <c r="K4313" s="22">
        <v>68.569999999999993</v>
      </c>
      <c r="L4313" s="47">
        <v>1000</v>
      </c>
      <c r="M4313" s="22">
        <v>0</v>
      </c>
      <c r="N4313" s="22">
        <v>0</v>
      </c>
    </row>
    <row r="4314" spans="1:14" x14ac:dyDescent="0.25">
      <c r="A4314" s="5" t="s">
        <v>7360</v>
      </c>
      <c r="B4314" s="5" t="s">
        <v>3590</v>
      </c>
      <c r="C4314" s="5" t="s">
        <v>849</v>
      </c>
      <c r="D4314" s="5" t="s">
        <v>3583</v>
      </c>
      <c r="E4314" s="5" t="s">
        <v>3584</v>
      </c>
      <c r="F4314" s="5" t="s">
        <v>851</v>
      </c>
      <c r="G4314" s="5" t="s">
        <v>3588</v>
      </c>
      <c r="H4314" s="51">
        <v>0</v>
      </c>
      <c r="I4314" s="22">
        <v>0</v>
      </c>
      <c r="J4314" s="22">
        <v>63.36</v>
      </c>
      <c r="K4314" s="22">
        <v>63.9</v>
      </c>
      <c r="L4314" s="47">
        <v>1000</v>
      </c>
      <c r="M4314" s="22">
        <v>0</v>
      </c>
      <c r="N4314" s="22">
        <v>0</v>
      </c>
    </row>
    <row r="4315" spans="1:14" hidden="1" x14ac:dyDescent="0.25">
      <c r="A4315" s="5" t="s">
        <v>7360</v>
      </c>
      <c r="B4315" s="5" t="s">
        <v>3592</v>
      </c>
      <c r="C4315" s="5" t="s">
        <v>849</v>
      </c>
      <c r="D4315" s="5" t="s">
        <v>3583</v>
      </c>
      <c r="E4315" s="5" t="s">
        <v>3584</v>
      </c>
      <c r="F4315" s="5" t="s">
        <v>853</v>
      </c>
      <c r="G4315" s="5" t="s">
        <v>3588</v>
      </c>
      <c r="H4315" s="51">
        <v>0</v>
      </c>
      <c r="I4315" s="22">
        <v>0</v>
      </c>
      <c r="J4315" s="22">
        <v>63.08</v>
      </c>
      <c r="K4315" s="22">
        <v>68.58</v>
      </c>
      <c r="L4315" s="47">
        <v>1000</v>
      </c>
      <c r="M4315" s="22">
        <v>0</v>
      </c>
      <c r="N4315" s="22">
        <v>0</v>
      </c>
    </row>
    <row r="4316" spans="1:14" x14ac:dyDescent="0.25">
      <c r="A4316" s="5" t="s">
        <v>7361</v>
      </c>
      <c r="B4316" s="5" t="s">
        <v>3590</v>
      </c>
      <c r="C4316" s="5" t="s">
        <v>849</v>
      </c>
      <c r="D4316" s="5" t="s">
        <v>3583</v>
      </c>
      <c r="E4316" s="5" t="s">
        <v>3584</v>
      </c>
      <c r="F4316" s="5" t="s">
        <v>851</v>
      </c>
      <c r="G4316" s="5" t="s">
        <v>3588</v>
      </c>
      <c r="H4316" s="51">
        <v>1000</v>
      </c>
      <c r="I4316" s="22">
        <v>63.08</v>
      </c>
      <c r="J4316" s="22">
        <v>63.08</v>
      </c>
      <c r="K4316" s="22">
        <v>63.62</v>
      </c>
      <c r="L4316" s="47">
        <v>1000</v>
      </c>
      <c r="M4316" s="22">
        <v>63.08</v>
      </c>
      <c r="N4316" s="22">
        <v>0</v>
      </c>
    </row>
    <row r="4317" spans="1:14" hidden="1" x14ac:dyDescent="0.25">
      <c r="A4317" s="5" t="s">
        <v>7361</v>
      </c>
      <c r="B4317" s="5" t="s">
        <v>3592</v>
      </c>
      <c r="C4317" s="5" t="s">
        <v>849</v>
      </c>
      <c r="D4317" s="5" t="s">
        <v>3583</v>
      </c>
      <c r="E4317" s="5" t="s">
        <v>3584</v>
      </c>
      <c r="F4317" s="5" t="s">
        <v>853</v>
      </c>
      <c r="G4317" s="5" t="s">
        <v>3588</v>
      </c>
      <c r="H4317" s="51">
        <v>0</v>
      </c>
      <c r="I4317" s="22">
        <v>0</v>
      </c>
      <c r="J4317" s="22">
        <v>63.17</v>
      </c>
      <c r="K4317" s="22">
        <v>68.45</v>
      </c>
      <c r="L4317" s="47">
        <v>1000</v>
      </c>
      <c r="M4317" s="22">
        <v>0</v>
      </c>
      <c r="N4317" s="22">
        <v>0</v>
      </c>
    </row>
    <row r="4318" spans="1:14" hidden="1" x14ac:dyDescent="0.25">
      <c r="A4318" s="5" t="s">
        <v>7362</v>
      </c>
      <c r="B4318" s="5" t="s">
        <v>3592</v>
      </c>
      <c r="C4318" s="5" t="s">
        <v>849</v>
      </c>
      <c r="D4318" s="5" t="s">
        <v>3583</v>
      </c>
      <c r="E4318" s="5" t="s">
        <v>3584</v>
      </c>
      <c r="F4318" s="5" t="s">
        <v>853</v>
      </c>
      <c r="G4318" s="5" t="s">
        <v>3588</v>
      </c>
      <c r="H4318" s="51">
        <v>0</v>
      </c>
      <c r="I4318" s="22">
        <v>0</v>
      </c>
      <c r="J4318" s="22">
        <v>63.14</v>
      </c>
      <c r="K4318" s="22">
        <v>66.59</v>
      </c>
      <c r="L4318" s="47">
        <v>1000</v>
      </c>
      <c r="M4318" s="22">
        <v>0</v>
      </c>
      <c r="N4318" s="22">
        <v>0</v>
      </c>
    </row>
    <row r="4319" spans="1:14" x14ac:dyDescent="0.25">
      <c r="A4319" s="5" t="s">
        <v>7363</v>
      </c>
      <c r="B4319" s="5" t="s">
        <v>3590</v>
      </c>
      <c r="C4319" s="5" t="s">
        <v>849</v>
      </c>
      <c r="D4319" s="5" t="s">
        <v>3583</v>
      </c>
      <c r="E4319" s="5" t="s">
        <v>3584</v>
      </c>
      <c r="F4319" s="5" t="s">
        <v>853</v>
      </c>
      <c r="G4319" s="5" t="s">
        <v>3588</v>
      </c>
      <c r="H4319" s="51">
        <v>0</v>
      </c>
      <c r="I4319" s="22">
        <v>0</v>
      </c>
      <c r="J4319" s="22">
        <v>62.67</v>
      </c>
      <c r="K4319" s="22">
        <v>64.17</v>
      </c>
      <c r="L4319" s="47">
        <v>1000</v>
      </c>
      <c r="M4319" s="22">
        <v>0</v>
      </c>
      <c r="N4319" s="22">
        <v>0</v>
      </c>
    </row>
    <row r="4320" spans="1:14" hidden="1" x14ac:dyDescent="0.25">
      <c r="A4320" s="5" t="s">
        <v>7363</v>
      </c>
      <c r="B4320" s="5" t="s">
        <v>3592</v>
      </c>
      <c r="C4320" s="5" t="s">
        <v>849</v>
      </c>
      <c r="D4320" s="5" t="s">
        <v>3583</v>
      </c>
      <c r="E4320" s="5" t="s">
        <v>3584</v>
      </c>
      <c r="F4320" s="5" t="s">
        <v>853</v>
      </c>
      <c r="G4320" s="5" t="s">
        <v>3588</v>
      </c>
      <c r="H4320" s="51">
        <v>0</v>
      </c>
      <c r="I4320" s="22">
        <v>0</v>
      </c>
      <c r="J4320" s="22">
        <v>62.95</v>
      </c>
      <c r="K4320" s="22">
        <v>64.459999999999994</v>
      </c>
      <c r="L4320" s="47">
        <v>1000</v>
      </c>
      <c r="M4320" s="22">
        <v>0</v>
      </c>
      <c r="N4320" s="22">
        <v>0</v>
      </c>
    </row>
    <row r="4321" spans="1:14" hidden="1" x14ac:dyDescent="0.25">
      <c r="A4321" s="5" t="s">
        <v>7364</v>
      </c>
      <c r="B4321" s="5" t="s">
        <v>3592</v>
      </c>
      <c r="C4321" s="5" t="s">
        <v>849</v>
      </c>
      <c r="D4321" s="5" t="s">
        <v>3583</v>
      </c>
      <c r="E4321" s="5" t="s">
        <v>3584</v>
      </c>
      <c r="F4321" s="5" t="s">
        <v>853</v>
      </c>
      <c r="G4321" s="5" t="s">
        <v>3588</v>
      </c>
      <c r="H4321" s="51">
        <v>0</v>
      </c>
      <c r="I4321" s="22">
        <v>0</v>
      </c>
      <c r="J4321" s="22">
        <v>63.06</v>
      </c>
      <c r="K4321" s="22">
        <v>68.56</v>
      </c>
      <c r="L4321" s="47">
        <v>1000</v>
      </c>
      <c r="M4321" s="22">
        <v>0</v>
      </c>
      <c r="N4321" s="22">
        <v>0</v>
      </c>
    </row>
    <row r="4322" spans="1:14" x14ac:dyDescent="0.25">
      <c r="A4322" s="5" t="s">
        <v>7365</v>
      </c>
      <c r="B4322" s="5" t="s">
        <v>3590</v>
      </c>
      <c r="C4322" s="5" t="s">
        <v>849</v>
      </c>
      <c r="D4322" s="5" t="s">
        <v>3583</v>
      </c>
      <c r="E4322" s="5" t="s">
        <v>3584</v>
      </c>
      <c r="F4322" s="5" t="s">
        <v>851</v>
      </c>
      <c r="G4322" s="5" t="s">
        <v>3588</v>
      </c>
      <c r="H4322" s="51">
        <v>0</v>
      </c>
      <c r="I4322" s="22">
        <v>0</v>
      </c>
      <c r="J4322" s="22">
        <v>63.27</v>
      </c>
      <c r="K4322" s="22">
        <v>63.81</v>
      </c>
      <c r="L4322" s="47">
        <v>1000</v>
      </c>
      <c r="M4322" s="22">
        <v>0</v>
      </c>
      <c r="N4322" s="22">
        <v>0</v>
      </c>
    </row>
    <row r="4323" spans="1:14" hidden="1" x14ac:dyDescent="0.25">
      <c r="A4323" s="5" t="s">
        <v>7365</v>
      </c>
      <c r="B4323" s="5" t="s">
        <v>3592</v>
      </c>
      <c r="C4323" s="5" t="s">
        <v>849</v>
      </c>
      <c r="D4323" s="5" t="s">
        <v>3583</v>
      </c>
      <c r="E4323" s="5" t="s">
        <v>3584</v>
      </c>
      <c r="F4323" s="5" t="s">
        <v>853</v>
      </c>
      <c r="G4323" s="5" t="s">
        <v>3588</v>
      </c>
      <c r="H4323" s="51">
        <v>0</v>
      </c>
      <c r="I4323" s="22">
        <v>0</v>
      </c>
      <c r="J4323" s="22">
        <v>63.07</v>
      </c>
      <c r="K4323" s="22">
        <v>68.569999999999993</v>
      </c>
      <c r="L4323" s="47">
        <v>1000</v>
      </c>
      <c r="M4323" s="22">
        <v>0</v>
      </c>
      <c r="N4323" s="22">
        <v>0</v>
      </c>
    </row>
    <row r="4324" spans="1:14" hidden="1" x14ac:dyDescent="0.25">
      <c r="A4324" s="5" t="s">
        <v>7366</v>
      </c>
      <c r="B4324" s="5" t="s">
        <v>3592</v>
      </c>
      <c r="C4324" s="5" t="s">
        <v>849</v>
      </c>
      <c r="D4324" s="5" t="s">
        <v>3583</v>
      </c>
      <c r="E4324" s="5" t="s">
        <v>3584</v>
      </c>
      <c r="F4324" s="5" t="s">
        <v>853</v>
      </c>
      <c r="G4324" s="5" t="s">
        <v>3588</v>
      </c>
      <c r="H4324" s="51">
        <v>0</v>
      </c>
      <c r="I4324" s="22">
        <v>0</v>
      </c>
      <c r="J4324" s="22">
        <v>63.09</v>
      </c>
      <c r="K4324" s="22">
        <v>68.569999999999993</v>
      </c>
      <c r="L4324" s="47">
        <v>1000</v>
      </c>
      <c r="M4324" s="22">
        <v>0</v>
      </c>
      <c r="N4324" s="22">
        <v>0</v>
      </c>
    </row>
    <row r="4325" spans="1:14" hidden="1" x14ac:dyDescent="0.25">
      <c r="A4325" s="5" t="s">
        <v>7367</v>
      </c>
      <c r="B4325" s="5" t="s">
        <v>3592</v>
      </c>
      <c r="C4325" s="5" t="s">
        <v>849</v>
      </c>
      <c r="D4325" s="5" t="s">
        <v>3583</v>
      </c>
      <c r="E4325" s="5" t="s">
        <v>3584</v>
      </c>
      <c r="F4325" s="5" t="s">
        <v>853</v>
      </c>
      <c r="G4325" s="5" t="s">
        <v>3588</v>
      </c>
      <c r="H4325" s="51">
        <v>0</v>
      </c>
      <c r="I4325" s="22">
        <v>0</v>
      </c>
      <c r="J4325" s="22">
        <v>63.14</v>
      </c>
      <c r="K4325" s="22">
        <v>66.59</v>
      </c>
      <c r="L4325" s="47">
        <v>1000</v>
      </c>
      <c r="M4325" s="22">
        <v>0</v>
      </c>
      <c r="N4325" s="22">
        <v>0</v>
      </c>
    </row>
    <row r="4326" spans="1:14" x14ac:dyDescent="0.25">
      <c r="A4326" s="5" t="s">
        <v>7368</v>
      </c>
      <c r="B4326" s="5" t="s">
        <v>3590</v>
      </c>
      <c r="C4326" s="5" t="s">
        <v>849</v>
      </c>
      <c r="D4326" s="5" t="s">
        <v>3583</v>
      </c>
      <c r="E4326" s="5" t="s">
        <v>3584</v>
      </c>
      <c r="F4326" s="5" t="s">
        <v>853</v>
      </c>
      <c r="G4326" s="5" t="s">
        <v>3588</v>
      </c>
      <c r="H4326" s="51">
        <v>0</v>
      </c>
      <c r="I4326" s="22">
        <v>0</v>
      </c>
      <c r="J4326" s="22">
        <v>63.17</v>
      </c>
      <c r="K4326" s="22">
        <v>64.69</v>
      </c>
      <c r="L4326" s="47">
        <v>1000</v>
      </c>
      <c r="M4326" s="22">
        <v>0</v>
      </c>
      <c r="N4326" s="22">
        <v>0</v>
      </c>
    </row>
    <row r="4327" spans="1:14" hidden="1" x14ac:dyDescent="0.25">
      <c r="A4327" s="5" t="s">
        <v>7368</v>
      </c>
      <c r="B4327" s="5" t="s">
        <v>3592</v>
      </c>
      <c r="C4327" s="5" t="s">
        <v>849</v>
      </c>
      <c r="D4327" s="5" t="s">
        <v>3583</v>
      </c>
      <c r="E4327" s="5" t="s">
        <v>3584</v>
      </c>
      <c r="F4327" s="5" t="s">
        <v>853</v>
      </c>
      <c r="G4327" s="5" t="s">
        <v>3588</v>
      </c>
      <c r="H4327" s="51">
        <v>0</v>
      </c>
      <c r="I4327" s="22">
        <v>0</v>
      </c>
      <c r="J4327" s="22">
        <v>63.15</v>
      </c>
      <c r="K4327" s="22">
        <v>66.599999999999994</v>
      </c>
      <c r="L4327" s="47">
        <v>1000</v>
      </c>
      <c r="M4327" s="22">
        <v>0</v>
      </c>
      <c r="N4327" s="22">
        <v>0</v>
      </c>
    </row>
    <row r="4328" spans="1:14" x14ac:dyDescent="0.25">
      <c r="A4328" s="5" t="s">
        <v>7369</v>
      </c>
      <c r="B4328" s="5" t="s">
        <v>3590</v>
      </c>
      <c r="C4328" s="5" t="s">
        <v>849</v>
      </c>
      <c r="D4328" s="5" t="s">
        <v>3583</v>
      </c>
      <c r="E4328" s="5" t="s">
        <v>3584</v>
      </c>
      <c r="F4328" s="5" t="s">
        <v>853</v>
      </c>
      <c r="G4328" s="5" t="s">
        <v>3588</v>
      </c>
      <c r="H4328" s="51">
        <v>0</v>
      </c>
      <c r="I4328" s="22">
        <v>0</v>
      </c>
      <c r="J4328" s="22">
        <v>0</v>
      </c>
      <c r="K4328" s="22">
        <v>51.75</v>
      </c>
      <c r="L4328" s="47">
        <v>1000</v>
      </c>
      <c r="M4328" s="22">
        <v>0</v>
      </c>
      <c r="N4328" s="22">
        <v>0</v>
      </c>
    </row>
    <row r="4329" spans="1:14" hidden="1" x14ac:dyDescent="0.25">
      <c r="A4329" s="5" t="s">
        <v>7369</v>
      </c>
      <c r="B4329" s="5" t="s">
        <v>3592</v>
      </c>
      <c r="C4329" s="5" t="s">
        <v>849</v>
      </c>
      <c r="D4329" s="5" t="s">
        <v>3583</v>
      </c>
      <c r="E4329" s="5" t="s">
        <v>3584</v>
      </c>
      <c r="F4329" s="5" t="s">
        <v>853</v>
      </c>
      <c r="G4329" s="5" t="s">
        <v>3588</v>
      </c>
      <c r="H4329" s="51">
        <v>0</v>
      </c>
      <c r="I4329" s="22">
        <v>0</v>
      </c>
      <c r="J4329" s="22">
        <v>56.4</v>
      </c>
      <c r="K4329" s="22">
        <v>59.48</v>
      </c>
      <c r="L4329" s="47">
        <v>1000</v>
      </c>
      <c r="M4329" s="22">
        <v>0</v>
      </c>
      <c r="N4329" s="22">
        <v>0</v>
      </c>
    </row>
    <row r="4330" spans="1:14" hidden="1" x14ac:dyDescent="0.25">
      <c r="A4330" s="5" t="s">
        <v>7370</v>
      </c>
      <c r="B4330" s="5" t="s">
        <v>3592</v>
      </c>
      <c r="C4330" s="5" t="s">
        <v>849</v>
      </c>
      <c r="D4330" s="5" t="s">
        <v>3583</v>
      </c>
      <c r="E4330" s="5" t="s">
        <v>3584</v>
      </c>
      <c r="F4330" s="5" t="s">
        <v>853</v>
      </c>
      <c r="G4330" s="5" t="s">
        <v>3588</v>
      </c>
      <c r="H4330" s="51">
        <v>0</v>
      </c>
      <c r="I4330" s="22">
        <v>0</v>
      </c>
      <c r="J4330" s="22">
        <v>57.33</v>
      </c>
      <c r="K4330" s="22">
        <v>62.28</v>
      </c>
      <c r="L4330" s="47">
        <v>1000</v>
      </c>
      <c r="M4330" s="22">
        <v>0</v>
      </c>
      <c r="N4330" s="22">
        <v>0</v>
      </c>
    </row>
    <row r="4331" spans="1:14" hidden="1" x14ac:dyDescent="0.25">
      <c r="A4331" s="5" t="s">
        <v>7371</v>
      </c>
      <c r="B4331" s="5" t="s">
        <v>3592</v>
      </c>
      <c r="C4331" s="5" t="s">
        <v>849</v>
      </c>
      <c r="D4331" s="5" t="s">
        <v>3583</v>
      </c>
      <c r="E4331" s="5" t="s">
        <v>3584</v>
      </c>
      <c r="F4331" s="5" t="s">
        <v>853</v>
      </c>
      <c r="G4331" s="5" t="s">
        <v>3588</v>
      </c>
      <c r="H4331" s="51">
        <v>0</v>
      </c>
      <c r="I4331" s="22">
        <v>0</v>
      </c>
      <c r="J4331" s="22">
        <v>63.12</v>
      </c>
      <c r="K4331" s="22">
        <v>68.540000000000006</v>
      </c>
      <c r="L4331" s="47">
        <v>1000</v>
      </c>
      <c r="M4331" s="22">
        <v>0</v>
      </c>
      <c r="N4331" s="22">
        <v>0</v>
      </c>
    </row>
    <row r="4332" spans="1:14" x14ac:dyDescent="0.25">
      <c r="A4332" s="5" t="s">
        <v>7372</v>
      </c>
      <c r="B4332" s="5" t="s">
        <v>3590</v>
      </c>
      <c r="C4332" s="5" t="s">
        <v>849</v>
      </c>
      <c r="D4332" s="5" t="s">
        <v>3583</v>
      </c>
      <c r="E4332" s="5" t="s">
        <v>3584</v>
      </c>
      <c r="F4332" s="5" t="s">
        <v>851</v>
      </c>
      <c r="G4332" s="5" t="s">
        <v>3588</v>
      </c>
      <c r="H4332" s="51">
        <v>0</v>
      </c>
      <c r="I4332" s="22">
        <v>0</v>
      </c>
      <c r="J4332" s="22">
        <v>62.87</v>
      </c>
      <c r="K4332" s="22">
        <v>63.41</v>
      </c>
      <c r="L4332" s="47">
        <v>1000</v>
      </c>
      <c r="M4332" s="22">
        <v>0</v>
      </c>
      <c r="N4332" s="22">
        <v>0</v>
      </c>
    </row>
    <row r="4333" spans="1:14" hidden="1" x14ac:dyDescent="0.25">
      <c r="A4333" s="5" t="s">
        <v>7372</v>
      </c>
      <c r="B4333" s="5" t="s">
        <v>3592</v>
      </c>
      <c r="C4333" s="5" t="s">
        <v>849</v>
      </c>
      <c r="D4333" s="5" t="s">
        <v>3583</v>
      </c>
      <c r="E4333" s="5" t="s">
        <v>3584</v>
      </c>
      <c r="F4333" s="5" t="s">
        <v>853</v>
      </c>
      <c r="G4333" s="5" t="s">
        <v>3588</v>
      </c>
      <c r="H4333" s="51">
        <v>0</v>
      </c>
      <c r="I4333" s="22">
        <v>0</v>
      </c>
      <c r="J4333" s="22">
        <v>63.11</v>
      </c>
      <c r="K4333" s="22">
        <v>66.56</v>
      </c>
      <c r="L4333" s="47">
        <v>1000</v>
      </c>
      <c r="M4333" s="22">
        <v>0</v>
      </c>
      <c r="N4333" s="22">
        <v>0</v>
      </c>
    </row>
    <row r="4334" spans="1:14" hidden="1" x14ac:dyDescent="0.25">
      <c r="A4334" s="5" t="s">
        <v>7373</v>
      </c>
      <c r="B4334" s="5" t="s">
        <v>3582</v>
      </c>
      <c r="C4334" s="5" t="s">
        <v>849</v>
      </c>
      <c r="D4334" s="5" t="s">
        <v>3583</v>
      </c>
      <c r="E4334" s="5" t="s">
        <v>3584</v>
      </c>
      <c r="F4334" s="5" t="s">
        <v>853</v>
      </c>
      <c r="G4334" s="5" t="s">
        <v>3588</v>
      </c>
      <c r="H4334" s="51">
        <v>0</v>
      </c>
      <c r="I4334" s="22">
        <v>0</v>
      </c>
      <c r="J4334" s="22">
        <v>87.69</v>
      </c>
      <c r="K4334" s="22">
        <v>92.49</v>
      </c>
      <c r="L4334" s="47">
        <v>1000</v>
      </c>
      <c r="M4334" s="22">
        <v>0</v>
      </c>
      <c r="N4334" s="22">
        <v>0</v>
      </c>
    </row>
    <row r="4335" spans="1:14" hidden="1" x14ac:dyDescent="0.25">
      <c r="A4335" s="5" t="s">
        <v>7374</v>
      </c>
      <c r="B4335" s="5" t="s">
        <v>3582</v>
      </c>
      <c r="C4335" s="5" t="s">
        <v>849</v>
      </c>
      <c r="D4335" s="5" t="s">
        <v>3583</v>
      </c>
      <c r="E4335" s="5" t="s">
        <v>3584</v>
      </c>
      <c r="F4335" s="5" t="s">
        <v>853</v>
      </c>
      <c r="G4335" s="5" t="s">
        <v>3588</v>
      </c>
      <c r="H4335" s="51">
        <v>0</v>
      </c>
      <c r="I4335" s="22">
        <v>0</v>
      </c>
      <c r="J4335" s="22">
        <v>88.94</v>
      </c>
      <c r="K4335" s="22">
        <v>93.81</v>
      </c>
      <c r="L4335" s="47">
        <v>1000</v>
      </c>
      <c r="M4335" s="22">
        <v>0</v>
      </c>
      <c r="N4335" s="22">
        <v>0</v>
      </c>
    </row>
    <row r="4336" spans="1:14" hidden="1" x14ac:dyDescent="0.25">
      <c r="A4336" s="5" t="s">
        <v>7375</v>
      </c>
      <c r="B4336" s="5" t="s">
        <v>3582</v>
      </c>
      <c r="C4336" s="5" t="s">
        <v>849</v>
      </c>
      <c r="D4336" s="5" t="s">
        <v>3583</v>
      </c>
      <c r="E4336" s="5" t="s">
        <v>3584</v>
      </c>
      <c r="F4336" s="5" t="s">
        <v>853</v>
      </c>
      <c r="G4336" s="5" t="s">
        <v>3588</v>
      </c>
      <c r="H4336" s="51">
        <v>0</v>
      </c>
      <c r="I4336" s="22">
        <v>0</v>
      </c>
      <c r="J4336" s="22">
        <v>89.07</v>
      </c>
      <c r="K4336" s="22">
        <v>93.94</v>
      </c>
      <c r="L4336" s="47">
        <v>1000</v>
      </c>
      <c r="M4336" s="22">
        <v>0</v>
      </c>
      <c r="N4336" s="22">
        <v>0</v>
      </c>
    </row>
    <row r="4337" spans="1:14" hidden="1" x14ac:dyDescent="0.25">
      <c r="A4337" s="5" t="s">
        <v>7376</v>
      </c>
      <c r="B4337" s="5" t="s">
        <v>3582</v>
      </c>
      <c r="C4337" s="5" t="s">
        <v>849</v>
      </c>
      <c r="D4337" s="5" t="s">
        <v>3583</v>
      </c>
      <c r="E4337" s="5" t="s">
        <v>3584</v>
      </c>
      <c r="F4337" s="5" t="s">
        <v>853</v>
      </c>
      <c r="G4337" s="5" t="s">
        <v>3588</v>
      </c>
      <c r="H4337" s="51">
        <v>0</v>
      </c>
      <c r="I4337" s="22">
        <v>0</v>
      </c>
      <c r="J4337" s="22">
        <v>80.59</v>
      </c>
      <c r="K4337" s="22">
        <v>85</v>
      </c>
      <c r="L4337" s="47">
        <v>1000</v>
      </c>
      <c r="M4337" s="22">
        <v>0</v>
      </c>
      <c r="N4337" s="22">
        <v>0</v>
      </c>
    </row>
    <row r="4338" spans="1:14" hidden="1" x14ac:dyDescent="0.25">
      <c r="A4338" s="5" t="s">
        <v>7376</v>
      </c>
      <c r="B4338" s="5" t="s">
        <v>3586</v>
      </c>
      <c r="C4338" s="5" t="s">
        <v>849</v>
      </c>
      <c r="D4338" s="5" t="s">
        <v>3583</v>
      </c>
      <c r="E4338" s="5" t="s">
        <v>3584</v>
      </c>
      <c r="F4338" s="5" t="s">
        <v>853</v>
      </c>
      <c r="G4338" s="5" t="s">
        <v>3588</v>
      </c>
      <c r="H4338" s="51">
        <v>0</v>
      </c>
      <c r="I4338" s="22">
        <v>0</v>
      </c>
      <c r="J4338" s="22">
        <v>0</v>
      </c>
      <c r="K4338" s="22">
        <v>71.7</v>
      </c>
      <c r="L4338" s="47">
        <v>1000</v>
      </c>
      <c r="M4338" s="22">
        <v>0</v>
      </c>
      <c r="N4338" s="22">
        <v>0</v>
      </c>
    </row>
    <row r="4339" spans="1:14" hidden="1" x14ac:dyDescent="0.25">
      <c r="A4339" s="5" t="s">
        <v>7377</v>
      </c>
      <c r="B4339" s="5" t="s">
        <v>3582</v>
      </c>
      <c r="C4339" s="5" t="s">
        <v>849</v>
      </c>
      <c r="D4339" s="5" t="s">
        <v>3583</v>
      </c>
      <c r="E4339" s="5" t="s">
        <v>3584</v>
      </c>
      <c r="F4339" s="5" t="s">
        <v>853</v>
      </c>
      <c r="G4339" s="5" t="s">
        <v>3588</v>
      </c>
      <c r="H4339" s="51">
        <v>0</v>
      </c>
      <c r="I4339" s="22">
        <v>0</v>
      </c>
      <c r="J4339" s="22">
        <v>88.99</v>
      </c>
      <c r="K4339" s="22">
        <v>96.68</v>
      </c>
      <c r="L4339" s="47">
        <v>1000</v>
      </c>
      <c r="M4339" s="22">
        <v>0</v>
      </c>
      <c r="N4339" s="22">
        <v>0</v>
      </c>
    </row>
    <row r="4340" spans="1:14" hidden="1" x14ac:dyDescent="0.25">
      <c r="A4340" s="5" t="s">
        <v>7377</v>
      </c>
      <c r="B4340" s="5" t="s">
        <v>3586</v>
      </c>
      <c r="C4340" s="5" t="s">
        <v>849</v>
      </c>
      <c r="D4340" s="5" t="s">
        <v>3583</v>
      </c>
      <c r="E4340" s="5" t="s">
        <v>3584</v>
      </c>
      <c r="F4340" s="5" t="s">
        <v>853</v>
      </c>
      <c r="G4340" s="5" t="s">
        <v>3588</v>
      </c>
      <c r="H4340" s="51">
        <v>0</v>
      </c>
      <c r="I4340" s="22">
        <v>0</v>
      </c>
      <c r="J4340" s="22">
        <v>91.09</v>
      </c>
      <c r="K4340" s="22">
        <v>98.95</v>
      </c>
      <c r="L4340" s="47">
        <v>1000</v>
      </c>
      <c r="M4340" s="22">
        <v>0</v>
      </c>
      <c r="N4340" s="22">
        <v>0</v>
      </c>
    </row>
    <row r="4341" spans="1:14" hidden="1" x14ac:dyDescent="0.25">
      <c r="A4341" s="5" t="s">
        <v>7378</v>
      </c>
      <c r="B4341" s="5" t="s">
        <v>3582</v>
      </c>
      <c r="C4341" s="5" t="s">
        <v>849</v>
      </c>
      <c r="D4341" s="5" t="s">
        <v>3583</v>
      </c>
      <c r="E4341" s="5" t="s">
        <v>3584</v>
      </c>
      <c r="F4341" s="5" t="s">
        <v>853</v>
      </c>
      <c r="G4341" s="5" t="s">
        <v>3588</v>
      </c>
      <c r="H4341" s="51">
        <v>0</v>
      </c>
      <c r="I4341" s="22">
        <v>0</v>
      </c>
      <c r="J4341" s="22">
        <v>88.85</v>
      </c>
      <c r="K4341" s="22">
        <v>96.53</v>
      </c>
      <c r="L4341" s="47">
        <v>1000</v>
      </c>
      <c r="M4341" s="22">
        <v>0</v>
      </c>
      <c r="N4341" s="22">
        <v>0</v>
      </c>
    </row>
    <row r="4342" spans="1:14" hidden="1" x14ac:dyDescent="0.25">
      <c r="A4342" s="5" t="s">
        <v>7378</v>
      </c>
      <c r="B4342" s="5" t="s">
        <v>3586</v>
      </c>
      <c r="C4342" s="5" t="s">
        <v>849</v>
      </c>
      <c r="D4342" s="5" t="s">
        <v>3583</v>
      </c>
      <c r="E4342" s="5" t="s">
        <v>3584</v>
      </c>
      <c r="F4342" s="5" t="s">
        <v>853</v>
      </c>
      <c r="G4342" s="5" t="s">
        <v>3588</v>
      </c>
      <c r="H4342" s="51">
        <v>0</v>
      </c>
      <c r="I4342" s="22">
        <v>0</v>
      </c>
      <c r="J4342" s="22">
        <v>83.76</v>
      </c>
      <c r="K4342" s="22">
        <v>90.99</v>
      </c>
      <c r="L4342" s="47">
        <v>1000</v>
      </c>
      <c r="M4342" s="22">
        <v>0</v>
      </c>
      <c r="N4342" s="22">
        <v>0</v>
      </c>
    </row>
    <row r="4343" spans="1:14" hidden="1" x14ac:dyDescent="0.25">
      <c r="A4343" s="5" t="s">
        <v>7379</v>
      </c>
      <c r="B4343" s="5" t="s">
        <v>3582</v>
      </c>
      <c r="C4343" s="5" t="s">
        <v>849</v>
      </c>
      <c r="D4343" s="5" t="s">
        <v>3583</v>
      </c>
      <c r="E4343" s="5" t="s">
        <v>3584</v>
      </c>
      <c r="F4343" s="5" t="s">
        <v>853</v>
      </c>
      <c r="G4343" s="5" t="s">
        <v>3588</v>
      </c>
      <c r="H4343" s="51">
        <v>0</v>
      </c>
      <c r="I4343" s="22">
        <v>0</v>
      </c>
      <c r="J4343" s="22">
        <v>87.26</v>
      </c>
      <c r="K4343" s="22">
        <v>94.8</v>
      </c>
      <c r="L4343" s="47">
        <v>1000</v>
      </c>
      <c r="M4343" s="22">
        <v>0</v>
      </c>
      <c r="N4343" s="22">
        <v>0</v>
      </c>
    </row>
    <row r="4344" spans="1:14" hidden="1" x14ac:dyDescent="0.25">
      <c r="A4344" s="5" t="s">
        <v>7379</v>
      </c>
      <c r="B4344" s="5" t="s">
        <v>3586</v>
      </c>
      <c r="C4344" s="5" t="s">
        <v>849</v>
      </c>
      <c r="D4344" s="5" t="s">
        <v>3583</v>
      </c>
      <c r="E4344" s="5" t="s">
        <v>3584</v>
      </c>
      <c r="F4344" s="5" t="s">
        <v>853</v>
      </c>
      <c r="G4344" s="5" t="s">
        <v>3588</v>
      </c>
      <c r="H4344" s="51">
        <v>0</v>
      </c>
      <c r="I4344" s="22">
        <v>0</v>
      </c>
      <c r="J4344" s="22">
        <v>90.13</v>
      </c>
      <c r="K4344" s="22">
        <v>97.9</v>
      </c>
      <c r="L4344" s="47">
        <v>1000</v>
      </c>
      <c r="M4344" s="22">
        <v>0</v>
      </c>
      <c r="N4344" s="22">
        <v>0</v>
      </c>
    </row>
    <row r="4345" spans="1:14" hidden="1" x14ac:dyDescent="0.25">
      <c r="A4345" s="5" t="s">
        <v>7380</v>
      </c>
      <c r="B4345" s="5" t="s">
        <v>3582</v>
      </c>
      <c r="C4345" s="5" t="s">
        <v>849</v>
      </c>
      <c r="D4345" s="5" t="s">
        <v>3583</v>
      </c>
      <c r="E4345" s="5" t="s">
        <v>3584</v>
      </c>
      <c r="F4345" s="5" t="s">
        <v>853</v>
      </c>
      <c r="G4345" s="5" t="s">
        <v>3588</v>
      </c>
      <c r="H4345" s="51">
        <v>0</v>
      </c>
      <c r="I4345" s="22">
        <v>0</v>
      </c>
      <c r="J4345" s="22">
        <v>87.17</v>
      </c>
      <c r="K4345" s="22">
        <v>94.7</v>
      </c>
      <c r="L4345" s="47">
        <v>1000</v>
      </c>
      <c r="M4345" s="22">
        <v>0</v>
      </c>
      <c r="N4345" s="22">
        <v>0</v>
      </c>
    </row>
    <row r="4346" spans="1:14" hidden="1" x14ac:dyDescent="0.25">
      <c r="A4346" s="5" t="s">
        <v>7380</v>
      </c>
      <c r="B4346" s="5" t="s">
        <v>3586</v>
      </c>
      <c r="C4346" s="5" t="s">
        <v>849</v>
      </c>
      <c r="D4346" s="5" t="s">
        <v>3583</v>
      </c>
      <c r="E4346" s="5" t="s">
        <v>3584</v>
      </c>
      <c r="F4346" s="5" t="s">
        <v>853</v>
      </c>
      <c r="G4346" s="5" t="s">
        <v>3588</v>
      </c>
      <c r="H4346" s="51">
        <v>0</v>
      </c>
      <c r="I4346" s="22">
        <v>0</v>
      </c>
      <c r="J4346" s="22">
        <v>90.63</v>
      </c>
      <c r="K4346" s="22">
        <v>98.46</v>
      </c>
      <c r="L4346" s="47">
        <v>1000</v>
      </c>
      <c r="M4346" s="22">
        <v>0</v>
      </c>
      <c r="N4346" s="22">
        <v>0</v>
      </c>
    </row>
    <row r="4347" spans="1:14" hidden="1" x14ac:dyDescent="0.25">
      <c r="A4347" s="5" t="s">
        <v>7381</v>
      </c>
      <c r="B4347" s="5" t="s">
        <v>3586</v>
      </c>
      <c r="C4347" s="5" t="s">
        <v>849</v>
      </c>
      <c r="D4347" s="5" t="s">
        <v>3583</v>
      </c>
      <c r="E4347" s="5" t="s">
        <v>3584</v>
      </c>
      <c r="F4347" s="5" t="s">
        <v>853</v>
      </c>
      <c r="G4347" s="5" t="s">
        <v>3588</v>
      </c>
      <c r="H4347" s="51">
        <v>0</v>
      </c>
      <c r="I4347" s="22">
        <v>0</v>
      </c>
      <c r="J4347" s="22">
        <v>11.28</v>
      </c>
      <c r="K4347" s="22">
        <v>12.26</v>
      </c>
      <c r="L4347" s="47">
        <v>1000</v>
      </c>
      <c r="M4347" s="22">
        <v>0</v>
      </c>
      <c r="N4347" s="22">
        <v>0</v>
      </c>
    </row>
    <row r="4348" spans="1:14" hidden="1" x14ac:dyDescent="0.25">
      <c r="A4348" s="5" t="s">
        <v>7382</v>
      </c>
      <c r="B4348" s="5" t="s">
        <v>3586</v>
      </c>
      <c r="C4348" s="5" t="s">
        <v>849</v>
      </c>
      <c r="D4348" s="5" t="s">
        <v>3583</v>
      </c>
      <c r="E4348" s="5" t="s">
        <v>3584</v>
      </c>
      <c r="F4348" s="5" t="s">
        <v>853</v>
      </c>
      <c r="G4348" s="5" t="s">
        <v>3588</v>
      </c>
      <c r="H4348" s="51">
        <v>0</v>
      </c>
      <c r="I4348" s="22">
        <v>0</v>
      </c>
      <c r="J4348" s="22">
        <v>87.72</v>
      </c>
      <c r="K4348" s="22">
        <v>93.32</v>
      </c>
      <c r="L4348" s="47">
        <v>1000</v>
      </c>
      <c r="M4348" s="22">
        <v>0</v>
      </c>
      <c r="N4348" s="22">
        <v>0</v>
      </c>
    </row>
    <row r="4349" spans="1:14" hidden="1" x14ac:dyDescent="0.25">
      <c r="A4349" s="5" t="s">
        <v>7383</v>
      </c>
      <c r="B4349" s="5" t="s">
        <v>3586</v>
      </c>
      <c r="C4349" s="5" t="s">
        <v>849</v>
      </c>
      <c r="D4349" s="5" t="s">
        <v>3583</v>
      </c>
      <c r="E4349" s="5" t="s">
        <v>3584</v>
      </c>
      <c r="F4349" s="5" t="s">
        <v>853</v>
      </c>
      <c r="G4349" s="5" t="s">
        <v>3603</v>
      </c>
      <c r="H4349" s="51">
        <v>0</v>
      </c>
      <c r="I4349" s="22">
        <v>0</v>
      </c>
      <c r="J4349" s="22">
        <v>0</v>
      </c>
      <c r="K4349" s="22">
        <v>1358.47</v>
      </c>
      <c r="L4349" s="47">
        <v>1000</v>
      </c>
      <c r="M4349" s="22">
        <v>0</v>
      </c>
      <c r="N4349" s="22">
        <v>0</v>
      </c>
    </row>
    <row r="4350" spans="1:14" hidden="1" x14ac:dyDescent="0.25">
      <c r="A4350" s="5" t="s">
        <v>7384</v>
      </c>
      <c r="B4350" s="5" t="s">
        <v>3586</v>
      </c>
      <c r="C4350" s="5" t="s">
        <v>849</v>
      </c>
      <c r="D4350" s="5" t="s">
        <v>3583</v>
      </c>
      <c r="E4350" s="5" t="s">
        <v>3584</v>
      </c>
      <c r="F4350" s="5" t="s">
        <v>853</v>
      </c>
      <c r="G4350" s="5" t="s">
        <v>3588</v>
      </c>
      <c r="H4350" s="51">
        <v>0</v>
      </c>
      <c r="I4350" s="22">
        <v>0</v>
      </c>
      <c r="J4350" s="22">
        <v>91.51</v>
      </c>
      <c r="K4350" s="22">
        <v>97.73</v>
      </c>
      <c r="L4350" s="47">
        <v>1000</v>
      </c>
      <c r="M4350" s="22">
        <v>0</v>
      </c>
      <c r="N4350" s="22">
        <v>0</v>
      </c>
    </row>
    <row r="4351" spans="1:14" hidden="1" x14ac:dyDescent="0.25">
      <c r="A4351" s="5" t="s">
        <v>7385</v>
      </c>
      <c r="B4351" s="5" t="s">
        <v>3586</v>
      </c>
      <c r="C4351" s="5" t="s">
        <v>849</v>
      </c>
      <c r="D4351" s="5" t="s">
        <v>3583</v>
      </c>
      <c r="E4351" s="5" t="s">
        <v>3584</v>
      </c>
      <c r="F4351" s="5" t="s">
        <v>853</v>
      </c>
      <c r="G4351" s="5" t="s">
        <v>3603</v>
      </c>
      <c r="H4351" s="51">
        <v>0</v>
      </c>
      <c r="I4351" s="22">
        <v>0</v>
      </c>
      <c r="J4351" s="22">
        <v>0</v>
      </c>
      <c r="K4351" s="22">
        <v>410.25</v>
      </c>
      <c r="L4351" s="47">
        <v>1000</v>
      </c>
      <c r="M4351" s="22">
        <v>0</v>
      </c>
      <c r="N4351" s="22">
        <v>0</v>
      </c>
    </row>
    <row r="4352" spans="1:14" hidden="1" x14ac:dyDescent="0.25">
      <c r="A4352" s="5" t="s">
        <v>7386</v>
      </c>
      <c r="B4352" s="5" t="s">
        <v>3586</v>
      </c>
      <c r="C4352" s="5" t="s">
        <v>849</v>
      </c>
      <c r="D4352" s="5" t="s">
        <v>3583</v>
      </c>
      <c r="E4352" s="5" t="s">
        <v>3584</v>
      </c>
      <c r="F4352" s="5" t="s">
        <v>853</v>
      </c>
      <c r="G4352" s="5" t="s">
        <v>3603</v>
      </c>
      <c r="H4352" s="51">
        <v>0</v>
      </c>
      <c r="I4352" s="22">
        <v>0</v>
      </c>
      <c r="J4352" s="22">
        <v>0</v>
      </c>
      <c r="K4352" s="22">
        <v>1480.82</v>
      </c>
      <c r="L4352" s="47">
        <v>1000</v>
      </c>
      <c r="M4352" s="22">
        <v>0</v>
      </c>
      <c r="N4352" s="22">
        <v>0</v>
      </c>
    </row>
    <row r="4353" spans="1:14" hidden="1" x14ac:dyDescent="0.25">
      <c r="A4353" s="5" t="s">
        <v>7387</v>
      </c>
      <c r="B4353" s="5" t="s">
        <v>3592</v>
      </c>
      <c r="C4353" s="5" t="s">
        <v>849</v>
      </c>
      <c r="D4353" s="5" t="s">
        <v>3583</v>
      </c>
      <c r="E4353" s="5" t="s">
        <v>3584</v>
      </c>
      <c r="F4353" s="5" t="s">
        <v>853</v>
      </c>
      <c r="G4353" s="5" t="s">
        <v>3588</v>
      </c>
      <c r="H4353" s="51">
        <v>0</v>
      </c>
      <c r="I4353" s="22">
        <v>0</v>
      </c>
      <c r="J4353" s="22">
        <v>52.26</v>
      </c>
      <c r="K4353" s="22">
        <v>55.12</v>
      </c>
      <c r="L4353" s="47">
        <v>1000</v>
      </c>
      <c r="M4353" s="22">
        <v>0</v>
      </c>
      <c r="N4353" s="22">
        <v>0</v>
      </c>
    </row>
    <row r="4354" spans="1:14" hidden="1" x14ac:dyDescent="0.25">
      <c r="A4354" s="5" t="s">
        <v>7388</v>
      </c>
      <c r="B4354" s="5" t="s">
        <v>3586</v>
      </c>
      <c r="C4354" s="5" t="s">
        <v>849</v>
      </c>
      <c r="D4354" s="5" t="s">
        <v>3583</v>
      </c>
      <c r="E4354" s="5" t="s">
        <v>3584</v>
      </c>
      <c r="F4354" s="5" t="s">
        <v>853</v>
      </c>
      <c r="G4354" s="5" t="s">
        <v>3588</v>
      </c>
      <c r="H4354" s="51">
        <v>0</v>
      </c>
      <c r="I4354" s="22">
        <v>0</v>
      </c>
      <c r="J4354" s="22">
        <v>65</v>
      </c>
      <c r="K4354" s="22">
        <v>66.010000000000005</v>
      </c>
      <c r="L4354" s="47">
        <v>1000</v>
      </c>
      <c r="M4354" s="22">
        <v>0</v>
      </c>
      <c r="N4354" s="22">
        <v>0</v>
      </c>
    </row>
    <row r="4355" spans="1:14" hidden="1" x14ac:dyDescent="0.25">
      <c r="A4355" s="5" t="s">
        <v>7389</v>
      </c>
      <c r="B4355" s="5" t="s">
        <v>3586</v>
      </c>
      <c r="C4355" s="5" t="s">
        <v>849</v>
      </c>
      <c r="D4355" s="5" t="s">
        <v>3583</v>
      </c>
      <c r="E4355" s="5" t="s">
        <v>3584</v>
      </c>
      <c r="F4355" s="5" t="s">
        <v>853</v>
      </c>
      <c r="G4355" s="5" t="s">
        <v>3588</v>
      </c>
      <c r="H4355" s="51">
        <v>0</v>
      </c>
      <c r="I4355" s="22">
        <v>0</v>
      </c>
      <c r="J4355" s="22">
        <v>57.3</v>
      </c>
      <c r="K4355" s="22">
        <v>62.25</v>
      </c>
      <c r="L4355" s="47">
        <v>1000</v>
      </c>
      <c r="M4355" s="22">
        <v>0</v>
      </c>
      <c r="N4355" s="22">
        <v>0</v>
      </c>
    </row>
    <row r="4356" spans="1:14" x14ac:dyDescent="0.25">
      <c r="A4356" s="5" t="s">
        <v>7390</v>
      </c>
      <c r="B4356" s="5" t="s">
        <v>3590</v>
      </c>
      <c r="C4356" s="5" t="s">
        <v>849</v>
      </c>
      <c r="D4356" s="5" t="s">
        <v>3583</v>
      </c>
      <c r="E4356" s="5" t="s">
        <v>3584</v>
      </c>
      <c r="F4356" s="5" t="s">
        <v>853</v>
      </c>
      <c r="G4356" s="5" t="s">
        <v>3588</v>
      </c>
      <c r="H4356" s="51">
        <v>0</v>
      </c>
      <c r="I4356" s="22">
        <v>0</v>
      </c>
      <c r="J4356" s="22">
        <v>145.75</v>
      </c>
      <c r="K4356" s="22">
        <v>158.33000000000001</v>
      </c>
      <c r="L4356" s="47">
        <v>1000</v>
      </c>
      <c r="M4356" s="22">
        <v>0</v>
      </c>
      <c r="N4356" s="22">
        <v>0</v>
      </c>
    </row>
    <row r="4357" spans="1:14" hidden="1" x14ac:dyDescent="0.25">
      <c r="A4357" s="5" t="s">
        <v>7391</v>
      </c>
      <c r="B4357" s="5" t="s">
        <v>3586</v>
      </c>
      <c r="C4357" s="5" t="s">
        <v>849</v>
      </c>
      <c r="D4357" s="5" t="s">
        <v>3583</v>
      </c>
      <c r="E4357" s="5" t="s">
        <v>3584</v>
      </c>
      <c r="F4357" s="5" t="s">
        <v>851</v>
      </c>
      <c r="G4357" s="5" t="s">
        <v>3585</v>
      </c>
      <c r="H4357" s="51">
        <v>756</v>
      </c>
      <c r="I4357" s="22">
        <v>3233.06</v>
      </c>
      <c r="J4357" s="22">
        <v>4276.53</v>
      </c>
      <c r="K4357" s="22">
        <v>4317.96</v>
      </c>
      <c r="L4357" s="47">
        <v>1000</v>
      </c>
      <c r="M4357" s="22">
        <v>3233.06</v>
      </c>
      <c r="N4357" s="22">
        <v>0</v>
      </c>
    </row>
    <row r="4358" spans="1:14" hidden="1" x14ac:dyDescent="0.25">
      <c r="A4358" s="5" t="s">
        <v>7392</v>
      </c>
      <c r="B4358" s="5" t="s">
        <v>3582</v>
      </c>
      <c r="C4358" s="5" t="s">
        <v>849</v>
      </c>
      <c r="D4358" s="5" t="s">
        <v>3583</v>
      </c>
      <c r="E4358" s="5" t="s">
        <v>3584</v>
      </c>
      <c r="F4358" s="5" t="s">
        <v>853</v>
      </c>
      <c r="G4358" s="5" t="s">
        <v>3603</v>
      </c>
      <c r="H4358" s="51">
        <v>0</v>
      </c>
      <c r="I4358" s="22">
        <v>0</v>
      </c>
      <c r="J4358" s="22">
        <v>0</v>
      </c>
      <c r="K4358" s="22">
        <v>649.29</v>
      </c>
      <c r="L4358" s="47">
        <v>1000</v>
      </c>
      <c r="M4358" s="22">
        <v>0</v>
      </c>
      <c r="N4358" s="22">
        <v>0</v>
      </c>
    </row>
    <row r="4359" spans="1:14" hidden="1" x14ac:dyDescent="0.25">
      <c r="A4359" s="5" t="s">
        <v>7392</v>
      </c>
      <c r="B4359" s="5" t="s">
        <v>3586</v>
      </c>
      <c r="C4359" s="5" t="s">
        <v>849</v>
      </c>
      <c r="D4359" s="5" t="s">
        <v>3583</v>
      </c>
      <c r="E4359" s="5" t="s">
        <v>3584</v>
      </c>
      <c r="F4359" s="5" t="s">
        <v>853</v>
      </c>
      <c r="G4359" s="5" t="s">
        <v>3603</v>
      </c>
      <c r="H4359" s="51">
        <v>0</v>
      </c>
      <c r="I4359" s="22">
        <v>0</v>
      </c>
      <c r="J4359" s="22">
        <v>0</v>
      </c>
      <c r="K4359" s="22">
        <v>623.71</v>
      </c>
      <c r="L4359" s="47">
        <v>1000</v>
      </c>
      <c r="M4359" s="22">
        <v>0</v>
      </c>
      <c r="N4359" s="22">
        <v>0</v>
      </c>
    </row>
    <row r="4360" spans="1:14" hidden="1" x14ac:dyDescent="0.25">
      <c r="A4360" s="5" t="s">
        <v>7393</v>
      </c>
      <c r="B4360" s="5" t="s">
        <v>3586</v>
      </c>
      <c r="C4360" s="5" t="s">
        <v>849</v>
      </c>
      <c r="D4360" s="5" t="s">
        <v>3583</v>
      </c>
      <c r="E4360" s="5" t="s">
        <v>3584</v>
      </c>
      <c r="F4360" s="5" t="s">
        <v>853</v>
      </c>
      <c r="G4360" s="5" t="s">
        <v>3588</v>
      </c>
      <c r="H4360" s="51">
        <v>0</v>
      </c>
      <c r="I4360" s="22">
        <v>0</v>
      </c>
      <c r="J4360" s="22">
        <v>277.39</v>
      </c>
      <c r="K4360" s="22">
        <v>330.07</v>
      </c>
      <c r="L4360" s="47">
        <v>1000</v>
      </c>
      <c r="M4360" s="22">
        <v>0</v>
      </c>
      <c r="N4360" s="22">
        <v>0</v>
      </c>
    </row>
    <row r="4361" spans="1:14" x14ac:dyDescent="0.25">
      <c r="A4361" s="5" t="s">
        <v>7394</v>
      </c>
      <c r="B4361" s="5" t="s">
        <v>3590</v>
      </c>
      <c r="C4361" s="5" t="s">
        <v>849</v>
      </c>
      <c r="D4361" s="5" t="s">
        <v>3583</v>
      </c>
      <c r="E4361" s="5" t="s">
        <v>3584</v>
      </c>
      <c r="F4361" s="5" t="s">
        <v>853</v>
      </c>
      <c r="G4361" s="5" t="s">
        <v>3603</v>
      </c>
      <c r="H4361" s="51">
        <v>0</v>
      </c>
      <c r="I4361" s="22">
        <v>0</v>
      </c>
      <c r="J4361" s="22">
        <v>0</v>
      </c>
      <c r="K4361" s="22">
        <v>1404.19</v>
      </c>
      <c r="L4361" s="47">
        <v>1000</v>
      </c>
      <c r="M4361" s="22">
        <v>0</v>
      </c>
      <c r="N4361" s="22">
        <v>0</v>
      </c>
    </row>
    <row r="4362" spans="1:14" hidden="1" x14ac:dyDescent="0.25">
      <c r="A4362" s="5" t="s">
        <v>7395</v>
      </c>
      <c r="B4362" s="5" t="s">
        <v>3582</v>
      </c>
      <c r="C4362" s="5" t="s">
        <v>849</v>
      </c>
      <c r="D4362" s="5" t="s">
        <v>3583</v>
      </c>
      <c r="E4362" s="5" t="s">
        <v>3584</v>
      </c>
      <c r="F4362" s="5" t="s">
        <v>853</v>
      </c>
      <c r="G4362" s="5" t="s">
        <v>3603</v>
      </c>
      <c r="H4362" s="51">
        <v>0</v>
      </c>
      <c r="I4362" s="22">
        <v>0</v>
      </c>
      <c r="J4362" s="22">
        <v>0</v>
      </c>
      <c r="K4362" s="22">
        <v>737.73</v>
      </c>
      <c r="L4362" s="47">
        <v>1000</v>
      </c>
      <c r="M4362" s="22">
        <v>0</v>
      </c>
      <c r="N4362" s="22">
        <v>0</v>
      </c>
    </row>
    <row r="4363" spans="1:14" hidden="1" x14ac:dyDescent="0.25">
      <c r="A4363" s="5" t="s">
        <v>7396</v>
      </c>
      <c r="B4363" s="5" t="s">
        <v>3582</v>
      </c>
      <c r="C4363" s="5" t="s">
        <v>849</v>
      </c>
      <c r="D4363" s="5" t="s">
        <v>3583</v>
      </c>
      <c r="E4363" s="5" t="s">
        <v>3584</v>
      </c>
      <c r="F4363" s="5" t="s">
        <v>853</v>
      </c>
      <c r="G4363" s="5" t="s">
        <v>3603</v>
      </c>
      <c r="H4363" s="51">
        <v>0</v>
      </c>
      <c r="I4363" s="22">
        <v>0</v>
      </c>
      <c r="J4363" s="22">
        <v>0</v>
      </c>
      <c r="K4363" s="22">
        <v>667.61</v>
      </c>
      <c r="L4363" s="47">
        <v>1000</v>
      </c>
      <c r="M4363" s="22">
        <v>0</v>
      </c>
      <c r="N4363" s="22">
        <v>0</v>
      </c>
    </row>
    <row r="4364" spans="1:14" hidden="1" x14ac:dyDescent="0.25">
      <c r="A4364" s="5" t="s">
        <v>7396</v>
      </c>
      <c r="B4364" s="5" t="s">
        <v>3586</v>
      </c>
      <c r="C4364" s="5" t="s">
        <v>849</v>
      </c>
      <c r="D4364" s="5" t="s">
        <v>3583</v>
      </c>
      <c r="E4364" s="5" t="s">
        <v>3584</v>
      </c>
      <c r="F4364" s="5" t="s">
        <v>853</v>
      </c>
      <c r="G4364" s="5" t="s">
        <v>3603</v>
      </c>
      <c r="H4364" s="51">
        <v>0</v>
      </c>
      <c r="I4364" s="22">
        <v>0</v>
      </c>
      <c r="J4364" s="22">
        <v>0</v>
      </c>
      <c r="K4364" s="22">
        <v>643.19000000000005</v>
      </c>
      <c r="L4364" s="47">
        <v>1000</v>
      </c>
      <c r="M4364" s="22">
        <v>0</v>
      </c>
      <c r="N4364" s="22">
        <v>0</v>
      </c>
    </row>
    <row r="4365" spans="1:14" hidden="1" x14ac:dyDescent="0.25">
      <c r="A4365" s="5" t="s">
        <v>7397</v>
      </c>
      <c r="B4365" s="5" t="s">
        <v>3582</v>
      </c>
      <c r="C4365" s="5" t="s">
        <v>849</v>
      </c>
      <c r="D4365" s="5" t="s">
        <v>3583</v>
      </c>
      <c r="E4365" s="5" t="s">
        <v>3584</v>
      </c>
      <c r="F4365" s="5" t="s">
        <v>853</v>
      </c>
      <c r="G4365" s="5" t="s">
        <v>3603</v>
      </c>
      <c r="H4365" s="51">
        <v>0</v>
      </c>
      <c r="I4365" s="22">
        <v>0</v>
      </c>
      <c r="J4365" s="22">
        <v>0</v>
      </c>
      <c r="K4365" s="22">
        <v>507.1</v>
      </c>
      <c r="L4365" s="47">
        <v>1000</v>
      </c>
      <c r="M4365" s="22">
        <v>0</v>
      </c>
      <c r="N4365" s="22">
        <v>0</v>
      </c>
    </row>
    <row r="4366" spans="1:14" hidden="1" x14ac:dyDescent="0.25">
      <c r="A4366" s="5" t="s">
        <v>7397</v>
      </c>
      <c r="B4366" s="5" t="s">
        <v>3586</v>
      </c>
      <c r="C4366" s="5" t="s">
        <v>849</v>
      </c>
      <c r="D4366" s="5" t="s">
        <v>3583</v>
      </c>
      <c r="E4366" s="5" t="s">
        <v>3584</v>
      </c>
      <c r="F4366" s="5" t="s">
        <v>853</v>
      </c>
      <c r="G4366" s="5" t="s">
        <v>3603</v>
      </c>
      <c r="H4366" s="51">
        <v>0</v>
      </c>
      <c r="I4366" s="22">
        <v>0</v>
      </c>
      <c r="J4366" s="22">
        <v>0</v>
      </c>
      <c r="K4366" s="22">
        <v>484.14</v>
      </c>
      <c r="L4366" s="47">
        <v>1000</v>
      </c>
      <c r="M4366" s="22">
        <v>0</v>
      </c>
      <c r="N4366" s="22">
        <v>0</v>
      </c>
    </row>
    <row r="4367" spans="1:14" hidden="1" x14ac:dyDescent="0.25">
      <c r="A4367" s="5" t="s">
        <v>7398</v>
      </c>
      <c r="B4367" s="5" t="s">
        <v>3582</v>
      </c>
      <c r="C4367" s="5" t="s">
        <v>849</v>
      </c>
      <c r="D4367" s="5" t="s">
        <v>3583</v>
      </c>
      <c r="E4367" s="5" t="s">
        <v>3584</v>
      </c>
      <c r="F4367" s="5" t="s">
        <v>853</v>
      </c>
      <c r="G4367" s="5" t="s">
        <v>3603</v>
      </c>
      <c r="H4367" s="51">
        <v>0</v>
      </c>
      <c r="I4367" s="22">
        <v>0</v>
      </c>
      <c r="J4367" s="22">
        <v>0</v>
      </c>
      <c r="K4367" s="22">
        <v>686.58</v>
      </c>
      <c r="L4367" s="47">
        <v>1000</v>
      </c>
      <c r="M4367" s="22">
        <v>0</v>
      </c>
      <c r="N4367" s="22">
        <v>0</v>
      </c>
    </row>
    <row r="4368" spans="1:14" hidden="1" x14ac:dyDescent="0.25">
      <c r="A4368" s="5" t="s">
        <v>7399</v>
      </c>
      <c r="B4368" s="5" t="s">
        <v>3592</v>
      </c>
      <c r="C4368" s="5" t="s">
        <v>849</v>
      </c>
      <c r="D4368" s="5" t="s">
        <v>3583</v>
      </c>
      <c r="E4368" s="5" t="s">
        <v>3584</v>
      </c>
      <c r="F4368" s="5" t="s">
        <v>853</v>
      </c>
      <c r="G4368" s="5" t="s">
        <v>3588</v>
      </c>
      <c r="H4368" s="51">
        <v>0</v>
      </c>
      <c r="I4368" s="22">
        <v>0</v>
      </c>
      <c r="J4368" s="22">
        <v>47.8</v>
      </c>
      <c r="K4368" s="22">
        <v>50.41</v>
      </c>
      <c r="L4368" s="47">
        <v>1000</v>
      </c>
      <c r="M4368" s="22">
        <v>0</v>
      </c>
      <c r="N4368" s="22">
        <v>0</v>
      </c>
    </row>
    <row r="4369" spans="1:14" hidden="1" x14ac:dyDescent="0.25">
      <c r="A4369" s="5" t="s">
        <v>7400</v>
      </c>
      <c r="B4369" s="5" t="s">
        <v>3596</v>
      </c>
      <c r="C4369" s="5" t="s">
        <v>849</v>
      </c>
      <c r="D4369" s="5" t="s">
        <v>3583</v>
      </c>
      <c r="E4369" s="5" t="s">
        <v>3584</v>
      </c>
      <c r="F4369" s="5" t="s">
        <v>853</v>
      </c>
      <c r="G4369" s="5" t="s">
        <v>3588</v>
      </c>
      <c r="H4369" s="51">
        <v>0</v>
      </c>
      <c r="I4369" s="22">
        <v>0</v>
      </c>
      <c r="J4369" s="22">
        <v>201.2</v>
      </c>
      <c r="K4369" s="22">
        <v>206.03</v>
      </c>
      <c r="L4369" s="47">
        <v>1000</v>
      </c>
      <c r="M4369" s="22">
        <v>0</v>
      </c>
      <c r="N4369" s="22">
        <v>0</v>
      </c>
    </row>
    <row r="4370" spans="1:14" hidden="1" x14ac:dyDescent="0.25">
      <c r="A4370" s="5" t="s">
        <v>7401</v>
      </c>
      <c r="B4370" s="5" t="s">
        <v>3596</v>
      </c>
      <c r="C4370" s="5" t="s">
        <v>849</v>
      </c>
      <c r="D4370" s="5" t="s">
        <v>3583</v>
      </c>
      <c r="E4370" s="5" t="s">
        <v>3584</v>
      </c>
      <c r="F4370" s="5" t="s">
        <v>853</v>
      </c>
      <c r="G4370" s="5" t="s">
        <v>3588</v>
      </c>
      <c r="H4370" s="51">
        <v>0</v>
      </c>
      <c r="I4370" s="22">
        <v>0</v>
      </c>
      <c r="J4370" s="22">
        <v>259.64999999999998</v>
      </c>
      <c r="K4370" s="22">
        <v>249.95</v>
      </c>
      <c r="L4370" s="47">
        <v>1000</v>
      </c>
      <c r="M4370" s="22">
        <v>0</v>
      </c>
      <c r="N4370" s="22">
        <v>0</v>
      </c>
    </row>
    <row r="4371" spans="1:14" hidden="1" x14ac:dyDescent="0.25">
      <c r="A4371" s="5" t="s">
        <v>7402</v>
      </c>
      <c r="B4371" s="5" t="s">
        <v>3592</v>
      </c>
      <c r="C4371" s="5" t="s">
        <v>849</v>
      </c>
      <c r="D4371" s="5" t="s">
        <v>3583</v>
      </c>
      <c r="E4371" s="5" t="s">
        <v>3584</v>
      </c>
      <c r="F4371" s="5" t="s">
        <v>853</v>
      </c>
      <c r="G4371" s="5" t="s">
        <v>3588</v>
      </c>
      <c r="H4371" s="51">
        <v>0</v>
      </c>
      <c r="I4371" s="22">
        <v>0</v>
      </c>
      <c r="J4371" s="22">
        <v>47.99</v>
      </c>
      <c r="K4371" s="22">
        <v>49.14</v>
      </c>
      <c r="L4371" s="47">
        <v>1000</v>
      </c>
      <c r="M4371" s="22">
        <v>0</v>
      </c>
      <c r="N4371" s="22">
        <v>0</v>
      </c>
    </row>
    <row r="4372" spans="1:14" hidden="1" x14ac:dyDescent="0.25">
      <c r="A4372" s="5" t="s">
        <v>7403</v>
      </c>
      <c r="B4372" s="5" t="s">
        <v>3596</v>
      </c>
      <c r="C4372" s="5" t="s">
        <v>849</v>
      </c>
      <c r="D4372" s="5" t="s">
        <v>3583</v>
      </c>
      <c r="E4372" s="5" t="s">
        <v>3584</v>
      </c>
      <c r="F4372" s="5" t="s">
        <v>853</v>
      </c>
      <c r="G4372" s="5" t="s">
        <v>3588</v>
      </c>
      <c r="H4372" s="51">
        <v>0</v>
      </c>
      <c r="I4372" s="22">
        <v>0</v>
      </c>
      <c r="J4372" s="22">
        <v>368.57</v>
      </c>
      <c r="K4372" s="22">
        <v>402.57</v>
      </c>
      <c r="L4372" s="47">
        <v>1000</v>
      </c>
      <c r="M4372" s="22">
        <v>0</v>
      </c>
      <c r="N4372" s="22">
        <v>0</v>
      </c>
    </row>
    <row r="4373" spans="1:14" hidden="1" x14ac:dyDescent="0.25">
      <c r="A4373" s="5" t="s">
        <v>7404</v>
      </c>
      <c r="B4373" s="5" t="s">
        <v>3596</v>
      </c>
      <c r="C4373" s="5" t="s">
        <v>849</v>
      </c>
      <c r="D4373" s="5" t="s">
        <v>3583</v>
      </c>
      <c r="E4373" s="5" t="s">
        <v>3584</v>
      </c>
      <c r="F4373" s="5" t="s">
        <v>853</v>
      </c>
      <c r="G4373" s="5" t="s">
        <v>3588</v>
      </c>
      <c r="H4373" s="51">
        <v>0</v>
      </c>
      <c r="I4373" s="22">
        <v>0</v>
      </c>
      <c r="J4373" s="22">
        <v>369.3</v>
      </c>
      <c r="K4373" s="22">
        <v>401.19</v>
      </c>
      <c r="L4373" s="47">
        <v>1000</v>
      </c>
      <c r="M4373" s="22">
        <v>0</v>
      </c>
      <c r="N4373" s="22">
        <v>0</v>
      </c>
    </row>
    <row r="4374" spans="1:14" hidden="1" x14ac:dyDescent="0.25">
      <c r="A4374" s="5" t="s">
        <v>7405</v>
      </c>
      <c r="B4374" s="5" t="s">
        <v>3596</v>
      </c>
      <c r="C4374" s="5" t="s">
        <v>849</v>
      </c>
      <c r="D4374" s="5" t="s">
        <v>3583</v>
      </c>
      <c r="E4374" s="5" t="s">
        <v>3584</v>
      </c>
      <c r="F4374" s="5" t="s">
        <v>853</v>
      </c>
      <c r="G4374" s="5" t="s">
        <v>3588</v>
      </c>
      <c r="H4374" s="51">
        <v>0</v>
      </c>
      <c r="I4374" s="22">
        <v>0</v>
      </c>
      <c r="J4374" s="22">
        <v>315.06</v>
      </c>
      <c r="K4374" s="22">
        <v>332.3</v>
      </c>
      <c r="L4374" s="47">
        <v>1000</v>
      </c>
      <c r="M4374" s="22">
        <v>0</v>
      </c>
      <c r="N4374" s="22">
        <v>0</v>
      </c>
    </row>
    <row r="4375" spans="1:14" x14ac:dyDescent="0.25">
      <c r="A4375" s="5" t="s">
        <v>7406</v>
      </c>
      <c r="B4375" s="5" t="s">
        <v>3590</v>
      </c>
      <c r="C4375" s="5" t="s">
        <v>849</v>
      </c>
      <c r="D4375" s="5" t="s">
        <v>3583</v>
      </c>
      <c r="E4375" s="5" t="s">
        <v>3584</v>
      </c>
      <c r="F4375" s="5" t="s">
        <v>853</v>
      </c>
      <c r="G4375" s="5" t="s">
        <v>3603</v>
      </c>
      <c r="H4375" s="51">
        <v>0</v>
      </c>
      <c r="I4375" s="22">
        <v>0</v>
      </c>
      <c r="J4375" s="22">
        <v>0</v>
      </c>
      <c r="K4375" s="22">
        <v>353.03</v>
      </c>
      <c r="L4375" s="47">
        <v>1000</v>
      </c>
      <c r="M4375" s="22">
        <v>0</v>
      </c>
      <c r="N4375" s="22">
        <v>0</v>
      </c>
    </row>
    <row r="4376" spans="1:14" x14ac:dyDescent="0.25">
      <c r="A4376" s="5" t="s">
        <v>7407</v>
      </c>
      <c r="B4376" s="5" t="s">
        <v>3590</v>
      </c>
      <c r="C4376" s="5" t="s">
        <v>849</v>
      </c>
      <c r="D4376" s="5" t="s">
        <v>3583</v>
      </c>
      <c r="E4376" s="5" t="s">
        <v>3584</v>
      </c>
      <c r="F4376" s="5" t="s">
        <v>853</v>
      </c>
      <c r="G4376" s="5" t="s">
        <v>3603</v>
      </c>
      <c r="H4376" s="51">
        <v>0</v>
      </c>
      <c r="I4376" s="22">
        <v>0</v>
      </c>
      <c r="J4376" s="22">
        <v>0</v>
      </c>
      <c r="K4376" s="22">
        <v>555.78</v>
      </c>
      <c r="L4376" s="47">
        <v>1000</v>
      </c>
      <c r="M4376" s="22">
        <v>0</v>
      </c>
      <c r="N4376" s="22">
        <v>0</v>
      </c>
    </row>
    <row r="4377" spans="1:14" x14ac:dyDescent="0.25">
      <c r="A4377" s="5" t="s">
        <v>7408</v>
      </c>
      <c r="B4377" s="5" t="s">
        <v>3590</v>
      </c>
      <c r="C4377" s="5" t="s">
        <v>849</v>
      </c>
      <c r="D4377" s="5" t="s">
        <v>3583</v>
      </c>
      <c r="E4377" s="5" t="s">
        <v>3584</v>
      </c>
      <c r="F4377" s="5" t="s">
        <v>853</v>
      </c>
      <c r="G4377" s="5" t="s">
        <v>3603</v>
      </c>
      <c r="H4377" s="51">
        <v>0</v>
      </c>
      <c r="I4377" s="22">
        <v>0</v>
      </c>
      <c r="J4377" s="22">
        <v>0</v>
      </c>
      <c r="K4377" s="22">
        <v>381.68</v>
      </c>
      <c r="L4377" s="47">
        <v>1000</v>
      </c>
      <c r="M4377" s="22">
        <v>0</v>
      </c>
      <c r="N4377" s="22">
        <v>0</v>
      </c>
    </row>
    <row r="4378" spans="1:14" x14ac:dyDescent="0.25">
      <c r="A4378" s="5" t="s">
        <v>7409</v>
      </c>
      <c r="B4378" s="5" t="s">
        <v>3590</v>
      </c>
      <c r="C4378" s="5" t="s">
        <v>849</v>
      </c>
      <c r="D4378" s="5" t="s">
        <v>3583</v>
      </c>
      <c r="E4378" s="5" t="s">
        <v>3584</v>
      </c>
      <c r="F4378" s="5" t="s">
        <v>853</v>
      </c>
      <c r="G4378" s="5" t="s">
        <v>3603</v>
      </c>
      <c r="H4378" s="51">
        <v>0</v>
      </c>
      <c r="I4378" s="22">
        <v>0</v>
      </c>
      <c r="J4378" s="22">
        <v>0</v>
      </c>
      <c r="K4378" s="22">
        <v>356.83</v>
      </c>
      <c r="L4378" s="47">
        <v>1000</v>
      </c>
      <c r="M4378" s="22">
        <v>0</v>
      </c>
      <c r="N4378" s="22">
        <v>0</v>
      </c>
    </row>
    <row r="4379" spans="1:14" x14ac:dyDescent="0.25">
      <c r="A4379" s="5" t="s">
        <v>7410</v>
      </c>
      <c r="B4379" s="5" t="s">
        <v>3590</v>
      </c>
      <c r="C4379" s="5" t="s">
        <v>849</v>
      </c>
      <c r="D4379" s="5" t="s">
        <v>3583</v>
      </c>
      <c r="E4379" s="5" t="s">
        <v>3584</v>
      </c>
      <c r="F4379" s="5" t="s">
        <v>853</v>
      </c>
      <c r="G4379" s="5" t="s">
        <v>3603</v>
      </c>
      <c r="H4379" s="51">
        <v>0</v>
      </c>
      <c r="I4379" s="22">
        <v>0</v>
      </c>
      <c r="J4379" s="22">
        <v>0</v>
      </c>
      <c r="K4379" s="22">
        <v>471.14</v>
      </c>
      <c r="L4379" s="47">
        <v>1000</v>
      </c>
      <c r="M4379" s="22">
        <v>0</v>
      </c>
      <c r="N4379" s="22">
        <v>0</v>
      </c>
    </row>
    <row r="4380" spans="1:14" hidden="1" x14ac:dyDescent="0.25">
      <c r="A4380" s="5" t="s">
        <v>7411</v>
      </c>
      <c r="B4380" s="5" t="s">
        <v>3597</v>
      </c>
      <c r="C4380" s="5" t="s">
        <v>849</v>
      </c>
      <c r="D4380" s="5" t="s">
        <v>3583</v>
      </c>
      <c r="E4380" s="5" t="s">
        <v>3584</v>
      </c>
      <c r="F4380" s="5" t="s">
        <v>853</v>
      </c>
      <c r="G4380" s="5" t="s">
        <v>3588</v>
      </c>
      <c r="H4380" s="51">
        <v>0</v>
      </c>
      <c r="I4380" s="22">
        <v>0</v>
      </c>
      <c r="J4380" s="22">
        <v>0</v>
      </c>
      <c r="K4380" s="22">
        <v>50.04</v>
      </c>
      <c r="L4380" s="47">
        <v>1000</v>
      </c>
      <c r="M4380" s="22">
        <v>0</v>
      </c>
      <c r="N4380" s="22">
        <v>0</v>
      </c>
    </row>
    <row r="4381" spans="1:14" hidden="1" x14ac:dyDescent="0.25">
      <c r="A4381" s="5" t="s">
        <v>7411</v>
      </c>
      <c r="B4381" s="5" t="s">
        <v>3592</v>
      </c>
      <c r="C4381" s="5" t="s">
        <v>849</v>
      </c>
      <c r="D4381" s="5" t="s">
        <v>3583</v>
      </c>
      <c r="E4381" s="5" t="s">
        <v>3584</v>
      </c>
      <c r="F4381" s="5" t="s">
        <v>853</v>
      </c>
      <c r="G4381" s="5" t="s">
        <v>3588</v>
      </c>
      <c r="H4381" s="51">
        <v>0</v>
      </c>
      <c r="I4381" s="22">
        <v>0</v>
      </c>
      <c r="J4381" s="22">
        <v>65.260000000000005</v>
      </c>
      <c r="K4381" s="22">
        <v>68.83</v>
      </c>
      <c r="L4381" s="47">
        <v>1000</v>
      </c>
      <c r="M4381" s="22">
        <v>0</v>
      </c>
      <c r="N4381" s="22">
        <v>0</v>
      </c>
    </row>
    <row r="4382" spans="1:14" hidden="1" x14ac:dyDescent="0.25">
      <c r="A4382" s="5" t="s">
        <v>7412</v>
      </c>
      <c r="B4382" s="5" t="s">
        <v>3597</v>
      </c>
      <c r="C4382" s="5" t="s">
        <v>849</v>
      </c>
      <c r="D4382" s="5" t="s">
        <v>3583</v>
      </c>
      <c r="E4382" s="5" t="s">
        <v>3584</v>
      </c>
      <c r="F4382" s="5" t="s">
        <v>853</v>
      </c>
      <c r="G4382" s="5" t="s">
        <v>3588</v>
      </c>
      <c r="H4382" s="51">
        <v>0</v>
      </c>
      <c r="I4382" s="22">
        <v>0</v>
      </c>
      <c r="J4382" s="22">
        <v>0</v>
      </c>
      <c r="K4382" s="22">
        <v>50.04</v>
      </c>
      <c r="L4382" s="47">
        <v>1000</v>
      </c>
      <c r="M4382" s="22">
        <v>0</v>
      </c>
      <c r="N4382" s="22">
        <v>0</v>
      </c>
    </row>
    <row r="4383" spans="1:14" hidden="1" x14ac:dyDescent="0.25">
      <c r="A4383" s="5" t="s">
        <v>7412</v>
      </c>
      <c r="B4383" s="5" t="s">
        <v>3592</v>
      </c>
      <c r="C4383" s="5" t="s">
        <v>849</v>
      </c>
      <c r="D4383" s="5" t="s">
        <v>3583</v>
      </c>
      <c r="E4383" s="5" t="s">
        <v>3584</v>
      </c>
      <c r="F4383" s="5" t="s">
        <v>853</v>
      </c>
      <c r="G4383" s="5" t="s">
        <v>3588</v>
      </c>
      <c r="H4383" s="51">
        <v>0</v>
      </c>
      <c r="I4383" s="22">
        <v>0</v>
      </c>
      <c r="J4383" s="22">
        <v>69.28</v>
      </c>
      <c r="K4383" s="22">
        <v>73.069999999999993</v>
      </c>
      <c r="L4383" s="47">
        <v>1000</v>
      </c>
      <c r="M4383" s="22">
        <v>0</v>
      </c>
      <c r="N4383" s="22">
        <v>0</v>
      </c>
    </row>
    <row r="4384" spans="1:14" hidden="1" x14ac:dyDescent="0.25">
      <c r="A4384" s="5" t="s">
        <v>7413</v>
      </c>
      <c r="B4384" s="5" t="s">
        <v>3597</v>
      </c>
      <c r="C4384" s="5" t="s">
        <v>849</v>
      </c>
      <c r="D4384" s="5" t="s">
        <v>3583</v>
      </c>
      <c r="E4384" s="5" t="s">
        <v>3584</v>
      </c>
      <c r="F4384" s="5" t="s">
        <v>853</v>
      </c>
      <c r="G4384" s="5" t="s">
        <v>3588</v>
      </c>
      <c r="H4384" s="51">
        <v>0</v>
      </c>
      <c r="I4384" s="22">
        <v>0</v>
      </c>
      <c r="J4384" s="22">
        <v>62.99</v>
      </c>
      <c r="K4384" s="22">
        <v>63.53</v>
      </c>
      <c r="L4384" s="47">
        <v>1000</v>
      </c>
      <c r="M4384" s="22">
        <v>0</v>
      </c>
      <c r="N4384" s="22">
        <v>0</v>
      </c>
    </row>
    <row r="4385" spans="1:14" hidden="1" x14ac:dyDescent="0.25">
      <c r="A4385" s="5" t="s">
        <v>7413</v>
      </c>
      <c r="B4385" s="5" t="s">
        <v>3592</v>
      </c>
      <c r="C4385" s="5" t="s">
        <v>849</v>
      </c>
      <c r="D4385" s="5" t="s">
        <v>3583</v>
      </c>
      <c r="E4385" s="5" t="s">
        <v>3584</v>
      </c>
      <c r="F4385" s="5" t="s">
        <v>853</v>
      </c>
      <c r="G4385" s="5" t="s">
        <v>3588</v>
      </c>
      <c r="H4385" s="51">
        <v>0</v>
      </c>
      <c r="I4385" s="22">
        <v>0</v>
      </c>
      <c r="J4385" s="22">
        <v>0</v>
      </c>
      <c r="K4385" s="22">
        <v>48.29</v>
      </c>
      <c r="L4385" s="47">
        <v>1000</v>
      </c>
      <c r="M4385" s="22">
        <v>0</v>
      </c>
      <c r="N4385" s="22">
        <v>0</v>
      </c>
    </row>
    <row r="4386" spans="1:14" hidden="1" x14ac:dyDescent="0.25">
      <c r="A4386" s="5" t="s">
        <v>7414</v>
      </c>
      <c r="B4386" s="5" t="s">
        <v>3597</v>
      </c>
      <c r="C4386" s="5" t="s">
        <v>849</v>
      </c>
      <c r="D4386" s="5" t="s">
        <v>3583</v>
      </c>
      <c r="E4386" s="5" t="s">
        <v>3584</v>
      </c>
      <c r="F4386" s="5" t="s">
        <v>853</v>
      </c>
      <c r="G4386" s="5" t="s">
        <v>3588</v>
      </c>
      <c r="H4386" s="51">
        <v>0</v>
      </c>
      <c r="I4386" s="22">
        <v>0</v>
      </c>
      <c r="J4386" s="22">
        <v>61.65</v>
      </c>
      <c r="K4386" s="22">
        <v>63.13</v>
      </c>
      <c r="L4386" s="47">
        <v>1000</v>
      </c>
      <c r="M4386" s="22">
        <v>0</v>
      </c>
      <c r="N4386" s="22">
        <v>0</v>
      </c>
    </row>
    <row r="4387" spans="1:14" hidden="1" x14ac:dyDescent="0.25">
      <c r="A4387" s="5" t="s">
        <v>7414</v>
      </c>
      <c r="B4387" s="5" t="s">
        <v>3592</v>
      </c>
      <c r="C4387" s="5" t="s">
        <v>849</v>
      </c>
      <c r="D4387" s="5" t="s">
        <v>3583</v>
      </c>
      <c r="E4387" s="5" t="s">
        <v>3584</v>
      </c>
      <c r="F4387" s="5" t="s">
        <v>853</v>
      </c>
      <c r="G4387" s="5" t="s">
        <v>3588</v>
      </c>
      <c r="H4387" s="51">
        <v>0</v>
      </c>
      <c r="I4387" s="22">
        <v>0</v>
      </c>
      <c r="J4387" s="22">
        <v>0</v>
      </c>
      <c r="K4387" s="22">
        <v>50.04</v>
      </c>
      <c r="L4387" s="47">
        <v>1000</v>
      </c>
      <c r="M4387" s="22">
        <v>0</v>
      </c>
      <c r="N4387" s="22">
        <v>0</v>
      </c>
    </row>
    <row r="4388" spans="1:14" hidden="1" x14ac:dyDescent="0.25">
      <c r="A4388" s="5" t="s">
        <v>7415</v>
      </c>
      <c r="B4388" s="5" t="s">
        <v>3597</v>
      </c>
      <c r="C4388" s="5" t="s">
        <v>849</v>
      </c>
      <c r="D4388" s="5" t="s">
        <v>3583</v>
      </c>
      <c r="E4388" s="5" t="s">
        <v>3584</v>
      </c>
      <c r="F4388" s="5" t="s">
        <v>853</v>
      </c>
      <c r="G4388" s="5" t="s">
        <v>3588</v>
      </c>
      <c r="H4388" s="51">
        <v>0</v>
      </c>
      <c r="I4388" s="22">
        <v>0</v>
      </c>
      <c r="J4388" s="22">
        <v>60.61</v>
      </c>
      <c r="K4388" s="22">
        <v>61.13</v>
      </c>
      <c r="L4388" s="47">
        <v>1000</v>
      </c>
      <c r="M4388" s="22">
        <v>0</v>
      </c>
      <c r="N4388" s="22">
        <v>0</v>
      </c>
    </row>
    <row r="4389" spans="1:14" hidden="1" x14ac:dyDescent="0.25">
      <c r="A4389" s="5" t="s">
        <v>7415</v>
      </c>
      <c r="B4389" s="5" t="s">
        <v>3592</v>
      </c>
      <c r="C4389" s="5" t="s">
        <v>849</v>
      </c>
      <c r="D4389" s="5" t="s">
        <v>3583</v>
      </c>
      <c r="E4389" s="5" t="s">
        <v>3584</v>
      </c>
      <c r="F4389" s="5" t="s">
        <v>853</v>
      </c>
      <c r="G4389" s="5" t="s">
        <v>3588</v>
      </c>
      <c r="H4389" s="51">
        <v>0</v>
      </c>
      <c r="I4389" s="22">
        <v>0</v>
      </c>
      <c r="J4389" s="22">
        <v>0</v>
      </c>
      <c r="K4389" s="22">
        <v>50.04</v>
      </c>
      <c r="L4389" s="47">
        <v>1000</v>
      </c>
      <c r="M4389" s="22">
        <v>0</v>
      </c>
      <c r="N4389" s="22">
        <v>0</v>
      </c>
    </row>
    <row r="4390" spans="1:14" hidden="1" x14ac:dyDescent="0.25">
      <c r="A4390" s="5" t="s">
        <v>7416</v>
      </c>
      <c r="B4390" s="5" t="s">
        <v>3597</v>
      </c>
      <c r="C4390" s="5" t="s">
        <v>849</v>
      </c>
      <c r="D4390" s="5" t="s">
        <v>3583</v>
      </c>
      <c r="E4390" s="5" t="s">
        <v>3584</v>
      </c>
      <c r="F4390" s="5" t="s">
        <v>853</v>
      </c>
      <c r="G4390" s="5" t="s">
        <v>3588</v>
      </c>
      <c r="H4390" s="51">
        <v>0</v>
      </c>
      <c r="I4390" s="22">
        <v>0</v>
      </c>
      <c r="J4390" s="22">
        <v>61.25</v>
      </c>
      <c r="K4390" s="22">
        <v>61.78</v>
      </c>
      <c r="L4390" s="47">
        <v>1000</v>
      </c>
      <c r="M4390" s="22">
        <v>0</v>
      </c>
      <c r="N4390" s="22">
        <v>0</v>
      </c>
    </row>
    <row r="4391" spans="1:14" hidden="1" x14ac:dyDescent="0.25">
      <c r="A4391" s="5" t="s">
        <v>7416</v>
      </c>
      <c r="B4391" s="5" t="s">
        <v>3592</v>
      </c>
      <c r="C4391" s="5" t="s">
        <v>849</v>
      </c>
      <c r="D4391" s="5" t="s">
        <v>3583</v>
      </c>
      <c r="E4391" s="5" t="s">
        <v>3584</v>
      </c>
      <c r="F4391" s="5" t="s">
        <v>853</v>
      </c>
      <c r="G4391" s="5" t="s">
        <v>3588</v>
      </c>
      <c r="H4391" s="51">
        <v>0</v>
      </c>
      <c r="I4391" s="22">
        <v>0</v>
      </c>
      <c r="J4391" s="22">
        <v>0</v>
      </c>
      <c r="K4391" s="22">
        <v>48.29</v>
      </c>
      <c r="L4391" s="47">
        <v>1000</v>
      </c>
      <c r="M4391" s="22">
        <v>0</v>
      </c>
      <c r="N4391" s="22">
        <v>0</v>
      </c>
    </row>
    <row r="4392" spans="1:14" hidden="1" x14ac:dyDescent="0.25">
      <c r="A4392" s="5" t="s">
        <v>7417</v>
      </c>
      <c r="B4392" s="5" t="s">
        <v>3597</v>
      </c>
      <c r="C4392" s="5" t="s">
        <v>849</v>
      </c>
      <c r="D4392" s="5" t="s">
        <v>3583</v>
      </c>
      <c r="E4392" s="5" t="s">
        <v>3584</v>
      </c>
      <c r="F4392" s="5" t="s">
        <v>853</v>
      </c>
      <c r="G4392" s="5" t="s">
        <v>3588</v>
      </c>
      <c r="H4392" s="51">
        <v>0</v>
      </c>
      <c r="I4392" s="22">
        <v>0</v>
      </c>
      <c r="J4392" s="22">
        <v>60.79</v>
      </c>
      <c r="K4392" s="22">
        <v>61.31</v>
      </c>
      <c r="L4392" s="47">
        <v>1000</v>
      </c>
      <c r="M4392" s="22">
        <v>0</v>
      </c>
      <c r="N4392" s="22">
        <v>0</v>
      </c>
    </row>
    <row r="4393" spans="1:14" hidden="1" x14ac:dyDescent="0.25">
      <c r="A4393" s="5" t="s">
        <v>7417</v>
      </c>
      <c r="B4393" s="5" t="s">
        <v>3592</v>
      </c>
      <c r="C4393" s="5" t="s">
        <v>849</v>
      </c>
      <c r="D4393" s="5" t="s">
        <v>3583</v>
      </c>
      <c r="E4393" s="5" t="s">
        <v>3584</v>
      </c>
      <c r="F4393" s="5" t="s">
        <v>853</v>
      </c>
      <c r="G4393" s="5" t="s">
        <v>3588</v>
      </c>
      <c r="H4393" s="51">
        <v>0</v>
      </c>
      <c r="I4393" s="22">
        <v>0</v>
      </c>
      <c r="J4393" s="22">
        <v>54.66</v>
      </c>
      <c r="K4393" s="22">
        <v>59.38</v>
      </c>
      <c r="L4393" s="47">
        <v>1000</v>
      </c>
      <c r="M4393" s="22">
        <v>0</v>
      </c>
      <c r="N4393" s="22">
        <v>0</v>
      </c>
    </row>
    <row r="4394" spans="1:14" hidden="1" x14ac:dyDescent="0.25">
      <c r="A4394" s="5" t="s">
        <v>7418</v>
      </c>
      <c r="B4394" s="5" t="s">
        <v>3597</v>
      </c>
      <c r="C4394" s="5" t="s">
        <v>849</v>
      </c>
      <c r="D4394" s="5" t="s">
        <v>3583</v>
      </c>
      <c r="E4394" s="5" t="s">
        <v>3584</v>
      </c>
      <c r="F4394" s="5" t="s">
        <v>853</v>
      </c>
      <c r="G4394" s="5" t="s">
        <v>3588</v>
      </c>
      <c r="H4394" s="51">
        <v>0</v>
      </c>
      <c r="I4394" s="22">
        <v>0</v>
      </c>
      <c r="J4394" s="22">
        <v>61.53</v>
      </c>
      <c r="K4394" s="22">
        <v>62.06</v>
      </c>
      <c r="L4394" s="47">
        <v>1000</v>
      </c>
      <c r="M4394" s="22">
        <v>0</v>
      </c>
      <c r="N4394" s="22">
        <v>0</v>
      </c>
    </row>
    <row r="4395" spans="1:14" hidden="1" x14ac:dyDescent="0.25">
      <c r="A4395" s="5" t="s">
        <v>7418</v>
      </c>
      <c r="B4395" s="5" t="s">
        <v>3592</v>
      </c>
      <c r="C4395" s="5" t="s">
        <v>849</v>
      </c>
      <c r="D4395" s="5" t="s">
        <v>3583</v>
      </c>
      <c r="E4395" s="5" t="s">
        <v>3584</v>
      </c>
      <c r="F4395" s="5" t="s">
        <v>853</v>
      </c>
      <c r="G4395" s="5" t="s">
        <v>3588</v>
      </c>
      <c r="H4395" s="51">
        <v>0</v>
      </c>
      <c r="I4395" s="22">
        <v>0</v>
      </c>
      <c r="J4395" s="22">
        <v>53.59</v>
      </c>
      <c r="K4395" s="22">
        <v>58.22</v>
      </c>
      <c r="L4395" s="47">
        <v>1000</v>
      </c>
      <c r="M4395" s="22">
        <v>0</v>
      </c>
      <c r="N4395" s="22">
        <v>0</v>
      </c>
    </row>
    <row r="4396" spans="1:14" hidden="1" x14ac:dyDescent="0.25">
      <c r="A4396" s="5" t="s">
        <v>7419</v>
      </c>
      <c r="B4396" s="5" t="s">
        <v>3597</v>
      </c>
      <c r="C4396" s="5" t="s">
        <v>849</v>
      </c>
      <c r="D4396" s="5" t="s">
        <v>3583</v>
      </c>
      <c r="E4396" s="5" t="s">
        <v>3584</v>
      </c>
      <c r="F4396" s="5" t="s">
        <v>853</v>
      </c>
      <c r="G4396" s="5" t="s">
        <v>3603</v>
      </c>
      <c r="H4396" s="51">
        <v>0</v>
      </c>
      <c r="I4396" s="22">
        <v>0</v>
      </c>
      <c r="J4396" s="22">
        <v>0</v>
      </c>
      <c r="K4396" s="22">
        <v>962.54</v>
      </c>
      <c r="L4396" s="47">
        <v>1000</v>
      </c>
      <c r="M4396" s="22">
        <v>0</v>
      </c>
      <c r="N4396" s="22">
        <v>0</v>
      </c>
    </row>
    <row r="4397" spans="1:14" hidden="1" x14ac:dyDescent="0.25">
      <c r="A4397" s="5" t="s">
        <v>7419</v>
      </c>
      <c r="B4397" s="5" t="s">
        <v>3592</v>
      </c>
      <c r="C4397" s="5" t="s">
        <v>849</v>
      </c>
      <c r="D4397" s="5" t="s">
        <v>3583</v>
      </c>
      <c r="E4397" s="5" t="s">
        <v>3584</v>
      </c>
      <c r="F4397" s="5" t="s">
        <v>853</v>
      </c>
      <c r="G4397" s="5" t="s">
        <v>3603</v>
      </c>
      <c r="H4397" s="51">
        <v>0</v>
      </c>
      <c r="I4397" s="22">
        <v>0</v>
      </c>
      <c r="J4397" s="22">
        <v>0</v>
      </c>
      <c r="K4397" s="22">
        <v>1011.19</v>
      </c>
      <c r="L4397" s="47">
        <v>1000</v>
      </c>
      <c r="M4397" s="22">
        <v>0</v>
      </c>
      <c r="N4397" s="22">
        <v>0</v>
      </c>
    </row>
    <row r="4398" spans="1:14" hidden="1" x14ac:dyDescent="0.25">
      <c r="A4398" s="5" t="s">
        <v>7420</v>
      </c>
      <c r="B4398" s="5" t="s">
        <v>3592</v>
      </c>
      <c r="C4398" s="5" t="s">
        <v>849</v>
      </c>
      <c r="D4398" s="5" t="s">
        <v>3583</v>
      </c>
      <c r="E4398" s="5" t="s">
        <v>3584</v>
      </c>
      <c r="F4398" s="5" t="s">
        <v>853</v>
      </c>
      <c r="G4398" s="5" t="s">
        <v>3603</v>
      </c>
      <c r="H4398" s="51">
        <v>0</v>
      </c>
      <c r="I4398" s="22">
        <v>0</v>
      </c>
      <c r="J4398" s="22">
        <v>0</v>
      </c>
      <c r="K4398" s="22">
        <v>1269.51</v>
      </c>
      <c r="L4398" s="47">
        <v>1000</v>
      </c>
      <c r="M4398" s="22">
        <v>0</v>
      </c>
      <c r="N4398" s="22">
        <v>0</v>
      </c>
    </row>
    <row r="4399" spans="1:14" hidden="1" x14ac:dyDescent="0.25">
      <c r="A4399" s="5" t="s">
        <v>7421</v>
      </c>
      <c r="B4399" s="5" t="s">
        <v>3597</v>
      </c>
      <c r="C4399" s="5" t="s">
        <v>849</v>
      </c>
      <c r="D4399" s="5" t="s">
        <v>3583</v>
      </c>
      <c r="E4399" s="5" t="s">
        <v>3584</v>
      </c>
      <c r="F4399" s="5" t="s">
        <v>853</v>
      </c>
      <c r="G4399" s="5" t="s">
        <v>3603</v>
      </c>
      <c r="H4399" s="51">
        <v>0</v>
      </c>
      <c r="I4399" s="22">
        <v>0</v>
      </c>
      <c r="J4399" s="22">
        <v>0</v>
      </c>
      <c r="K4399" s="22">
        <v>1270.3499999999999</v>
      </c>
      <c r="L4399" s="47">
        <v>1000</v>
      </c>
      <c r="M4399" s="22">
        <v>0</v>
      </c>
      <c r="N4399" s="22">
        <v>0</v>
      </c>
    </row>
    <row r="4400" spans="1:14" hidden="1" x14ac:dyDescent="0.25">
      <c r="A4400" s="5" t="s">
        <v>7421</v>
      </c>
      <c r="B4400" s="5" t="s">
        <v>3592</v>
      </c>
      <c r="C4400" s="5" t="s">
        <v>849</v>
      </c>
      <c r="D4400" s="5" t="s">
        <v>3583</v>
      </c>
      <c r="E4400" s="5" t="s">
        <v>3584</v>
      </c>
      <c r="F4400" s="5" t="s">
        <v>853</v>
      </c>
      <c r="G4400" s="5" t="s">
        <v>3603</v>
      </c>
      <c r="H4400" s="51">
        <v>0</v>
      </c>
      <c r="I4400" s="22">
        <v>0</v>
      </c>
      <c r="J4400" s="22">
        <v>0</v>
      </c>
      <c r="K4400" s="22">
        <v>1282.03</v>
      </c>
      <c r="L4400" s="47">
        <v>1000</v>
      </c>
      <c r="M4400" s="22">
        <v>0</v>
      </c>
      <c r="N4400" s="22">
        <v>0</v>
      </c>
    </row>
    <row r="4401" spans="1:14" hidden="1" x14ac:dyDescent="0.25">
      <c r="A4401" s="5" t="s">
        <v>7422</v>
      </c>
      <c r="B4401" s="5" t="s">
        <v>3592</v>
      </c>
      <c r="C4401" s="5" t="s">
        <v>849</v>
      </c>
      <c r="D4401" s="5" t="s">
        <v>3583</v>
      </c>
      <c r="E4401" s="5" t="s">
        <v>3584</v>
      </c>
      <c r="F4401" s="5" t="s">
        <v>853</v>
      </c>
      <c r="G4401" s="5" t="s">
        <v>3603</v>
      </c>
      <c r="H4401" s="51">
        <v>0</v>
      </c>
      <c r="I4401" s="22">
        <v>0</v>
      </c>
      <c r="J4401" s="22">
        <v>0</v>
      </c>
      <c r="K4401" s="22">
        <v>1145.69</v>
      </c>
      <c r="L4401" s="47">
        <v>1000</v>
      </c>
      <c r="M4401" s="22">
        <v>0</v>
      </c>
      <c r="N4401" s="22">
        <v>0</v>
      </c>
    </row>
    <row r="4402" spans="1:14" hidden="1" x14ac:dyDescent="0.25">
      <c r="A4402" s="5" t="s">
        <v>7423</v>
      </c>
      <c r="B4402" s="5" t="s">
        <v>3597</v>
      </c>
      <c r="C4402" s="5" t="s">
        <v>849</v>
      </c>
      <c r="D4402" s="5" t="s">
        <v>3583</v>
      </c>
      <c r="E4402" s="5" t="s">
        <v>3584</v>
      </c>
      <c r="F4402" s="5" t="s">
        <v>853</v>
      </c>
      <c r="G4402" s="5" t="s">
        <v>3603</v>
      </c>
      <c r="H4402" s="51">
        <v>0</v>
      </c>
      <c r="I4402" s="22">
        <v>0</v>
      </c>
      <c r="J4402" s="22">
        <v>0</v>
      </c>
      <c r="K4402" s="22">
        <v>1149.43</v>
      </c>
      <c r="L4402" s="47">
        <v>1000</v>
      </c>
      <c r="M4402" s="22">
        <v>0</v>
      </c>
      <c r="N4402" s="22">
        <v>0</v>
      </c>
    </row>
    <row r="4403" spans="1:14" hidden="1" x14ac:dyDescent="0.25">
      <c r="A4403" s="5" t="s">
        <v>7423</v>
      </c>
      <c r="B4403" s="5" t="s">
        <v>3592</v>
      </c>
      <c r="C4403" s="5" t="s">
        <v>849</v>
      </c>
      <c r="D4403" s="5" t="s">
        <v>3583</v>
      </c>
      <c r="E4403" s="5" t="s">
        <v>3584</v>
      </c>
      <c r="F4403" s="5" t="s">
        <v>853</v>
      </c>
      <c r="G4403" s="5" t="s">
        <v>3603</v>
      </c>
      <c r="H4403" s="51">
        <v>0</v>
      </c>
      <c r="I4403" s="22">
        <v>0</v>
      </c>
      <c r="J4403" s="22">
        <v>0</v>
      </c>
      <c r="K4403" s="22">
        <v>1150.99</v>
      </c>
      <c r="L4403" s="47">
        <v>1000</v>
      </c>
      <c r="M4403" s="22">
        <v>0</v>
      </c>
      <c r="N4403" s="22">
        <v>0</v>
      </c>
    </row>
    <row r="4404" spans="1:14" hidden="1" x14ac:dyDescent="0.25">
      <c r="A4404" s="5" t="s">
        <v>7424</v>
      </c>
      <c r="B4404" s="5" t="s">
        <v>3597</v>
      </c>
      <c r="C4404" s="5" t="s">
        <v>849</v>
      </c>
      <c r="D4404" s="5" t="s">
        <v>3583</v>
      </c>
      <c r="E4404" s="5" t="s">
        <v>3584</v>
      </c>
      <c r="F4404" s="5" t="s">
        <v>853</v>
      </c>
      <c r="G4404" s="5" t="s">
        <v>3603</v>
      </c>
      <c r="H4404" s="51">
        <v>0</v>
      </c>
      <c r="I4404" s="22">
        <v>0</v>
      </c>
      <c r="J4404" s="22">
        <v>0</v>
      </c>
      <c r="K4404" s="22">
        <v>1233.01</v>
      </c>
      <c r="L4404" s="47">
        <v>1000</v>
      </c>
      <c r="M4404" s="22">
        <v>0</v>
      </c>
      <c r="N4404" s="22">
        <v>0</v>
      </c>
    </row>
    <row r="4405" spans="1:14" hidden="1" x14ac:dyDescent="0.25">
      <c r="A4405" s="5" t="s">
        <v>7424</v>
      </c>
      <c r="B4405" s="5" t="s">
        <v>3592</v>
      </c>
      <c r="C4405" s="5" t="s">
        <v>849</v>
      </c>
      <c r="D4405" s="5" t="s">
        <v>3583</v>
      </c>
      <c r="E4405" s="5" t="s">
        <v>3584</v>
      </c>
      <c r="F4405" s="5" t="s">
        <v>853</v>
      </c>
      <c r="G4405" s="5" t="s">
        <v>3603</v>
      </c>
      <c r="H4405" s="51">
        <v>0</v>
      </c>
      <c r="I4405" s="22">
        <v>0</v>
      </c>
      <c r="J4405" s="22">
        <v>0</v>
      </c>
      <c r="K4405" s="22">
        <v>1223.94</v>
      </c>
      <c r="L4405" s="47">
        <v>1000</v>
      </c>
      <c r="M4405" s="22">
        <v>0</v>
      </c>
      <c r="N4405" s="22">
        <v>0</v>
      </c>
    </row>
    <row r="4406" spans="1:14" hidden="1" x14ac:dyDescent="0.25">
      <c r="A4406" s="5" t="s">
        <v>7425</v>
      </c>
      <c r="B4406" s="5" t="s">
        <v>3592</v>
      </c>
      <c r="C4406" s="5" t="s">
        <v>849</v>
      </c>
      <c r="D4406" s="5" t="s">
        <v>3583</v>
      </c>
      <c r="E4406" s="5" t="s">
        <v>3584</v>
      </c>
      <c r="F4406" s="5" t="s">
        <v>853</v>
      </c>
      <c r="G4406" s="5" t="s">
        <v>3603</v>
      </c>
      <c r="H4406" s="51">
        <v>0</v>
      </c>
      <c r="I4406" s="22">
        <v>0</v>
      </c>
      <c r="J4406" s="22">
        <v>0</v>
      </c>
      <c r="K4406" s="22">
        <v>1014.48</v>
      </c>
      <c r="L4406" s="47">
        <v>1000</v>
      </c>
      <c r="M4406" s="22">
        <v>0</v>
      </c>
      <c r="N4406" s="22">
        <v>0</v>
      </c>
    </row>
    <row r="4407" spans="1:14" hidden="1" x14ac:dyDescent="0.25">
      <c r="A4407" s="5" t="s">
        <v>7426</v>
      </c>
      <c r="B4407" s="5" t="s">
        <v>3586</v>
      </c>
      <c r="C4407" s="5" t="s">
        <v>849</v>
      </c>
      <c r="D4407" s="5" t="s">
        <v>3583</v>
      </c>
      <c r="E4407" s="5" t="s">
        <v>3584</v>
      </c>
      <c r="F4407" s="5" t="s">
        <v>853</v>
      </c>
      <c r="G4407" s="5" t="s">
        <v>3603</v>
      </c>
      <c r="H4407" s="51">
        <v>0</v>
      </c>
      <c r="I4407" s="22">
        <v>0</v>
      </c>
      <c r="J4407" s="22">
        <v>0</v>
      </c>
      <c r="K4407" s="22">
        <v>627.52</v>
      </c>
      <c r="L4407" s="47">
        <v>1000</v>
      </c>
      <c r="M4407" s="22">
        <v>0</v>
      </c>
      <c r="N4407" s="22">
        <v>0</v>
      </c>
    </row>
    <row r="4408" spans="1:14" hidden="1" x14ac:dyDescent="0.25">
      <c r="A4408" s="5" t="s">
        <v>7427</v>
      </c>
      <c r="B4408" s="5" t="s">
        <v>3586</v>
      </c>
      <c r="C4408" s="5" t="s">
        <v>849</v>
      </c>
      <c r="D4408" s="5" t="s">
        <v>3583</v>
      </c>
      <c r="E4408" s="5" t="s">
        <v>3584</v>
      </c>
      <c r="F4408" s="5" t="s">
        <v>853</v>
      </c>
      <c r="G4408" s="5" t="s">
        <v>3603</v>
      </c>
      <c r="H4408" s="51">
        <v>0</v>
      </c>
      <c r="I4408" s="22">
        <v>0</v>
      </c>
      <c r="J4408" s="22">
        <v>0</v>
      </c>
      <c r="K4408" s="22">
        <v>643.19000000000005</v>
      </c>
      <c r="L4408" s="47">
        <v>1000</v>
      </c>
      <c r="M4408" s="22">
        <v>0</v>
      </c>
      <c r="N4408" s="22">
        <v>0</v>
      </c>
    </row>
    <row r="4409" spans="1:14" hidden="1" x14ac:dyDescent="0.25">
      <c r="A4409" s="5" t="s">
        <v>7428</v>
      </c>
      <c r="B4409" s="5" t="s">
        <v>3586</v>
      </c>
      <c r="C4409" s="5" t="s">
        <v>849</v>
      </c>
      <c r="D4409" s="5" t="s">
        <v>3583</v>
      </c>
      <c r="E4409" s="5" t="s">
        <v>3584</v>
      </c>
      <c r="F4409" s="5" t="s">
        <v>853</v>
      </c>
      <c r="G4409" s="5" t="s">
        <v>3603</v>
      </c>
      <c r="H4409" s="51">
        <v>0</v>
      </c>
      <c r="I4409" s="22">
        <v>0</v>
      </c>
      <c r="J4409" s="22">
        <v>0</v>
      </c>
      <c r="K4409" s="22">
        <v>1448.71</v>
      </c>
      <c r="L4409" s="47">
        <v>1000</v>
      </c>
      <c r="M4409" s="22">
        <v>0</v>
      </c>
      <c r="N4409" s="22">
        <v>0</v>
      </c>
    </row>
    <row r="4410" spans="1:14" hidden="1" x14ac:dyDescent="0.25">
      <c r="A4410" s="5" t="s">
        <v>7429</v>
      </c>
      <c r="B4410" s="5" t="s">
        <v>3586</v>
      </c>
      <c r="C4410" s="5" t="s">
        <v>849</v>
      </c>
      <c r="D4410" s="5" t="s">
        <v>3583</v>
      </c>
      <c r="E4410" s="5" t="s">
        <v>3584</v>
      </c>
      <c r="F4410" s="5" t="s">
        <v>853</v>
      </c>
      <c r="G4410" s="5" t="s">
        <v>3603</v>
      </c>
      <c r="H4410" s="51">
        <v>0</v>
      </c>
      <c r="I4410" s="22">
        <v>0</v>
      </c>
      <c r="J4410" s="22">
        <v>0</v>
      </c>
      <c r="K4410" s="22">
        <v>1643.45</v>
      </c>
      <c r="L4410" s="47">
        <v>1000</v>
      </c>
      <c r="M4410" s="22">
        <v>0</v>
      </c>
      <c r="N4410" s="22">
        <v>0</v>
      </c>
    </row>
    <row r="4411" spans="1:14" hidden="1" x14ac:dyDescent="0.25">
      <c r="A4411" s="5" t="s">
        <v>7429</v>
      </c>
      <c r="B4411" s="5" t="s">
        <v>3592</v>
      </c>
      <c r="C4411" s="5" t="s">
        <v>849</v>
      </c>
      <c r="D4411" s="5" t="s">
        <v>3583</v>
      </c>
      <c r="E4411" s="5" t="s">
        <v>3584</v>
      </c>
      <c r="F4411" s="5" t="s">
        <v>853</v>
      </c>
      <c r="G4411" s="5" t="s">
        <v>3603</v>
      </c>
      <c r="H4411" s="51">
        <v>0</v>
      </c>
      <c r="I4411" s="22">
        <v>0</v>
      </c>
      <c r="J4411" s="22">
        <v>0</v>
      </c>
      <c r="K4411" s="22">
        <v>1551.89</v>
      </c>
      <c r="L4411" s="47">
        <v>1000</v>
      </c>
      <c r="M4411" s="22">
        <v>0</v>
      </c>
      <c r="N4411" s="22">
        <v>0</v>
      </c>
    </row>
    <row r="4412" spans="1:14" hidden="1" x14ac:dyDescent="0.25">
      <c r="A4412" s="5" t="s">
        <v>7430</v>
      </c>
      <c r="B4412" s="5" t="s">
        <v>3586</v>
      </c>
      <c r="C4412" s="5" t="s">
        <v>849</v>
      </c>
      <c r="D4412" s="5" t="s">
        <v>3583</v>
      </c>
      <c r="E4412" s="5" t="s">
        <v>3584</v>
      </c>
      <c r="F4412" s="5" t="s">
        <v>853</v>
      </c>
      <c r="G4412" s="5" t="s">
        <v>3603</v>
      </c>
      <c r="H4412" s="51">
        <v>0</v>
      </c>
      <c r="I4412" s="22">
        <v>0</v>
      </c>
      <c r="J4412" s="22">
        <v>0</v>
      </c>
      <c r="K4412" s="22">
        <v>1427.26</v>
      </c>
      <c r="L4412" s="47">
        <v>1000</v>
      </c>
      <c r="M4412" s="22">
        <v>0</v>
      </c>
      <c r="N4412" s="22">
        <v>0</v>
      </c>
    </row>
    <row r="4413" spans="1:14" hidden="1" x14ac:dyDescent="0.25">
      <c r="A4413" s="5" t="s">
        <v>7431</v>
      </c>
      <c r="B4413" s="5" t="s">
        <v>3592</v>
      </c>
      <c r="C4413" s="5" t="s">
        <v>849</v>
      </c>
      <c r="D4413" s="5" t="s">
        <v>3583</v>
      </c>
      <c r="E4413" s="5" t="s">
        <v>3584</v>
      </c>
      <c r="F4413" s="5" t="s">
        <v>853</v>
      </c>
      <c r="G4413" s="5" t="s">
        <v>3603</v>
      </c>
      <c r="H4413" s="51">
        <v>0</v>
      </c>
      <c r="I4413" s="22">
        <v>0</v>
      </c>
      <c r="J4413" s="22">
        <v>0</v>
      </c>
      <c r="K4413" s="22">
        <v>1656.1</v>
      </c>
      <c r="L4413" s="47">
        <v>1000</v>
      </c>
      <c r="M4413" s="22">
        <v>0</v>
      </c>
      <c r="N4413" s="22">
        <v>0</v>
      </c>
    </row>
    <row r="4414" spans="1:14" hidden="1" x14ac:dyDescent="0.25">
      <c r="A4414" s="5" t="s">
        <v>7432</v>
      </c>
      <c r="B4414" s="5" t="s">
        <v>3586</v>
      </c>
      <c r="C4414" s="5" t="s">
        <v>849</v>
      </c>
      <c r="D4414" s="5" t="s">
        <v>3583</v>
      </c>
      <c r="E4414" s="5" t="s">
        <v>3584</v>
      </c>
      <c r="F4414" s="5" t="s">
        <v>853</v>
      </c>
      <c r="G4414" s="5" t="s">
        <v>3603</v>
      </c>
      <c r="H4414" s="51">
        <v>0</v>
      </c>
      <c r="I4414" s="22">
        <v>0</v>
      </c>
      <c r="J4414" s="22">
        <v>0</v>
      </c>
      <c r="K4414" s="22">
        <v>701.36</v>
      </c>
      <c r="L4414" s="47">
        <v>1000</v>
      </c>
      <c r="M4414" s="22">
        <v>0</v>
      </c>
      <c r="N4414" s="22">
        <v>0</v>
      </c>
    </row>
    <row r="4415" spans="1:14" hidden="1" x14ac:dyDescent="0.25">
      <c r="A4415" s="5" t="s">
        <v>7433</v>
      </c>
      <c r="B4415" s="5" t="s">
        <v>3586</v>
      </c>
      <c r="C4415" s="5" t="s">
        <v>849</v>
      </c>
      <c r="D4415" s="5" t="s">
        <v>3583</v>
      </c>
      <c r="E4415" s="5" t="s">
        <v>3584</v>
      </c>
      <c r="F4415" s="5" t="s">
        <v>853</v>
      </c>
      <c r="G4415" s="5" t="s">
        <v>3588</v>
      </c>
      <c r="H4415" s="51">
        <v>0</v>
      </c>
      <c r="I4415" s="22">
        <v>0</v>
      </c>
      <c r="J4415" s="22">
        <v>110.84</v>
      </c>
      <c r="K4415" s="22">
        <v>120.42</v>
      </c>
      <c r="L4415" s="47">
        <v>1000</v>
      </c>
      <c r="M4415" s="22">
        <v>0</v>
      </c>
      <c r="N4415" s="22">
        <v>0</v>
      </c>
    </row>
    <row r="4416" spans="1:14" hidden="1" x14ac:dyDescent="0.25">
      <c r="A4416" s="5" t="s">
        <v>7434</v>
      </c>
      <c r="B4416" s="5" t="s">
        <v>3592</v>
      </c>
      <c r="C4416" s="5" t="s">
        <v>849</v>
      </c>
      <c r="D4416" s="5" t="s">
        <v>3583</v>
      </c>
      <c r="E4416" s="5" t="s">
        <v>3584</v>
      </c>
      <c r="F4416" s="5" t="s">
        <v>853</v>
      </c>
      <c r="G4416" s="5" t="s">
        <v>3603</v>
      </c>
      <c r="H4416" s="51">
        <v>0</v>
      </c>
      <c r="I4416" s="22">
        <v>0</v>
      </c>
      <c r="J4416" s="22">
        <v>0</v>
      </c>
      <c r="K4416" s="22">
        <v>1244</v>
      </c>
      <c r="L4416" s="47">
        <v>1000</v>
      </c>
      <c r="M4416" s="22">
        <v>0</v>
      </c>
      <c r="N4416" s="22">
        <v>0</v>
      </c>
    </row>
    <row r="4417" spans="1:14" hidden="1" x14ac:dyDescent="0.25">
      <c r="A4417" s="5" t="s">
        <v>7435</v>
      </c>
      <c r="B4417" s="5" t="s">
        <v>3592</v>
      </c>
      <c r="C4417" s="5" t="s">
        <v>849</v>
      </c>
      <c r="D4417" s="5" t="s">
        <v>3583</v>
      </c>
      <c r="E4417" s="5" t="s">
        <v>3584</v>
      </c>
      <c r="F4417" s="5" t="s">
        <v>853</v>
      </c>
      <c r="G4417" s="5" t="s">
        <v>3603</v>
      </c>
      <c r="H4417" s="51">
        <v>0</v>
      </c>
      <c r="I4417" s="22">
        <v>0</v>
      </c>
      <c r="J4417" s="22">
        <v>0</v>
      </c>
      <c r="K4417" s="22">
        <v>1172.8399999999999</v>
      </c>
      <c r="L4417" s="47">
        <v>1000</v>
      </c>
      <c r="M4417" s="22">
        <v>0</v>
      </c>
      <c r="N4417" s="22">
        <v>0</v>
      </c>
    </row>
    <row r="4418" spans="1:14" hidden="1" x14ac:dyDescent="0.25">
      <c r="A4418" s="5" t="s">
        <v>7436</v>
      </c>
      <c r="B4418" s="5" t="s">
        <v>3586</v>
      </c>
      <c r="C4418" s="5" t="s">
        <v>849</v>
      </c>
      <c r="D4418" s="5" t="s">
        <v>3583</v>
      </c>
      <c r="E4418" s="5" t="s">
        <v>3584</v>
      </c>
      <c r="F4418" s="5" t="s">
        <v>853</v>
      </c>
      <c r="G4418" s="5" t="s">
        <v>3603</v>
      </c>
      <c r="H4418" s="51">
        <v>0</v>
      </c>
      <c r="I4418" s="22">
        <v>0</v>
      </c>
      <c r="J4418" s="22">
        <v>0</v>
      </c>
      <c r="K4418" s="22">
        <v>1307.98</v>
      </c>
      <c r="L4418" s="47">
        <v>1000</v>
      </c>
      <c r="M4418" s="22">
        <v>0</v>
      </c>
      <c r="N4418" s="22">
        <v>0</v>
      </c>
    </row>
    <row r="4419" spans="1:14" hidden="1" x14ac:dyDescent="0.25">
      <c r="A4419" s="5" t="s">
        <v>7437</v>
      </c>
      <c r="B4419" s="5" t="s">
        <v>3586</v>
      </c>
      <c r="C4419" s="5" t="s">
        <v>849</v>
      </c>
      <c r="D4419" s="5" t="s">
        <v>3583</v>
      </c>
      <c r="E4419" s="5" t="s">
        <v>3584</v>
      </c>
      <c r="F4419" s="5" t="s">
        <v>853</v>
      </c>
      <c r="G4419" s="5" t="s">
        <v>3588</v>
      </c>
      <c r="H4419" s="51">
        <v>0</v>
      </c>
      <c r="I4419" s="22">
        <v>0</v>
      </c>
      <c r="J4419" s="22">
        <v>225.84</v>
      </c>
      <c r="K4419" s="22">
        <v>227.78</v>
      </c>
      <c r="L4419" s="47">
        <v>1000</v>
      </c>
      <c r="M4419" s="22">
        <v>0</v>
      </c>
      <c r="N4419" s="22">
        <v>0</v>
      </c>
    </row>
    <row r="4420" spans="1:14" hidden="1" x14ac:dyDescent="0.25">
      <c r="A4420" s="5" t="s">
        <v>7438</v>
      </c>
      <c r="B4420" s="5" t="s">
        <v>3582</v>
      </c>
      <c r="C4420" s="5" t="s">
        <v>849</v>
      </c>
      <c r="D4420" s="5" t="s">
        <v>3583</v>
      </c>
      <c r="E4420" s="5" t="s">
        <v>3584</v>
      </c>
      <c r="F4420" s="5" t="s">
        <v>853</v>
      </c>
      <c r="G4420" s="5" t="s">
        <v>3603</v>
      </c>
      <c r="H4420" s="51">
        <v>0</v>
      </c>
      <c r="I4420" s="22">
        <v>0</v>
      </c>
      <c r="J4420" s="22">
        <v>0</v>
      </c>
      <c r="K4420" s="22">
        <v>141.93</v>
      </c>
      <c r="L4420" s="47">
        <v>1000</v>
      </c>
      <c r="M4420" s="22">
        <v>0</v>
      </c>
      <c r="N4420" s="22">
        <v>0</v>
      </c>
    </row>
    <row r="4421" spans="1:14" hidden="1" x14ac:dyDescent="0.25">
      <c r="A4421" s="5" t="s">
        <v>7439</v>
      </c>
      <c r="B4421" s="5" t="s">
        <v>3582</v>
      </c>
      <c r="C4421" s="5" t="s">
        <v>849</v>
      </c>
      <c r="D4421" s="5" t="s">
        <v>3583</v>
      </c>
      <c r="E4421" s="5" t="s">
        <v>3584</v>
      </c>
      <c r="F4421" s="5" t="s">
        <v>853</v>
      </c>
      <c r="G4421" s="5" t="s">
        <v>3603</v>
      </c>
      <c r="H4421" s="51">
        <v>0</v>
      </c>
      <c r="I4421" s="22">
        <v>0</v>
      </c>
      <c r="J4421" s="22">
        <v>0</v>
      </c>
      <c r="K4421" s="22">
        <v>689.14</v>
      </c>
      <c r="L4421" s="47">
        <v>1000</v>
      </c>
      <c r="M4421" s="22">
        <v>0</v>
      </c>
      <c r="N4421" s="22">
        <v>0</v>
      </c>
    </row>
    <row r="4422" spans="1:14" hidden="1" x14ac:dyDescent="0.25">
      <c r="A4422" s="5" t="s">
        <v>7440</v>
      </c>
      <c r="B4422" s="5" t="s">
        <v>3582</v>
      </c>
      <c r="C4422" s="5" t="s">
        <v>849</v>
      </c>
      <c r="D4422" s="5" t="s">
        <v>3583</v>
      </c>
      <c r="E4422" s="5" t="s">
        <v>3584</v>
      </c>
      <c r="F4422" s="5" t="s">
        <v>853</v>
      </c>
      <c r="G4422" s="5" t="s">
        <v>3588</v>
      </c>
      <c r="H4422" s="51">
        <v>0</v>
      </c>
      <c r="I4422" s="22">
        <v>0</v>
      </c>
      <c r="J4422" s="22">
        <v>9.65</v>
      </c>
      <c r="K4422" s="22">
        <v>10.49</v>
      </c>
      <c r="L4422" s="47">
        <v>1000</v>
      </c>
      <c r="M4422" s="22">
        <v>0</v>
      </c>
      <c r="N4422" s="22">
        <v>0</v>
      </c>
    </row>
    <row r="4423" spans="1:14" hidden="1" x14ac:dyDescent="0.25">
      <c r="A4423" s="5" t="s">
        <v>7441</v>
      </c>
      <c r="B4423" s="5" t="s">
        <v>3582</v>
      </c>
      <c r="C4423" s="5" t="s">
        <v>849</v>
      </c>
      <c r="D4423" s="5" t="s">
        <v>3583</v>
      </c>
      <c r="E4423" s="5" t="s">
        <v>3584</v>
      </c>
      <c r="F4423" s="5" t="s">
        <v>853</v>
      </c>
      <c r="G4423" s="5" t="s">
        <v>3588</v>
      </c>
      <c r="H4423" s="51">
        <v>0</v>
      </c>
      <c r="I4423" s="22">
        <v>0</v>
      </c>
      <c r="J4423" s="22">
        <v>89.86</v>
      </c>
      <c r="K4423" s="22">
        <v>97.63</v>
      </c>
      <c r="L4423" s="47">
        <v>1000</v>
      </c>
      <c r="M4423" s="22">
        <v>0</v>
      </c>
      <c r="N4423" s="22">
        <v>0</v>
      </c>
    </row>
    <row r="4424" spans="1:14" hidden="1" x14ac:dyDescent="0.25">
      <c r="A4424" s="5" t="s">
        <v>7442</v>
      </c>
      <c r="B4424" s="5" t="s">
        <v>3582</v>
      </c>
      <c r="C4424" s="5" t="s">
        <v>849</v>
      </c>
      <c r="D4424" s="5" t="s">
        <v>3583</v>
      </c>
      <c r="E4424" s="5" t="s">
        <v>3584</v>
      </c>
      <c r="F4424" s="5" t="s">
        <v>853</v>
      </c>
      <c r="G4424" s="5" t="s">
        <v>3588</v>
      </c>
      <c r="H4424" s="51">
        <v>0</v>
      </c>
      <c r="I4424" s="22">
        <v>0</v>
      </c>
      <c r="J4424" s="22">
        <v>341.18</v>
      </c>
      <c r="K4424" s="22">
        <v>349.37</v>
      </c>
      <c r="L4424" s="47">
        <v>1000</v>
      </c>
      <c r="M4424" s="22">
        <v>0</v>
      </c>
      <c r="N4424" s="22">
        <v>0</v>
      </c>
    </row>
    <row r="4425" spans="1:14" hidden="1" x14ac:dyDescent="0.25">
      <c r="A4425" s="5" t="s">
        <v>7443</v>
      </c>
      <c r="B4425" s="5" t="s">
        <v>3582</v>
      </c>
      <c r="C4425" s="5" t="s">
        <v>849</v>
      </c>
      <c r="D4425" s="5" t="s">
        <v>3583</v>
      </c>
      <c r="E4425" s="5" t="s">
        <v>3584</v>
      </c>
      <c r="F4425" s="5" t="s">
        <v>853</v>
      </c>
      <c r="G4425" s="5" t="s">
        <v>3588</v>
      </c>
      <c r="H4425" s="51">
        <v>0</v>
      </c>
      <c r="I4425" s="22">
        <v>0</v>
      </c>
      <c r="J4425" s="22">
        <v>281.73</v>
      </c>
      <c r="K4425" s="22">
        <v>306.06</v>
      </c>
      <c r="L4425" s="47">
        <v>1000</v>
      </c>
      <c r="M4425" s="22">
        <v>0</v>
      </c>
      <c r="N4425" s="22">
        <v>0</v>
      </c>
    </row>
    <row r="4426" spans="1:14" hidden="1" x14ac:dyDescent="0.25">
      <c r="A4426" s="5" t="s">
        <v>7444</v>
      </c>
      <c r="B4426" s="5" t="s">
        <v>3582</v>
      </c>
      <c r="C4426" s="5" t="s">
        <v>849</v>
      </c>
      <c r="D4426" s="5" t="s">
        <v>3583</v>
      </c>
      <c r="E4426" s="5" t="s">
        <v>3584</v>
      </c>
      <c r="F4426" s="5" t="s">
        <v>853</v>
      </c>
      <c r="G4426" s="5" t="s">
        <v>3588</v>
      </c>
      <c r="H4426" s="51">
        <v>0</v>
      </c>
      <c r="I4426" s="22">
        <v>0</v>
      </c>
      <c r="J4426" s="22">
        <v>921.56</v>
      </c>
      <c r="K4426" s="22">
        <v>1001.15</v>
      </c>
      <c r="L4426" s="47">
        <v>1000</v>
      </c>
      <c r="M4426" s="22">
        <v>0</v>
      </c>
      <c r="N4426" s="22">
        <v>0</v>
      </c>
    </row>
    <row r="4427" spans="1:14" hidden="1" x14ac:dyDescent="0.25">
      <c r="A4427" s="5" t="s">
        <v>7445</v>
      </c>
      <c r="B4427" s="5" t="s">
        <v>3586</v>
      </c>
      <c r="C4427" s="5" t="s">
        <v>849</v>
      </c>
      <c r="D4427" s="5" t="s">
        <v>3583</v>
      </c>
      <c r="E4427" s="5" t="s">
        <v>3584</v>
      </c>
      <c r="F4427" s="5" t="s">
        <v>851</v>
      </c>
      <c r="G4427" s="5" t="s">
        <v>3585</v>
      </c>
      <c r="H4427" s="51">
        <v>61500</v>
      </c>
      <c r="I4427" s="22">
        <v>137098.91</v>
      </c>
      <c r="J4427" s="22">
        <v>2229.25</v>
      </c>
      <c r="K4427" s="22">
        <v>2287.7600000000002</v>
      </c>
      <c r="L4427" s="47">
        <v>1000</v>
      </c>
      <c r="M4427" s="22">
        <v>137098.91</v>
      </c>
      <c r="N4427" s="22">
        <v>0</v>
      </c>
    </row>
    <row r="4428" spans="1:14" hidden="1" x14ac:dyDescent="0.25">
      <c r="A4428" s="5" t="s">
        <v>7446</v>
      </c>
      <c r="B4428" s="5" t="s">
        <v>3586</v>
      </c>
      <c r="C4428" s="5" t="s">
        <v>849</v>
      </c>
      <c r="D4428" s="5" t="s">
        <v>3583</v>
      </c>
      <c r="E4428" s="5" t="s">
        <v>3584</v>
      </c>
      <c r="F4428" s="5" t="s">
        <v>853</v>
      </c>
      <c r="G4428" s="5" t="s">
        <v>3588</v>
      </c>
      <c r="H4428" s="51">
        <v>0</v>
      </c>
      <c r="I4428" s="22">
        <v>0</v>
      </c>
      <c r="J4428" s="22">
        <v>261.33</v>
      </c>
      <c r="K4428" s="22">
        <v>283.89999999999998</v>
      </c>
      <c r="L4428" s="47">
        <v>1000</v>
      </c>
      <c r="M4428" s="22">
        <v>0</v>
      </c>
      <c r="N4428" s="22">
        <v>0</v>
      </c>
    </row>
    <row r="4429" spans="1:14" hidden="1" x14ac:dyDescent="0.25">
      <c r="A4429" s="5" t="s">
        <v>7447</v>
      </c>
      <c r="B4429" s="5" t="s">
        <v>3586</v>
      </c>
      <c r="C4429" s="5" t="s">
        <v>849</v>
      </c>
      <c r="D4429" s="5" t="s">
        <v>3583</v>
      </c>
      <c r="E4429" s="5" t="s">
        <v>3584</v>
      </c>
      <c r="F4429" s="5" t="s">
        <v>853</v>
      </c>
      <c r="G4429" s="5" t="s">
        <v>3588</v>
      </c>
      <c r="H4429" s="51">
        <v>0</v>
      </c>
      <c r="I4429" s="22">
        <v>0</v>
      </c>
      <c r="J4429" s="22">
        <v>238.66</v>
      </c>
      <c r="K4429" s="22">
        <v>259.27</v>
      </c>
      <c r="L4429" s="47">
        <v>1000</v>
      </c>
      <c r="M4429" s="22">
        <v>0</v>
      </c>
      <c r="N4429" s="22">
        <v>0</v>
      </c>
    </row>
    <row r="4430" spans="1:14" hidden="1" x14ac:dyDescent="0.25">
      <c r="A4430" s="5" t="s">
        <v>7448</v>
      </c>
      <c r="B4430" s="5" t="s">
        <v>3586</v>
      </c>
      <c r="C4430" s="5" t="s">
        <v>849</v>
      </c>
      <c r="D4430" s="5" t="s">
        <v>3583</v>
      </c>
      <c r="E4430" s="5" t="s">
        <v>3584</v>
      </c>
      <c r="F4430" s="5" t="s">
        <v>853</v>
      </c>
      <c r="G4430" s="5" t="s">
        <v>3588</v>
      </c>
      <c r="H4430" s="51">
        <v>0</v>
      </c>
      <c r="I4430" s="22">
        <v>0</v>
      </c>
      <c r="J4430" s="22">
        <v>250.58</v>
      </c>
      <c r="K4430" s="22">
        <v>272.22000000000003</v>
      </c>
      <c r="L4430" s="47">
        <v>1000</v>
      </c>
      <c r="M4430" s="22">
        <v>0</v>
      </c>
      <c r="N4430" s="22">
        <v>0</v>
      </c>
    </row>
    <row r="4431" spans="1:14" hidden="1" x14ac:dyDescent="0.25">
      <c r="A4431" s="5" t="s">
        <v>7449</v>
      </c>
      <c r="B4431" s="5" t="s">
        <v>3586</v>
      </c>
      <c r="C4431" s="5" t="s">
        <v>849</v>
      </c>
      <c r="D4431" s="5" t="s">
        <v>3583</v>
      </c>
      <c r="E4431" s="5" t="s">
        <v>3584</v>
      </c>
      <c r="F4431" s="5" t="s">
        <v>853</v>
      </c>
      <c r="G4431" s="5" t="s">
        <v>3588</v>
      </c>
      <c r="H4431" s="51">
        <v>0</v>
      </c>
      <c r="I4431" s="22">
        <v>0</v>
      </c>
      <c r="J4431" s="22">
        <v>256.7</v>
      </c>
      <c r="K4431" s="22">
        <v>278.87</v>
      </c>
      <c r="L4431" s="47">
        <v>1000</v>
      </c>
      <c r="M4431" s="22">
        <v>0</v>
      </c>
      <c r="N4431" s="22">
        <v>0</v>
      </c>
    </row>
    <row r="4432" spans="1:14" hidden="1" x14ac:dyDescent="0.25">
      <c r="A4432" s="5" t="s">
        <v>7450</v>
      </c>
      <c r="B4432" s="5" t="s">
        <v>3586</v>
      </c>
      <c r="C4432" s="5" t="s">
        <v>849</v>
      </c>
      <c r="D4432" s="5" t="s">
        <v>3583</v>
      </c>
      <c r="E4432" s="5" t="s">
        <v>3584</v>
      </c>
      <c r="F4432" s="5" t="s">
        <v>853</v>
      </c>
      <c r="G4432" s="5" t="s">
        <v>3603</v>
      </c>
      <c r="H4432" s="51">
        <v>0</v>
      </c>
      <c r="I4432" s="22">
        <v>0</v>
      </c>
      <c r="J4432" s="22">
        <v>0</v>
      </c>
      <c r="K4432" s="22">
        <v>1260.3399999999999</v>
      </c>
      <c r="L4432" s="47">
        <v>1000</v>
      </c>
      <c r="M4432" s="22">
        <v>0</v>
      </c>
      <c r="N4432" s="22">
        <v>0</v>
      </c>
    </row>
    <row r="4433" spans="1:14" hidden="1" x14ac:dyDescent="0.25">
      <c r="A4433" s="5" t="s">
        <v>7451</v>
      </c>
      <c r="B4433" s="5" t="s">
        <v>3586</v>
      </c>
      <c r="C4433" s="5" t="s">
        <v>849</v>
      </c>
      <c r="D4433" s="5" t="s">
        <v>3583</v>
      </c>
      <c r="E4433" s="5" t="s">
        <v>3584</v>
      </c>
      <c r="F4433" s="5" t="s">
        <v>853</v>
      </c>
      <c r="G4433" s="5" t="s">
        <v>3603</v>
      </c>
      <c r="H4433" s="51">
        <v>0</v>
      </c>
      <c r="I4433" s="22">
        <v>0</v>
      </c>
      <c r="J4433" s="22">
        <v>0</v>
      </c>
      <c r="K4433" s="22">
        <v>910.87</v>
      </c>
      <c r="L4433" s="47">
        <v>1000</v>
      </c>
      <c r="M4433" s="22">
        <v>0</v>
      </c>
      <c r="N4433" s="22">
        <v>0</v>
      </c>
    </row>
    <row r="4434" spans="1:14" hidden="1" x14ac:dyDescent="0.25">
      <c r="A4434" s="5" t="s">
        <v>7452</v>
      </c>
      <c r="B4434" s="5" t="s">
        <v>3586</v>
      </c>
      <c r="C4434" s="5" t="s">
        <v>849</v>
      </c>
      <c r="D4434" s="5" t="s">
        <v>3583</v>
      </c>
      <c r="E4434" s="5" t="s">
        <v>3584</v>
      </c>
      <c r="F4434" s="5" t="s">
        <v>853</v>
      </c>
      <c r="G4434" s="5" t="s">
        <v>3603</v>
      </c>
      <c r="H4434" s="51">
        <v>0</v>
      </c>
      <c r="I4434" s="22">
        <v>0</v>
      </c>
      <c r="J4434" s="22">
        <v>0</v>
      </c>
      <c r="K4434" s="22">
        <v>1388.57</v>
      </c>
      <c r="L4434" s="47">
        <v>1000</v>
      </c>
      <c r="M4434" s="22">
        <v>0</v>
      </c>
      <c r="N4434" s="22">
        <v>0</v>
      </c>
    </row>
    <row r="4435" spans="1:14" hidden="1" x14ac:dyDescent="0.25">
      <c r="A4435" s="5" t="s">
        <v>7453</v>
      </c>
      <c r="B4435" s="5" t="s">
        <v>3586</v>
      </c>
      <c r="C4435" s="5" t="s">
        <v>849</v>
      </c>
      <c r="D4435" s="5" t="s">
        <v>3583</v>
      </c>
      <c r="E4435" s="5" t="s">
        <v>3584</v>
      </c>
      <c r="F4435" s="5" t="s">
        <v>853</v>
      </c>
      <c r="G4435" s="5" t="s">
        <v>3603</v>
      </c>
      <c r="H4435" s="51">
        <v>0</v>
      </c>
      <c r="I4435" s="22">
        <v>0</v>
      </c>
      <c r="J4435" s="22">
        <v>0</v>
      </c>
      <c r="K4435" s="22">
        <v>1294.7</v>
      </c>
      <c r="L4435" s="47">
        <v>1000</v>
      </c>
      <c r="M4435" s="22">
        <v>0</v>
      </c>
      <c r="N4435" s="22">
        <v>0</v>
      </c>
    </row>
    <row r="4436" spans="1:14" hidden="1" x14ac:dyDescent="0.25">
      <c r="A4436" s="5" t="s">
        <v>7454</v>
      </c>
      <c r="B4436" s="5" t="s">
        <v>3582</v>
      </c>
      <c r="C4436" s="5" t="s">
        <v>849</v>
      </c>
      <c r="D4436" s="5" t="s">
        <v>3583</v>
      </c>
      <c r="E4436" s="5" t="s">
        <v>3584</v>
      </c>
      <c r="F4436" s="5" t="s">
        <v>853</v>
      </c>
      <c r="G4436" s="5" t="s">
        <v>3603</v>
      </c>
      <c r="H4436" s="51">
        <v>0</v>
      </c>
      <c r="I4436" s="22">
        <v>0</v>
      </c>
      <c r="J4436" s="22">
        <v>0</v>
      </c>
      <c r="K4436" s="22">
        <v>1873.89</v>
      </c>
      <c r="L4436" s="47">
        <v>1000</v>
      </c>
      <c r="M4436" s="22">
        <v>0</v>
      </c>
      <c r="N4436" s="22">
        <v>0</v>
      </c>
    </row>
    <row r="4437" spans="1:14" hidden="1" x14ac:dyDescent="0.25">
      <c r="A4437" s="5" t="s">
        <v>7454</v>
      </c>
      <c r="B4437" s="5" t="s">
        <v>3586</v>
      </c>
      <c r="C4437" s="5" t="s">
        <v>849</v>
      </c>
      <c r="D4437" s="5" t="s">
        <v>3583</v>
      </c>
      <c r="E4437" s="5" t="s">
        <v>3584</v>
      </c>
      <c r="F4437" s="5" t="s">
        <v>853</v>
      </c>
      <c r="G4437" s="5" t="s">
        <v>3603</v>
      </c>
      <c r="H4437" s="51">
        <v>0</v>
      </c>
      <c r="I4437" s="22">
        <v>0</v>
      </c>
      <c r="J4437" s="22">
        <v>0</v>
      </c>
      <c r="K4437" s="22">
        <v>2093.08</v>
      </c>
      <c r="L4437" s="47">
        <v>1000</v>
      </c>
      <c r="M4437" s="22">
        <v>0</v>
      </c>
      <c r="N4437" s="22">
        <v>0</v>
      </c>
    </row>
    <row r="4438" spans="1:14" hidden="1" x14ac:dyDescent="0.25">
      <c r="A4438" s="5" t="s">
        <v>7455</v>
      </c>
      <c r="B4438" s="5" t="s">
        <v>3582</v>
      </c>
      <c r="C4438" s="5" t="s">
        <v>849</v>
      </c>
      <c r="D4438" s="5" t="s">
        <v>3583</v>
      </c>
      <c r="E4438" s="5" t="s">
        <v>3584</v>
      </c>
      <c r="F4438" s="5" t="s">
        <v>853</v>
      </c>
      <c r="G4438" s="5" t="s">
        <v>3603</v>
      </c>
      <c r="H4438" s="51">
        <v>0</v>
      </c>
      <c r="I4438" s="22">
        <v>0</v>
      </c>
      <c r="J4438" s="22">
        <v>0</v>
      </c>
      <c r="K4438" s="22">
        <v>1239.1199999999999</v>
      </c>
      <c r="L4438" s="47">
        <v>1000</v>
      </c>
      <c r="M4438" s="22">
        <v>0</v>
      </c>
      <c r="N4438" s="22">
        <v>0</v>
      </c>
    </row>
    <row r="4439" spans="1:14" hidden="1" x14ac:dyDescent="0.25">
      <c r="A4439" s="5" t="s">
        <v>7455</v>
      </c>
      <c r="B4439" s="5" t="s">
        <v>3586</v>
      </c>
      <c r="C4439" s="5" t="s">
        <v>849</v>
      </c>
      <c r="D4439" s="5" t="s">
        <v>3583</v>
      </c>
      <c r="E4439" s="5" t="s">
        <v>3584</v>
      </c>
      <c r="F4439" s="5" t="s">
        <v>853</v>
      </c>
      <c r="G4439" s="5" t="s">
        <v>3603</v>
      </c>
      <c r="H4439" s="51">
        <v>0</v>
      </c>
      <c r="I4439" s="22">
        <v>0</v>
      </c>
      <c r="J4439" s="22">
        <v>0</v>
      </c>
      <c r="K4439" s="22">
        <v>1285.82</v>
      </c>
      <c r="L4439" s="47">
        <v>1000</v>
      </c>
      <c r="M4439" s="22">
        <v>0</v>
      </c>
      <c r="N4439" s="22">
        <v>0</v>
      </c>
    </row>
    <row r="4440" spans="1:14" hidden="1" x14ac:dyDescent="0.25">
      <c r="A4440" s="5" t="s">
        <v>7456</v>
      </c>
      <c r="B4440" s="5" t="s">
        <v>3582</v>
      </c>
      <c r="C4440" s="5" t="s">
        <v>849</v>
      </c>
      <c r="D4440" s="5" t="s">
        <v>3583</v>
      </c>
      <c r="E4440" s="5" t="s">
        <v>3584</v>
      </c>
      <c r="F4440" s="5" t="s">
        <v>853</v>
      </c>
      <c r="G4440" s="5" t="s">
        <v>3588</v>
      </c>
      <c r="H4440" s="51">
        <v>0</v>
      </c>
      <c r="I4440" s="22">
        <v>0</v>
      </c>
      <c r="J4440" s="22">
        <v>0</v>
      </c>
      <c r="K4440" s="22">
        <v>83.54</v>
      </c>
      <c r="L4440" s="47">
        <v>1000</v>
      </c>
      <c r="M4440" s="22">
        <v>0</v>
      </c>
      <c r="N4440" s="22">
        <v>0</v>
      </c>
    </row>
    <row r="4441" spans="1:14" hidden="1" x14ac:dyDescent="0.25">
      <c r="A4441" s="5" t="s">
        <v>7456</v>
      </c>
      <c r="B4441" s="5" t="s">
        <v>3586</v>
      </c>
      <c r="C4441" s="5" t="s">
        <v>849</v>
      </c>
      <c r="D4441" s="5" t="s">
        <v>3583</v>
      </c>
      <c r="E4441" s="5" t="s">
        <v>3584</v>
      </c>
      <c r="F4441" s="5" t="s">
        <v>853</v>
      </c>
      <c r="G4441" s="5" t="s">
        <v>3588</v>
      </c>
      <c r="H4441" s="51">
        <v>0</v>
      </c>
      <c r="I4441" s="22">
        <v>0</v>
      </c>
      <c r="J4441" s="22">
        <v>89.42</v>
      </c>
      <c r="K4441" s="22">
        <v>94.31</v>
      </c>
      <c r="L4441" s="47">
        <v>1000</v>
      </c>
      <c r="M4441" s="22">
        <v>0</v>
      </c>
      <c r="N4441" s="22">
        <v>0</v>
      </c>
    </row>
    <row r="4442" spans="1:14" hidden="1" x14ac:dyDescent="0.25">
      <c r="A4442" s="5" t="s">
        <v>7457</v>
      </c>
      <c r="B4442" s="5" t="s">
        <v>3582</v>
      </c>
      <c r="C4442" s="5" t="s">
        <v>849</v>
      </c>
      <c r="D4442" s="5" t="s">
        <v>3583</v>
      </c>
      <c r="E4442" s="5" t="s">
        <v>3584</v>
      </c>
      <c r="F4442" s="5" t="s">
        <v>853</v>
      </c>
      <c r="G4442" s="5" t="s">
        <v>3588</v>
      </c>
      <c r="H4442" s="51">
        <v>0</v>
      </c>
      <c r="I4442" s="22">
        <v>0</v>
      </c>
      <c r="J4442" s="22">
        <v>0</v>
      </c>
      <c r="K4442" s="22">
        <v>71.13</v>
      </c>
      <c r="L4442" s="47">
        <v>1000</v>
      </c>
      <c r="M4442" s="22">
        <v>0</v>
      </c>
      <c r="N4442" s="22">
        <v>0</v>
      </c>
    </row>
    <row r="4443" spans="1:14" hidden="1" x14ac:dyDescent="0.25">
      <c r="A4443" s="5" t="s">
        <v>7457</v>
      </c>
      <c r="B4443" s="5" t="s">
        <v>3586</v>
      </c>
      <c r="C4443" s="5" t="s">
        <v>849</v>
      </c>
      <c r="D4443" s="5" t="s">
        <v>3583</v>
      </c>
      <c r="E4443" s="5" t="s">
        <v>3584</v>
      </c>
      <c r="F4443" s="5" t="s">
        <v>853</v>
      </c>
      <c r="G4443" s="5" t="s">
        <v>3588</v>
      </c>
      <c r="H4443" s="51">
        <v>0</v>
      </c>
      <c r="I4443" s="22">
        <v>0</v>
      </c>
      <c r="J4443" s="22">
        <v>93.4</v>
      </c>
      <c r="K4443" s="22">
        <v>98.51</v>
      </c>
      <c r="L4443" s="47">
        <v>1000</v>
      </c>
      <c r="M4443" s="22">
        <v>0</v>
      </c>
      <c r="N4443" s="22">
        <v>0</v>
      </c>
    </row>
    <row r="4444" spans="1:14" hidden="1" x14ac:dyDescent="0.25">
      <c r="A4444" s="5" t="s">
        <v>7458</v>
      </c>
      <c r="B4444" s="5" t="s">
        <v>3582</v>
      </c>
      <c r="C4444" s="5" t="s">
        <v>849</v>
      </c>
      <c r="D4444" s="5" t="s">
        <v>3583</v>
      </c>
      <c r="E4444" s="5" t="s">
        <v>3584</v>
      </c>
      <c r="F4444" s="5" t="s">
        <v>853</v>
      </c>
      <c r="G4444" s="5" t="s">
        <v>3588</v>
      </c>
      <c r="H4444" s="51">
        <v>0</v>
      </c>
      <c r="I4444" s="22">
        <v>0</v>
      </c>
      <c r="J4444" s="22">
        <v>0</v>
      </c>
      <c r="K4444" s="22">
        <v>71.13</v>
      </c>
      <c r="L4444" s="47">
        <v>1000</v>
      </c>
      <c r="M4444" s="22">
        <v>0</v>
      </c>
      <c r="N4444" s="22">
        <v>0</v>
      </c>
    </row>
    <row r="4445" spans="1:14" hidden="1" x14ac:dyDescent="0.25">
      <c r="A4445" s="5" t="s">
        <v>7458</v>
      </c>
      <c r="B4445" s="5" t="s">
        <v>3586</v>
      </c>
      <c r="C4445" s="5" t="s">
        <v>849</v>
      </c>
      <c r="D4445" s="5" t="s">
        <v>3583</v>
      </c>
      <c r="E4445" s="5" t="s">
        <v>3584</v>
      </c>
      <c r="F4445" s="5" t="s">
        <v>853</v>
      </c>
      <c r="G4445" s="5" t="s">
        <v>3588</v>
      </c>
      <c r="H4445" s="51">
        <v>0</v>
      </c>
      <c r="I4445" s="22">
        <v>0</v>
      </c>
      <c r="J4445" s="22">
        <v>91.44</v>
      </c>
      <c r="K4445" s="22">
        <v>99.34</v>
      </c>
      <c r="L4445" s="47">
        <v>1000</v>
      </c>
      <c r="M4445" s="22">
        <v>0</v>
      </c>
      <c r="N4445" s="22">
        <v>0</v>
      </c>
    </row>
    <row r="4446" spans="1:14" hidden="1" x14ac:dyDescent="0.25">
      <c r="A4446" s="5" t="s">
        <v>7459</v>
      </c>
      <c r="B4446" s="5" t="s">
        <v>3582</v>
      </c>
      <c r="C4446" s="5" t="s">
        <v>849</v>
      </c>
      <c r="D4446" s="5" t="s">
        <v>3583</v>
      </c>
      <c r="E4446" s="5" t="s">
        <v>3584</v>
      </c>
      <c r="F4446" s="5" t="s">
        <v>853</v>
      </c>
      <c r="G4446" s="5" t="s">
        <v>3588</v>
      </c>
      <c r="H4446" s="51">
        <v>0</v>
      </c>
      <c r="I4446" s="22">
        <v>0</v>
      </c>
      <c r="J4446" s="22">
        <v>0</v>
      </c>
      <c r="K4446" s="22">
        <v>83.54</v>
      </c>
      <c r="L4446" s="47">
        <v>1000</v>
      </c>
      <c r="M4446" s="22">
        <v>0</v>
      </c>
      <c r="N4446" s="22">
        <v>0</v>
      </c>
    </row>
    <row r="4447" spans="1:14" hidden="1" x14ac:dyDescent="0.25">
      <c r="A4447" s="5" t="s">
        <v>7459</v>
      </c>
      <c r="B4447" s="5" t="s">
        <v>3586</v>
      </c>
      <c r="C4447" s="5" t="s">
        <v>849</v>
      </c>
      <c r="D4447" s="5" t="s">
        <v>3583</v>
      </c>
      <c r="E4447" s="5" t="s">
        <v>3584</v>
      </c>
      <c r="F4447" s="5" t="s">
        <v>853</v>
      </c>
      <c r="G4447" s="5" t="s">
        <v>3588</v>
      </c>
      <c r="H4447" s="51">
        <v>0</v>
      </c>
      <c r="I4447" s="22">
        <v>0</v>
      </c>
      <c r="J4447" s="22">
        <v>87.22</v>
      </c>
      <c r="K4447" s="22">
        <v>94.76</v>
      </c>
      <c r="L4447" s="47">
        <v>1000</v>
      </c>
      <c r="M4447" s="22">
        <v>0</v>
      </c>
      <c r="N4447" s="22">
        <v>0</v>
      </c>
    </row>
    <row r="4448" spans="1:14" hidden="1" x14ac:dyDescent="0.25">
      <c r="A4448" s="5" t="s">
        <v>7460</v>
      </c>
      <c r="B4448" s="5" t="s">
        <v>3582</v>
      </c>
      <c r="C4448" s="5" t="s">
        <v>849</v>
      </c>
      <c r="D4448" s="5" t="s">
        <v>3583</v>
      </c>
      <c r="E4448" s="5" t="s">
        <v>3584</v>
      </c>
      <c r="F4448" s="5" t="s">
        <v>853</v>
      </c>
      <c r="G4448" s="5" t="s">
        <v>3603</v>
      </c>
      <c r="H4448" s="51">
        <v>0</v>
      </c>
      <c r="I4448" s="22">
        <v>0</v>
      </c>
      <c r="J4448" s="22">
        <v>0</v>
      </c>
      <c r="K4448" s="22">
        <v>1637.75</v>
      </c>
      <c r="L4448" s="47">
        <v>1000</v>
      </c>
      <c r="M4448" s="22">
        <v>0</v>
      </c>
      <c r="N4448" s="22">
        <v>0</v>
      </c>
    </row>
    <row r="4449" spans="1:14" hidden="1" x14ac:dyDescent="0.25">
      <c r="A4449" s="5" t="s">
        <v>7460</v>
      </c>
      <c r="B4449" s="5" t="s">
        <v>3586</v>
      </c>
      <c r="C4449" s="5" t="s">
        <v>849</v>
      </c>
      <c r="D4449" s="5" t="s">
        <v>3583</v>
      </c>
      <c r="E4449" s="5" t="s">
        <v>3584</v>
      </c>
      <c r="F4449" s="5" t="s">
        <v>853</v>
      </c>
      <c r="G4449" s="5" t="s">
        <v>3603</v>
      </c>
      <c r="H4449" s="51">
        <v>0</v>
      </c>
      <c r="I4449" s="22">
        <v>0</v>
      </c>
      <c r="J4449" s="22">
        <v>0</v>
      </c>
      <c r="K4449" s="22">
        <v>1556.47</v>
      </c>
      <c r="L4449" s="47">
        <v>1000</v>
      </c>
      <c r="M4449" s="22">
        <v>0</v>
      </c>
      <c r="N4449" s="22">
        <v>0</v>
      </c>
    </row>
    <row r="4450" spans="1:14" hidden="1" x14ac:dyDescent="0.25">
      <c r="A4450" s="5" t="s">
        <v>7461</v>
      </c>
      <c r="B4450" s="5" t="s">
        <v>3582</v>
      </c>
      <c r="C4450" s="5" t="s">
        <v>849</v>
      </c>
      <c r="D4450" s="5" t="s">
        <v>3583</v>
      </c>
      <c r="E4450" s="5" t="s">
        <v>3584</v>
      </c>
      <c r="F4450" s="5" t="s">
        <v>853</v>
      </c>
      <c r="G4450" s="5" t="s">
        <v>3603</v>
      </c>
      <c r="H4450" s="51">
        <v>0</v>
      </c>
      <c r="I4450" s="22">
        <v>0</v>
      </c>
      <c r="J4450" s="22">
        <v>0</v>
      </c>
      <c r="K4450" s="22">
        <v>1991.06</v>
      </c>
      <c r="L4450" s="47">
        <v>1000</v>
      </c>
      <c r="M4450" s="22">
        <v>0</v>
      </c>
      <c r="N4450" s="22">
        <v>0</v>
      </c>
    </row>
    <row r="4451" spans="1:14" hidden="1" x14ac:dyDescent="0.25">
      <c r="A4451" s="5" t="s">
        <v>7461</v>
      </c>
      <c r="B4451" s="5" t="s">
        <v>3586</v>
      </c>
      <c r="C4451" s="5" t="s">
        <v>849</v>
      </c>
      <c r="D4451" s="5" t="s">
        <v>3583</v>
      </c>
      <c r="E4451" s="5" t="s">
        <v>3584</v>
      </c>
      <c r="F4451" s="5" t="s">
        <v>853</v>
      </c>
      <c r="G4451" s="5" t="s">
        <v>3603</v>
      </c>
      <c r="H4451" s="51">
        <v>0</v>
      </c>
      <c r="I4451" s="22">
        <v>0</v>
      </c>
      <c r="J4451" s="22">
        <v>0</v>
      </c>
      <c r="K4451" s="22">
        <v>1884.84</v>
      </c>
      <c r="L4451" s="47">
        <v>1000</v>
      </c>
      <c r="M4451" s="22">
        <v>0</v>
      </c>
      <c r="N4451" s="22">
        <v>0</v>
      </c>
    </row>
    <row r="4452" spans="1:14" hidden="1" x14ac:dyDescent="0.25">
      <c r="A4452" s="5" t="s">
        <v>7462</v>
      </c>
      <c r="B4452" s="5" t="s">
        <v>3582</v>
      </c>
      <c r="C4452" s="5" t="s">
        <v>849</v>
      </c>
      <c r="D4452" s="5" t="s">
        <v>3583</v>
      </c>
      <c r="E4452" s="5" t="s">
        <v>3584</v>
      </c>
      <c r="F4452" s="5" t="s">
        <v>853</v>
      </c>
      <c r="G4452" s="5" t="s">
        <v>3603</v>
      </c>
      <c r="H4452" s="51">
        <v>0</v>
      </c>
      <c r="I4452" s="22">
        <v>0</v>
      </c>
      <c r="J4452" s="22">
        <v>0</v>
      </c>
      <c r="K4452" s="22">
        <v>1619.06</v>
      </c>
      <c r="L4452" s="47">
        <v>1000</v>
      </c>
      <c r="M4452" s="22">
        <v>0</v>
      </c>
      <c r="N4452" s="22">
        <v>0</v>
      </c>
    </row>
    <row r="4453" spans="1:14" hidden="1" x14ac:dyDescent="0.25">
      <c r="A4453" s="5" t="s">
        <v>7462</v>
      </c>
      <c r="B4453" s="5" t="s">
        <v>3586</v>
      </c>
      <c r="C4453" s="5" t="s">
        <v>849</v>
      </c>
      <c r="D4453" s="5" t="s">
        <v>3583</v>
      </c>
      <c r="E4453" s="5" t="s">
        <v>3584</v>
      </c>
      <c r="F4453" s="5" t="s">
        <v>853</v>
      </c>
      <c r="G4453" s="5" t="s">
        <v>3603</v>
      </c>
      <c r="H4453" s="51">
        <v>0</v>
      </c>
      <c r="I4453" s="22">
        <v>0</v>
      </c>
      <c r="J4453" s="22">
        <v>0</v>
      </c>
      <c r="K4453" s="22">
        <v>1528.7</v>
      </c>
      <c r="L4453" s="47">
        <v>1000</v>
      </c>
      <c r="M4453" s="22">
        <v>0</v>
      </c>
      <c r="N4453" s="22">
        <v>0</v>
      </c>
    </row>
    <row r="4454" spans="1:14" hidden="1" x14ac:dyDescent="0.25">
      <c r="A4454" s="5" t="s">
        <v>7463</v>
      </c>
      <c r="B4454" s="5" t="s">
        <v>3582</v>
      </c>
      <c r="C4454" s="5" t="s">
        <v>849</v>
      </c>
      <c r="D4454" s="5" t="s">
        <v>3583</v>
      </c>
      <c r="E4454" s="5" t="s">
        <v>3584</v>
      </c>
      <c r="F4454" s="5" t="s">
        <v>853</v>
      </c>
      <c r="G4454" s="5" t="s">
        <v>3603</v>
      </c>
      <c r="H4454" s="51">
        <v>0</v>
      </c>
      <c r="I4454" s="22">
        <v>0</v>
      </c>
      <c r="J4454" s="22">
        <v>0</v>
      </c>
      <c r="K4454" s="22">
        <v>695.94</v>
      </c>
      <c r="L4454" s="47">
        <v>1000</v>
      </c>
      <c r="M4454" s="22">
        <v>0</v>
      </c>
      <c r="N4454" s="22">
        <v>0</v>
      </c>
    </row>
    <row r="4455" spans="1:14" hidden="1" x14ac:dyDescent="0.25">
      <c r="A4455" s="5" t="s">
        <v>7464</v>
      </c>
      <c r="B4455" s="5" t="s">
        <v>3582</v>
      </c>
      <c r="C4455" s="5" t="s">
        <v>849</v>
      </c>
      <c r="D4455" s="5" t="s">
        <v>3583</v>
      </c>
      <c r="E4455" s="5" t="s">
        <v>3584</v>
      </c>
      <c r="F4455" s="5" t="s">
        <v>853</v>
      </c>
      <c r="G4455" s="5" t="s">
        <v>3603</v>
      </c>
      <c r="H4455" s="51">
        <v>0</v>
      </c>
      <c r="I4455" s="22">
        <v>0</v>
      </c>
      <c r="J4455" s="22">
        <v>0</v>
      </c>
      <c r="K4455" s="22">
        <v>621.29</v>
      </c>
      <c r="L4455" s="47">
        <v>1000</v>
      </c>
      <c r="M4455" s="22">
        <v>0</v>
      </c>
      <c r="N4455" s="22">
        <v>0</v>
      </c>
    </row>
    <row r="4456" spans="1:14" hidden="1" x14ac:dyDescent="0.25">
      <c r="A4456" s="5" t="s">
        <v>7465</v>
      </c>
      <c r="B4456" s="5" t="s">
        <v>3582</v>
      </c>
      <c r="C4456" s="5" t="s">
        <v>849</v>
      </c>
      <c r="D4456" s="5" t="s">
        <v>3583</v>
      </c>
      <c r="E4456" s="5" t="s">
        <v>3584</v>
      </c>
      <c r="F4456" s="5" t="s">
        <v>853</v>
      </c>
      <c r="G4456" s="5" t="s">
        <v>3588</v>
      </c>
      <c r="H4456" s="51">
        <v>0</v>
      </c>
      <c r="I4456" s="22">
        <v>0</v>
      </c>
      <c r="J4456" s="22">
        <v>111.5</v>
      </c>
      <c r="K4456" s="22">
        <v>121.14</v>
      </c>
      <c r="L4456" s="47">
        <v>1000</v>
      </c>
      <c r="M4456" s="22">
        <v>0</v>
      </c>
      <c r="N4456" s="22">
        <v>0</v>
      </c>
    </row>
    <row r="4457" spans="1:14" hidden="1" x14ac:dyDescent="0.25">
      <c r="A4457" s="5" t="s">
        <v>7466</v>
      </c>
      <c r="B4457" s="5" t="s">
        <v>3582</v>
      </c>
      <c r="C4457" s="5" t="s">
        <v>849</v>
      </c>
      <c r="D4457" s="5" t="s">
        <v>3583</v>
      </c>
      <c r="E4457" s="5" t="s">
        <v>3584</v>
      </c>
      <c r="F4457" s="5" t="s">
        <v>853</v>
      </c>
      <c r="G4457" s="5" t="s">
        <v>3588</v>
      </c>
      <c r="H4457" s="51">
        <v>0</v>
      </c>
      <c r="I4457" s="22">
        <v>0</v>
      </c>
      <c r="J4457" s="22">
        <v>117.85</v>
      </c>
      <c r="K4457" s="22">
        <v>124.31</v>
      </c>
      <c r="L4457" s="47">
        <v>1000</v>
      </c>
      <c r="M4457" s="22">
        <v>0</v>
      </c>
      <c r="N4457" s="22">
        <v>0</v>
      </c>
    </row>
    <row r="4458" spans="1:14" hidden="1" x14ac:dyDescent="0.25">
      <c r="A4458" s="5" t="s">
        <v>7467</v>
      </c>
      <c r="B4458" s="5" t="s">
        <v>3582</v>
      </c>
      <c r="C4458" s="5" t="s">
        <v>849</v>
      </c>
      <c r="D4458" s="5" t="s">
        <v>3583</v>
      </c>
      <c r="E4458" s="5" t="s">
        <v>3584</v>
      </c>
      <c r="F4458" s="5" t="s">
        <v>853</v>
      </c>
      <c r="G4458" s="5" t="s">
        <v>3588</v>
      </c>
      <c r="H4458" s="51">
        <v>0</v>
      </c>
      <c r="I4458" s="22">
        <v>0</v>
      </c>
      <c r="J4458" s="22">
        <v>86.77</v>
      </c>
      <c r="K4458" s="22">
        <v>94.26</v>
      </c>
      <c r="L4458" s="47">
        <v>1000</v>
      </c>
      <c r="M4458" s="22">
        <v>0</v>
      </c>
      <c r="N4458" s="22">
        <v>0</v>
      </c>
    </row>
    <row r="4459" spans="1:14" hidden="1" x14ac:dyDescent="0.25">
      <c r="A4459" s="5" t="s">
        <v>7467</v>
      </c>
      <c r="B4459" s="5" t="s">
        <v>3586</v>
      </c>
      <c r="C4459" s="5" t="s">
        <v>849</v>
      </c>
      <c r="D4459" s="5" t="s">
        <v>3583</v>
      </c>
      <c r="E4459" s="5" t="s">
        <v>3584</v>
      </c>
      <c r="F4459" s="5" t="s">
        <v>853</v>
      </c>
      <c r="G4459" s="5" t="s">
        <v>3588</v>
      </c>
      <c r="H4459" s="51">
        <v>0</v>
      </c>
      <c r="I4459" s="22">
        <v>0</v>
      </c>
      <c r="J4459" s="22">
        <v>0</v>
      </c>
      <c r="K4459" s="22">
        <v>84.6</v>
      </c>
      <c r="L4459" s="47">
        <v>1000</v>
      </c>
      <c r="M4459" s="22">
        <v>0</v>
      </c>
      <c r="N4459" s="22">
        <v>0</v>
      </c>
    </row>
    <row r="4460" spans="1:14" hidden="1" x14ac:dyDescent="0.25">
      <c r="A4460" s="5" t="s">
        <v>7468</v>
      </c>
      <c r="B4460" s="5" t="s">
        <v>3582</v>
      </c>
      <c r="C4460" s="5" t="s">
        <v>849</v>
      </c>
      <c r="D4460" s="5" t="s">
        <v>3583</v>
      </c>
      <c r="E4460" s="5" t="s">
        <v>3584</v>
      </c>
      <c r="F4460" s="5" t="s">
        <v>853</v>
      </c>
      <c r="G4460" s="5" t="s">
        <v>3588</v>
      </c>
      <c r="H4460" s="51">
        <v>0</v>
      </c>
      <c r="I4460" s="22">
        <v>0</v>
      </c>
      <c r="J4460" s="22">
        <v>88.92</v>
      </c>
      <c r="K4460" s="22">
        <v>93.79</v>
      </c>
      <c r="L4460" s="47">
        <v>1000</v>
      </c>
      <c r="M4460" s="22">
        <v>0</v>
      </c>
      <c r="N4460" s="22">
        <v>0</v>
      </c>
    </row>
    <row r="4461" spans="1:14" hidden="1" x14ac:dyDescent="0.25">
      <c r="A4461" s="5" t="s">
        <v>7468</v>
      </c>
      <c r="B4461" s="5" t="s">
        <v>3586</v>
      </c>
      <c r="C4461" s="5" t="s">
        <v>849</v>
      </c>
      <c r="D4461" s="5" t="s">
        <v>3583</v>
      </c>
      <c r="E4461" s="5" t="s">
        <v>3584</v>
      </c>
      <c r="F4461" s="5" t="s">
        <v>853</v>
      </c>
      <c r="G4461" s="5" t="s">
        <v>3588</v>
      </c>
      <c r="H4461" s="51">
        <v>0</v>
      </c>
      <c r="I4461" s="22">
        <v>0</v>
      </c>
      <c r="J4461" s="22">
        <v>0</v>
      </c>
      <c r="K4461" s="22">
        <v>71.13</v>
      </c>
      <c r="L4461" s="47">
        <v>1000</v>
      </c>
      <c r="M4461" s="22">
        <v>0</v>
      </c>
      <c r="N4461" s="22">
        <v>0</v>
      </c>
    </row>
    <row r="4462" spans="1:14" hidden="1" x14ac:dyDescent="0.25">
      <c r="A4462" s="5" t="s">
        <v>7469</v>
      </c>
      <c r="B4462" s="5" t="s">
        <v>3582</v>
      </c>
      <c r="C4462" s="5" t="s">
        <v>849</v>
      </c>
      <c r="D4462" s="5" t="s">
        <v>3583</v>
      </c>
      <c r="E4462" s="5" t="s">
        <v>3584</v>
      </c>
      <c r="F4462" s="5" t="s">
        <v>853</v>
      </c>
      <c r="G4462" s="5" t="s">
        <v>3588</v>
      </c>
      <c r="H4462" s="51">
        <v>0</v>
      </c>
      <c r="I4462" s="22">
        <v>0</v>
      </c>
      <c r="J4462" s="22">
        <v>90.11</v>
      </c>
      <c r="K4462" s="22">
        <v>95.04</v>
      </c>
      <c r="L4462" s="47">
        <v>1000</v>
      </c>
      <c r="M4462" s="22">
        <v>0</v>
      </c>
      <c r="N4462" s="22">
        <v>0</v>
      </c>
    </row>
    <row r="4463" spans="1:14" hidden="1" x14ac:dyDescent="0.25">
      <c r="A4463" s="5" t="s">
        <v>7469</v>
      </c>
      <c r="B4463" s="5" t="s">
        <v>3586</v>
      </c>
      <c r="C4463" s="5" t="s">
        <v>849</v>
      </c>
      <c r="D4463" s="5" t="s">
        <v>3583</v>
      </c>
      <c r="E4463" s="5" t="s">
        <v>3584</v>
      </c>
      <c r="F4463" s="5" t="s">
        <v>853</v>
      </c>
      <c r="G4463" s="5" t="s">
        <v>3588</v>
      </c>
      <c r="H4463" s="51">
        <v>0</v>
      </c>
      <c r="I4463" s="22">
        <v>0</v>
      </c>
      <c r="J4463" s="22">
        <v>73.41</v>
      </c>
      <c r="K4463" s="22">
        <v>79.75</v>
      </c>
      <c r="L4463" s="47">
        <v>1000</v>
      </c>
      <c r="M4463" s="22">
        <v>0</v>
      </c>
      <c r="N4463" s="22">
        <v>0</v>
      </c>
    </row>
    <row r="4464" spans="1:14" hidden="1" x14ac:dyDescent="0.25">
      <c r="A4464" s="5" t="s">
        <v>7470</v>
      </c>
      <c r="B4464" s="5" t="s">
        <v>3582</v>
      </c>
      <c r="C4464" s="5" t="s">
        <v>849</v>
      </c>
      <c r="D4464" s="5" t="s">
        <v>3583</v>
      </c>
      <c r="E4464" s="5" t="s">
        <v>3584</v>
      </c>
      <c r="F4464" s="5" t="s">
        <v>853</v>
      </c>
      <c r="G4464" s="5" t="s">
        <v>3588</v>
      </c>
      <c r="H4464" s="51">
        <v>0</v>
      </c>
      <c r="I4464" s="22">
        <v>0</v>
      </c>
      <c r="J4464" s="22">
        <v>90.25</v>
      </c>
      <c r="K4464" s="22">
        <v>95.19</v>
      </c>
      <c r="L4464" s="47">
        <v>1000</v>
      </c>
      <c r="M4464" s="22">
        <v>0</v>
      </c>
      <c r="N4464" s="22">
        <v>0</v>
      </c>
    </row>
    <row r="4465" spans="1:14" hidden="1" x14ac:dyDescent="0.25">
      <c r="A4465" s="5" t="s">
        <v>7470</v>
      </c>
      <c r="B4465" s="5" t="s">
        <v>3586</v>
      </c>
      <c r="C4465" s="5" t="s">
        <v>849</v>
      </c>
      <c r="D4465" s="5" t="s">
        <v>3583</v>
      </c>
      <c r="E4465" s="5" t="s">
        <v>3584</v>
      </c>
      <c r="F4465" s="5" t="s">
        <v>853</v>
      </c>
      <c r="G4465" s="5" t="s">
        <v>3588</v>
      </c>
      <c r="H4465" s="51">
        <v>0</v>
      </c>
      <c r="I4465" s="22">
        <v>0</v>
      </c>
      <c r="J4465" s="22">
        <v>91.64</v>
      </c>
      <c r="K4465" s="22">
        <v>99.55</v>
      </c>
      <c r="L4465" s="47">
        <v>1000</v>
      </c>
      <c r="M4465" s="22">
        <v>0</v>
      </c>
      <c r="N4465" s="22">
        <v>0</v>
      </c>
    </row>
    <row r="4466" spans="1:14" hidden="1" x14ac:dyDescent="0.25">
      <c r="A4466" s="5" t="s">
        <v>7471</v>
      </c>
      <c r="B4466" s="5" t="s">
        <v>3582</v>
      </c>
      <c r="C4466" s="5" t="s">
        <v>849</v>
      </c>
      <c r="D4466" s="5" t="s">
        <v>3583</v>
      </c>
      <c r="E4466" s="5" t="s">
        <v>3584</v>
      </c>
      <c r="F4466" s="5" t="s">
        <v>853</v>
      </c>
      <c r="G4466" s="5" t="s">
        <v>3588</v>
      </c>
      <c r="H4466" s="51">
        <v>0</v>
      </c>
      <c r="I4466" s="22">
        <v>0</v>
      </c>
      <c r="J4466" s="22">
        <v>87.99</v>
      </c>
      <c r="K4466" s="22">
        <v>95.59</v>
      </c>
      <c r="L4466" s="47">
        <v>1000</v>
      </c>
      <c r="M4466" s="22">
        <v>0</v>
      </c>
      <c r="N4466" s="22">
        <v>0</v>
      </c>
    </row>
    <row r="4467" spans="1:14" hidden="1" x14ac:dyDescent="0.25">
      <c r="A4467" s="5" t="s">
        <v>7471</v>
      </c>
      <c r="B4467" s="5" t="s">
        <v>3586</v>
      </c>
      <c r="C4467" s="5" t="s">
        <v>849</v>
      </c>
      <c r="D4467" s="5" t="s">
        <v>3583</v>
      </c>
      <c r="E4467" s="5" t="s">
        <v>3584</v>
      </c>
      <c r="F4467" s="5" t="s">
        <v>853</v>
      </c>
      <c r="G4467" s="5" t="s">
        <v>3588</v>
      </c>
      <c r="H4467" s="51">
        <v>0</v>
      </c>
      <c r="I4467" s="22">
        <v>0</v>
      </c>
      <c r="J4467" s="22">
        <v>88.12</v>
      </c>
      <c r="K4467" s="22">
        <v>95.72</v>
      </c>
      <c r="L4467" s="47">
        <v>1000</v>
      </c>
      <c r="M4467" s="22">
        <v>0</v>
      </c>
      <c r="N4467" s="22">
        <v>0</v>
      </c>
    </row>
    <row r="4468" spans="1:14" hidden="1" x14ac:dyDescent="0.25">
      <c r="A4468" s="5" t="s">
        <v>7472</v>
      </c>
      <c r="B4468" s="5" t="s">
        <v>3582</v>
      </c>
      <c r="C4468" s="5" t="s">
        <v>849</v>
      </c>
      <c r="D4468" s="5" t="s">
        <v>3583</v>
      </c>
      <c r="E4468" s="5" t="s">
        <v>3584</v>
      </c>
      <c r="F4468" s="5" t="s">
        <v>853</v>
      </c>
      <c r="G4468" s="5" t="s">
        <v>3588</v>
      </c>
      <c r="H4468" s="51">
        <v>0</v>
      </c>
      <c r="I4468" s="22">
        <v>0</v>
      </c>
      <c r="J4468" s="22">
        <v>90.18</v>
      </c>
      <c r="K4468" s="22">
        <v>97.98</v>
      </c>
      <c r="L4468" s="47">
        <v>1000</v>
      </c>
      <c r="M4468" s="22">
        <v>0</v>
      </c>
      <c r="N4468" s="22">
        <v>0</v>
      </c>
    </row>
    <row r="4469" spans="1:14" hidden="1" x14ac:dyDescent="0.25">
      <c r="A4469" s="5" t="s">
        <v>7472</v>
      </c>
      <c r="B4469" s="5" t="s">
        <v>3586</v>
      </c>
      <c r="C4469" s="5" t="s">
        <v>849</v>
      </c>
      <c r="D4469" s="5" t="s">
        <v>3583</v>
      </c>
      <c r="E4469" s="5" t="s">
        <v>3584</v>
      </c>
      <c r="F4469" s="5" t="s">
        <v>853</v>
      </c>
      <c r="G4469" s="5" t="s">
        <v>3588</v>
      </c>
      <c r="H4469" s="51">
        <v>0</v>
      </c>
      <c r="I4469" s="22">
        <v>0</v>
      </c>
      <c r="J4469" s="22">
        <v>83.31</v>
      </c>
      <c r="K4469" s="22">
        <v>90.5</v>
      </c>
      <c r="L4469" s="47">
        <v>1000</v>
      </c>
      <c r="M4469" s="22">
        <v>0</v>
      </c>
      <c r="N4469" s="22">
        <v>0</v>
      </c>
    </row>
    <row r="4470" spans="1:14" x14ac:dyDescent="0.25">
      <c r="A4470" s="5" t="s">
        <v>7473</v>
      </c>
      <c r="B4470" s="5" t="s">
        <v>3590</v>
      </c>
      <c r="C4470" s="5" t="s">
        <v>849</v>
      </c>
      <c r="D4470" s="5" t="s">
        <v>3583</v>
      </c>
      <c r="E4470" s="5" t="s">
        <v>3584</v>
      </c>
      <c r="F4470" s="5" t="s">
        <v>851</v>
      </c>
      <c r="G4470" s="5" t="s">
        <v>3588</v>
      </c>
      <c r="H4470" s="51">
        <v>0</v>
      </c>
      <c r="I4470" s="22">
        <v>0</v>
      </c>
      <c r="J4470" s="22">
        <v>61.45</v>
      </c>
      <c r="K4470" s="22">
        <v>62.38</v>
      </c>
      <c r="L4470" s="47">
        <v>1000</v>
      </c>
      <c r="M4470" s="22">
        <v>0</v>
      </c>
      <c r="N4470" s="22">
        <v>0</v>
      </c>
    </row>
    <row r="4471" spans="1:14" x14ac:dyDescent="0.25">
      <c r="A4471" s="5" t="s">
        <v>7474</v>
      </c>
      <c r="B4471" s="5" t="s">
        <v>3590</v>
      </c>
      <c r="C4471" s="5" t="s">
        <v>849</v>
      </c>
      <c r="D4471" s="5" t="s">
        <v>3583</v>
      </c>
      <c r="E4471" s="5" t="s">
        <v>3584</v>
      </c>
      <c r="F4471" s="5" t="s">
        <v>853</v>
      </c>
      <c r="G4471" s="5" t="s">
        <v>3603</v>
      </c>
      <c r="H4471" s="51">
        <v>0</v>
      </c>
      <c r="I4471" s="22">
        <v>0</v>
      </c>
      <c r="J4471" s="22">
        <v>0</v>
      </c>
      <c r="K4471" s="22">
        <v>2963.34</v>
      </c>
      <c r="L4471" s="47">
        <v>1000</v>
      </c>
      <c r="M4471" s="22">
        <v>0</v>
      </c>
      <c r="N4471" s="22">
        <v>0</v>
      </c>
    </row>
    <row r="4472" spans="1:14" x14ac:dyDescent="0.25">
      <c r="A4472" s="5" t="s">
        <v>7475</v>
      </c>
      <c r="B4472" s="5" t="s">
        <v>3590</v>
      </c>
      <c r="C4472" s="5" t="s">
        <v>849</v>
      </c>
      <c r="D4472" s="5" t="s">
        <v>3583</v>
      </c>
      <c r="E4472" s="5" t="s">
        <v>3584</v>
      </c>
      <c r="F4472" s="5" t="s">
        <v>851</v>
      </c>
      <c r="G4472" s="5" t="s">
        <v>3588</v>
      </c>
      <c r="H4472" s="51">
        <v>0</v>
      </c>
      <c r="I4472" s="22">
        <v>0</v>
      </c>
      <c r="J4472" s="22">
        <v>60.03</v>
      </c>
      <c r="K4472" s="22">
        <v>60.48</v>
      </c>
      <c r="L4472" s="47">
        <v>1000</v>
      </c>
      <c r="M4472" s="22">
        <v>0</v>
      </c>
      <c r="N4472" s="22">
        <v>0</v>
      </c>
    </row>
    <row r="4473" spans="1:14" x14ac:dyDescent="0.25">
      <c r="A4473" s="5" t="s">
        <v>7476</v>
      </c>
      <c r="B4473" s="5" t="s">
        <v>3590</v>
      </c>
      <c r="C4473" s="5" t="s">
        <v>849</v>
      </c>
      <c r="D4473" s="5" t="s">
        <v>3583</v>
      </c>
      <c r="E4473" s="5" t="s">
        <v>3584</v>
      </c>
      <c r="F4473" s="5" t="s">
        <v>851</v>
      </c>
      <c r="G4473" s="5" t="s">
        <v>3588</v>
      </c>
      <c r="H4473" s="51">
        <v>0</v>
      </c>
      <c r="I4473" s="22">
        <v>0</v>
      </c>
      <c r="J4473" s="22">
        <v>64.22</v>
      </c>
      <c r="K4473" s="22">
        <v>61.53</v>
      </c>
      <c r="L4473" s="47">
        <v>1000</v>
      </c>
      <c r="M4473" s="22">
        <v>0</v>
      </c>
      <c r="N4473" s="22">
        <v>0</v>
      </c>
    </row>
    <row r="4474" spans="1:14" x14ac:dyDescent="0.25">
      <c r="A4474" s="5" t="s">
        <v>7477</v>
      </c>
      <c r="B4474" s="5" t="s">
        <v>3590</v>
      </c>
      <c r="C4474" s="5" t="s">
        <v>849</v>
      </c>
      <c r="D4474" s="5" t="s">
        <v>3583</v>
      </c>
      <c r="E4474" s="5" t="s">
        <v>3584</v>
      </c>
      <c r="F4474" s="5" t="s">
        <v>851</v>
      </c>
      <c r="G4474" s="5" t="s">
        <v>3588</v>
      </c>
      <c r="H4474" s="51">
        <v>0</v>
      </c>
      <c r="I4474" s="22">
        <v>0</v>
      </c>
      <c r="J4474" s="22">
        <v>62.97</v>
      </c>
      <c r="K4474" s="22">
        <v>60.23</v>
      </c>
      <c r="L4474" s="47">
        <v>1000</v>
      </c>
      <c r="M4474" s="22">
        <v>0</v>
      </c>
      <c r="N4474" s="22">
        <v>0</v>
      </c>
    </row>
    <row r="4475" spans="1:14" x14ac:dyDescent="0.25">
      <c r="A4475" s="5" t="s">
        <v>7478</v>
      </c>
      <c r="B4475" s="5" t="s">
        <v>3590</v>
      </c>
      <c r="C4475" s="5" t="s">
        <v>849</v>
      </c>
      <c r="D4475" s="5" t="s">
        <v>3583</v>
      </c>
      <c r="E4475" s="5" t="s">
        <v>3584</v>
      </c>
      <c r="F4475" s="5" t="s">
        <v>853</v>
      </c>
      <c r="G4475" s="5" t="s">
        <v>3603</v>
      </c>
      <c r="H4475" s="51">
        <v>0</v>
      </c>
      <c r="I4475" s="22">
        <v>0</v>
      </c>
      <c r="J4475" s="22">
        <v>0</v>
      </c>
      <c r="K4475" s="22">
        <v>3009.37</v>
      </c>
      <c r="L4475" s="47">
        <v>1000</v>
      </c>
      <c r="M4475" s="22">
        <v>0</v>
      </c>
      <c r="N4475" s="22">
        <v>0</v>
      </c>
    </row>
    <row r="4476" spans="1:14" x14ac:dyDescent="0.25">
      <c r="A4476" s="5" t="s">
        <v>7479</v>
      </c>
      <c r="B4476" s="5" t="s">
        <v>3590</v>
      </c>
      <c r="C4476" s="5" t="s">
        <v>849</v>
      </c>
      <c r="D4476" s="5" t="s">
        <v>3583</v>
      </c>
      <c r="E4476" s="5" t="s">
        <v>3584</v>
      </c>
      <c r="F4476" s="5" t="s">
        <v>851</v>
      </c>
      <c r="G4476" s="5" t="s">
        <v>3588</v>
      </c>
      <c r="H4476" s="51">
        <v>0</v>
      </c>
      <c r="I4476" s="22">
        <v>0</v>
      </c>
      <c r="J4476" s="22">
        <v>63.46</v>
      </c>
      <c r="K4476" s="22">
        <v>64.010000000000005</v>
      </c>
      <c r="L4476" s="47">
        <v>1000</v>
      </c>
      <c r="M4476" s="22">
        <v>0</v>
      </c>
      <c r="N4476" s="22">
        <v>0</v>
      </c>
    </row>
    <row r="4477" spans="1:14" x14ac:dyDescent="0.25">
      <c r="A4477" s="5" t="s">
        <v>7480</v>
      </c>
      <c r="B4477" s="5" t="s">
        <v>3590</v>
      </c>
      <c r="C4477" s="5" t="s">
        <v>849</v>
      </c>
      <c r="D4477" s="5" t="s">
        <v>3583</v>
      </c>
      <c r="E4477" s="5" t="s">
        <v>3584</v>
      </c>
      <c r="F4477" s="5" t="s">
        <v>851</v>
      </c>
      <c r="G4477" s="5" t="s">
        <v>3588</v>
      </c>
      <c r="H4477" s="51">
        <v>0</v>
      </c>
      <c r="I4477" s="22">
        <v>0</v>
      </c>
      <c r="J4477" s="22">
        <v>63.44</v>
      </c>
      <c r="K4477" s="22">
        <v>63.99</v>
      </c>
      <c r="L4477" s="47">
        <v>1000</v>
      </c>
      <c r="M4477" s="22">
        <v>0</v>
      </c>
      <c r="N4477" s="22">
        <v>0</v>
      </c>
    </row>
    <row r="4478" spans="1:14" x14ac:dyDescent="0.25">
      <c r="A4478" s="5" t="s">
        <v>7481</v>
      </c>
      <c r="B4478" s="5" t="s">
        <v>3590</v>
      </c>
      <c r="C4478" s="5" t="s">
        <v>849</v>
      </c>
      <c r="D4478" s="5" t="s">
        <v>3583</v>
      </c>
      <c r="E4478" s="5" t="s">
        <v>3584</v>
      </c>
      <c r="F4478" s="5" t="s">
        <v>853</v>
      </c>
      <c r="G4478" s="5" t="s">
        <v>3588</v>
      </c>
      <c r="H4478" s="51">
        <v>0</v>
      </c>
      <c r="I4478" s="22">
        <v>0</v>
      </c>
      <c r="J4478" s="22">
        <v>60.86</v>
      </c>
      <c r="K4478" s="22">
        <v>61.38</v>
      </c>
      <c r="L4478" s="47">
        <v>1000</v>
      </c>
      <c r="M4478" s="22">
        <v>0</v>
      </c>
      <c r="N4478" s="22">
        <v>0</v>
      </c>
    </row>
    <row r="4479" spans="1:14" x14ac:dyDescent="0.25">
      <c r="A4479" s="5" t="s">
        <v>7482</v>
      </c>
      <c r="B4479" s="5" t="s">
        <v>3590</v>
      </c>
      <c r="C4479" s="5" t="s">
        <v>849</v>
      </c>
      <c r="D4479" s="5" t="s">
        <v>3583</v>
      </c>
      <c r="E4479" s="5" t="s">
        <v>3584</v>
      </c>
      <c r="F4479" s="5" t="s">
        <v>853</v>
      </c>
      <c r="G4479" s="5" t="s">
        <v>3588</v>
      </c>
      <c r="H4479" s="51">
        <v>0</v>
      </c>
      <c r="I4479" s="22">
        <v>0</v>
      </c>
      <c r="J4479" s="22">
        <v>59.5</v>
      </c>
      <c r="K4479" s="22">
        <v>60.72</v>
      </c>
      <c r="L4479" s="47">
        <v>1000</v>
      </c>
      <c r="M4479" s="22">
        <v>0</v>
      </c>
      <c r="N4479" s="22">
        <v>0</v>
      </c>
    </row>
    <row r="4480" spans="1:14" x14ac:dyDescent="0.25">
      <c r="A4480" s="5" t="s">
        <v>7483</v>
      </c>
      <c r="B4480" s="5" t="s">
        <v>3590</v>
      </c>
      <c r="C4480" s="5" t="s">
        <v>849</v>
      </c>
      <c r="D4480" s="5" t="s">
        <v>3583</v>
      </c>
      <c r="E4480" s="5" t="s">
        <v>3584</v>
      </c>
      <c r="F4480" s="5" t="s">
        <v>853</v>
      </c>
      <c r="G4480" s="5" t="s">
        <v>3603</v>
      </c>
      <c r="H4480" s="51">
        <v>0</v>
      </c>
      <c r="I4480" s="22">
        <v>0</v>
      </c>
      <c r="J4480" s="22">
        <v>0</v>
      </c>
      <c r="K4480" s="22">
        <v>2877.68</v>
      </c>
      <c r="L4480" s="47">
        <v>1000</v>
      </c>
      <c r="M4480" s="22">
        <v>0</v>
      </c>
      <c r="N4480" s="22">
        <v>0</v>
      </c>
    </row>
    <row r="4481" spans="1:14" x14ac:dyDescent="0.25">
      <c r="A4481" s="5" t="s">
        <v>7484</v>
      </c>
      <c r="B4481" s="5" t="s">
        <v>3590</v>
      </c>
      <c r="C4481" s="5" t="s">
        <v>849</v>
      </c>
      <c r="D4481" s="5" t="s">
        <v>3583</v>
      </c>
      <c r="E4481" s="5" t="s">
        <v>3584</v>
      </c>
      <c r="F4481" s="5" t="s">
        <v>853</v>
      </c>
      <c r="G4481" s="5" t="s">
        <v>3588</v>
      </c>
      <c r="H4481" s="51">
        <v>0</v>
      </c>
      <c r="I4481" s="22">
        <v>0</v>
      </c>
      <c r="J4481" s="22">
        <v>63.17</v>
      </c>
      <c r="K4481" s="22">
        <v>66.63</v>
      </c>
      <c r="L4481" s="47">
        <v>1000</v>
      </c>
      <c r="M4481" s="22">
        <v>0</v>
      </c>
      <c r="N4481" s="22">
        <v>0</v>
      </c>
    </row>
    <row r="4482" spans="1:14" x14ac:dyDescent="0.25">
      <c r="A4482" s="5" t="s">
        <v>7485</v>
      </c>
      <c r="B4482" s="5" t="s">
        <v>3590</v>
      </c>
      <c r="C4482" s="5" t="s">
        <v>849</v>
      </c>
      <c r="D4482" s="5" t="s">
        <v>3583</v>
      </c>
      <c r="E4482" s="5" t="s">
        <v>3584</v>
      </c>
      <c r="F4482" s="5" t="s">
        <v>853</v>
      </c>
      <c r="G4482" s="5" t="s">
        <v>3588</v>
      </c>
      <c r="H4482" s="51">
        <v>0</v>
      </c>
      <c r="I4482" s="22">
        <v>0</v>
      </c>
      <c r="J4482" s="22">
        <v>62.29</v>
      </c>
      <c r="K4482" s="22">
        <v>65.7</v>
      </c>
      <c r="L4482" s="47">
        <v>1000</v>
      </c>
      <c r="M4482" s="22">
        <v>0</v>
      </c>
      <c r="N4482" s="22">
        <v>0</v>
      </c>
    </row>
    <row r="4483" spans="1:14" x14ac:dyDescent="0.25">
      <c r="A4483" s="5" t="s">
        <v>7486</v>
      </c>
      <c r="B4483" s="5" t="s">
        <v>3590</v>
      </c>
      <c r="C4483" s="5" t="s">
        <v>849</v>
      </c>
      <c r="D4483" s="5" t="s">
        <v>3583</v>
      </c>
      <c r="E4483" s="5" t="s">
        <v>3584</v>
      </c>
      <c r="F4483" s="5" t="s">
        <v>853</v>
      </c>
      <c r="G4483" s="5" t="s">
        <v>3603</v>
      </c>
      <c r="H4483" s="51">
        <v>0</v>
      </c>
      <c r="I4483" s="22">
        <v>0</v>
      </c>
      <c r="J4483" s="22">
        <v>0</v>
      </c>
      <c r="K4483" s="22">
        <v>1302.22</v>
      </c>
      <c r="L4483" s="47">
        <v>1000</v>
      </c>
      <c r="M4483" s="22">
        <v>0</v>
      </c>
      <c r="N4483" s="22">
        <v>0</v>
      </c>
    </row>
    <row r="4484" spans="1:14" x14ac:dyDescent="0.25">
      <c r="A4484" s="5" t="s">
        <v>7487</v>
      </c>
      <c r="B4484" s="5" t="s">
        <v>3590</v>
      </c>
      <c r="C4484" s="5" t="s">
        <v>849</v>
      </c>
      <c r="D4484" s="5" t="s">
        <v>3583</v>
      </c>
      <c r="E4484" s="5" t="s">
        <v>3584</v>
      </c>
      <c r="F4484" s="5" t="s">
        <v>853</v>
      </c>
      <c r="G4484" s="5" t="s">
        <v>3603</v>
      </c>
      <c r="H4484" s="51">
        <v>0</v>
      </c>
      <c r="I4484" s="22">
        <v>0</v>
      </c>
      <c r="J4484" s="22">
        <v>0</v>
      </c>
      <c r="K4484" s="22">
        <v>1349.71</v>
      </c>
      <c r="L4484" s="47">
        <v>1000</v>
      </c>
      <c r="M4484" s="22">
        <v>0</v>
      </c>
      <c r="N4484" s="22">
        <v>0</v>
      </c>
    </row>
    <row r="4485" spans="1:14" x14ac:dyDescent="0.25">
      <c r="A4485" s="5" t="s">
        <v>7488</v>
      </c>
      <c r="B4485" s="5" t="s">
        <v>3590</v>
      </c>
      <c r="C4485" s="5" t="s">
        <v>849</v>
      </c>
      <c r="D4485" s="5" t="s">
        <v>3583</v>
      </c>
      <c r="E4485" s="5" t="s">
        <v>3584</v>
      </c>
      <c r="F4485" s="5" t="s">
        <v>853</v>
      </c>
      <c r="G4485" s="5" t="s">
        <v>3603</v>
      </c>
      <c r="H4485" s="51">
        <v>0</v>
      </c>
      <c r="I4485" s="22">
        <v>0</v>
      </c>
      <c r="J4485" s="22">
        <v>0</v>
      </c>
      <c r="K4485" s="22">
        <v>1360.08</v>
      </c>
      <c r="L4485" s="47">
        <v>1000</v>
      </c>
      <c r="M4485" s="22">
        <v>0</v>
      </c>
      <c r="N4485" s="22">
        <v>0</v>
      </c>
    </row>
    <row r="4486" spans="1:14" hidden="1" x14ac:dyDescent="0.25">
      <c r="A4486" s="5" t="s">
        <v>7489</v>
      </c>
      <c r="B4486" s="5" t="s">
        <v>3582</v>
      </c>
      <c r="C4486" s="5" t="s">
        <v>849</v>
      </c>
      <c r="D4486" s="5" t="s">
        <v>3583</v>
      </c>
      <c r="E4486" s="5" t="s">
        <v>3584</v>
      </c>
      <c r="F4486" s="5" t="s">
        <v>851</v>
      </c>
      <c r="G4486" s="5" t="s">
        <v>3585</v>
      </c>
      <c r="H4486" s="51">
        <v>4710</v>
      </c>
      <c r="I4486" s="22">
        <v>8289.0400000000009</v>
      </c>
      <c r="J4486" s="22">
        <v>1759.88</v>
      </c>
      <c r="K4486" s="22">
        <v>1765.27</v>
      </c>
      <c r="L4486" s="47">
        <v>1000</v>
      </c>
      <c r="M4486" s="22">
        <v>8289.0400000000009</v>
      </c>
      <c r="N4486" s="22">
        <v>0</v>
      </c>
    </row>
    <row r="4487" spans="1:14" hidden="1" x14ac:dyDescent="0.25">
      <c r="A4487" s="5" t="s">
        <v>7489</v>
      </c>
      <c r="B4487" s="5" t="s">
        <v>3586</v>
      </c>
      <c r="C4487" s="5" t="s">
        <v>849</v>
      </c>
      <c r="D4487" s="5" t="s">
        <v>3583</v>
      </c>
      <c r="E4487" s="5" t="s">
        <v>3584</v>
      </c>
      <c r="F4487" s="5" t="s">
        <v>851</v>
      </c>
      <c r="G4487" s="5" t="s">
        <v>3585</v>
      </c>
      <c r="H4487" s="51">
        <v>4800</v>
      </c>
      <c r="I4487" s="22">
        <v>8574.48</v>
      </c>
      <c r="J4487" s="22">
        <v>1786.35</v>
      </c>
      <c r="K4487" s="22">
        <v>1765.24</v>
      </c>
      <c r="L4487" s="47">
        <v>1000</v>
      </c>
      <c r="M4487" s="22">
        <v>8574.48</v>
      </c>
      <c r="N4487" s="22">
        <v>0</v>
      </c>
    </row>
    <row r="4488" spans="1:14" hidden="1" x14ac:dyDescent="0.25">
      <c r="A4488" s="5" t="s">
        <v>7490</v>
      </c>
      <c r="B4488" s="5" t="s">
        <v>3592</v>
      </c>
      <c r="C4488" s="5" t="s">
        <v>849</v>
      </c>
      <c r="D4488" s="5" t="s">
        <v>3583</v>
      </c>
      <c r="E4488" s="5" t="s">
        <v>3584</v>
      </c>
      <c r="F4488" s="5" t="s">
        <v>853</v>
      </c>
      <c r="G4488" s="5" t="s">
        <v>3603</v>
      </c>
      <c r="H4488" s="51">
        <v>0</v>
      </c>
      <c r="I4488" s="22">
        <v>0</v>
      </c>
      <c r="J4488" s="22">
        <v>0</v>
      </c>
      <c r="K4488" s="22">
        <v>1108.6400000000001</v>
      </c>
      <c r="L4488" s="47">
        <v>1000</v>
      </c>
      <c r="M4488" s="22">
        <v>0</v>
      </c>
      <c r="N4488" s="22">
        <v>0</v>
      </c>
    </row>
    <row r="4489" spans="1:14" hidden="1" x14ac:dyDescent="0.25">
      <c r="A4489" s="5" t="s">
        <v>7491</v>
      </c>
      <c r="B4489" s="5" t="s">
        <v>3592</v>
      </c>
      <c r="C4489" s="5" t="s">
        <v>849</v>
      </c>
      <c r="D4489" s="5" t="s">
        <v>3583</v>
      </c>
      <c r="E4489" s="5" t="s">
        <v>3584</v>
      </c>
      <c r="F4489" s="5" t="s">
        <v>853</v>
      </c>
      <c r="G4489" s="5" t="s">
        <v>3603</v>
      </c>
      <c r="H4489" s="51">
        <v>0</v>
      </c>
      <c r="I4489" s="22">
        <v>0</v>
      </c>
      <c r="J4489" s="22">
        <v>0</v>
      </c>
      <c r="K4489" s="22">
        <v>1127.4000000000001</v>
      </c>
      <c r="L4489" s="47">
        <v>1000</v>
      </c>
      <c r="M4489" s="22">
        <v>0</v>
      </c>
      <c r="N4489" s="22">
        <v>0</v>
      </c>
    </row>
    <row r="4490" spans="1:14" hidden="1" x14ac:dyDescent="0.25">
      <c r="A4490" s="5" t="s">
        <v>7492</v>
      </c>
      <c r="B4490" s="5" t="s">
        <v>3592</v>
      </c>
      <c r="C4490" s="5" t="s">
        <v>849</v>
      </c>
      <c r="D4490" s="5" t="s">
        <v>3583</v>
      </c>
      <c r="E4490" s="5" t="s">
        <v>3584</v>
      </c>
      <c r="F4490" s="5" t="s">
        <v>853</v>
      </c>
      <c r="G4490" s="5" t="s">
        <v>3603</v>
      </c>
      <c r="H4490" s="51">
        <v>0</v>
      </c>
      <c r="I4490" s="22">
        <v>0</v>
      </c>
      <c r="J4490" s="22">
        <v>0</v>
      </c>
      <c r="K4490" s="22">
        <v>1132.3900000000001</v>
      </c>
      <c r="L4490" s="47">
        <v>1000</v>
      </c>
      <c r="M4490" s="22">
        <v>0</v>
      </c>
      <c r="N4490" s="22">
        <v>0</v>
      </c>
    </row>
    <row r="4491" spans="1:14" hidden="1" x14ac:dyDescent="0.25">
      <c r="A4491" s="5" t="s">
        <v>7493</v>
      </c>
      <c r="B4491" s="5" t="s">
        <v>3586</v>
      </c>
      <c r="C4491" s="5" t="s">
        <v>849</v>
      </c>
      <c r="D4491" s="5" t="s">
        <v>3583</v>
      </c>
      <c r="E4491" s="5" t="s">
        <v>3584</v>
      </c>
      <c r="F4491" s="5" t="s">
        <v>851</v>
      </c>
      <c r="G4491" s="5" t="s">
        <v>3585</v>
      </c>
      <c r="H4491" s="51">
        <v>19962</v>
      </c>
      <c r="I4491" s="22">
        <v>47981.11</v>
      </c>
      <c r="J4491" s="22">
        <v>2403.62</v>
      </c>
      <c r="K4491" s="22">
        <v>1788.04</v>
      </c>
      <c r="L4491" s="47">
        <v>1000</v>
      </c>
      <c r="M4491" s="22">
        <v>47981.11</v>
      </c>
      <c r="N4491" s="22">
        <v>0</v>
      </c>
    </row>
    <row r="4492" spans="1:14" hidden="1" x14ac:dyDescent="0.25">
      <c r="A4492" s="5" t="s">
        <v>7493</v>
      </c>
      <c r="B4492" s="5" t="s">
        <v>3592</v>
      </c>
      <c r="C4492" s="5" t="s">
        <v>849</v>
      </c>
      <c r="D4492" s="5" t="s">
        <v>3583</v>
      </c>
      <c r="E4492" s="5" t="s">
        <v>3584</v>
      </c>
      <c r="F4492" s="5" t="s">
        <v>853</v>
      </c>
      <c r="G4492" s="5" t="s">
        <v>3585</v>
      </c>
      <c r="H4492" s="51">
        <v>0</v>
      </c>
      <c r="I4492" s="22">
        <v>0</v>
      </c>
      <c r="J4492" s="22">
        <v>0</v>
      </c>
      <c r="K4492" s="22">
        <v>0</v>
      </c>
      <c r="L4492" s="47">
        <v>1000</v>
      </c>
      <c r="M4492" s="22">
        <v>0</v>
      </c>
      <c r="N4492" s="22">
        <v>0</v>
      </c>
    </row>
    <row r="4493" spans="1:14" hidden="1" x14ac:dyDescent="0.25">
      <c r="A4493" s="5" t="s">
        <v>7494</v>
      </c>
      <c r="B4493" s="5" t="s">
        <v>3582</v>
      </c>
      <c r="C4493" s="5" t="s">
        <v>849</v>
      </c>
      <c r="D4493" s="5" t="s">
        <v>3583</v>
      </c>
      <c r="E4493" s="5" t="s">
        <v>3584</v>
      </c>
      <c r="F4493" s="5" t="s">
        <v>853</v>
      </c>
      <c r="G4493" s="5" t="s">
        <v>3588</v>
      </c>
      <c r="H4493" s="51">
        <v>0</v>
      </c>
      <c r="I4493" s="22">
        <v>0</v>
      </c>
      <c r="J4493" s="22">
        <v>117.68</v>
      </c>
      <c r="K4493" s="22">
        <v>120.5</v>
      </c>
      <c r="L4493" s="47">
        <v>1000</v>
      </c>
      <c r="M4493" s="22">
        <v>0</v>
      </c>
      <c r="N4493" s="22">
        <v>0</v>
      </c>
    </row>
    <row r="4494" spans="1:14" hidden="1" x14ac:dyDescent="0.25">
      <c r="A4494" s="5" t="s">
        <v>7495</v>
      </c>
      <c r="B4494" s="5" t="s">
        <v>3582</v>
      </c>
      <c r="C4494" s="5" t="s">
        <v>849</v>
      </c>
      <c r="D4494" s="5" t="s">
        <v>3583</v>
      </c>
      <c r="E4494" s="5" t="s">
        <v>3584</v>
      </c>
      <c r="F4494" s="5" t="s">
        <v>853</v>
      </c>
      <c r="G4494" s="5" t="s">
        <v>3603</v>
      </c>
      <c r="H4494" s="51">
        <v>0</v>
      </c>
      <c r="I4494" s="22">
        <v>0</v>
      </c>
      <c r="J4494" s="22">
        <v>0</v>
      </c>
      <c r="K4494" s="22">
        <v>434.42</v>
      </c>
      <c r="L4494" s="47">
        <v>1000</v>
      </c>
      <c r="M4494" s="22">
        <v>0</v>
      </c>
      <c r="N4494" s="22">
        <v>0</v>
      </c>
    </row>
    <row r="4495" spans="1:14" hidden="1" x14ac:dyDescent="0.25">
      <c r="A4495" s="5" t="s">
        <v>7496</v>
      </c>
      <c r="B4495" s="5" t="s">
        <v>3582</v>
      </c>
      <c r="C4495" s="5" t="s">
        <v>849</v>
      </c>
      <c r="D4495" s="5" t="s">
        <v>3583</v>
      </c>
      <c r="E4495" s="5" t="s">
        <v>3584</v>
      </c>
      <c r="F4495" s="5" t="s">
        <v>853</v>
      </c>
      <c r="G4495" s="5" t="s">
        <v>3588</v>
      </c>
      <c r="H4495" s="51">
        <v>0</v>
      </c>
      <c r="I4495" s="22">
        <v>0</v>
      </c>
      <c r="J4495" s="22">
        <v>451.73</v>
      </c>
      <c r="K4495" s="22">
        <v>490.74</v>
      </c>
      <c r="L4495" s="47">
        <v>1000</v>
      </c>
      <c r="M4495" s="22">
        <v>0</v>
      </c>
      <c r="N4495" s="22">
        <v>0</v>
      </c>
    </row>
    <row r="4496" spans="1:14" hidden="1" x14ac:dyDescent="0.25">
      <c r="A4496" s="5" t="s">
        <v>7497</v>
      </c>
      <c r="B4496" s="5" t="s">
        <v>3582</v>
      </c>
      <c r="C4496" s="5" t="s">
        <v>849</v>
      </c>
      <c r="D4496" s="5" t="s">
        <v>3583</v>
      </c>
      <c r="E4496" s="5" t="s">
        <v>3584</v>
      </c>
      <c r="F4496" s="5" t="s">
        <v>853</v>
      </c>
      <c r="G4496" s="5" t="s">
        <v>3603</v>
      </c>
      <c r="H4496" s="51">
        <v>0</v>
      </c>
      <c r="I4496" s="22">
        <v>0</v>
      </c>
      <c r="J4496" s="22">
        <v>0</v>
      </c>
      <c r="K4496" s="22">
        <v>1062.3900000000001</v>
      </c>
      <c r="L4496" s="47">
        <v>1000</v>
      </c>
      <c r="M4496" s="22">
        <v>0</v>
      </c>
      <c r="N4496" s="22">
        <v>0</v>
      </c>
    </row>
    <row r="4497" spans="1:14" x14ac:dyDescent="0.25">
      <c r="A4497" s="5" t="s">
        <v>7498</v>
      </c>
      <c r="B4497" s="5" t="s">
        <v>3590</v>
      </c>
      <c r="C4497" s="5" t="s">
        <v>849</v>
      </c>
      <c r="D4497" s="5" t="s">
        <v>3583</v>
      </c>
      <c r="E4497" s="5" t="s">
        <v>3584</v>
      </c>
      <c r="F4497" s="5" t="s">
        <v>851</v>
      </c>
      <c r="G4497" s="5" t="s">
        <v>3588</v>
      </c>
      <c r="H4497" s="51">
        <v>0</v>
      </c>
      <c r="I4497" s="22">
        <v>0</v>
      </c>
      <c r="J4497" s="22">
        <v>61.8</v>
      </c>
      <c r="K4497" s="22">
        <v>60.5</v>
      </c>
      <c r="L4497" s="47">
        <v>1000</v>
      </c>
      <c r="M4497" s="22">
        <v>0</v>
      </c>
      <c r="N4497" s="22">
        <v>0</v>
      </c>
    </row>
    <row r="4498" spans="1:14" x14ac:dyDescent="0.25">
      <c r="A4498" s="5" t="s">
        <v>7499</v>
      </c>
      <c r="B4498" s="5" t="s">
        <v>3590</v>
      </c>
      <c r="C4498" s="5" t="s">
        <v>849</v>
      </c>
      <c r="D4498" s="5" t="s">
        <v>3583</v>
      </c>
      <c r="E4498" s="5" t="s">
        <v>3584</v>
      </c>
      <c r="F4498" s="5" t="s">
        <v>851</v>
      </c>
      <c r="G4498" s="5" t="s">
        <v>3588</v>
      </c>
      <c r="H4498" s="51">
        <v>0</v>
      </c>
      <c r="I4498" s="22">
        <v>0</v>
      </c>
      <c r="J4498" s="22">
        <v>63.01</v>
      </c>
      <c r="K4498" s="22">
        <v>61.88</v>
      </c>
      <c r="L4498" s="47">
        <v>1000</v>
      </c>
      <c r="M4498" s="22">
        <v>0</v>
      </c>
      <c r="N4498" s="22">
        <v>0</v>
      </c>
    </row>
    <row r="4499" spans="1:14" x14ac:dyDescent="0.25">
      <c r="A4499" s="5" t="s">
        <v>7500</v>
      </c>
      <c r="B4499" s="5" t="s">
        <v>3590</v>
      </c>
      <c r="C4499" s="5" t="s">
        <v>849</v>
      </c>
      <c r="D4499" s="5" t="s">
        <v>3583</v>
      </c>
      <c r="E4499" s="5" t="s">
        <v>3584</v>
      </c>
      <c r="F4499" s="5" t="s">
        <v>853</v>
      </c>
      <c r="G4499" s="5" t="s">
        <v>3603</v>
      </c>
      <c r="H4499" s="51">
        <v>0</v>
      </c>
      <c r="I4499" s="22">
        <v>0</v>
      </c>
      <c r="J4499" s="22">
        <v>0</v>
      </c>
      <c r="K4499" s="22">
        <v>2689.6</v>
      </c>
      <c r="L4499" s="47">
        <v>1000</v>
      </c>
      <c r="M4499" s="22">
        <v>0</v>
      </c>
      <c r="N4499" s="22">
        <v>0</v>
      </c>
    </row>
    <row r="4500" spans="1:14" x14ac:dyDescent="0.25">
      <c r="A4500" s="5" t="s">
        <v>7501</v>
      </c>
      <c r="B4500" s="5" t="s">
        <v>3590</v>
      </c>
      <c r="C4500" s="5" t="s">
        <v>849</v>
      </c>
      <c r="D4500" s="5" t="s">
        <v>3583</v>
      </c>
      <c r="E4500" s="5" t="s">
        <v>3584</v>
      </c>
      <c r="F4500" s="5" t="s">
        <v>851</v>
      </c>
      <c r="G4500" s="5" t="s">
        <v>3588</v>
      </c>
      <c r="H4500" s="51">
        <v>0</v>
      </c>
      <c r="I4500" s="22">
        <v>0</v>
      </c>
      <c r="J4500" s="22">
        <v>57.88</v>
      </c>
      <c r="K4500" s="22">
        <v>60.22</v>
      </c>
      <c r="L4500" s="47">
        <v>1000</v>
      </c>
      <c r="M4500" s="22">
        <v>0</v>
      </c>
      <c r="N4500" s="22">
        <v>0</v>
      </c>
    </row>
    <row r="4501" spans="1:14" x14ac:dyDescent="0.25">
      <c r="A4501" s="5" t="s">
        <v>7502</v>
      </c>
      <c r="B4501" s="5" t="s">
        <v>3590</v>
      </c>
      <c r="C4501" s="5" t="s">
        <v>849</v>
      </c>
      <c r="D4501" s="5" t="s">
        <v>3583</v>
      </c>
      <c r="E4501" s="5" t="s">
        <v>3584</v>
      </c>
      <c r="F4501" s="5" t="s">
        <v>851</v>
      </c>
      <c r="G4501" s="5" t="s">
        <v>3588</v>
      </c>
      <c r="H4501" s="51">
        <v>0</v>
      </c>
      <c r="I4501" s="22">
        <v>0</v>
      </c>
      <c r="J4501" s="22">
        <v>63.92</v>
      </c>
      <c r="K4501" s="22">
        <v>61.69</v>
      </c>
      <c r="L4501" s="47">
        <v>1000</v>
      </c>
      <c r="M4501" s="22">
        <v>0</v>
      </c>
      <c r="N4501" s="22">
        <v>0</v>
      </c>
    </row>
    <row r="4502" spans="1:14" x14ac:dyDescent="0.25">
      <c r="A4502" s="5" t="s">
        <v>7503</v>
      </c>
      <c r="B4502" s="5" t="s">
        <v>3590</v>
      </c>
      <c r="C4502" s="5" t="s">
        <v>849</v>
      </c>
      <c r="D4502" s="5" t="s">
        <v>3583</v>
      </c>
      <c r="E4502" s="5" t="s">
        <v>3584</v>
      </c>
      <c r="F4502" s="5" t="s">
        <v>851</v>
      </c>
      <c r="G4502" s="5" t="s">
        <v>3588</v>
      </c>
      <c r="H4502" s="51">
        <v>0</v>
      </c>
      <c r="I4502" s="22">
        <v>0</v>
      </c>
      <c r="J4502" s="22">
        <v>61.28</v>
      </c>
      <c r="K4502" s="22">
        <v>60.74</v>
      </c>
      <c r="L4502" s="47">
        <v>1000</v>
      </c>
      <c r="M4502" s="22">
        <v>0</v>
      </c>
      <c r="N4502" s="22">
        <v>0</v>
      </c>
    </row>
    <row r="4503" spans="1:14" x14ac:dyDescent="0.25">
      <c r="A4503" s="5" t="s">
        <v>7504</v>
      </c>
      <c r="B4503" s="5" t="s">
        <v>3590</v>
      </c>
      <c r="C4503" s="5" t="s">
        <v>849</v>
      </c>
      <c r="D4503" s="5" t="s">
        <v>3583</v>
      </c>
      <c r="E4503" s="5" t="s">
        <v>3584</v>
      </c>
      <c r="F4503" s="5" t="s">
        <v>851</v>
      </c>
      <c r="G4503" s="5" t="s">
        <v>3588</v>
      </c>
      <c r="H4503" s="51">
        <v>0</v>
      </c>
      <c r="I4503" s="22">
        <v>0</v>
      </c>
      <c r="J4503" s="22">
        <v>62.58</v>
      </c>
      <c r="K4503" s="22">
        <v>62.07</v>
      </c>
      <c r="L4503" s="47">
        <v>1000</v>
      </c>
      <c r="M4503" s="22">
        <v>0</v>
      </c>
      <c r="N4503" s="22">
        <v>0</v>
      </c>
    </row>
    <row r="4504" spans="1:14" x14ac:dyDescent="0.25">
      <c r="A4504" s="5" t="s">
        <v>7505</v>
      </c>
      <c r="B4504" s="5" t="s">
        <v>3590</v>
      </c>
      <c r="C4504" s="5" t="s">
        <v>849</v>
      </c>
      <c r="D4504" s="5" t="s">
        <v>3583</v>
      </c>
      <c r="E4504" s="5" t="s">
        <v>3584</v>
      </c>
      <c r="F4504" s="5" t="s">
        <v>853</v>
      </c>
      <c r="G4504" s="5" t="s">
        <v>3603</v>
      </c>
      <c r="H4504" s="51">
        <v>0</v>
      </c>
      <c r="I4504" s="22">
        <v>0</v>
      </c>
      <c r="J4504" s="22">
        <v>0</v>
      </c>
      <c r="K4504" s="22">
        <v>2552.9</v>
      </c>
      <c r="L4504" s="47">
        <v>1000</v>
      </c>
      <c r="M4504" s="22">
        <v>0</v>
      </c>
      <c r="N4504" s="22">
        <v>0</v>
      </c>
    </row>
    <row r="4505" spans="1:14" x14ac:dyDescent="0.25">
      <c r="A4505" s="5" t="s">
        <v>7506</v>
      </c>
      <c r="B4505" s="5" t="s">
        <v>3590</v>
      </c>
      <c r="C4505" s="5" t="s">
        <v>849</v>
      </c>
      <c r="D4505" s="5" t="s">
        <v>3583</v>
      </c>
      <c r="E4505" s="5" t="s">
        <v>3584</v>
      </c>
      <c r="F4505" s="5" t="s">
        <v>851</v>
      </c>
      <c r="G4505" s="5" t="s">
        <v>3588</v>
      </c>
      <c r="H4505" s="51">
        <v>0</v>
      </c>
      <c r="I4505" s="22">
        <v>0</v>
      </c>
      <c r="J4505" s="22">
        <v>61.66</v>
      </c>
      <c r="K4505" s="22">
        <v>60.03</v>
      </c>
      <c r="L4505" s="47">
        <v>1000</v>
      </c>
      <c r="M4505" s="22">
        <v>0</v>
      </c>
      <c r="N4505" s="22">
        <v>0</v>
      </c>
    </row>
    <row r="4506" spans="1:14" x14ac:dyDescent="0.25">
      <c r="A4506" s="5" t="s">
        <v>7507</v>
      </c>
      <c r="B4506" s="5" t="s">
        <v>3590</v>
      </c>
      <c r="C4506" s="5" t="s">
        <v>849</v>
      </c>
      <c r="D4506" s="5" t="s">
        <v>3583</v>
      </c>
      <c r="E4506" s="5" t="s">
        <v>3584</v>
      </c>
      <c r="F4506" s="5" t="s">
        <v>851</v>
      </c>
      <c r="G4506" s="5" t="s">
        <v>3588</v>
      </c>
      <c r="H4506" s="51">
        <v>0</v>
      </c>
      <c r="I4506" s="22">
        <v>0</v>
      </c>
      <c r="J4506" s="22">
        <v>61.46</v>
      </c>
      <c r="K4506" s="22">
        <v>61.46</v>
      </c>
      <c r="L4506" s="47">
        <v>1000</v>
      </c>
      <c r="M4506" s="22">
        <v>0</v>
      </c>
      <c r="N4506" s="22">
        <v>0</v>
      </c>
    </row>
    <row r="4507" spans="1:14" x14ac:dyDescent="0.25">
      <c r="A4507" s="5" t="s">
        <v>7508</v>
      </c>
      <c r="B4507" s="5" t="s">
        <v>3590</v>
      </c>
      <c r="C4507" s="5" t="s">
        <v>849</v>
      </c>
      <c r="D4507" s="5" t="s">
        <v>3583</v>
      </c>
      <c r="E4507" s="5" t="s">
        <v>3584</v>
      </c>
      <c r="F4507" s="5" t="s">
        <v>851</v>
      </c>
      <c r="G4507" s="5" t="s">
        <v>3588</v>
      </c>
      <c r="H4507" s="51">
        <v>0</v>
      </c>
      <c r="I4507" s="22">
        <v>0</v>
      </c>
      <c r="J4507" s="22">
        <v>62.88</v>
      </c>
      <c r="K4507" s="22">
        <v>61.97</v>
      </c>
      <c r="L4507" s="47">
        <v>1000</v>
      </c>
      <c r="M4507" s="22">
        <v>0</v>
      </c>
      <c r="N4507" s="22">
        <v>0</v>
      </c>
    </row>
    <row r="4508" spans="1:14" x14ac:dyDescent="0.25">
      <c r="A4508" s="5" t="s">
        <v>7509</v>
      </c>
      <c r="B4508" s="5" t="s">
        <v>3590</v>
      </c>
      <c r="C4508" s="5" t="s">
        <v>849</v>
      </c>
      <c r="D4508" s="5" t="s">
        <v>3583</v>
      </c>
      <c r="E4508" s="5" t="s">
        <v>3584</v>
      </c>
      <c r="F4508" s="5" t="s">
        <v>853</v>
      </c>
      <c r="G4508" s="5" t="s">
        <v>3603</v>
      </c>
      <c r="H4508" s="51">
        <v>0</v>
      </c>
      <c r="I4508" s="22">
        <v>0</v>
      </c>
      <c r="J4508" s="22">
        <v>0</v>
      </c>
      <c r="K4508" s="22">
        <v>2734.14</v>
      </c>
      <c r="L4508" s="47">
        <v>1000</v>
      </c>
      <c r="M4508" s="22">
        <v>0</v>
      </c>
      <c r="N4508" s="22">
        <v>0</v>
      </c>
    </row>
    <row r="4509" spans="1:14" x14ac:dyDescent="0.25">
      <c r="A4509" s="5" t="s">
        <v>7510</v>
      </c>
      <c r="B4509" s="5" t="s">
        <v>3590</v>
      </c>
      <c r="C4509" s="5" t="s">
        <v>849</v>
      </c>
      <c r="D4509" s="5" t="s">
        <v>3583</v>
      </c>
      <c r="E4509" s="5" t="s">
        <v>3584</v>
      </c>
      <c r="F4509" s="5" t="s">
        <v>851</v>
      </c>
      <c r="G4509" s="5" t="s">
        <v>3588</v>
      </c>
      <c r="H4509" s="51">
        <v>0</v>
      </c>
      <c r="I4509" s="22">
        <v>0</v>
      </c>
      <c r="J4509" s="22">
        <v>62.93</v>
      </c>
      <c r="K4509" s="22">
        <v>60.56</v>
      </c>
      <c r="L4509" s="47">
        <v>1000</v>
      </c>
      <c r="M4509" s="22">
        <v>0</v>
      </c>
      <c r="N4509" s="22">
        <v>0</v>
      </c>
    </row>
    <row r="4510" spans="1:14" x14ac:dyDescent="0.25">
      <c r="A4510" s="5" t="s">
        <v>7511</v>
      </c>
      <c r="B4510" s="5" t="s">
        <v>3590</v>
      </c>
      <c r="C4510" s="5" t="s">
        <v>849</v>
      </c>
      <c r="D4510" s="5" t="s">
        <v>3583</v>
      </c>
      <c r="E4510" s="5" t="s">
        <v>3584</v>
      </c>
      <c r="F4510" s="5" t="s">
        <v>853</v>
      </c>
      <c r="G4510" s="5" t="s">
        <v>3603</v>
      </c>
      <c r="H4510" s="51">
        <v>0</v>
      </c>
      <c r="I4510" s="22">
        <v>0</v>
      </c>
      <c r="J4510" s="22">
        <v>0</v>
      </c>
      <c r="K4510" s="22">
        <v>2627.63</v>
      </c>
      <c r="L4510" s="47">
        <v>1000</v>
      </c>
      <c r="M4510" s="22">
        <v>0</v>
      </c>
      <c r="N4510" s="22">
        <v>0</v>
      </c>
    </row>
    <row r="4511" spans="1:14" x14ac:dyDescent="0.25">
      <c r="A4511" s="5" t="s">
        <v>7512</v>
      </c>
      <c r="B4511" s="5" t="s">
        <v>3590</v>
      </c>
      <c r="C4511" s="5" t="s">
        <v>849</v>
      </c>
      <c r="D4511" s="5" t="s">
        <v>3583</v>
      </c>
      <c r="E4511" s="5" t="s">
        <v>3584</v>
      </c>
      <c r="F4511" s="5" t="s">
        <v>851</v>
      </c>
      <c r="G4511" s="5" t="s">
        <v>3588</v>
      </c>
      <c r="H4511" s="51">
        <v>26000</v>
      </c>
      <c r="I4511" s="22">
        <v>1608.47</v>
      </c>
      <c r="J4511" s="22">
        <v>61.86</v>
      </c>
      <c r="K4511" s="22">
        <v>60.71</v>
      </c>
      <c r="L4511" s="47">
        <v>1000</v>
      </c>
      <c r="M4511" s="22">
        <v>1608.47</v>
      </c>
      <c r="N4511" s="22">
        <v>0</v>
      </c>
    </row>
    <row r="4512" spans="1:14" x14ac:dyDescent="0.25">
      <c r="A4512" s="5" t="s">
        <v>7513</v>
      </c>
      <c r="B4512" s="5" t="s">
        <v>3590</v>
      </c>
      <c r="C4512" s="5" t="s">
        <v>849</v>
      </c>
      <c r="D4512" s="5" t="s">
        <v>3583</v>
      </c>
      <c r="E4512" s="5" t="s">
        <v>3584</v>
      </c>
      <c r="F4512" s="5" t="s">
        <v>851</v>
      </c>
      <c r="G4512" s="5" t="s">
        <v>3588</v>
      </c>
      <c r="H4512" s="51">
        <v>47000</v>
      </c>
      <c r="I4512" s="22">
        <v>2963.72</v>
      </c>
      <c r="J4512" s="22">
        <v>63.06</v>
      </c>
      <c r="K4512" s="22">
        <v>62.06</v>
      </c>
      <c r="L4512" s="47">
        <v>1000</v>
      </c>
      <c r="M4512" s="22">
        <v>2963.72</v>
      </c>
      <c r="N4512" s="22">
        <v>0</v>
      </c>
    </row>
    <row r="4513" spans="1:14" x14ac:dyDescent="0.25">
      <c r="A4513" s="5" t="s">
        <v>7514</v>
      </c>
      <c r="B4513" s="5" t="s">
        <v>3590</v>
      </c>
      <c r="C4513" s="5" t="s">
        <v>849</v>
      </c>
      <c r="D4513" s="5" t="s">
        <v>3583</v>
      </c>
      <c r="E4513" s="5" t="s">
        <v>3584</v>
      </c>
      <c r="F4513" s="5" t="s">
        <v>853</v>
      </c>
      <c r="G4513" s="5" t="s">
        <v>3603</v>
      </c>
      <c r="H4513" s="51">
        <v>0</v>
      </c>
      <c r="I4513" s="22">
        <v>0</v>
      </c>
      <c r="J4513" s="22">
        <v>0</v>
      </c>
      <c r="K4513" s="22">
        <v>2528.71</v>
      </c>
      <c r="L4513" s="47">
        <v>1000</v>
      </c>
      <c r="M4513" s="22">
        <v>0</v>
      </c>
      <c r="N4513" s="22">
        <v>0</v>
      </c>
    </row>
    <row r="4514" spans="1:14" x14ac:dyDescent="0.25">
      <c r="A4514" s="5" t="s">
        <v>7515</v>
      </c>
      <c r="B4514" s="5" t="s">
        <v>3590</v>
      </c>
      <c r="C4514" s="5" t="s">
        <v>849</v>
      </c>
      <c r="D4514" s="5" t="s">
        <v>3583</v>
      </c>
      <c r="E4514" s="5" t="s">
        <v>3584</v>
      </c>
      <c r="F4514" s="5" t="s">
        <v>853</v>
      </c>
      <c r="G4514" s="5" t="s">
        <v>3603</v>
      </c>
      <c r="H4514" s="51">
        <v>0</v>
      </c>
      <c r="I4514" s="22">
        <v>0</v>
      </c>
      <c r="J4514" s="22">
        <v>0</v>
      </c>
      <c r="K4514" s="22">
        <v>1185.6099999999999</v>
      </c>
      <c r="L4514" s="47">
        <v>1000</v>
      </c>
      <c r="M4514" s="22">
        <v>0</v>
      </c>
      <c r="N4514" s="22">
        <v>0</v>
      </c>
    </row>
    <row r="4515" spans="1:14" x14ac:dyDescent="0.25">
      <c r="A4515" s="5" t="s">
        <v>7516</v>
      </c>
      <c r="B4515" s="5" t="s">
        <v>3590</v>
      </c>
      <c r="C4515" s="5" t="s">
        <v>849</v>
      </c>
      <c r="D4515" s="5" t="s">
        <v>3583</v>
      </c>
      <c r="E4515" s="5" t="s">
        <v>3584</v>
      </c>
      <c r="F4515" s="5" t="s">
        <v>853</v>
      </c>
      <c r="G4515" s="5" t="s">
        <v>3603</v>
      </c>
      <c r="H4515" s="51">
        <v>0</v>
      </c>
      <c r="I4515" s="22">
        <v>0</v>
      </c>
      <c r="J4515" s="22">
        <v>0</v>
      </c>
      <c r="K4515" s="22">
        <v>1212.57</v>
      </c>
      <c r="L4515" s="47">
        <v>1000</v>
      </c>
      <c r="M4515" s="22">
        <v>0</v>
      </c>
      <c r="N4515" s="22">
        <v>0</v>
      </c>
    </row>
    <row r="4516" spans="1:14" x14ac:dyDescent="0.25">
      <c r="A4516" s="5" t="s">
        <v>7517</v>
      </c>
      <c r="B4516" s="5" t="s">
        <v>3590</v>
      </c>
      <c r="C4516" s="5" t="s">
        <v>849</v>
      </c>
      <c r="D4516" s="5" t="s">
        <v>3583</v>
      </c>
      <c r="E4516" s="5" t="s">
        <v>3584</v>
      </c>
      <c r="F4516" s="5" t="s">
        <v>853</v>
      </c>
      <c r="G4516" s="5" t="s">
        <v>3603</v>
      </c>
      <c r="H4516" s="51">
        <v>0</v>
      </c>
      <c r="I4516" s="22">
        <v>0</v>
      </c>
      <c r="J4516" s="22">
        <v>0</v>
      </c>
      <c r="K4516" s="22">
        <v>1306.05</v>
      </c>
      <c r="L4516" s="47">
        <v>1000</v>
      </c>
      <c r="M4516" s="22">
        <v>0</v>
      </c>
      <c r="N4516" s="22">
        <v>0</v>
      </c>
    </row>
    <row r="4517" spans="1:14" x14ac:dyDescent="0.25">
      <c r="A4517" s="5" t="s">
        <v>7518</v>
      </c>
      <c r="B4517" s="5" t="s">
        <v>3590</v>
      </c>
      <c r="C4517" s="5" t="s">
        <v>849</v>
      </c>
      <c r="D4517" s="5" t="s">
        <v>3583</v>
      </c>
      <c r="E4517" s="5" t="s">
        <v>3584</v>
      </c>
      <c r="F4517" s="5" t="s">
        <v>853</v>
      </c>
      <c r="G4517" s="5" t="s">
        <v>3603</v>
      </c>
      <c r="H4517" s="51">
        <v>0</v>
      </c>
      <c r="I4517" s="22">
        <v>0</v>
      </c>
      <c r="J4517" s="22">
        <v>0</v>
      </c>
      <c r="K4517" s="22">
        <v>1231.8399999999999</v>
      </c>
      <c r="L4517" s="47">
        <v>1000</v>
      </c>
      <c r="M4517" s="22">
        <v>0</v>
      </c>
      <c r="N4517" s="22">
        <v>0</v>
      </c>
    </row>
    <row r="4518" spans="1:14" x14ac:dyDescent="0.25">
      <c r="A4518" s="5" t="s">
        <v>7519</v>
      </c>
      <c r="B4518" s="5" t="s">
        <v>3590</v>
      </c>
      <c r="C4518" s="5" t="s">
        <v>849</v>
      </c>
      <c r="D4518" s="5" t="s">
        <v>3583</v>
      </c>
      <c r="E4518" s="5" t="s">
        <v>3584</v>
      </c>
      <c r="F4518" s="5" t="s">
        <v>853</v>
      </c>
      <c r="G4518" s="5" t="s">
        <v>3603</v>
      </c>
      <c r="H4518" s="51">
        <v>0</v>
      </c>
      <c r="I4518" s="22">
        <v>0</v>
      </c>
      <c r="J4518" s="22">
        <v>0</v>
      </c>
      <c r="K4518" s="22">
        <v>1226.4100000000001</v>
      </c>
      <c r="L4518" s="47">
        <v>1000</v>
      </c>
      <c r="M4518" s="22">
        <v>0</v>
      </c>
      <c r="N4518" s="22">
        <v>0</v>
      </c>
    </row>
    <row r="4519" spans="1:14" hidden="1" x14ac:dyDescent="0.25">
      <c r="A4519" s="5" t="s">
        <v>7520</v>
      </c>
      <c r="B4519" s="5" t="s">
        <v>3586</v>
      </c>
      <c r="C4519" s="5" t="s">
        <v>849</v>
      </c>
      <c r="D4519" s="5" t="s">
        <v>3583</v>
      </c>
      <c r="E4519" s="5" t="s">
        <v>3584</v>
      </c>
      <c r="F4519" s="5" t="s">
        <v>853</v>
      </c>
      <c r="G4519" s="5" t="s">
        <v>3588</v>
      </c>
      <c r="H4519" s="51">
        <v>0</v>
      </c>
      <c r="I4519" s="22">
        <v>0</v>
      </c>
      <c r="J4519" s="22">
        <v>60.49</v>
      </c>
      <c r="K4519" s="22">
        <v>65.709999999999994</v>
      </c>
      <c r="L4519" s="47">
        <v>1000</v>
      </c>
      <c r="M4519" s="22">
        <v>0</v>
      </c>
      <c r="N4519" s="22">
        <v>0</v>
      </c>
    </row>
    <row r="4520" spans="1:14" hidden="1" x14ac:dyDescent="0.25">
      <c r="A4520" s="5" t="s">
        <v>7521</v>
      </c>
      <c r="B4520" s="5" t="s">
        <v>3586</v>
      </c>
      <c r="C4520" s="5" t="s">
        <v>849</v>
      </c>
      <c r="D4520" s="5" t="s">
        <v>3583</v>
      </c>
      <c r="E4520" s="5" t="s">
        <v>3584</v>
      </c>
      <c r="F4520" s="5" t="s">
        <v>853</v>
      </c>
      <c r="G4520" s="5" t="s">
        <v>3588</v>
      </c>
      <c r="H4520" s="51">
        <v>0</v>
      </c>
      <c r="I4520" s="22">
        <v>0</v>
      </c>
      <c r="J4520" s="22">
        <v>48.8</v>
      </c>
      <c r="K4520" s="22">
        <v>91</v>
      </c>
      <c r="L4520" s="47">
        <v>1000</v>
      </c>
      <c r="M4520" s="22">
        <v>0</v>
      </c>
      <c r="N4520" s="22">
        <v>0</v>
      </c>
    </row>
    <row r="4521" spans="1:14" hidden="1" x14ac:dyDescent="0.25">
      <c r="A4521" s="5" t="s">
        <v>7522</v>
      </c>
      <c r="B4521" s="5" t="s">
        <v>3582</v>
      </c>
      <c r="C4521" s="5" t="s">
        <v>849</v>
      </c>
      <c r="D4521" s="5" t="s">
        <v>3583</v>
      </c>
      <c r="E4521" s="5" t="s">
        <v>3584</v>
      </c>
      <c r="F4521" s="5" t="s">
        <v>853</v>
      </c>
      <c r="G4521" s="5" t="s">
        <v>3588</v>
      </c>
      <c r="H4521" s="51">
        <v>0</v>
      </c>
      <c r="I4521" s="22">
        <v>0</v>
      </c>
      <c r="J4521" s="22">
        <v>12.05</v>
      </c>
      <c r="K4521" s="22">
        <v>12.15</v>
      </c>
      <c r="L4521" s="47">
        <v>1000</v>
      </c>
      <c r="M4521" s="22">
        <v>0</v>
      </c>
      <c r="N4521" s="22">
        <v>0</v>
      </c>
    </row>
    <row r="4522" spans="1:14" hidden="1" x14ac:dyDescent="0.25">
      <c r="A4522" s="5" t="s">
        <v>7523</v>
      </c>
      <c r="B4522" s="5" t="s">
        <v>3586</v>
      </c>
      <c r="C4522" s="5" t="s">
        <v>849</v>
      </c>
      <c r="D4522" s="5" t="s">
        <v>3583</v>
      </c>
      <c r="E4522" s="5" t="s">
        <v>3584</v>
      </c>
      <c r="F4522" s="5" t="s">
        <v>851</v>
      </c>
      <c r="G4522" s="5" t="s">
        <v>3585</v>
      </c>
      <c r="H4522" s="51">
        <v>17216</v>
      </c>
      <c r="I4522" s="22">
        <v>32208.36</v>
      </c>
      <c r="J4522" s="22">
        <v>1870.84</v>
      </c>
      <c r="K4522" s="22">
        <v>1878.02</v>
      </c>
      <c r="L4522" s="47">
        <v>1000</v>
      </c>
      <c r="M4522" s="22">
        <v>32208.36</v>
      </c>
      <c r="N4522" s="22">
        <v>0</v>
      </c>
    </row>
    <row r="4523" spans="1:14" hidden="1" x14ac:dyDescent="0.25">
      <c r="A4523" s="5" t="s">
        <v>7523</v>
      </c>
      <c r="B4523" s="5" t="s">
        <v>3592</v>
      </c>
      <c r="C4523" s="5" t="s">
        <v>849</v>
      </c>
      <c r="D4523" s="5" t="s">
        <v>3583</v>
      </c>
      <c r="E4523" s="5" t="s">
        <v>3584</v>
      </c>
      <c r="F4523" s="5" t="s">
        <v>851</v>
      </c>
      <c r="G4523" s="5" t="s">
        <v>3585</v>
      </c>
      <c r="H4523" s="51">
        <v>9916</v>
      </c>
      <c r="I4523" s="22">
        <v>21397.15</v>
      </c>
      <c r="J4523" s="22">
        <v>2157.84</v>
      </c>
      <c r="K4523" s="22">
        <v>2143.41</v>
      </c>
      <c r="L4523" s="47">
        <v>1000</v>
      </c>
      <c r="M4523" s="22">
        <v>21397.15</v>
      </c>
      <c r="N4523" s="22">
        <v>0</v>
      </c>
    </row>
    <row r="4524" spans="1:14" hidden="1" x14ac:dyDescent="0.25">
      <c r="A4524" s="5" t="s">
        <v>7524</v>
      </c>
      <c r="B4524" s="5" t="s">
        <v>3586</v>
      </c>
      <c r="C4524" s="5" t="s">
        <v>849</v>
      </c>
      <c r="D4524" s="5" t="s">
        <v>3583</v>
      </c>
      <c r="E4524" s="5" t="s">
        <v>3584</v>
      </c>
      <c r="F4524" s="5" t="s">
        <v>851</v>
      </c>
      <c r="G4524" s="5" t="s">
        <v>3585</v>
      </c>
      <c r="H4524" s="51">
        <v>16146</v>
      </c>
      <c r="I4524" s="22">
        <v>34793.730000000003</v>
      </c>
      <c r="J4524" s="22">
        <v>2154.94</v>
      </c>
      <c r="K4524" s="22">
        <v>2116.21</v>
      </c>
      <c r="L4524" s="47">
        <v>1000</v>
      </c>
      <c r="M4524" s="22">
        <v>34793.730000000003</v>
      </c>
      <c r="N4524" s="22">
        <v>0</v>
      </c>
    </row>
    <row r="4525" spans="1:14" hidden="1" x14ac:dyDescent="0.25">
      <c r="A4525" s="5" t="s">
        <v>7525</v>
      </c>
      <c r="B4525" s="5" t="s">
        <v>3592</v>
      </c>
      <c r="C4525" s="5" t="s">
        <v>849</v>
      </c>
      <c r="D4525" s="5" t="s">
        <v>3583</v>
      </c>
      <c r="E4525" s="5" t="s">
        <v>3584</v>
      </c>
      <c r="F4525" s="5" t="s">
        <v>853</v>
      </c>
      <c r="G4525" s="5" t="s">
        <v>3603</v>
      </c>
      <c r="H4525" s="51">
        <v>0</v>
      </c>
      <c r="I4525" s="22">
        <v>0</v>
      </c>
      <c r="J4525" s="22">
        <v>0</v>
      </c>
      <c r="K4525" s="22">
        <v>1135.1300000000001</v>
      </c>
      <c r="L4525" s="47">
        <v>1000</v>
      </c>
      <c r="M4525" s="22">
        <v>0</v>
      </c>
      <c r="N4525" s="22">
        <v>0</v>
      </c>
    </row>
    <row r="4526" spans="1:14" hidden="1" x14ac:dyDescent="0.25">
      <c r="A4526" s="5" t="s">
        <v>7526</v>
      </c>
      <c r="B4526" s="5" t="s">
        <v>3592</v>
      </c>
      <c r="C4526" s="5" t="s">
        <v>849</v>
      </c>
      <c r="D4526" s="5" t="s">
        <v>3583</v>
      </c>
      <c r="E4526" s="5" t="s">
        <v>3584</v>
      </c>
      <c r="F4526" s="5" t="s">
        <v>853</v>
      </c>
      <c r="G4526" s="5" t="s">
        <v>3603</v>
      </c>
      <c r="H4526" s="51">
        <v>0</v>
      </c>
      <c r="I4526" s="22">
        <v>0</v>
      </c>
      <c r="J4526" s="22">
        <v>0</v>
      </c>
      <c r="K4526" s="22">
        <v>18559.2</v>
      </c>
      <c r="L4526" s="47">
        <v>1000</v>
      </c>
      <c r="M4526" s="22">
        <v>0</v>
      </c>
      <c r="N4526" s="22">
        <v>0</v>
      </c>
    </row>
    <row r="4527" spans="1:14" hidden="1" x14ac:dyDescent="0.25">
      <c r="A4527" s="5" t="s">
        <v>7527</v>
      </c>
      <c r="B4527" s="5" t="s">
        <v>3582</v>
      </c>
      <c r="C4527" s="5" t="s">
        <v>849</v>
      </c>
      <c r="D4527" s="5" t="s">
        <v>3583</v>
      </c>
      <c r="E4527" s="5" t="s">
        <v>3584</v>
      </c>
      <c r="F4527" s="5" t="s">
        <v>853</v>
      </c>
      <c r="G4527" s="5" t="s">
        <v>3588</v>
      </c>
      <c r="H4527" s="51">
        <v>0</v>
      </c>
      <c r="I4527" s="22">
        <v>0</v>
      </c>
      <c r="J4527" s="22">
        <v>161.11000000000001</v>
      </c>
      <c r="K4527" s="22">
        <v>175.02</v>
      </c>
      <c r="L4527" s="47">
        <v>1000</v>
      </c>
      <c r="M4527" s="22">
        <v>0</v>
      </c>
      <c r="N4527" s="22">
        <v>0</v>
      </c>
    </row>
    <row r="4528" spans="1:14" hidden="1" x14ac:dyDescent="0.25">
      <c r="A4528" s="5" t="s">
        <v>7528</v>
      </c>
      <c r="B4528" s="5" t="s">
        <v>3586</v>
      </c>
      <c r="C4528" s="5" t="s">
        <v>849</v>
      </c>
      <c r="D4528" s="5" t="s">
        <v>3583</v>
      </c>
      <c r="E4528" s="5" t="s">
        <v>3584</v>
      </c>
      <c r="F4528" s="5" t="s">
        <v>853</v>
      </c>
      <c r="G4528" s="5" t="s">
        <v>3603</v>
      </c>
      <c r="H4528" s="51">
        <v>0</v>
      </c>
      <c r="I4528" s="22">
        <v>0</v>
      </c>
      <c r="J4528" s="22">
        <v>0</v>
      </c>
      <c r="K4528" s="22">
        <v>1682.73</v>
      </c>
      <c r="L4528" s="47">
        <v>1000</v>
      </c>
      <c r="M4528" s="22">
        <v>0</v>
      </c>
      <c r="N4528" s="22">
        <v>0</v>
      </c>
    </row>
    <row r="4529" spans="1:14" hidden="1" x14ac:dyDescent="0.25">
      <c r="A4529" s="5" t="s">
        <v>7529</v>
      </c>
      <c r="B4529" s="5" t="s">
        <v>3586</v>
      </c>
      <c r="C4529" s="5" t="s">
        <v>849</v>
      </c>
      <c r="D4529" s="5" t="s">
        <v>3583</v>
      </c>
      <c r="E4529" s="5" t="s">
        <v>3584</v>
      </c>
      <c r="F4529" s="5" t="s">
        <v>853</v>
      </c>
      <c r="G4529" s="5" t="s">
        <v>3603</v>
      </c>
      <c r="H4529" s="51">
        <v>0</v>
      </c>
      <c r="I4529" s="22">
        <v>0</v>
      </c>
      <c r="J4529" s="22">
        <v>0</v>
      </c>
      <c r="K4529" s="22">
        <v>1794.18</v>
      </c>
      <c r="L4529" s="47">
        <v>1000</v>
      </c>
      <c r="M4529" s="22">
        <v>0</v>
      </c>
      <c r="N4529" s="22">
        <v>0</v>
      </c>
    </row>
    <row r="4530" spans="1:14" hidden="1" x14ac:dyDescent="0.25">
      <c r="A4530" s="5" t="s">
        <v>7530</v>
      </c>
      <c r="B4530" s="5" t="s">
        <v>3586</v>
      </c>
      <c r="C4530" s="5" t="s">
        <v>849</v>
      </c>
      <c r="D4530" s="5" t="s">
        <v>3583</v>
      </c>
      <c r="E4530" s="5" t="s">
        <v>3584</v>
      </c>
      <c r="F4530" s="5" t="s">
        <v>853</v>
      </c>
      <c r="G4530" s="5" t="s">
        <v>3603</v>
      </c>
      <c r="H4530" s="51">
        <v>0</v>
      </c>
      <c r="I4530" s="22">
        <v>0</v>
      </c>
      <c r="J4530" s="22">
        <v>0</v>
      </c>
      <c r="K4530" s="22">
        <v>1386.09</v>
      </c>
      <c r="L4530" s="47">
        <v>1000</v>
      </c>
      <c r="M4530" s="22">
        <v>0</v>
      </c>
      <c r="N4530" s="22">
        <v>0</v>
      </c>
    </row>
    <row r="4531" spans="1:14" hidden="1" x14ac:dyDescent="0.25">
      <c r="A4531" s="5" t="s">
        <v>7531</v>
      </c>
      <c r="B4531" s="5" t="s">
        <v>3586</v>
      </c>
      <c r="C4531" s="5" t="s">
        <v>849</v>
      </c>
      <c r="D4531" s="5" t="s">
        <v>3583</v>
      </c>
      <c r="E4531" s="5" t="s">
        <v>3584</v>
      </c>
      <c r="F4531" s="5" t="s">
        <v>853</v>
      </c>
      <c r="G4531" s="5" t="s">
        <v>3603</v>
      </c>
      <c r="H4531" s="51">
        <v>0</v>
      </c>
      <c r="I4531" s="22">
        <v>0</v>
      </c>
      <c r="J4531" s="22">
        <v>0</v>
      </c>
      <c r="K4531" s="22">
        <v>1332.41</v>
      </c>
      <c r="L4531" s="47">
        <v>1000</v>
      </c>
      <c r="M4531" s="22">
        <v>0</v>
      </c>
      <c r="N4531" s="22">
        <v>0</v>
      </c>
    </row>
    <row r="4532" spans="1:14" hidden="1" x14ac:dyDescent="0.25">
      <c r="A4532" s="5" t="s">
        <v>7532</v>
      </c>
      <c r="B4532" s="5" t="s">
        <v>3586</v>
      </c>
      <c r="C4532" s="5" t="s">
        <v>849</v>
      </c>
      <c r="D4532" s="5" t="s">
        <v>3583</v>
      </c>
      <c r="E4532" s="5" t="s">
        <v>3584</v>
      </c>
      <c r="F4532" s="5" t="s">
        <v>853</v>
      </c>
      <c r="G4532" s="5" t="s">
        <v>3603</v>
      </c>
      <c r="H4532" s="51">
        <v>0</v>
      </c>
      <c r="I4532" s="22">
        <v>0</v>
      </c>
      <c r="J4532" s="22">
        <v>0</v>
      </c>
      <c r="K4532" s="22">
        <v>577.09</v>
      </c>
      <c r="L4532" s="47">
        <v>1000</v>
      </c>
      <c r="M4532" s="22">
        <v>0</v>
      </c>
      <c r="N4532" s="22">
        <v>0</v>
      </c>
    </row>
    <row r="4533" spans="1:14" hidden="1" x14ac:dyDescent="0.25">
      <c r="A4533" s="5" t="s">
        <v>7533</v>
      </c>
      <c r="B4533" s="5" t="s">
        <v>3586</v>
      </c>
      <c r="C4533" s="5" t="s">
        <v>849</v>
      </c>
      <c r="D4533" s="5" t="s">
        <v>3583</v>
      </c>
      <c r="E4533" s="5" t="s">
        <v>3584</v>
      </c>
      <c r="F4533" s="5" t="s">
        <v>853</v>
      </c>
      <c r="G4533" s="5" t="s">
        <v>3588</v>
      </c>
      <c r="H4533" s="51">
        <v>0</v>
      </c>
      <c r="I4533" s="22">
        <v>0</v>
      </c>
      <c r="J4533" s="22">
        <v>116.81</v>
      </c>
      <c r="K4533" s="22">
        <v>123.2</v>
      </c>
      <c r="L4533" s="47">
        <v>1000</v>
      </c>
      <c r="M4533" s="22">
        <v>0</v>
      </c>
      <c r="N4533" s="22">
        <v>0</v>
      </c>
    </row>
    <row r="4534" spans="1:14" hidden="1" x14ac:dyDescent="0.25">
      <c r="A4534" s="5" t="s">
        <v>7534</v>
      </c>
      <c r="B4534" s="5" t="s">
        <v>3586</v>
      </c>
      <c r="C4534" s="5" t="s">
        <v>849</v>
      </c>
      <c r="D4534" s="5" t="s">
        <v>3583</v>
      </c>
      <c r="E4534" s="5" t="s">
        <v>3584</v>
      </c>
      <c r="F4534" s="5" t="s">
        <v>853</v>
      </c>
      <c r="G4534" s="5" t="s">
        <v>3588</v>
      </c>
      <c r="H4534" s="51">
        <v>0</v>
      </c>
      <c r="I4534" s="22">
        <v>0</v>
      </c>
      <c r="J4534" s="22">
        <v>263.93</v>
      </c>
      <c r="K4534" s="22">
        <v>270.26</v>
      </c>
      <c r="L4534" s="47">
        <v>1000</v>
      </c>
      <c r="M4534" s="22">
        <v>0</v>
      </c>
      <c r="N4534" s="22">
        <v>0</v>
      </c>
    </row>
    <row r="4535" spans="1:14" hidden="1" x14ac:dyDescent="0.25">
      <c r="A4535" s="5" t="s">
        <v>7535</v>
      </c>
      <c r="B4535" s="5" t="s">
        <v>3586</v>
      </c>
      <c r="C4535" s="5" t="s">
        <v>849</v>
      </c>
      <c r="D4535" s="5" t="s">
        <v>3583</v>
      </c>
      <c r="E4535" s="5" t="s">
        <v>3584</v>
      </c>
      <c r="F4535" s="5" t="s">
        <v>853</v>
      </c>
      <c r="G4535" s="5" t="s">
        <v>3588</v>
      </c>
      <c r="H4535" s="51">
        <v>0</v>
      </c>
      <c r="I4535" s="22">
        <v>0</v>
      </c>
      <c r="J4535" s="22">
        <v>112.32</v>
      </c>
      <c r="K4535" s="22">
        <v>118.47</v>
      </c>
      <c r="L4535" s="47">
        <v>1000</v>
      </c>
      <c r="M4535" s="22">
        <v>0</v>
      </c>
      <c r="N4535" s="22">
        <v>0</v>
      </c>
    </row>
    <row r="4536" spans="1:14" hidden="1" x14ac:dyDescent="0.25">
      <c r="A4536" s="5" t="s">
        <v>7536</v>
      </c>
      <c r="B4536" s="5" t="s">
        <v>3586</v>
      </c>
      <c r="C4536" s="5" t="s">
        <v>849</v>
      </c>
      <c r="D4536" s="5" t="s">
        <v>3583</v>
      </c>
      <c r="E4536" s="5" t="s">
        <v>3584</v>
      </c>
      <c r="F4536" s="5" t="s">
        <v>853</v>
      </c>
      <c r="G4536" s="5" t="s">
        <v>3588</v>
      </c>
      <c r="H4536" s="51">
        <v>0</v>
      </c>
      <c r="I4536" s="22">
        <v>0</v>
      </c>
      <c r="J4536" s="22">
        <v>28.39</v>
      </c>
      <c r="K4536" s="22">
        <v>30.84</v>
      </c>
      <c r="L4536" s="47">
        <v>1000</v>
      </c>
      <c r="M4536" s="22">
        <v>0</v>
      </c>
      <c r="N4536" s="22">
        <v>0</v>
      </c>
    </row>
    <row r="4537" spans="1:14" hidden="1" x14ac:dyDescent="0.25">
      <c r="A4537" s="5" t="s">
        <v>7537</v>
      </c>
      <c r="B4537" s="5" t="s">
        <v>3586</v>
      </c>
      <c r="C4537" s="5" t="s">
        <v>849</v>
      </c>
      <c r="D4537" s="5" t="s">
        <v>3583</v>
      </c>
      <c r="E4537" s="5" t="s">
        <v>3584</v>
      </c>
      <c r="F4537" s="5" t="s">
        <v>853</v>
      </c>
      <c r="G4537" s="5" t="s">
        <v>3588</v>
      </c>
      <c r="H4537" s="51">
        <v>0</v>
      </c>
      <c r="I4537" s="22">
        <v>0</v>
      </c>
      <c r="J4537" s="22">
        <v>241.38</v>
      </c>
      <c r="K4537" s="22">
        <v>247.17</v>
      </c>
      <c r="L4537" s="47">
        <v>1000</v>
      </c>
      <c r="M4537" s="22">
        <v>0</v>
      </c>
      <c r="N4537" s="22">
        <v>0</v>
      </c>
    </row>
    <row r="4538" spans="1:14" hidden="1" x14ac:dyDescent="0.25">
      <c r="A4538" s="5" t="s">
        <v>7538</v>
      </c>
      <c r="B4538" s="5" t="s">
        <v>3586</v>
      </c>
      <c r="C4538" s="5" t="s">
        <v>849</v>
      </c>
      <c r="D4538" s="5" t="s">
        <v>3583</v>
      </c>
      <c r="E4538" s="5" t="s">
        <v>3584</v>
      </c>
      <c r="F4538" s="5" t="s">
        <v>853</v>
      </c>
      <c r="G4538" s="5" t="s">
        <v>3588</v>
      </c>
      <c r="H4538" s="51">
        <v>0</v>
      </c>
      <c r="I4538" s="22">
        <v>0</v>
      </c>
      <c r="J4538" s="22">
        <v>306</v>
      </c>
      <c r="K4538" s="22">
        <v>311.17</v>
      </c>
      <c r="L4538" s="47">
        <v>1000</v>
      </c>
      <c r="M4538" s="22">
        <v>0</v>
      </c>
      <c r="N4538" s="22">
        <v>0</v>
      </c>
    </row>
    <row r="4539" spans="1:14" hidden="1" x14ac:dyDescent="0.25">
      <c r="A4539" s="5" t="s">
        <v>7539</v>
      </c>
      <c r="B4539" s="5" t="s">
        <v>3586</v>
      </c>
      <c r="C4539" s="5" t="s">
        <v>849</v>
      </c>
      <c r="D4539" s="5" t="s">
        <v>3583</v>
      </c>
      <c r="E4539" s="5" t="s">
        <v>3584</v>
      </c>
      <c r="F4539" s="5" t="s">
        <v>853</v>
      </c>
      <c r="G4539" s="5" t="s">
        <v>3588</v>
      </c>
      <c r="H4539" s="51">
        <v>0</v>
      </c>
      <c r="I4539" s="22">
        <v>0</v>
      </c>
      <c r="J4539" s="22">
        <v>115.02</v>
      </c>
      <c r="K4539" s="22">
        <v>124.95</v>
      </c>
      <c r="L4539" s="47">
        <v>1000</v>
      </c>
      <c r="M4539" s="22">
        <v>0</v>
      </c>
      <c r="N4539" s="22">
        <v>0</v>
      </c>
    </row>
    <row r="4540" spans="1:14" hidden="1" x14ac:dyDescent="0.25">
      <c r="A4540" s="5" t="s">
        <v>7540</v>
      </c>
      <c r="B4540" s="5" t="s">
        <v>3586</v>
      </c>
      <c r="C4540" s="5" t="s">
        <v>849</v>
      </c>
      <c r="D4540" s="5" t="s">
        <v>3583</v>
      </c>
      <c r="E4540" s="5" t="s">
        <v>3584</v>
      </c>
      <c r="F4540" s="5" t="s">
        <v>853</v>
      </c>
      <c r="G4540" s="5" t="s">
        <v>3588</v>
      </c>
      <c r="H4540" s="51">
        <v>0</v>
      </c>
      <c r="I4540" s="22">
        <v>0</v>
      </c>
      <c r="J4540" s="22">
        <v>220.63</v>
      </c>
      <c r="K4540" s="22">
        <v>239.69</v>
      </c>
      <c r="L4540" s="47">
        <v>1000</v>
      </c>
      <c r="M4540" s="22">
        <v>0</v>
      </c>
      <c r="N4540" s="22">
        <v>0</v>
      </c>
    </row>
    <row r="4541" spans="1:14" hidden="1" x14ac:dyDescent="0.25">
      <c r="A4541" s="5" t="s">
        <v>7541</v>
      </c>
      <c r="B4541" s="5" t="s">
        <v>3586</v>
      </c>
      <c r="C4541" s="5" t="s">
        <v>849</v>
      </c>
      <c r="D4541" s="5" t="s">
        <v>3583</v>
      </c>
      <c r="E4541" s="5" t="s">
        <v>3584</v>
      </c>
      <c r="F4541" s="5" t="s">
        <v>853</v>
      </c>
      <c r="G4541" s="5" t="s">
        <v>3588</v>
      </c>
      <c r="H4541" s="51">
        <v>0</v>
      </c>
      <c r="I4541" s="22">
        <v>0</v>
      </c>
      <c r="J4541" s="22">
        <v>102.82</v>
      </c>
      <c r="K4541" s="22">
        <v>105.29</v>
      </c>
      <c r="L4541" s="47">
        <v>1000</v>
      </c>
      <c r="M4541" s="22">
        <v>0</v>
      </c>
      <c r="N4541" s="22">
        <v>0</v>
      </c>
    </row>
    <row r="4542" spans="1:14" hidden="1" x14ac:dyDescent="0.25">
      <c r="A4542" s="5" t="s">
        <v>7542</v>
      </c>
      <c r="B4542" s="5" t="s">
        <v>3586</v>
      </c>
      <c r="C4542" s="5" t="s">
        <v>849</v>
      </c>
      <c r="D4542" s="5" t="s">
        <v>3583</v>
      </c>
      <c r="E4542" s="5" t="s">
        <v>3584</v>
      </c>
      <c r="F4542" s="5" t="s">
        <v>853</v>
      </c>
      <c r="G4542" s="5" t="s">
        <v>3588</v>
      </c>
      <c r="H4542" s="51">
        <v>0</v>
      </c>
      <c r="I4542" s="22">
        <v>0</v>
      </c>
      <c r="J4542" s="22">
        <v>237.78</v>
      </c>
      <c r="K4542" s="22">
        <v>243.49</v>
      </c>
      <c r="L4542" s="47">
        <v>1000</v>
      </c>
      <c r="M4542" s="22">
        <v>0</v>
      </c>
      <c r="N4542" s="22">
        <v>0</v>
      </c>
    </row>
    <row r="4543" spans="1:14" hidden="1" x14ac:dyDescent="0.25">
      <c r="A4543" s="5" t="s">
        <v>7543</v>
      </c>
      <c r="B4543" s="5" t="s">
        <v>3582</v>
      </c>
      <c r="C4543" s="5" t="s">
        <v>849</v>
      </c>
      <c r="D4543" s="5" t="s">
        <v>3583</v>
      </c>
      <c r="E4543" s="5" t="s">
        <v>3584</v>
      </c>
      <c r="F4543" s="5" t="s">
        <v>853</v>
      </c>
      <c r="G4543" s="5" t="s">
        <v>3603</v>
      </c>
      <c r="H4543" s="51">
        <v>0</v>
      </c>
      <c r="I4543" s="22">
        <v>0</v>
      </c>
      <c r="J4543" s="22">
        <v>0</v>
      </c>
      <c r="K4543" s="22">
        <v>666.62</v>
      </c>
      <c r="L4543" s="47">
        <v>1000</v>
      </c>
      <c r="M4543" s="22">
        <v>0</v>
      </c>
      <c r="N4543" s="22">
        <v>0</v>
      </c>
    </row>
    <row r="4544" spans="1:14" hidden="1" x14ac:dyDescent="0.25">
      <c r="A4544" s="5" t="s">
        <v>7543</v>
      </c>
      <c r="B4544" s="5" t="s">
        <v>3586</v>
      </c>
      <c r="C4544" s="5" t="s">
        <v>849</v>
      </c>
      <c r="D4544" s="5" t="s">
        <v>3583</v>
      </c>
      <c r="E4544" s="5" t="s">
        <v>3584</v>
      </c>
      <c r="F4544" s="5" t="s">
        <v>853</v>
      </c>
      <c r="G4544" s="5" t="s">
        <v>3603</v>
      </c>
      <c r="H4544" s="51">
        <v>0</v>
      </c>
      <c r="I4544" s="22">
        <v>0</v>
      </c>
      <c r="J4544" s="22">
        <v>0</v>
      </c>
      <c r="K4544" s="22">
        <v>629.78</v>
      </c>
      <c r="L4544" s="47">
        <v>1000</v>
      </c>
      <c r="M4544" s="22">
        <v>0</v>
      </c>
      <c r="N4544" s="22">
        <v>0</v>
      </c>
    </row>
    <row r="4545" spans="1:14" hidden="1" x14ac:dyDescent="0.25">
      <c r="A4545" s="5" t="s">
        <v>7544</v>
      </c>
      <c r="B4545" s="5" t="s">
        <v>3582</v>
      </c>
      <c r="C4545" s="5" t="s">
        <v>849</v>
      </c>
      <c r="D4545" s="5" t="s">
        <v>3583</v>
      </c>
      <c r="E4545" s="5" t="s">
        <v>3584</v>
      </c>
      <c r="F4545" s="5" t="s">
        <v>853</v>
      </c>
      <c r="G4545" s="5" t="s">
        <v>3603</v>
      </c>
      <c r="H4545" s="51">
        <v>0</v>
      </c>
      <c r="I4545" s="22">
        <v>0</v>
      </c>
      <c r="J4545" s="22">
        <v>0</v>
      </c>
      <c r="K4545" s="22">
        <v>372.42</v>
      </c>
      <c r="L4545" s="47">
        <v>1000</v>
      </c>
      <c r="M4545" s="22">
        <v>0</v>
      </c>
      <c r="N4545" s="22">
        <v>0</v>
      </c>
    </row>
    <row r="4546" spans="1:14" hidden="1" x14ac:dyDescent="0.25">
      <c r="A4546" s="5" t="s">
        <v>7544</v>
      </c>
      <c r="B4546" s="5" t="s">
        <v>3586</v>
      </c>
      <c r="C4546" s="5" t="s">
        <v>849</v>
      </c>
      <c r="D4546" s="5" t="s">
        <v>3583</v>
      </c>
      <c r="E4546" s="5" t="s">
        <v>3584</v>
      </c>
      <c r="F4546" s="5" t="s">
        <v>853</v>
      </c>
      <c r="G4546" s="5" t="s">
        <v>3603</v>
      </c>
      <c r="H4546" s="51">
        <v>0</v>
      </c>
      <c r="I4546" s="22">
        <v>0</v>
      </c>
      <c r="J4546" s="22">
        <v>0</v>
      </c>
      <c r="K4546" s="22">
        <v>364.71</v>
      </c>
      <c r="L4546" s="47">
        <v>1000</v>
      </c>
      <c r="M4546" s="22">
        <v>0</v>
      </c>
      <c r="N4546" s="22">
        <v>0</v>
      </c>
    </row>
    <row r="4547" spans="1:14" hidden="1" x14ac:dyDescent="0.25">
      <c r="A4547" s="5" t="s">
        <v>7545</v>
      </c>
      <c r="B4547" s="5" t="s">
        <v>3582</v>
      </c>
      <c r="C4547" s="5" t="s">
        <v>849</v>
      </c>
      <c r="D4547" s="5" t="s">
        <v>3583</v>
      </c>
      <c r="E4547" s="5" t="s">
        <v>3584</v>
      </c>
      <c r="F4547" s="5" t="s">
        <v>853</v>
      </c>
      <c r="G4547" s="5" t="s">
        <v>3588</v>
      </c>
      <c r="H4547" s="51">
        <v>0</v>
      </c>
      <c r="I4547" s="22">
        <v>0</v>
      </c>
      <c r="J4547" s="22">
        <v>438.53</v>
      </c>
      <c r="K4547" s="22">
        <v>485.36</v>
      </c>
      <c r="L4547" s="47">
        <v>1000</v>
      </c>
      <c r="M4547" s="22">
        <v>0</v>
      </c>
      <c r="N4547" s="22">
        <v>0</v>
      </c>
    </row>
    <row r="4548" spans="1:14" hidden="1" x14ac:dyDescent="0.25">
      <c r="A4548" s="5" t="s">
        <v>7546</v>
      </c>
      <c r="B4548" s="5" t="s">
        <v>3582</v>
      </c>
      <c r="C4548" s="5" t="s">
        <v>849</v>
      </c>
      <c r="D4548" s="5" t="s">
        <v>3583</v>
      </c>
      <c r="E4548" s="5" t="s">
        <v>3584</v>
      </c>
      <c r="F4548" s="5" t="s">
        <v>853</v>
      </c>
      <c r="G4548" s="5" t="s">
        <v>3603</v>
      </c>
      <c r="H4548" s="51">
        <v>0</v>
      </c>
      <c r="I4548" s="22">
        <v>0</v>
      </c>
      <c r="J4548" s="22">
        <v>0</v>
      </c>
      <c r="K4548" s="22">
        <v>1022.03</v>
      </c>
      <c r="L4548" s="47">
        <v>1000</v>
      </c>
      <c r="M4548" s="22">
        <v>0</v>
      </c>
      <c r="N4548" s="22">
        <v>0</v>
      </c>
    </row>
    <row r="4549" spans="1:14" hidden="1" x14ac:dyDescent="0.25">
      <c r="A4549" s="5" t="s">
        <v>7546</v>
      </c>
      <c r="B4549" s="5" t="s">
        <v>3586</v>
      </c>
      <c r="C4549" s="5" t="s">
        <v>849</v>
      </c>
      <c r="D4549" s="5" t="s">
        <v>3583</v>
      </c>
      <c r="E4549" s="5" t="s">
        <v>3584</v>
      </c>
      <c r="F4549" s="5" t="s">
        <v>853</v>
      </c>
      <c r="G4549" s="5" t="s">
        <v>3603</v>
      </c>
      <c r="H4549" s="51">
        <v>0</v>
      </c>
      <c r="I4549" s="22">
        <v>0</v>
      </c>
      <c r="J4549" s="22">
        <v>0</v>
      </c>
      <c r="K4549" s="22">
        <v>1016.45</v>
      </c>
      <c r="L4549" s="47">
        <v>1000</v>
      </c>
      <c r="M4549" s="22">
        <v>0</v>
      </c>
      <c r="N4549" s="22">
        <v>0</v>
      </c>
    </row>
    <row r="4550" spans="1:14" hidden="1" x14ac:dyDescent="0.25">
      <c r="A4550" s="5" t="s">
        <v>7547</v>
      </c>
      <c r="B4550" s="5" t="s">
        <v>3586</v>
      </c>
      <c r="C4550" s="5" t="s">
        <v>849</v>
      </c>
      <c r="D4550" s="5" t="s">
        <v>3583</v>
      </c>
      <c r="E4550" s="5" t="s">
        <v>3584</v>
      </c>
      <c r="F4550" s="5" t="s">
        <v>853</v>
      </c>
      <c r="G4550" s="5" t="s">
        <v>3603</v>
      </c>
      <c r="H4550" s="51">
        <v>0</v>
      </c>
      <c r="I4550" s="22">
        <v>0</v>
      </c>
      <c r="J4550" s="22">
        <v>0</v>
      </c>
      <c r="K4550" s="22">
        <v>793.24</v>
      </c>
      <c r="L4550" s="47">
        <v>1000</v>
      </c>
      <c r="M4550" s="22">
        <v>0</v>
      </c>
      <c r="N4550" s="22">
        <v>0</v>
      </c>
    </row>
    <row r="4551" spans="1:14" hidden="1" x14ac:dyDescent="0.25">
      <c r="A4551" s="5" t="s">
        <v>7548</v>
      </c>
      <c r="B4551" s="5" t="s">
        <v>3582</v>
      </c>
      <c r="C4551" s="5" t="s">
        <v>849</v>
      </c>
      <c r="D4551" s="5" t="s">
        <v>3583</v>
      </c>
      <c r="E4551" s="5" t="s">
        <v>3584</v>
      </c>
      <c r="F4551" s="5" t="s">
        <v>853</v>
      </c>
      <c r="G4551" s="5" t="s">
        <v>3603</v>
      </c>
      <c r="H4551" s="51">
        <v>0</v>
      </c>
      <c r="I4551" s="22">
        <v>0</v>
      </c>
      <c r="J4551" s="22">
        <v>0</v>
      </c>
      <c r="K4551" s="22">
        <v>3313.09</v>
      </c>
      <c r="L4551" s="47">
        <v>1000</v>
      </c>
      <c r="M4551" s="22">
        <v>0</v>
      </c>
      <c r="N4551" s="22">
        <v>0</v>
      </c>
    </row>
    <row r="4552" spans="1:14" hidden="1" x14ac:dyDescent="0.25">
      <c r="A4552" s="5" t="s">
        <v>7549</v>
      </c>
      <c r="B4552" s="5" t="s">
        <v>3582</v>
      </c>
      <c r="C4552" s="5" t="s">
        <v>849</v>
      </c>
      <c r="D4552" s="5" t="s">
        <v>3583</v>
      </c>
      <c r="E4552" s="5" t="s">
        <v>3584</v>
      </c>
      <c r="F4552" s="5" t="s">
        <v>851</v>
      </c>
      <c r="G4552" s="5" t="s">
        <v>3588</v>
      </c>
      <c r="H4552" s="51">
        <v>75500</v>
      </c>
      <c r="I4552" s="22">
        <v>27748.95</v>
      </c>
      <c r="J4552" s="22">
        <v>367.54</v>
      </c>
      <c r="K4552" s="22">
        <v>359.12</v>
      </c>
      <c r="L4552" s="47">
        <v>1000</v>
      </c>
      <c r="M4552" s="22">
        <v>27748.95</v>
      </c>
      <c r="N4552" s="22">
        <v>0</v>
      </c>
    </row>
    <row r="4553" spans="1:14" hidden="1" x14ac:dyDescent="0.25">
      <c r="A4553" s="5" t="s">
        <v>7549</v>
      </c>
      <c r="B4553" s="5" t="s">
        <v>3586</v>
      </c>
      <c r="C4553" s="5" t="s">
        <v>849</v>
      </c>
      <c r="D4553" s="5" t="s">
        <v>3583</v>
      </c>
      <c r="E4553" s="5" t="s">
        <v>3584</v>
      </c>
      <c r="F4553" s="5" t="s">
        <v>851</v>
      </c>
      <c r="G4553" s="5" t="s">
        <v>3588</v>
      </c>
      <c r="H4553" s="51">
        <v>13314</v>
      </c>
      <c r="I4553" s="22">
        <v>5047.6000000000004</v>
      </c>
      <c r="J4553" s="22">
        <v>379.12</v>
      </c>
      <c r="K4553" s="22">
        <v>360.17</v>
      </c>
      <c r="L4553" s="47">
        <v>1000</v>
      </c>
      <c r="M4553" s="22">
        <v>5047.6000000000004</v>
      </c>
      <c r="N4553" s="22">
        <v>0</v>
      </c>
    </row>
    <row r="4554" spans="1:14" hidden="1" x14ac:dyDescent="0.25">
      <c r="A4554" s="5" t="s">
        <v>7550</v>
      </c>
      <c r="B4554" s="5" t="s">
        <v>3582</v>
      </c>
      <c r="C4554" s="5" t="s">
        <v>849</v>
      </c>
      <c r="D4554" s="5" t="s">
        <v>3583</v>
      </c>
      <c r="E4554" s="5" t="s">
        <v>3584</v>
      </c>
      <c r="F4554" s="5" t="s">
        <v>851</v>
      </c>
      <c r="G4554" s="5" t="s">
        <v>3588</v>
      </c>
      <c r="H4554" s="51">
        <v>1354130</v>
      </c>
      <c r="I4554" s="22">
        <v>53668.86</v>
      </c>
      <c r="J4554" s="22">
        <v>39.630000000000003</v>
      </c>
      <c r="K4554" s="22">
        <v>39.729999999999997</v>
      </c>
      <c r="L4554" s="47">
        <v>1000</v>
      </c>
      <c r="M4554" s="22">
        <v>53668.86</v>
      </c>
      <c r="N4554" s="22">
        <v>0</v>
      </c>
    </row>
    <row r="4555" spans="1:14" hidden="1" x14ac:dyDescent="0.25">
      <c r="A4555" s="5" t="s">
        <v>7550</v>
      </c>
      <c r="B4555" s="5" t="s">
        <v>3586</v>
      </c>
      <c r="C4555" s="5" t="s">
        <v>849</v>
      </c>
      <c r="D4555" s="5" t="s">
        <v>3583</v>
      </c>
      <c r="E4555" s="5" t="s">
        <v>3584</v>
      </c>
      <c r="F4555" s="5" t="s">
        <v>851</v>
      </c>
      <c r="G4555" s="5" t="s">
        <v>3588</v>
      </c>
      <c r="H4555" s="51">
        <v>480180</v>
      </c>
      <c r="I4555" s="22">
        <v>19302.009999999998</v>
      </c>
      <c r="J4555" s="22">
        <v>40.200000000000003</v>
      </c>
      <c r="K4555" s="22">
        <v>40.450000000000003</v>
      </c>
      <c r="L4555" s="47">
        <v>1000</v>
      </c>
      <c r="M4555" s="22">
        <v>19302.009999999998</v>
      </c>
      <c r="N4555" s="22">
        <v>0</v>
      </c>
    </row>
    <row r="4556" spans="1:14" hidden="1" x14ac:dyDescent="0.25">
      <c r="A4556" s="5" t="s">
        <v>7551</v>
      </c>
      <c r="B4556" s="5" t="s">
        <v>3586</v>
      </c>
      <c r="C4556" s="5" t="s">
        <v>849</v>
      </c>
      <c r="D4556" s="5" t="s">
        <v>3583</v>
      </c>
      <c r="E4556" s="5" t="s">
        <v>3584</v>
      </c>
      <c r="F4556" s="5" t="s">
        <v>851</v>
      </c>
      <c r="G4556" s="5" t="s">
        <v>3588</v>
      </c>
      <c r="H4556" s="51">
        <v>0</v>
      </c>
      <c r="I4556" s="22">
        <v>0</v>
      </c>
      <c r="J4556" s="22">
        <v>103.56</v>
      </c>
      <c r="K4556" s="22">
        <v>103.56</v>
      </c>
      <c r="L4556" s="47">
        <v>1000</v>
      </c>
      <c r="M4556" s="22">
        <v>0</v>
      </c>
      <c r="N4556" s="22">
        <v>0</v>
      </c>
    </row>
    <row r="4557" spans="1:14" x14ac:dyDescent="0.25">
      <c r="A4557" s="5" t="s">
        <v>7552</v>
      </c>
      <c r="B4557" s="5" t="s">
        <v>3590</v>
      </c>
      <c r="C4557" s="5" t="s">
        <v>849</v>
      </c>
      <c r="D4557" s="5" t="s">
        <v>3583</v>
      </c>
      <c r="E4557" s="5" t="s">
        <v>3584</v>
      </c>
      <c r="F4557" s="5" t="s">
        <v>853</v>
      </c>
      <c r="G4557" s="5" t="s">
        <v>3603</v>
      </c>
      <c r="H4557" s="51">
        <v>0</v>
      </c>
      <c r="I4557" s="22">
        <v>0</v>
      </c>
      <c r="J4557" s="22">
        <v>0</v>
      </c>
      <c r="K4557" s="22">
        <v>1648.11</v>
      </c>
      <c r="L4557" s="47">
        <v>1000</v>
      </c>
      <c r="M4557" s="22">
        <v>0</v>
      </c>
      <c r="N4557" s="22">
        <v>0</v>
      </c>
    </row>
    <row r="4558" spans="1:14" x14ac:dyDescent="0.25">
      <c r="A4558" s="5" t="s">
        <v>7553</v>
      </c>
      <c r="B4558" s="5" t="s">
        <v>3590</v>
      </c>
      <c r="C4558" s="5" t="s">
        <v>849</v>
      </c>
      <c r="D4558" s="5" t="s">
        <v>3583</v>
      </c>
      <c r="E4558" s="5" t="s">
        <v>3584</v>
      </c>
      <c r="F4558" s="5" t="s">
        <v>853</v>
      </c>
      <c r="G4558" s="5" t="s">
        <v>3603</v>
      </c>
      <c r="H4558" s="51">
        <v>0</v>
      </c>
      <c r="I4558" s="22">
        <v>0</v>
      </c>
      <c r="J4558" s="22">
        <v>0</v>
      </c>
      <c r="K4558" s="22">
        <v>1239.03</v>
      </c>
      <c r="L4558" s="47">
        <v>1000</v>
      </c>
      <c r="M4558" s="22">
        <v>0</v>
      </c>
      <c r="N4558" s="22">
        <v>0</v>
      </c>
    </row>
    <row r="4559" spans="1:14" x14ac:dyDescent="0.25">
      <c r="A4559" s="5" t="s">
        <v>7554</v>
      </c>
      <c r="B4559" s="5" t="s">
        <v>3590</v>
      </c>
      <c r="C4559" s="5" t="s">
        <v>849</v>
      </c>
      <c r="D4559" s="5" t="s">
        <v>3583</v>
      </c>
      <c r="E4559" s="5" t="s">
        <v>3584</v>
      </c>
      <c r="F4559" s="5" t="s">
        <v>853</v>
      </c>
      <c r="G4559" s="5" t="s">
        <v>3603</v>
      </c>
      <c r="H4559" s="51">
        <v>0</v>
      </c>
      <c r="I4559" s="22">
        <v>0</v>
      </c>
      <c r="J4559" s="22">
        <v>0</v>
      </c>
      <c r="K4559" s="22">
        <v>451.97</v>
      </c>
      <c r="L4559" s="47">
        <v>1000</v>
      </c>
      <c r="M4559" s="22">
        <v>0</v>
      </c>
      <c r="N4559" s="22">
        <v>0</v>
      </c>
    </row>
    <row r="4560" spans="1:14" x14ac:dyDescent="0.25">
      <c r="A4560" s="5" t="s">
        <v>7555</v>
      </c>
      <c r="B4560" s="5" t="s">
        <v>3590</v>
      </c>
      <c r="C4560" s="5" t="s">
        <v>849</v>
      </c>
      <c r="D4560" s="5" t="s">
        <v>3583</v>
      </c>
      <c r="E4560" s="5" t="s">
        <v>3584</v>
      </c>
      <c r="F4560" s="5" t="s">
        <v>853</v>
      </c>
      <c r="G4560" s="5" t="s">
        <v>3603</v>
      </c>
      <c r="H4560" s="51">
        <v>0</v>
      </c>
      <c r="I4560" s="22">
        <v>0</v>
      </c>
      <c r="J4560" s="22">
        <v>0</v>
      </c>
      <c r="K4560" s="22">
        <v>1411.94</v>
      </c>
      <c r="L4560" s="47">
        <v>1000</v>
      </c>
      <c r="M4560" s="22">
        <v>0</v>
      </c>
      <c r="N4560" s="22">
        <v>0</v>
      </c>
    </row>
    <row r="4561" spans="1:14" x14ac:dyDescent="0.25">
      <c r="A4561" s="5" t="s">
        <v>7556</v>
      </c>
      <c r="B4561" s="5" t="s">
        <v>3590</v>
      </c>
      <c r="C4561" s="5" t="s">
        <v>849</v>
      </c>
      <c r="D4561" s="5" t="s">
        <v>3583</v>
      </c>
      <c r="E4561" s="5" t="s">
        <v>3584</v>
      </c>
      <c r="F4561" s="5" t="s">
        <v>853</v>
      </c>
      <c r="G4561" s="5" t="s">
        <v>3588</v>
      </c>
      <c r="H4561" s="51">
        <v>0</v>
      </c>
      <c r="I4561" s="22">
        <v>0</v>
      </c>
      <c r="J4561" s="22">
        <v>99.42</v>
      </c>
      <c r="K4561" s="22">
        <v>108</v>
      </c>
      <c r="L4561" s="47">
        <v>1000</v>
      </c>
      <c r="M4561" s="22">
        <v>0</v>
      </c>
      <c r="N4561" s="22">
        <v>0</v>
      </c>
    </row>
    <row r="4562" spans="1:14" x14ac:dyDescent="0.25">
      <c r="A4562" s="5" t="s">
        <v>7557</v>
      </c>
      <c r="B4562" s="5" t="s">
        <v>3590</v>
      </c>
      <c r="C4562" s="5" t="s">
        <v>849</v>
      </c>
      <c r="D4562" s="5" t="s">
        <v>3583</v>
      </c>
      <c r="E4562" s="5" t="s">
        <v>3584</v>
      </c>
      <c r="F4562" s="5" t="s">
        <v>853</v>
      </c>
      <c r="G4562" s="5" t="s">
        <v>3588</v>
      </c>
      <c r="H4562" s="51">
        <v>0</v>
      </c>
      <c r="I4562" s="22">
        <v>0</v>
      </c>
      <c r="J4562" s="22">
        <v>0</v>
      </c>
      <c r="K4562" s="22">
        <v>132.79</v>
      </c>
      <c r="L4562" s="47">
        <v>1000</v>
      </c>
      <c r="M4562" s="22">
        <v>0</v>
      </c>
      <c r="N4562" s="22">
        <v>0</v>
      </c>
    </row>
    <row r="4563" spans="1:14" x14ac:dyDescent="0.25">
      <c r="A4563" s="5" t="s">
        <v>7558</v>
      </c>
      <c r="B4563" s="5" t="s">
        <v>3590</v>
      </c>
      <c r="C4563" s="5" t="s">
        <v>849</v>
      </c>
      <c r="D4563" s="5" t="s">
        <v>3583</v>
      </c>
      <c r="E4563" s="5" t="s">
        <v>3584</v>
      </c>
      <c r="F4563" s="5" t="s">
        <v>853</v>
      </c>
      <c r="G4563" s="5" t="s">
        <v>3588</v>
      </c>
      <c r="H4563" s="51">
        <v>0</v>
      </c>
      <c r="I4563" s="22">
        <v>0</v>
      </c>
      <c r="J4563" s="22">
        <v>335.94</v>
      </c>
      <c r="K4563" s="22">
        <v>364.95</v>
      </c>
      <c r="L4563" s="47">
        <v>1000</v>
      </c>
      <c r="M4563" s="22">
        <v>0</v>
      </c>
      <c r="N4563" s="22">
        <v>0</v>
      </c>
    </row>
    <row r="4564" spans="1:14" x14ac:dyDescent="0.25">
      <c r="A4564" s="5" t="s">
        <v>7559</v>
      </c>
      <c r="B4564" s="5" t="s">
        <v>3590</v>
      </c>
      <c r="C4564" s="5" t="s">
        <v>849</v>
      </c>
      <c r="D4564" s="5" t="s">
        <v>3583</v>
      </c>
      <c r="E4564" s="5" t="s">
        <v>3584</v>
      </c>
      <c r="F4564" s="5" t="s">
        <v>853</v>
      </c>
      <c r="G4564" s="5" t="s">
        <v>3588</v>
      </c>
      <c r="H4564" s="51">
        <v>0</v>
      </c>
      <c r="I4564" s="22">
        <v>0</v>
      </c>
      <c r="J4564" s="22">
        <v>106.36</v>
      </c>
      <c r="K4564" s="22">
        <v>115.55</v>
      </c>
      <c r="L4564" s="47">
        <v>1000</v>
      </c>
      <c r="M4564" s="22">
        <v>0</v>
      </c>
      <c r="N4564" s="22">
        <v>0</v>
      </c>
    </row>
    <row r="4565" spans="1:14" hidden="1" x14ac:dyDescent="0.25">
      <c r="A4565" s="5" t="s">
        <v>7560</v>
      </c>
      <c r="B4565" s="5" t="s">
        <v>3586</v>
      </c>
      <c r="C4565" s="5" t="s">
        <v>849</v>
      </c>
      <c r="D4565" s="5" t="s">
        <v>3583</v>
      </c>
      <c r="E4565" s="5" t="s">
        <v>3584</v>
      </c>
      <c r="F4565" s="5" t="s">
        <v>853</v>
      </c>
      <c r="G4565" s="5" t="s">
        <v>3603</v>
      </c>
      <c r="H4565" s="51">
        <v>0</v>
      </c>
      <c r="I4565" s="22">
        <v>0</v>
      </c>
      <c r="J4565" s="22">
        <v>0</v>
      </c>
      <c r="K4565" s="22">
        <v>630.94000000000005</v>
      </c>
      <c r="L4565" s="47">
        <v>1000</v>
      </c>
      <c r="M4565" s="22">
        <v>0</v>
      </c>
      <c r="N4565" s="22">
        <v>0</v>
      </c>
    </row>
    <row r="4566" spans="1:14" hidden="1" x14ac:dyDescent="0.25">
      <c r="A4566" s="5" t="s">
        <v>7561</v>
      </c>
      <c r="B4566" s="5" t="s">
        <v>3596</v>
      </c>
      <c r="C4566" s="5" t="s">
        <v>849</v>
      </c>
      <c r="D4566" s="5" t="s">
        <v>3583</v>
      </c>
      <c r="E4566" s="5" t="s">
        <v>3584</v>
      </c>
      <c r="F4566" s="5" t="s">
        <v>853</v>
      </c>
      <c r="G4566" s="5" t="s">
        <v>3588</v>
      </c>
      <c r="H4566" s="51">
        <v>0</v>
      </c>
      <c r="I4566" s="22">
        <v>0</v>
      </c>
      <c r="J4566" s="22">
        <v>587.62</v>
      </c>
      <c r="K4566" s="22">
        <v>638.37</v>
      </c>
      <c r="L4566" s="47">
        <v>1000</v>
      </c>
      <c r="M4566" s="22">
        <v>0</v>
      </c>
      <c r="N4566" s="22">
        <v>0</v>
      </c>
    </row>
    <row r="4567" spans="1:14" hidden="1" x14ac:dyDescent="0.25">
      <c r="A4567" s="5" t="s">
        <v>7562</v>
      </c>
      <c r="B4567" s="5" t="s">
        <v>3596</v>
      </c>
      <c r="C4567" s="5" t="s">
        <v>849</v>
      </c>
      <c r="D4567" s="5" t="s">
        <v>3583</v>
      </c>
      <c r="E4567" s="5" t="s">
        <v>3584</v>
      </c>
      <c r="F4567" s="5" t="s">
        <v>853</v>
      </c>
      <c r="G4567" s="5" t="s">
        <v>3588</v>
      </c>
      <c r="H4567" s="51">
        <v>0</v>
      </c>
      <c r="I4567" s="22">
        <v>0</v>
      </c>
      <c r="J4567" s="22">
        <v>405.74</v>
      </c>
      <c r="K4567" s="22">
        <v>440.78</v>
      </c>
      <c r="L4567" s="47">
        <v>1000</v>
      </c>
      <c r="M4567" s="22">
        <v>0</v>
      </c>
      <c r="N4567" s="22">
        <v>0</v>
      </c>
    </row>
    <row r="4568" spans="1:14" x14ac:dyDescent="0.25">
      <c r="A4568" s="5" t="s">
        <v>7563</v>
      </c>
      <c r="B4568" s="5" t="s">
        <v>3590</v>
      </c>
      <c r="C4568" s="5" t="s">
        <v>849</v>
      </c>
      <c r="D4568" s="5" t="s">
        <v>3583</v>
      </c>
      <c r="E4568" s="5" t="s">
        <v>3584</v>
      </c>
      <c r="F4568" s="5" t="s">
        <v>853</v>
      </c>
      <c r="G4568" s="5" t="s">
        <v>3588</v>
      </c>
      <c r="H4568" s="51">
        <v>0</v>
      </c>
      <c r="I4568" s="22">
        <v>0</v>
      </c>
      <c r="J4568" s="22">
        <v>27.45</v>
      </c>
      <c r="K4568" s="22">
        <v>29.82</v>
      </c>
      <c r="L4568" s="47">
        <v>1000</v>
      </c>
      <c r="M4568" s="22">
        <v>0</v>
      </c>
      <c r="N4568" s="22">
        <v>0</v>
      </c>
    </row>
    <row r="4569" spans="1:14" hidden="1" x14ac:dyDescent="0.25">
      <c r="A4569" s="5" t="s">
        <v>7564</v>
      </c>
      <c r="B4569" s="5" t="s">
        <v>3606</v>
      </c>
      <c r="C4569" s="5" t="s">
        <v>849</v>
      </c>
      <c r="D4569" s="5" t="s">
        <v>3583</v>
      </c>
      <c r="E4569" s="5" t="s">
        <v>3584</v>
      </c>
      <c r="F4569" s="5" t="s">
        <v>851</v>
      </c>
      <c r="G4569" s="5" t="s">
        <v>3588</v>
      </c>
      <c r="H4569" s="51">
        <v>4829</v>
      </c>
      <c r="I4569" s="22">
        <v>1348</v>
      </c>
      <c r="J4569" s="22">
        <v>279.14999999999998</v>
      </c>
      <c r="K4569" s="22">
        <v>281.55</v>
      </c>
      <c r="L4569" s="47">
        <v>1000</v>
      </c>
      <c r="M4569" s="22">
        <v>1348</v>
      </c>
      <c r="N4569" s="22">
        <v>0</v>
      </c>
    </row>
    <row r="4570" spans="1:14" hidden="1" x14ac:dyDescent="0.25">
      <c r="A4570" s="5" t="s">
        <v>7565</v>
      </c>
      <c r="B4570" s="5" t="s">
        <v>3586</v>
      </c>
      <c r="C4570" s="5" t="s">
        <v>849</v>
      </c>
      <c r="D4570" s="5" t="s">
        <v>3583</v>
      </c>
      <c r="E4570" s="5" t="s">
        <v>3584</v>
      </c>
      <c r="F4570" s="5" t="s">
        <v>853</v>
      </c>
      <c r="G4570" s="5" t="s">
        <v>3588</v>
      </c>
      <c r="H4570" s="51">
        <v>0</v>
      </c>
      <c r="I4570" s="22">
        <v>0</v>
      </c>
      <c r="J4570" s="22">
        <v>355.75</v>
      </c>
      <c r="K4570" s="22">
        <v>376.54</v>
      </c>
      <c r="L4570" s="47">
        <v>1000</v>
      </c>
      <c r="M4570" s="22">
        <v>0</v>
      </c>
      <c r="N4570" s="22">
        <v>0</v>
      </c>
    </row>
    <row r="4571" spans="1:14" hidden="1" x14ac:dyDescent="0.25">
      <c r="A4571" s="5" t="s">
        <v>7566</v>
      </c>
      <c r="B4571" s="5" t="s">
        <v>3586</v>
      </c>
      <c r="C4571" s="5" t="s">
        <v>849</v>
      </c>
      <c r="D4571" s="5" t="s">
        <v>3583</v>
      </c>
      <c r="E4571" s="5" t="s">
        <v>3584</v>
      </c>
      <c r="F4571" s="5" t="s">
        <v>851</v>
      </c>
      <c r="G4571" s="5" t="s">
        <v>3585</v>
      </c>
      <c r="H4571" s="51">
        <v>23100</v>
      </c>
      <c r="I4571" s="22">
        <v>49673.07</v>
      </c>
      <c r="J4571" s="22">
        <v>2150.35</v>
      </c>
      <c r="K4571" s="22">
        <v>2179.83</v>
      </c>
      <c r="L4571" s="47">
        <v>1000</v>
      </c>
      <c r="M4571" s="22">
        <v>49673.07</v>
      </c>
      <c r="N4571" s="22">
        <v>0</v>
      </c>
    </row>
    <row r="4572" spans="1:14" hidden="1" x14ac:dyDescent="0.25">
      <c r="A4572" s="5" t="s">
        <v>7567</v>
      </c>
      <c r="B4572" s="5" t="s">
        <v>3582</v>
      </c>
      <c r="C4572" s="5" t="s">
        <v>849</v>
      </c>
      <c r="D4572" s="5" t="s">
        <v>3583</v>
      </c>
      <c r="E4572" s="5" t="s">
        <v>3584</v>
      </c>
      <c r="F4572" s="5" t="s">
        <v>853</v>
      </c>
      <c r="G4572" s="5" t="s">
        <v>3588</v>
      </c>
      <c r="H4572" s="51">
        <v>0</v>
      </c>
      <c r="I4572" s="22">
        <v>0</v>
      </c>
      <c r="J4572" s="22">
        <v>118.95</v>
      </c>
      <c r="K4572" s="22">
        <v>121.8</v>
      </c>
      <c r="L4572" s="47">
        <v>1000</v>
      </c>
      <c r="M4572" s="22">
        <v>0</v>
      </c>
      <c r="N4572" s="22">
        <v>0</v>
      </c>
    </row>
    <row r="4573" spans="1:14" hidden="1" x14ac:dyDescent="0.25">
      <c r="A4573" s="5" t="s">
        <v>7568</v>
      </c>
      <c r="B4573" s="5" t="s">
        <v>3582</v>
      </c>
      <c r="C4573" s="5" t="s">
        <v>849</v>
      </c>
      <c r="D4573" s="5" t="s">
        <v>3583</v>
      </c>
      <c r="E4573" s="5" t="s">
        <v>3584</v>
      </c>
      <c r="F4573" s="5" t="s">
        <v>853</v>
      </c>
      <c r="G4573" s="5" t="s">
        <v>3603</v>
      </c>
      <c r="H4573" s="51">
        <v>0</v>
      </c>
      <c r="I4573" s="22">
        <v>0</v>
      </c>
      <c r="J4573" s="22">
        <v>0</v>
      </c>
      <c r="K4573" s="22">
        <v>451.58</v>
      </c>
      <c r="L4573" s="47">
        <v>1000</v>
      </c>
      <c r="M4573" s="22">
        <v>0</v>
      </c>
      <c r="N4573" s="22">
        <v>0</v>
      </c>
    </row>
    <row r="4574" spans="1:14" hidden="1" x14ac:dyDescent="0.25">
      <c r="A4574" s="5" t="s">
        <v>7569</v>
      </c>
      <c r="B4574" s="5" t="s">
        <v>3582</v>
      </c>
      <c r="C4574" s="5" t="s">
        <v>849</v>
      </c>
      <c r="D4574" s="5" t="s">
        <v>3583</v>
      </c>
      <c r="E4574" s="5" t="s">
        <v>3584</v>
      </c>
      <c r="F4574" s="5" t="s">
        <v>853</v>
      </c>
      <c r="G4574" s="5" t="s">
        <v>3588</v>
      </c>
      <c r="H4574" s="51">
        <v>0</v>
      </c>
      <c r="I4574" s="22">
        <v>0</v>
      </c>
      <c r="J4574" s="22">
        <v>9.7899999999999991</v>
      </c>
      <c r="K4574" s="22">
        <v>10.32</v>
      </c>
      <c r="L4574" s="47">
        <v>1000</v>
      </c>
      <c r="M4574" s="22">
        <v>0</v>
      </c>
      <c r="N4574" s="22">
        <v>0</v>
      </c>
    </row>
    <row r="4575" spans="1:14" hidden="1" x14ac:dyDescent="0.25">
      <c r="A4575" s="5" t="s">
        <v>7570</v>
      </c>
      <c r="B4575" s="5" t="s">
        <v>3582</v>
      </c>
      <c r="C4575" s="5" t="s">
        <v>849</v>
      </c>
      <c r="D4575" s="5" t="s">
        <v>3583</v>
      </c>
      <c r="E4575" s="5" t="s">
        <v>3584</v>
      </c>
      <c r="F4575" s="5" t="s">
        <v>853</v>
      </c>
      <c r="G4575" s="5" t="s">
        <v>3603</v>
      </c>
      <c r="H4575" s="51">
        <v>0</v>
      </c>
      <c r="I4575" s="22">
        <v>0</v>
      </c>
      <c r="J4575" s="22">
        <v>0</v>
      </c>
      <c r="K4575" s="22">
        <v>46.81</v>
      </c>
      <c r="L4575" s="47">
        <v>1000</v>
      </c>
      <c r="M4575" s="22">
        <v>0</v>
      </c>
      <c r="N4575" s="22">
        <v>0</v>
      </c>
    </row>
    <row r="4576" spans="1:14" hidden="1" x14ac:dyDescent="0.25">
      <c r="A4576" s="5" t="s">
        <v>7571</v>
      </c>
      <c r="B4576" s="5" t="s">
        <v>3586</v>
      </c>
      <c r="C4576" s="5" t="s">
        <v>849</v>
      </c>
      <c r="D4576" s="5" t="s">
        <v>3583</v>
      </c>
      <c r="E4576" s="5" t="s">
        <v>3584</v>
      </c>
      <c r="F4576" s="5" t="s">
        <v>853</v>
      </c>
      <c r="G4576" s="5" t="s">
        <v>3603</v>
      </c>
      <c r="H4576" s="51">
        <v>0</v>
      </c>
      <c r="I4576" s="22">
        <v>0</v>
      </c>
      <c r="J4576" s="22">
        <v>0</v>
      </c>
      <c r="K4576" s="22">
        <v>1426.26</v>
      </c>
      <c r="L4576" s="47">
        <v>1000</v>
      </c>
      <c r="M4576" s="22">
        <v>0</v>
      </c>
      <c r="N4576" s="22">
        <v>0</v>
      </c>
    </row>
    <row r="4577" spans="1:14" hidden="1" x14ac:dyDescent="0.25">
      <c r="A4577" s="5" t="s">
        <v>7572</v>
      </c>
      <c r="B4577" s="5" t="s">
        <v>3586</v>
      </c>
      <c r="C4577" s="5" t="s">
        <v>849</v>
      </c>
      <c r="D4577" s="5" t="s">
        <v>3583</v>
      </c>
      <c r="E4577" s="5" t="s">
        <v>3584</v>
      </c>
      <c r="F4577" s="5" t="s">
        <v>853</v>
      </c>
      <c r="G4577" s="5" t="s">
        <v>3588</v>
      </c>
      <c r="H4577" s="51">
        <v>0</v>
      </c>
      <c r="I4577" s="22">
        <v>0</v>
      </c>
      <c r="J4577" s="22">
        <v>291.83</v>
      </c>
      <c r="K4577" s="22">
        <v>298.83</v>
      </c>
      <c r="L4577" s="47">
        <v>1000</v>
      </c>
      <c r="M4577" s="22">
        <v>0</v>
      </c>
      <c r="N4577" s="22">
        <v>0</v>
      </c>
    </row>
    <row r="4578" spans="1:14" hidden="1" x14ac:dyDescent="0.25">
      <c r="A4578" s="5" t="s">
        <v>7573</v>
      </c>
      <c r="B4578" s="5" t="s">
        <v>3586</v>
      </c>
      <c r="C4578" s="5" t="s">
        <v>849</v>
      </c>
      <c r="D4578" s="5" t="s">
        <v>3583</v>
      </c>
      <c r="E4578" s="5" t="s">
        <v>3584</v>
      </c>
      <c r="F4578" s="5" t="s">
        <v>853</v>
      </c>
      <c r="G4578" s="5" t="s">
        <v>3588</v>
      </c>
      <c r="H4578" s="51">
        <v>0</v>
      </c>
      <c r="I4578" s="22">
        <v>0</v>
      </c>
      <c r="J4578" s="22">
        <v>89.32</v>
      </c>
      <c r="K4578" s="22">
        <v>91.46</v>
      </c>
      <c r="L4578" s="47">
        <v>1000</v>
      </c>
      <c r="M4578" s="22">
        <v>0</v>
      </c>
      <c r="N4578" s="22">
        <v>0</v>
      </c>
    </row>
    <row r="4579" spans="1:14" hidden="1" x14ac:dyDescent="0.25">
      <c r="A4579" s="5" t="s">
        <v>7574</v>
      </c>
      <c r="B4579" s="5" t="s">
        <v>3586</v>
      </c>
      <c r="C4579" s="5" t="s">
        <v>849</v>
      </c>
      <c r="D4579" s="5" t="s">
        <v>3583</v>
      </c>
      <c r="E4579" s="5" t="s">
        <v>3584</v>
      </c>
      <c r="F4579" s="5" t="s">
        <v>853</v>
      </c>
      <c r="G4579" s="5" t="s">
        <v>3588</v>
      </c>
      <c r="H4579" s="51">
        <v>0</v>
      </c>
      <c r="I4579" s="22">
        <v>0</v>
      </c>
      <c r="J4579" s="22">
        <v>271.39</v>
      </c>
      <c r="K4579" s="22">
        <v>286.24</v>
      </c>
      <c r="L4579" s="47">
        <v>1000</v>
      </c>
      <c r="M4579" s="22">
        <v>0</v>
      </c>
      <c r="N4579" s="22">
        <v>0</v>
      </c>
    </row>
    <row r="4580" spans="1:14" hidden="1" x14ac:dyDescent="0.25">
      <c r="A4580" s="5" t="s">
        <v>7575</v>
      </c>
      <c r="B4580" s="5" t="s">
        <v>3586</v>
      </c>
      <c r="C4580" s="5" t="s">
        <v>849</v>
      </c>
      <c r="D4580" s="5" t="s">
        <v>3583</v>
      </c>
      <c r="E4580" s="5" t="s">
        <v>3584</v>
      </c>
      <c r="F4580" s="5" t="s">
        <v>853</v>
      </c>
      <c r="G4580" s="5" t="s">
        <v>3588</v>
      </c>
      <c r="H4580" s="51">
        <v>0</v>
      </c>
      <c r="I4580" s="22">
        <v>0</v>
      </c>
      <c r="J4580" s="22">
        <v>9.98</v>
      </c>
      <c r="K4580" s="22">
        <v>10.220000000000001</v>
      </c>
      <c r="L4580" s="47">
        <v>1000</v>
      </c>
      <c r="M4580" s="22">
        <v>0</v>
      </c>
      <c r="N4580" s="22">
        <v>0</v>
      </c>
    </row>
    <row r="4581" spans="1:14" hidden="1" x14ac:dyDescent="0.25">
      <c r="A4581" s="5" t="s">
        <v>7576</v>
      </c>
      <c r="B4581" s="5" t="s">
        <v>3586</v>
      </c>
      <c r="C4581" s="5" t="s">
        <v>849</v>
      </c>
      <c r="D4581" s="5" t="s">
        <v>3583</v>
      </c>
      <c r="E4581" s="5" t="s">
        <v>3584</v>
      </c>
      <c r="F4581" s="5" t="s">
        <v>853</v>
      </c>
      <c r="G4581" s="5" t="s">
        <v>3603</v>
      </c>
      <c r="H4581" s="51">
        <v>0</v>
      </c>
      <c r="I4581" s="22">
        <v>0</v>
      </c>
      <c r="J4581" s="22">
        <v>0</v>
      </c>
      <c r="K4581" s="22">
        <v>278.81</v>
      </c>
      <c r="L4581" s="47">
        <v>1000</v>
      </c>
      <c r="M4581" s="22">
        <v>0</v>
      </c>
      <c r="N4581" s="22">
        <v>0</v>
      </c>
    </row>
    <row r="4582" spans="1:14" hidden="1" x14ac:dyDescent="0.25">
      <c r="A4582" s="5" t="s">
        <v>7577</v>
      </c>
      <c r="B4582" s="5" t="s">
        <v>3586</v>
      </c>
      <c r="C4582" s="5" t="s">
        <v>849</v>
      </c>
      <c r="D4582" s="5" t="s">
        <v>3583</v>
      </c>
      <c r="E4582" s="5" t="s">
        <v>3584</v>
      </c>
      <c r="F4582" s="5" t="s">
        <v>853</v>
      </c>
      <c r="G4582" s="5" t="s">
        <v>3603</v>
      </c>
      <c r="H4582" s="51">
        <v>0</v>
      </c>
      <c r="I4582" s="22">
        <v>0</v>
      </c>
      <c r="J4582" s="22">
        <v>0</v>
      </c>
      <c r="K4582" s="22">
        <v>1072.56</v>
      </c>
      <c r="L4582" s="47">
        <v>1000</v>
      </c>
      <c r="M4582" s="22">
        <v>0</v>
      </c>
      <c r="N4582" s="22">
        <v>0</v>
      </c>
    </row>
    <row r="4583" spans="1:14" hidden="1" x14ac:dyDescent="0.25">
      <c r="A4583" s="5" t="s">
        <v>7578</v>
      </c>
      <c r="B4583" s="5" t="s">
        <v>3586</v>
      </c>
      <c r="C4583" s="5" t="s">
        <v>849</v>
      </c>
      <c r="D4583" s="5" t="s">
        <v>3583</v>
      </c>
      <c r="E4583" s="5" t="s">
        <v>3584</v>
      </c>
      <c r="F4583" s="5" t="s">
        <v>853</v>
      </c>
      <c r="G4583" s="5" t="s">
        <v>3585</v>
      </c>
      <c r="H4583" s="51">
        <v>0</v>
      </c>
      <c r="I4583" s="22">
        <v>0</v>
      </c>
      <c r="J4583" s="22">
        <v>2622.82</v>
      </c>
      <c r="K4583" s="22">
        <v>2766.34</v>
      </c>
      <c r="L4583" s="47">
        <v>1000</v>
      </c>
      <c r="M4583" s="22">
        <v>0</v>
      </c>
      <c r="N4583" s="22">
        <v>0</v>
      </c>
    </row>
    <row r="4584" spans="1:14" hidden="1" x14ac:dyDescent="0.25">
      <c r="A4584" s="5" t="s">
        <v>7579</v>
      </c>
      <c r="B4584" s="5" t="s">
        <v>3586</v>
      </c>
      <c r="C4584" s="5" t="s">
        <v>849</v>
      </c>
      <c r="D4584" s="5" t="s">
        <v>3583</v>
      </c>
      <c r="E4584" s="5" t="s">
        <v>3584</v>
      </c>
      <c r="F4584" s="5" t="s">
        <v>851</v>
      </c>
      <c r="G4584" s="5" t="s">
        <v>3585</v>
      </c>
      <c r="H4584" s="51">
        <v>57620</v>
      </c>
      <c r="I4584" s="22">
        <v>214911.39</v>
      </c>
      <c r="J4584" s="22">
        <v>3729.81</v>
      </c>
      <c r="K4584" s="22">
        <v>3761.89</v>
      </c>
      <c r="L4584" s="47">
        <v>1000</v>
      </c>
      <c r="M4584" s="22">
        <v>214911.39</v>
      </c>
      <c r="N4584" s="22">
        <v>0</v>
      </c>
    </row>
    <row r="4585" spans="1:14" x14ac:dyDescent="0.25">
      <c r="A4585" s="5" t="s">
        <v>7580</v>
      </c>
      <c r="B4585" s="5" t="s">
        <v>3590</v>
      </c>
      <c r="C4585" s="5" t="s">
        <v>849</v>
      </c>
      <c r="D4585" s="5" t="s">
        <v>3583</v>
      </c>
      <c r="E4585" s="5" t="s">
        <v>3584</v>
      </c>
      <c r="F4585" s="5" t="s">
        <v>851</v>
      </c>
      <c r="G4585" s="5" t="s">
        <v>3588</v>
      </c>
      <c r="H4585" s="51">
        <v>0</v>
      </c>
      <c r="I4585" s="22">
        <v>0</v>
      </c>
      <c r="J4585" s="22">
        <v>60.35</v>
      </c>
      <c r="K4585" s="22">
        <v>60.66</v>
      </c>
      <c r="L4585" s="47">
        <v>1000</v>
      </c>
      <c r="M4585" s="22">
        <v>0</v>
      </c>
      <c r="N4585" s="22">
        <v>0</v>
      </c>
    </row>
    <row r="4586" spans="1:14" x14ac:dyDescent="0.25">
      <c r="A4586" s="5" t="s">
        <v>7581</v>
      </c>
      <c r="B4586" s="5" t="s">
        <v>3590</v>
      </c>
      <c r="C4586" s="5" t="s">
        <v>849</v>
      </c>
      <c r="D4586" s="5" t="s">
        <v>3583</v>
      </c>
      <c r="E4586" s="5" t="s">
        <v>3584</v>
      </c>
      <c r="F4586" s="5" t="s">
        <v>853</v>
      </c>
      <c r="G4586" s="5" t="s">
        <v>3588</v>
      </c>
      <c r="H4586" s="51">
        <v>0</v>
      </c>
      <c r="I4586" s="22">
        <v>0</v>
      </c>
      <c r="J4586" s="22">
        <v>0</v>
      </c>
      <c r="K4586" s="22">
        <v>50.04</v>
      </c>
      <c r="L4586" s="47">
        <v>1000</v>
      </c>
      <c r="M4586" s="22">
        <v>0</v>
      </c>
      <c r="N4586" s="22">
        <v>0</v>
      </c>
    </row>
    <row r="4587" spans="1:14" x14ac:dyDescent="0.25">
      <c r="A4587" s="5" t="s">
        <v>7582</v>
      </c>
      <c r="B4587" s="5" t="s">
        <v>3590</v>
      </c>
      <c r="C4587" s="5" t="s">
        <v>849</v>
      </c>
      <c r="D4587" s="5" t="s">
        <v>3583</v>
      </c>
      <c r="E4587" s="5" t="s">
        <v>3584</v>
      </c>
      <c r="F4587" s="5" t="s">
        <v>851</v>
      </c>
      <c r="G4587" s="5" t="s">
        <v>3588</v>
      </c>
      <c r="H4587" s="51">
        <v>0</v>
      </c>
      <c r="I4587" s="22">
        <v>0</v>
      </c>
      <c r="J4587" s="22">
        <v>61.7</v>
      </c>
      <c r="K4587" s="22">
        <v>62.07</v>
      </c>
      <c r="L4587" s="47">
        <v>1000</v>
      </c>
      <c r="M4587" s="22">
        <v>0</v>
      </c>
      <c r="N4587" s="22">
        <v>0</v>
      </c>
    </row>
    <row r="4588" spans="1:14" x14ac:dyDescent="0.25">
      <c r="A4588" s="5" t="s">
        <v>7583</v>
      </c>
      <c r="B4588" s="5" t="s">
        <v>3590</v>
      </c>
      <c r="C4588" s="5" t="s">
        <v>849</v>
      </c>
      <c r="D4588" s="5" t="s">
        <v>3583</v>
      </c>
      <c r="E4588" s="5" t="s">
        <v>3584</v>
      </c>
      <c r="F4588" s="5" t="s">
        <v>853</v>
      </c>
      <c r="G4588" s="5" t="s">
        <v>3588</v>
      </c>
      <c r="H4588" s="51">
        <v>0</v>
      </c>
      <c r="I4588" s="22">
        <v>0</v>
      </c>
      <c r="J4588" s="22">
        <v>0</v>
      </c>
      <c r="K4588" s="22">
        <v>48.29</v>
      </c>
      <c r="L4588" s="47">
        <v>1000</v>
      </c>
      <c r="M4588" s="22">
        <v>0</v>
      </c>
      <c r="N4588" s="22">
        <v>0</v>
      </c>
    </row>
    <row r="4589" spans="1:14" x14ac:dyDescent="0.25">
      <c r="A4589" s="5" t="s">
        <v>7584</v>
      </c>
      <c r="B4589" s="5" t="s">
        <v>3590</v>
      </c>
      <c r="C4589" s="5" t="s">
        <v>849</v>
      </c>
      <c r="D4589" s="5" t="s">
        <v>3583</v>
      </c>
      <c r="E4589" s="5" t="s">
        <v>3584</v>
      </c>
      <c r="F4589" s="5" t="s">
        <v>853</v>
      </c>
      <c r="G4589" s="5" t="s">
        <v>3588</v>
      </c>
      <c r="H4589" s="51">
        <v>0</v>
      </c>
      <c r="I4589" s="22">
        <v>0</v>
      </c>
      <c r="J4589" s="22">
        <v>69.040000000000006</v>
      </c>
      <c r="K4589" s="22">
        <v>75</v>
      </c>
      <c r="L4589" s="47">
        <v>1000</v>
      </c>
      <c r="M4589" s="22">
        <v>0</v>
      </c>
      <c r="N4589" s="22">
        <v>0</v>
      </c>
    </row>
    <row r="4590" spans="1:14" x14ac:dyDescent="0.25">
      <c r="A4590" s="5" t="s">
        <v>7585</v>
      </c>
      <c r="B4590" s="5" t="s">
        <v>3590</v>
      </c>
      <c r="C4590" s="5" t="s">
        <v>849</v>
      </c>
      <c r="D4590" s="5" t="s">
        <v>3583</v>
      </c>
      <c r="E4590" s="5" t="s">
        <v>3584</v>
      </c>
      <c r="F4590" s="5" t="s">
        <v>851</v>
      </c>
      <c r="G4590" s="5" t="s">
        <v>3588</v>
      </c>
      <c r="H4590" s="51">
        <v>0</v>
      </c>
      <c r="I4590" s="22">
        <v>0</v>
      </c>
      <c r="J4590" s="22">
        <v>60.2</v>
      </c>
      <c r="K4590" s="22">
        <v>60.91</v>
      </c>
      <c r="L4590" s="47">
        <v>1000</v>
      </c>
      <c r="M4590" s="22">
        <v>0</v>
      </c>
      <c r="N4590" s="22">
        <v>0</v>
      </c>
    </row>
    <row r="4591" spans="1:14" x14ac:dyDescent="0.25">
      <c r="A4591" s="5" t="s">
        <v>7586</v>
      </c>
      <c r="B4591" s="5" t="s">
        <v>3590</v>
      </c>
      <c r="C4591" s="5" t="s">
        <v>849</v>
      </c>
      <c r="D4591" s="5" t="s">
        <v>3583</v>
      </c>
      <c r="E4591" s="5" t="s">
        <v>3584</v>
      </c>
      <c r="F4591" s="5" t="s">
        <v>851</v>
      </c>
      <c r="G4591" s="5" t="s">
        <v>3588</v>
      </c>
      <c r="H4591" s="51">
        <v>0</v>
      </c>
      <c r="I4591" s="22">
        <v>0</v>
      </c>
      <c r="J4591" s="22">
        <v>61.71</v>
      </c>
      <c r="K4591" s="22">
        <v>62.52</v>
      </c>
      <c r="L4591" s="47">
        <v>1000</v>
      </c>
      <c r="M4591" s="22">
        <v>0</v>
      </c>
      <c r="N4591" s="22">
        <v>0</v>
      </c>
    </row>
    <row r="4592" spans="1:14" x14ac:dyDescent="0.25">
      <c r="A4592" s="5" t="s">
        <v>7587</v>
      </c>
      <c r="B4592" s="5" t="s">
        <v>3590</v>
      </c>
      <c r="C4592" s="5" t="s">
        <v>849</v>
      </c>
      <c r="D4592" s="5" t="s">
        <v>3583</v>
      </c>
      <c r="E4592" s="5" t="s">
        <v>3584</v>
      </c>
      <c r="F4592" s="5" t="s">
        <v>853</v>
      </c>
      <c r="G4592" s="5" t="s">
        <v>3588</v>
      </c>
      <c r="H4592" s="51">
        <v>0</v>
      </c>
      <c r="I4592" s="22">
        <v>0</v>
      </c>
      <c r="J4592" s="22">
        <v>106.61</v>
      </c>
      <c r="K4592" s="22">
        <v>115.81</v>
      </c>
      <c r="L4592" s="47">
        <v>1000</v>
      </c>
      <c r="M4592" s="22">
        <v>0</v>
      </c>
      <c r="N4592" s="22">
        <v>0</v>
      </c>
    </row>
    <row r="4593" spans="1:14" hidden="1" x14ac:dyDescent="0.25">
      <c r="A4593" s="5" t="s">
        <v>7588</v>
      </c>
      <c r="B4593" s="5" t="s">
        <v>3592</v>
      </c>
      <c r="C4593" s="5" t="s">
        <v>849</v>
      </c>
      <c r="D4593" s="5" t="s">
        <v>3583</v>
      </c>
      <c r="E4593" s="5" t="s">
        <v>3584</v>
      </c>
      <c r="F4593" s="5" t="s">
        <v>853</v>
      </c>
      <c r="G4593" s="5" t="s">
        <v>3603</v>
      </c>
      <c r="H4593" s="51">
        <v>0</v>
      </c>
      <c r="I4593" s="22">
        <v>0</v>
      </c>
      <c r="J4593" s="22">
        <v>0</v>
      </c>
      <c r="K4593" s="22">
        <v>1196.31</v>
      </c>
      <c r="L4593" s="47">
        <v>1000</v>
      </c>
      <c r="M4593" s="22">
        <v>0</v>
      </c>
      <c r="N4593" s="22">
        <v>0</v>
      </c>
    </row>
    <row r="4594" spans="1:14" hidden="1" x14ac:dyDescent="0.25">
      <c r="A4594" s="5" t="s">
        <v>7589</v>
      </c>
      <c r="B4594" s="5" t="s">
        <v>3592</v>
      </c>
      <c r="C4594" s="5" t="s">
        <v>849</v>
      </c>
      <c r="D4594" s="5" t="s">
        <v>3583</v>
      </c>
      <c r="E4594" s="5" t="s">
        <v>3584</v>
      </c>
      <c r="F4594" s="5" t="s">
        <v>853</v>
      </c>
      <c r="G4594" s="5" t="s">
        <v>3603</v>
      </c>
      <c r="H4594" s="51">
        <v>0</v>
      </c>
      <c r="I4594" s="22">
        <v>0</v>
      </c>
      <c r="J4594" s="22">
        <v>0</v>
      </c>
      <c r="K4594" s="22">
        <v>1138.7</v>
      </c>
      <c r="L4594" s="47">
        <v>1000</v>
      </c>
      <c r="M4594" s="22">
        <v>0</v>
      </c>
      <c r="N4594" s="22">
        <v>0</v>
      </c>
    </row>
    <row r="4595" spans="1:14" x14ac:dyDescent="0.25">
      <c r="A4595" s="5" t="s">
        <v>7590</v>
      </c>
      <c r="B4595" s="5" t="s">
        <v>3590</v>
      </c>
      <c r="C4595" s="5" t="s">
        <v>849</v>
      </c>
      <c r="D4595" s="5" t="s">
        <v>3583</v>
      </c>
      <c r="E4595" s="5" t="s">
        <v>3584</v>
      </c>
      <c r="F4595" s="5" t="s">
        <v>853</v>
      </c>
      <c r="G4595" s="5" t="s">
        <v>3603</v>
      </c>
      <c r="H4595" s="51">
        <v>0</v>
      </c>
      <c r="I4595" s="22">
        <v>0</v>
      </c>
      <c r="J4595" s="22">
        <v>0</v>
      </c>
      <c r="K4595" s="22">
        <v>1841.65</v>
      </c>
      <c r="L4595" s="47">
        <v>1000</v>
      </c>
      <c r="M4595" s="22">
        <v>0</v>
      </c>
      <c r="N4595" s="22">
        <v>0</v>
      </c>
    </row>
    <row r="4596" spans="1:14" x14ac:dyDescent="0.25">
      <c r="A4596" s="5" t="s">
        <v>7591</v>
      </c>
      <c r="B4596" s="5" t="s">
        <v>3590</v>
      </c>
      <c r="C4596" s="5" t="s">
        <v>849</v>
      </c>
      <c r="D4596" s="5" t="s">
        <v>3583</v>
      </c>
      <c r="E4596" s="5" t="s">
        <v>3584</v>
      </c>
      <c r="F4596" s="5" t="s">
        <v>853</v>
      </c>
      <c r="G4596" s="5" t="s">
        <v>3603</v>
      </c>
      <c r="H4596" s="51">
        <v>0</v>
      </c>
      <c r="I4596" s="22">
        <v>0</v>
      </c>
      <c r="J4596" s="22">
        <v>0</v>
      </c>
      <c r="K4596" s="22">
        <v>1744.31</v>
      </c>
      <c r="L4596" s="47">
        <v>1000</v>
      </c>
      <c r="M4596" s="22">
        <v>0</v>
      </c>
      <c r="N4596" s="22">
        <v>0</v>
      </c>
    </row>
    <row r="4597" spans="1:14" x14ac:dyDescent="0.25">
      <c r="A4597" s="5" t="s">
        <v>7592</v>
      </c>
      <c r="B4597" s="5" t="s">
        <v>3590</v>
      </c>
      <c r="C4597" s="5" t="s">
        <v>849</v>
      </c>
      <c r="D4597" s="5" t="s">
        <v>3583</v>
      </c>
      <c r="E4597" s="5" t="s">
        <v>3584</v>
      </c>
      <c r="F4597" s="5" t="s">
        <v>853</v>
      </c>
      <c r="G4597" s="5" t="s">
        <v>3603</v>
      </c>
      <c r="H4597" s="51">
        <v>0</v>
      </c>
      <c r="I4597" s="22">
        <v>0</v>
      </c>
      <c r="J4597" s="22">
        <v>0</v>
      </c>
      <c r="K4597" s="22">
        <v>1396.49</v>
      </c>
      <c r="L4597" s="47">
        <v>1000</v>
      </c>
      <c r="M4597" s="22">
        <v>0</v>
      </c>
      <c r="N4597" s="22">
        <v>0</v>
      </c>
    </row>
    <row r="4598" spans="1:14" x14ac:dyDescent="0.25">
      <c r="A4598" s="5" t="s">
        <v>7593</v>
      </c>
      <c r="B4598" s="5" t="s">
        <v>3590</v>
      </c>
      <c r="C4598" s="5" t="s">
        <v>849</v>
      </c>
      <c r="D4598" s="5" t="s">
        <v>3583</v>
      </c>
      <c r="E4598" s="5" t="s">
        <v>3584</v>
      </c>
      <c r="F4598" s="5" t="s">
        <v>853</v>
      </c>
      <c r="G4598" s="5" t="s">
        <v>3603</v>
      </c>
      <c r="H4598" s="51">
        <v>0</v>
      </c>
      <c r="I4598" s="22">
        <v>0</v>
      </c>
      <c r="J4598" s="22">
        <v>0</v>
      </c>
      <c r="K4598" s="22">
        <v>1440.82</v>
      </c>
      <c r="L4598" s="47">
        <v>1000</v>
      </c>
      <c r="M4598" s="22">
        <v>0</v>
      </c>
      <c r="N4598" s="22">
        <v>0</v>
      </c>
    </row>
    <row r="4599" spans="1:14" x14ac:dyDescent="0.25">
      <c r="A4599" s="5" t="s">
        <v>7594</v>
      </c>
      <c r="B4599" s="5" t="s">
        <v>3590</v>
      </c>
      <c r="C4599" s="5" t="s">
        <v>849</v>
      </c>
      <c r="D4599" s="5" t="s">
        <v>3583</v>
      </c>
      <c r="E4599" s="5" t="s">
        <v>3584</v>
      </c>
      <c r="F4599" s="5" t="s">
        <v>853</v>
      </c>
      <c r="G4599" s="5" t="s">
        <v>3588</v>
      </c>
      <c r="H4599" s="51">
        <v>0</v>
      </c>
      <c r="I4599" s="22">
        <v>0</v>
      </c>
      <c r="J4599" s="22">
        <v>471.82</v>
      </c>
      <c r="K4599" s="22">
        <v>497.63</v>
      </c>
      <c r="L4599" s="47">
        <v>1000</v>
      </c>
      <c r="M4599" s="22">
        <v>0</v>
      </c>
      <c r="N4599" s="22">
        <v>0</v>
      </c>
    </row>
    <row r="4600" spans="1:14" x14ac:dyDescent="0.25">
      <c r="A4600" s="5" t="s">
        <v>7595</v>
      </c>
      <c r="B4600" s="5" t="s">
        <v>3590</v>
      </c>
      <c r="C4600" s="5" t="s">
        <v>849</v>
      </c>
      <c r="D4600" s="5" t="s">
        <v>3583</v>
      </c>
      <c r="E4600" s="5" t="s">
        <v>3584</v>
      </c>
      <c r="F4600" s="5" t="s">
        <v>853</v>
      </c>
      <c r="G4600" s="5" t="s">
        <v>3588</v>
      </c>
      <c r="H4600" s="51">
        <v>0</v>
      </c>
      <c r="I4600" s="22">
        <v>0</v>
      </c>
      <c r="J4600" s="22">
        <v>95.11</v>
      </c>
      <c r="K4600" s="22">
        <v>100.31</v>
      </c>
      <c r="L4600" s="47">
        <v>1000</v>
      </c>
      <c r="M4600" s="22">
        <v>0</v>
      </c>
      <c r="N4600" s="22">
        <v>0</v>
      </c>
    </row>
    <row r="4601" spans="1:14" x14ac:dyDescent="0.25">
      <c r="A4601" s="5" t="s">
        <v>7596</v>
      </c>
      <c r="B4601" s="5" t="s">
        <v>3590</v>
      </c>
      <c r="C4601" s="5" t="s">
        <v>849</v>
      </c>
      <c r="D4601" s="5" t="s">
        <v>3583</v>
      </c>
      <c r="E4601" s="5" t="s">
        <v>3584</v>
      </c>
      <c r="F4601" s="5" t="s">
        <v>853</v>
      </c>
      <c r="G4601" s="5" t="s">
        <v>3588</v>
      </c>
      <c r="H4601" s="51">
        <v>0</v>
      </c>
      <c r="I4601" s="22">
        <v>0</v>
      </c>
      <c r="J4601" s="22">
        <v>465.39</v>
      </c>
      <c r="K4601" s="22">
        <v>505.58</v>
      </c>
      <c r="L4601" s="47">
        <v>1000</v>
      </c>
      <c r="M4601" s="22">
        <v>0</v>
      </c>
      <c r="N4601" s="22">
        <v>0</v>
      </c>
    </row>
    <row r="4602" spans="1:14" x14ac:dyDescent="0.25">
      <c r="A4602" s="5" t="s">
        <v>7597</v>
      </c>
      <c r="B4602" s="5" t="s">
        <v>3590</v>
      </c>
      <c r="C4602" s="5" t="s">
        <v>849</v>
      </c>
      <c r="D4602" s="5" t="s">
        <v>3583</v>
      </c>
      <c r="E4602" s="5" t="s">
        <v>3584</v>
      </c>
      <c r="F4602" s="5" t="s">
        <v>853</v>
      </c>
      <c r="G4602" s="5" t="s">
        <v>3588</v>
      </c>
      <c r="H4602" s="51">
        <v>0</v>
      </c>
      <c r="I4602" s="22">
        <v>0</v>
      </c>
      <c r="J4602" s="22">
        <v>95.77</v>
      </c>
      <c r="K4602" s="22">
        <v>101.01</v>
      </c>
      <c r="L4602" s="47">
        <v>1000</v>
      </c>
      <c r="M4602" s="22">
        <v>0</v>
      </c>
      <c r="N4602" s="22">
        <v>0</v>
      </c>
    </row>
    <row r="4603" spans="1:14" x14ac:dyDescent="0.25">
      <c r="A4603" s="5" t="s">
        <v>7598</v>
      </c>
      <c r="B4603" s="5" t="s">
        <v>3590</v>
      </c>
      <c r="C4603" s="5" t="s">
        <v>849</v>
      </c>
      <c r="D4603" s="5" t="s">
        <v>3583</v>
      </c>
      <c r="E4603" s="5" t="s">
        <v>3584</v>
      </c>
      <c r="F4603" s="5" t="s">
        <v>853</v>
      </c>
      <c r="G4603" s="5" t="s">
        <v>3588</v>
      </c>
      <c r="H4603" s="51">
        <v>0</v>
      </c>
      <c r="I4603" s="22">
        <v>0</v>
      </c>
      <c r="J4603" s="22">
        <v>93.5</v>
      </c>
      <c r="K4603" s="22">
        <v>95.74</v>
      </c>
      <c r="L4603" s="47">
        <v>1000</v>
      </c>
      <c r="M4603" s="22">
        <v>0</v>
      </c>
      <c r="N4603" s="22">
        <v>0</v>
      </c>
    </row>
    <row r="4604" spans="1:14" x14ac:dyDescent="0.25">
      <c r="A4604" s="5" t="s">
        <v>7599</v>
      </c>
      <c r="B4604" s="5" t="s">
        <v>3590</v>
      </c>
      <c r="C4604" s="5" t="s">
        <v>849</v>
      </c>
      <c r="D4604" s="5" t="s">
        <v>3583</v>
      </c>
      <c r="E4604" s="5" t="s">
        <v>3584</v>
      </c>
      <c r="F4604" s="5" t="s">
        <v>853</v>
      </c>
      <c r="G4604" s="5" t="s">
        <v>3588</v>
      </c>
      <c r="H4604" s="51">
        <v>0</v>
      </c>
      <c r="I4604" s="22">
        <v>0</v>
      </c>
      <c r="J4604" s="22">
        <v>76.739999999999995</v>
      </c>
      <c r="K4604" s="22">
        <v>94.9</v>
      </c>
      <c r="L4604" s="47">
        <v>1000</v>
      </c>
      <c r="M4604" s="22">
        <v>0</v>
      </c>
      <c r="N4604" s="22">
        <v>0</v>
      </c>
    </row>
    <row r="4605" spans="1:14" x14ac:dyDescent="0.25">
      <c r="A4605" s="5" t="s">
        <v>7600</v>
      </c>
      <c r="B4605" s="5" t="s">
        <v>3590</v>
      </c>
      <c r="C4605" s="5" t="s">
        <v>849</v>
      </c>
      <c r="D4605" s="5" t="s">
        <v>3583</v>
      </c>
      <c r="E4605" s="5" t="s">
        <v>3584</v>
      </c>
      <c r="F4605" s="5" t="s">
        <v>853</v>
      </c>
      <c r="G4605" s="5" t="s">
        <v>3588</v>
      </c>
      <c r="H4605" s="51">
        <v>0</v>
      </c>
      <c r="I4605" s="22">
        <v>0</v>
      </c>
      <c r="J4605" s="22">
        <v>463.48</v>
      </c>
      <c r="K4605" s="22">
        <v>503.5</v>
      </c>
      <c r="L4605" s="47">
        <v>1000</v>
      </c>
      <c r="M4605" s="22">
        <v>0</v>
      </c>
      <c r="N4605" s="22">
        <v>0</v>
      </c>
    </row>
    <row r="4606" spans="1:14" x14ac:dyDescent="0.25">
      <c r="A4606" s="5" t="s">
        <v>7601</v>
      </c>
      <c r="B4606" s="5" t="s">
        <v>3590</v>
      </c>
      <c r="C4606" s="5" t="s">
        <v>849</v>
      </c>
      <c r="D4606" s="5" t="s">
        <v>3583</v>
      </c>
      <c r="E4606" s="5" t="s">
        <v>3584</v>
      </c>
      <c r="F4606" s="5" t="s">
        <v>853</v>
      </c>
      <c r="G4606" s="5" t="s">
        <v>3588</v>
      </c>
      <c r="H4606" s="51">
        <v>0</v>
      </c>
      <c r="I4606" s="22">
        <v>0</v>
      </c>
      <c r="J4606" s="22">
        <v>454.93</v>
      </c>
      <c r="K4606" s="22">
        <v>479.83</v>
      </c>
      <c r="L4606" s="47">
        <v>1000</v>
      </c>
      <c r="M4606" s="22">
        <v>0</v>
      </c>
      <c r="N4606" s="22">
        <v>0</v>
      </c>
    </row>
    <row r="4607" spans="1:14" hidden="1" x14ac:dyDescent="0.25">
      <c r="A4607" s="5" t="s">
        <v>7602</v>
      </c>
      <c r="B4607" s="5" t="s">
        <v>3586</v>
      </c>
      <c r="C4607" s="5" t="s">
        <v>849</v>
      </c>
      <c r="D4607" s="5" t="s">
        <v>3583</v>
      </c>
      <c r="E4607" s="5" t="s">
        <v>3584</v>
      </c>
      <c r="F4607" s="5" t="s">
        <v>851</v>
      </c>
      <c r="G4607" s="5" t="s">
        <v>3585</v>
      </c>
      <c r="H4607" s="51">
        <v>2200</v>
      </c>
      <c r="I4607" s="22">
        <v>9065.5499999999993</v>
      </c>
      <c r="J4607" s="22">
        <v>4120.7</v>
      </c>
      <c r="K4607" s="22">
        <v>4126.5</v>
      </c>
      <c r="L4607" s="47">
        <v>1000</v>
      </c>
      <c r="M4607" s="22">
        <v>9065.5499999999993</v>
      </c>
      <c r="N4607" s="22">
        <v>0</v>
      </c>
    </row>
    <row r="4608" spans="1:14" hidden="1" x14ac:dyDescent="0.25">
      <c r="A4608" s="5" t="s">
        <v>7602</v>
      </c>
      <c r="B4608" s="5" t="s">
        <v>3592</v>
      </c>
      <c r="C4608" s="5" t="s">
        <v>849</v>
      </c>
      <c r="D4608" s="5" t="s">
        <v>3583</v>
      </c>
      <c r="E4608" s="5" t="s">
        <v>3584</v>
      </c>
      <c r="F4608" s="5" t="s">
        <v>851</v>
      </c>
      <c r="G4608" s="5" t="s">
        <v>3585</v>
      </c>
      <c r="H4608" s="51">
        <v>275</v>
      </c>
      <c r="I4608" s="22">
        <v>1172.0899999999999</v>
      </c>
      <c r="J4608" s="22">
        <v>4262.1499999999996</v>
      </c>
      <c r="K4608" s="22">
        <v>4203.13</v>
      </c>
      <c r="L4608" s="47">
        <v>1000</v>
      </c>
      <c r="M4608" s="22">
        <v>1172.0899999999999</v>
      </c>
      <c r="N4608" s="22">
        <v>0</v>
      </c>
    </row>
    <row r="4609" spans="1:14" hidden="1" x14ac:dyDescent="0.25">
      <c r="A4609" s="5" t="s">
        <v>7603</v>
      </c>
      <c r="B4609" s="5" t="s">
        <v>3586</v>
      </c>
      <c r="C4609" s="5" t="s">
        <v>849</v>
      </c>
      <c r="D4609" s="5" t="s">
        <v>3583</v>
      </c>
      <c r="E4609" s="5" t="s">
        <v>3584</v>
      </c>
      <c r="F4609" s="5" t="s">
        <v>851</v>
      </c>
      <c r="G4609" s="5" t="s">
        <v>3585</v>
      </c>
      <c r="H4609" s="51">
        <v>48175</v>
      </c>
      <c r="I4609" s="22">
        <v>127439.79</v>
      </c>
      <c r="J4609" s="22">
        <v>2645.35</v>
      </c>
      <c r="K4609" s="22">
        <v>2670.25</v>
      </c>
      <c r="L4609" s="47">
        <v>1000</v>
      </c>
      <c r="M4609" s="22">
        <v>127439.79</v>
      </c>
      <c r="N4609" s="22">
        <v>0</v>
      </c>
    </row>
    <row r="4610" spans="1:14" hidden="1" x14ac:dyDescent="0.25">
      <c r="A4610" s="5" t="s">
        <v>7603</v>
      </c>
      <c r="B4610" s="5" t="s">
        <v>3592</v>
      </c>
      <c r="C4610" s="5" t="s">
        <v>849</v>
      </c>
      <c r="D4610" s="5" t="s">
        <v>3583</v>
      </c>
      <c r="E4610" s="5" t="s">
        <v>3584</v>
      </c>
      <c r="F4610" s="5" t="s">
        <v>851</v>
      </c>
      <c r="G4610" s="5" t="s">
        <v>3585</v>
      </c>
      <c r="H4610" s="51">
        <v>1560</v>
      </c>
      <c r="I4610" s="22">
        <v>4391.01</v>
      </c>
      <c r="J4610" s="22">
        <v>2814.75</v>
      </c>
      <c r="K4610" s="22">
        <v>2795.62</v>
      </c>
      <c r="L4610" s="47">
        <v>1000</v>
      </c>
      <c r="M4610" s="22">
        <v>4391.01</v>
      </c>
      <c r="N4610" s="22">
        <v>0</v>
      </c>
    </row>
    <row r="4611" spans="1:14" hidden="1" x14ac:dyDescent="0.25">
      <c r="A4611" s="5" t="s">
        <v>7604</v>
      </c>
      <c r="B4611" s="5" t="s">
        <v>3586</v>
      </c>
      <c r="C4611" s="5" t="s">
        <v>849</v>
      </c>
      <c r="D4611" s="5" t="s">
        <v>3583</v>
      </c>
      <c r="E4611" s="5" t="s">
        <v>3584</v>
      </c>
      <c r="F4611" s="5" t="s">
        <v>853</v>
      </c>
      <c r="G4611" s="5" t="s">
        <v>3588</v>
      </c>
      <c r="H4611" s="51">
        <v>0</v>
      </c>
      <c r="I4611" s="22">
        <v>0</v>
      </c>
      <c r="J4611" s="22">
        <v>296.32</v>
      </c>
      <c r="K4611" s="22">
        <v>312.54000000000002</v>
      </c>
      <c r="L4611" s="47">
        <v>1000</v>
      </c>
      <c r="M4611" s="22">
        <v>0</v>
      </c>
      <c r="N4611" s="22">
        <v>0</v>
      </c>
    </row>
    <row r="4612" spans="1:14" hidden="1" x14ac:dyDescent="0.25">
      <c r="A4612" s="5" t="s">
        <v>7605</v>
      </c>
      <c r="B4612" s="5" t="s">
        <v>3586</v>
      </c>
      <c r="C4612" s="5" t="s">
        <v>849</v>
      </c>
      <c r="D4612" s="5" t="s">
        <v>3583</v>
      </c>
      <c r="E4612" s="5" t="s">
        <v>3584</v>
      </c>
      <c r="F4612" s="5" t="s">
        <v>853</v>
      </c>
      <c r="G4612" s="5" t="s">
        <v>3588</v>
      </c>
      <c r="H4612" s="51">
        <v>0</v>
      </c>
      <c r="I4612" s="22">
        <v>0</v>
      </c>
      <c r="J4612" s="22">
        <v>100.52</v>
      </c>
      <c r="K4612" s="22">
        <v>102.93</v>
      </c>
      <c r="L4612" s="47">
        <v>1000</v>
      </c>
      <c r="M4612" s="22">
        <v>0</v>
      </c>
      <c r="N4612" s="22">
        <v>0</v>
      </c>
    </row>
    <row r="4613" spans="1:14" hidden="1" x14ac:dyDescent="0.25">
      <c r="A4613" s="5" t="s">
        <v>7606</v>
      </c>
      <c r="B4613" s="5" t="s">
        <v>3586</v>
      </c>
      <c r="C4613" s="5" t="s">
        <v>849</v>
      </c>
      <c r="D4613" s="5" t="s">
        <v>3583</v>
      </c>
      <c r="E4613" s="5" t="s">
        <v>3584</v>
      </c>
      <c r="F4613" s="5" t="s">
        <v>853</v>
      </c>
      <c r="G4613" s="5" t="s">
        <v>3603</v>
      </c>
      <c r="H4613" s="51">
        <v>0</v>
      </c>
      <c r="I4613" s="22">
        <v>0</v>
      </c>
      <c r="J4613" s="22">
        <v>0</v>
      </c>
      <c r="K4613" s="22">
        <v>1500.54</v>
      </c>
      <c r="L4613" s="47">
        <v>1000</v>
      </c>
      <c r="M4613" s="22">
        <v>0</v>
      </c>
      <c r="N4613" s="22">
        <v>0</v>
      </c>
    </row>
    <row r="4614" spans="1:14" x14ac:dyDescent="0.25">
      <c r="A4614" s="5" t="s">
        <v>7607</v>
      </c>
      <c r="B4614" s="5" t="s">
        <v>3590</v>
      </c>
      <c r="C4614" s="5" t="s">
        <v>849</v>
      </c>
      <c r="D4614" s="5" t="s">
        <v>3583</v>
      </c>
      <c r="E4614" s="5" t="s">
        <v>3584</v>
      </c>
      <c r="F4614" s="5" t="s">
        <v>853</v>
      </c>
      <c r="G4614" s="5" t="s">
        <v>3603</v>
      </c>
      <c r="H4614" s="51">
        <v>0</v>
      </c>
      <c r="I4614" s="22">
        <v>0</v>
      </c>
      <c r="J4614" s="22">
        <v>0</v>
      </c>
      <c r="K4614" s="22">
        <v>6158.57</v>
      </c>
      <c r="L4614" s="47">
        <v>1000</v>
      </c>
      <c r="M4614" s="22">
        <v>0</v>
      </c>
      <c r="N4614" s="22">
        <v>0</v>
      </c>
    </row>
    <row r="4615" spans="1:14" hidden="1" x14ac:dyDescent="0.25">
      <c r="A4615" s="5" t="s">
        <v>7608</v>
      </c>
      <c r="B4615" s="5" t="s">
        <v>3582</v>
      </c>
      <c r="C4615" s="5" t="s">
        <v>849</v>
      </c>
      <c r="D4615" s="5" t="s">
        <v>3583</v>
      </c>
      <c r="E4615" s="5" t="s">
        <v>3584</v>
      </c>
      <c r="F4615" s="5" t="s">
        <v>853</v>
      </c>
      <c r="G4615" s="5" t="s">
        <v>3603</v>
      </c>
      <c r="H4615" s="51">
        <v>0</v>
      </c>
      <c r="I4615" s="22">
        <v>0</v>
      </c>
      <c r="J4615" s="22">
        <v>0</v>
      </c>
      <c r="K4615" s="22">
        <v>359.94</v>
      </c>
      <c r="L4615" s="47">
        <v>1000</v>
      </c>
      <c r="M4615" s="22">
        <v>0</v>
      </c>
      <c r="N4615" s="22">
        <v>0</v>
      </c>
    </row>
    <row r="4616" spans="1:14" hidden="1" x14ac:dyDescent="0.25">
      <c r="A4616" s="5" t="s">
        <v>7609</v>
      </c>
      <c r="B4616" s="5" t="s">
        <v>3582</v>
      </c>
      <c r="C4616" s="5" t="s">
        <v>849</v>
      </c>
      <c r="D4616" s="5" t="s">
        <v>3583</v>
      </c>
      <c r="E4616" s="5" t="s">
        <v>3584</v>
      </c>
      <c r="F4616" s="5" t="s">
        <v>853</v>
      </c>
      <c r="G4616" s="5" t="s">
        <v>3588</v>
      </c>
      <c r="H4616" s="51">
        <v>0</v>
      </c>
      <c r="I4616" s="22">
        <v>0</v>
      </c>
      <c r="J4616" s="22">
        <v>117.84</v>
      </c>
      <c r="K4616" s="22">
        <v>124.29</v>
      </c>
      <c r="L4616" s="47">
        <v>1000</v>
      </c>
      <c r="M4616" s="22">
        <v>0</v>
      </c>
      <c r="N4616" s="22">
        <v>0</v>
      </c>
    </row>
    <row r="4617" spans="1:14" hidden="1" x14ac:dyDescent="0.25">
      <c r="A4617" s="5" t="s">
        <v>7610</v>
      </c>
      <c r="B4617" s="5" t="s">
        <v>3582</v>
      </c>
      <c r="C4617" s="5" t="s">
        <v>849</v>
      </c>
      <c r="D4617" s="5" t="s">
        <v>3583</v>
      </c>
      <c r="E4617" s="5" t="s">
        <v>3584</v>
      </c>
      <c r="F4617" s="5" t="s">
        <v>853</v>
      </c>
      <c r="G4617" s="5" t="s">
        <v>3603</v>
      </c>
      <c r="H4617" s="51">
        <v>0</v>
      </c>
      <c r="I4617" s="22">
        <v>0</v>
      </c>
      <c r="J4617" s="22">
        <v>0</v>
      </c>
      <c r="K4617" s="22">
        <v>518.26</v>
      </c>
      <c r="L4617" s="47">
        <v>1000</v>
      </c>
      <c r="M4617" s="22">
        <v>0</v>
      </c>
      <c r="N4617" s="22">
        <v>0</v>
      </c>
    </row>
    <row r="4618" spans="1:14" hidden="1" x14ac:dyDescent="0.25">
      <c r="A4618" s="5" t="s">
        <v>7611</v>
      </c>
      <c r="B4618" s="5" t="s">
        <v>3582</v>
      </c>
      <c r="C4618" s="5" t="s">
        <v>849</v>
      </c>
      <c r="D4618" s="5" t="s">
        <v>3583</v>
      </c>
      <c r="E4618" s="5" t="s">
        <v>3584</v>
      </c>
      <c r="F4618" s="5" t="s">
        <v>853</v>
      </c>
      <c r="G4618" s="5" t="s">
        <v>3588</v>
      </c>
      <c r="H4618" s="51">
        <v>0</v>
      </c>
      <c r="I4618" s="22">
        <v>0</v>
      </c>
      <c r="J4618" s="22">
        <v>18.05</v>
      </c>
      <c r="K4618" s="22">
        <v>124.07</v>
      </c>
      <c r="L4618" s="47">
        <v>1000</v>
      </c>
      <c r="M4618" s="22">
        <v>0</v>
      </c>
      <c r="N4618" s="22">
        <v>0</v>
      </c>
    </row>
    <row r="4619" spans="1:14" hidden="1" x14ac:dyDescent="0.25">
      <c r="A4619" s="5" t="s">
        <v>7611</v>
      </c>
      <c r="B4619" s="5" t="s">
        <v>3586</v>
      </c>
      <c r="C4619" s="5" t="s">
        <v>849</v>
      </c>
      <c r="D4619" s="5" t="s">
        <v>3583</v>
      </c>
      <c r="E4619" s="5" t="s">
        <v>3584</v>
      </c>
      <c r="F4619" s="5" t="s">
        <v>853</v>
      </c>
      <c r="G4619" s="5" t="s">
        <v>3588</v>
      </c>
      <c r="H4619" s="51">
        <v>0</v>
      </c>
      <c r="I4619" s="22">
        <v>0</v>
      </c>
      <c r="J4619" s="22">
        <v>120.85</v>
      </c>
      <c r="K4619" s="22">
        <v>127.47</v>
      </c>
      <c r="L4619" s="47">
        <v>1000</v>
      </c>
      <c r="M4619" s="22">
        <v>0</v>
      </c>
      <c r="N4619" s="22">
        <v>0</v>
      </c>
    </row>
    <row r="4620" spans="1:14" hidden="1" x14ac:dyDescent="0.25">
      <c r="A4620" s="5" t="s">
        <v>7612</v>
      </c>
      <c r="B4620" s="5" t="s">
        <v>3586</v>
      </c>
      <c r="C4620" s="5" t="s">
        <v>849</v>
      </c>
      <c r="D4620" s="5" t="s">
        <v>3583</v>
      </c>
      <c r="E4620" s="5" t="s">
        <v>3584</v>
      </c>
      <c r="F4620" s="5" t="s">
        <v>853</v>
      </c>
      <c r="G4620" s="5" t="s">
        <v>3603</v>
      </c>
      <c r="H4620" s="51">
        <v>0</v>
      </c>
      <c r="I4620" s="22">
        <v>0</v>
      </c>
      <c r="J4620" s="22">
        <v>0</v>
      </c>
      <c r="K4620" s="22">
        <v>487.87</v>
      </c>
      <c r="L4620" s="47">
        <v>1000</v>
      </c>
      <c r="M4620" s="22">
        <v>0</v>
      </c>
      <c r="N4620" s="22">
        <v>0</v>
      </c>
    </row>
    <row r="4621" spans="1:14" hidden="1" x14ac:dyDescent="0.25">
      <c r="A4621" s="5" t="s">
        <v>7613</v>
      </c>
      <c r="B4621" s="5" t="s">
        <v>3582</v>
      </c>
      <c r="C4621" s="5" t="s">
        <v>849</v>
      </c>
      <c r="D4621" s="5" t="s">
        <v>3583</v>
      </c>
      <c r="E4621" s="5" t="s">
        <v>3584</v>
      </c>
      <c r="F4621" s="5" t="s">
        <v>853</v>
      </c>
      <c r="G4621" s="5" t="s">
        <v>3603</v>
      </c>
      <c r="H4621" s="51">
        <v>0</v>
      </c>
      <c r="I4621" s="22">
        <v>0</v>
      </c>
      <c r="J4621" s="22">
        <v>0</v>
      </c>
      <c r="K4621" s="22">
        <v>529.04</v>
      </c>
      <c r="L4621" s="47">
        <v>1000</v>
      </c>
      <c r="M4621" s="22">
        <v>0</v>
      </c>
      <c r="N4621" s="22">
        <v>0</v>
      </c>
    </row>
    <row r="4622" spans="1:14" x14ac:dyDescent="0.25">
      <c r="A4622" s="5" t="s">
        <v>7614</v>
      </c>
      <c r="B4622" s="5" t="s">
        <v>3590</v>
      </c>
      <c r="C4622" s="5" t="s">
        <v>849</v>
      </c>
      <c r="D4622" s="5" t="s">
        <v>3583</v>
      </c>
      <c r="E4622" s="5" t="s">
        <v>3584</v>
      </c>
      <c r="F4622" s="5" t="s">
        <v>853</v>
      </c>
      <c r="G4622" s="5" t="s">
        <v>3588</v>
      </c>
      <c r="H4622" s="51">
        <v>0</v>
      </c>
      <c r="I4622" s="22">
        <v>0</v>
      </c>
      <c r="J4622" s="22">
        <v>0</v>
      </c>
      <c r="K4622" s="22">
        <v>291.32</v>
      </c>
      <c r="L4622" s="47">
        <v>1000</v>
      </c>
      <c r="M4622" s="22">
        <v>0</v>
      </c>
      <c r="N4622" s="22">
        <v>0</v>
      </c>
    </row>
    <row r="4623" spans="1:14" hidden="1" x14ac:dyDescent="0.25">
      <c r="A4623" s="5" t="s">
        <v>7615</v>
      </c>
      <c r="B4623" s="5" t="s">
        <v>3582</v>
      </c>
      <c r="C4623" s="5" t="s">
        <v>849</v>
      </c>
      <c r="D4623" s="5" t="s">
        <v>3583</v>
      </c>
      <c r="E4623" s="5" t="s">
        <v>3584</v>
      </c>
      <c r="F4623" s="5" t="s">
        <v>853</v>
      </c>
      <c r="G4623" s="5" t="s">
        <v>3603</v>
      </c>
      <c r="H4623" s="51">
        <v>0</v>
      </c>
      <c r="I4623" s="22">
        <v>0</v>
      </c>
      <c r="J4623" s="22">
        <v>0</v>
      </c>
      <c r="K4623" s="22">
        <v>760.74</v>
      </c>
      <c r="L4623" s="47">
        <v>1000</v>
      </c>
      <c r="M4623" s="22">
        <v>0</v>
      </c>
      <c r="N4623" s="22">
        <v>0</v>
      </c>
    </row>
    <row r="4624" spans="1:14" hidden="1" x14ac:dyDescent="0.25">
      <c r="A4624" s="5" t="s">
        <v>7616</v>
      </c>
      <c r="B4624" s="5" t="s">
        <v>3582</v>
      </c>
      <c r="C4624" s="5" t="s">
        <v>849</v>
      </c>
      <c r="D4624" s="5" t="s">
        <v>3583</v>
      </c>
      <c r="E4624" s="5" t="s">
        <v>3584</v>
      </c>
      <c r="F4624" s="5" t="s">
        <v>853</v>
      </c>
      <c r="G4624" s="5" t="s">
        <v>3603</v>
      </c>
      <c r="H4624" s="51">
        <v>0</v>
      </c>
      <c r="I4624" s="22">
        <v>0</v>
      </c>
      <c r="J4624" s="22">
        <v>0</v>
      </c>
      <c r="K4624" s="22">
        <v>443.77</v>
      </c>
      <c r="L4624" s="47">
        <v>1000</v>
      </c>
      <c r="M4624" s="22">
        <v>0</v>
      </c>
      <c r="N4624" s="22">
        <v>0</v>
      </c>
    </row>
    <row r="4625" spans="1:14" hidden="1" x14ac:dyDescent="0.25">
      <c r="A4625" s="5" t="s">
        <v>7617</v>
      </c>
      <c r="B4625" s="5" t="s">
        <v>3586</v>
      </c>
      <c r="C4625" s="5" t="s">
        <v>849</v>
      </c>
      <c r="D4625" s="5" t="s">
        <v>3583</v>
      </c>
      <c r="E4625" s="5" t="s">
        <v>3584</v>
      </c>
      <c r="F4625" s="5" t="s">
        <v>853</v>
      </c>
      <c r="G4625" s="5" t="s">
        <v>3603</v>
      </c>
      <c r="H4625" s="51">
        <v>0</v>
      </c>
      <c r="I4625" s="22">
        <v>0</v>
      </c>
      <c r="J4625" s="22">
        <v>3681.21</v>
      </c>
      <c r="K4625" s="22">
        <v>5577.17</v>
      </c>
      <c r="L4625" s="47">
        <v>1000</v>
      </c>
      <c r="M4625" s="22">
        <v>0</v>
      </c>
      <c r="N4625" s="22">
        <v>0</v>
      </c>
    </row>
    <row r="4626" spans="1:14" hidden="1" x14ac:dyDescent="0.25">
      <c r="A4626" s="5" t="s">
        <v>7618</v>
      </c>
      <c r="B4626" s="5" t="s">
        <v>3586</v>
      </c>
      <c r="C4626" s="5" t="s">
        <v>849</v>
      </c>
      <c r="D4626" s="5" t="s">
        <v>3583</v>
      </c>
      <c r="E4626" s="5" t="s">
        <v>3584</v>
      </c>
      <c r="F4626" s="5" t="s">
        <v>853</v>
      </c>
      <c r="G4626" s="5" t="s">
        <v>3603</v>
      </c>
      <c r="H4626" s="51">
        <v>0</v>
      </c>
      <c r="I4626" s="22">
        <v>0</v>
      </c>
      <c r="J4626" s="22">
        <v>0</v>
      </c>
      <c r="K4626" s="22">
        <v>652.54999999999995</v>
      </c>
      <c r="L4626" s="47">
        <v>1000</v>
      </c>
      <c r="M4626" s="22">
        <v>0</v>
      </c>
      <c r="N4626" s="22">
        <v>0</v>
      </c>
    </row>
    <row r="4627" spans="1:14" hidden="1" x14ac:dyDescent="0.25">
      <c r="A4627" s="5" t="s">
        <v>7619</v>
      </c>
      <c r="B4627" s="5" t="s">
        <v>3586</v>
      </c>
      <c r="C4627" s="5" t="s">
        <v>849</v>
      </c>
      <c r="D4627" s="5" t="s">
        <v>3583</v>
      </c>
      <c r="E4627" s="5" t="s">
        <v>3584</v>
      </c>
      <c r="F4627" s="5" t="s">
        <v>853</v>
      </c>
      <c r="G4627" s="5" t="s">
        <v>3603</v>
      </c>
      <c r="H4627" s="51">
        <v>0</v>
      </c>
      <c r="I4627" s="22">
        <v>0</v>
      </c>
      <c r="J4627" s="22">
        <v>0</v>
      </c>
      <c r="K4627" s="22">
        <v>3431.63</v>
      </c>
      <c r="L4627" s="47">
        <v>1000</v>
      </c>
      <c r="M4627" s="22">
        <v>0</v>
      </c>
      <c r="N4627" s="22">
        <v>0</v>
      </c>
    </row>
    <row r="4628" spans="1:14" hidden="1" x14ac:dyDescent="0.25">
      <c r="A4628" s="5" t="s">
        <v>7620</v>
      </c>
      <c r="B4628" s="5" t="s">
        <v>3592</v>
      </c>
      <c r="C4628" s="5" t="s">
        <v>849</v>
      </c>
      <c r="D4628" s="5" t="s">
        <v>3583</v>
      </c>
      <c r="E4628" s="5" t="s">
        <v>3584</v>
      </c>
      <c r="F4628" s="5" t="s">
        <v>853</v>
      </c>
      <c r="G4628" s="5" t="s">
        <v>3588</v>
      </c>
      <c r="H4628" s="51">
        <v>0</v>
      </c>
      <c r="I4628" s="22">
        <v>0</v>
      </c>
      <c r="J4628" s="22">
        <v>57.94</v>
      </c>
      <c r="K4628" s="22">
        <v>62.95</v>
      </c>
      <c r="L4628" s="47">
        <v>1000</v>
      </c>
      <c r="M4628" s="22">
        <v>0</v>
      </c>
      <c r="N4628" s="22">
        <v>0</v>
      </c>
    </row>
    <row r="4629" spans="1:14" hidden="1" x14ac:dyDescent="0.25">
      <c r="A4629" s="5" t="s">
        <v>7621</v>
      </c>
      <c r="B4629" s="5" t="s">
        <v>3592</v>
      </c>
      <c r="C4629" s="5" t="s">
        <v>849</v>
      </c>
      <c r="D4629" s="5" t="s">
        <v>3583</v>
      </c>
      <c r="E4629" s="5" t="s">
        <v>3584</v>
      </c>
      <c r="F4629" s="5" t="s">
        <v>853</v>
      </c>
      <c r="G4629" s="5" t="s">
        <v>3588</v>
      </c>
      <c r="H4629" s="51">
        <v>0</v>
      </c>
      <c r="I4629" s="22">
        <v>0</v>
      </c>
      <c r="J4629" s="22">
        <v>57.83</v>
      </c>
      <c r="K4629" s="22">
        <v>62.82</v>
      </c>
      <c r="L4629" s="47">
        <v>1000</v>
      </c>
      <c r="M4629" s="22">
        <v>0</v>
      </c>
      <c r="N4629" s="22">
        <v>0</v>
      </c>
    </row>
    <row r="4630" spans="1:14" hidden="1" x14ac:dyDescent="0.25">
      <c r="A4630" s="5" t="s">
        <v>7622</v>
      </c>
      <c r="B4630" s="5" t="s">
        <v>3586</v>
      </c>
      <c r="C4630" s="5" t="s">
        <v>849</v>
      </c>
      <c r="D4630" s="5" t="s">
        <v>3583</v>
      </c>
      <c r="E4630" s="5" t="s">
        <v>3584</v>
      </c>
      <c r="F4630" s="5" t="s">
        <v>853</v>
      </c>
      <c r="G4630" s="5" t="s">
        <v>3603</v>
      </c>
      <c r="H4630" s="51">
        <v>0</v>
      </c>
      <c r="I4630" s="22">
        <v>0</v>
      </c>
      <c r="J4630" s="22">
        <v>0</v>
      </c>
      <c r="K4630" s="22">
        <v>1433.41</v>
      </c>
      <c r="L4630" s="47">
        <v>1000</v>
      </c>
      <c r="M4630" s="22">
        <v>0</v>
      </c>
      <c r="N4630" s="22">
        <v>0</v>
      </c>
    </row>
    <row r="4631" spans="1:14" hidden="1" x14ac:dyDescent="0.25">
      <c r="A4631" s="5" t="s">
        <v>7622</v>
      </c>
      <c r="B4631" s="5" t="s">
        <v>3592</v>
      </c>
      <c r="C4631" s="5" t="s">
        <v>849</v>
      </c>
      <c r="D4631" s="5" t="s">
        <v>3583</v>
      </c>
      <c r="E4631" s="5" t="s">
        <v>3584</v>
      </c>
      <c r="F4631" s="5" t="s">
        <v>853</v>
      </c>
      <c r="G4631" s="5" t="s">
        <v>3603</v>
      </c>
      <c r="H4631" s="51">
        <v>0</v>
      </c>
      <c r="I4631" s="22">
        <v>0</v>
      </c>
      <c r="J4631" s="22">
        <v>0</v>
      </c>
      <c r="K4631" s="22">
        <v>1375.77</v>
      </c>
      <c r="L4631" s="47">
        <v>1000</v>
      </c>
      <c r="M4631" s="22">
        <v>0</v>
      </c>
      <c r="N4631" s="22">
        <v>0</v>
      </c>
    </row>
    <row r="4632" spans="1:14" hidden="1" x14ac:dyDescent="0.25">
      <c r="A4632" s="5" t="s">
        <v>7623</v>
      </c>
      <c r="B4632" s="5" t="s">
        <v>3592</v>
      </c>
      <c r="C4632" s="5" t="s">
        <v>849</v>
      </c>
      <c r="D4632" s="5" t="s">
        <v>3583</v>
      </c>
      <c r="E4632" s="5" t="s">
        <v>3584</v>
      </c>
      <c r="F4632" s="5" t="s">
        <v>853</v>
      </c>
      <c r="G4632" s="5" t="s">
        <v>3603</v>
      </c>
      <c r="H4632" s="51">
        <v>0</v>
      </c>
      <c r="I4632" s="22">
        <v>0</v>
      </c>
      <c r="J4632" s="22">
        <v>0</v>
      </c>
      <c r="K4632" s="22">
        <v>1351.07</v>
      </c>
      <c r="L4632" s="47">
        <v>1000</v>
      </c>
      <c r="M4632" s="22">
        <v>0</v>
      </c>
      <c r="N4632" s="22">
        <v>0</v>
      </c>
    </row>
    <row r="4633" spans="1:14" hidden="1" x14ac:dyDescent="0.25">
      <c r="A4633" s="5" t="s">
        <v>7624</v>
      </c>
      <c r="B4633" s="5" t="s">
        <v>3592</v>
      </c>
      <c r="C4633" s="5" t="s">
        <v>849</v>
      </c>
      <c r="D4633" s="5" t="s">
        <v>3583</v>
      </c>
      <c r="E4633" s="5" t="s">
        <v>3584</v>
      </c>
      <c r="F4633" s="5" t="s">
        <v>853</v>
      </c>
      <c r="G4633" s="5" t="s">
        <v>3603</v>
      </c>
      <c r="H4633" s="51">
        <v>0</v>
      </c>
      <c r="I4633" s="22">
        <v>0</v>
      </c>
      <c r="J4633" s="22">
        <v>0</v>
      </c>
      <c r="K4633" s="22">
        <v>1346.81</v>
      </c>
      <c r="L4633" s="47">
        <v>1000</v>
      </c>
      <c r="M4633" s="22">
        <v>0</v>
      </c>
      <c r="N4633" s="22">
        <v>0</v>
      </c>
    </row>
    <row r="4634" spans="1:14" hidden="1" x14ac:dyDescent="0.25">
      <c r="A4634" s="5" t="s">
        <v>7625</v>
      </c>
      <c r="B4634" s="5" t="s">
        <v>3582</v>
      </c>
      <c r="C4634" s="5" t="s">
        <v>849</v>
      </c>
      <c r="D4634" s="5" t="s">
        <v>3583</v>
      </c>
      <c r="E4634" s="5" t="s">
        <v>3584</v>
      </c>
      <c r="F4634" s="5" t="s">
        <v>853</v>
      </c>
      <c r="G4634" s="5" t="s">
        <v>3603</v>
      </c>
      <c r="H4634" s="51">
        <v>0</v>
      </c>
      <c r="I4634" s="22">
        <v>0</v>
      </c>
      <c r="J4634" s="22">
        <v>0</v>
      </c>
      <c r="K4634" s="22">
        <v>511.83</v>
      </c>
      <c r="L4634" s="47">
        <v>1000</v>
      </c>
      <c r="M4634" s="22">
        <v>0</v>
      </c>
      <c r="N4634" s="22">
        <v>0</v>
      </c>
    </row>
    <row r="4635" spans="1:14" hidden="1" x14ac:dyDescent="0.25">
      <c r="A4635" s="5" t="s">
        <v>7625</v>
      </c>
      <c r="B4635" s="5" t="s">
        <v>3586</v>
      </c>
      <c r="C4635" s="5" t="s">
        <v>849</v>
      </c>
      <c r="D4635" s="5" t="s">
        <v>3583</v>
      </c>
      <c r="E4635" s="5" t="s">
        <v>3584</v>
      </c>
      <c r="F4635" s="5" t="s">
        <v>853</v>
      </c>
      <c r="G4635" s="5" t="s">
        <v>3603</v>
      </c>
      <c r="H4635" s="51">
        <v>0</v>
      </c>
      <c r="I4635" s="22">
        <v>0</v>
      </c>
      <c r="J4635" s="22">
        <v>0</v>
      </c>
      <c r="K4635" s="22">
        <v>491.97</v>
      </c>
      <c r="L4635" s="47">
        <v>1000</v>
      </c>
      <c r="M4635" s="22">
        <v>0</v>
      </c>
      <c r="N4635" s="22">
        <v>0</v>
      </c>
    </row>
    <row r="4636" spans="1:14" hidden="1" x14ac:dyDescent="0.25">
      <c r="A4636" s="5" t="s">
        <v>7626</v>
      </c>
      <c r="B4636" s="5" t="s">
        <v>3582</v>
      </c>
      <c r="C4636" s="5" t="s">
        <v>849</v>
      </c>
      <c r="D4636" s="5" t="s">
        <v>3583</v>
      </c>
      <c r="E4636" s="5" t="s">
        <v>3584</v>
      </c>
      <c r="F4636" s="5" t="s">
        <v>853</v>
      </c>
      <c r="G4636" s="5" t="s">
        <v>3585</v>
      </c>
      <c r="H4636" s="51">
        <v>0</v>
      </c>
      <c r="I4636" s="22">
        <v>0</v>
      </c>
      <c r="J4636" s="22">
        <v>3430.18</v>
      </c>
      <c r="K4636" s="22">
        <v>3617.88</v>
      </c>
      <c r="L4636" s="47">
        <v>1000</v>
      </c>
      <c r="M4636" s="22">
        <v>0</v>
      </c>
      <c r="N4636" s="22">
        <v>0</v>
      </c>
    </row>
    <row r="4637" spans="1:14" hidden="1" x14ac:dyDescent="0.25">
      <c r="A4637" s="5" t="s">
        <v>7626</v>
      </c>
      <c r="B4637" s="5" t="s">
        <v>3586</v>
      </c>
      <c r="C4637" s="5" t="s">
        <v>849</v>
      </c>
      <c r="D4637" s="5" t="s">
        <v>3583</v>
      </c>
      <c r="E4637" s="5" t="s">
        <v>3584</v>
      </c>
      <c r="F4637" s="5" t="s">
        <v>851</v>
      </c>
      <c r="G4637" s="5" t="s">
        <v>3585</v>
      </c>
      <c r="H4637" s="51">
        <v>15645</v>
      </c>
      <c r="I4637" s="22">
        <v>53195.98</v>
      </c>
      <c r="J4637" s="22">
        <v>3400.19</v>
      </c>
      <c r="K4637" s="22">
        <v>3343.44</v>
      </c>
      <c r="L4637" s="47">
        <v>1000</v>
      </c>
      <c r="M4637" s="22">
        <v>53195.98</v>
      </c>
      <c r="N4637" s="22">
        <v>0</v>
      </c>
    </row>
    <row r="4638" spans="1:14" hidden="1" x14ac:dyDescent="0.25">
      <c r="A4638" s="5" t="s">
        <v>7627</v>
      </c>
      <c r="B4638" s="5" t="s">
        <v>3582</v>
      </c>
      <c r="C4638" s="5" t="s">
        <v>849</v>
      </c>
      <c r="D4638" s="5" t="s">
        <v>3583</v>
      </c>
      <c r="E4638" s="5" t="s">
        <v>3584</v>
      </c>
      <c r="F4638" s="5" t="s">
        <v>851</v>
      </c>
      <c r="G4638" s="5" t="s">
        <v>3585</v>
      </c>
      <c r="H4638" s="51">
        <v>16950</v>
      </c>
      <c r="I4638" s="22">
        <v>47818.9</v>
      </c>
      <c r="J4638" s="22">
        <v>2821.17</v>
      </c>
      <c r="K4638" s="22">
        <v>2779.84</v>
      </c>
      <c r="L4638" s="47">
        <v>1000</v>
      </c>
      <c r="M4638" s="22">
        <v>47818.9</v>
      </c>
      <c r="N4638" s="22">
        <v>0</v>
      </c>
    </row>
    <row r="4639" spans="1:14" hidden="1" x14ac:dyDescent="0.25">
      <c r="A4639" s="5" t="s">
        <v>7627</v>
      </c>
      <c r="B4639" s="5" t="s">
        <v>3586</v>
      </c>
      <c r="C4639" s="5" t="s">
        <v>849</v>
      </c>
      <c r="D4639" s="5" t="s">
        <v>3583</v>
      </c>
      <c r="E4639" s="5" t="s">
        <v>3584</v>
      </c>
      <c r="F4639" s="5" t="s">
        <v>853</v>
      </c>
      <c r="G4639" s="5" t="s">
        <v>3585</v>
      </c>
      <c r="H4639" s="51">
        <v>0</v>
      </c>
      <c r="I4639" s="22">
        <v>0</v>
      </c>
      <c r="J4639" s="22">
        <v>2643.26</v>
      </c>
      <c r="K4639" s="22">
        <v>2665.99</v>
      </c>
      <c r="L4639" s="47">
        <v>1000</v>
      </c>
      <c r="M4639" s="22">
        <v>0</v>
      </c>
      <c r="N4639" s="22">
        <v>0</v>
      </c>
    </row>
    <row r="4640" spans="1:14" hidden="1" x14ac:dyDescent="0.25">
      <c r="A4640" s="5" t="s">
        <v>7628</v>
      </c>
      <c r="B4640" s="5" t="s">
        <v>3582</v>
      </c>
      <c r="C4640" s="5" t="s">
        <v>849</v>
      </c>
      <c r="D4640" s="5" t="s">
        <v>3583</v>
      </c>
      <c r="E4640" s="5" t="s">
        <v>3584</v>
      </c>
      <c r="F4640" s="5" t="s">
        <v>853</v>
      </c>
      <c r="G4640" s="5" t="s">
        <v>3603</v>
      </c>
      <c r="H4640" s="51">
        <v>0</v>
      </c>
      <c r="I4640" s="22">
        <v>0</v>
      </c>
      <c r="J4640" s="22">
        <v>0</v>
      </c>
      <c r="K4640" s="22">
        <v>867.91</v>
      </c>
      <c r="L4640" s="47">
        <v>1000</v>
      </c>
      <c r="M4640" s="22">
        <v>0</v>
      </c>
      <c r="N4640" s="22">
        <v>0</v>
      </c>
    </row>
    <row r="4641" spans="1:14" hidden="1" x14ac:dyDescent="0.25">
      <c r="A4641" s="5" t="s">
        <v>7628</v>
      </c>
      <c r="B4641" s="5" t="s">
        <v>3586</v>
      </c>
      <c r="C4641" s="5" t="s">
        <v>849</v>
      </c>
      <c r="D4641" s="5" t="s">
        <v>3583</v>
      </c>
      <c r="E4641" s="5" t="s">
        <v>3584</v>
      </c>
      <c r="F4641" s="5" t="s">
        <v>853</v>
      </c>
      <c r="G4641" s="5" t="s">
        <v>3603</v>
      </c>
      <c r="H4641" s="51">
        <v>0</v>
      </c>
      <c r="I4641" s="22">
        <v>0</v>
      </c>
      <c r="J4641" s="22">
        <v>0</v>
      </c>
      <c r="K4641" s="22">
        <v>829.14</v>
      </c>
      <c r="L4641" s="47">
        <v>1000</v>
      </c>
      <c r="M4641" s="22">
        <v>0</v>
      </c>
      <c r="N4641" s="22">
        <v>0</v>
      </c>
    </row>
    <row r="4642" spans="1:14" hidden="1" x14ac:dyDescent="0.25">
      <c r="A4642" s="5" t="s">
        <v>7629</v>
      </c>
      <c r="B4642" s="5" t="s">
        <v>3582</v>
      </c>
      <c r="C4642" s="5" t="s">
        <v>849</v>
      </c>
      <c r="D4642" s="5" t="s">
        <v>3583</v>
      </c>
      <c r="E4642" s="5" t="s">
        <v>3584</v>
      </c>
      <c r="F4642" s="5" t="s">
        <v>853</v>
      </c>
      <c r="G4642" s="5" t="s">
        <v>3603</v>
      </c>
      <c r="H4642" s="51">
        <v>0</v>
      </c>
      <c r="I4642" s="22">
        <v>0</v>
      </c>
      <c r="J4642" s="22">
        <v>0</v>
      </c>
      <c r="K4642" s="22">
        <v>518.26</v>
      </c>
      <c r="L4642" s="47">
        <v>1000</v>
      </c>
      <c r="M4642" s="22">
        <v>0</v>
      </c>
      <c r="N4642" s="22">
        <v>0</v>
      </c>
    </row>
    <row r="4643" spans="1:14" hidden="1" x14ac:dyDescent="0.25">
      <c r="A4643" s="5" t="s">
        <v>7629</v>
      </c>
      <c r="B4643" s="5" t="s">
        <v>3586</v>
      </c>
      <c r="C4643" s="5" t="s">
        <v>849</v>
      </c>
      <c r="D4643" s="5" t="s">
        <v>3583</v>
      </c>
      <c r="E4643" s="5" t="s">
        <v>3584</v>
      </c>
      <c r="F4643" s="5" t="s">
        <v>853</v>
      </c>
      <c r="G4643" s="5" t="s">
        <v>3603</v>
      </c>
      <c r="H4643" s="51">
        <v>0</v>
      </c>
      <c r="I4643" s="22">
        <v>0</v>
      </c>
      <c r="J4643" s="22">
        <v>0</v>
      </c>
      <c r="K4643" s="22">
        <v>498.64</v>
      </c>
      <c r="L4643" s="47">
        <v>1000</v>
      </c>
      <c r="M4643" s="22">
        <v>0</v>
      </c>
      <c r="N4643" s="22">
        <v>0</v>
      </c>
    </row>
    <row r="4644" spans="1:14" x14ac:dyDescent="0.25">
      <c r="A4644" s="5" t="s">
        <v>7630</v>
      </c>
      <c r="B4644" s="5" t="s">
        <v>3590</v>
      </c>
      <c r="C4644" s="5" t="s">
        <v>849</v>
      </c>
      <c r="D4644" s="5" t="s">
        <v>3583</v>
      </c>
      <c r="E4644" s="5" t="s">
        <v>3584</v>
      </c>
      <c r="F4644" s="5" t="s">
        <v>853</v>
      </c>
      <c r="G4644" s="5" t="s">
        <v>3603</v>
      </c>
      <c r="H4644" s="51">
        <v>0</v>
      </c>
      <c r="I4644" s="22">
        <v>0</v>
      </c>
      <c r="J4644" s="22">
        <v>0</v>
      </c>
      <c r="K4644" s="22">
        <v>614.01</v>
      </c>
      <c r="L4644" s="47">
        <v>1000</v>
      </c>
      <c r="M4644" s="22">
        <v>0</v>
      </c>
      <c r="N4644" s="22">
        <v>0</v>
      </c>
    </row>
    <row r="4645" spans="1:14" x14ac:dyDescent="0.25">
      <c r="A4645" s="5" t="s">
        <v>7631</v>
      </c>
      <c r="B4645" s="5" t="s">
        <v>3590</v>
      </c>
      <c r="C4645" s="5" t="s">
        <v>849</v>
      </c>
      <c r="D4645" s="5" t="s">
        <v>3583</v>
      </c>
      <c r="E4645" s="5" t="s">
        <v>3584</v>
      </c>
      <c r="F4645" s="5" t="s">
        <v>853</v>
      </c>
      <c r="G4645" s="5" t="s">
        <v>3603</v>
      </c>
      <c r="H4645" s="51">
        <v>0</v>
      </c>
      <c r="I4645" s="22">
        <v>0</v>
      </c>
      <c r="J4645" s="22">
        <v>0</v>
      </c>
      <c r="K4645" s="22">
        <v>974.24</v>
      </c>
      <c r="L4645" s="47">
        <v>1000</v>
      </c>
      <c r="M4645" s="22">
        <v>0</v>
      </c>
      <c r="N4645" s="22">
        <v>0</v>
      </c>
    </row>
    <row r="4646" spans="1:14" hidden="1" x14ac:dyDescent="0.25">
      <c r="A4646" s="5" t="s">
        <v>7632</v>
      </c>
      <c r="B4646" s="5" t="s">
        <v>3586</v>
      </c>
      <c r="C4646" s="5" t="s">
        <v>849</v>
      </c>
      <c r="D4646" s="5" t="s">
        <v>3583</v>
      </c>
      <c r="E4646" s="5" t="s">
        <v>3584</v>
      </c>
      <c r="F4646" s="5" t="s">
        <v>853</v>
      </c>
      <c r="G4646" s="5" t="s">
        <v>3603</v>
      </c>
      <c r="H4646" s="51">
        <v>0</v>
      </c>
      <c r="I4646" s="22">
        <v>0</v>
      </c>
      <c r="J4646" s="22">
        <v>0</v>
      </c>
      <c r="K4646" s="22">
        <v>1044.73</v>
      </c>
      <c r="L4646" s="47">
        <v>1000</v>
      </c>
      <c r="M4646" s="22">
        <v>0</v>
      </c>
      <c r="N4646" s="22">
        <v>0</v>
      </c>
    </row>
    <row r="4647" spans="1:14" x14ac:dyDescent="0.25">
      <c r="A4647" s="5" t="s">
        <v>7633</v>
      </c>
      <c r="B4647" s="5" t="s">
        <v>3590</v>
      </c>
      <c r="C4647" s="5" t="s">
        <v>849</v>
      </c>
      <c r="D4647" s="5" t="s">
        <v>3583</v>
      </c>
      <c r="E4647" s="5" t="s">
        <v>3584</v>
      </c>
      <c r="F4647" s="5" t="s">
        <v>853</v>
      </c>
      <c r="G4647" s="5" t="s">
        <v>3603</v>
      </c>
      <c r="H4647" s="51">
        <v>0</v>
      </c>
      <c r="I4647" s="22">
        <v>0</v>
      </c>
      <c r="J4647" s="22">
        <v>0</v>
      </c>
      <c r="K4647" s="22">
        <v>628.48</v>
      </c>
      <c r="L4647" s="47">
        <v>1000</v>
      </c>
      <c r="M4647" s="22">
        <v>0</v>
      </c>
      <c r="N4647" s="22">
        <v>0</v>
      </c>
    </row>
    <row r="4648" spans="1:14" x14ac:dyDescent="0.25">
      <c r="A4648" s="5" t="s">
        <v>7634</v>
      </c>
      <c r="B4648" s="5" t="s">
        <v>3590</v>
      </c>
      <c r="C4648" s="5" t="s">
        <v>849</v>
      </c>
      <c r="D4648" s="5" t="s">
        <v>3583</v>
      </c>
      <c r="E4648" s="5" t="s">
        <v>3584</v>
      </c>
      <c r="F4648" s="5" t="s">
        <v>853</v>
      </c>
      <c r="G4648" s="5" t="s">
        <v>3603</v>
      </c>
      <c r="H4648" s="51">
        <v>0</v>
      </c>
      <c r="I4648" s="22">
        <v>0</v>
      </c>
      <c r="J4648" s="22">
        <v>0</v>
      </c>
      <c r="K4648" s="22">
        <v>136.87</v>
      </c>
      <c r="L4648" s="47">
        <v>1000</v>
      </c>
      <c r="M4648" s="22">
        <v>0</v>
      </c>
      <c r="N4648" s="22">
        <v>0</v>
      </c>
    </row>
    <row r="4649" spans="1:14" x14ac:dyDescent="0.25">
      <c r="A4649" s="5" t="s">
        <v>7635</v>
      </c>
      <c r="B4649" s="5" t="s">
        <v>3590</v>
      </c>
      <c r="C4649" s="5" t="s">
        <v>849</v>
      </c>
      <c r="D4649" s="5" t="s">
        <v>3583</v>
      </c>
      <c r="E4649" s="5" t="s">
        <v>3584</v>
      </c>
      <c r="F4649" s="5" t="s">
        <v>853</v>
      </c>
      <c r="G4649" s="5" t="s">
        <v>3603</v>
      </c>
      <c r="H4649" s="51">
        <v>0</v>
      </c>
      <c r="I4649" s="22">
        <v>0</v>
      </c>
      <c r="J4649" s="22">
        <v>0</v>
      </c>
      <c r="K4649" s="22">
        <v>205.82</v>
      </c>
      <c r="L4649" s="47">
        <v>1000</v>
      </c>
      <c r="M4649" s="22">
        <v>0</v>
      </c>
      <c r="N4649" s="22">
        <v>0</v>
      </c>
    </row>
    <row r="4650" spans="1:14" x14ac:dyDescent="0.25">
      <c r="A4650" s="5" t="s">
        <v>7636</v>
      </c>
      <c r="B4650" s="5" t="s">
        <v>3590</v>
      </c>
      <c r="C4650" s="5" t="s">
        <v>849</v>
      </c>
      <c r="D4650" s="5" t="s">
        <v>3583</v>
      </c>
      <c r="E4650" s="5" t="s">
        <v>3584</v>
      </c>
      <c r="F4650" s="5" t="s">
        <v>853</v>
      </c>
      <c r="G4650" s="5" t="s">
        <v>3588</v>
      </c>
      <c r="H4650" s="51">
        <v>0</v>
      </c>
      <c r="I4650" s="22">
        <v>0</v>
      </c>
      <c r="J4650" s="22">
        <v>319.39</v>
      </c>
      <c r="K4650" s="22">
        <v>336.87</v>
      </c>
      <c r="L4650" s="47">
        <v>1000</v>
      </c>
      <c r="M4650" s="22">
        <v>0</v>
      </c>
      <c r="N4650" s="22">
        <v>0</v>
      </c>
    </row>
    <row r="4651" spans="1:14" x14ac:dyDescent="0.25">
      <c r="A4651" s="5" t="s">
        <v>7637</v>
      </c>
      <c r="B4651" s="5" t="s">
        <v>3590</v>
      </c>
      <c r="C4651" s="5" t="s">
        <v>849</v>
      </c>
      <c r="D4651" s="5" t="s">
        <v>3583</v>
      </c>
      <c r="E4651" s="5" t="s">
        <v>3584</v>
      </c>
      <c r="F4651" s="5" t="s">
        <v>853</v>
      </c>
      <c r="G4651" s="5" t="s">
        <v>3588</v>
      </c>
      <c r="H4651" s="51">
        <v>0</v>
      </c>
      <c r="I4651" s="22">
        <v>0</v>
      </c>
      <c r="J4651" s="22">
        <v>16.03</v>
      </c>
      <c r="K4651" s="22">
        <v>16.170000000000002</v>
      </c>
      <c r="L4651" s="47">
        <v>1000</v>
      </c>
      <c r="M4651" s="22">
        <v>0</v>
      </c>
      <c r="N4651" s="22">
        <v>0</v>
      </c>
    </row>
    <row r="4652" spans="1:14" x14ac:dyDescent="0.25">
      <c r="A4652" s="5" t="s">
        <v>7638</v>
      </c>
      <c r="B4652" s="5" t="s">
        <v>3590</v>
      </c>
      <c r="C4652" s="5" t="s">
        <v>849</v>
      </c>
      <c r="D4652" s="5" t="s">
        <v>3583</v>
      </c>
      <c r="E4652" s="5" t="s">
        <v>3584</v>
      </c>
      <c r="F4652" s="5" t="s">
        <v>853</v>
      </c>
      <c r="G4652" s="5" t="s">
        <v>3588</v>
      </c>
      <c r="H4652" s="51">
        <v>0</v>
      </c>
      <c r="I4652" s="22">
        <v>0</v>
      </c>
      <c r="J4652" s="22">
        <v>342.73</v>
      </c>
      <c r="K4652" s="22">
        <v>350.96</v>
      </c>
      <c r="L4652" s="47">
        <v>1000</v>
      </c>
      <c r="M4652" s="22">
        <v>0</v>
      </c>
      <c r="N4652" s="22">
        <v>0</v>
      </c>
    </row>
    <row r="4653" spans="1:14" x14ac:dyDescent="0.25">
      <c r="A4653" s="5" t="s">
        <v>7639</v>
      </c>
      <c r="B4653" s="5" t="s">
        <v>3590</v>
      </c>
      <c r="C4653" s="5" t="s">
        <v>849</v>
      </c>
      <c r="D4653" s="5" t="s">
        <v>3583</v>
      </c>
      <c r="E4653" s="5" t="s">
        <v>3584</v>
      </c>
      <c r="F4653" s="5" t="s">
        <v>853</v>
      </c>
      <c r="G4653" s="5" t="s">
        <v>3588</v>
      </c>
      <c r="H4653" s="51">
        <v>0</v>
      </c>
      <c r="I4653" s="22">
        <v>0</v>
      </c>
      <c r="J4653" s="22">
        <v>104.4</v>
      </c>
      <c r="K4653" s="22">
        <v>113.42</v>
      </c>
      <c r="L4653" s="47">
        <v>1000</v>
      </c>
      <c r="M4653" s="22">
        <v>0</v>
      </c>
      <c r="N4653" s="22">
        <v>0</v>
      </c>
    </row>
    <row r="4654" spans="1:14" x14ac:dyDescent="0.25">
      <c r="A4654" s="5" t="s">
        <v>7640</v>
      </c>
      <c r="B4654" s="5" t="s">
        <v>3590</v>
      </c>
      <c r="C4654" s="5" t="s">
        <v>849</v>
      </c>
      <c r="D4654" s="5" t="s">
        <v>3583</v>
      </c>
      <c r="E4654" s="5" t="s">
        <v>3584</v>
      </c>
      <c r="F4654" s="5" t="s">
        <v>853</v>
      </c>
      <c r="G4654" s="5" t="s">
        <v>3588</v>
      </c>
      <c r="H4654" s="51">
        <v>0</v>
      </c>
      <c r="I4654" s="22">
        <v>0</v>
      </c>
      <c r="J4654" s="22">
        <v>251.39</v>
      </c>
      <c r="K4654" s="22">
        <v>265.14</v>
      </c>
      <c r="L4654" s="47">
        <v>1000</v>
      </c>
      <c r="M4654" s="22">
        <v>0</v>
      </c>
      <c r="N4654" s="22">
        <v>0</v>
      </c>
    </row>
    <row r="4655" spans="1:14" x14ac:dyDescent="0.25">
      <c r="A4655" s="5" t="s">
        <v>7641</v>
      </c>
      <c r="B4655" s="5" t="s">
        <v>3590</v>
      </c>
      <c r="C4655" s="5" t="s">
        <v>849</v>
      </c>
      <c r="D4655" s="5" t="s">
        <v>3583</v>
      </c>
      <c r="E4655" s="5" t="s">
        <v>3584</v>
      </c>
      <c r="F4655" s="5" t="s">
        <v>853</v>
      </c>
      <c r="G4655" s="5" t="s">
        <v>3588</v>
      </c>
      <c r="H4655" s="51">
        <v>0</v>
      </c>
      <c r="I4655" s="22">
        <v>0</v>
      </c>
      <c r="J4655" s="22">
        <v>22.52</v>
      </c>
      <c r="K4655" s="22">
        <v>22.52</v>
      </c>
      <c r="L4655" s="47">
        <v>1000</v>
      </c>
      <c r="M4655" s="22">
        <v>0</v>
      </c>
      <c r="N4655" s="22">
        <v>0</v>
      </c>
    </row>
    <row r="4656" spans="1:14" x14ac:dyDescent="0.25">
      <c r="A4656" s="5" t="s">
        <v>7642</v>
      </c>
      <c r="B4656" s="5" t="s">
        <v>3590</v>
      </c>
      <c r="C4656" s="5" t="s">
        <v>849</v>
      </c>
      <c r="D4656" s="5" t="s">
        <v>3583</v>
      </c>
      <c r="E4656" s="5" t="s">
        <v>3584</v>
      </c>
      <c r="F4656" s="5" t="s">
        <v>853</v>
      </c>
      <c r="G4656" s="5" t="s">
        <v>3603</v>
      </c>
      <c r="H4656" s="51">
        <v>0</v>
      </c>
      <c r="I4656" s="22">
        <v>0</v>
      </c>
      <c r="J4656" s="22">
        <v>0</v>
      </c>
      <c r="K4656" s="22">
        <v>133.46</v>
      </c>
      <c r="L4656" s="47">
        <v>1000</v>
      </c>
      <c r="M4656" s="22">
        <v>0</v>
      </c>
      <c r="N4656" s="22">
        <v>0</v>
      </c>
    </row>
    <row r="4657" spans="1:14" x14ac:dyDescent="0.25">
      <c r="A4657" s="5" t="s">
        <v>7643</v>
      </c>
      <c r="B4657" s="5" t="s">
        <v>3590</v>
      </c>
      <c r="C4657" s="5" t="s">
        <v>849</v>
      </c>
      <c r="D4657" s="5" t="s">
        <v>3583</v>
      </c>
      <c r="E4657" s="5" t="s">
        <v>3584</v>
      </c>
      <c r="F4657" s="5" t="s">
        <v>853</v>
      </c>
      <c r="G4657" s="5" t="s">
        <v>3588</v>
      </c>
      <c r="H4657" s="51">
        <v>0</v>
      </c>
      <c r="I4657" s="22">
        <v>0</v>
      </c>
      <c r="J4657" s="22">
        <v>114.29</v>
      </c>
      <c r="K4657" s="22">
        <v>120.55</v>
      </c>
      <c r="L4657" s="47">
        <v>1000</v>
      </c>
      <c r="M4657" s="22">
        <v>0</v>
      </c>
      <c r="N4657" s="22">
        <v>0</v>
      </c>
    </row>
    <row r="4658" spans="1:14" x14ac:dyDescent="0.25">
      <c r="A4658" s="5" t="s">
        <v>7644</v>
      </c>
      <c r="B4658" s="5" t="s">
        <v>3590</v>
      </c>
      <c r="C4658" s="5" t="s">
        <v>849</v>
      </c>
      <c r="D4658" s="5" t="s">
        <v>3583</v>
      </c>
      <c r="E4658" s="5" t="s">
        <v>3584</v>
      </c>
      <c r="F4658" s="5" t="s">
        <v>853</v>
      </c>
      <c r="G4658" s="5" t="s">
        <v>3588</v>
      </c>
      <c r="H4658" s="51">
        <v>0</v>
      </c>
      <c r="I4658" s="22">
        <v>0</v>
      </c>
      <c r="J4658" s="22">
        <v>131.27000000000001</v>
      </c>
      <c r="K4658" s="22">
        <v>142.61000000000001</v>
      </c>
      <c r="L4658" s="47">
        <v>1000</v>
      </c>
      <c r="M4658" s="22">
        <v>0</v>
      </c>
      <c r="N4658" s="22">
        <v>0</v>
      </c>
    </row>
    <row r="4659" spans="1:14" x14ac:dyDescent="0.25">
      <c r="A4659" s="5" t="s">
        <v>7645</v>
      </c>
      <c r="B4659" s="5" t="s">
        <v>3590</v>
      </c>
      <c r="C4659" s="5" t="s">
        <v>849</v>
      </c>
      <c r="D4659" s="5" t="s">
        <v>3583</v>
      </c>
      <c r="E4659" s="5" t="s">
        <v>3584</v>
      </c>
      <c r="F4659" s="5" t="s">
        <v>853</v>
      </c>
      <c r="G4659" s="5" t="s">
        <v>3588</v>
      </c>
      <c r="H4659" s="51">
        <v>0</v>
      </c>
      <c r="I4659" s="22">
        <v>0</v>
      </c>
      <c r="J4659" s="22">
        <v>14.65</v>
      </c>
      <c r="K4659" s="22">
        <v>15.45</v>
      </c>
      <c r="L4659" s="47">
        <v>1000</v>
      </c>
      <c r="M4659" s="22">
        <v>0</v>
      </c>
      <c r="N4659" s="22">
        <v>0</v>
      </c>
    </row>
    <row r="4660" spans="1:14" x14ac:dyDescent="0.25">
      <c r="A4660" s="5" t="s">
        <v>7646</v>
      </c>
      <c r="B4660" s="5" t="s">
        <v>3590</v>
      </c>
      <c r="C4660" s="5" t="s">
        <v>849</v>
      </c>
      <c r="D4660" s="5" t="s">
        <v>3583</v>
      </c>
      <c r="E4660" s="5" t="s">
        <v>3584</v>
      </c>
      <c r="F4660" s="5" t="s">
        <v>853</v>
      </c>
      <c r="G4660" s="5" t="s">
        <v>3588</v>
      </c>
      <c r="H4660" s="51">
        <v>0</v>
      </c>
      <c r="I4660" s="22">
        <v>0</v>
      </c>
      <c r="J4660" s="22">
        <v>498.83</v>
      </c>
      <c r="K4660" s="22">
        <v>541.9</v>
      </c>
      <c r="L4660" s="47">
        <v>1000</v>
      </c>
      <c r="M4660" s="22">
        <v>0</v>
      </c>
      <c r="N4660" s="22">
        <v>0</v>
      </c>
    </row>
    <row r="4661" spans="1:14" x14ac:dyDescent="0.25">
      <c r="A4661" s="5" t="s">
        <v>7647</v>
      </c>
      <c r="B4661" s="5" t="s">
        <v>3590</v>
      </c>
      <c r="C4661" s="5" t="s">
        <v>849</v>
      </c>
      <c r="D4661" s="5" t="s">
        <v>3583</v>
      </c>
      <c r="E4661" s="5" t="s">
        <v>3584</v>
      </c>
      <c r="F4661" s="5" t="s">
        <v>853</v>
      </c>
      <c r="G4661" s="5" t="s">
        <v>3588</v>
      </c>
      <c r="H4661" s="51">
        <v>0</v>
      </c>
      <c r="I4661" s="22">
        <v>0</v>
      </c>
      <c r="J4661" s="22">
        <v>430.72</v>
      </c>
      <c r="K4661" s="22">
        <v>454.29</v>
      </c>
      <c r="L4661" s="47">
        <v>1000</v>
      </c>
      <c r="M4661" s="22">
        <v>0</v>
      </c>
      <c r="N4661" s="22">
        <v>0</v>
      </c>
    </row>
    <row r="4662" spans="1:14" x14ac:dyDescent="0.25">
      <c r="A4662" s="5" t="s">
        <v>7648</v>
      </c>
      <c r="B4662" s="5" t="s">
        <v>3590</v>
      </c>
      <c r="C4662" s="5" t="s">
        <v>849</v>
      </c>
      <c r="D4662" s="5" t="s">
        <v>3583</v>
      </c>
      <c r="E4662" s="5" t="s">
        <v>3584</v>
      </c>
      <c r="F4662" s="5" t="s">
        <v>853</v>
      </c>
      <c r="G4662" s="5" t="s">
        <v>3588</v>
      </c>
      <c r="H4662" s="51">
        <v>0</v>
      </c>
      <c r="I4662" s="22">
        <v>0</v>
      </c>
      <c r="J4662" s="22">
        <v>329.34</v>
      </c>
      <c r="K4662" s="22">
        <v>347.36</v>
      </c>
      <c r="L4662" s="47">
        <v>1000</v>
      </c>
      <c r="M4662" s="22">
        <v>0</v>
      </c>
      <c r="N4662" s="22">
        <v>0</v>
      </c>
    </row>
    <row r="4663" spans="1:14" hidden="1" x14ac:dyDescent="0.25">
      <c r="A4663" s="5" t="s">
        <v>7649</v>
      </c>
      <c r="B4663" s="5" t="s">
        <v>3586</v>
      </c>
      <c r="C4663" s="5" t="s">
        <v>849</v>
      </c>
      <c r="D4663" s="5" t="s">
        <v>3583</v>
      </c>
      <c r="E4663" s="5" t="s">
        <v>3584</v>
      </c>
      <c r="F4663" s="5" t="s">
        <v>853</v>
      </c>
      <c r="G4663" s="5" t="s">
        <v>3603</v>
      </c>
      <c r="H4663" s="51">
        <v>0</v>
      </c>
      <c r="I4663" s="22">
        <v>0</v>
      </c>
      <c r="J4663" s="22">
        <v>0</v>
      </c>
      <c r="K4663" s="22">
        <v>1395.97</v>
      </c>
      <c r="L4663" s="47">
        <v>1000</v>
      </c>
      <c r="M4663" s="22">
        <v>0</v>
      </c>
      <c r="N4663" s="22">
        <v>0</v>
      </c>
    </row>
    <row r="4664" spans="1:14" hidden="1" x14ac:dyDescent="0.25">
      <c r="A4664" s="5" t="s">
        <v>7650</v>
      </c>
      <c r="B4664" s="5" t="s">
        <v>3586</v>
      </c>
      <c r="C4664" s="5" t="s">
        <v>849</v>
      </c>
      <c r="D4664" s="5" t="s">
        <v>3583</v>
      </c>
      <c r="E4664" s="5" t="s">
        <v>3584</v>
      </c>
      <c r="F4664" s="5" t="s">
        <v>853</v>
      </c>
      <c r="G4664" s="5" t="s">
        <v>3603</v>
      </c>
      <c r="H4664" s="51">
        <v>0</v>
      </c>
      <c r="I4664" s="22">
        <v>0</v>
      </c>
      <c r="J4664" s="22">
        <v>0</v>
      </c>
      <c r="K4664" s="22">
        <v>1302.1500000000001</v>
      </c>
      <c r="L4664" s="47">
        <v>1000</v>
      </c>
      <c r="M4664" s="22">
        <v>0</v>
      </c>
      <c r="N4664" s="22">
        <v>0</v>
      </c>
    </row>
    <row r="4665" spans="1:14" hidden="1" x14ac:dyDescent="0.25">
      <c r="A4665" s="5" t="s">
        <v>7651</v>
      </c>
      <c r="B4665" s="5" t="s">
        <v>3586</v>
      </c>
      <c r="C4665" s="5" t="s">
        <v>849</v>
      </c>
      <c r="D4665" s="5" t="s">
        <v>3583</v>
      </c>
      <c r="E4665" s="5" t="s">
        <v>3584</v>
      </c>
      <c r="F4665" s="5" t="s">
        <v>853</v>
      </c>
      <c r="G4665" s="5" t="s">
        <v>3603</v>
      </c>
      <c r="H4665" s="51">
        <v>0</v>
      </c>
      <c r="I4665" s="22">
        <v>0</v>
      </c>
      <c r="J4665" s="22">
        <v>0</v>
      </c>
      <c r="K4665" s="22">
        <v>1543.1</v>
      </c>
      <c r="L4665" s="47">
        <v>1000</v>
      </c>
      <c r="M4665" s="22">
        <v>0</v>
      </c>
      <c r="N4665" s="22">
        <v>0</v>
      </c>
    </row>
    <row r="4666" spans="1:14" hidden="1" x14ac:dyDescent="0.25">
      <c r="A4666" s="5" t="s">
        <v>7652</v>
      </c>
      <c r="B4666" s="5" t="s">
        <v>3586</v>
      </c>
      <c r="C4666" s="5" t="s">
        <v>849</v>
      </c>
      <c r="D4666" s="5" t="s">
        <v>3583</v>
      </c>
      <c r="E4666" s="5" t="s">
        <v>3584</v>
      </c>
      <c r="F4666" s="5" t="s">
        <v>853</v>
      </c>
      <c r="G4666" s="5" t="s">
        <v>3603</v>
      </c>
      <c r="H4666" s="51">
        <v>0</v>
      </c>
      <c r="I4666" s="22">
        <v>0</v>
      </c>
      <c r="J4666" s="22">
        <v>0</v>
      </c>
      <c r="K4666" s="22">
        <v>1249.75</v>
      </c>
      <c r="L4666" s="47">
        <v>1000</v>
      </c>
      <c r="M4666" s="22">
        <v>0</v>
      </c>
      <c r="N4666" s="22">
        <v>0</v>
      </c>
    </row>
    <row r="4667" spans="1:14" hidden="1" x14ac:dyDescent="0.25">
      <c r="A4667" s="5" t="s">
        <v>7653</v>
      </c>
      <c r="B4667" s="5" t="s">
        <v>3586</v>
      </c>
      <c r="C4667" s="5" t="s">
        <v>849</v>
      </c>
      <c r="D4667" s="5" t="s">
        <v>3583</v>
      </c>
      <c r="E4667" s="5" t="s">
        <v>3584</v>
      </c>
      <c r="F4667" s="5" t="s">
        <v>853</v>
      </c>
      <c r="G4667" s="5" t="s">
        <v>3603</v>
      </c>
      <c r="H4667" s="51">
        <v>0</v>
      </c>
      <c r="I4667" s="22">
        <v>0</v>
      </c>
      <c r="J4667" s="22">
        <v>0</v>
      </c>
      <c r="K4667" s="22">
        <v>1475.51</v>
      </c>
      <c r="L4667" s="47">
        <v>1000</v>
      </c>
      <c r="M4667" s="22">
        <v>0</v>
      </c>
      <c r="N4667" s="22">
        <v>0</v>
      </c>
    </row>
    <row r="4668" spans="1:14" hidden="1" x14ac:dyDescent="0.25">
      <c r="A4668" s="5" t="s">
        <v>7654</v>
      </c>
      <c r="B4668" s="5" t="s">
        <v>3586</v>
      </c>
      <c r="C4668" s="5" t="s">
        <v>849</v>
      </c>
      <c r="D4668" s="5" t="s">
        <v>3583</v>
      </c>
      <c r="E4668" s="5" t="s">
        <v>3584</v>
      </c>
      <c r="F4668" s="5" t="s">
        <v>853</v>
      </c>
      <c r="G4668" s="5" t="s">
        <v>3603</v>
      </c>
      <c r="H4668" s="51">
        <v>0</v>
      </c>
      <c r="I4668" s="22">
        <v>0</v>
      </c>
      <c r="J4668" s="22">
        <v>0</v>
      </c>
      <c r="K4668" s="22">
        <v>1165.75</v>
      </c>
      <c r="L4668" s="47">
        <v>1000</v>
      </c>
      <c r="M4668" s="22">
        <v>0</v>
      </c>
      <c r="N4668" s="22">
        <v>0</v>
      </c>
    </row>
    <row r="4669" spans="1:14" hidden="1" x14ac:dyDescent="0.25">
      <c r="A4669" s="5" t="s">
        <v>7655</v>
      </c>
      <c r="B4669" s="5" t="s">
        <v>3586</v>
      </c>
      <c r="C4669" s="5" t="s">
        <v>849</v>
      </c>
      <c r="D4669" s="5" t="s">
        <v>3583</v>
      </c>
      <c r="E4669" s="5" t="s">
        <v>3584</v>
      </c>
      <c r="F4669" s="5" t="s">
        <v>853</v>
      </c>
      <c r="G4669" s="5" t="s">
        <v>3603</v>
      </c>
      <c r="H4669" s="51">
        <v>0</v>
      </c>
      <c r="I4669" s="22">
        <v>0</v>
      </c>
      <c r="J4669" s="22">
        <v>0</v>
      </c>
      <c r="K4669" s="22">
        <v>2074.11</v>
      </c>
      <c r="L4669" s="47">
        <v>1000</v>
      </c>
      <c r="M4669" s="22">
        <v>0</v>
      </c>
      <c r="N4669" s="22">
        <v>0</v>
      </c>
    </row>
    <row r="4670" spans="1:14" hidden="1" x14ac:dyDescent="0.25">
      <c r="A4670" s="5" t="s">
        <v>7656</v>
      </c>
      <c r="B4670" s="5" t="s">
        <v>3586</v>
      </c>
      <c r="C4670" s="5" t="s">
        <v>849</v>
      </c>
      <c r="D4670" s="5" t="s">
        <v>3583</v>
      </c>
      <c r="E4670" s="5" t="s">
        <v>3584</v>
      </c>
      <c r="F4670" s="5" t="s">
        <v>853</v>
      </c>
      <c r="G4670" s="5" t="s">
        <v>3603</v>
      </c>
      <c r="H4670" s="51">
        <v>0</v>
      </c>
      <c r="I4670" s="22">
        <v>0</v>
      </c>
      <c r="J4670" s="22">
        <v>0</v>
      </c>
      <c r="K4670" s="22">
        <v>707.91</v>
      </c>
      <c r="L4670" s="47">
        <v>1000</v>
      </c>
      <c r="M4670" s="22">
        <v>0</v>
      </c>
      <c r="N4670" s="22">
        <v>0</v>
      </c>
    </row>
    <row r="4671" spans="1:14" hidden="1" x14ac:dyDescent="0.25">
      <c r="A4671" s="5" t="s">
        <v>7657</v>
      </c>
      <c r="B4671" s="5" t="s">
        <v>3586</v>
      </c>
      <c r="C4671" s="5" t="s">
        <v>849</v>
      </c>
      <c r="D4671" s="5" t="s">
        <v>3583</v>
      </c>
      <c r="E4671" s="5" t="s">
        <v>3584</v>
      </c>
      <c r="F4671" s="5" t="s">
        <v>853</v>
      </c>
      <c r="G4671" s="5" t="s">
        <v>3603</v>
      </c>
      <c r="H4671" s="51">
        <v>0</v>
      </c>
      <c r="I4671" s="22">
        <v>0</v>
      </c>
      <c r="J4671" s="22">
        <v>0</v>
      </c>
      <c r="K4671" s="22">
        <v>2581.9699999999998</v>
      </c>
      <c r="L4671" s="47">
        <v>1000</v>
      </c>
      <c r="M4671" s="22">
        <v>0</v>
      </c>
      <c r="N4671" s="22">
        <v>0</v>
      </c>
    </row>
    <row r="4672" spans="1:14" hidden="1" x14ac:dyDescent="0.25">
      <c r="A4672" s="5" t="s">
        <v>7658</v>
      </c>
      <c r="B4672" s="5" t="s">
        <v>3586</v>
      </c>
      <c r="C4672" s="5" t="s">
        <v>849</v>
      </c>
      <c r="D4672" s="5" t="s">
        <v>3583</v>
      </c>
      <c r="E4672" s="5" t="s">
        <v>3584</v>
      </c>
      <c r="F4672" s="5" t="s">
        <v>853</v>
      </c>
      <c r="G4672" s="5" t="s">
        <v>3603</v>
      </c>
      <c r="H4672" s="51">
        <v>0</v>
      </c>
      <c r="I4672" s="22">
        <v>0</v>
      </c>
      <c r="J4672" s="22">
        <v>9984.34</v>
      </c>
      <c r="K4672" s="22">
        <v>10532.05</v>
      </c>
      <c r="L4672" s="47">
        <v>1000</v>
      </c>
      <c r="M4672" s="22">
        <v>0</v>
      </c>
      <c r="N4672" s="22">
        <v>0</v>
      </c>
    </row>
    <row r="4673" spans="1:14" hidden="1" x14ac:dyDescent="0.25">
      <c r="A4673" s="5" t="s">
        <v>7659</v>
      </c>
      <c r="B4673" s="5" t="s">
        <v>3596</v>
      </c>
      <c r="C4673" s="5" t="s">
        <v>849</v>
      </c>
      <c r="D4673" s="5" t="s">
        <v>3583</v>
      </c>
      <c r="E4673" s="5" t="s">
        <v>3584</v>
      </c>
      <c r="F4673" s="5" t="s">
        <v>853</v>
      </c>
      <c r="G4673" s="5" t="s">
        <v>3588</v>
      </c>
      <c r="H4673" s="51">
        <v>0</v>
      </c>
      <c r="I4673" s="22">
        <v>0</v>
      </c>
      <c r="J4673" s="22">
        <v>497.4</v>
      </c>
      <c r="K4673" s="22">
        <v>540.35</v>
      </c>
      <c r="L4673" s="47">
        <v>1000</v>
      </c>
      <c r="M4673" s="22">
        <v>0</v>
      </c>
      <c r="N4673" s="22">
        <v>0</v>
      </c>
    </row>
    <row r="4674" spans="1:14" hidden="1" x14ac:dyDescent="0.25">
      <c r="A4674" s="5" t="s">
        <v>7660</v>
      </c>
      <c r="B4674" s="5" t="s">
        <v>3596</v>
      </c>
      <c r="C4674" s="5" t="s">
        <v>849</v>
      </c>
      <c r="D4674" s="5" t="s">
        <v>3583</v>
      </c>
      <c r="E4674" s="5" t="s">
        <v>3584</v>
      </c>
      <c r="F4674" s="5" t="s">
        <v>853</v>
      </c>
      <c r="G4674" s="5" t="s">
        <v>3603</v>
      </c>
      <c r="H4674" s="51">
        <v>0</v>
      </c>
      <c r="I4674" s="22">
        <v>0</v>
      </c>
      <c r="J4674" s="22">
        <v>0</v>
      </c>
      <c r="K4674" s="22">
        <v>6616.87</v>
      </c>
      <c r="L4674" s="47">
        <v>1000</v>
      </c>
      <c r="M4674" s="22">
        <v>0</v>
      </c>
      <c r="N4674" s="22">
        <v>0</v>
      </c>
    </row>
    <row r="4675" spans="1:14" x14ac:dyDescent="0.25">
      <c r="A4675" s="5" t="s">
        <v>7661</v>
      </c>
      <c r="B4675" s="5" t="s">
        <v>3590</v>
      </c>
      <c r="C4675" s="5" t="s">
        <v>849</v>
      </c>
      <c r="D4675" s="5" t="s">
        <v>3583</v>
      </c>
      <c r="E4675" s="5" t="s">
        <v>3584</v>
      </c>
      <c r="F4675" s="5" t="s">
        <v>851</v>
      </c>
      <c r="G4675" s="5" t="s">
        <v>3585</v>
      </c>
      <c r="H4675" s="51">
        <v>1422.4</v>
      </c>
      <c r="I4675" s="22">
        <v>9366.7000000000007</v>
      </c>
      <c r="J4675" s="22">
        <v>6585.14</v>
      </c>
      <c r="K4675" s="22">
        <v>6476.94</v>
      </c>
      <c r="L4675" s="47">
        <v>1000</v>
      </c>
      <c r="M4675" s="22">
        <v>9366.7000000000007</v>
      </c>
      <c r="N4675" s="22">
        <v>0</v>
      </c>
    </row>
    <row r="4676" spans="1:14" hidden="1" x14ac:dyDescent="0.25">
      <c r="A4676" s="5" t="s">
        <v>7662</v>
      </c>
      <c r="B4676" s="5" t="s">
        <v>3586</v>
      </c>
      <c r="C4676" s="5" t="s">
        <v>849</v>
      </c>
      <c r="D4676" s="5" t="s">
        <v>3583</v>
      </c>
      <c r="E4676" s="5" t="s">
        <v>3584</v>
      </c>
      <c r="F4676" s="5" t="s">
        <v>853</v>
      </c>
      <c r="G4676" s="5" t="s">
        <v>3603</v>
      </c>
      <c r="H4676" s="51">
        <v>0</v>
      </c>
      <c r="I4676" s="22">
        <v>0</v>
      </c>
      <c r="J4676" s="22">
        <v>0</v>
      </c>
      <c r="K4676" s="22">
        <v>739.48</v>
      </c>
      <c r="L4676" s="47">
        <v>1000</v>
      </c>
      <c r="M4676" s="22">
        <v>0</v>
      </c>
      <c r="N4676" s="22">
        <v>0</v>
      </c>
    </row>
    <row r="4677" spans="1:14" hidden="1" x14ac:dyDescent="0.25">
      <c r="A4677" s="5" t="s">
        <v>7663</v>
      </c>
      <c r="B4677" s="5" t="s">
        <v>3586</v>
      </c>
      <c r="C4677" s="5" t="s">
        <v>849</v>
      </c>
      <c r="D4677" s="5" t="s">
        <v>3583</v>
      </c>
      <c r="E4677" s="5" t="s">
        <v>3584</v>
      </c>
      <c r="F4677" s="5" t="s">
        <v>853</v>
      </c>
      <c r="G4677" s="5" t="s">
        <v>3603</v>
      </c>
      <c r="H4677" s="51">
        <v>0</v>
      </c>
      <c r="I4677" s="22">
        <v>0</v>
      </c>
      <c r="J4677" s="22">
        <v>0</v>
      </c>
      <c r="K4677" s="22">
        <v>421.16</v>
      </c>
      <c r="L4677" s="47">
        <v>1000</v>
      </c>
      <c r="M4677" s="22">
        <v>0</v>
      </c>
      <c r="N4677" s="22">
        <v>0</v>
      </c>
    </row>
    <row r="4678" spans="1:14" hidden="1" x14ac:dyDescent="0.25">
      <c r="A4678" s="5" t="s">
        <v>7664</v>
      </c>
      <c r="B4678" s="5" t="s">
        <v>3582</v>
      </c>
      <c r="C4678" s="5" t="s">
        <v>849</v>
      </c>
      <c r="D4678" s="5" t="s">
        <v>3583</v>
      </c>
      <c r="E4678" s="5" t="s">
        <v>3584</v>
      </c>
      <c r="F4678" s="5" t="s">
        <v>851</v>
      </c>
      <c r="G4678" s="5" t="s">
        <v>3588</v>
      </c>
      <c r="H4678" s="51">
        <v>6000</v>
      </c>
      <c r="I4678" s="22">
        <v>2257.14</v>
      </c>
      <c r="J4678" s="22">
        <v>376.19</v>
      </c>
      <c r="K4678" s="22">
        <v>372.93</v>
      </c>
      <c r="L4678" s="47">
        <v>1000</v>
      </c>
      <c r="M4678" s="22">
        <v>2257.14</v>
      </c>
      <c r="N4678" s="22">
        <v>0</v>
      </c>
    </row>
    <row r="4679" spans="1:14" hidden="1" x14ac:dyDescent="0.25">
      <c r="A4679" s="5" t="s">
        <v>7665</v>
      </c>
      <c r="B4679" s="5" t="s">
        <v>3582</v>
      </c>
      <c r="C4679" s="5" t="s">
        <v>849</v>
      </c>
      <c r="D4679" s="5" t="s">
        <v>3583</v>
      </c>
      <c r="E4679" s="5" t="s">
        <v>3584</v>
      </c>
      <c r="F4679" s="5" t="s">
        <v>851</v>
      </c>
      <c r="G4679" s="5" t="s">
        <v>3588</v>
      </c>
      <c r="H4679" s="51">
        <v>89835</v>
      </c>
      <c r="I4679" s="22">
        <v>3555.63</v>
      </c>
      <c r="J4679" s="22">
        <v>39.58</v>
      </c>
      <c r="K4679" s="22">
        <v>39.72</v>
      </c>
      <c r="L4679" s="47">
        <v>1000</v>
      </c>
      <c r="M4679" s="22">
        <v>3555.63</v>
      </c>
      <c r="N4679" s="22">
        <v>0</v>
      </c>
    </row>
    <row r="4680" spans="1:14" hidden="1" x14ac:dyDescent="0.25">
      <c r="A4680" s="5" t="s">
        <v>7666</v>
      </c>
      <c r="B4680" s="5" t="s">
        <v>3582</v>
      </c>
      <c r="C4680" s="5" t="s">
        <v>849</v>
      </c>
      <c r="D4680" s="5" t="s">
        <v>3583</v>
      </c>
      <c r="E4680" s="5" t="s">
        <v>3584</v>
      </c>
      <c r="F4680" s="5" t="s">
        <v>851</v>
      </c>
      <c r="G4680" s="5" t="s">
        <v>3588</v>
      </c>
      <c r="H4680" s="51">
        <v>59625</v>
      </c>
      <c r="I4680" s="22">
        <v>2373.34</v>
      </c>
      <c r="J4680" s="22">
        <v>39.799999999999997</v>
      </c>
      <c r="K4680" s="22">
        <v>39.42</v>
      </c>
      <c r="L4680" s="47">
        <v>1000</v>
      </c>
      <c r="M4680" s="22">
        <v>2373.34</v>
      </c>
      <c r="N4680" s="22">
        <v>0</v>
      </c>
    </row>
    <row r="4681" spans="1:14" hidden="1" x14ac:dyDescent="0.25">
      <c r="A4681" s="5" t="s">
        <v>7667</v>
      </c>
      <c r="B4681" s="5" t="s">
        <v>3582</v>
      </c>
      <c r="C4681" s="5" t="s">
        <v>849</v>
      </c>
      <c r="D4681" s="5" t="s">
        <v>3583</v>
      </c>
      <c r="E4681" s="5" t="s">
        <v>3584</v>
      </c>
      <c r="F4681" s="5" t="s">
        <v>853</v>
      </c>
      <c r="G4681" s="5" t="s">
        <v>3588</v>
      </c>
      <c r="H4681" s="51">
        <v>0</v>
      </c>
      <c r="I4681" s="22">
        <v>0</v>
      </c>
      <c r="J4681" s="22">
        <v>40.369999999999997</v>
      </c>
      <c r="K4681" s="22">
        <v>43.86</v>
      </c>
      <c r="L4681" s="47">
        <v>1000</v>
      </c>
      <c r="M4681" s="22">
        <v>0</v>
      </c>
      <c r="N4681" s="22">
        <v>0</v>
      </c>
    </row>
    <row r="4682" spans="1:14" hidden="1" x14ac:dyDescent="0.25">
      <c r="A4682" s="5" t="s">
        <v>7667</v>
      </c>
      <c r="B4682" s="5" t="s">
        <v>3586</v>
      </c>
      <c r="C4682" s="5" t="s">
        <v>849</v>
      </c>
      <c r="D4682" s="5" t="s">
        <v>3583</v>
      </c>
      <c r="E4682" s="5" t="s">
        <v>3584</v>
      </c>
      <c r="F4682" s="5" t="s">
        <v>853</v>
      </c>
      <c r="G4682" s="5" t="s">
        <v>3588</v>
      </c>
      <c r="H4682" s="51">
        <v>0</v>
      </c>
      <c r="I4682" s="22">
        <v>0</v>
      </c>
      <c r="J4682" s="22">
        <v>0</v>
      </c>
      <c r="K4682" s="22">
        <v>43.98</v>
      </c>
      <c r="L4682" s="47">
        <v>1000</v>
      </c>
      <c r="M4682" s="22">
        <v>0</v>
      </c>
      <c r="N4682" s="22">
        <v>0</v>
      </c>
    </row>
    <row r="4683" spans="1:14" hidden="1" x14ac:dyDescent="0.25">
      <c r="A4683" s="5" t="s">
        <v>7668</v>
      </c>
      <c r="B4683" s="5" t="s">
        <v>3582</v>
      </c>
      <c r="C4683" s="5" t="s">
        <v>849</v>
      </c>
      <c r="D4683" s="5" t="s">
        <v>3583</v>
      </c>
      <c r="E4683" s="5" t="s">
        <v>3584</v>
      </c>
      <c r="F4683" s="5" t="s">
        <v>853</v>
      </c>
      <c r="G4683" s="5" t="s">
        <v>3588</v>
      </c>
      <c r="H4683" s="51">
        <v>0</v>
      </c>
      <c r="I4683" s="22">
        <v>0</v>
      </c>
      <c r="J4683" s="22">
        <v>390.96</v>
      </c>
      <c r="K4683" s="22">
        <v>412.35</v>
      </c>
      <c r="L4683" s="47">
        <v>1000</v>
      </c>
      <c r="M4683" s="22">
        <v>0</v>
      </c>
      <c r="N4683" s="22">
        <v>0</v>
      </c>
    </row>
    <row r="4684" spans="1:14" hidden="1" x14ac:dyDescent="0.25">
      <c r="A4684" s="5" t="s">
        <v>7668</v>
      </c>
      <c r="B4684" s="5" t="s">
        <v>3586</v>
      </c>
      <c r="C4684" s="5" t="s">
        <v>849</v>
      </c>
      <c r="D4684" s="5" t="s">
        <v>3583</v>
      </c>
      <c r="E4684" s="5" t="s">
        <v>3584</v>
      </c>
      <c r="F4684" s="5" t="s">
        <v>853</v>
      </c>
      <c r="G4684" s="5" t="s">
        <v>3588</v>
      </c>
      <c r="H4684" s="51">
        <v>0</v>
      </c>
      <c r="I4684" s="22">
        <v>0</v>
      </c>
      <c r="J4684" s="22">
        <v>0</v>
      </c>
      <c r="K4684" s="22">
        <v>455.95</v>
      </c>
      <c r="L4684" s="47">
        <v>1000</v>
      </c>
      <c r="M4684" s="22">
        <v>0</v>
      </c>
      <c r="N4684" s="22">
        <v>0</v>
      </c>
    </row>
    <row r="4685" spans="1:14" hidden="1" x14ac:dyDescent="0.25">
      <c r="A4685" s="5" t="s">
        <v>7669</v>
      </c>
      <c r="B4685" s="5" t="s">
        <v>3582</v>
      </c>
      <c r="C4685" s="5" t="s">
        <v>849</v>
      </c>
      <c r="D4685" s="5" t="s">
        <v>3583</v>
      </c>
      <c r="E4685" s="5" t="s">
        <v>3584</v>
      </c>
      <c r="F4685" s="5" t="s">
        <v>851</v>
      </c>
      <c r="G4685" s="5" t="s">
        <v>3588</v>
      </c>
      <c r="H4685" s="51">
        <v>175598</v>
      </c>
      <c r="I4685" s="22">
        <v>6973.65</v>
      </c>
      <c r="J4685" s="22">
        <v>39.71</v>
      </c>
      <c r="K4685" s="22">
        <v>39.799999999999997</v>
      </c>
      <c r="L4685" s="47">
        <v>1000</v>
      </c>
      <c r="M4685" s="22">
        <v>6973.65</v>
      </c>
      <c r="N4685" s="22">
        <v>0</v>
      </c>
    </row>
    <row r="4686" spans="1:14" hidden="1" x14ac:dyDescent="0.25">
      <c r="A4686" s="5" t="s">
        <v>7670</v>
      </c>
      <c r="B4686" s="5" t="s">
        <v>3582</v>
      </c>
      <c r="C4686" s="5" t="s">
        <v>849</v>
      </c>
      <c r="D4686" s="5" t="s">
        <v>3583</v>
      </c>
      <c r="E4686" s="5" t="s">
        <v>3584</v>
      </c>
      <c r="F4686" s="5" t="s">
        <v>851</v>
      </c>
      <c r="G4686" s="5" t="s">
        <v>3588</v>
      </c>
      <c r="H4686" s="51">
        <v>27151</v>
      </c>
      <c r="I4686" s="22">
        <v>10415.75</v>
      </c>
      <c r="J4686" s="22">
        <v>383.62</v>
      </c>
      <c r="K4686" s="22">
        <v>373.35</v>
      </c>
      <c r="L4686" s="47">
        <v>1000</v>
      </c>
      <c r="M4686" s="22">
        <v>10415.75</v>
      </c>
      <c r="N4686" s="22">
        <v>0</v>
      </c>
    </row>
    <row r="4687" spans="1:14" hidden="1" x14ac:dyDescent="0.25">
      <c r="A4687" s="5" t="s">
        <v>7671</v>
      </c>
      <c r="B4687" s="5" t="s">
        <v>3582</v>
      </c>
      <c r="C4687" s="5" t="s">
        <v>849</v>
      </c>
      <c r="D4687" s="5" t="s">
        <v>3583</v>
      </c>
      <c r="E4687" s="5" t="s">
        <v>3584</v>
      </c>
      <c r="F4687" s="5" t="s">
        <v>853</v>
      </c>
      <c r="G4687" s="5" t="s">
        <v>3603</v>
      </c>
      <c r="H4687" s="51">
        <v>0</v>
      </c>
      <c r="I4687" s="22">
        <v>0</v>
      </c>
      <c r="J4687" s="22">
        <v>0</v>
      </c>
      <c r="K4687" s="22">
        <v>992.99</v>
      </c>
      <c r="L4687" s="47">
        <v>1000</v>
      </c>
      <c r="M4687" s="22">
        <v>0</v>
      </c>
      <c r="N4687" s="22">
        <v>0</v>
      </c>
    </row>
    <row r="4688" spans="1:14" hidden="1" x14ac:dyDescent="0.25">
      <c r="A4688" s="5" t="s">
        <v>7672</v>
      </c>
      <c r="B4688" s="5" t="s">
        <v>3582</v>
      </c>
      <c r="C4688" s="5" t="s">
        <v>849</v>
      </c>
      <c r="D4688" s="5" t="s">
        <v>3583</v>
      </c>
      <c r="E4688" s="5" t="s">
        <v>3584</v>
      </c>
      <c r="F4688" s="5" t="s">
        <v>853</v>
      </c>
      <c r="G4688" s="5" t="s">
        <v>3603</v>
      </c>
      <c r="H4688" s="51">
        <v>0</v>
      </c>
      <c r="I4688" s="22">
        <v>0</v>
      </c>
      <c r="J4688" s="22">
        <v>0</v>
      </c>
      <c r="K4688" s="22">
        <v>958.4</v>
      </c>
      <c r="L4688" s="47">
        <v>1000</v>
      </c>
      <c r="M4688" s="22">
        <v>0</v>
      </c>
      <c r="N4688" s="22">
        <v>0</v>
      </c>
    </row>
    <row r="4689" spans="1:14" hidden="1" x14ac:dyDescent="0.25">
      <c r="A4689" s="5" t="s">
        <v>7673</v>
      </c>
      <c r="B4689" s="5" t="s">
        <v>3582</v>
      </c>
      <c r="C4689" s="5" t="s">
        <v>849</v>
      </c>
      <c r="D4689" s="5" t="s">
        <v>3583</v>
      </c>
      <c r="E4689" s="5" t="s">
        <v>3584</v>
      </c>
      <c r="F4689" s="5" t="s">
        <v>853</v>
      </c>
      <c r="G4689" s="5" t="s">
        <v>3603</v>
      </c>
      <c r="H4689" s="51">
        <v>0</v>
      </c>
      <c r="I4689" s="22">
        <v>0</v>
      </c>
      <c r="J4689" s="22">
        <v>0</v>
      </c>
      <c r="K4689" s="22">
        <v>593.75</v>
      </c>
      <c r="L4689" s="47">
        <v>1000</v>
      </c>
      <c r="M4689" s="22">
        <v>0</v>
      </c>
      <c r="N4689" s="22">
        <v>0</v>
      </c>
    </row>
    <row r="4690" spans="1:14" hidden="1" x14ac:dyDescent="0.25">
      <c r="A4690" s="5" t="s">
        <v>7673</v>
      </c>
      <c r="B4690" s="5" t="s">
        <v>3586</v>
      </c>
      <c r="C4690" s="5" t="s">
        <v>849</v>
      </c>
      <c r="D4690" s="5" t="s">
        <v>3583</v>
      </c>
      <c r="E4690" s="5" t="s">
        <v>3584</v>
      </c>
      <c r="F4690" s="5" t="s">
        <v>853</v>
      </c>
      <c r="G4690" s="5" t="s">
        <v>3603</v>
      </c>
      <c r="H4690" s="51">
        <v>0</v>
      </c>
      <c r="I4690" s="22">
        <v>0</v>
      </c>
      <c r="J4690" s="22">
        <v>0</v>
      </c>
      <c r="K4690" s="22">
        <v>853.89</v>
      </c>
      <c r="L4690" s="47">
        <v>1000</v>
      </c>
      <c r="M4690" s="22">
        <v>0</v>
      </c>
      <c r="N4690" s="22">
        <v>0</v>
      </c>
    </row>
    <row r="4691" spans="1:14" hidden="1" x14ac:dyDescent="0.25">
      <c r="A4691" s="5" t="s">
        <v>7674</v>
      </c>
      <c r="B4691" s="5" t="s">
        <v>3582</v>
      </c>
      <c r="C4691" s="5" t="s">
        <v>849</v>
      </c>
      <c r="D4691" s="5" t="s">
        <v>3583</v>
      </c>
      <c r="E4691" s="5" t="s">
        <v>3584</v>
      </c>
      <c r="F4691" s="5" t="s">
        <v>853</v>
      </c>
      <c r="G4691" s="5" t="s">
        <v>3603</v>
      </c>
      <c r="H4691" s="51">
        <v>0</v>
      </c>
      <c r="I4691" s="22">
        <v>0</v>
      </c>
      <c r="J4691" s="22">
        <v>0</v>
      </c>
      <c r="K4691" s="22">
        <v>1053.06</v>
      </c>
      <c r="L4691" s="47">
        <v>1000</v>
      </c>
      <c r="M4691" s="22">
        <v>0</v>
      </c>
      <c r="N4691" s="22">
        <v>0</v>
      </c>
    </row>
    <row r="4692" spans="1:14" x14ac:dyDescent="0.25">
      <c r="A4692" s="5" t="s">
        <v>7675</v>
      </c>
      <c r="B4692" s="5" t="s">
        <v>3590</v>
      </c>
      <c r="C4692" s="5" t="s">
        <v>849</v>
      </c>
      <c r="D4692" s="5" t="s">
        <v>3583</v>
      </c>
      <c r="E4692" s="5" t="s">
        <v>3584</v>
      </c>
      <c r="F4692" s="5" t="s">
        <v>851</v>
      </c>
      <c r="G4692" s="5" t="s">
        <v>3585</v>
      </c>
      <c r="H4692" s="51">
        <v>21.468</v>
      </c>
      <c r="I4692" s="22">
        <v>1077.58</v>
      </c>
      <c r="J4692" s="22">
        <v>50194.71</v>
      </c>
      <c r="K4692" s="22">
        <v>53944.45</v>
      </c>
      <c r="L4692" s="47">
        <v>1000</v>
      </c>
      <c r="M4692" s="22">
        <v>1077.58</v>
      </c>
      <c r="N4692" s="22">
        <v>0</v>
      </c>
    </row>
    <row r="4693" spans="1:14" x14ac:dyDescent="0.25">
      <c r="A4693" s="5" t="s">
        <v>7676</v>
      </c>
      <c r="B4693" s="5" t="s">
        <v>3590</v>
      </c>
      <c r="C4693" s="5" t="s">
        <v>849</v>
      </c>
      <c r="D4693" s="5" t="s">
        <v>3583</v>
      </c>
      <c r="E4693" s="5" t="s">
        <v>3584</v>
      </c>
      <c r="F4693" s="5" t="s">
        <v>851</v>
      </c>
      <c r="G4693" s="5" t="s">
        <v>3585</v>
      </c>
      <c r="H4693" s="51">
        <v>0</v>
      </c>
      <c r="I4693" s="22">
        <v>0</v>
      </c>
      <c r="J4693" s="22">
        <v>5100.76</v>
      </c>
      <c r="K4693" s="22">
        <v>5143.6400000000003</v>
      </c>
      <c r="L4693" s="47">
        <v>1000</v>
      </c>
      <c r="M4693" s="22">
        <v>0</v>
      </c>
      <c r="N4693" s="22">
        <v>0</v>
      </c>
    </row>
    <row r="4694" spans="1:14" x14ac:dyDescent="0.25">
      <c r="A4694" s="5" t="s">
        <v>7677</v>
      </c>
      <c r="B4694" s="5" t="s">
        <v>3590</v>
      </c>
      <c r="C4694" s="5" t="s">
        <v>849</v>
      </c>
      <c r="D4694" s="5" t="s">
        <v>3583</v>
      </c>
      <c r="E4694" s="5" t="s">
        <v>3584</v>
      </c>
      <c r="F4694" s="5" t="s">
        <v>851</v>
      </c>
      <c r="G4694" s="5" t="s">
        <v>3585</v>
      </c>
      <c r="H4694" s="51">
        <v>4521.78</v>
      </c>
      <c r="I4694" s="22">
        <v>35529.56</v>
      </c>
      <c r="J4694" s="22">
        <v>7857.43</v>
      </c>
      <c r="K4694" s="22">
        <v>7888.81</v>
      </c>
      <c r="L4694" s="47">
        <v>1000</v>
      </c>
      <c r="M4694" s="22">
        <v>35529.56</v>
      </c>
      <c r="N4694" s="22">
        <v>0</v>
      </c>
    </row>
    <row r="4695" spans="1:14" x14ac:dyDescent="0.25">
      <c r="A4695" s="5" t="s">
        <v>7678</v>
      </c>
      <c r="B4695" s="5" t="s">
        <v>3590</v>
      </c>
      <c r="C4695" s="5" t="s">
        <v>849</v>
      </c>
      <c r="D4695" s="5" t="s">
        <v>3583</v>
      </c>
      <c r="E4695" s="5" t="s">
        <v>3584</v>
      </c>
      <c r="F4695" s="5" t="s">
        <v>853</v>
      </c>
      <c r="G4695" s="5" t="s">
        <v>3603</v>
      </c>
      <c r="H4695" s="51">
        <v>0</v>
      </c>
      <c r="I4695" s="22">
        <v>0</v>
      </c>
      <c r="J4695" s="22">
        <v>0</v>
      </c>
      <c r="K4695" s="22">
        <v>6388.49</v>
      </c>
      <c r="L4695" s="47">
        <v>1000</v>
      </c>
      <c r="M4695" s="22">
        <v>0</v>
      </c>
      <c r="N4695" s="22">
        <v>0</v>
      </c>
    </row>
    <row r="4696" spans="1:14" hidden="1" x14ac:dyDescent="0.25">
      <c r="A4696" s="5" t="s">
        <v>7679</v>
      </c>
      <c r="B4696" s="5" t="s">
        <v>3582</v>
      </c>
      <c r="C4696" s="5" t="s">
        <v>849</v>
      </c>
      <c r="D4696" s="5" t="s">
        <v>3583</v>
      </c>
      <c r="E4696" s="5" t="s">
        <v>3584</v>
      </c>
      <c r="F4696" s="5" t="s">
        <v>851</v>
      </c>
      <c r="G4696" s="5" t="s">
        <v>3588</v>
      </c>
      <c r="H4696" s="51">
        <v>6300</v>
      </c>
      <c r="I4696" s="22">
        <v>2397.4299999999998</v>
      </c>
      <c r="J4696" s="22">
        <v>380.54</v>
      </c>
      <c r="K4696" s="22">
        <v>372.16</v>
      </c>
      <c r="L4696" s="47">
        <v>1000</v>
      </c>
      <c r="M4696" s="22">
        <v>2397.4299999999998</v>
      </c>
      <c r="N4696" s="22">
        <v>0</v>
      </c>
    </row>
    <row r="4697" spans="1:14" hidden="1" x14ac:dyDescent="0.25">
      <c r="A4697" s="5" t="s">
        <v>7680</v>
      </c>
      <c r="B4697" s="5" t="s">
        <v>3582</v>
      </c>
      <c r="C4697" s="5" t="s">
        <v>849</v>
      </c>
      <c r="D4697" s="5" t="s">
        <v>3583</v>
      </c>
      <c r="E4697" s="5" t="s">
        <v>3584</v>
      </c>
      <c r="F4697" s="5" t="s">
        <v>853</v>
      </c>
      <c r="G4697" s="5" t="s">
        <v>3603</v>
      </c>
      <c r="H4697" s="51">
        <v>0</v>
      </c>
      <c r="I4697" s="22">
        <v>0</v>
      </c>
      <c r="J4697" s="22">
        <v>0</v>
      </c>
      <c r="K4697" s="22">
        <v>869.1</v>
      </c>
      <c r="L4697" s="47">
        <v>1000</v>
      </c>
      <c r="M4697" s="22">
        <v>0</v>
      </c>
      <c r="N4697" s="22">
        <v>0</v>
      </c>
    </row>
    <row r="4698" spans="1:14" hidden="1" x14ac:dyDescent="0.25">
      <c r="A4698" s="5" t="s">
        <v>7680</v>
      </c>
      <c r="B4698" s="5" t="s">
        <v>3586</v>
      </c>
      <c r="C4698" s="5" t="s">
        <v>849</v>
      </c>
      <c r="D4698" s="5" t="s">
        <v>3583</v>
      </c>
      <c r="E4698" s="5" t="s">
        <v>3584</v>
      </c>
      <c r="F4698" s="5" t="s">
        <v>853</v>
      </c>
      <c r="G4698" s="5" t="s">
        <v>3603</v>
      </c>
      <c r="H4698" s="51">
        <v>0</v>
      </c>
      <c r="I4698" s="22">
        <v>0</v>
      </c>
      <c r="J4698" s="22">
        <v>0</v>
      </c>
      <c r="K4698" s="22">
        <v>819.41</v>
      </c>
      <c r="L4698" s="47">
        <v>1000</v>
      </c>
      <c r="M4698" s="22">
        <v>0</v>
      </c>
      <c r="N4698" s="22">
        <v>0</v>
      </c>
    </row>
    <row r="4699" spans="1:14" hidden="1" x14ac:dyDescent="0.25">
      <c r="A4699" s="5" t="s">
        <v>7681</v>
      </c>
      <c r="B4699" s="5" t="s">
        <v>3582</v>
      </c>
      <c r="C4699" s="5" t="s">
        <v>849</v>
      </c>
      <c r="D4699" s="5" t="s">
        <v>3583</v>
      </c>
      <c r="E4699" s="5" t="s">
        <v>3584</v>
      </c>
      <c r="F4699" s="5" t="s">
        <v>853</v>
      </c>
      <c r="G4699" s="5" t="s">
        <v>3603</v>
      </c>
      <c r="H4699" s="51">
        <v>0</v>
      </c>
      <c r="I4699" s="22">
        <v>0</v>
      </c>
      <c r="J4699" s="22">
        <v>0</v>
      </c>
      <c r="K4699" s="22">
        <v>444.94</v>
      </c>
      <c r="L4699" s="47">
        <v>1000</v>
      </c>
      <c r="M4699" s="22">
        <v>0</v>
      </c>
      <c r="N4699" s="22">
        <v>0</v>
      </c>
    </row>
    <row r="4700" spans="1:14" hidden="1" x14ac:dyDescent="0.25">
      <c r="A4700" s="5" t="s">
        <v>7682</v>
      </c>
      <c r="B4700" s="5" t="s">
        <v>3586</v>
      </c>
      <c r="C4700" s="5" t="s">
        <v>849</v>
      </c>
      <c r="D4700" s="5" t="s">
        <v>3583</v>
      </c>
      <c r="E4700" s="5" t="s">
        <v>3584</v>
      </c>
      <c r="F4700" s="5" t="s">
        <v>853</v>
      </c>
      <c r="G4700" s="5" t="s">
        <v>3585</v>
      </c>
      <c r="H4700" s="51">
        <v>0</v>
      </c>
      <c r="I4700" s="22">
        <v>0</v>
      </c>
      <c r="J4700" s="22">
        <v>0</v>
      </c>
      <c r="K4700" s="22">
        <v>4155.6400000000003</v>
      </c>
      <c r="L4700" s="47">
        <v>1000</v>
      </c>
      <c r="M4700" s="22">
        <v>0</v>
      </c>
      <c r="N4700" s="22">
        <v>0</v>
      </c>
    </row>
    <row r="4701" spans="1:14" x14ac:dyDescent="0.25">
      <c r="A4701" s="5" t="s">
        <v>7682</v>
      </c>
      <c r="B4701" s="5" t="s">
        <v>3590</v>
      </c>
      <c r="C4701" s="5" t="s">
        <v>849</v>
      </c>
      <c r="D4701" s="5" t="s">
        <v>3583</v>
      </c>
      <c r="E4701" s="5" t="s">
        <v>3584</v>
      </c>
      <c r="F4701" s="5" t="s">
        <v>853</v>
      </c>
      <c r="G4701" s="5" t="s">
        <v>3585</v>
      </c>
      <c r="H4701" s="51">
        <v>0</v>
      </c>
      <c r="I4701" s="22">
        <v>0</v>
      </c>
      <c r="J4701" s="22">
        <v>4058.24</v>
      </c>
      <c r="K4701" s="22">
        <v>4155.6400000000003</v>
      </c>
      <c r="L4701" s="47">
        <v>1000</v>
      </c>
      <c r="M4701" s="22">
        <v>0</v>
      </c>
      <c r="N4701" s="22">
        <v>0</v>
      </c>
    </row>
    <row r="4702" spans="1:14" hidden="1" x14ac:dyDescent="0.25">
      <c r="A4702" s="5" t="s">
        <v>7683</v>
      </c>
      <c r="B4702" s="5" t="s">
        <v>3586</v>
      </c>
      <c r="C4702" s="5" t="s">
        <v>849</v>
      </c>
      <c r="D4702" s="5" t="s">
        <v>3583</v>
      </c>
      <c r="E4702" s="5" t="s">
        <v>3584</v>
      </c>
      <c r="F4702" s="5" t="s">
        <v>853</v>
      </c>
      <c r="G4702" s="5" t="s">
        <v>3603</v>
      </c>
      <c r="H4702" s="51">
        <v>0</v>
      </c>
      <c r="I4702" s="22">
        <v>0</v>
      </c>
      <c r="J4702" s="22">
        <v>5415.41</v>
      </c>
      <c r="K4702" s="22">
        <v>5198.2700000000004</v>
      </c>
      <c r="L4702" s="47">
        <v>1000</v>
      </c>
      <c r="M4702" s="22">
        <v>0</v>
      </c>
      <c r="N4702" s="22">
        <v>0</v>
      </c>
    </row>
    <row r="4703" spans="1:14" hidden="1" x14ac:dyDescent="0.25">
      <c r="A4703" s="5" t="s">
        <v>7684</v>
      </c>
      <c r="B4703" s="5" t="s">
        <v>3586</v>
      </c>
      <c r="C4703" s="5" t="s">
        <v>849</v>
      </c>
      <c r="D4703" s="5" t="s">
        <v>3583</v>
      </c>
      <c r="E4703" s="5" t="s">
        <v>3584</v>
      </c>
      <c r="F4703" s="5" t="s">
        <v>853</v>
      </c>
      <c r="G4703" s="5" t="s">
        <v>3603</v>
      </c>
      <c r="H4703" s="51">
        <v>0</v>
      </c>
      <c r="I4703" s="22">
        <v>0</v>
      </c>
      <c r="J4703" s="22">
        <v>0</v>
      </c>
      <c r="K4703" s="22">
        <v>602.12</v>
      </c>
      <c r="L4703" s="47">
        <v>1000</v>
      </c>
      <c r="M4703" s="22">
        <v>0</v>
      </c>
      <c r="N4703" s="22">
        <v>0</v>
      </c>
    </row>
    <row r="4704" spans="1:14" hidden="1" x14ac:dyDescent="0.25">
      <c r="A4704" s="5" t="s">
        <v>7685</v>
      </c>
      <c r="B4704" s="5" t="s">
        <v>3592</v>
      </c>
      <c r="C4704" s="5" t="s">
        <v>849</v>
      </c>
      <c r="D4704" s="5" t="s">
        <v>3583</v>
      </c>
      <c r="E4704" s="5" t="s">
        <v>3584</v>
      </c>
      <c r="F4704" s="5" t="s">
        <v>853</v>
      </c>
      <c r="G4704" s="5" t="s">
        <v>3588</v>
      </c>
      <c r="H4704" s="51">
        <v>0</v>
      </c>
      <c r="I4704" s="22">
        <v>0</v>
      </c>
      <c r="J4704" s="22">
        <v>55.26</v>
      </c>
      <c r="K4704" s="22">
        <v>61.36</v>
      </c>
      <c r="L4704" s="47">
        <v>1000</v>
      </c>
      <c r="M4704" s="22">
        <v>0</v>
      </c>
      <c r="N4704" s="22">
        <v>0</v>
      </c>
    </row>
    <row r="4705" spans="1:14" hidden="1" x14ac:dyDescent="0.25">
      <c r="A4705" s="5" t="s">
        <v>7686</v>
      </c>
      <c r="B4705" s="5" t="s">
        <v>3592</v>
      </c>
      <c r="C4705" s="5" t="s">
        <v>849</v>
      </c>
      <c r="D4705" s="5" t="s">
        <v>3583</v>
      </c>
      <c r="E4705" s="5" t="s">
        <v>3584</v>
      </c>
      <c r="F4705" s="5" t="s">
        <v>853</v>
      </c>
      <c r="G4705" s="5" t="s">
        <v>3588</v>
      </c>
      <c r="H4705" s="51">
        <v>0</v>
      </c>
      <c r="I4705" s="22">
        <v>0</v>
      </c>
      <c r="J4705" s="22">
        <v>56.47</v>
      </c>
      <c r="K4705" s="22">
        <v>59.57</v>
      </c>
      <c r="L4705" s="47">
        <v>1000</v>
      </c>
      <c r="M4705" s="22">
        <v>0</v>
      </c>
      <c r="N4705" s="22">
        <v>0</v>
      </c>
    </row>
    <row r="4706" spans="1:14" x14ac:dyDescent="0.25">
      <c r="A4706" s="5" t="s">
        <v>7687</v>
      </c>
      <c r="B4706" s="5" t="s">
        <v>3590</v>
      </c>
      <c r="C4706" s="5" t="s">
        <v>849</v>
      </c>
      <c r="D4706" s="5" t="s">
        <v>3583</v>
      </c>
      <c r="E4706" s="5" t="s">
        <v>3584</v>
      </c>
      <c r="F4706" s="5" t="s">
        <v>851</v>
      </c>
      <c r="G4706" s="5" t="s">
        <v>3585</v>
      </c>
      <c r="H4706" s="51">
        <v>0</v>
      </c>
      <c r="I4706" s="22">
        <v>0</v>
      </c>
      <c r="J4706" s="22">
        <v>17111.830000000002</v>
      </c>
      <c r="K4706" s="22">
        <v>17258.919999999998</v>
      </c>
      <c r="L4706" s="47">
        <v>1000</v>
      </c>
      <c r="M4706" s="22">
        <v>0</v>
      </c>
      <c r="N4706" s="22">
        <v>0</v>
      </c>
    </row>
    <row r="4707" spans="1:14" x14ac:dyDescent="0.25">
      <c r="A4707" s="5" t="s">
        <v>7688</v>
      </c>
      <c r="B4707" s="5" t="s">
        <v>3590</v>
      </c>
      <c r="C4707" s="5" t="s">
        <v>849</v>
      </c>
      <c r="D4707" s="5" t="s">
        <v>3583</v>
      </c>
      <c r="E4707" s="5" t="s">
        <v>3584</v>
      </c>
      <c r="F4707" s="5" t="s">
        <v>853</v>
      </c>
      <c r="G4707" s="5" t="s">
        <v>3585</v>
      </c>
      <c r="H4707" s="51">
        <v>0</v>
      </c>
      <c r="I4707" s="22">
        <v>0</v>
      </c>
      <c r="J4707" s="22">
        <v>4107.33</v>
      </c>
      <c r="K4707" s="22">
        <v>4332.08</v>
      </c>
      <c r="L4707" s="47">
        <v>1000</v>
      </c>
      <c r="M4707" s="22">
        <v>0</v>
      </c>
      <c r="N4707" s="22">
        <v>0</v>
      </c>
    </row>
    <row r="4708" spans="1:14" x14ac:dyDescent="0.25">
      <c r="A4708" s="5" t="s">
        <v>7689</v>
      </c>
      <c r="B4708" s="5" t="s">
        <v>3590</v>
      </c>
      <c r="C4708" s="5" t="s">
        <v>849</v>
      </c>
      <c r="D4708" s="5" t="s">
        <v>3583</v>
      </c>
      <c r="E4708" s="5" t="s">
        <v>3584</v>
      </c>
      <c r="F4708" s="5" t="s">
        <v>853</v>
      </c>
      <c r="G4708" s="5" t="s">
        <v>3585</v>
      </c>
      <c r="H4708" s="51">
        <v>0</v>
      </c>
      <c r="I4708" s="22">
        <v>0</v>
      </c>
      <c r="J4708" s="22">
        <v>4322.6400000000003</v>
      </c>
      <c r="K4708" s="22">
        <v>4426.38</v>
      </c>
      <c r="L4708" s="47">
        <v>1000</v>
      </c>
      <c r="M4708" s="22">
        <v>0</v>
      </c>
      <c r="N4708" s="22">
        <v>0</v>
      </c>
    </row>
    <row r="4709" spans="1:14" x14ac:dyDescent="0.25">
      <c r="A4709" s="5" t="s">
        <v>7690</v>
      </c>
      <c r="B4709" s="5" t="s">
        <v>3590</v>
      </c>
      <c r="C4709" s="5" t="s">
        <v>849</v>
      </c>
      <c r="D4709" s="5" t="s">
        <v>3583</v>
      </c>
      <c r="E4709" s="5" t="s">
        <v>3584</v>
      </c>
      <c r="F4709" s="5" t="s">
        <v>853</v>
      </c>
      <c r="G4709" s="5" t="s">
        <v>3585</v>
      </c>
      <c r="H4709" s="51">
        <v>0</v>
      </c>
      <c r="I4709" s="22">
        <v>0</v>
      </c>
      <c r="J4709" s="22">
        <v>7795.56</v>
      </c>
      <c r="K4709" s="22">
        <v>8222.14</v>
      </c>
      <c r="L4709" s="47">
        <v>1000</v>
      </c>
      <c r="M4709" s="22">
        <v>0</v>
      </c>
      <c r="N4709" s="22">
        <v>0</v>
      </c>
    </row>
    <row r="4710" spans="1:14" hidden="1" x14ac:dyDescent="0.25">
      <c r="A4710" s="5" t="s">
        <v>7691</v>
      </c>
      <c r="B4710" s="5" t="s">
        <v>3586</v>
      </c>
      <c r="C4710" s="5" t="s">
        <v>849</v>
      </c>
      <c r="D4710" s="5" t="s">
        <v>3583</v>
      </c>
      <c r="E4710" s="5" t="s">
        <v>3584</v>
      </c>
      <c r="F4710" s="5" t="s">
        <v>853</v>
      </c>
      <c r="G4710" s="5" t="s">
        <v>3585</v>
      </c>
      <c r="H4710" s="51">
        <v>0</v>
      </c>
      <c r="I4710" s="22">
        <v>0</v>
      </c>
      <c r="J4710" s="22">
        <v>4945.5</v>
      </c>
      <c r="K4710" s="22">
        <v>5216.12</v>
      </c>
      <c r="L4710" s="47">
        <v>1000</v>
      </c>
      <c r="M4710" s="22">
        <v>0</v>
      </c>
      <c r="N4710" s="22">
        <v>0</v>
      </c>
    </row>
    <row r="4711" spans="1:14" x14ac:dyDescent="0.25">
      <c r="A4711" s="5" t="s">
        <v>7691</v>
      </c>
      <c r="B4711" s="5" t="s">
        <v>3590</v>
      </c>
      <c r="C4711" s="5" t="s">
        <v>849</v>
      </c>
      <c r="D4711" s="5" t="s">
        <v>3583</v>
      </c>
      <c r="E4711" s="5" t="s">
        <v>3584</v>
      </c>
      <c r="F4711" s="5" t="s">
        <v>853</v>
      </c>
      <c r="G4711" s="5" t="s">
        <v>3585</v>
      </c>
      <c r="H4711" s="51">
        <v>0</v>
      </c>
      <c r="I4711" s="22">
        <v>0</v>
      </c>
      <c r="J4711" s="22">
        <v>5195.87</v>
      </c>
      <c r="K4711" s="22">
        <v>4837.3</v>
      </c>
      <c r="L4711" s="47">
        <v>1000</v>
      </c>
      <c r="M4711" s="22">
        <v>0</v>
      </c>
      <c r="N4711" s="22">
        <v>0</v>
      </c>
    </row>
    <row r="4712" spans="1:14" x14ac:dyDescent="0.25">
      <c r="A4712" s="5" t="s">
        <v>7692</v>
      </c>
      <c r="B4712" s="5" t="s">
        <v>3590</v>
      </c>
      <c r="C4712" s="5" t="s">
        <v>849</v>
      </c>
      <c r="D4712" s="5" t="s">
        <v>3583</v>
      </c>
      <c r="E4712" s="5" t="s">
        <v>3584</v>
      </c>
      <c r="F4712" s="5" t="s">
        <v>851</v>
      </c>
      <c r="G4712" s="5" t="s">
        <v>3585</v>
      </c>
      <c r="H4712" s="51">
        <v>2076.36</v>
      </c>
      <c r="I4712" s="22">
        <v>9594.36</v>
      </c>
      <c r="J4712" s="22">
        <v>4620.76</v>
      </c>
      <c r="K4712" s="22">
        <v>4551.18</v>
      </c>
      <c r="L4712" s="47">
        <v>1000</v>
      </c>
      <c r="M4712" s="22">
        <v>9594.36</v>
      </c>
      <c r="N4712" s="22">
        <v>0</v>
      </c>
    </row>
    <row r="4713" spans="1:14" hidden="1" x14ac:dyDescent="0.25">
      <c r="A4713" s="5" t="s">
        <v>7693</v>
      </c>
      <c r="B4713" s="5" t="s">
        <v>3586</v>
      </c>
      <c r="C4713" s="5" t="s">
        <v>849</v>
      </c>
      <c r="D4713" s="5" t="s">
        <v>3583</v>
      </c>
      <c r="E4713" s="5" t="s">
        <v>3584</v>
      </c>
      <c r="F4713" s="5" t="s">
        <v>853</v>
      </c>
      <c r="G4713" s="5" t="s">
        <v>3603</v>
      </c>
      <c r="H4713" s="51">
        <v>0</v>
      </c>
      <c r="I4713" s="22">
        <v>0</v>
      </c>
      <c r="J4713" s="22">
        <v>0</v>
      </c>
      <c r="K4713" s="22">
        <v>1233.1500000000001</v>
      </c>
      <c r="L4713" s="47">
        <v>1000</v>
      </c>
      <c r="M4713" s="22">
        <v>0</v>
      </c>
      <c r="N4713" s="22">
        <v>0</v>
      </c>
    </row>
    <row r="4714" spans="1:14" hidden="1" x14ac:dyDescent="0.25">
      <c r="A4714" s="5" t="s">
        <v>7694</v>
      </c>
      <c r="B4714" s="5" t="s">
        <v>3582</v>
      </c>
      <c r="C4714" s="5" t="s">
        <v>849</v>
      </c>
      <c r="D4714" s="5" t="s">
        <v>3583</v>
      </c>
      <c r="E4714" s="5" t="s">
        <v>3584</v>
      </c>
      <c r="F4714" s="5" t="s">
        <v>851</v>
      </c>
      <c r="G4714" s="5" t="s">
        <v>3585</v>
      </c>
      <c r="H4714" s="51">
        <v>30025</v>
      </c>
      <c r="I4714" s="22">
        <v>74652.429999999993</v>
      </c>
      <c r="J4714" s="22">
        <v>2486.34</v>
      </c>
      <c r="K4714" s="22">
        <v>2392.6999999999998</v>
      </c>
      <c r="L4714" s="47">
        <v>1000</v>
      </c>
      <c r="M4714" s="22">
        <v>74652.429999999993</v>
      </c>
      <c r="N4714" s="22">
        <v>0</v>
      </c>
    </row>
    <row r="4715" spans="1:14" hidden="1" x14ac:dyDescent="0.25">
      <c r="A4715" s="5" t="s">
        <v>7695</v>
      </c>
      <c r="B4715" s="5" t="s">
        <v>3582</v>
      </c>
      <c r="C4715" s="5" t="s">
        <v>849</v>
      </c>
      <c r="D4715" s="5" t="s">
        <v>3583</v>
      </c>
      <c r="E4715" s="5" t="s">
        <v>3584</v>
      </c>
      <c r="F4715" s="5" t="s">
        <v>851</v>
      </c>
      <c r="G4715" s="5" t="s">
        <v>3603</v>
      </c>
      <c r="H4715" s="51">
        <v>0</v>
      </c>
      <c r="I4715" s="22">
        <v>0</v>
      </c>
      <c r="J4715" s="22">
        <v>3244.09</v>
      </c>
      <c r="K4715" s="22">
        <v>3898.74</v>
      </c>
      <c r="L4715" s="47">
        <v>1000</v>
      </c>
      <c r="M4715" s="22">
        <v>0</v>
      </c>
      <c r="N4715" s="22">
        <v>0</v>
      </c>
    </row>
    <row r="4716" spans="1:14" hidden="1" x14ac:dyDescent="0.25">
      <c r="A4716" s="5" t="s">
        <v>7695</v>
      </c>
      <c r="B4716" s="5" t="s">
        <v>3586</v>
      </c>
      <c r="C4716" s="5" t="s">
        <v>849</v>
      </c>
      <c r="D4716" s="5" t="s">
        <v>3583</v>
      </c>
      <c r="E4716" s="5" t="s">
        <v>3584</v>
      </c>
      <c r="F4716" s="5" t="s">
        <v>851</v>
      </c>
      <c r="G4716" s="5" t="s">
        <v>3603</v>
      </c>
      <c r="H4716" s="51">
        <v>2750</v>
      </c>
      <c r="I4716" s="22">
        <v>8875.41</v>
      </c>
      <c r="J4716" s="22">
        <v>3227.42</v>
      </c>
      <c r="K4716" s="22">
        <v>3722.85</v>
      </c>
      <c r="L4716" s="47">
        <v>1000</v>
      </c>
      <c r="M4716" s="22">
        <v>8875.41</v>
      </c>
      <c r="N4716" s="22">
        <v>0</v>
      </c>
    </row>
    <row r="4717" spans="1:14" hidden="1" x14ac:dyDescent="0.25">
      <c r="A4717" s="5" t="s">
        <v>7696</v>
      </c>
      <c r="B4717" s="5" t="s">
        <v>3582</v>
      </c>
      <c r="C4717" s="5" t="s">
        <v>849</v>
      </c>
      <c r="D4717" s="5" t="s">
        <v>3583</v>
      </c>
      <c r="E4717" s="5" t="s">
        <v>3584</v>
      </c>
      <c r="F4717" s="5" t="s">
        <v>853</v>
      </c>
      <c r="G4717" s="5" t="s">
        <v>3603</v>
      </c>
      <c r="H4717" s="51">
        <v>0</v>
      </c>
      <c r="I4717" s="22">
        <v>0</v>
      </c>
      <c r="J4717" s="22">
        <v>0</v>
      </c>
      <c r="K4717" s="22">
        <v>952.78</v>
      </c>
      <c r="L4717" s="47">
        <v>1000</v>
      </c>
      <c r="M4717" s="22">
        <v>0</v>
      </c>
      <c r="N4717" s="22">
        <v>0</v>
      </c>
    </row>
    <row r="4718" spans="1:14" hidden="1" x14ac:dyDescent="0.25">
      <c r="A4718" s="5" t="s">
        <v>7697</v>
      </c>
      <c r="B4718" s="5" t="s">
        <v>3582</v>
      </c>
      <c r="C4718" s="5" t="s">
        <v>849</v>
      </c>
      <c r="D4718" s="5" t="s">
        <v>3583</v>
      </c>
      <c r="E4718" s="5" t="s">
        <v>3584</v>
      </c>
      <c r="F4718" s="5" t="s">
        <v>853</v>
      </c>
      <c r="G4718" s="5" t="s">
        <v>3603</v>
      </c>
      <c r="H4718" s="51">
        <v>0</v>
      </c>
      <c r="I4718" s="22">
        <v>0</v>
      </c>
      <c r="J4718" s="22">
        <v>0</v>
      </c>
      <c r="K4718" s="22">
        <v>950.31</v>
      </c>
      <c r="L4718" s="47">
        <v>1000</v>
      </c>
      <c r="M4718" s="22">
        <v>0</v>
      </c>
      <c r="N4718" s="22">
        <v>0</v>
      </c>
    </row>
    <row r="4719" spans="1:14" hidden="1" x14ac:dyDescent="0.25">
      <c r="A4719" s="5" t="s">
        <v>7698</v>
      </c>
      <c r="B4719" s="5" t="s">
        <v>3592</v>
      </c>
      <c r="C4719" s="5" t="s">
        <v>849</v>
      </c>
      <c r="D4719" s="5" t="s">
        <v>3583</v>
      </c>
      <c r="E4719" s="5" t="s">
        <v>3584</v>
      </c>
      <c r="F4719" s="5" t="s">
        <v>853</v>
      </c>
      <c r="G4719" s="5" t="s">
        <v>3603</v>
      </c>
      <c r="H4719" s="51">
        <v>0</v>
      </c>
      <c r="I4719" s="22">
        <v>0</v>
      </c>
      <c r="J4719" s="22">
        <v>0</v>
      </c>
      <c r="K4719" s="22">
        <v>21035.46</v>
      </c>
      <c r="L4719" s="47">
        <v>1000</v>
      </c>
      <c r="M4719" s="22">
        <v>0</v>
      </c>
      <c r="N4719" s="22">
        <v>0</v>
      </c>
    </row>
    <row r="4720" spans="1:14" hidden="1" x14ac:dyDescent="0.25">
      <c r="A4720" s="5" t="s">
        <v>7699</v>
      </c>
      <c r="B4720" s="5" t="s">
        <v>3592</v>
      </c>
      <c r="C4720" s="5" t="s">
        <v>849</v>
      </c>
      <c r="D4720" s="5" t="s">
        <v>3583</v>
      </c>
      <c r="E4720" s="5" t="s">
        <v>3584</v>
      </c>
      <c r="F4720" s="5" t="s">
        <v>853</v>
      </c>
      <c r="G4720" s="5" t="s">
        <v>3603</v>
      </c>
      <c r="H4720" s="51">
        <v>0</v>
      </c>
      <c r="I4720" s="22">
        <v>0</v>
      </c>
      <c r="J4720" s="22">
        <v>0</v>
      </c>
      <c r="K4720" s="22">
        <v>1233.98</v>
      </c>
      <c r="L4720" s="47">
        <v>1000</v>
      </c>
      <c r="M4720" s="22">
        <v>0</v>
      </c>
      <c r="N4720" s="22">
        <v>0</v>
      </c>
    </row>
    <row r="4721" spans="1:14" x14ac:dyDescent="0.25">
      <c r="A4721" s="5" t="s">
        <v>7700</v>
      </c>
      <c r="B4721" s="5" t="s">
        <v>3590</v>
      </c>
      <c r="C4721" s="5" t="s">
        <v>849</v>
      </c>
      <c r="D4721" s="5" t="s">
        <v>3583</v>
      </c>
      <c r="E4721" s="5" t="s">
        <v>3584</v>
      </c>
      <c r="F4721" s="5" t="s">
        <v>853</v>
      </c>
      <c r="G4721" s="5" t="s">
        <v>3588</v>
      </c>
      <c r="H4721" s="51">
        <v>0</v>
      </c>
      <c r="I4721" s="22">
        <v>0</v>
      </c>
      <c r="J4721" s="22">
        <v>56.16</v>
      </c>
      <c r="K4721" s="22">
        <v>57.51</v>
      </c>
      <c r="L4721" s="47">
        <v>1000</v>
      </c>
      <c r="M4721" s="22">
        <v>0</v>
      </c>
      <c r="N4721" s="22">
        <v>0</v>
      </c>
    </row>
    <row r="4722" spans="1:14" x14ac:dyDescent="0.25">
      <c r="A4722" s="5" t="s">
        <v>7701</v>
      </c>
      <c r="B4722" s="5" t="s">
        <v>3590</v>
      </c>
      <c r="C4722" s="5" t="s">
        <v>849</v>
      </c>
      <c r="D4722" s="5" t="s">
        <v>3583</v>
      </c>
      <c r="E4722" s="5" t="s">
        <v>3584</v>
      </c>
      <c r="F4722" s="5" t="s">
        <v>853</v>
      </c>
      <c r="G4722" s="5" t="s">
        <v>3588</v>
      </c>
      <c r="H4722" s="51">
        <v>0</v>
      </c>
      <c r="I4722" s="22">
        <v>0</v>
      </c>
      <c r="J4722" s="22">
        <v>55.22</v>
      </c>
      <c r="K4722" s="22">
        <v>60</v>
      </c>
      <c r="L4722" s="47">
        <v>1000</v>
      </c>
      <c r="M4722" s="22">
        <v>0</v>
      </c>
      <c r="N4722" s="22">
        <v>0</v>
      </c>
    </row>
    <row r="4723" spans="1:14" x14ac:dyDescent="0.25">
      <c r="A4723" s="5" t="s">
        <v>7702</v>
      </c>
      <c r="B4723" s="5" t="s">
        <v>3590</v>
      </c>
      <c r="C4723" s="5" t="s">
        <v>849</v>
      </c>
      <c r="D4723" s="5" t="s">
        <v>3583</v>
      </c>
      <c r="E4723" s="5" t="s">
        <v>3584</v>
      </c>
      <c r="F4723" s="5" t="s">
        <v>851</v>
      </c>
      <c r="G4723" s="5" t="s">
        <v>3588</v>
      </c>
      <c r="H4723" s="51">
        <v>0</v>
      </c>
      <c r="I4723" s="22">
        <v>0</v>
      </c>
      <c r="J4723" s="22">
        <v>62.93</v>
      </c>
      <c r="K4723" s="22">
        <v>63.47</v>
      </c>
      <c r="L4723" s="47">
        <v>1000</v>
      </c>
      <c r="M4723" s="22">
        <v>0</v>
      </c>
      <c r="N4723" s="22">
        <v>0</v>
      </c>
    </row>
    <row r="4724" spans="1:14" x14ac:dyDescent="0.25">
      <c r="A4724" s="5" t="s">
        <v>7703</v>
      </c>
      <c r="B4724" s="5" t="s">
        <v>3590</v>
      </c>
      <c r="C4724" s="5" t="s">
        <v>849</v>
      </c>
      <c r="D4724" s="5" t="s">
        <v>3583</v>
      </c>
      <c r="E4724" s="5" t="s">
        <v>3584</v>
      </c>
      <c r="F4724" s="5" t="s">
        <v>853</v>
      </c>
      <c r="G4724" s="5" t="s">
        <v>3603</v>
      </c>
      <c r="H4724" s="51">
        <v>0</v>
      </c>
      <c r="I4724" s="22">
        <v>0</v>
      </c>
      <c r="J4724" s="22">
        <v>0</v>
      </c>
      <c r="K4724" s="22">
        <v>2697.06</v>
      </c>
      <c r="L4724" s="47">
        <v>1000</v>
      </c>
      <c r="M4724" s="22">
        <v>0</v>
      </c>
      <c r="N4724" s="22">
        <v>0</v>
      </c>
    </row>
    <row r="4725" spans="1:14" x14ac:dyDescent="0.25">
      <c r="A4725" s="5" t="s">
        <v>7704</v>
      </c>
      <c r="B4725" s="5" t="s">
        <v>3590</v>
      </c>
      <c r="C4725" s="5" t="s">
        <v>849</v>
      </c>
      <c r="D4725" s="5" t="s">
        <v>3583</v>
      </c>
      <c r="E4725" s="5" t="s">
        <v>3584</v>
      </c>
      <c r="F4725" s="5" t="s">
        <v>851</v>
      </c>
      <c r="G4725" s="5" t="s">
        <v>3588</v>
      </c>
      <c r="H4725" s="51">
        <v>0</v>
      </c>
      <c r="I4725" s="22">
        <v>0</v>
      </c>
      <c r="J4725" s="22">
        <v>62.88</v>
      </c>
      <c r="K4725" s="22">
        <v>63.42</v>
      </c>
      <c r="L4725" s="47">
        <v>1000</v>
      </c>
      <c r="M4725" s="22">
        <v>0</v>
      </c>
      <c r="N4725" s="22">
        <v>0</v>
      </c>
    </row>
    <row r="4726" spans="1:14" x14ac:dyDescent="0.25">
      <c r="A4726" s="5" t="s">
        <v>7705</v>
      </c>
      <c r="B4726" s="5" t="s">
        <v>3590</v>
      </c>
      <c r="C4726" s="5" t="s">
        <v>849</v>
      </c>
      <c r="D4726" s="5" t="s">
        <v>3583</v>
      </c>
      <c r="E4726" s="5" t="s">
        <v>3584</v>
      </c>
      <c r="F4726" s="5" t="s">
        <v>853</v>
      </c>
      <c r="G4726" s="5" t="s">
        <v>3603</v>
      </c>
      <c r="H4726" s="51">
        <v>0</v>
      </c>
      <c r="I4726" s="22">
        <v>0</v>
      </c>
      <c r="J4726" s="22">
        <v>0</v>
      </c>
      <c r="K4726" s="22">
        <v>2435.42</v>
      </c>
      <c r="L4726" s="47">
        <v>1000</v>
      </c>
      <c r="M4726" s="22">
        <v>0</v>
      </c>
      <c r="N4726" s="22">
        <v>0</v>
      </c>
    </row>
    <row r="4727" spans="1:14" x14ac:dyDescent="0.25">
      <c r="A4727" s="5" t="s">
        <v>7706</v>
      </c>
      <c r="B4727" s="5" t="s">
        <v>3590</v>
      </c>
      <c r="C4727" s="5" t="s">
        <v>849</v>
      </c>
      <c r="D4727" s="5" t="s">
        <v>3583</v>
      </c>
      <c r="E4727" s="5" t="s">
        <v>3584</v>
      </c>
      <c r="F4727" s="5" t="s">
        <v>853</v>
      </c>
      <c r="G4727" s="5" t="s">
        <v>3588</v>
      </c>
      <c r="H4727" s="51">
        <v>0</v>
      </c>
      <c r="I4727" s="22">
        <v>0</v>
      </c>
      <c r="J4727" s="22">
        <v>63.18</v>
      </c>
      <c r="K4727" s="22">
        <v>66.64</v>
      </c>
      <c r="L4727" s="47">
        <v>1000</v>
      </c>
      <c r="M4727" s="22">
        <v>0</v>
      </c>
      <c r="N4727" s="22">
        <v>0</v>
      </c>
    </row>
    <row r="4728" spans="1:14" x14ac:dyDescent="0.25">
      <c r="A4728" s="5" t="s">
        <v>7707</v>
      </c>
      <c r="B4728" s="5" t="s">
        <v>3590</v>
      </c>
      <c r="C4728" s="5" t="s">
        <v>849</v>
      </c>
      <c r="D4728" s="5" t="s">
        <v>3583</v>
      </c>
      <c r="E4728" s="5" t="s">
        <v>3584</v>
      </c>
      <c r="F4728" s="5" t="s">
        <v>853</v>
      </c>
      <c r="G4728" s="5" t="s">
        <v>3603</v>
      </c>
      <c r="H4728" s="51">
        <v>0</v>
      </c>
      <c r="I4728" s="22">
        <v>0</v>
      </c>
      <c r="J4728" s="22">
        <v>0</v>
      </c>
      <c r="K4728" s="22">
        <v>2993</v>
      </c>
      <c r="L4728" s="47">
        <v>1000</v>
      </c>
      <c r="M4728" s="22">
        <v>0</v>
      </c>
      <c r="N4728" s="22">
        <v>0</v>
      </c>
    </row>
    <row r="4729" spans="1:14" x14ac:dyDescent="0.25">
      <c r="A4729" s="5" t="s">
        <v>7708</v>
      </c>
      <c r="B4729" s="5" t="s">
        <v>3590</v>
      </c>
      <c r="C4729" s="5" t="s">
        <v>849</v>
      </c>
      <c r="D4729" s="5" t="s">
        <v>3583</v>
      </c>
      <c r="E4729" s="5" t="s">
        <v>3584</v>
      </c>
      <c r="F4729" s="5" t="s">
        <v>853</v>
      </c>
      <c r="G4729" s="5" t="s">
        <v>3603</v>
      </c>
      <c r="H4729" s="51">
        <v>0</v>
      </c>
      <c r="I4729" s="22">
        <v>0</v>
      </c>
      <c r="J4729" s="22">
        <v>0</v>
      </c>
      <c r="K4729" s="22">
        <v>1403.15</v>
      </c>
      <c r="L4729" s="47">
        <v>1000</v>
      </c>
      <c r="M4729" s="22">
        <v>0</v>
      </c>
      <c r="N4729" s="22">
        <v>0</v>
      </c>
    </row>
    <row r="4730" spans="1:14" x14ac:dyDescent="0.25">
      <c r="A4730" s="5" t="s">
        <v>7709</v>
      </c>
      <c r="B4730" s="5" t="s">
        <v>3590</v>
      </c>
      <c r="C4730" s="5" t="s">
        <v>849</v>
      </c>
      <c r="D4730" s="5" t="s">
        <v>3583</v>
      </c>
      <c r="E4730" s="5" t="s">
        <v>3584</v>
      </c>
      <c r="F4730" s="5" t="s">
        <v>853</v>
      </c>
      <c r="G4730" s="5" t="s">
        <v>3603</v>
      </c>
      <c r="H4730" s="51">
        <v>0</v>
      </c>
      <c r="I4730" s="22">
        <v>0</v>
      </c>
      <c r="J4730" s="22">
        <v>0</v>
      </c>
      <c r="K4730" s="22">
        <v>1297.3499999999999</v>
      </c>
      <c r="L4730" s="47">
        <v>1000</v>
      </c>
      <c r="M4730" s="22">
        <v>0</v>
      </c>
      <c r="N4730" s="22">
        <v>0</v>
      </c>
    </row>
    <row r="4731" spans="1:14" hidden="1" x14ac:dyDescent="0.25">
      <c r="A4731" s="5" t="s">
        <v>7710</v>
      </c>
      <c r="B4731" s="5" t="s">
        <v>3586</v>
      </c>
      <c r="C4731" s="5" t="s">
        <v>849</v>
      </c>
      <c r="D4731" s="5" t="s">
        <v>3583</v>
      </c>
      <c r="E4731" s="5" t="s">
        <v>3584</v>
      </c>
      <c r="F4731" s="5" t="s">
        <v>853</v>
      </c>
      <c r="G4731" s="5" t="s">
        <v>3588</v>
      </c>
      <c r="H4731" s="51">
        <v>0</v>
      </c>
      <c r="I4731" s="22">
        <v>0</v>
      </c>
      <c r="J4731" s="22">
        <v>214.41</v>
      </c>
      <c r="K4731" s="22">
        <v>232.93</v>
      </c>
      <c r="L4731" s="47">
        <v>1000</v>
      </c>
      <c r="M4731" s="22">
        <v>0</v>
      </c>
      <c r="N4731" s="22">
        <v>0</v>
      </c>
    </row>
    <row r="4732" spans="1:14" hidden="1" x14ac:dyDescent="0.25">
      <c r="A4732" s="5" t="s">
        <v>7711</v>
      </c>
      <c r="B4732" s="5" t="s">
        <v>3586</v>
      </c>
      <c r="C4732" s="5" t="s">
        <v>849</v>
      </c>
      <c r="D4732" s="5" t="s">
        <v>3583</v>
      </c>
      <c r="E4732" s="5" t="s">
        <v>3584</v>
      </c>
      <c r="F4732" s="5" t="s">
        <v>853</v>
      </c>
      <c r="G4732" s="5" t="s">
        <v>3603</v>
      </c>
      <c r="H4732" s="51">
        <v>0</v>
      </c>
      <c r="I4732" s="22">
        <v>0</v>
      </c>
      <c r="J4732" s="22">
        <v>0</v>
      </c>
      <c r="K4732" s="22">
        <v>975.94</v>
      </c>
      <c r="L4732" s="47">
        <v>1000</v>
      </c>
      <c r="M4732" s="22">
        <v>0</v>
      </c>
      <c r="N4732" s="22">
        <v>0</v>
      </c>
    </row>
    <row r="4733" spans="1:14" x14ac:dyDescent="0.25">
      <c r="A4733" s="5" t="s">
        <v>7712</v>
      </c>
      <c r="B4733" s="5" t="s">
        <v>3590</v>
      </c>
      <c r="C4733" s="5" t="s">
        <v>849</v>
      </c>
      <c r="D4733" s="5" t="s">
        <v>3583</v>
      </c>
      <c r="E4733" s="5" t="s">
        <v>3584</v>
      </c>
      <c r="F4733" s="5" t="s">
        <v>853</v>
      </c>
      <c r="G4733" s="5" t="s">
        <v>3603</v>
      </c>
      <c r="H4733" s="51">
        <v>0</v>
      </c>
      <c r="I4733" s="22">
        <v>0</v>
      </c>
      <c r="J4733" s="22">
        <v>0</v>
      </c>
      <c r="K4733" s="22">
        <v>6521.88</v>
      </c>
      <c r="L4733" s="47">
        <v>1000</v>
      </c>
      <c r="M4733" s="22">
        <v>0</v>
      </c>
      <c r="N4733" s="22">
        <v>0</v>
      </c>
    </row>
    <row r="4734" spans="1:14" x14ac:dyDescent="0.25">
      <c r="A4734" s="5" t="s">
        <v>7713</v>
      </c>
      <c r="B4734" s="5" t="s">
        <v>3590</v>
      </c>
      <c r="C4734" s="5" t="s">
        <v>849</v>
      </c>
      <c r="D4734" s="5" t="s">
        <v>3583</v>
      </c>
      <c r="E4734" s="5" t="s">
        <v>3584</v>
      </c>
      <c r="F4734" s="5" t="s">
        <v>853</v>
      </c>
      <c r="G4734" s="5" t="s">
        <v>3603</v>
      </c>
      <c r="H4734" s="51">
        <v>0</v>
      </c>
      <c r="I4734" s="22">
        <v>0</v>
      </c>
      <c r="J4734" s="22">
        <v>0</v>
      </c>
      <c r="K4734" s="22">
        <v>6263.72</v>
      </c>
      <c r="L4734" s="47">
        <v>1000</v>
      </c>
      <c r="M4734" s="22">
        <v>0</v>
      </c>
      <c r="N4734" s="22">
        <v>0</v>
      </c>
    </row>
    <row r="4735" spans="1:14" x14ac:dyDescent="0.25">
      <c r="A4735" s="5" t="s">
        <v>7714</v>
      </c>
      <c r="B4735" s="5" t="s">
        <v>3590</v>
      </c>
      <c r="C4735" s="5" t="s">
        <v>849</v>
      </c>
      <c r="D4735" s="5" t="s">
        <v>3583</v>
      </c>
      <c r="E4735" s="5" t="s">
        <v>3584</v>
      </c>
      <c r="F4735" s="5" t="s">
        <v>853</v>
      </c>
      <c r="G4735" s="5" t="s">
        <v>3603</v>
      </c>
      <c r="H4735" s="51">
        <v>0</v>
      </c>
      <c r="I4735" s="22">
        <v>0</v>
      </c>
      <c r="J4735" s="22">
        <v>0</v>
      </c>
      <c r="K4735" s="22">
        <v>1754.69</v>
      </c>
      <c r="L4735" s="47">
        <v>1000</v>
      </c>
      <c r="M4735" s="22">
        <v>0</v>
      </c>
      <c r="N4735" s="22">
        <v>0</v>
      </c>
    </row>
    <row r="4736" spans="1:14" x14ac:dyDescent="0.25">
      <c r="A4736" s="5" t="s">
        <v>7715</v>
      </c>
      <c r="B4736" s="5" t="s">
        <v>3590</v>
      </c>
      <c r="C4736" s="5" t="s">
        <v>849</v>
      </c>
      <c r="D4736" s="5" t="s">
        <v>3583</v>
      </c>
      <c r="E4736" s="5" t="s">
        <v>3584</v>
      </c>
      <c r="F4736" s="5" t="s">
        <v>853</v>
      </c>
      <c r="G4736" s="5" t="s">
        <v>3603</v>
      </c>
      <c r="H4736" s="51">
        <v>0</v>
      </c>
      <c r="I4736" s="22">
        <v>0</v>
      </c>
      <c r="J4736" s="22">
        <v>0</v>
      </c>
      <c r="K4736" s="22">
        <v>1893.92</v>
      </c>
      <c r="L4736" s="47">
        <v>1000</v>
      </c>
      <c r="M4736" s="22">
        <v>0</v>
      </c>
      <c r="N4736" s="22">
        <v>0</v>
      </c>
    </row>
    <row r="4737" spans="1:14" x14ac:dyDescent="0.25">
      <c r="A4737" s="5" t="s">
        <v>7716</v>
      </c>
      <c r="B4737" s="5" t="s">
        <v>3590</v>
      </c>
      <c r="C4737" s="5" t="s">
        <v>849</v>
      </c>
      <c r="D4737" s="5" t="s">
        <v>3583</v>
      </c>
      <c r="E4737" s="5" t="s">
        <v>3584</v>
      </c>
      <c r="F4737" s="5" t="s">
        <v>853</v>
      </c>
      <c r="G4737" s="5" t="s">
        <v>3603</v>
      </c>
      <c r="H4737" s="51">
        <v>0</v>
      </c>
      <c r="I4737" s="22">
        <v>0</v>
      </c>
      <c r="J4737" s="22">
        <v>0</v>
      </c>
      <c r="K4737" s="22">
        <v>7677.01</v>
      </c>
      <c r="L4737" s="47">
        <v>1000</v>
      </c>
      <c r="M4737" s="22">
        <v>0</v>
      </c>
      <c r="N4737" s="22">
        <v>0</v>
      </c>
    </row>
    <row r="4738" spans="1:14" x14ac:dyDescent="0.25">
      <c r="A4738" s="5" t="s">
        <v>7717</v>
      </c>
      <c r="B4738" s="5" t="s">
        <v>3590</v>
      </c>
      <c r="C4738" s="5" t="s">
        <v>849</v>
      </c>
      <c r="D4738" s="5" t="s">
        <v>3583</v>
      </c>
      <c r="E4738" s="5" t="s">
        <v>3584</v>
      </c>
      <c r="F4738" s="5" t="s">
        <v>853</v>
      </c>
      <c r="G4738" s="5" t="s">
        <v>3603</v>
      </c>
      <c r="H4738" s="51">
        <v>0</v>
      </c>
      <c r="I4738" s="22">
        <v>0</v>
      </c>
      <c r="J4738" s="22">
        <v>962.92</v>
      </c>
      <c r="K4738" s="22">
        <v>960.99</v>
      </c>
      <c r="L4738" s="47">
        <v>1000</v>
      </c>
      <c r="M4738" s="22">
        <v>0</v>
      </c>
      <c r="N4738" s="22">
        <v>0</v>
      </c>
    </row>
    <row r="4739" spans="1:14" x14ac:dyDescent="0.25">
      <c r="A4739" s="5" t="s">
        <v>7718</v>
      </c>
      <c r="B4739" s="5" t="s">
        <v>3590</v>
      </c>
      <c r="C4739" s="5" t="s">
        <v>849</v>
      </c>
      <c r="D4739" s="5" t="s">
        <v>3583</v>
      </c>
      <c r="E4739" s="5" t="s">
        <v>3584</v>
      </c>
      <c r="F4739" s="5" t="s">
        <v>853</v>
      </c>
      <c r="G4739" s="5" t="s">
        <v>3603</v>
      </c>
      <c r="H4739" s="51">
        <v>0</v>
      </c>
      <c r="I4739" s="22">
        <v>0</v>
      </c>
      <c r="J4739" s="22">
        <v>0</v>
      </c>
      <c r="K4739" s="22">
        <v>1020.44</v>
      </c>
      <c r="L4739" s="47">
        <v>1000</v>
      </c>
      <c r="M4739" s="22">
        <v>0</v>
      </c>
      <c r="N4739" s="22">
        <v>0</v>
      </c>
    </row>
    <row r="4740" spans="1:14" x14ac:dyDescent="0.25">
      <c r="A4740" s="5" t="s">
        <v>7719</v>
      </c>
      <c r="B4740" s="5" t="s">
        <v>3590</v>
      </c>
      <c r="C4740" s="5" t="s">
        <v>849</v>
      </c>
      <c r="D4740" s="5" t="s">
        <v>3583</v>
      </c>
      <c r="E4740" s="5" t="s">
        <v>3584</v>
      </c>
      <c r="F4740" s="5" t="s">
        <v>853</v>
      </c>
      <c r="G4740" s="5" t="s">
        <v>3603</v>
      </c>
      <c r="H4740" s="51">
        <v>0</v>
      </c>
      <c r="I4740" s="22">
        <v>0</v>
      </c>
      <c r="J4740" s="22">
        <v>0</v>
      </c>
      <c r="K4740" s="22">
        <v>1052.99</v>
      </c>
      <c r="L4740" s="47">
        <v>1000</v>
      </c>
      <c r="M4740" s="22">
        <v>0</v>
      </c>
      <c r="N4740" s="22">
        <v>0</v>
      </c>
    </row>
    <row r="4741" spans="1:14" x14ac:dyDescent="0.25">
      <c r="A4741" s="5" t="s">
        <v>7720</v>
      </c>
      <c r="B4741" s="5" t="s">
        <v>3590</v>
      </c>
      <c r="C4741" s="5" t="s">
        <v>849</v>
      </c>
      <c r="D4741" s="5" t="s">
        <v>3583</v>
      </c>
      <c r="E4741" s="5" t="s">
        <v>3584</v>
      </c>
      <c r="F4741" s="5" t="s">
        <v>853</v>
      </c>
      <c r="G4741" s="5" t="s">
        <v>3585</v>
      </c>
      <c r="H4741" s="51">
        <v>0</v>
      </c>
      <c r="I4741" s="22">
        <v>0</v>
      </c>
      <c r="J4741" s="22">
        <v>5587.66</v>
      </c>
      <c r="K4741" s="22">
        <v>5893.43</v>
      </c>
      <c r="L4741" s="47">
        <v>1000</v>
      </c>
      <c r="M4741" s="22">
        <v>0</v>
      </c>
      <c r="N4741" s="22">
        <v>0</v>
      </c>
    </row>
    <row r="4742" spans="1:14" x14ac:dyDescent="0.25">
      <c r="A4742" s="5" t="s">
        <v>7721</v>
      </c>
      <c r="B4742" s="5" t="s">
        <v>3590</v>
      </c>
      <c r="C4742" s="5" t="s">
        <v>849</v>
      </c>
      <c r="D4742" s="5" t="s">
        <v>3583</v>
      </c>
      <c r="E4742" s="5" t="s">
        <v>3584</v>
      </c>
      <c r="F4742" s="5" t="s">
        <v>853</v>
      </c>
      <c r="G4742" s="5" t="s">
        <v>3603</v>
      </c>
      <c r="H4742" s="51">
        <v>0</v>
      </c>
      <c r="I4742" s="22">
        <v>0</v>
      </c>
      <c r="J4742" s="22">
        <v>0</v>
      </c>
      <c r="K4742" s="22">
        <v>990.7</v>
      </c>
      <c r="L4742" s="47">
        <v>1000</v>
      </c>
      <c r="M4742" s="22">
        <v>0</v>
      </c>
      <c r="N4742" s="22">
        <v>0</v>
      </c>
    </row>
    <row r="4743" spans="1:14" x14ac:dyDescent="0.25">
      <c r="A4743" s="5" t="s">
        <v>7722</v>
      </c>
      <c r="B4743" s="5" t="s">
        <v>3590</v>
      </c>
      <c r="C4743" s="5" t="s">
        <v>849</v>
      </c>
      <c r="D4743" s="5" t="s">
        <v>3583</v>
      </c>
      <c r="E4743" s="5" t="s">
        <v>3584</v>
      </c>
      <c r="F4743" s="5" t="s">
        <v>853</v>
      </c>
      <c r="G4743" s="5" t="s">
        <v>3603</v>
      </c>
      <c r="H4743" s="51">
        <v>0</v>
      </c>
      <c r="I4743" s="22">
        <v>0</v>
      </c>
      <c r="J4743" s="22">
        <v>0</v>
      </c>
      <c r="K4743" s="22">
        <v>1084.58</v>
      </c>
      <c r="L4743" s="47">
        <v>1000</v>
      </c>
      <c r="M4743" s="22">
        <v>0</v>
      </c>
      <c r="N4743" s="22">
        <v>0</v>
      </c>
    </row>
    <row r="4744" spans="1:14" hidden="1" x14ac:dyDescent="0.25">
      <c r="A4744" s="5" t="s">
        <v>7723</v>
      </c>
      <c r="B4744" s="5" t="s">
        <v>3582</v>
      </c>
      <c r="C4744" s="5" t="s">
        <v>849</v>
      </c>
      <c r="D4744" s="5" t="s">
        <v>3583</v>
      </c>
      <c r="E4744" s="5" t="s">
        <v>3584</v>
      </c>
      <c r="F4744" s="5" t="s">
        <v>853</v>
      </c>
      <c r="G4744" s="5" t="s">
        <v>3603</v>
      </c>
      <c r="H4744" s="51">
        <v>0</v>
      </c>
      <c r="I4744" s="22">
        <v>0</v>
      </c>
      <c r="J4744" s="22">
        <v>0</v>
      </c>
      <c r="K4744" s="22">
        <v>555.76</v>
      </c>
      <c r="L4744" s="47">
        <v>1000</v>
      </c>
      <c r="M4744" s="22">
        <v>0</v>
      </c>
      <c r="N4744" s="22">
        <v>0</v>
      </c>
    </row>
    <row r="4745" spans="1:14" hidden="1" x14ac:dyDescent="0.25">
      <c r="A4745" s="5" t="s">
        <v>7724</v>
      </c>
      <c r="B4745" s="5" t="s">
        <v>3582</v>
      </c>
      <c r="C4745" s="5" t="s">
        <v>849</v>
      </c>
      <c r="D4745" s="5" t="s">
        <v>3583</v>
      </c>
      <c r="E4745" s="5" t="s">
        <v>3584</v>
      </c>
      <c r="F4745" s="5" t="s">
        <v>853</v>
      </c>
      <c r="G4745" s="5" t="s">
        <v>3588</v>
      </c>
      <c r="H4745" s="51">
        <v>0</v>
      </c>
      <c r="I4745" s="22">
        <v>0</v>
      </c>
      <c r="J4745" s="22">
        <v>116.7</v>
      </c>
      <c r="K4745" s="22">
        <v>123.08</v>
      </c>
      <c r="L4745" s="47">
        <v>1000</v>
      </c>
      <c r="M4745" s="22">
        <v>0</v>
      </c>
      <c r="N4745" s="22">
        <v>0</v>
      </c>
    </row>
    <row r="4746" spans="1:14" hidden="1" x14ac:dyDescent="0.25">
      <c r="A4746" s="5" t="s">
        <v>7725</v>
      </c>
      <c r="B4746" s="5" t="s">
        <v>3582</v>
      </c>
      <c r="C4746" s="5" t="s">
        <v>849</v>
      </c>
      <c r="D4746" s="5" t="s">
        <v>3583</v>
      </c>
      <c r="E4746" s="5" t="s">
        <v>3584</v>
      </c>
      <c r="F4746" s="5" t="s">
        <v>853</v>
      </c>
      <c r="G4746" s="5" t="s">
        <v>3603</v>
      </c>
      <c r="H4746" s="51">
        <v>0</v>
      </c>
      <c r="I4746" s="22">
        <v>0</v>
      </c>
      <c r="J4746" s="22">
        <v>0</v>
      </c>
      <c r="K4746" s="22">
        <v>392.63</v>
      </c>
      <c r="L4746" s="47">
        <v>1000</v>
      </c>
      <c r="M4746" s="22">
        <v>0</v>
      </c>
      <c r="N4746" s="22">
        <v>0</v>
      </c>
    </row>
    <row r="4747" spans="1:14" hidden="1" x14ac:dyDescent="0.25">
      <c r="A4747" s="5" t="s">
        <v>7725</v>
      </c>
      <c r="B4747" s="5" t="s">
        <v>3586</v>
      </c>
      <c r="C4747" s="5" t="s">
        <v>849</v>
      </c>
      <c r="D4747" s="5" t="s">
        <v>3583</v>
      </c>
      <c r="E4747" s="5" t="s">
        <v>3584</v>
      </c>
      <c r="F4747" s="5" t="s">
        <v>853</v>
      </c>
      <c r="G4747" s="5" t="s">
        <v>3603</v>
      </c>
      <c r="H4747" s="51">
        <v>0</v>
      </c>
      <c r="I4747" s="22">
        <v>0</v>
      </c>
      <c r="J4747" s="22">
        <v>0</v>
      </c>
      <c r="K4747" s="22">
        <v>394.9</v>
      </c>
      <c r="L4747" s="47">
        <v>1000</v>
      </c>
      <c r="M4747" s="22">
        <v>0</v>
      </c>
      <c r="N4747" s="22">
        <v>0</v>
      </c>
    </row>
    <row r="4748" spans="1:14" hidden="1" x14ac:dyDescent="0.25">
      <c r="A4748" s="5" t="s">
        <v>7726</v>
      </c>
      <c r="B4748" s="5" t="s">
        <v>3582</v>
      </c>
      <c r="C4748" s="5" t="s">
        <v>849</v>
      </c>
      <c r="D4748" s="5" t="s">
        <v>3583</v>
      </c>
      <c r="E4748" s="5" t="s">
        <v>3584</v>
      </c>
      <c r="F4748" s="5" t="s">
        <v>853</v>
      </c>
      <c r="G4748" s="5" t="s">
        <v>3603</v>
      </c>
      <c r="H4748" s="51">
        <v>0</v>
      </c>
      <c r="I4748" s="22">
        <v>0</v>
      </c>
      <c r="J4748" s="22">
        <v>0</v>
      </c>
      <c r="K4748" s="22">
        <v>498.51</v>
      </c>
      <c r="L4748" s="47">
        <v>1000</v>
      </c>
      <c r="M4748" s="22">
        <v>0</v>
      </c>
      <c r="N4748" s="22">
        <v>0</v>
      </c>
    </row>
    <row r="4749" spans="1:14" hidden="1" x14ac:dyDescent="0.25">
      <c r="A4749" s="5" t="s">
        <v>7726</v>
      </c>
      <c r="B4749" s="5" t="s">
        <v>3586</v>
      </c>
      <c r="C4749" s="5" t="s">
        <v>849</v>
      </c>
      <c r="D4749" s="5" t="s">
        <v>3583</v>
      </c>
      <c r="E4749" s="5" t="s">
        <v>3584</v>
      </c>
      <c r="F4749" s="5" t="s">
        <v>853</v>
      </c>
      <c r="G4749" s="5" t="s">
        <v>3603</v>
      </c>
      <c r="H4749" s="51">
        <v>0</v>
      </c>
      <c r="I4749" s="22">
        <v>0</v>
      </c>
      <c r="J4749" s="22">
        <v>0</v>
      </c>
      <c r="K4749" s="22">
        <v>487.31</v>
      </c>
      <c r="L4749" s="47">
        <v>1000</v>
      </c>
      <c r="M4749" s="22">
        <v>0</v>
      </c>
      <c r="N4749" s="22">
        <v>0</v>
      </c>
    </row>
    <row r="4750" spans="1:14" hidden="1" x14ac:dyDescent="0.25">
      <c r="A4750" s="5" t="s">
        <v>7727</v>
      </c>
      <c r="B4750" s="5" t="s">
        <v>3586</v>
      </c>
      <c r="C4750" s="5" t="s">
        <v>849</v>
      </c>
      <c r="D4750" s="5" t="s">
        <v>3583</v>
      </c>
      <c r="E4750" s="5" t="s">
        <v>3584</v>
      </c>
      <c r="F4750" s="5" t="s">
        <v>853</v>
      </c>
      <c r="G4750" s="5" t="s">
        <v>3603</v>
      </c>
      <c r="H4750" s="51">
        <v>0</v>
      </c>
      <c r="I4750" s="22">
        <v>0</v>
      </c>
      <c r="J4750" s="22">
        <v>0</v>
      </c>
      <c r="K4750" s="22">
        <v>588.14</v>
      </c>
      <c r="L4750" s="47">
        <v>1000</v>
      </c>
      <c r="M4750" s="22">
        <v>0</v>
      </c>
      <c r="N4750" s="22">
        <v>0</v>
      </c>
    </row>
    <row r="4751" spans="1:14" hidden="1" x14ac:dyDescent="0.25">
      <c r="A4751" s="5" t="s">
        <v>7728</v>
      </c>
      <c r="B4751" s="5" t="s">
        <v>3586</v>
      </c>
      <c r="C4751" s="5" t="s">
        <v>849</v>
      </c>
      <c r="D4751" s="5" t="s">
        <v>3583</v>
      </c>
      <c r="E4751" s="5" t="s">
        <v>3584</v>
      </c>
      <c r="F4751" s="5" t="s">
        <v>853</v>
      </c>
      <c r="G4751" s="5" t="s">
        <v>3603</v>
      </c>
      <c r="H4751" s="51">
        <v>0</v>
      </c>
      <c r="I4751" s="22">
        <v>0</v>
      </c>
      <c r="J4751" s="22">
        <v>0</v>
      </c>
      <c r="K4751" s="22">
        <v>1410.1</v>
      </c>
      <c r="L4751" s="47">
        <v>1000</v>
      </c>
      <c r="M4751" s="22">
        <v>0</v>
      </c>
      <c r="N4751" s="22">
        <v>0</v>
      </c>
    </row>
    <row r="4752" spans="1:14" x14ac:dyDescent="0.25">
      <c r="A4752" s="5" t="s">
        <v>7729</v>
      </c>
      <c r="B4752" s="5" t="s">
        <v>3590</v>
      </c>
      <c r="C4752" s="5" t="s">
        <v>849</v>
      </c>
      <c r="D4752" s="5" t="s">
        <v>3583</v>
      </c>
      <c r="E4752" s="5" t="s">
        <v>3584</v>
      </c>
      <c r="F4752" s="5" t="s">
        <v>853</v>
      </c>
      <c r="G4752" s="5" t="s">
        <v>3603</v>
      </c>
      <c r="H4752" s="51">
        <v>0</v>
      </c>
      <c r="I4752" s="22">
        <v>0</v>
      </c>
      <c r="J4752" s="22">
        <v>0</v>
      </c>
      <c r="K4752" s="22">
        <v>565.44000000000005</v>
      </c>
      <c r="L4752" s="47">
        <v>1000</v>
      </c>
      <c r="M4752" s="22">
        <v>0</v>
      </c>
      <c r="N4752" s="22">
        <v>0</v>
      </c>
    </row>
    <row r="4753" spans="1:14" x14ac:dyDescent="0.25">
      <c r="A4753" s="5" t="s">
        <v>7730</v>
      </c>
      <c r="B4753" s="5" t="s">
        <v>3590</v>
      </c>
      <c r="C4753" s="5" t="s">
        <v>849</v>
      </c>
      <c r="D4753" s="5" t="s">
        <v>3583</v>
      </c>
      <c r="E4753" s="5" t="s">
        <v>3584</v>
      </c>
      <c r="F4753" s="5" t="s">
        <v>851</v>
      </c>
      <c r="G4753" s="5" t="s">
        <v>3588</v>
      </c>
      <c r="H4753" s="51">
        <v>0</v>
      </c>
      <c r="I4753" s="22">
        <v>0</v>
      </c>
      <c r="J4753" s="22">
        <v>26.92</v>
      </c>
      <c r="K4753" s="22">
        <v>27.15</v>
      </c>
      <c r="L4753" s="47">
        <v>1000</v>
      </c>
      <c r="M4753" s="22">
        <v>0</v>
      </c>
      <c r="N4753" s="22">
        <v>0</v>
      </c>
    </row>
    <row r="4754" spans="1:14" x14ac:dyDescent="0.25">
      <c r="A4754" s="5" t="s">
        <v>7731</v>
      </c>
      <c r="B4754" s="5" t="s">
        <v>3590</v>
      </c>
      <c r="C4754" s="5" t="s">
        <v>849</v>
      </c>
      <c r="D4754" s="5" t="s">
        <v>3583</v>
      </c>
      <c r="E4754" s="5" t="s">
        <v>3584</v>
      </c>
      <c r="F4754" s="5" t="s">
        <v>853</v>
      </c>
      <c r="G4754" s="5" t="s">
        <v>3588</v>
      </c>
      <c r="H4754" s="51">
        <v>0</v>
      </c>
      <c r="I4754" s="22">
        <v>0</v>
      </c>
      <c r="J4754" s="22">
        <v>353.66</v>
      </c>
      <c r="K4754" s="22">
        <v>373.01</v>
      </c>
      <c r="L4754" s="47">
        <v>1000</v>
      </c>
      <c r="M4754" s="22">
        <v>0</v>
      </c>
      <c r="N4754" s="22">
        <v>0</v>
      </c>
    </row>
    <row r="4755" spans="1:14" hidden="1" x14ac:dyDescent="0.25">
      <c r="A4755" s="5" t="s">
        <v>7732</v>
      </c>
      <c r="B4755" s="5" t="s">
        <v>3582</v>
      </c>
      <c r="C4755" s="5" t="s">
        <v>849</v>
      </c>
      <c r="D4755" s="5" t="s">
        <v>3583</v>
      </c>
      <c r="E4755" s="5" t="s">
        <v>3584</v>
      </c>
      <c r="F4755" s="5" t="s">
        <v>853</v>
      </c>
      <c r="G4755" s="5" t="s">
        <v>3603</v>
      </c>
      <c r="H4755" s="51">
        <v>0</v>
      </c>
      <c r="I4755" s="22">
        <v>0</v>
      </c>
      <c r="J4755" s="22">
        <v>0</v>
      </c>
      <c r="K4755" s="22">
        <v>581.66</v>
      </c>
      <c r="L4755" s="47">
        <v>1000</v>
      </c>
      <c r="M4755" s="22">
        <v>0</v>
      </c>
      <c r="N4755" s="22">
        <v>0</v>
      </c>
    </row>
    <row r="4756" spans="1:14" hidden="1" x14ac:dyDescent="0.25">
      <c r="A4756" s="5" t="s">
        <v>7732</v>
      </c>
      <c r="B4756" s="5" t="s">
        <v>3586</v>
      </c>
      <c r="C4756" s="5" t="s">
        <v>849</v>
      </c>
      <c r="D4756" s="5" t="s">
        <v>3583</v>
      </c>
      <c r="E4756" s="5" t="s">
        <v>3584</v>
      </c>
      <c r="F4756" s="5" t="s">
        <v>853</v>
      </c>
      <c r="G4756" s="5" t="s">
        <v>3603</v>
      </c>
      <c r="H4756" s="51">
        <v>0</v>
      </c>
      <c r="I4756" s="22">
        <v>0</v>
      </c>
      <c r="J4756" s="22">
        <v>0</v>
      </c>
      <c r="K4756" s="22">
        <v>586.66</v>
      </c>
      <c r="L4756" s="47">
        <v>1000</v>
      </c>
      <c r="M4756" s="22">
        <v>0</v>
      </c>
      <c r="N4756" s="22">
        <v>0</v>
      </c>
    </row>
    <row r="4757" spans="1:14" hidden="1" x14ac:dyDescent="0.25">
      <c r="A4757" s="5" t="s">
        <v>7733</v>
      </c>
      <c r="B4757" s="5" t="s">
        <v>3582</v>
      </c>
      <c r="C4757" s="5" t="s">
        <v>849</v>
      </c>
      <c r="D4757" s="5" t="s">
        <v>3583</v>
      </c>
      <c r="E4757" s="5" t="s">
        <v>3584</v>
      </c>
      <c r="F4757" s="5" t="s">
        <v>853</v>
      </c>
      <c r="G4757" s="5" t="s">
        <v>3603</v>
      </c>
      <c r="H4757" s="51">
        <v>0</v>
      </c>
      <c r="I4757" s="22">
        <v>0</v>
      </c>
      <c r="J4757" s="22">
        <v>0</v>
      </c>
      <c r="K4757" s="22">
        <v>859.2</v>
      </c>
      <c r="L4757" s="47">
        <v>1000</v>
      </c>
      <c r="M4757" s="22">
        <v>0</v>
      </c>
      <c r="N4757" s="22">
        <v>0</v>
      </c>
    </row>
    <row r="4758" spans="1:14" hidden="1" x14ac:dyDescent="0.25">
      <c r="A4758" s="5" t="s">
        <v>7733</v>
      </c>
      <c r="B4758" s="5" t="s">
        <v>3586</v>
      </c>
      <c r="C4758" s="5" t="s">
        <v>849</v>
      </c>
      <c r="D4758" s="5" t="s">
        <v>3583</v>
      </c>
      <c r="E4758" s="5" t="s">
        <v>3584</v>
      </c>
      <c r="F4758" s="5" t="s">
        <v>853</v>
      </c>
      <c r="G4758" s="5" t="s">
        <v>3603</v>
      </c>
      <c r="H4758" s="51">
        <v>0</v>
      </c>
      <c r="I4758" s="22">
        <v>0</v>
      </c>
      <c r="J4758" s="22">
        <v>0</v>
      </c>
      <c r="K4758" s="22">
        <v>950.78</v>
      </c>
      <c r="L4758" s="47">
        <v>1000</v>
      </c>
      <c r="M4758" s="22">
        <v>0</v>
      </c>
      <c r="N4758" s="22">
        <v>0</v>
      </c>
    </row>
    <row r="4759" spans="1:14" hidden="1" x14ac:dyDescent="0.25">
      <c r="A4759" s="5" t="s">
        <v>7734</v>
      </c>
      <c r="B4759" s="5" t="s">
        <v>3586</v>
      </c>
      <c r="C4759" s="5" t="s">
        <v>849</v>
      </c>
      <c r="D4759" s="5" t="s">
        <v>3583</v>
      </c>
      <c r="E4759" s="5" t="s">
        <v>3584</v>
      </c>
      <c r="F4759" s="5" t="s">
        <v>851</v>
      </c>
      <c r="G4759" s="5" t="s">
        <v>3585</v>
      </c>
      <c r="H4759" s="51">
        <v>40600</v>
      </c>
      <c r="I4759" s="22">
        <v>85222.77</v>
      </c>
      <c r="J4759" s="22">
        <v>2099.08</v>
      </c>
      <c r="K4759" s="22">
        <v>2061.38</v>
      </c>
      <c r="L4759" s="47">
        <v>1000</v>
      </c>
      <c r="M4759" s="22">
        <v>85222.77</v>
      </c>
      <c r="N4759" s="22">
        <v>0</v>
      </c>
    </row>
    <row r="4760" spans="1:14" hidden="1" x14ac:dyDescent="0.25">
      <c r="A4760" s="5" t="s">
        <v>7735</v>
      </c>
      <c r="B4760" s="5" t="s">
        <v>3582</v>
      </c>
      <c r="C4760" s="5" t="s">
        <v>849</v>
      </c>
      <c r="D4760" s="5" t="s">
        <v>3583</v>
      </c>
      <c r="E4760" s="5" t="s">
        <v>3584</v>
      </c>
      <c r="F4760" s="5" t="s">
        <v>853</v>
      </c>
      <c r="G4760" s="5" t="s">
        <v>3588</v>
      </c>
      <c r="H4760" s="51">
        <v>0</v>
      </c>
      <c r="I4760" s="22">
        <v>0</v>
      </c>
      <c r="J4760" s="22">
        <v>309.08999999999997</v>
      </c>
      <c r="K4760" s="22">
        <v>311.75</v>
      </c>
      <c r="L4760" s="47">
        <v>1000</v>
      </c>
      <c r="M4760" s="22">
        <v>0</v>
      </c>
      <c r="N4760" s="22">
        <v>0</v>
      </c>
    </row>
    <row r="4761" spans="1:14" hidden="1" x14ac:dyDescent="0.25">
      <c r="A4761" s="5" t="s">
        <v>7735</v>
      </c>
      <c r="B4761" s="5" t="s">
        <v>3586</v>
      </c>
      <c r="C4761" s="5" t="s">
        <v>849</v>
      </c>
      <c r="D4761" s="5" t="s">
        <v>3583</v>
      </c>
      <c r="E4761" s="5" t="s">
        <v>3584</v>
      </c>
      <c r="F4761" s="5" t="s">
        <v>853</v>
      </c>
      <c r="G4761" s="5" t="s">
        <v>3588</v>
      </c>
      <c r="H4761" s="51">
        <v>0</v>
      </c>
      <c r="I4761" s="22">
        <v>0</v>
      </c>
      <c r="J4761" s="22">
        <v>0</v>
      </c>
      <c r="K4761" s="22">
        <v>358.39</v>
      </c>
      <c r="L4761" s="47">
        <v>1000</v>
      </c>
      <c r="M4761" s="22">
        <v>0</v>
      </c>
      <c r="N4761" s="22">
        <v>0</v>
      </c>
    </row>
    <row r="4762" spans="1:14" hidden="1" x14ac:dyDescent="0.25">
      <c r="A4762" s="5" t="s">
        <v>7736</v>
      </c>
      <c r="B4762" s="5" t="s">
        <v>3582</v>
      </c>
      <c r="C4762" s="5" t="s">
        <v>849</v>
      </c>
      <c r="D4762" s="5" t="s">
        <v>3583</v>
      </c>
      <c r="E4762" s="5" t="s">
        <v>3584</v>
      </c>
      <c r="F4762" s="5" t="s">
        <v>853</v>
      </c>
      <c r="G4762" s="5" t="s">
        <v>3588</v>
      </c>
      <c r="H4762" s="51">
        <v>0</v>
      </c>
      <c r="I4762" s="22">
        <v>0</v>
      </c>
      <c r="J4762" s="22">
        <v>10.7</v>
      </c>
      <c r="K4762" s="22">
        <v>11.62</v>
      </c>
      <c r="L4762" s="47">
        <v>1000</v>
      </c>
      <c r="M4762" s="22">
        <v>0</v>
      </c>
      <c r="N4762" s="22">
        <v>0</v>
      </c>
    </row>
    <row r="4763" spans="1:14" hidden="1" x14ac:dyDescent="0.25">
      <c r="A4763" s="5" t="s">
        <v>7737</v>
      </c>
      <c r="B4763" s="5" t="s">
        <v>3582</v>
      </c>
      <c r="C4763" s="5" t="s">
        <v>849</v>
      </c>
      <c r="D4763" s="5" t="s">
        <v>3583</v>
      </c>
      <c r="E4763" s="5" t="s">
        <v>3584</v>
      </c>
      <c r="F4763" s="5" t="s">
        <v>853</v>
      </c>
      <c r="G4763" s="5" t="s">
        <v>3588</v>
      </c>
      <c r="H4763" s="51">
        <v>0</v>
      </c>
      <c r="I4763" s="22">
        <v>0</v>
      </c>
      <c r="J4763" s="22">
        <v>275.39</v>
      </c>
      <c r="K4763" s="22">
        <v>290.45999999999998</v>
      </c>
      <c r="L4763" s="47">
        <v>1000</v>
      </c>
      <c r="M4763" s="22">
        <v>0</v>
      </c>
      <c r="N4763" s="22">
        <v>0</v>
      </c>
    </row>
    <row r="4764" spans="1:14" hidden="1" x14ac:dyDescent="0.25">
      <c r="A4764" s="5" t="s">
        <v>7738</v>
      </c>
      <c r="B4764" s="5" t="s">
        <v>3582</v>
      </c>
      <c r="C4764" s="5" t="s">
        <v>849</v>
      </c>
      <c r="D4764" s="5" t="s">
        <v>3583</v>
      </c>
      <c r="E4764" s="5" t="s">
        <v>3584</v>
      </c>
      <c r="F4764" s="5" t="s">
        <v>853</v>
      </c>
      <c r="G4764" s="5" t="s">
        <v>3588</v>
      </c>
      <c r="H4764" s="51">
        <v>0</v>
      </c>
      <c r="I4764" s="22">
        <v>0</v>
      </c>
      <c r="J4764" s="22">
        <v>88.15</v>
      </c>
      <c r="K4764" s="22">
        <v>90.27</v>
      </c>
      <c r="L4764" s="47">
        <v>1000</v>
      </c>
      <c r="M4764" s="22">
        <v>0</v>
      </c>
      <c r="N4764" s="22">
        <v>0</v>
      </c>
    </row>
    <row r="4765" spans="1:14" hidden="1" x14ac:dyDescent="0.25">
      <c r="A4765" s="5" t="s">
        <v>7739</v>
      </c>
      <c r="B4765" s="5" t="s">
        <v>3582</v>
      </c>
      <c r="C4765" s="5" t="s">
        <v>849</v>
      </c>
      <c r="D4765" s="5" t="s">
        <v>3583</v>
      </c>
      <c r="E4765" s="5" t="s">
        <v>3584</v>
      </c>
      <c r="F4765" s="5" t="s">
        <v>853</v>
      </c>
      <c r="G4765" s="5" t="s">
        <v>3603</v>
      </c>
      <c r="H4765" s="51">
        <v>0</v>
      </c>
      <c r="I4765" s="22">
        <v>0</v>
      </c>
      <c r="J4765" s="22">
        <v>0</v>
      </c>
      <c r="K4765" s="22">
        <v>642.27</v>
      </c>
      <c r="L4765" s="47">
        <v>1000</v>
      </c>
      <c r="M4765" s="22">
        <v>0</v>
      </c>
      <c r="N4765" s="22">
        <v>0</v>
      </c>
    </row>
    <row r="4766" spans="1:14" hidden="1" x14ac:dyDescent="0.25">
      <c r="A4766" s="5" t="s">
        <v>7740</v>
      </c>
      <c r="B4766" s="5" t="s">
        <v>3582</v>
      </c>
      <c r="C4766" s="5" t="s">
        <v>849</v>
      </c>
      <c r="D4766" s="5" t="s">
        <v>3583</v>
      </c>
      <c r="E4766" s="5" t="s">
        <v>3584</v>
      </c>
      <c r="F4766" s="5" t="s">
        <v>853</v>
      </c>
      <c r="G4766" s="5" t="s">
        <v>3603</v>
      </c>
      <c r="H4766" s="51">
        <v>0</v>
      </c>
      <c r="I4766" s="22">
        <v>0</v>
      </c>
      <c r="J4766" s="22">
        <v>0</v>
      </c>
      <c r="K4766" s="22">
        <v>554.76</v>
      </c>
      <c r="L4766" s="47">
        <v>1000</v>
      </c>
      <c r="M4766" s="22">
        <v>0</v>
      </c>
      <c r="N4766" s="22">
        <v>0</v>
      </c>
    </row>
    <row r="4767" spans="1:14" hidden="1" x14ac:dyDescent="0.25">
      <c r="A4767" s="5" t="s">
        <v>7740</v>
      </c>
      <c r="B4767" s="5" t="s">
        <v>3586</v>
      </c>
      <c r="C4767" s="5" t="s">
        <v>849</v>
      </c>
      <c r="D4767" s="5" t="s">
        <v>3583</v>
      </c>
      <c r="E4767" s="5" t="s">
        <v>3584</v>
      </c>
      <c r="F4767" s="5" t="s">
        <v>853</v>
      </c>
      <c r="G4767" s="5" t="s">
        <v>3603</v>
      </c>
      <c r="H4767" s="51">
        <v>0</v>
      </c>
      <c r="I4767" s="22">
        <v>0</v>
      </c>
      <c r="J4767" s="22">
        <v>0</v>
      </c>
      <c r="K4767" s="22">
        <v>530.17999999999995</v>
      </c>
      <c r="L4767" s="47">
        <v>1000</v>
      </c>
      <c r="M4767" s="22">
        <v>0</v>
      </c>
      <c r="N4767" s="22">
        <v>0</v>
      </c>
    </row>
    <row r="4768" spans="1:14" hidden="1" x14ac:dyDescent="0.25">
      <c r="A4768" s="5" t="s">
        <v>7741</v>
      </c>
      <c r="B4768" s="5" t="s">
        <v>3582</v>
      </c>
      <c r="C4768" s="5" t="s">
        <v>849</v>
      </c>
      <c r="D4768" s="5" t="s">
        <v>3583</v>
      </c>
      <c r="E4768" s="5" t="s">
        <v>3584</v>
      </c>
      <c r="F4768" s="5" t="s">
        <v>853</v>
      </c>
      <c r="G4768" s="5" t="s">
        <v>3603</v>
      </c>
      <c r="H4768" s="51">
        <v>0</v>
      </c>
      <c r="I4768" s="22">
        <v>0</v>
      </c>
      <c r="J4768" s="22">
        <v>0</v>
      </c>
      <c r="K4768" s="22">
        <v>958.04</v>
      </c>
      <c r="L4768" s="47">
        <v>1000</v>
      </c>
      <c r="M4768" s="22">
        <v>0</v>
      </c>
      <c r="N4768" s="22">
        <v>0</v>
      </c>
    </row>
    <row r="4769" spans="1:14" hidden="1" x14ac:dyDescent="0.25">
      <c r="A4769" s="5" t="s">
        <v>7741</v>
      </c>
      <c r="B4769" s="5" t="s">
        <v>3586</v>
      </c>
      <c r="C4769" s="5" t="s">
        <v>849</v>
      </c>
      <c r="D4769" s="5" t="s">
        <v>3583</v>
      </c>
      <c r="E4769" s="5" t="s">
        <v>3584</v>
      </c>
      <c r="F4769" s="5" t="s">
        <v>853</v>
      </c>
      <c r="G4769" s="5" t="s">
        <v>3603</v>
      </c>
      <c r="H4769" s="51">
        <v>0</v>
      </c>
      <c r="I4769" s="22">
        <v>0</v>
      </c>
      <c r="J4769" s="22">
        <v>0</v>
      </c>
      <c r="K4769" s="22">
        <v>907.51</v>
      </c>
      <c r="L4769" s="47">
        <v>1000</v>
      </c>
      <c r="M4769" s="22">
        <v>0</v>
      </c>
      <c r="N4769" s="22">
        <v>0</v>
      </c>
    </row>
    <row r="4770" spans="1:14" hidden="1" x14ac:dyDescent="0.25">
      <c r="A4770" s="5" t="s">
        <v>7742</v>
      </c>
      <c r="B4770" s="5" t="s">
        <v>3582</v>
      </c>
      <c r="C4770" s="5" t="s">
        <v>849</v>
      </c>
      <c r="D4770" s="5" t="s">
        <v>3583</v>
      </c>
      <c r="E4770" s="5" t="s">
        <v>3584</v>
      </c>
      <c r="F4770" s="5" t="s">
        <v>851</v>
      </c>
      <c r="G4770" s="5" t="s">
        <v>3588</v>
      </c>
      <c r="H4770" s="51">
        <v>42500</v>
      </c>
      <c r="I4770" s="22">
        <v>508.8</v>
      </c>
      <c r="J4770" s="22">
        <v>11.97</v>
      </c>
      <c r="K4770" s="22">
        <v>12.07</v>
      </c>
      <c r="L4770" s="47">
        <v>1000</v>
      </c>
      <c r="M4770" s="22">
        <v>508.8</v>
      </c>
      <c r="N4770" s="22">
        <v>0</v>
      </c>
    </row>
    <row r="4771" spans="1:14" hidden="1" x14ac:dyDescent="0.25">
      <c r="A4771" s="5" t="s">
        <v>7743</v>
      </c>
      <c r="B4771" s="5" t="s">
        <v>3582</v>
      </c>
      <c r="C4771" s="5" t="s">
        <v>849</v>
      </c>
      <c r="D4771" s="5" t="s">
        <v>3583</v>
      </c>
      <c r="E4771" s="5" t="s">
        <v>3584</v>
      </c>
      <c r="F4771" s="5" t="s">
        <v>851</v>
      </c>
      <c r="G4771" s="5" t="s">
        <v>3588</v>
      </c>
      <c r="H4771" s="51">
        <v>1593</v>
      </c>
      <c r="I4771" s="22">
        <v>436.28</v>
      </c>
      <c r="J4771" s="22">
        <v>273.87</v>
      </c>
      <c r="K4771" s="22">
        <v>284.08</v>
      </c>
      <c r="L4771" s="47">
        <v>1000</v>
      </c>
      <c r="M4771" s="22">
        <v>436.28</v>
      </c>
      <c r="N4771" s="22">
        <v>0</v>
      </c>
    </row>
    <row r="4772" spans="1:14" hidden="1" x14ac:dyDescent="0.25">
      <c r="A4772" s="5" t="s">
        <v>7744</v>
      </c>
      <c r="B4772" s="5" t="s">
        <v>3582</v>
      </c>
      <c r="C4772" s="5" t="s">
        <v>849</v>
      </c>
      <c r="D4772" s="5" t="s">
        <v>3583</v>
      </c>
      <c r="E4772" s="5" t="s">
        <v>3584</v>
      </c>
      <c r="F4772" s="5" t="s">
        <v>853</v>
      </c>
      <c r="G4772" s="5" t="s">
        <v>3588</v>
      </c>
      <c r="H4772" s="51">
        <v>0</v>
      </c>
      <c r="I4772" s="22">
        <v>0</v>
      </c>
      <c r="J4772" s="22">
        <v>360.44</v>
      </c>
      <c r="K4772" s="22">
        <v>369.09</v>
      </c>
      <c r="L4772" s="47">
        <v>1000</v>
      </c>
      <c r="M4772" s="22">
        <v>0</v>
      </c>
      <c r="N4772" s="22">
        <v>0</v>
      </c>
    </row>
    <row r="4773" spans="1:14" hidden="1" x14ac:dyDescent="0.25">
      <c r="A4773" s="5" t="s">
        <v>7745</v>
      </c>
      <c r="B4773" s="5" t="s">
        <v>3582</v>
      </c>
      <c r="C4773" s="5" t="s">
        <v>849</v>
      </c>
      <c r="D4773" s="5" t="s">
        <v>3583</v>
      </c>
      <c r="E4773" s="5" t="s">
        <v>3584</v>
      </c>
      <c r="F4773" s="5" t="s">
        <v>853</v>
      </c>
      <c r="G4773" s="5" t="s">
        <v>3588</v>
      </c>
      <c r="H4773" s="51">
        <v>0</v>
      </c>
      <c r="I4773" s="22">
        <v>0</v>
      </c>
      <c r="J4773" s="22">
        <v>87.74</v>
      </c>
      <c r="K4773" s="22">
        <v>92.54</v>
      </c>
      <c r="L4773" s="47">
        <v>1000</v>
      </c>
      <c r="M4773" s="22">
        <v>0</v>
      </c>
      <c r="N4773" s="22">
        <v>0</v>
      </c>
    </row>
    <row r="4774" spans="1:14" hidden="1" x14ac:dyDescent="0.25">
      <c r="A4774" s="5" t="s">
        <v>7746</v>
      </c>
      <c r="B4774" s="5" t="s">
        <v>3582</v>
      </c>
      <c r="C4774" s="5" t="s">
        <v>849</v>
      </c>
      <c r="D4774" s="5" t="s">
        <v>3583</v>
      </c>
      <c r="E4774" s="5" t="s">
        <v>3584</v>
      </c>
      <c r="F4774" s="5" t="s">
        <v>853</v>
      </c>
      <c r="G4774" s="5" t="s">
        <v>3603</v>
      </c>
      <c r="H4774" s="51">
        <v>0</v>
      </c>
      <c r="I4774" s="22">
        <v>0</v>
      </c>
      <c r="J4774" s="22">
        <v>0</v>
      </c>
      <c r="K4774" s="22">
        <v>828.4</v>
      </c>
      <c r="L4774" s="47">
        <v>1000</v>
      </c>
      <c r="M4774" s="22">
        <v>0</v>
      </c>
      <c r="N4774" s="22">
        <v>0</v>
      </c>
    </row>
    <row r="4775" spans="1:14" hidden="1" x14ac:dyDescent="0.25">
      <c r="A4775" s="5" t="s">
        <v>7747</v>
      </c>
      <c r="B4775" s="5" t="s">
        <v>3582</v>
      </c>
      <c r="C4775" s="5" t="s">
        <v>849</v>
      </c>
      <c r="D4775" s="5" t="s">
        <v>3583</v>
      </c>
      <c r="E4775" s="5" t="s">
        <v>3584</v>
      </c>
      <c r="F4775" s="5" t="s">
        <v>853</v>
      </c>
      <c r="G4775" s="5" t="s">
        <v>3603</v>
      </c>
      <c r="H4775" s="51">
        <v>0</v>
      </c>
      <c r="I4775" s="22">
        <v>0</v>
      </c>
      <c r="J4775" s="22">
        <v>0</v>
      </c>
      <c r="K4775" s="22">
        <v>298.56</v>
      </c>
      <c r="L4775" s="47">
        <v>1000</v>
      </c>
      <c r="M4775" s="22">
        <v>0</v>
      </c>
      <c r="N4775" s="22">
        <v>0</v>
      </c>
    </row>
    <row r="4776" spans="1:14" hidden="1" x14ac:dyDescent="0.25">
      <c r="A4776" s="5" t="s">
        <v>7748</v>
      </c>
      <c r="B4776" s="5" t="s">
        <v>3582</v>
      </c>
      <c r="C4776" s="5" t="s">
        <v>849</v>
      </c>
      <c r="D4776" s="5" t="s">
        <v>3583</v>
      </c>
      <c r="E4776" s="5" t="s">
        <v>3584</v>
      </c>
      <c r="F4776" s="5" t="s">
        <v>853</v>
      </c>
      <c r="G4776" s="5" t="s">
        <v>3603</v>
      </c>
      <c r="H4776" s="51">
        <v>0</v>
      </c>
      <c r="I4776" s="22">
        <v>0</v>
      </c>
      <c r="J4776" s="22">
        <v>0</v>
      </c>
      <c r="K4776" s="22">
        <v>784.75</v>
      </c>
      <c r="L4776" s="47">
        <v>1000</v>
      </c>
      <c r="M4776" s="22">
        <v>0</v>
      </c>
      <c r="N4776" s="22">
        <v>0</v>
      </c>
    </row>
    <row r="4777" spans="1:14" hidden="1" x14ac:dyDescent="0.25">
      <c r="A4777" s="5" t="s">
        <v>7749</v>
      </c>
      <c r="B4777" s="5" t="s">
        <v>3582</v>
      </c>
      <c r="C4777" s="5" t="s">
        <v>849</v>
      </c>
      <c r="D4777" s="5" t="s">
        <v>3583</v>
      </c>
      <c r="E4777" s="5" t="s">
        <v>3584</v>
      </c>
      <c r="F4777" s="5" t="s">
        <v>851</v>
      </c>
      <c r="G4777" s="5" t="s">
        <v>3603</v>
      </c>
      <c r="H4777" s="51">
        <v>0</v>
      </c>
      <c r="I4777" s="22">
        <v>0</v>
      </c>
      <c r="J4777" s="22">
        <v>3043.41</v>
      </c>
      <c r="K4777" s="22">
        <v>3411.98</v>
      </c>
      <c r="L4777" s="47">
        <v>1000</v>
      </c>
      <c r="M4777" s="22">
        <v>0</v>
      </c>
      <c r="N4777" s="22">
        <v>0</v>
      </c>
    </row>
    <row r="4778" spans="1:14" hidden="1" x14ac:dyDescent="0.25">
      <c r="A4778" s="5" t="s">
        <v>7750</v>
      </c>
      <c r="B4778" s="5" t="s">
        <v>3582</v>
      </c>
      <c r="C4778" s="5" t="s">
        <v>849</v>
      </c>
      <c r="D4778" s="5" t="s">
        <v>3583</v>
      </c>
      <c r="E4778" s="5" t="s">
        <v>3584</v>
      </c>
      <c r="F4778" s="5" t="s">
        <v>853</v>
      </c>
      <c r="G4778" s="5" t="s">
        <v>3603</v>
      </c>
      <c r="H4778" s="51">
        <v>0</v>
      </c>
      <c r="I4778" s="22">
        <v>0</v>
      </c>
      <c r="J4778" s="22">
        <v>0</v>
      </c>
      <c r="K4778" s="22">
        <v>391.2</v>
      </c>
      <c r="L4778" s="47">
        <v>1000</v>
      </c>
      <c r="M4778" s="22">
        <v>0</v>
      </c>
      <c r="N4778" s="22">
        <v>0</v>
      </c>
    </row>
    <row r="4779" spans="1:14" hidden="1" x14ac:dyDescent="0.25">
      <c r="A4779" s="5" t="s">
        <v>7751</v>
      </c>
      <c r="B4779" s="5" t="s">
        <v>3586</v>
      </c>
      <c r="C4779" s="5" t="s">
        <v>849</v>
      </c>
      <c r="D4779" s="5" t="s">
        <v>3583</v>
      </c>
      <c r="E4779" s="5" t="s">
        <v>3584</v>
      </c>
      <c r="F4779" s="5" t="s">
        <v>853</v>
      </c>
      <c r="G4779" s="5" t="s">
        <v>3588</v>
      </c>
      <c r="H4779" s="51">
        <v>0</v>
      </c>
      <c r="I4779" s="22">
        <v>0</v>
      </c>
      <c r="J4779" s="22">
        <v>221.99</v>
      </c>
      <c r="K4779" s="22">
        <v>241.16</v>
      </c>
      <c r="L4779" s="47">
        <v>1000</v>
      </c>
      <c r="M4779" s="22">
        <v>0</v>
      </c>
      <c r="N4779" s="22">
        <v>0</v>
      </c>
    </row>
    <row r="4780" spans="1:14" hidden="1" x14ac:dyDescent="0.25">
      <c r="A4780" s="5" t="s">
        <v>7752</v>
      </c>
      <c r="B4780" s="5" t="s">
        <v>3586</v>
      </c>
      <c r="C4780" s="5" t="s">
        <v>849</v>
      </c>
      <c r="D4780" s="5" t="s">
        <v>3583</v>
      </c>
      <c r="E4780" s="5" t="s">
        <v>3584</v>
      </c>
      <c r="F4780" s="5" t="s">
        <v>853</v>
      </c>
      <c r="G4780" s="5" t="s">
        <v>3588</v>
      </c>
      <c r="H4780" s="51">
        <v>0</v>
      </c>
      <c r="I4780" s="22">
        <v>0</v>
      </c>
      <c r="J4780" s="22">
        <v>214.74</v>
      </c>
      <c r="K4780" s="22">
        <v>233.29</v>
      </c>
      <c r="L4780" s="47">
        <v>1000</v>
      </c>
      <c r="M4780" s="22">
        <v>0</v>
      </c>
      <c r="N4780" s="22">
        <v>0</v>
      </c>
    </row>
    <row r="4781" spans="1:14" hidden="1" x14ac:dyDescent="0.25">
      <c r="A4781" s="5" t="s">
        <v>7753</v>
      </c>
      <c r="B4781" s="5" t="s">
        <v>3586</v>
      </c>
      <c r="C4781" s="5" t="s">
        <v>849</v>
      </c>
      <c r="D4781" s="5" t="s">
        <v>3583</v>
      </c>
      <c r="E4781" s="5" t="s">
        <v>3584</v>
      </c>
      <c r="F4781" s="5" t="s">
        <v>853</v>
      </c>
      <c r="G4781" s="5" t="s">
        <v>3588</v>
      </c>
      <c r="H4781" s="51">
        <v>0</v>
      </c>
      <c r="I4781" s="22">
        <v>0</v>
      </c>
      <c r="J4781" s="22">
        <v>221.85</v>
      </c>
      <c r="K4781" s="22">
        <v>241.02</v>
      </c>
      <c r="L4781" s="47">
        <v>1000</v>
      </c>
      <c r="M4781" s="22">
        <v>0</v>
      </c>
      <c r="N4781" s="22">
        <v>0</v>
      </c>
    </row>
    <row r="4782" spans="1:14" hidden="1" x14ac:dyDescent="0.25">
      <c r="A4782" s="5" t="s">
        <v>7754</v>
      </c>
      <c r="B4782" s="5" t="s">
        <v>3586</v>
      </c>
      <c r="C4782" s="5" t="s">
        <v>849</v>
      </c>
      <c r="D4782" s="5" t="s">
        <v>3583</v>
      </c>
      <c r="E4782" s="5" t="s">
        <v>3584</v>
      </c>
      <c r="F4782" s="5" t="s">
        <v>853</v>
      </c>
      <c r="G4782" s="5" t="s">
        <v>3588</v>
      </c>
      <c r="H4782" s="51">
        <v>0</v>
      </c>
      <c r="I4782" s="22">
        <v>0</v>
      </c>
      <c r="J4782" s="22">
        <v>213.26</v>
      </c>
      <c r="K4782" s="22">
        <v>231.68</v>
      </c>
      <c r="L4782" s="47">
        <v>1000</v>
      </c>
      <c r="M4782" s="22">
        <v>0</v>
      </c>
      <c r="N4782" s="22">
        <v>0</v>
      </c>
    </row>
    <row r="4783" spans="1:14" hidden="1" x14ac:dyDescent="0.25">
      <c r="A4783" s="5" t="s">
        <v>7755</v>
      </c>
      <c r="B4783" s="5" t="s">
        <v>3586</v>
      </c>
      <c r="C4783" s="5" t="s">
        <v>849</v>
      </c>
      <c r="D4783" s="5" t="s">
        <v>3583</v>
      </c>
      <c r="E4783" s="5" t="s">
        <v>3584</v>
      </c>
      <c r="F4783" s="5" t="s">
        <v>853</v>
      </c>
      <c r="G4783" s="5" t="s">
        <v>3588</v>
      </c>
      <c r="H4783" s="51">
        <v>0</v>
      </c>
      <c r="I4783" s="22">
        <v>0</v>
      </c>
      <c r="J4783" s="22">
        <v>159.01</v>
      </c>
      <c r="K4783" s="22">
        <v>172.74</v>
      </c>
      <c r="L4783" s="47">
        <v>1000</v>
      </c>
      <c r="M4783" s="22">
        <v>0</v>
      </c>
      <c r="N4783" s="22">
        <v>0</v>
      </c>
    </row>
    <row r="4784" spans="1:14" hidden="1" x14ac:dyDescent="0.25">
      <c r="A4784" s="5" t="s">
        <v>7756</v>
      </c>
      <c r="B4784" s="5" t="s">
        <v>3586</v>
      </c>
      <c r="C4784" s="5" t="s">
        <v>849</v>
      </c>
      <c r="D4784" s="5" t="s">
        <v>3583</v>
      </c>
      <c r="E4784" s="5" t="s">
        <v>3584</v>
      </c>
      <c r="F4784" s="5" t="s">
        <v>853</v>
      </c>
      <c r="G4784" s="5" t="s">
        <v>3588</v>
      </c>
      <c r="H4784" s="51">
        <v>0</v>
      </c>
      <c r="I4784" s="22">
        <v>0</v>
      </c>
      <c r="J4784" s="22">
        <v>0</v>
      </c>
      <c r="K4784" s="22">
        <v>83.02</v>
      </c>
      <c r="L4784" s="47">
        <v>1000</v>
      </c>
      <c r="M4784" s="22">
        <v>0</v>
      </c>
      <c r="N4784" s="22">
        <v>0</v>
      </c>
    </row>
    <row r="4785" spans="1:14" hidden="1" x14ac:dyDescent="0.25">
      <c r="A4785" s="5" t="s">
        <v>7757</v>
      </c>
      <c r="B4785" s="5" t="s">
        <v>3586</v>
      </c>
      <c r="C4785" s="5" t="s">
        <v>849</v>
      </c>
      <c r="D4785" s="5" t="s">
        <v>3583</v>
      </c>
      <c r="E4785" s="5" t="s">
        <v>3584</v>
      </c>
      <c r="F4785" s="5" t="s">
        <v>853</v>
      </c>
      <c r="G4785" s="5" t="s">
        <v>3588</v>
      </c>
      <c r="H4785" s="51">
        <v>0</v>
      </c>
      <c r="I4785" s="22">
        <v>0</v>
      </c>
      <c r="J4785" s="22">
        <v>0</v>
      </c>
      <c r="K4785" s="22">
        <v>83.02</v>
      </c>
      <c r="L4785" s="47">
        <v>1000</v>
      </c>
      <c r="M4785" s="22">
        <v>0</v>
      </c>
      <c r="N4785" s="22">
        <v>0</v>
      </c>
    </row>
    <row r="4786" spans="1:14" hidden="1" x14ac:dyDescent="0.25">
      <c r="A4786" s="5" t="s">
        <v>7758</v>
      </c>
      <c r="B4786" s="5" t="s">
        <v>3586</v>
      </c>
      <c r="C4786" s="5" t="s">
        <v>849</v>
      </c>
      <c r="D4786" s="5" t="s">
        <v>3583</v>
      </c>
      <c r="E4786" s="5" t="s">
        <v>3584</v>
      </c>
      <c r="F4786" s="5" t="s">
        <v>853</v>
      </c>
      <c r="G4786" s="5" t="s">
        <v>3588</v>
      </c>
      <c r="H4786" s="51">
        <v>0</v>
      </c>
      <c r="I4786" s="22">
        <v>0</v>
      </c>
      <c r="J4786" s="22">
        <v>160.47999999999999</v>
      </c>
      <c r="K4786" s="22">
        <v>169.26</v>
      </c>
      <c r="L4786" s="47">
        <v>1000</v>
      </c>
      <c r="M4786" s="22">
        <v>0</v>
      </c>
      <c r="N4786" s="22">
        <v>0</v>
      </c>
    </row>
    <row r="4787" spans="1:14" hidden="1" x14ac:dyDescent="0.25">
      <c r="A4787" s="5" t="s">
        <v>7759</v>
      </c>
      <c r="B4787" s="5" t="s">
        <v>3586</v>
      </c>
      <c r="C4787" s="5" t="s">
        <v>849</v>
      </c>
      <c r="D4787" s="5" t="s">
        <v>3583</v>
      </c>
      <c r="E4787" s="5" t="s">
        <v>3584</v>
      </c>
      <c r="F4787" s="5" t="s">
        <v>853</v>
      </c>
      <c r="G4787" s="5" t="s">
        <v>3588</v>
      </c>
      <c r="H4787" s="51">
        <v>0</v>
      </c>
      <c r="I4787" s="22">
        <v>0</v>
      </c>
      <c r="J4787" s="22">
        <v>144.38999999999999</v>
      </c>
      <c r="K4787" s="22">
        <v>145.63</v>
      </c>
      <c r="L4787" s="47">
        <v>1000</v>
      </c>
      <c r="M4787" s="22">
        <v>0</v>
      </c>
      <c r="N4787" s="22">
        <v>0</v>
      </c>
    </row>
    <row r="4788" spans="1:14" hidden="1" x14ac:dyDescent="0.25">
      <c r="A4788" s="5" t="s">
        <v>7760</v>
      </c>
      <c r="B4788" s="5" t="s">
        <v>3586</v>
      </c>
      <c r="C4788" s="5" t="s">
        <v>849</v>
      </c>
      <c r="D4788" s="5" t="s">
        <v>3583</v>
      </c>
      <c r="E4788" s="5" t="s">
        <v>3584</v>
      </c>
      <c r="F4788" s="5" t="s">
        <v>853</v>
      </c>
      <c r="G4788" s="5" t="s">
        <v>3588</v>
      </c>
      <c r="H4788" s="51">
        <v>0</v>
      </c>
      <c r="I4788" s="22">
        <v>0</v>
      </c>
      <c r="J4788" s="22">
        <v>76.42</v>
      </c>
      <c r="K4788" s="22">
        <v>83.02</v>
      </c>
      <c r="L4788" s="47">
        <v>1000</v>
      </c>
      <c r="M4788" s="22">
        <v>0</v>
      </c>
      <c r="N4788" s="22">
        <v>0</v>
      </c>
    </row>
    <row r="4789" spans="1:14" hidden="1" x14ac:dyDescent="0.25">
      <c r="A4789" s="5" t="s">
        <v>7761</v>
      </c>
      <c r="B4789" s="5" t="s">
        <v>3586</v>
      </c>
      <c r="C4789" s="5" t="s">
        <v>849</v>
      </c>
      <c r="D4789" s="5" t="s">
        <v>3583</v>
      </c>
      <c r="E4789" s="5" t="s">
        <v>3584</v>
      </c>
      <c r="F4789" s="5" t="s">
        <v>853</v>
      </c>
      <c r="G4789" s="5" t="s">
        <v>3603</v>
      </c>
      <c r="H4789" s="51">
        <v>0</v>
      </c>
      <c r="I4789" s="22">
        <v>0</v>
      </c>
      <c r="J4789" s="22">
        <v>0</v>
      </c>
      <c r="K4789" s="22">
        <v>1303.7</v>
      </c>
      <c r="L4789" s="47">
        <v>1000</v>
      </c>
      <c r="M4789" s="22">
        <v>0</v>
      </c>
      <c r="N4789" s="22">
        <v>0</v>
      </c>
    </row>
    <row r="4790" spans="1:14" hidden="1" x14ac:dyDescent="0.25">
      <c r="A4790" s="5" t="s">
        <v>7762</v>
      </c>
      <c r="B4790" s="5" t="s">
        <v>3586</v>
      </c>
      <c r="C4790" s="5" t="s">
        <v>849</v>
      </c>
      <c r="D4790" s="5" t="s">
        <v>3583</v>
      </c>
      <c r="E4790" s="5" t="s">
        <v>3584</v>
      </c>
      <c r="F4790" s="5" t="s">
        <v>853</v>
      </c>
      <c r="G4790" s="5" t="s">
        <v>3603</v>
      </c>
      <c r="H4790" s="51">
        <v>0</v>
      </c>
      <c r="I4790" s="22">
        <v>0</v>
      </c>
      <c r="J4790" s="22">
        <v>0</v>
      </c>
      <c r="K4790" s="22">
        <v>1854.29</v>
      </c>
      <c r="L4790" s="47">
        <v>1000</v>
      </c>
      <c r="M4790" s="22">
        <v>0</v>
      </c>
      <c r="N4790" s="22">
        <v>0</v>
      </c>
    </row>
    <row r="4791" spans="1:14" hidden="1" x14ac:dyDescent="0.25">
      <c r="A4791" s="5" t="s">
        <v>7763</v>
      </c>
      <c r="B4791" s="5" t="s">
        <v>3586</v>
      </c>
      <c r="C4791" s="5" t="s">
        <v>849</v>
      </c>
      <c r="D4791" s="5" t="s">
        <v>3583</v>
      </c>
      <c r="E4791" s="5" t="s">
        <v>3584</v>
      </c>
      <c r="F4791" s="5" t="s">
        <v>853</v>
      </c>
      <c r="G4791" s="5" t="s">
        <v>3603</v>
      </c>
      <c r="H4791" s="51">
        <v>0</v>
      </c>
      <c r="I4791" s="22">
        <v>0</v>
      </c>
      <c r="J4791" s="22">
        <v>0</v>
      </c>
      <c r="K4791" s="22">
        <v>1596.16</v>
      </c>
      <c r="L4791" s="47">
        <v>1000</v>
      </c>
      <c r="M4791" s="22">
        <v>0</v>
      </c>
      <c r="N4791" s="22">
        <v>0</v>
      </c>
    </row>
    <row r="4792" spans="1:14" hidden="1" x14ac:dyDescent="0.25">
      <c r="A4792" s="5" t="s">
        <v>7764</v>
      </c>
      <c r="B4792" s="5" t="s">
        <v>3586</v>
      </c>
      <c r="C4792" s="5" t="s">
        <v>849</v>
      </c>
      <c r="D4792" s="5" t="s">
        <v>3583</v>
      </c>
      <c r="E4792" s="5" t="s">
        <v>3584</v>
      </c>
      <c r="F4792" s="5" t="s">
        <v>853</v>
      </c>
      <c r="G4792" s="5" t="s">
        <v>3603</v>
      </c>
      <c r="H4792" s="51">
        <v>0</v>
      </c>
      <c r="I4792" s="22">
        <v>0</v>
      </c>
      <c r="J4792" s="22">
        <v>0</v>
      </c>
      <c r="K4792" s="22">
        <v>1830.5</v>
      </c>
      <c r="L4792" s="47">
        <v>1000</v>
      </c>
      <c r="M4792" s="22">
        <v>0</v>
      </c>
      <c r="N4792" s="22">
        <v>0</v>
      </c>
    </row>
    <row r="4793" spans="1:14" hidden="1" x14ac:dyDescent="0.25">
      <c r="A4793" s="5" t="s">
        <v>7765</v>
      </c>
      <c r="B4793" s="5" t="s">
        <v>3586</v>
      </c>
      <c r="C4793" s="5" t="s">
        <v>849</v>
      </c>
      <c r="D4793" s="5" t="s">
        <v>3583</v>
      </c>
      <c r="E4793" s="5" t="s">
        <v>3584</v>
      </c>
      <c r="F4793" s="5" t="s">
        <v>853</v>
      </c>
      <c r="G4793" s="5" t="s">
        <v>3588</v>
      </c>
      <c r="H4793" s="51">
        <v>0</v>
      </c>
      <c r="I4793" s="22">
        <v>0</v>
      </c>
      <c r="J4793" s="22">
        <v>0</v>
      </c>
      <c r="K4793" s="22">
        <v>261.62</v>
      </c>
      <c r="L4793" s="47">
        <v>1000</v>
      </c>
      <c r="M4793" s="22">
        <v>0</v>
      </c>
      <c r="N4793" s="22">
        <v>0</v>
      </c>
    </row>
    <row r="4794" spans="1:14" hidden="1" x14ac:dyDescent="0.25">
      <c r="A4794" s="5" t="s">
        <v>7766</v>
      </c>
      <c r="B4794" s="5" t="s">
        <v>3586</v>
      </c>
      <c r="C4794" s="5" t="s">
        <v>849</v>
      </c>
      <c r="D4794" s="5" t="s">
        <v>3583</v>
      </c>
      <c r="E4794" s="5" t="s">
        <v>3584</v>
      </c>
      <c r="F4794" s="5" t="s">
        <v>853</v>
      </c>
      <c r="G4794" s="5" t="s">
        <v>3588</v>
      </c>
      <c r="H4794" s="51">
        <v>0</v>
      </c>
      <c r="I4794" s="22">
        <v>0</v>
      </c>
      <c r="J4794" s="22">
        <v>293.81</v>
      </c>
      <c r="K4794" s="22">
        <v>309.88</v>
      </c>
      <c r="L4794" s="47">
        <v>1000</v>
      </c>
      <c r="M4794" s="22">
        <v>0</v>
      </c>
      <c r="N4794" s="22">
        <v>0</v>
      </c>
    </row>
    <row r="4795" spans="1:14" hidden="1" x14ac:dyDescent="0.25">
      <c r="A4795" s="5" t="s">
        <v>7767</v>
      </c>
      <c r="B4795" s="5" t="s">
        <v>3586</v>
      </c>
      <c r="C4795" s="5" t="s">
        <v>849</v>
      </c>
      <c r="D4795" s="5" t="s">
        <v>3583</v>
      </c>
      <c r="E4795" s="5" t="s">
        <v>3584</v>
      </c>
      <c r="F4795" s="5" t="s">
        <v>853</v>
      </c>
      <c r="G4795" s="5" t="s">
        <v>3588</v>
      </c>
      <c r="H4795" s="51">
        <v>0</v>
      </c>
      <c r="I4795" s="22">
        <v>0</v>
      </c>
      <c r="J4795" s="22">
        <v>284.16000000000003</v>
      </c>
      <c r="K4795" s="22">
        <v>308.7</v>
      </c>
      <c r="L4795" s="47">
        <v>1000</v>
      </c>
      <c r="M4795" s="22">
        <v>0</v>
      </c>
      <c r="N4795" s="22">
        <v>0</v>
      </c>
    </row>
    <row r="4796" spans="1:14" hidden="1" x14ac:dyDescent="0.25">
      <c r="A4796" s="5" t="s">
        <v>7768</v>
      </c>
      <c r="B4796" s="5" t="s">
        <v>3586</v>
      </c>
      <c r="C4796" s="5" t="s">
        <v>849</v>
      </c>
      <c r="D4796" s="5" t="s">
        <v>3583</v>
      </c>
      <c r="E4796" s="5" t="s">
        <v>3584</v>
      </c>
      <c r="F4796" s="5" t="s">
        <v>853</v>
      </c>
      <c r="G4796" s="5" t="s">
        <v>3603</v>
      </c>
      <c r="H4796" s="51">
        <v>0</v>
      </c>
      <c r="I4796" s="22">
        <v>0</v>
      </c>
      <c r="J4796" s="22">
        <v>0</v>
      </c>
      <c r="K4796" s="22">
        <v>235.29</v>
      </c>
      <c r="L4796" s="47">
        <v>1000</v>
      </c>
      <c r="M4796" s="22">
        <v>0</v>
      </c>
      <c r="N4796" s="22">
        <v>0</v>
      </c>
    </row>
    <row r="4797" spans="1:14" hidden="1" x14ac:dyDescent="0.25">
      <c r="A4797" s="5" t="s">
        <v>7769</v>
      </c>
      <c r="B4797" s="5" t="s">
        <v>3582</v>
      </c>
      <c r="C4797" s="5" t="s">
        <v>849</v>
      </c>
      <c r="D4797" s="5" t="s">
        <v>3583</v>
      </c>
      <c r="E4797" s="5" t="s">
        <v>3584</v>
      </c>
      <c r="F4797" s="5" t="s">
        <v>853</v>
      </c>
      <c r="G4797" s="5" t="s">
        <v>3603</v>
      </c>
      <c r="H4797" s="51">
        <v>0</v>
      </c>
      <c r="I4797" s="22">
        <v>0</v>
      </c>
      <c r="J4797" s="22">
        <v>0</v>
      </c>
      <c r="K4797" s="22">
        <v>144.38999999999999</v>
      </c>
      <c r="L4797" s="47">
        <v>1000</v>
      </c>
      <c r="M4797" s="22">
        <v>0</v>
      </c>
      <c r="N4797" s="22">
        <v>0</v>
      </c>
    </row>
    <row r="4798" spans="1:14" hidden="1" x14ac:dyDescent="0.25">
      <c r="A4798" s="5" t="s">
        <v>7770</v>
      </c>
      <c r="B4798" s="5" t="s">
        <v>3582</v>
      </c>
      <c r="C4798" s="5" t="s">
        <v>849</v>
      </c>
      <c r="D4798" s="5" t="s">
        <v>3583</v>
      </c>
      <c r="E4798" s="5" t="s">
        <v>3584</v>
      </c>
      <c r="F4798" s="5" t="s">
        <v>853</v>
      </c>
      <c r="G4798" s="5" t="s">
        <v>3603</v>
      </c>
      <c r="H4798" s="51">
        <v>0</v>
      </c>
      <c r="I4798" s="22">
        <v>0</v>
      </c>
      <c r="J4798" s="22">
        <v>0</v>
      </c>
      <c r="K4798" s="22">
        <v>119.88</v>
      </c>
      <c r="L4798" s="47">
        <v>1000</v>
      </c>
      <c r="M4798" s="22">
        <v>0</v>
      </c>
      <c r="N4798" s="22">
        <v>0</v>
      </c>
    </row>
    <row r="4799" spans="1:14" hidden="1" x14ac:dyDescent="0.25">
      <c r="A4799" s="5" t="s">
        <v>7771</v>
      </c>
      <c r="B4799" s="5" t="s">
        <v>3582</v>
      </c>
      <c r="C4799" s="5" t="s">
        <v>849</v>
      </c>
      <c r="D4799" s="5" t="s">
        <v>3583</v>
      </c>
      <c r="E4799" s="5" t="s">
        <v>3584</v>
      </c>
      <c r="F4799" s="5" t="s">
        <v>853</v>
      </c>
      <c r="G4799" s="5" t="s">
        <v>3603</v>
      </c>
      <c r="H4799" s="51">
        <v>0</v>
      </c>
      <c r="I4799" s="22">
        <v>0</v>
      </c>
      <c r="J4799" s="22">
        <v>0</v>
      </c>
      <c r="K4799" s="22">
        <v>642.48</v>
      </c>
      <c r="L4799" s="47">
        <v>1000</v>
      </c>
      <c r="M4799" s="22">
        <v>0</v>
      </c>
      <c r="N4799" s="22">
        <v>0</v>
      </c>
    </row>
    <row r="4800" spans="1:14" hidden="1" x14ac:dyDescent="0.25">
      <c r="A4800" s="5" t="s">
        <v>7771</v>
      </c>
      <c r="B4800" s="5" t="s">
        <v>3586</v>
      </c>
      <c r="C4800" s="5" t="s">
        <v>849</v>
      </c>
      <c r="D4800" s="5" t="s">
        <v>3583</v>
      </c>
      <c r="E4800" s="5" t="s">
        <v>3584</v>
      </c>
      <c r="F4800" s="5" t="s">
        <v>853</v>
      </c>
      <c r="G4800" s="5" t="s">
        <v>3603</v>
      </c>
      <c r="H4800" s="51">
        <v>0</v>
      </c>
      <c r="I4800" s="22">
        <v>0</v>
      </c>
      <c r="J4800" s="22">
        <v>0</v>
      </c>
      <c r="K4800" s="22">
        <v>620.24</v>
      </c>
      <c r="L4800" s="47">
        <v>1000</v>
      </c>
      <c r="M4800" s="22">
        <v>0</v>
      </c>
      <c r="N4800" s="22">
        <v>0</v>
      </c>
    </row>
    <row r="4801" spans="1:14" hidden="1" x14ac:dyDescent="0.25">
      <c r="A4801" s="5" t="s">
        <v>7772</v>
      </c>
      <c r="B4801" s="5" t="s">
        <v>3586</v>
      </c>
      <c r="C4801" s="5" t="s">
        <v>849</v>
      </c>
      <c r="D4801" s="5" t="s">
        <v>3583</v>
      </c>
      <c r="E4801" s="5" t="s">
        <v>3584</v>
      </c>
      <c r="F4801" s="5" t="s">
        <v>853</v>
      </c>
      <c r="G4801" s="5" t="s">
        <v>3603</v>
      </c>
      <c r="H4801" s="51">
        <v>0</v>
      </c>
      <c r="I4801" s="22">
        <v>0</v>
      </c>
      <c r="J4801" s="22">
        <v>0</v>
      </c>
      <c r="K4801" s="22">
        <v>865.74</v>
      </c>
      <c r="L4801" s="47">
        <v>1000</v>
      </c>
      <c r="M4801" s="22">
        <v>0</v>
      </c>
      <c r="N4801" s="22">
        <v>0</v>
      </c>
    </row>
    <row r="4802" spans="1:14" hidden="1" x14ac:dyDescent="0.25">
      <c r="A4802" s="5" t="s">
        <v>7773</v>
      </c>
      <c r="B4802" s="5" t="s">
        <v>3582</v>
      </c>
      <c r="C4802" s="5" t="s">
        <v>849</v>
      </c>
      <c r="D4802" s="5" t="s">
        <v>3583</v>
      </c>
      <c r="E4802" s="5" t="s">
        <v>3584</v>
      </c>
      <c r="F4802" s="5" t="s">
        <v>853</v>
      </c>
      <c r="G4802" s="5" t="s">
        <v>3588</v>
      </c>
      <c r="H4802" s="51">
        <v>0</v>
      </c>
      <c r="I4802" s="22">
        <v>0</v>
      </c>
      <c r="J4802" s="22">
        <v>0</v>
      </c>
      <c r="K4802" s="22">
        <v>906.92</v>
      </c>
      <c r="L4802" s="47">
        <v>1000</v>
      </c>
      <c r="M4802" s="22">
        <v>0</v>
      </c>
      <c r="N4802" s="22">
        <v>0</v>
      </c>
    </row>
    <row r="4803" spans="1:14" hidden="1" x14ac:dyDescent="0.25">
      <c r="A4803" s="5" t="s">
        <v>7774</v>
      </c>
      <c r="B4803" s="5" t="s">
        <v>3582</v>
      </c>
      <c r="C4803" s="5" t="s">
        <v>849</v>
      </c>
      <c r="D4803" s="5" t="s">
        <v>3583</v>
      </c>
      <c r="E4803" s="5" t="s">
        <v>3584</v>
      </c>
      <c r="F4803" s="5" t="s">
        <v>851</v>
      </c>
      <c r="G4803" s="5" t="s">
        <v>3588</v>
      </c>
      <c r="H4803" s="51">
        <v>0</v>
      </c>
      <c r="I4803" s="22">
        <v>0</v>
      </c>
      <c r="J4803" s="22">
        <v>277.27</v>
      </c>
      <c r="K4803" s="22">
        <v>273.94</v>
      </c>
      <c r="L4803" s="47">
        <v>1000</v>
      </c>
      <c r="M4803" s="22">
        <v>0</v>
      </c>
      <c r="N4803" s="22">
        <v>0</v>
      </c>
    </row>
    <row r="4804" spans="1:14" hidden="1" x14ac:dyDescent="0.25">
      <c r="A4804" s="5" t="s">
        <v>7775</v>
      </c>
      <c r="B4804" s="5" t="s">
        <v>3582</v>
      </c>
      <c r="C4804" s="5" t="s">
        <v>849</v>
      </c>
      <c r="D4804" s="5" t="s">
        <v>3583</v>
      </c>
      <c r="E4804" s="5" t="s">
        <v>3584</v>
      </c>
      <c r="F4804" s="5" t="s">
        <v>853</v>
      </c>
      <c r="G4804" s="5" t="s">
        <v>3588</v>
      </c>
      <c r="H4804" s="51">
        <v>0</v>
      </c>
      <c r="I4804" s="22">
        <v>0</v>
      </c>
      <c r="J4804" s="22">
        <v>10.15</v>
      </c>
      <c r="K4804" s="22">
        <v>10.39</v>
      </c>
      <c r="L4804" s="47">
        <v>1000</v>
      </c>
      <c r="M4804" s="22">
        <v>0</v>
      </c>
      <c r="N4804" s="22">
        <v>0</v>
      </c>
    </row>
    <row r="4805" spans="1:14" hidden="1" x14ac:dyDescent="0.25">
      <c r="A4805" s="5" t="s">
        <v>7776</v>
      </c>
      <c r="B4805" s="5" t="s">
        <v>3582</v>
      </c>
      <c r="C4805" s="5" t="s">
        <v>849</v>
      </c>
      <c r="D4805" s="5" t="s">
        <v>3583</v>
      </c>
      <c r="E4805" s="5" t="s">
        <v>3584</v>
      </c>
      <c r="F4805" s="5" t="s">
        <v>851</v>
      </c>
      <c r="G4805" s="5" t="s">
        <v>3588</v>
      </c>
      <c r="H4805" s="51">
        <v>0</v>
      </c>
      <c r="I4805" s="22">
        <v>0</v>
      </c>
      <c r="J4805" s="22">
        <v>330.23</v>
      </c>
      <c r="K4805" s="22">
        <v>330.23</v>
      </c>
      <c r="L4805" s="47">
        <v>1000</v>
      </c>
      <c r="M4805" s="22">
        <v>0</v>
      </c>
      <c r="N4805" s="22">
        <v>0</v>
      </c>
    </row>
    <row r="4806" spans="1:14" hidden="1" x14ac:dyDescent="0.25">
      <c r="A4806" s="5" t="s">
        <v>7776</v>
      </c>
      <c r="B4806" s="5" t="s">
        <v>3586</v>
      </c>
      <c r="C4806" s="5" t="s">
        <v>849</v>
      </c>
      <c r="D4806" s="5" t="s">
        <v>3583</v>
      </c>
      <c r="E4806" s="5" t="s">
        <v>3584</v>
      </c>
      <c r="F4806" s="5" t="s">
        <v>851</v>
      </c>
      <c r="G4806" s="5" t="s">
        <v>3588</v>
      </c>
      <c r="H4806" s="51">
        <v>13350</v>
      </c>
      <c r="I4806" s="22">
        <v>3591.88</v>
      </c>
      <c r="J4806" s="22">
        <v>269.05</v>
      </c>
      <c r="K4806" s="22">
        <v>275.51</v>
      </c>
      <c r="L4806" s="47">
        <v>1000</v>
      </c>
      <c r="M4806" s="22">
        <v>3591.88</v>
      </c>
      <c r="N4806" s="22">
        <v>0</v>
      </c>
    </row>
    <row r="4807" spans="1:14" hidden="1" x14ac:dyDescent="0.25">
      <c r="A4807" s="5" t="s">
        <v>7777</v>
      </c>
      <c r="B4807" s="5" t="s">
        <v>3582</v>
      </c>
      <c r="C4807" s="5" t="s">
        <v>849</v>
      </c>
      <c r="D4807" s="5" t="s">
        <v>3583</v>
      </c>
      <c r="E4807" s="5" t="s">
        <v>3584</v>
      </c>
      <c r="F4807" s="5" t="s">
        <v>853</v>
      </c>
      <c r="G4807" s="5" t="s">
        <v>3588</v>
      </c>
      <c r="H4807" s="51">
        <v>0</v>
      </c>
      <c r="I4807" s="22">
        <v>0</v>
      </c>
      <c r="J4807" s="22">
        <v>267.95999999999998</v>
      </c>
      <c r="K4807" s="22">
        <v>273.77999999999997</v>
      </c>
      <c r="L4807" s="47">
        <v>1000</v>
      </c>
      <c r="M4807" s="22">
        <v>0</v>
      </c>
      <c r="N4807" s="22">
        <v>0</v>
      </c>
    </row>
    <row r="4808" spans="1:14" hidden="1" x14ac:dyDescent="0.25">
      <c r="A4808" s="5" t="s">
        <v>7778</v>
      </c>
      <c r="B4808" s="5" t="s">
        <v>3582</v>
      </c>
      <c r="C4808" s="5" t="s">
        <v>849</v>
      </c>
      <c r="D4808" s="5" t="s">
        <v>3583</v>
      </c>
      <c r="E4808" s="5" t="s">
        <v>3584</v>
      </c>
      <c r="F4808" s="5" t="s">
        <v>851</v>
      </c>
      <c r="G4808" s="5" t="s">
        <v>3588</v>
      </c>
      <c r="H4808" s="51">
        <v>0</v>
      </c>
      <c r="I4808" s="22">
        <v>0</v>
      </c>
      <c r="J4808" s="22">
        <v>12.22</v>
      </c>
      <c r="K4808" s="22">
        <v>12.37</v>
      </c>
      <c r="L4808" s="47">
        <v>1000</v>
      </c>
      <c r="M4808" s="22">
        <v>0</v>
      </c>
      <c r="N4808" s="22">
        <v>0</v>
      </c>
    </row>
    <row r="4809" spans="1:14" hidden="1" x14ac:dyDescent="0.25">
      <c r="A4809" s="5" t="s">
        <v>7779</v>
      </c>
      <c r="B4809" s="5" t="s">
        <v>3582</v>
      </c>
      <c r="C4809" s="5" t="s">
        <v>849</v>
      </c>
      <c r="D4809" s="5" t="s">
        <v>3583</v>
      </c>
      <c r="E4809" s="5" t="s">
        <v>3584</v>
      </c>
      <c r="F4809" s="5" t="s">
        <v>853</v>
      </c>
      <c r="G4809" s="5" t="s">
        <v>3588</v>
      </c>
      <c r="H4809" s="51">
        <v>0</v>
      </c>
      <c r="I4809" s="22">
        <v>0</v>
      </c>
      <c r="J4809" s="22">
        <v>84.87</v>
      </c>
      <c r="K4809" s="22">
        <v>86.91</v>
      </c>
      <c r="L4809" s="47">
        <v>1000</v>
      </c>
      <c r="M4809" s="22">
        <v>0</v>
      </c>
      <c r="N4809" s="22">
        <v>0</v>
      </c>
    </row>
    <row r="4810" spans="1:14" hidden="1" x14ac:dyDescent="0.25">
      <c r="A4810" s="5" t="s">
        <v>7779</v>
      </c>
      <c r="B4810" s="5" t="s">
        <v>3586</v>
      </c>
      <c r="C4810" s="5" t="s">
        <v>849</v>
      </c>
      <c r="D4810" s="5" t="s">
        <v>3583</v>
      </c>
      <c r="E4810" s="5" t="s">
        <v>3584</v>
      </c>
      <c r="F4810" s="5" t="s">
        <v>851</v>
      </c>
      <c r="G4810" s="5" t="s">
        <v>3588</v>
      </c>
      <c r="H4810" s="51">
        <v>97300</v>
      </c>
      <c r="I4810" s="22">
        <v>8434.16</v>
      </c>
      <c r="J4810" s="22">
        <v>86.68</v>
      </c>
      <c r="K4810" s="22">
        <v>88.76</v>
      </c>
      <c r="L4810" s="47">
        <v>1000</v>
      </c>
      <c r="M4810" s="22">
        <v>8434.16</v>
      </c>
      <c r="N4810" s="22">
        <v>0</v>
      </c>
    </row>
    <row r="4811" spans="1:14" hidden="1" x14ac:dyDescent="0.25">
      <c r="A4811" s="5" t="s">
        <v>7780</v>
      </c>
      <c r="B4811" s="5" t="s">
        <v>3586</v>
      </c>
      <c r="C4811" s="5" t="s">
        <v>849</v>
      </c>
      <c r="D4811" s="5" t="s">
        <v>3583</v>
      </c>
      <c r="E4811" s="5" t="s">
        <v>3584</v>
      </c>
      <c r="F4811" s="5" t="s">
        <v>853</v>
      </c>
      <c r="G4811" s="5" t="s">
        <v>3588</v>
      </c>
      <c r="H4811" s="51">
        <v>0</v>
      </c>
      <c r="I4811" s="22">
        <v>0</v>
      </c>
      <c r="J4811" s="22">
        <v>277.70999999999998</v>
      </c>
      <c r="K4811" s="22">
        <v>301.69</v>
      </c>
      <c r="L4811" s="47">
        <v>1000</v>
      </c>
      <c r="M4811" s="22">
        <v>0</v>
      </c>
      <c r="N4811" s="22">
        <v>0</v>
      </c>
    </row>
    <row r="4812" spans="1:14" hidden="1" x14ac:dyDescent="0.25">
      <c r="A4812" s="5" t="s">
        <v>7781</v>
      </c>
      <c r="B4812" s="5" t="s">
        <v>3586</v>
      </c>
      <c r="C4812" s="5" t="s">
        <v>849</v>
      </c>
      <c r="D4812" s="5" t="s">
        <v>3583</v>
      </c>
      <c r="E4812" s="5" t="s">
        <v>3584</v>
      </c>
      <c r="F4812" s="5" t="s">
        <v>853</v>
      </c>
      <c r="G4812" s="5" t="s">
        <v>3588</v>
      </c>
      <c r="H4812" s="51">
        <v>0</v>
      </c>
      <c r="I4812" s="22">
        <v>0</v>
      </c>
      <c r="J4812" s="22">
        <v>78.38</v>
      </c>
      <c r="K4812" s="22">
        <v>85.15</v>
      </c>
      <c r="L4812" s="47">
        <v>1000</v>
      </c>
      <c r="M4812" s="22">
        <v>0</v>
      </c>
      <c r="N4812" s="22">
        <v>0</v>
      </c>
    </row>
    <row r="4813" spans="1:14" hidden="1" x14ac:dyDescent="0.25">
      <c r="A4813" s="5" t="s">
        <v>7782</v>
      </c>
      <c r="B4813" s="5" t="s">
        <v>3596</v>
      </c>
      <c r="C4813" s="5" t="s">
        <v>849</v>
      </c>
      <c r="D4813" s="5" t="s">
        <v>3583</v>
      </c>
      <c r="E4813" s="5" t="s">
        <v>3584</v>
      </c>
      <c r="F4813" s="5" t="s">
        <v>853</v>
      </c>
      <c r="G4813" s="5" t="s">
        <v>3588</v>
      </c>
      <c r="H4813" s="51">
        <v>0</v>
      </c>
      <c r="I4813" s="22">
        <v>0</v>
      </c>
      <c r="J4813" s="22">
        <v>0</v>
      </c>
      <c r="K4813" s="22">
        <v>317.89999999999998</v>
      </c>
      <c r="L4813" s="47">
        <v>1000</v>
      </c>
      <c r="M4813" s="22">
        <v>0</v>
      </c>
      <c r="N4813" s="22">
        <v>0</v>
      </c>
    </row>
    <row r="4814" spans="1:14" x14ac:dyDescent="0.25">
      <c r="A4814" s="5" t="s">
        <v>7783</v>
      </c>
      <c r="B4814" s="5" t="s">
        <v>3590</v>
      </c>
      <c r="C4814" s="5" t="s">
        <v>849</v>
      </c>
      <c r="D4814" s="5" t="s">
        <v>3583</v>
      </c>
      <c r="E4814" s="5" t="s">
        <v>3584</v>
      </c>
      <c r="F4814" s="5" t="s">
        <v>853</v>
      </c>
      <c r="G4814" s="5" t="s">
        <v>3588</v>
      </c>
      <c r="H4814" s="51">
        <v>0</v>
      </c>
      <c r="I4814" s="22">
        <v>0</v>
      </c>
      <c r="J4814" s="22">
        <v>57.11</v>
      </c>
      <c r="K4814" s="22">
        <v>62.03</v>
      </c>
      <c r="L4814" s="47">
        <v>1000</v>
      </c>
      <c r="M4814" s="22">
        <v>0</v>
      </c>
      <c r="N4814" s="22">
        <v>0</v>
      </c>
    </row>
    <row r="4815" spans="1:14" x14ac:dyDescent="0.25">
      <c r="A4815" s="5" t="s">
        <v>7784</v>
      </c>
      <c r="B4815" s="5" t="s">
        <v>3590</v>
      </c>
      <c r="C4815" s="5" t="s">
        <v>849</v>
      </c>
      <c r="D4815" s="5" t="s">
        <v>3583</v>
      </c>
      <c r="E4815" s="5" t="s">
        <v>3584</v>
      </c>
      <c r="F4815" s="5" t="s">
        <v>853</v>
      </c>
      <c r="G4815" s="5" t="s">
        <v>3588</v>
      </c>
      <c r="H4815" s="51">
        <v>0</v>
      </c>
      <c r="I4815" s="22">
        <v>0</v>
      </c>
      <c r="J4815" s="22">
        <v>56.44</v>
      </c>
      <c r="K4815" s="22">
        <v>61.31</v>
      </c>
      <c r="L4815" s="47">
        <v>1000</v>
      </c>
      <c r="M4815" s="22">
        <v>0</v>
      </c>
      <c r="N4815" s="22">
        <v>0</v>
      </c>
    </row>
    <row r="4816" spans="1:14" x14ac:dyDescent="0.25">
      <c r="A4816" s="5" t="s">
        <v>7785</v>
      </c>
      <c r="B4816" s="5" t="s">
        <v>3590</v>
      </c>
      <c r="C4816" s="5" t="s">
        <v>849</v>
      </c>
      <c r="D4816" s="5" t="s">
        <v>3583</v>
      </c>
      <c r="E4816" s="5" t="s">
        <v>3584</v>
      </c>
      <c r="F4816" s="5" t="s">
        <v>853</v>
      </c>
      <c r="G4816" s="5" t="s">
        <v>3588</v>
      </c>
      <c r="H4816" s="51">
        <v>0</v>
      </c>
      <c r="I4816" s="22">
        <v>0</v>
      </c>
      <c r="J4816" s="22">
        <v>61.14</v>
      </c>
      <c r="K4816" s="22">
        <v>61.88</v>
      </c>
      <c r="L4816" s="47">
        <v>1000</v>
      </c>
      <c r="M4816" s="22">
        <v>0</v>
      </c>
      <c r="N4816" s="22">
        <v>0</v>
      </c>
    </row>
    <row r="4817" spans="1:14" x14ac:dyDescent="0.25">
      <c r="A4817" s="5" t="s">
        <v>7786</v>
      </c>
      <c r="B4817" s="5" t="s">
        <v>3590</v>
      </c>
      <c r="C4817" s="5" t="s">
        <v>849</v>
      </c>
      <c r="D4817" s="5" t="s">
        <v>3583</v>
      </c>
      <c r="E4817" s="5" t="s">
        <v>3584</v>
      </c>
      <c r="F4817" s="5" t="s">
        <v>851</v>
      </c>
      <c r="G4817" s="5" t="s">
        <v>3588</v>
      </c>
      <c r="H4817" s="51">
        <v>0</v>
      </c>
      <c r="I4817" s="22">
        <v>0</v>
      </c>
      <c r="J4817" s="22">
        <v>60.56</v>
      </c>
      <c r="K4817" s="22">
        <v>60.16</v>
      </c>
      <c r="L4817" s="47">
        <v>1000</v>
      </c>
      <c r="M4817" s="22">
        <v>0</v>
      </c>
      <c r="N4817" s="22">
        <v>0</v>
      </c>
    </row>
    <row r="4818" spans="1:14" x14ac:dyDescent="0.25">
      <c r="A4818" s="5" t="s">
        <v>7787</v>
      </c>
      <c r="B4818" s="5" t="s">
        <v>3590</v>
      </c>
      <c r="C4818" s="5" t="s">
        <v>849</v>
      </c>
      <c r="D4818" s="5" t="s">
        <v>3583</v>
      </c>
      <c r="E4818" s="5" t="s">
        <v>3584</v>
      </c>
      <c r="F4818" s="5" t="s">
        <v>853</v>
      </c>
      <c r="G4818" s="5" t="s">
        <v>3603</v>
      </c>
      <c r="H4818" s="51">
        <v>0</v>
      </c>
      <c r="I4818" s="22">
        <v>0</v>
      </c>
      <c r="J4818" s="22">
        <v>0</v>
      </c>
      <c r="K4818" s="22">
        <v>2673.08</v>
      </c>
      <c r="L4818" s="47">
        <v>1000</v>
      </c>
      <c r="M4818" s="22">
        <v>0</v>
      </c>
      <c r="N4818" s="22">
        <v>0</v>
      </c>
    </row>
    <row r="4819" spans="1:14" x14ac:dyDescent="0.25">
      <c r="A4819" s="5" t="s">
        <v>7788</v>
      </c>
      <c r="B4819" s="5" t="s">
        <v>3590</v>
      </c>
      <c r="C4819" s="5" t="s">
        <v>849</v>
      </c>
      <c r="D4819" s="5" t="s">
        <v>3583</v>
      </c>
      <c r="E4819" s="5" t="s">
        <v>3584</v>
      </c>
      <c r="F4819" s="5" t="s">
        <v>853</v>
      </c>
      <c r="G4819" s="5" t="s">
        <v>3588</v>
      </c>
      <c r="H4819" s="51">
        <v>0</v>
      </c>
      <c r="I4819" s="22">
        <v>0</v>
      </c>
      <c r="J4819" s="22">
        <v>62.4</v>
      </c>
      <c r="K4819" s="22">
        <v>65.81</v>
      </c>
      <c r="L4819" s="47">
        <v>1000</v>
      </c>
      <c r="M4819" s="22">
        <v>0</v>
      </c>
      <c r="N4819" s="22">
        <v>0</v>
      </c>
    </row>
    <row r="4820" spans="1:14" x14ac:dyDescent="0.25">
      <c r="A4820" s="5" t="s">
        <v>7789</v>
      </c>
      <c r="B4820" s="5" t="s">
        <v>3590</v>
      </c>
      <c r="C4820" s="5" t="s">
        <v>849</v>
      </c>
      <c r="D4820" s="5" t="s">
        <v>3583</v>
      </c>
      <c r="E4820" s="5" t="s">
        <v>3584</v>
      </c>
      <c r="F4820" s="5" t="s">
        <v>853</v>
      </c>
      <c r="G4820" s="5" t="s">
        <v>3588</v>
      </c>
      <c r="H4820" s="51">
        <v>0</v>
      </c>
      <c r="I4820" s="22">
        <v>0</v>
      </c>
      <c r="J4820" s="22">
        <v>62.99</v>
      </c>
      <c r="K4820" s="22">
        <v>66.44</v>
      </c>
      <c r="L4820" s="47">
        <v>1000</v>
      </c>
      <c r="M4820" s="22">
        <v>0</v>
      </c>
      <c r="N4820" s="22">
        <v>0</v>
      </c>
    </row>
    <row r="4821" spans="1:14" x14ac:dyDescent="0.25">
      <c r="A4821" s="5" t="s">
        <v>7790</v>
      </c>
      <c r="B4821" s="5" t="s">
        <v>3590</v>
      </c>
      <c r="C4821" s="5" t="s">
        <v>849</v>
      </c>
      <c r="D4821" s="5" t="s">
        <v>3583</v>
      </c>
      <c r="E4821" s="5" t="s">
        <v>3584</v>
      </c>
      <c r="F4821" s="5" t="s">
        <v>853</v>
      </c>
      <c r="G4821" s="5" t="s">
        <v>3603</v>
      </c>
      <c r="H4821" s="51">
        <v>0</v>
      </c>
      <c r="I4821" s="22">
        <v>0</v>
      </c>
      <c r="J4821" s="22">
        <v>0</v>
      </c>
      <c r="K4821" s="22">
        <v>2939.55</v>
      </c>
      <c r="L4821" s="47">
        <v>1000</v>
      </c>
      <c r="M4821" s="22">
        <v>0</v>
      </c>
      <c r="N4821" s="22">
        <v>0</v>
      </c>
    </row>
    <row r="4822" spans="1:14" x14ac:dyDescent="0.25">
      <c r="A4822" s="5" t="s">
        <v>7791</v>
      </c>
      <c r="B4822" s="5" t="s">
        <v>3590</v>
      </c>
      <c r="C4822" s="5" t="s">
        <v>849</v>
      </c>
      <c r="D4822" s="5" t="s">
        <v>3583</v>
      </c>
      <c r="E4822" s="5" t="s">
        <v>3584</v>
      </c>
      <c r="F4822" s="5" t="s">
        <v>853</v>
      </c>
      <c r="G4822" s="5" t="s">
        <v>3603</v>
      </c>
      <c r="H4822" s="51">
        <v>0</v>
      </c>
      <c r="I4822" s="22">
        <v>0</v>
      </c>
      <c r="J4822" s="22">
        <v>0</v>
      </c>
      <c r="K4822" s="22">
        <v>1323.5</v>
      </c>
      <c r="L4822" s="47">
        <v>1000</v>
      </c>
      <c r="M4822" s="22">
        <v>0</v>
      </c>
      <c r="N4822" s="22">
        <v>0</v>
      </c>
    </row>
    <row r="4823" spans="1:14" x14ac:dyDescent="0.25">
      <c r="A4823" s="5" t="s">
        <v>7792</v>
      </c>
      <c r="B4823" s="5" t="s">
        <v>3590</v>
      </c>
      <c r="C4823" s="5" t="s">
        <v>849</v>
      </c>
      <c r="D4823" s="5" t="s">
        <v>3583</v>
      </c>
      <c r="E4823" s="5" t="s">
        <v>3584</v>
      </c>
      <c r="F4823" s="5" t="s">
        <v>853</v>
      </c>
      <c r="G4823" s="5" t="s">
        <v>3603</v>
      </c>
      <c r="H4823" s="51">
        <v>0</v>
      </c>
      <c r="I4823" s="22">
        <v>0</v>
      </c>
      <c r="J4823" s="22">
        <v>0</v>
      </c>
      <c r="K4823" s="22">
        <v>1223.31</v>
      </c>
      <c r="L4823" s="47">
        <v>1000</v>
      </c>
      <c r="M4823" s="22">
        <v>0</v>
      </c>
      <c r="N4823" s="22">
        <v>0</v>
      </c>
    </row>
    <row r="4824" spans="1:14" x14ac:dyDescent="0.25">
      <c r="A4824" s="5" t="s">
        <v>7793</v>
      </c>
      <c r="B4824" s="5" t="s">
        <v>3590</v>
      </c>
      <c r="C4824" s="5" t="s">
        <v>849</v>
      </c>
      <c r="D4824" s="5" t="s">
        <v>3583</v>
      </c>
      <c r="E4824" s="5" t="s">
        <v>3584</v>
      </c>
      <c r="F4824" s="5" t="s">
        <v>853</v>
      </c>
      <c r="G4824" s="5" t="s">
        <v>3603</v>
      </c>
      <c r="H4824" s="51">
        <v>0</v>
      </c>
      <c r="I4824" s="22">
        <v>0</v>
      </c>
      <c r="J4824" s="22">
        <v>0</v>
      </c>
      <c r="K4824" s="22">
        <v>1499.58</v>
      </c>
      <c r="L4824" s="47">
        <v>1000</v>
      </c>
      <c r="M4824" s="22">
        <v>0</v>
      </c>
      <c r="N4824" s="22">
        <v>0</v>
      </c>
    </row>
    <row r="4825" spans="1:14" x14ac:dyDescent="0.25">
      <c r="A4825" s="5" t="s">
        <v>7794</v>
      </c>
      <c r="B4825" s="5" t="s">
        <v>3590</v>
      </c>
      <c r="C4825" s="5" t="s">
        <v>849</v>
      </c>
      <c r="D4825" s="5" t="s">
        <v>3583</v>
      </c>
      <c r="E4825" s="5" t="s">
        <v>3584</v>
      </c>
      <c r="F4825" s="5" t="s">
        <v>853</v>
      </c>
      <c r="G4825" s="5" t="s">
        <v>3588</v>
      </c>
      <c r="H4825" s="51">
        <v>0</v>
      </c>
      <c r="I4825" s="22">
        <v>0</v>
      </c>
      <c r="J4825" s="22">
        <v>90.62</v>
      </c>
      <c r="K4825" s="22">
        <v>92.79</v>
      </c>
      <c r="L4825" s="47">
        <v>1000</v>
      </c>
      <c r="M4825" s="22">
        <v>0</v>
      </c>
      <c r="N4825" s="22">
        <v>0</v>
      </c>
    </row>
    <row r="4826" spans="1:14" x14ac:dyDescent="0.25">
      <c r="A4826" s="5" t="s">
        <v>7795</v>
      </c>
      <c r="B4826" s="5" t="s">
        <v>3590</v>
      </c>
      <c r="C4826" s="5" t="s">
        <v>849</v>
      </c>
      <c r="D4826" s="5" t="s">
        <v>3583</v>
      </c>
      <c r="E4826" s="5" t="s">
        <v>3584</v>
      </c>
      <c r="F4826" s="5" t="s">
        <v>853</v>
      </c>
      <c r="G4826" s="5" t="s">
        <v>3588</v>
      </c>
      <c r="H4826" s="51">
        <v>0</v>
      </c>
      <c r="I4826" s="22">
        <v>0</v>
      </c>
      <c r="J4826" s="22">
        <v>92.51</v>
      </c>
      <c r="K4826" s="22">
        <v>94.73</v>
      </c>
      <c r="L4826" s="47">
        <v>1000</v>
      </c>
      <c r="M4826" s="22">
        <v>0</v>
      </c>
      <c r="N4826" s="22">
        <v>0</v>
      </c>
    </row>
    <row r="4827" spans="1:14" hidden="1" x14ac:dyDescent="0.25">
      <c r="A4827" s="5" t="s">
        <v>7796</v>
      </c>
      <c r="B4827" s="5" t="s">
        <v>3606</v>
      </c>
      <c r="C4827" s="5" t="s">
        <v>849</v>
      </c>
      <c r="D4827" s="5" t="s">
        <v>3583</v>
      </c>
      <c r="E4827" s="5" t="s">
        <v>3584</v>
      </c>
      <c r="F4827" s="5" t="s">
        <v>851</v>
      </c>
      <c r="G4827" s="5" t="s">
        <v>3588</v>
      </c>
      <c r="H4827" s="51">
        <v>3585</v>
      </c>
      <c r="I4827" s="22">
        <v>1116.1099999999999</v>
      </c>
      <c r="J4827" s="22">
        <v>311.33</v>
      </c>
      <c r="K4827" s="22">
        <v>318.8</v>
      </c>
      <c r="L4827" s="47">
        <v>1000</v>
      </c>
      <c r="M4827" s="22">
        <v>1116.1099999999999</v>
      </c>
      <c r="N4827" s="22">
        <v>0</v>
      </c>
    </row>
    <row r="4828" spans="1:14" hidden="1" x14ac:dyDescent="0.25">
      <c r="A4828" s="5" t="s">
        <v>7797</v>
      </c>
      <c r="B4828" s="5" t="s">
        <v>3606</v>
      </c>
      <c r="C4828" s="5" t="s">
        <v>849</v>
      </c>
      <c r="D4828" s="5" t="s">
        <v>3583</v>
      </c>
      <c r="E4828" s="5" t="s">
        <v>3584</v>
      </c>
      <c r="F4828" s="5" t="s">
        <v>851</v>
      </c>
      <c r="G4828" s="5" t="s">
        <v>3588</v>
      </c>
      <c r="H4828" s="51">
        <v>1000</v>
      </c>
      <c r="I4828" s="22">
        <v>224.7</v>
      </c>
      <c r="J4828" s="22">
        <v>224.7</v>
      </c>
      <c r="K4828" s="22">
        <v>230.09</v>
      </c>
      <c r="L4828" s="47">
        <v>1000</v>
      </c>
      <c r="M4828" s="22">
        <v>224.7</v>
      </c>
      <c r="N4828" s="22">
        <v>0</v>
      </c>
    </row>
    <row r="4829" spans="1:14" hidden="1" x14ac:dyDescent="0.25">
      <c r="A4829" s="5" t="s">
        <v>7798</v>
      </c>
      <c r="B4829" s="5" t="s">
        <v>3586</v>
      </c>
      <c r="C4829" s="5" t="s">
        <v>849</v>
      </c>
      <c r="D4829" s="5" t="s">
        <v>3583</v>
      </c>
      <c r="E4829" s="5" t="s">
        <v>3584</v>
      </c>
      <c r="F4829" s="5" t="s">
        <v>853</v>
      </c>
      <c r="G4829" s="5" t="s">
        <v>3588</v>
      </c>
      <c r="H4829" s="51">
        <v>0</v>
      </c>
      <c r="I4829" s="22">
        <v>0</v>
      </c>
      <c r="J4829" s="22">
        <v>118.72</v>
      </c>
      <c r="K4829" s="22">
        <v>128.97</v>
      </c>
      <c r="L4829" s="47">
        <v>1000</v>
      </c>
      <c r="M4829" s="22">
        <v>0</v>
      </c>
      <c r="N4829" s="22">
        <v>0</v>
      </c>
    </row>
    <row r="4830" spans="1:14" hidden="1" x14ac:dyDescent="0.25">
      <c r="A4830" s="5" t="s">
        <v>7799</v>
      </c>
      <c r="B4830" s="5" t="s">
        <v>3586</v>
      </c>
      <c r="C4830" s="5" t="s">
        <v>849</v>
      </c>
      <c r="D4830" s="5" t="s">
        <v>3583</v>
      </c>
      <c r="E4830" s="5" t="s">
        <v>3584</v>
      </c>
      <c r="F4830" s="5" t="s">
        <v>853</v>
      </c>
      <c r="G4830" s="5" t="s">
        <v>3603</v>
      </c>
      <c r="H4830" s="51">
        <v>0</v>
      </c>
      <c r="I4830" s="22">
        <v>0</v>
      </c>
      <c r="J4830" s="22">
        <v>4950.6899999999996</v>
      </c>
      <c r="K4830" s="22">
        <v>5676.83</v>
      </c>
      <c r="L4830" s="47">
        <v>1000</v>
      </c>
      <c r="M4830" s="22">
        <v>0</v>
      </c>
      <c r="N4830" s="22">
        <v>0</v>
      </c>
    </row>
    <row r="4831" spans="1:14" hidden="1" x14ac:dyDescent="0.25">
      <c r="A4831" s="5" t="s">
        <v>7800</v>
      </c>
      <c r="B4831" s="5" t="s">
        <v>3597</v>
      </c>
      <c r="C4831" s="5" t="s">
        <v>849</v>
      </c>
      <c r="D4831" s="5" t="s">
        <v>3583</v>
      </c>
      <c r="E4831" s="5" t="s">
        <v>3584</v>
      </c>
      <c r="F4831" s="5" t="s">
        <v>853</v>
      </c>
      <c r="G4831" s="5" t="s">
        <v>3603</v>
      </c>
      <c r="H4831" s="51">
        <v>0</v>
      </c>
      <c r="I4831" s="22">
        <v>0</v>
      </c>
      <c r="J4831" s="22">
        <v>0</v>
      </c>
      <c r="K4831" s="22">
        <v>1310.93</v>
      </c>
      <c r="L4831" s="47">
        <v>1000</v>
      </c>
      <c r="M4831" s="22">
        <v>0</v>
      </c>
      <c r="N4831" s="22">
        <v>0</v>
      </c>
    </row>
    <row r="4832" spans="1:14" hidden="1" x14ac:dyDescent="0.25">
      <c r="A4832" s="5" t="s">
        <v>7800</v>
      </c>
      <c r="B4832" s="5" t="s">
        <v>3592</v>
      </c>
      <c r="C4832" s="5" t="s">
        <v>849</v>
      </c>
      <c r="D4832" s="5" t="s">
        <v>3583</v>
      </c>
      <c r="E4832" s="5" t="s">
        <v>3584</v>
      </c>
      <c r="F4832" s="5" t="s">
        <v>853</v>
      </c>
      <c r="G4832" s="5" t="s">
        <v>3603</v>
      </c>
      <c r="H4832" s="51">
        <v>0</v>
      </c>
      <c r="I4832" s="22">
        <v>0</v>
      </c>
      <c r="J4832" s="22">
        <v>0</v>
      </c>
      <c r="K4832" s="22">
        <v>148.01</v>
      </c>
      <c r="L4832" s="47">
        <v>1000</v>
      </c>
      <c r="M4832" s="22">
        <v>0</v>
      </c>
      <c r="N4832" s="22">
        <v>0</v>
      </c>
    </row>
    <row r="4833" spans="1:14" hidden="1" x14ac:dyDescent="0.25">
      <c r="A4833" s="5" t="s">
        <v>7801</v>
      </c>
      <c r="B4833" s="5" t="s">
        <v>3582</v>
      </c>
      <c r="C4833" s="5" t="s">
        <v>849</v>
      </c>
      <c r="D4833" s="5" t="s">
        <v>3583</v>
      </c>
      <c r="E4833" s="5" t="s">
        <v>3584</v>
      </c>
      <c r="F4833" s="5" t="s">
        <v>851</v>
      </c>
      <c r="G4833" s="5" t="s">
        <v>3603</v>
      </c>
      <c r="H4833" s="51">
        <v>0</v>
      </c>
      <c r="I4833" s="22">
        <v>0</v>
      </c>
      <c r="J4833" s="22">
        <v>3572.71</v>
      </c>
      <c r="K4833" s="22">
        <v>3091.5</v>
      </c>
      <c r="L4833" s="47">
        <v>1000</v>
      </c>
      <c r="M4833" s="22">
        <v>0</v>
      </c>
      <c r="N4833" s="22">
        <v>0</v>
      </c>
    </row>
    <row r="4834" spans="1:14" hidden="1" x14ac:dyDescent="0.25">
      <c r="A4834" s="5" t="s">
        <v>7801</v>
      </c>
      <c r="B4834" s="5" t="s">
        <v>3586</v>
      </c>
      <c r="C4834" s="5" t="s">
        <v>849</v>
      </c>
      <c r="D4834" s="5" t="s">
        <v>3583</v>
      </c>
      <c r="E4834" s="5" t="s">
        <v>3584</v>
      </c>
      <c r="F4834" s="5" t="s">
        <v>851</v>
      </c>
      <c r="G4834" s="5" t="s">
        <v>3603</v>
      </c>
      <c r="H4834" s="51">
        <v>1650</v>
      </c>
      <c r="I4834" s="22">
        <v>5411.16</v>
      </c>
      <c r="J4834" s="22">
        <v>3279.49</v>
      </c>
      <c r="K4834" s="22">
        <v>3017.94</v>
      </c>
      <c r="L4834" s="47">
        <v>1000</v>
      </c>
      <c r="M4834" s="22">
        <v>5411.16</v>
      </c>
      <c r="N4834" s="22">
        <v>0</v>
      </c>
    </row>
    <row r="4835" spans="1:14" hidden="1" x14ac:dyDescent="0.25">
      <c r="A4835" s="5" t="s">
        <v>7802</v>
      </c>
      <c r="B4835" s="5" t="s">
        <v>3586</v>
      </c>
      <c r="C4835" s="5" t="s">
        <v>849</v>
      </c>
      <c r="D4835" s="5" t="s">
        <v>3583</v>
      </c>
      <c r="E4835" s="5" t="s">
        <v>3584</v>
      </c>
      <c r="F4835" s="5" t="s">
        <v>853</v>
      </c>
      <c r="G4835" s="5" t="s">
        <v>3588</v>
      </c>
      <c r="H4835" s="51">
        <v>0</v>
      </c>
      <c r="I4835" s="22">
        <v>0</v>
      </c>
      <c r="J4835" s="22">
        <v>334.9</v>
      </c>
      <c r="K4835" s="22">
        <v>353.23</v>
      </c>
      <c r="L4835" s="47">
        <v>1000</v>
      </c>
      <c r="M4835" s="22">
        <v>0</v>
      </c>
      <c r="N4835" s="22">
        <v>0</v>
      </c>
    </row>
    <row r="4836" spans="1:14" hidden="1" x14ac:dyDescent="0.25">
      <c r="A4836" s="5" t="s">
        <v>7803</v>
      </c>
      <c r="B4836" s="5" t="s">
        <v>3586</v>
      </c>
      <c r="C4836" s="5" t="s">
        <v>849</v>
      </c>
      <c r="D4836" s="5" t="s">
        <v>3583</v>
      </c>
      <c r="E4836" s="5" t="s">
        <v>3584</v>
      </c>
      <c r="F4836" s="5" t="s">
        <v>853</v>
      </c>
      <c r="G4836" s="5" t="s">
        <v>3588</v>
      </c>
      <c r="H4836" s="51">
        <v>0</v>
      </c>
      <c r="I4836" s="22">
        <v>0</v>
      </c>
      <c r="J4836" s="22">
        <v>291.58999999999997</v>
      </c>
      <c r="K4836" s="22">
        <v>307.55</v>
      </c>
      <c r="L4836" s="47">
        <v>1000</v>
      </c>
      <c r="M4836" s="22">
        <v>0</v>
      </c>
      <c r="N4836" s="22">
        <v>0</v>
      </c>
    </row>
    <row r="4837" spans="1:14" hidden="1" x14ac:dyDescent="0.25">
      <c r="A4837" s="5" t="s">
        <v>7804</v>
      </c>
      <c r="B4837" s="5" t="s">
        <v>3586</v>
      </c>
      <c r="C4837" s="5" t="s">
        <v>849</v>
      </c>
      <c r="D4837" s="5" t="s">
        <v>3583</v>
      </c>
      <c r="E4837" s="5" t="s">
        <v>3584</v>
      </c>
      <c r="F4837" s="5" t="s">
        <v>853</v>
      </c>
      <c r="G4837" s="5" t="s">
        <v>3603</v>
      </c>
      <c r="H4837" s="51">
        <v>0</v>
      </c>
      <c r="I4837" s="22">
        <v>0</v>
      </c>
      <c r="J4837" s="22">
        <v>3496.41</v>
      </c>
      <c r="K4837" s="22">
        <v>4949.97</v>
      </c>
      <c r="L4837" s="47">
        <v>1000</v>
      </c>
      <c r="M4837" s="22">
        <v>0</v>
      </c>
      <c r="N4837" s="22">
        <v>0</v>
      </c>
    </row>
    <row r="4838" spans="1:14" hidden="1" x14ac:dyDescent="0.25">
      <c r="A4838" s="5" t="s">
        <v>7805</v>
      </c>
      <c r="B4838" s="5" t="s">
        <v>3586</v>
      </c>
      <c r="C4838" s="5" t="s">
        <v>849</v>
      </c>
      <c r="D4838" s="5" t="s">
        <v>3583</v>
      </c>
      <c r="E4838" s="5" t="s">
        <v>3584</v>
      </c>
      <c r="F4838" s="5" t="s">
        <v>853</v>
      </c>
      <c r="G4838" s="5" t="s">
        <v>3603</v>
      </c>
      <c r="H4838" s="51">
        <v>0</v>
      </c>
      <c r="I4838" s="22">
        <v>0</v>
      </c>
      <c r="J4838" s="22">
        <v>0</v>
      </c>
      <c r="K4838" s="22">
        <v>1919</v>
      </c>
      <c r="L4838" s="47">
        <v>1000</v>
      </c>
      <c r="M4838" s="22">
        <v>0</v>
      </c>
      <c r="N4838" s="22">
        <v>0</v>
      </c>
    </row>
    <row r="4839" spans="1:14" hidden="1" x14ac:dyDescent="0.25">
      <c r="A4839" s="5" t="s">
        <v>7806</v>
      </c>
      <c r="B4839" s="5" t="s">
        <v>3582</v>
      </c>
      <c r="C4839" s="5" t="s">
        <v>849</v>
      </c>
      <c r="D4839" s="5" t="s">
        <v>3583</v>
      </c>
      <c r="E4839" s="5" t="s">
        <v>3584</v>
      </c>
      <c r="F4839" s="5" t="s">
        <v>853</v>
      </c>
      <c r="G4839" s="5" t="s">
        <v>3603</v>
      </c>
      <c r="H4839" s="51">
        <v>0</v>
      </c>
      <c r="I4839" s="22">
        <v>0</v>
      </c>
      <c r="J4839" s="22">
        <v>0</v>
      </c>
      <c r="K4839" s="22">
        <v>937.85</v>
      </c>
      <c r="L4839" s="47">
        <v>1000</v>
      </c>
      <c r="M4839" s="22">
        <v>0</v>
      </c>
      <c r="N4839" s="22">
        <v>0</v>
      </c>
    </row>
    <row r="4840" spans="1:14" hidden="1" x14ac:dyDescent="0.25">
      <c r="A4840" s="5" t="s">
        <v>7807</v>
      </c>
      <c r="B4840" s="5" t="s">
        <v>3582</v>
      </c>
      <c r="C4840" s="5" t="s">
        <v>849</v>
      </c>
      <c r="D4840" s="5" t="s">
        <v>3583</v>
      </c>
      <c r="E4840" s="5" t="s">
        <v>3584</v>
      </c>
      <c r="F4840" s="5" t="s">
        <v>853</v>
      </c>
      <c r="G4840" s="5" t="s">
        <v>3603</v>
      </c>
      <c r="H4840" s="51">
        <v>0</v>
      </c>
      <c r="I4840" s="22">
        <v>0</v>
      </c>
      <c r="J4840" s="22">
        <v>0</v>
      </c>
      <c r="K4840" s="22">
        <v>504.97</v>
      </c>
      <c r="L4840" s="47">
        <v>1000</v>
      </c>
      <c r="M4840" s="22">
        <v>0</v>
      </c>
      <c r="N4840" s="22">
        <v>0</v>
      </c>
    </row>
    <row r="4841" spans="1:14" hidden="1" x14ac:dyDescent="0.25">
      <c r="A4841" s="5" t="s">
        <v>7808</v>
      </c>
      <c r="B4841" s="5" t="s">
        <v>3582</v>
      </c>
      <c r="C4841" s="5" t="s">
        <v>849</v>
      </c>
      <c r="D4841" s="5" t="s">
        <v>3583</v>
      </c>
      <c r="E4841" s="5" t="s">
        <v>3584</v>
      </c>
      <c r="F4841" s="5" t="s">
        <v>851</v>
      </c>
      <c r="G4841" s="5" t="s">
        <v>3588</v>
      </c>
      <c r="H4841" s="51">
        <v>21650</v>
      </c>
      <c r="I4841" s="22">
        <v>8327.74</v>
      </c>
      <c r="J4841" s="22">
        <v>384.65</v>
      </c>
      <c r="K4841" s="22">
        <v>400.39</v>
      </c>
      <c r="L4841" s="47">
        <v>1000</v>
      </c>
      <c r="M4841" s="22">
        <v>8327.74</v>
      </c>
      <c r="N4841" s="22">
        <v>0</v>
      </c>
    </row>
    <row r="4842" spans="1:14" hidden="1" x14ac:dyDescent="0.25">
      <c r="A4842" s="5" t="s">
        <v>7809</v>
      </c>
      <c r="B4842" s="5" t="s">
        <v>3582</v>
      </c>
      <c r="C4842" s="5" t="s">
        <v>849</v>
      </c>
      <c r="D4842" s="5" t="s">
        <v>3583</v>
      </c>
      <c r="E4842" s="5" t="s">
        <v>3584</v>
      </c>
      <c r="F4842" s="5" t="s">
        <v>851</v>
      </c>
      <c r="G4842" s="5" t="s">
        <v>3588</v>
      </c>
      <c r="H4842" s="51">
        <v>38830</v>
      </c>
      <c r="I4842" s="22">
        <v>15937.73</v>
      </c>
      <c r="J4842" s="22">
        <v>410.45</v>
      </c>
      <c r="K4842" s="22">
        <v>377.87</v>
      </c>
      <c r="L4842" s="47">
        <v>1000</v>
      </c>
      <c r="M4842" s="22">
        <v>15937.73</v>
      </c>
      <c r="N4842" s="22">
        <v>0</v>
      </c>
    </row>
    <row r="4843" spans="1:14" hidden="1" x14ac:dyDescent="0.25">
      <c r="A4843" s="5" t="s">
        <v>7810</v>
      </c>
      <c r="B4843" s="5" t="s">
        <v>3582</v>
      </c>
      <c r="C4843" s="5" t="s">
        <v>849</v>
      </c>
      <c r="D4843" s="5" t="s">
        <v>3583</v>
      </c>
      <c r="E4843" s="5" t="s">
        <v>3584</v>
      </c>
      <c r="F4843" s="5" t="s">
        <v>851</v>
      </c>
      <c r="G4843" s="5" t="s">
        <v>3588</v>
      </c>
      <c r="H4843" s="51">
        <v>250425</v>
      </c>
      <c r="I4843" s="22">
        <v>9912.56</v>
      </c>
      <c r="J4843" s="22">
        <v>39.58</v>
      </c>
      <c r="K4843" s="22">
        <v>39.25</v>
      </c>
      <c r="L4843" s="47">
        <v>1000</v>
      </c>
      <c r="M4843" s="22">
        <v>9912.56</v>
      </c>
      <c r="N4843" s="22">
        <v>0</v>
      </c>
    </row>
    <row r="4844" spans="1:14" hidden="1" x14ac:dyDescent="0.25">
      <c r="A4844" s="5" t="s">
        <v>7811</v>
      </c>
      <c r="B4844" s="5" t="s">
        <v>3586</v>
      </c>
      <c r="C4844" s="5" t="s">
        <v>849</v>
      </c>
      <c r="D4844" s="5" t="s">
        <v>3583</v>
      </c>
      <c r="E4844" s="5" t="s">
        <v>3584</v>
      </c>
      <c r="F4844" s="5" t="s">
        <v>853</v>
      </c>
      <c r="G4844" s="5" t="s">
        <v>3588</v>
      </c>
      <c r="H4844" s="51">
        <v>0</v>
      </c>
      <c r="I4844" s="22">
        <v>0</v>
      </c>
      <c r="J4844" s="22">
        <v>274.01</v>
      </c>
      <c r="K4844" s="22">
        <v>249.18</v>
      </c>
      <c r="L4844" s="47">
        <v>1000</v>
      </c>
      <c r="M4844" s="22">
        <v>0</v>
      </c>
      <c r="N4844" s="22">
        <v>0</v>
      </c>
    </row>
    <row r="4845" spans="1:14" hidden="1" x14ac:dyDescent="0.25">
      <c r="A4845" s="5" t="s">
        <v>7812</v>
      </c>
      <c r="B4845" s="5" t="s">
        <v>3586</v>
      </c>
      <c r="C4845" s="5" t="s">
        <v>849</v>
      </c>
      <c r="D4845" s="5" t="s">
        <v>3583</v>
      </c>
      <c r="E4845" s="5" t="s">
        <v>3584</v>
      </c>
      <c r="F4845" s="5" t="s">
        <v>853</v>
      </c>
      <c r="G4845" s="5" t="s">
        <v>3588</v>
      </c>
      <c r="H4845" s="51">
        <v>0</v>
      </c>
      <c r="I4845" s="22">
        <v>0</v>
      </c>
      <c r="J4845" s="22">
        <v>250.44</v>
      </c>
      <c r="K4845" s="22">
        <v>256.45</v>
      </c>
      <c r="L4845" s="47">
        <v>1000</v>
      </c>
      <c r="M4845" s="22">
        <v>0</v>
      </c>
      <c r="N4845" s="22">
        <v>0</v>
      </c>
    </row>
    <row r="4846" spans="1:14" hidden="1" x14ac:dyDescent="0.25">
      <c r="A4846" s="5" t="s">
        <v>7813</v>
      </c>
      <c r="B4846" s="5" t="s">
        <v>3586</v>
      </c>
      <c r="C4846" s="5" t="s">
        <v>849</v>
      </c>
      <c r="D4846" s="5" t="s">
        <v>3583</v>
      </c>
      <c r="E4846" s="5" t="s">
        <v>3584</v>
      </c>
      <c r="F4846" s="5" t="s">
        <v>851</v>
      </c>
      <c r="G4846" s="5" t="s">
        <v>3588</v>
      </c>
      <c r="H4846" s="51">
        <v>2400</v>
      </c>
      <c r="I4846" s="22">
        <v>662.4</v>
      </c>
      <c r="J4846" s="22">
        <v>276</v>
      </c>
      <c r="K4846" s="22">
        <v>253.04</v>
      </c>
      <c r="L4846" s="47">
        <v>1000</v>
      </c>
      <c r="M4846" s="22">
        <v>662.4</v>
      </c>
      <c r="N4846" s="22">
        <v>0</v>
      </c>
    </row>
    <row r="4847" spans="1:14" hidden="1" x14ac:dyDescent="0.25">
      <c r="A4847" s="5" t="s">
        <v>7814</v>
      </c>
      <c r="B4847" s="5" t="s">
        <v>3586</v>
      </c>
      <c r="C4847" s="5" t="s">
        <v>849</v>
      </c>
      <c r="D4847" s="5" t="s">
        <v>3583</v>
      </c>
      <c r="E4847" s="5" t="s">
        <v>3584</v>
      </c>
      <c r="F4847" s="5" t="s">
        <v>853</v>
      </c>
      <c r="G4847" s="5" t="s">
        <v>3588</v>
      </c>
      <c r="H4847" s="51">
        <v>0</v>
      </c>
      <c r="I4847" s="22">
        <v>0</v>
      </c>
      <c r="J4847" s="22">
        <v>280.61</v>
      </c>
      <c r="K4847" s="22">
        <v>252.38</v>
      </c>
      <c r="L4847" s="47">
        <v>1000</v>
      </c>
      <c r="M4847" s="22">
        <v>0</v>
      </c>
      <c r="N4847" s="22">
        <v>0</v>
      </c>
    </row>
    <row r="4848" spans="1:14" hidden="1" x14ac:dyDescent="0.25">
      <c r="A4848" s="5" t="s">
        <v>7815</v>
      </c>
      <c r="B4848" s="5" t="s">
        <v>3586</v>
      </c>
      <c r="C4848" s="5" t="s">
        <v>849</v>
      </c>
      <c r="D4848" s="5" t="s">
        <v>3583</v>
      </c>
      <c r="E4848" s="5" t="s">
        <v>3584</v>
      </c>
      <c r="F4848" s="5" t="s">
        <v>851</v>
      </c>
      <c r="G4848" s="5" t="s">
        <v>3588</v>
      </c>
      <c r="H4848" s="51">
        <v>500</v>
      </c>
      <c r="I4848" s="22">
        <v>137.11000000000001</v>
      </c>
      <c r="J4848" s="22">
        <v>274.22000000000003</v>
      </c>
      <c r="K4848" s="22">
        <v>256.01</v>
      </c>
      <c r="L4848" s="47">
        <v>1000</v>
      </c>
      <c r="M4848" s="22">
        <v>137.11000000000001</v>
      </c>
      <c r="N4848" s="22">
        <v>0</v>
      </c>
    </row>
    <row r="4849" spans="1:14" hidden="1" x14ac:dyDescent="0.25">
      <c r="A4849" s="5" t="s">
        <v>7816</v>
      </c>
      <c r="B4849" s="5" t="s">
        <v>3586</v>
      </c>
      <c r="C4849" s="5" t="s">
        <v>849</v>
      </c>
      <c r="D4849" s="5" t="s">
        <v>3583</v>
      </c>
      <c r="E4849" s="5" t="s">
        <v>3584</v>
      </c>
      <c r="F4849" s="5" t="s">
        <v>853</v>
      </c>
      <c r="G4849" s="5" t="s">
        <v>3588</v>
      </c>
      <c r="H4849" s="51">
        <v>0</v>
      </c>
      <c r="I4849" s="22">
        <v>0</v>
      </c>
      <c r="J4849" s="22">
        <v>253.38</v>
      </c>
      <c r="K4849" s="22">
        <v>259.45999999999998</v>
      </c>
      <c r="L4849" s="47">
        <v>1000</v>
      </c>
      <c r="M4849" s="22">
        <v>0</v>
      </c>
      <c r="N4849" s="22">
        <v>0</v>
      </c>
    </row>
    <row r="4850" spans="1:14" hidden="1" x14ac:dyDescent="0.25">
      <c r="A4850" s="5" t="s">
        <v>7817</v>
      </c>
      <c r="B4850" s="5" t="s">
        <v>3586</v>
      </c>
      <c r="C4850" s="5" t="s">
        <v>849</v>
      </c>
      <c r="D4850" s="5" t="s">
        <v>3583</v>
      </c>
      <c r="E4850" s="5" t="s">
        <v>3584</v>
      </c>
      <c r="F4850" s="5" t="s">
        <v>851</v>
      </c>
      <c r="G4850" s="5" t="s">
        <v>3588</v>
      </c>
      <c r="H4850" s="51">
        <v>3900</v>
      </c>
      <c r="I4850" s="22">
        <v>997</v>
      </c>
      <c r="J4850" s="22">
        <v>255.64</v>
      </c>
      <c r="K4850" s="22">
        <v>257.83999999999997</v>
      </c>
      <c r="L4850" s="47">
        <v>1000</v>
      </c>
      <c r="M4850" s="22">
        <v>997</v>
      </c>
      <c r="N4850" s="22">
        <v>0</v>
      </c>
    </row>
    <row r="4851" spans="1:14" hidden="1" x14ac:dyDescent="0.25">
      <c r="A4851" s="5" t="s">
        <v>7818</v>
      </c>
      <c r="B4851" s="5" t="s">
        <v>3586</v>
      </c>
      <c r="C4851" s="5" t="s">
        <v>849</v>
      </c>
      <c r="D4851" s="5" t="s">
        <v>3583</v>
      </c>
      <c r="E4851" s="5" t="s">
        <v>3584</v>
      </c>
      <c r="F4851" s="5" t="s">
        <v>851</v>
      </c>
      <c r="G4851" s="5" t="s">
        <v>3588</v>
      </c>
      <c r="H4851" s="51">
        <v>15800</v>
      </c>
      <c r="I4851" s="22">
        <v>4082.48</v>
      </c>
      <c r="J4851" s="22">
        <v>258.38</v>
      </c>
      <c r="K4851" s="22">
        <v>255.98</v>
      </c>
      <c r="L4851" s="47">
        <v>1000</v>
      </c>
      <c r="M4851" s="22">
        <v>4082.48</v>
      </c>
      <c r="N4851" s="22">
        <v>0</v>
      </c>
    </row>
    <row r="4852" spans="1:14" hidden="1" x14ac:dyDescent="0.25">
      <c r="A4852" s="5" t="s">
        <v>7819</v>
      </c>
      <c r="B4852" s="5" t="s">
        <v>3586</v>
      </c>
      <c r="C4852" s="5" t="s">
        <v>849</v>
      </c>
      <c r="D4852" s="5" t="s">
        <v>3583</v>
      </c>
      <c r="E4852" s="5" t="s">
        <v>3584</v>
      </c>
      <c r="F4852" s="5" t="s">
        <v>851</v>
      </c>
      <c r="G4852" s="5" t="s">
        <v>3588</v>
      </c>
      <c r="H4852" s="51">
        <v>1600</v>
      </c>
      <c r="I4852" s="22">
        <v>414.39</v>
      </c>
      <c r="J4852" s="22">
        <v>258.99</v>
      </c>
      <c r="K4852" s="22">
        <v>252.77</v>
      </c>
      <c r="L4852" s="47">
        <v>1000</v>
      </c>
      <c r="M4852" s="22">
        <v>414.39</v>
      </c>
      <c r="N4852" s="22">
        <v>0</v>
      </c>
    </row>
    <row r="4853" spans="1:14" hidden="1" x14ac:dyDescent="0.25">
      <c r="A4853" s="5" t="s">
        <v>7820</v>
      </c>
      <c r="B4853" s="5" t="s">
        <v>3582</v>
      </c>
      <c r="C4853" s="5" t="s">
        <v>849</v>
      </c>
      <c r="D4853" s="5" t="s">
        <v>3583</v>
      </c>
      <c r="E4853" s="5" t="s">
        <v>3584</v>
      </c>
      <c r="F4853" s="5" t="s">
        <v>853</v>
      </c>
      <c r="G4853" s="5" t="s">
        <v>3603</v>
      </c>
      <c r="H4853" s="51">
        <v>0</v>
      </c>
      <c r="I4853" s="22">
        <v>0</v>
      </c>
      <c r="J4853" s="22">
        <v>0</v>
      </c>
      <c r="K4853" s="22">
        <v>307.23</v>
      </c>
      <c r="L4853" s="47">
        <v>1000</v>
      </c>
      <c r="M4853" s="22">
        <v>0</v>
      </c>
      <c r="N4853" s="22">
        <v>0</v>
      </c>
    </row>
    <row r="4854" spans="1:14" hidden="1" x14ac:dyDescent="0.25">
      <c r="A4854" s="5" t="s">
        <v>7821</v>
      </c>
      <c r="B4854" s="5" t="s">
        <v>3582</v>
      </c>
      <c r="C4854" s="5" t="s">
        <v>849</v>
      </c>
      <c r="D4854" s="5" t="s">
        <v>3583</v>
      </c>
      <c r="E4854" s="5" t="s">
        <v>3584</v>
      </c>
      <c r="F4854" s="5" t="s">
        <v>853</v>
      </c>
      <c r="G4854" s="5" t="s">
        <v>3603</v>
      </c>
      <c r="H4854" s="51">
        <v>0</v>
      </c>
      <c r="I4854" s="22">
        <v>0</v>
      </c>
      <c r="J4854" s="22">
        <v>0</v>
      </c>
      <c r="K4854" s="22">
        <v>359.23</v>
      </c>
      <c r="L4854" s="47">
        <v>1000</v>
      </c>
      <c r="M4854" s="22">
        <v>0</v>
      </c>
      <c r="N4854" s="22">
        <v>0</v>
      </c>
    </row>
    <row r="4855" spans="1:14" hidden="1" x14ac:dyDescent="0.25">
      <c r="A4855" s="5" t="s">
        <v>7821</v>
      </c>
      <c r="B4855" s="5" t="s">
        <v>3586</v>
      </c>
      <c r="C4855" s="5" t="s">
        <v>849</v>
      </c>
      <c r="D4855" s="5" t="s">
        <v>3583</v>
      </c>
      <c r="E4855" s="5" t="s">
        <v>3584</v>
      </c>
      <c r="F4855" s="5" t="s">
        <v>853</v>
      </c>
      <c r="G4855" s="5" t="s">
        <v>3603</v>
      </c>
      <c r="H4855" s="51">
        <v>0</v>
      </c>
      <c r="I4855" s="22">
        <v>0</v>
      </c>
      <c r="J4855" s="22">
        <v>0</v>
      </c>
      <c r="K4855" s="22">
        <v>348.13</v>
      </c>
      <c r="L4855" s="47">
        <v>1000</v>
      </c>
      <c r="M4855" s="22">
        <v>0</v>
      </c>
      <c r="N4855" s="22">
        <v>0</v>
      </c>
    </row>
    <row r="4856" spans="1:14" hidden="1" x14ac:dyDescent="0.25">
      <c r="A4856" s="5" t="s">
        <v>7822</v>
      </c>
      <c r="B4856" s="5" t="s">
        <v>3582</v>
      </c>
      <c r="C4856" s="5" t="s">
        <v>849</v>
      </c>
      <c r="D4856" s="5" t="s">
        <v>3583</v>
      </c>
      <c r="E4856" s="5" t="s">
        <v>3584</v>
      </c>
      <c r="F4856" s="5" t="s">
        <v>851</v>
      </c>
      <c r="G4856" s="5" t="s">
        <v>3585</v>
      </c>
      <c r="H4856" s="51">
        <v>17250</v>
      </c>
      <c r="I4856" s="22">
        <v>36743.61</v>
      </c>
      <c r="J4856" s="22">
        <v>2130.06</v>
      </c>
      <c r="K4856" s="22">
        <v>2013.42</v>
      </c>
      <c r="L4856" s="47">
        <v>1000</v>
      </c>
      <c r="M4856" s="22">
        <v>36743.61</v>
      </c>
      <c r="N4856" s="22">
        <v>0</v>
      </c>
    </row>
    <row r="4857" spans="1:14" x14ac:dyDescent="0.25">
      <c r="A4857" s="5" t="s">
        <v>7823</v>
      </c>
      <c r="B4857" s="5" t="s">
        <v>3590</v>
      </c>
      <c r="C4857" s="5" t="s">
        <v>849</v>
      </c>
      <c r="D4857" s="5" t="s">
        <v>3583</v>
      </c>
      <c r="E4857" s="5" t="s">
        <v>3584</v>
      </c>
      <c r="F4857" s="5" t="s">
        <v>853</v>
      </c>
      <c r="G4857" s="5" t="s">
        <v>3603</v>
      </c>
      <c r="H4857" s="51">
        <v>0</v>
      </c>
      <c r="I4857" s="22">
        <v>0</v>
      </c>
      <c r="J4857" s="22">
        <v>0</v>
      </c>
      <c r="K4857" s="22">
        <v>445.07</v>
      </c>
      <c r="L4857" s="47">
        <v>1000</v>
      </c>
      <c r="M4857" s="22">
        <v>0</v>
      </c>
      <c r="N4857" s="22">
        <v>0</v>
      </c>
    </row>
    <row r="4858" spans="1:14" hidden="1" x14ac:dyDescent="0.25">
      <c r="A4858" s="5" t="s">
        <v>7824</v>
      </c>
      <c r="B4858" s="5" t="s">
        <v>3586</v>
      </c>
      <c r="C4858" s="5" t="s">
        <v>849</v>
      </c>
      <c r="D4858" s="5" t="s">
        <v>3583</v>
      </c>
      <c r="E4858" s="5" t="s">
        <v>3584</v>
      </c>
      <c r="F4858" s="5" t="s">
        <v>853</v>
      </c>
      <c r="G4858" s="5" t="s">
        <v>3603</v>
      </c>
      <c r="H4858" s="51">
        <v>0</v>
      </c>
      <c r="I4858" s="22">
        <v>0</v>
      </c>
      <c r="J4858" s="22">
        <v>0</v>
      </c>
      <c r="K4858" s="22">
        <v>1470.09</v>
      </c>
      <c r="L4858" s="47">
        <v>1000</v>
      </c>
      <c r="M4858" s="22">
        <v>0</v>
      </c>
      <c r="N4858" s="22">
        <v>0</v>
      </c>
    </row>
    <row r="4859" spans="1:14" hidden="1" x14ac:dyDescent="0.25">
      <c r="A4859" s="5" t="s">
        <v>7825</v>
      </c>
      <c r="B4859" s="5" t="s">
        <v>3586</v>
      </c>
      <c r="C4859" s="5" t="s">
        <v>849</v>
      </c>
      <c r="D4859" s="5" t="s">
        <v>3583</v>
      </c>
      <c r="E4859" s="5" t="s">
        <v>3584</v>
      </c>
      <c r="F4859" s="5" t="s">
        <v>851</v>
      </c>
      <c r="G4859" s="5" t="s">
        <v>3588</v>
      </c>
      <c r="H4859" s="51">
        <v>14986</v>
      </c>
      <c r="I4859" s="22">
        <v>3148.62</v>
      </c>
      <c r="J4859" s="22">
        <v>210.1</v>
      </c>
      <c r="K4859" s="22">
        <v>215.14</v>
      </c>
      <c r="L4859" s="47">
        <v>1000</v>
      </c>
      <c r="M4859" s="22">
        <v>3148.62</v>
      </c>
      <c r="N4859" s="22">
        <v>0</v>
      </c>
    </row>
    <row r="4860" spans="1:14" hidden="1" x14ac:dyDescent="0.25">
      <c r="A4860" s="5" t="s">
        <v>7826</v>
      </c>
      <c r="B4860" s="5" t="s">
        <v>3586</v>
      </c>
      <c r="C4860" s="5" t="s">
        <v>849</v>
      </c>
      <c r="D4860" s="5" t="s">
        <v>3583</v>
      </c>
      <c r="E4860" s="5" t="s">
        <v>3584</v>
      </c>
      <c r="F4860" s="5" t="s">
        <v>853</v>
      </c>
      <c r="G4860" s="5" t="s">
        <v>3585</v>
      </c>
      <c r="H4860" s="51">
        <v>0</v>
      </c>
      <c r="I4860" s="22">
        <v>0</v>
      </c>
      <c r="J4860" s="22">
        <v>56.04</v>
      </c>
      <c r="K4860" s="22">
        <v>60.88</v>
      </c>
      <c r="L4860" s="47">
        <v>1000</v>
      </c>
      <c r="M4860" s="22">
        <v>0</v>
      </c>
      <c r="N4860" s="22">
        <v>0</v>
      </c>
    </row>
    <row r="4861" spans="1:14" x14ac:dyDescent="0.25">
      <c r="A4861" s="5" t="s">
        <v>7827</v>
      </c>
      <c r="B4861" s="5" t="s">
        <v>3590</v>
      </c>
      <c r="C4861" s="5" t="s">
        <v>849</v>
      </c>
      <c r="D4861" s="5" t="s">
        <v>3583</v>
      </c>
      <c r="E4861" s="5" t="s">
        <v>3584</v>
      </c>
      <c r="F4861" s="5" t="s">
        <v>853</v>
      </c>
      <c r="G4861" s="5" t="s">
        <v>3603</v>
      </c>
      <c r="H4861" s="51">
        <v>0</v>
      </c>
      <c r="I4861" s="22">
        <v>0</v>
      </c>
      <c r="J4861" s="22">
        <v>0</v>
      </c>
      <c r="K4861" s="22">
        <v>60.65</v>
      </c>
      <c r="L4861" s="47">
        <v>1000</v>
      </c>
      <c r="M4861" s="22">
        <v>0</v>
      </c>
      <c r="N4861" s="22">
        <v>0</v>
      </c>
    </row>
    <row r="4862" spans="1:14" hidden="1" x14ac:dyDescent="0.25">
      <c r="A4862" s="5" t="s">
        <v>7828</v>
      </c>
      <c r="B4862" s="5" t="s">
        <v>3582</v>
      </c>
      <c r="C4862" s="5" t="s">
        <v>849</v>
      </c>
      <c r="D4862" s="5" t="s">
        <v>3583</v>
      </c>
      <c r="E4862" s="5" t="s">
        <v>3584</v>
      </c>
      <c r="F4862" s="5" t="s">
        <v>853</v>
      </c>
      <c r="G4862" s="5" t="s">
        <v>3588</v>
      </c>
      <c r="H4862" s="51">
        <v>0</v>
      </c>
      <c r="I4862" s="22">
        <v>0</v>
      </c>
      <c r="J4862" s="22">
        <v>88.69</v>
      </c>
      <c r="K4862" s="22">
        <v>96.35</v>
      </c>
      <c r="L4862" s="47">
        <v>1000</v>
      </c>
      <c r="M4862" s="22">
        <v>0</v>
      </c>
      <c r="N4862" s="22">
        <v>0</v>
      </c>
    </row>
    <row r="4863" spans="1:14" hidden="1" x14ac:dyDescent="0.25">
      <c r="A4863" s="5" t="s">
        <v>7828</v>
      </c>
      <c r="B4863" s="5" t="s">
        <v>3586</v>
      </c>
      <c r="C4863" s="5" t="s">
        <v>849</v>
      </c>
      <c r="D4863" s="5" t="s">
        <v>3583</v>
      </c>
      <c r="E4863" s="5" t="s">
        <v>3584</v>
      </c>
      <c r="F4863" s="5" t="s">
        <v>853</v>
      </c>
      <c r="G4863" s="5" t="s">
        <v>3588</v>
      </c>
      <c r="H4863" s="51">
        <v>0</v>
      </c>
      <c r="I4863" s="22">
        <v>0</v>
      </c>
      <c r="J4863" s="22">
        <v>96.53</v>
      </c>
      <c r="K4863" s="22">
        <v>101.82</v>
      </c>
      <c r="L4863" s="47">
        <v>1000</v>
      </c>
      <c r="M4863" s="22">
        <v>0</v>
      </c>
      <c r="N4863" s="22">
        <v>0</v>
      </c>
    </row>
    <row r="4864" spans="1:14" hidden="1" x14ac:dyDescent="0.25">
      <c r="A4864" s="5" t="s">
        <v>7829</v>
      </c>
      <c r="B4864" s="5" t="s">
        <v>3582</v>
      </c>
      <c r="C4864" s="5" t="s">
        <v>849</v>
      </c>
      <c r="D4864" s="5" t="s">
        <v>3583</v>
      </c>
      <c r="E4864" s="5" t="s">
        <v>3584</v>
      </c>
      <c r="F4864" s="5" t="s">
        <v>853</v>
      </c>
      <c r="G4864" s="5" t="s">
        <v>3588</v>
      </c>
      <c r="H4864" s="51">
        <v>0</v>
      </c>
      <c r="I4864" s="22">
        <v>0</v>
      </c>
      <c r="J4864" s="22">
        <v>88.59</v>
      </c>
      <c r="K4864" s="22">
        <v>93.44</v>
      </c>
      <c r="L4864" s="47">
        <v>1000</v>
      </c>
      <c r="M4864" s="22">
        <v>0</v>
      </c>
      <c r="N4864" s="22">
        <v>0</v>
      </c>
    </row>
    <row r="4865" spans="1:14" hidden="1" x14ac:dyDescent="0.25">
      <c r="A4865" s="5" t="s">
        <v>7829</v>
      </c>
      <c r="B4865" s="5" t="s">
        <v>3586</v>
      </c>
      <c r="C4865" s="5" t="s">
        <v>849</v>
      </c>
      <c r="D4865" s="5" t="s">
        <v>3583</v>
      </c>
      <c r="E4865" s="5" t="s">
        <v>3584</v>
      </c>
      <c r="F4865" s="5" t="s">
        <v>853</v>
      </c>
      <c r="G4865" s="5" t="s">
        <v>3588</v>
      </c>
      <c r="H4865" s="51">
        <v>0</v>
      </c>
      <c r="I4865" s="22">
        <v>0</v>
      </c>
      <c r="J4865" s="22">
        <v>0</v>
      </c>
      <c r="K4865" s="22">
        <v>71.88</v>
      </c>
      <c r="L4865" s="47">
        <v>1000</v>
      </c>
      <c r="M4865" s="22">
        <v>0</v>
      </c>
      <c r="N4865" s="22">
        <v>0</v>
      </c>
    </row>
    <row r="4866" spans="1:14" x14ac:dyDescent="0.25">
      <c r="A4866" s="5" t="s">
        <v>7830</v>
      </c>
      <c r="B4866" s="5" t="s">
        <v>3590</v>
      </c>
      <c r="C4866" s="5" t="s">
        <v>849</v>
      </c>
      <c r="D4866" s="5" t="s">
        <v>3583</v>
      </c>
      <c r="E4866" s="5" t="s">
        <v>3584</v>
      </c>
      <c r="F4866" s="5" t="s">
        <v>853</v>
      </c>
      <c r="G4866" s="5" t="s">
        <v>3603</v>
      </c>
      <c r="H4866" s="51">
        <v>0</v>
      </c>
      <c r="I4866" s="22">
        <v>0</v>
      </c>
      <c r="J4866" s="22">
        <v>0</v>
      </c>
      <c r="K4866" s="22">
        <v>564.71</v>
      </c>
      <c r="L4866" s="47">
        <v>1000</v>
      </c>
      <c r="M4866" s="22">
        <v>0</v>
      </c>
      <c r="N4866" s="22">
        <v>0</v>
      </c>
    </row>
    <row r="4867" spans="1:14" x14ac:dyDescent="0.25">
      <c r="A4867" s="5" t="s">
        <v>7831</v>
      </c>
      <c r="B4867" s="5" t="s">
        <v>3590</v>
      </c>
      <c r="C4867" s="5" t="s">
        <v>849</v>
      </c>
      <c r="D4867" s="5" t="s">
        <v>3583</v>
      </c>
      <c r="E4867" s="5" t="s">
        <v>3584</v>
      </c>
      <c r="F4867" s="5" t="s">
        <v>853</v>
      </c>
      <c r="G4867" s="5" t="s">
        <v>3603</v>
      </c>
      <c r="H4867" s="51">
        <v>0</v>
      </c>
      <c r="I4867" s="22">
        <v>0</v>
      </c>
      <c r="J4867" s="22">
        <v>0</v>
      </c>
      <c r="K4867" s="22">
        <v>565.29</v>
      </c>
      <c r="L4867" s="47">
        <v>1000</v>
      </c>
      <c r="M4867" s="22">
        <v>0</v>
      </c>
      <c r="N4867" s="22">
        <v>0</v>
      </c>
    </row>
    <row r="4868" spans="1:14" x14ac:dyDescent="0.25">
      <c r="A4868" s="5" t="s">
        <v>7832</v>
      </c>
      <c r="B4868" s="5" t="s">
        <v>3590</v>
      </c>
      <c r="C4868" s="5" t="s">
        <v>849</v>
      </c>
      <c r="D4868" s="5" t="s">
        <v>3583</v>
      </c>
      <c r="E4868" s="5" t="s">
        <v>3584</v>
      </c>
      <c r="F4868" s="5" t="s">
        <v>853</v>
      </c>
      <c r="G4868" s="5" t="s">
        <v>3603</v>
      </c>
      <c r="H4868" s="51">
        <v>0</v>
      </c>
      <c r="I4868" s="22">
        <v>0</v>
      </c>
      <c r="J4868" s="22">
        <v>0</v>
      </c>
      <c r="K4868" s="22">
        <v>993.26</v>
      </c>
      <c r="L4868" s="47">
        <v>1000</v>
      </c>
      <c r="M4868" s="22">
        <v>0</v>
      </c>
      <c r="N4868" s="22">
        <v>0</v>
      </c>
    </row>
    <row r="4869" spans="1:14" x14ac:dyDescent="0.25">
      <c r="A4869" s="5" t="s">
        <v>7833</v>
      </c>
      <c r="B4869" s="5" t="s">
        <v>3590</v>
      </c>
      <c r="C4869" s="5" t="s">
        <v>849</v>
      </c>
      <c r="D4869" s="5" t="s">
        <v>3583</v>
      </c>
      <c r="E4869" s="5" t="s">
        <v>3584</v>
      </c>
      <c r="F4869" s="5" t="s">
        <v>853</v>
      </c>
      <c r="G4869" s="5" t="s">
        <v>3588</v>
      </c>
      <c r="H4869" s="51">
        <v>0</v>
      </c>
      <c r="I4869" s="22">
        <v>0</v>
      </c>
      <c r="J4869" s="22">
        <v>99.76</v>
      </c>
      <c r="K4869" s="22">
        <v>105.22</v>
      </c>
      <c r="L4869" s="47">
        <v>1000</v>
      </c>
      <c r="M4869" s="22">
        <v>0</v>
      </c>
      <c r="N4869" s="22">
        <v>0</v>
      </c>
    </row>
    <row r="4870" spans="1:14" x14ac:dyDescent="0.25">
      <c r="A4870" s="5" t="s">
        <v>7834</v>
      </c>
      <c r="B4870" s="5" t="s">
        <v>3590</v>
      </c>
      <c r="C4870" s="5" t="s">
        <v>849</v>
      </c>
      <c r="D4870" s="5" t="s">
        <v>3583</v>
      </c>
      <c r="E4870" s="5" t="s">
        <v>3584</v>
      </c>
      <c r="F4870" s="5" t="s">
        <v>853</v>
      </c>
      <c r="G4870" s="5" t="s">
        <v>3588</v>
      </c>
      <c r="H4870" s="51">
        <v>0</v>
      </c>
      <c r="I4870" s="22">
        <v>0</v>
      </c>
      <c r="J4870" s="22">
        <v>97.23</v>
      </c>
      <c r="K4870" s="22">
        <v>102.55</v>
      </c>
      <c r="L4870" s="47">
        <v>1000</v>
      </c>
      <c r="M4870" s="22">
        <v>0</v>
      </c>
      <c r="N4870" s="22">
        <v>0</v>
      </c>
    </row>
    <row r="4871" spans="1:14" x14ac:dyDescent="0.25">
      <c r="A4871" s="5" t="s">
        <v>7835</v>
      </c>
      <c r="B4871" s="5" t="s">
        <v>3590</v>
      </c>
      <c r="C4871" s="5" t="s">
        <v>849</v>
      </c>
      <c r="D4871" s="5" t="s">
        <v>3583</v>
      </c>
      <c r="E4871" s="5" t="s">
        <v>3584</v>
      </c>
      <c r="F4871" s="5" t="s">
        <v>851</v>
      </c>
      <c r="G4871" s="5" t="s">
        <v>3588</v>
      </c>
      <c r="H4871" s="51">
        <v>0</v>
      </c>
      <c r="I4871" s="22">
        <v>0</v>
      </c>
      <c r="J4871" s="22">
        <v>125.79</v>
      </c>
      <c r="K4871" s="22">
        <v>140.30000000000001</v>
      </c>
      <c r="L4871" s="47">
        <v>1000</v>
      </c>
      <c r="M4871" s="22">
        <v>0</v>
      </c>
      <c r="N4871" s="22">
        <v>0</v>
      </c>
    </row>
    <row r="4872" spans="1:14" x14ac:dyDescent="0.25">
      <c r="A4872" s="5" t="s">
        <v>7836</v>
      </c>
      <c r="B4872" s="5" t="s">
        <v>3590</v>
      </c>
      <c r="C4872" s="5" t="s">
        <v>849</v>
      </c>
      <c r="D4872" s="5" t="s">
        <v>3583</v>
      </c>
      <c r="E4872" s="5" t="s">
        <v>3584</v>
      </c>
      <c r="F4872" s="5" t="s">
        <v>853</v>
      </c>
      <c r="G4872" s="5" t="s">
        <v>3603</v>
      </c>
      <c r="H4872" s="51">
        <v>0</v>
      </c>
      <c r="I4872" s="22">
        <v>0</v>
      </c>
      <c r="J4872" s="22">
        <v>0</v>
      </c>
      <c r="K4872" s="22">
        <v>916.83</v>
      </c>
      <c r="L4872" s="47">
        <v>1000</v>
      </c>
      <c r="M4872" s="22">
        <v>0</v>
      </c>
      <c r="N4872" s="22">
        <v>0</v>
      </c>
    </row>
    <row r="4873" spans="1:14" x14ac:dyDescent="0.25">
      <c r="A4873" s="5" t="s">
        <v>7837</v>
      </c>
      <c r="B4873" s="5" t="s">
        <v>3590</v>
      </c>
      <c r="C4873" s="5" t="s">
        <v>849</v>
      </c>
      <c r="D4873" s="5" t="s">
        <v>3583</v>
      </c>
      <c r="E4873" s="5" t="s">
        <v>3584</v>
      </c>
      <c r="F4873" s="5" t="s">
        <v>853</v>
      </c>
      <c r="G4873" s="5" t="s">
        <v>3603</v>
      </c>
      <c r="H4873" s="51">
        <v>0</v>
      </c>
      <c r="I4873" s="22">
        <v>0</v>
      </c>
      <c r="J4873" s="22">
        <v>0</v>
      </c>
      <c r="K4873" s="22">
        <v>754.52</v>
      </c>
      <c r="L4873" s="47">
        <v>1000</v>
      </c>
      <c r="M4873" s="22">
        <v>0</v>
      </c>
      <c r="N4873" s="22">
        <v>0</v>
      </c>
    </row>
    <row r="4874" spans="1:14" x14ac:dyDescent="0.25">
      <c r="A4874" s="5" t="s">
        <v>7838</v>
      </c>
      <c r="B4874" s="5" t="s">
        <v>3590</v>
      </c>
      <c r="C4874" s="5" t="s">
        <v>849</v>
      </c>
      <c r="D4874" s="5" t="s">
        <v>3583</v>
      </c>
      <c r="E4874" s="5" t="s">
        <v>3584</v>
      </c>
      <c r="F4874" s="5" t="s">
        <v>853</v>
      </c>
      <c r="G4874" s="5" t="s">
        <v>3603</v>
      </c>
      <c r="H4874" s="51">
        <v>0</v>
      </c>
      <c r="I4874" s="22">
        <v>0</v>
      </c>
      <c r="J4874" s="22">
        <v>611.04999999999995</v>
      </c>
      <c r="K4874" s="22">
        <v>590.36</v>
      </c>
      <c r="L4874" s="47">
        <v>1000</v>
      </c>
      <c r="M4874" s="22">
        <v>0</v>
      </c>
      <c r="N4874" s="22">
        <v>0</v>
      </c>
    </row>
    <row r="4875" spans="1:14" x14ac:dyDescent="0.25">
      <c r="A4875" s="5" t="s">
        <v>7839</v>
      </c>
      <c r="B4875" s="5" t="s">
        <v>3590</v>
      </c>
      <c r="C4875" s="5" t="s">
        <v>849</v>
      </c>
      <c r="D4875" s="5" t="s">
        <v>3583</v>
      </c>
      <c r="E4875" s="5" t="s">
        <v>3584</v>
      </c>
      <c r="F4875" s="5" t="s">
        <v>853</v>
      </c>
      <c r="G4875" s="5" t="s">
        <v>3603</v>
      </c>
      <c r="H4875" s="51">
        <v>0</v>
      </c>
      <c r="I4875" s="22">
        <v>0</v>
      </c>
      <c r="J4875" s="22">
        <v>647.30999999999995</v>
      </c>
      <c r="K4875" s="22">
        <v>633.41999999999996</v>
      </c>
      <c r="L4875" s="47">
        <v>1000</v>
      </c>
      <c r="M4875" s="22">
        <v>0</v>
      </c>
      <c r="N4875" s="22">
        <v>0</v>
      </c>
    </row>
    <row r="4876" spans="1:14" x14ac:dyDescent="0.25">
      <c r="A4876" s="5" t="s">
        <v>7840</v>
      </c>
      <c r="B4876" s="5" t="s">
        <v>3590</v>
      </c>
      <c r="C4876" s="5" t="s">
        <v>849</v>
      </c>
      <c r="D4876" s="5" t="s">
        <v>3583</v>
      </c>
      <c r="E4876" s="5" t="s">
        <v>3584</v>
      </c>
      <c r="F4876" s="5" t="s">
        <v>853</v>
      </c>
      <c r="G4876" s="5" t="s">
        <v>3603</v>
      </c>
      <c r="H4876" s="51">
        <v>0</v>
      </c>
      <c r="I4876" s="22">
        <v>0</v>
      </c>
      <c r="J4876" s="22">
        <v>0</v>
      </c>
      <c r="K4876" s="22">
        <v>947.52</v>
      </c>
      <c r="L4876" s="47">
        <v>1000</v>
      </c>
      <c r="M4876" s="22">
        <v>0</v>
      </c>
      <c r="N4876" s="22">
        <v>0</v>
      </c>
    </row>
    <row r="4877" spans="1:14" x14ac:dyDescent="0.25">
      <c r="A4877" s="5" t="s">
        <v>7841</v>
      </c>
      <c r="B4877" s="5" t="s">
        <v>3590</v>
      </c>
      <c r="C4877" s="5" t="s">
        <v>849</v>
      </c>
      <c r="D4877" s="5" t="s">
        <v>3583</v>
      </c>
      <c r="E4877" s="5" t="s">
        <v>3584</v>
      </c>
      <c r="F4877" s="5" t="s">
        <v>853</v>
      </c>
      <c r="G4877" s="5" t="s">
        <v>3603</v>
      </c>
      <c r="H4877" s="51">
        <v>0</v>
      </c>
      <c r="I4877" s="22">
        <v>0</v>
      </c>
      <c r="J4877" s="22">
        <v>776.09</v>
      </c>
      <c r="K4877" s="22">
        <v>1116.43</v>
      </c>
      <c r="L4877" s="47">
        <v>1000</v>
      </c>
      <c r="M4877" s="22">
        <v>0</v>
      </c>
      <c r="N4877" s="22">
        <v>0</v>
      </c>
    </row>
    <row r="4878" spans="1:14" x14ac:dyDescent="0.25">
      <c r="A4878" s="5" t="s">
        <v>7842</v>
      </c>
      <c r="B4878" s="5" t="s">
        <v>3590</v>
      </c>
      <c r="C4878" s="5" t="s">
        <v>849</v>
      </c>
      <c r="D4878" s="5" t="s">
        <v>3583</v>
      </c>
      <c r="E4878" s="5" t="s">
        <v>3584</v>
      </c>
      <c r="F4878" s="5" t="s">
        <v>853</v>
      </c>
      <c r="G4878" s="5" t="s">
        <v>3603</v>
      </c>
      <c r="H4878" s="51">
        <v>0</v>
      </c>
      <c r="I4878" s="22">
        <v>0</v>
      </c>
      <c r="J4878" s="22">
        <v>0</v>
      </c>
      <c r="K4878" s="22">
        <v>732.53</v>
      </c>
      <c r="L4878" s="47">
        <v>1000</v>
      </c>
      <c r="M4878" s="22">
        <v>0</v>
      </c>
      <c r="N4878" s="22">
        <v>0</v>
      </c>
    </row>
    <row r="4879" spans="1:14" x14ac:dyDescent="0.25">
      <c r="A4879" s="5" t="s">
        <v>7843</v>
      </c>
      <c r="B4879" s="5" t="s">
        <v>3590</v>
      </c>
      <c r="C4879" s="5" t="s">
        <v>849</v>
      </c>
      <c r="D4879" s="5" t="s">
        <v>3583</v>
      </c>
      <c r="E4879" s="5" t="s">
        <v>3584</v>
      </c>
      <c r="F4879" s="5" t="s">
        <v>853</v>
      </c>
      <c r="G4879" s="5" t="s">
        <v>3603</v>
      </c>
      <c r="H4879" s="51">
        <v>0</v>
      </c>
      <c r="I4879" s="22">
        <v>0</v>
      </c>
      <c r="J4879" s="22">
        <v>0</v>
      </c>
      <c r="K4879" s="22">
        <v>919.94</v>
      </c>
      <c r="L4879" s="47">
        <v>1000</v>
      </c>
      <c r="M4879" s="22">
        <v>0</v>
      </c>
      <c r="N4879" s="22">
        <v>0</v>
      </c>
    </row>
    <row r="4880" spans="1:14" hidden="1" x14ac:dyDescent="0.25">
      <c r="A4880" s="5" t="s">
        <v>7844</v>
      </c>
      <c r="B4880" s="5" t="s">
        <v>3586</v>
      </c>
      <c r="C4880" s="5" t="s">
        <v>849</v>
      </c>
      <c r="D4880" s="5" t="s">
        <v>3583</v>
      </c>
      <c r="E4880" s="5" t="s">
        <v>3584</v>
      </c>
      <c r="F4880" s="5" t="s">
        <v>853</v>
      </c>
      <c r="G4880" s="5" t="s">
        <v>3603</v>
      </c>
      <c r="H4880" s="51">
        <v>0</v>
      </c>
      <c r="I4880" s="22">
        <v>0</v>
      </c>
      <c r="J4880" s="22">
        <v>0</v>
      </c>
      <c r="K4880" s="22">
        <v>2307.92</v>
      </c>
      <c r="L4880" s="47">
        <v>1000</v>
      </c>
      <c r="M4880" s="22">
        <v>0</v>
      </c>
      <c r="N4880" s="22">
        <v>0</v>
      </c>
    </row>
    <row r="4881" spans="1:14" hidden="1" x14ac:dyDescent="0.25">
      <c r="A4881" s="5" t="s">
        <v>7845</v>
      </c>
      <c r="B4881" s="5" t="s">
        <v>3586</v>
      </c>
      <c r="C4881" s="5" t="s">
        <v>849</v>
      </c>
      <c r="D4881" s="5" t="s">
        <v>3583</v>
      </c>
      <c r="E4881" s="5" t="s">
        <v>3584</v>
      </c>
      <c r="F4881" s="5" t="s">
        <v>853</v>
      </c>
      <c r="G4881" s="5" t="s">
        <v>3603</v>
      </c>
      <c r="H4881" s="51">
        <v>0</v>
      </c>
      <c r="I4881" s="22">
        <v>0</v>
      </c>
      <c r="J4881" s="22">
        <v>0</v>
      </c>
      <c r="K4881" s="22">
        <v>1538.97</v>
      </c>
      <c r="L4881" s="47">
        <v>1000</v>
      </c>
      <c r="M4881" s="22">
        <v>0</v>
      </c>
      <c r="N4881" s="22">
        <v>0</v>
      </c>
    </row>
    <row r="4882" spans="1:14" hidden="1" x14ac:dyDescent="0.25">
      <c r="A4882" s="5" t="s">
        <v>7846</v>
      </c>
      <c r="B4882" s="5" t="s">
        <v>3586</v>
      </c>
      <c r="C4882" s="5" t="s">
        <v>849</v>
      </c>
      <c r="D4882" s="5" t="s">
        <v>3583</v>
      </c>
      <c r="E4882" s="5" t="s">
        <v>3584</v>
      </c>
      <c r="F4882" s="5" t="s">
        <v>853</v>
      </c>
      <c r="G4882" s="5" t="s">
        <v>3585</v>
      </c>
      <c r="H4882" s="51">
        <v>0</v>
      </c>
      <c r="I4882" s="22">
        <v>0</v>
      </c>
      <c r="J4882" s="22">
        <v>131.05000000000001</v>
      </c>
      <c r="K4882" s="22">
        <v>139.37</v>
      </c>
      <c r="L4882" s="47">
        <v>1000</v>
      </c>
      <c r="M4882" s="22">
        <v>0</v>
      </c>
      <c r="N4882" s="22">
        <v>0</v>
      </c>
    </row>
    <row r="4883" spans="1:14" hidden="1" x14ac:dyDescent="0.25">
      <c r="A4883" s="5" t="s">
        <v>7847</v>
      </c>
      <c r="B4883" s="5" t="s">
        <v>3586</v>
      </c>
      <c r="C4883" s="5" t="s">
        <v>849</v>
      </c>
      <c r="D4883" s="5" t="s">
        <v>3583</v>
      </c>
      <c r="E4883" s="5" t="s">
        <v>3584</v>
      </c>
      <c r="F4883" s="5" t="s">
        <v>853</v>
      </c>
      <c r="G4883" s="5" t="s">
        <v>3588</v>
      </c>
      <c r="H4883" s="51">
        <v>0</v>
      </c>
      <c r="I4883" s="22">
        <v>0</v>
      </c>
      <c r="J4883" s="22">
        <v>83.21</v>
      </c>
      <c r="K4883" s="22">
        <v>90.4</v>
      </c>
      <c r="L4883" s="47">
        <v>1000</v>
      </c>
      <c r="M4883" s="22">
        <v>0</v>
      </c>
      <c r="N4883" s="22">
        <v>0</v>
      </c>
    </row>
    <row r="4884" spans="1:14" x14ac:dyDescent="0.25">
      <c r="A4884" s="5" t="s">
        <v>7848</v>
      </c>
      <c r="B4884" s="5" t="s">
        <v>3590</v>
      </c>
      <c r="C4884" s="5" t="s">
        <v>849</v>
      </c>
      <c r="D4884" s="5" t="s">
        <v>3583</v>
      </c>
      <c r="E4884" s="5" t="s">
        <v>3584</v>
      </c>
      <c r="F4884" s="5" t="s">
        <v>853</v>
      </c>
      <c r="G4884" s="5" t="s">
        <v>3603</v>
      </c>
      <c r="H4884" s="51">
        <v>0</v>
      </c>
      <c r="I4884" s="22">
        <v>0</v>
      </c>
      <c r="J4884" s="22">
        <v>0</v>
      </c>
      <c r="K4884" s="22">
        <v>1177.23</v>
      </c>
      <c r="L4884" s="47">
        <v>1000</v>
      </c>
      <c r="M4884" s="22">
        <v>0</v>
      </c>
      <c r="N4884" s="22">
        <v>0</v>
      </c>
    </row>
    <row r="4885" spans="1:14" x14ac:dyDescent="0.25">
      <c r="A4885" s="5" t="s">
        <v>7849</v>
      </c>
      <c r="B4885" s="5" t="s">
        <v>3590</v>
      </c>
      <c r="C4885" s="5" t="s">
        <v>849</v>
      </c>
      <c r="D4885" s="5" t="s">
        <v>3583</v>
      </c>
      <c r="E4885" s="5" t="s">
        <v>3584</v>
      </c>
      <c r="F4885" s="5" t="s">
        <v>853</v>
      </c>
      <c r="G4885" s="5" t="s">
        <v>3603</v>
      </c>
      <c r="H4885" s="51">
        <v>0</v>
      </c>
      <c r="I4885" s="22">
        <v>0</v>
      </c>
      <c r="J4885" s="22">
        <v>1138.57</v>
      </c>
      <c r="K4885" s="22">
        <v>1521.17</v>
      </c>
      <c r="L4885" s="47">
        <v>1000</v>
      </c>
      <c r="M4885" s="22">
        <v>0</v>
      </c>
      <c r="N4885" s="22">
        <v>0</v>
      </c>
    </row>
    <row r="4886" spans="1:14" x14ac:dyDescent="0.25">
      <c r="A4886" s="5" t="s">
        <v>7850</v>
      </c>
      <c r="B4886" s="5" t="s">
        <v>3590</v>
      </c>
      <c r="C4886" s="5" t="s">
        <v>849</v>
      </c>
      <c r="D4886" s="5" t="s">
        <v>3583</v>
      </c>
      <c r="E4886" s="5" t="s">
        <v>3584</v>
      </c>
      <c r="F4886" s="5" t="s">
        <v>853</v>
      </c>
      <c r="G4886" s="5" t="s">
        <v>3603</v>
      </c>
      <c r="H4886" s="51">
        <v>0</v>
      </c>
      <c r="I4886" s="22">
        <v>0</v>
      </c>
      <c r="J4886" s="22">
        <v>991.48</v>
      </c>
      <c r="K4886" s="22">
        <v>1012.82</v>
      </c>
      <c r="L4886" s="47">
        <v>1000</v>
      </c>
      <c r="M4886" s="22">
        <v>0</v>
      </c>
      <c r="N4886" s="22">
        <v>0</v>
      </c>
    </row>
    <row r="4887" spans="1:14" x14ac:dyDescent="0.25">
      <c r="A4887" s="5" t="s">
        <v>7851</v>
      </c>
      <c r="B4887" s="5" t="s">
        <v>3590</v>
      </c>
      <c r="C4887" s="5" t="s">
        <v>849</v>
      </c>
      <c r="D4887" s="5" t="s">
        <v>3583</v>
      </c>
      <c r="E4887" s="5" t="s">
        <v>3584</v>
      </c>
      <c r="F4887" s="5" t="s">
        <v>853</v>
      </c>
      <c r="G4887" s="5" t="s">
        <v>3603</v>
      </c>
      <c r="H4887" s="51">
        <v>0</v>
      </c>
      <c r="I4887" s="22">
        <v>0</v>
      </c>
      <c r="J4887" s="22">
        <v>0</v>
      </c>
      <c r="K4887" s="22">
        <v>1795.41</v>
      </c>
      <c r="L4887" s="47">
        <v>1000</v>
      </c>
      <c r="M4887" s="22">
        <v>0</v>
      </c>
      <c r="N4887" s="22">
        <v>0</v>
      </c>
    </row>
    <row r="4888" spans="1:14" x14ac:dyDescent="0.25">
      <c r="A4888" s="5" t="s">
        <v>7852</v>
      </c>
      <c r="B4888" s="5" t="s">
        <v>3590</v>
      </c>
      <c r="C4888" s="5" t="s">
        <v>849</v>
      </c>
      <c r="D4888" s="5" t="s">
        <v>3583</v>
      </c>
      <c r="E4888" s="5" t="s">
        <v>3584</v>
      </c>
      <c r="F4888" s="5" t="s">
        <v>853</v>
      </c>
      <c r="G4888" s="5" t="s">
        <v>3603</v>
      </c>
      <c r="H4888" s="51">
        <v>0</v>
      </c>
      <c r="I4888" s="22">
        <v>0</v>
      </c>
      <c r="J4888" s="22">
        <v>0</v>
      </c>
      <c r="K4888" s="22">
        <v>1205.95</v>
      </c>
      <c r="L4888" s="47">
        <v>1000</v>
      </c>
      <c r="M4888" s="22">
        <v>0</v>
      </c>
      <c r="N4888" s="22">
        <v>0</v>
      </c>
    </row>
    <row r="4889" spans="1:14" x14ac:dyDescent="0.25">
      <c r="A4889" s="5" t="s">
        <v>7853</v>
      </c>
      <c r="B4889" s="5" t="s">
        <v>3590</v>
      </c>
      <c r="C4889" s="5" t="s">
        <v>849</v>
      </c>
      <c r="D4889" s="5" t="s">
        <v>3583</v>
      </c>
      <c r="E4889" s="5" t="s">
        <v>3584</v>
      </c>
      <c r="F4889" s="5" t="s">
        <v>853</v>
      </c>
      <c r="G4889" s="5" t="s">
        <v>3603</v>
      </c>
      <c r="H4889" s="51">
        <v>0</v>
      </c>
      <c r="I4889" s="22">
        <v>0</v>
      </c>
      <c r="J4889" s="22">
        <v>0</v>
      </c>
      <c r="K4889" s="22">
        <v>983.06</v>
      </c>
      <c r="L4889" s="47">
        <v>1000</v>
      </c>
      <c r="M4889" s="22">
        <v>0</v>
      </c>
      <c r="N4889" s="22">
        <v>0</v>
      </c>
    </row>
    <row r="4890" spans="1:14" x14ac:dyDescent="0.25">
      <c r="A4890" s="5" t="s">
        <v>7854</v>
      </c>
      <c r="B4890" s="5" t="s">
        <v>3590</v>
      </c>
      <c r="C4890" s="5" t="s">
        <v>849</v>
      </c>
      <c r="D4890" s="5" t="s">
        <v>3583</v>
      </c>
      <c r="E4890" s="5" t="s">
        <v>3584</v>
      </c>
      <c r="F4890" s="5" t="s">
        <v>853</v>
      </c>
      <c r="G4890" s="5" t="s">
        <v>3603</v>
      </c>
      <c r="H4890" s="51">
        <v>0</v>
      </c>
      <c r="I4890" s="22">
        <v>0</v>
      </c>
      <c r="J4890" s="22">
        <v>0</v>
      </c>
      <c r="K4890" s="22">
        <v>1053.95</v>
      </c>
      <c r="L4890" s="47">
        <v>1000</v>
      </c>
      <c r="M4890" s="22">
        <v>0</v>
      </c>
      <c r="N4890" s="22">
        <v>0</v>
      </c>
    </row>
    <row r="4891" spans="1:14" x14ac:dyDescent="0.25">
      <c r="A4891" s="5" t="s">
        <v>7855</v>
      </c>
      <c r="B4891" s="5" t="s">
        <v>3590</v>
      </c>
      <c r="C4891" s="5" t="s">
        <v>849</v>
      </c>
      <c r="D4891" s="5" t="s">
        <v>3583</v>
      </c>
      <c r="E4891" s="5" t="s">
        <v>3584</v>
      </c>
      <c r="F4891" s="5" t="s">
        <v>853</v>
      </c>
      <c r="G4891" s="5" t="s">
        <v>3603</v>
      </c>
      <c r="H4891" s="51">
        <v>0</v>
      </c>
      <c r="I4891" s="22">
        <v>0</v>
      </c>
      <c r="J4891" s="22">
        <v>0</v>
      </c>
      <c r="K4891" s="22">
        <v>1705.79</v>
      </c>
      <c r="L4891" s="47">
        <v>1000</v>
      </c>
      <c r="M4891" s="22">
        <v>0</v>
      </c>
      <c r="N4891" s="22">
        <v>0</v>
      </c>
    </row>
    <row r="4892" spans="1:14" x14ac:dyDescent="0.25">
      <c r="A4892" s="5" t="s">
        <v>7856</v>
      </c>
      <c r="B4892" s="5" t="s">
        <v>3590</v>
      </c>
      <c r="C4892" s="5" t="s">
        <v>849</v>
      </c>
      <c r="D4892" s="5" t="s">
        <v>3583</v>
      </c>
      <c r="E4892" s="5" t="s">
        <v>3584</v>
      </c>
      <c r="F4892" s="5" t="s">
        <v>853</v>
      </c>
      <c r="G4892" s="5" t="s">
        <v>3603</v>
      </c>
      <c r="H4892" s="51">
        <v>0</v>
      </c>
      <c r="I4892" s="22">
        <v>0</v>
      </c>
      <c r="J4892" s="22">
        <v>0</v>
      </c>
      <c r="K4892" s="22">
        <v>1273.57</v>
      </c>
      <c r="L4892" s="47">
        <v>1000</v>
      </c>
      <c r="M4892" s="22">
        <v>0</v>
      </c>
      <c r="N4892" s="22">
        <v>0</v>
      </c>
    </row>
    <row r="4893" spans="1:14" x14ac:dyDescent="0.25">
      <c r="A4893" s="5" t="s">
        <v>7857</v>
      </c>
      <c r="B4893" s="5" t="s">
        <v>3590</v>
      </c>
      <c r="C4893" s="5" t="s">
        <v>849</v>
      </c>
      <c r="D4893" s="5" t="s">
        <v>3583</v>
      </c>
      <c r="E4893" s="5" t="s">
        <v>3584</v>
      </c>
      <c r="F4893" s="5" t="s">
        <v>853</v>
      </c>
      <c r="G4893" s="5" t="s">
        <v>3603</v>
      </c>
      <c r="H4893" s="51">
        <v>0</v>
      </c>
      <c r="I4893" s="22">
        <v>0</v>
      </c>
      <c r="J4893" s="22">
        <v>0</v>
      </c>
      <c r="K4893" s="22">
        <v>1810.7</v>
      </c>
      <c r="L4893" s="47">
        <v>1000</v>
      </c>
      <c r="M4893" s="22">
        <v>0</v>
      </c>
      <c r="N4893" s="22">
        <v>0</v>
      </c>
    </row>
    <row r="4894" spans="1:14" x14ac:dyDescent="0.25">
      <c r="A4894" s="5" t="s">
        <v>7858</v>
      </c>
      <c r="B4894" s="5" t="s">
        <v>3590</v>
      </c>
      <c r="C4894" s="5" t="s">
        <v>849</v>
      </c>
      <c r="D4894" s="5" t="s">
        <v>3583</v>
      </c>
      <c r="E4894" s="5" t="s">
        <v>3584</v>
      </c>
      <c r="F4894" s="5" t="s">
        <v>853</v>
      </c>
      <c r="G4894" s="5" t="s">
        <v>3588</v>
      </c>
      <c r="H4894" s="51">
        <v>0</v>
      </c>
      <c r="I4894" s="22">
        <v>0</v>
      </c>
      <c r="J4894" s="22">
        <v>167.67</v>
      </c>
      <c r="K4894" s="22">
        <v>176.84</v>
      </c>
      <c r="L4894" s="47">
        <v>1000</v>
      </c>
      <c r="M4894" s="22">
        <v>0</v>
      </c>
      <c r="N4894" s="22">
        <v>0</v>
      </c>
    </row>
    <row r="4895" spans="1:14" x14ac:dyDescent="0.25">
      <c r="A4895" s="5" t="s">
        <v>7859</v>
      </c>
      <c r="B4895" s="5" t="s">
        <v>3590</v>
      </c>
      <c r="C4895" s="5" t="s">
        <v>849</v>
      </c>
      <c r="D4895" s="5" t="s">
        <v>3583</v>
      </c>
      <c r="E4895" s="5" t="s">
        <v>3584</v>
      </c>
      <c r="F4895" s="5" t="s">
        <v>853</v>
      </c>
      <c r="G4895" s="5" t="s">
        <v>3588</v>
      </c>
      <c r="H4895" s="51">
        <v>0</v>
      </c>
      <c r="I4895" s="22">
        <v>0</v>
      </c>
      <c r="J4895" s="22">
        <v>542.29</v>
      </c>
      <c r="K4895" s="22">
        <v>571.97</v>
      </c>
      <c r="L4895" s="47">
        <v>1000</v>
      </c>
      <c r="M4895" s="22">
        <v>0</v>
      </c>
      <c r="N4895" s="22">
        <v>0</v>
      </c>
    </row>
    <row r="4896" spans="1:14" x14ac:dyDescent="0.25">
      <c r="A4896" s="5" t="s">
        <v>7860</v>
      </c>
      <c r="B4896" s="5" t="s">
        <v>3590</v>
      </c>
      <c r="C4896" s="5" t="s">
        <v>849</v>
      </c>
      <c r="D4896" s="5" t="s">
        <v>3583</v>
      </c>
      <c r="E4896" s="5" t="s">
        <v>3584</v>
      </c>
      <c r="F4896" s="5" t="s">
        <v>853</v>
      </c>
      <c r="G4896" s="5" t="s">
        <v>3588</v>
      </c>
      <c r="H4896" s="51">
        <v>0</v>
      </c>
      <c r="I4896" s="22">
        <v>0</v>
      </c>
      <c r="J4896" s="22">
        <v>564.88</v>
      </c>
      <c r="K4896" s="22">
        <v>595.79</v>
      </c>
      <c r="L4896" s="47">
        <v>1000</v>
      </c>
      <c r="M4896" s="22">
        <v>0</v>
      </c>
      <c r="N4896" s="22">
        <v>0</v>
      </c>
    </row>
    <row r="4897" spans="1:14" x14ac:dyDescent="0.25">
      <c r="A4897" s="5" t="s">
        <v>7861</v>
      </c>
      <c r="B4897" s="5" t="s">
        <v>3590</v>
      </c>
      <c r="C4897" s="5" t="s">
        <v>849</v>
      </c>
      <c r="D4897" s="5" t="s">
        <v>3583</v>
      </c>
      <c r="E4897" s="5" t="s">
        <v>3584</v>
      </c>
      <c r="F4897" s="5" t="s">
        <v>853</v>
      </c>
      <c r="G4897" s="5" t="s">
        <v>3588</v>
      </c>
      <c r="H4897" s="51">
        <v>0</v>
      </c>
      <c r="I4897" s="22">
        <v>0</v>
      </c>
      <c r="J4897" s="22">
        <v>149.30000000000001</v>
      </c>
      <c r="K4897" s="22">
        <v>162.19</v>
      </c>
      <c r="L4897" s="47">
        <v>1000</v>
      </c>
      <c r="M4897" s="22">
        <v>0</v>
      </c>
      <c r="N4897" s="22">
        <v>0</v>
      </c>
    </row>
    <row r="4898" spans="1:14" hidden="1" x14ac:dyDescent="0.25">
      <c r="A4898" s="5" t="s">
        <v>7862</v>
      </c>
      <c r="B4898" s="5" t="s">
        <v>3606</v>
      </c>
      <c r="C4898" s="5" t="s">
        <v>849</v>
      </c>
      <c r="D4898" s="5" t="s">
        <v>3583</v>
      </c>
      <c r="E4898" s="5" t="s">
        <v>3584</v>
      </c>
      <c r="F4898" s="5" t="s">
        <v>851</v>
      </c>
      <c r="G4898" s="5" t="s">
        <v>3588</v>
      </c>
      <c r="H4898" s="51">
        <v>450</v>
      </c>
      <c r="I4898" s="22">
        <v>110.31</v>
      </c>
      <c r="J4898" s="22">
        <v>245.13</v>
      </c>
      <c r="K4898" s="22">
        <v>251.01</v>
      </c>
      <c r="L4898" s="47">
        <v>1000</v>
      </c>
      <c r="M4898" s="22">
        <v>110.31</v>
      </c>
      <c r="N4898" s="22">
        <v>0</v>
      </c>
    </row>
    <row r="4899" spans="1:14" hidden="1" x14ac:dyDescent="0.25">
      <c r="A4899" s="5" t="s">
        <v>7863</v>
      </c>
      <c r="B4899" s="5" t="s">
        <v>3606</v>
      </c>
      <c r="C4899" s="5" t="s">
        <v>849</v>
      </c>
      <c r="D4899" s="5" t="s">
        <v>3583</v>
      </c>
      <c r="E4899" s="5" t="s">
        <v>3584</v>
      </c>
      <c r="F4899" s="5" t="s">
        <v>851</v>
      </c>
      <c r="G4899" s="5" t="s">
        <v>3588</v>
      </c>
      <c r="H4899" s="51">
        <v>924</v>
      </c>
      <c r="I4899" s="22">
        <v>369.81</v>
      </c>
      <c r="J4899" s="22">
        <v>400.23</v>
      </c>
      <c r="K4899" s="22">
        <v>409.84</v>
      </c>
      <c r="L4899" s="47">
        <v>1000</v>
      </c>
      <c r="M4899" s="22">
        <v>369.81</v>
      </c>
      <c r="N4899" s="22">
        <v>0</v>
      </c>
    </row>
    <row r="4900" spans="1:14" hidden="1" x14ac:dyDescent="0.25">
      <c r="A4900" s="5" t="s">
        <v>7864</v>
      </c>
      <c r="B4900" s="5" t="s">
        <v>3606</v>
      </c>
      <c r="C4900" s="5" t="s">
        <v>849</v>
      </c>
      <c r="D4900" s="5" t="s">
        <v>3583</v>
      </c>
      <c r="E4900" s="5" t="s">
        <v>3584</v>
      </c>
      <c r="F4900" s="5" t="s">
        <v>853</v>
      </c>
      <c r="G4900" s="5" t="s">
        <v>3588</v>
      </c>
      <c r="H4900" s="51">
        <v>0</v>
      </c>
      <c r="I4900" s="22">
        <v>0</v>
      </c>
      <c r="J4900" s="22">
        <v>152.91999999999999</v>
      </c>
      <c r="K4900" s="22">
        <v>166.13</v>
      </c>
      <c r="L4900" s="47">
        <v>1000</v>
      </c>
      <c r="M4900" s="22">
        <v>0</v>
      </c>
      <c r="N4900" s="22">
        <v>0</v>
      </c>
    </row>
    <row r="4901" spans="1:14" x14ac:dyDescent="0.25">
      <c r="A4901" s="5" t="s">
        <v>7865</v>
      </c>
      <c r="B4901" s="5" t="s">
        <v>3590</v>
      </c>
      <c r="C4901" s="5" t="s">
        <v>849</v>
      </c>
      <c r="D4901" s="5" t="s">
        <v>3583</v>
      </c>
      <c r="E4901" s="5" t="s">
        <v>3584</v>
      </c>
      <c r="F4901" s="5" t="s">
        <v>853</v>
      </c>
      <c r="G4901" s="5" t="s">
        <v>3603</v>
      </c>
      <c r="H4901" s="51">
        <v>0</v>
      </c>
      <c r="I4901" s="22">
        <v>0</v>
      </c>
      <c r="J4901" s="22">
        <v>810.8</v>
      </c>
      <c r="K4901" s="22">
        <v>920.36</v>
      </c>
      <c r="L4901" s="47">
        <v>1000</v>
      </c>
      <c r="M4901" s="22">
        <v>0</v>
      </c>
      <c r="N4901" s="22">
        <v>0</v>
      </c>
    </row>
    <row r="4902" spans="1:14" x14ac:dyDescent="0.25">
      <c r="A4902" s="5" t="s">
        <v>7866</v>
      </c>
      <c r="B4902" s="5" t="s">
        <v>3590</v>
      </c>
      <c r="C4902" s="5" t="s">
        <v>849</v>
      </c>
      <c r="D4902" s="5" t="s">
        <v>3583</v>
      </c>
      <c r="E4902" s="5" t="s">
        <v>3584</v>
      </c>
      <c r="F4902" s="5" t="s">
        <v>853</v>
      </c>
      <c r="G4902" s="5" t="s">
        <v>3603</v>
      </c>
      <c r="H4902" s="51">
        <v>0</v>
      </c>
      <c r="I4902" s="22">
        <v>0</v>
      </c>
      <c r="J4902" s="22">
        <v>1732.48</v>
      </c>
      <c r="K4902" s="22">
        <v>1736.28</v>
      </c>
      <c r="L4902" s="47">
        <v>1000</v>
      </c>
      <c r="M4902" s="22">
        <v>0</v>
      </c>
      <c r="N4902" s="22">
        <v>0</v>
      </c>
    </row>
    <row r="4903" spans="1:14" x14ac:dyDescent="0.25">
      <c r="A4903" s="5" t="s">
        <v>7867</v>
      </c>
      <c r="B4903" s="5" t="s">
        <v>3590</v>
      </c>
      <c r="C4903" s="5" t="s">
        <v>849</v>
      </c>
      <c r="D4903" s="5" t="s">
        <v>3583</v>
      </c>
      <c r="E4903" s="5" t="s">
        <v>3584</v>
      </c>
      <c r="F4903" s="5" t="s">
        <v>853</v>
      </c>
      <c r="G4903" s="5" t="s">
        <v>3603</v>
      </c>
      <c r="H4903" s="51">
        <v>0</v>
      </c>
      <c r="I4903" s="22">
        <v>0</v>
      </c>
      <c r="J4903" s="22">
        <v>0</v>
      </c>
      <c r="K4903" s="22">
        <v>1636.85</v>
      </c>
      <c r="L4903" s="47">
        <v>1000</v>
      </c>
      <c r="M4903" s="22">
        <v>0</v>
      </c>
      <c r="N4903" s="22">
        <v>0</v>
      </c>
    </row>
    <row r="4904" spans="1:14" x14ac:dyDescent="0.25">
      <c r="A4904" s="5" t="s">
        <v>7868</v>
      </c>
      <c r="B4904" s="5" t="s">
        <v>3590</v>
      </c>
      <c r="C4904" s="5" t="s">
        <v>849</v>
      </c>
      <c r="D4904" s="5" t="s">
        <v>3583</v>
      </c>
      <c r="E4904" s="5" t="s">
        <v>3584</v>
      </c>
      <c r="F4904" s="5" t="s">
        <v>853</v>
      </c>
      <c r="G4904" s="5" t="s">
        <v>3603</v>
      </c>
      <c r="H4904" s="51">
        <v>0</v>
      </c>
      <c r="I4904" s="22">
        <v>0</v>
      </c>
      <c r="J4904" s="22">
        <v>0</v>
      </c>
      <c r="K4904" s="22">
        <v>935.26</v>
      </c>
      <c r="L4904" s="47">
        <v>1000</v>
      </c>
      <c r="M4904" s="22">
        <v>0</v>
      </c>
      <c r="N4904" s="22">
        <v>0</v>
      </c>
    </row>
    <row r="4905" spans="1:14" x14ac:dyDescent="0.25">
      <c r="A4905" s="5" t="s">
        <v>7869</v>
      </c>
      <c r="B4905" s="5" t="s">
        <v>3590</v>
      </c>
      <c r="C4905" s="5" t="s">
        <v>849</v>
      </c>
      <c r="D4905" s="5" t="s">
        <v>3583</v>
      </c>
      <c r="E4905" s="5" t="s">
        <v>3584</v>
      </c>
      <c r="F4905" s="5" t="s">
        <v>853</v>
      </c>
      <c r="G4905" s="5" t="s">
        <v>3603</v>
      </c>
      <c r="H4905" s="51">
        <v>0</v>
      </c>
      <c r="I4905" s="22">
        <v>0</v>
      </c>
      <c r="J4905" s="22">
        <v>0</v>
      </c>
      <c r="K4905" s="22">
        <v>2107</v>
      </c>
      <c r="L4905" s="47">
        <v>1000</v>
      </c>
      <c r="M4905" s="22">
        <v>0</v>
      </c>
      <c r="N4905" s="22">
        <v>0</v>
      </c>
    </row>
    <row r="4906" spans="1:14" x14ac:dyDescent="0.25">
      <c r="A4906" s="5" t="s">
        <v>7870</v>
      </c>
      <c r="B4906" s="5" t="s">
        <v>3590</v>
      </c>
      <c r="C4906" s="5" t="s">
        <v>849</v>
      </c>
      <c r="D4906" s="5" t="s">
        <v>3583</v>
      </c>
      <c r="E4906" s="5" t="s">
        <v>3584</v>
      </c>
      <c r="F4906" s="5" t="s">
        <v>853</v>
      </c>
      <c r="G4906" s="5" t="s">
        <v>3603</v>
      </c>
      <c r="H4906" s="51">
        <v>0</v>
      </c>
      <c r="I4906" s="22">
        <v>0</v>
      </c>
      <c r="J4906" s="22">
        <v>0</v>
      </c>
      <c r="K4906" s="22">
        <v>1510.66</v>
      </c>
      <c r="L4906" s="47">
        <v>1000</v>
      </c>
      <c r="M4906" s="22">
        <v>0</v>
      </c>
      <c r="N4906" s="22">
        <v>0</v>
      </c>
    </row>
    <row r="4907" spans="1:14" x14ac:dyDescent="0.25">
      <c r="A4907" s="5" t="s">
        <v>7871</v>
      </c>
      <c r="B4907" s="5" t="s">
        <v>3590</v>
      </c>
      <c r="C4907" s="5" t="s">
        <v>849</v>
      </c>
      <c r="D4907" s="5" t="s">
        <v>3583</v>
      </c>
      <c r="E4907" s="5" t="s">
        <v>3584</v>
      </c>
      <c r="F4907" s="5" t="s">
        <v>853</v>
      </c>
      <c r="G4907" s="5" t="s">
        <v>3603</v>
      </c>
      <c r="H4907" s="51">
        <v>0</v>
      </c>
      <c r="I4907" s="22">
        <v>0</v>
      </c>
      <c r="J4907" s="22">
        <v>0</v>
      </c>
      <c r="K4907" s="22">
        <v>1944.05</v>
      </c>
      <c r="L4907" s="47">
        <v>1000</v>
      </c>
      <c r="M4907" s="22">
        <v>0</v>
      </c>
      <c r="N4907" s="22">
        <v>0</v>
      </c>
    </row>
    <row r="4908" spans="1:14" x14ac:dyDescent="0.25">
      <c r="A4908" s="5" t="s">
        <v>7872</v>
      </c>
      <c r="B4908" s="5" t="s">
        <v>3590</v>
      </c>
      <c r="C4908" s="5" t="s">
        <v>849</v>
      </c>
      <c r="D4908" s="5" t="s">
        <v>3583</v>
      </c>
      <c r="E4908" s="5" t="s">
        <v>3584</v>
      </c>
      <c r="F4908" s="5" t="s">
        <v>853</v>
      </c>
      <c r="G4908" s="5" t="s">
        <v>3603</v>
      </c>
      <c r="H4908" s="51">
        <v>0</v>
      </c>
      <c r="I4908" s="22">
        <v>0</v>
      </c>
      <c r="J4908" s="22">
        <v>0</v>
      </c>
      <c r="K4908" s="22">
        <v>858.71</v>
      </c>
      <c r="L4908" s="47">
        <v>1000</v>
      </c>
      <c r="M4908" s="22">
        <v>0</v>
      </c>
      <c r="N4908" s="22">
        <v>0</v>
      </c>
    </row>
    <row r="4909" spans="1:14" x14ac:dyDescent="0.25">
      <c r="A4909" s="5" t="s">
        <v>7873</v>
      </c>
      <c r="B4909" s="5" t="s">
        <v>3590</v>
      </c>
      <c r="C4909" s="5" t="s">
        <v>849</v>
      </c>
      <c r="D4909" s="5" t="s">
        <v>3583</v>
      </c>
      <c r="E4909" s="5" t="s">
        <v>3584</v>
      </c>
      <c r="F4909" s="5" t="s">
        <v>853</v>
      </c>
      <c r="G4909" s="5" t="s">
        <v>3603</v>
      </c>
      <c r="H4909" s="51">
        <v>0</v>
      </c>
      <c r="I4909" s="22">
        <v>0</v>
      </c>
      <c r="J4909" s="22">
        <v>827.07</v>
      </c>
      <c r="K4909" s="22">
        <v>862.26</v>
      </c>
      <c r="L4909" s="47">
        <v>1000</v>
      </c>
      <c r="M4909" s="22">
        <v>0</v>
      </c>
      <c r="N4909" s="22">
        <v>0</v>
      </c>
    </row>
    <row r="4910" spans="1:14" x14ac:dyDescent="0.25">
      <c r="A4910" s="5" t="s">
        <v>7874</v>
      </c>
      <c r="B4910" s="5" t="s">
        <v>3590</v>
      </c>
      <c r="C4910" s="5" t="s">
        <v>849</v>
      </c>
      <c r="D4910" s="5" t="s">
        <v>3583</v>
      </c>
      <c r="E4910" s="5" t="s">
        <v>3584</v>
      </c>
      <c r="F4910" s="5" t="s">
        <v>853</v>
      </c>
      <c r="G4910" s="5" t="s">
        <v>3603</v>
      </c>
      <c r="H4910" s="51">
        <v>0</v>
      </c>
      <c r="I4910" s="22">
        <v>0</v>
      </c>
      <c r="J4910" s="22">
        <v>0</v>
      </c>
      <c r="K4910" s="22">
        <v>1368.45</v>
      </c>
      <c r="L4910" s="47">
        <v>1000</v>
      </c>
      <c r="M4910" s="22">
        <v>0</v>
      </c>
      <c r="N4910" s="22">
        <v>0</v>
      </c>
    </row>
    <row r="4911" spans="1:14" x14ac:dyDescent="0.25">
      <c r="A4911" s="5" t="s">
        <v>7875</v>
      </c>
      <c r="B4911" s="5" t="s">
        <v>3590</v>
      </c>
      <c r="C4911" s="5" t="s">
        <v>849</v>
      </c>
      <c r="D4911" s="5" t="s">
        <v>3583</v>
      </c>
      <c r="E4911" s="5" t="s">
        <v>3584</v>
      </c>
      <c r="F4911" s="5" t="s">
        <v>853</v>
      </c>
      <c r="G4911" s="5" t="s">
        <v>3603</v>
      </c>
      <c r="H4911" s="51">
        <v>0</v>
      </c>
      <c r="I4911" s="22">
        <v>0</v>
      </c>
      <c r="J4911" s="22">
        <v>0</v>
      </c>
      <c r="K4911" s="22">
        <v>1123.52</v>
      </c>
      <c r="L4911" s="47">
        <v>1000</v>
      </c>
      <c r="M4911" s="22">
        <v>0</v>
      </c>
      <c r="N4911" s="22">
        <v>0</v>
      </c>
    </row>
    <row r="4912" spans="1:14" x14ac:dyDescent="0.25">
      <c r="A4912" s="5" t="s">
        <v>7876</v>
      </c>
      <c r="B4912" s="5" t="s">
        <v>3590</v>
      </c>
      <c r="C4912" s="5" t="s">
        <v>849</v>
      </c>
      <c r="D4912" s="5" t="s">
        <v>3583</v>
      </c>
      <c r="E4912" s="5" t="s">
        <v>3584</v>
      </c>
      <c r="F4912" s="5" t="s">
        <v>853</v>
      </c>
      <c r="G4912" s="5" t="s">
        <v>3603</v>
      </c>
      <c r="H4912" s="51">
        <v>0</v>
      </c>
      <c r="I4912" s="22">
        <v>0</v>
      </c>
      <c r="J4912" s="22">
        <v>0</v>
      </c>
      <c r="K4912" s="22">
        <v>2170.25</v>
      </c>
      <c r="L4912" s="47">
        <v>1000</v>
      </c>
      <c r="M4912" s="22">
        <v>0</v>
      </c>
      <c r="N4912" s="22">
        <v>0</v>
      </c>
    </row>
    <row r="4913" spans="1:14" x14ac:dyDescent="0.25">
      <c r="A4913" s="5" t="s">
        <v>7877</v>
      </c>
      <c r="B4913" s="5" t="s">
        <v>3590</v>
      </c>
      <c r="C4913" s="5" t="s">
        <v>849</v>
      </c>
      <c r="D4913" s="5" t="s">
        <v>3583</v>
      </c>
      <c r="E4913" s="5" t="s">
        <v>3584</v>
      </c>
      <c r="F4913" s="5" t="s">
        <v>853</v>
      </c>
      <c r="G4913" s="5" t="s">
        <v>3603</v>
      </c>
      <c r="H4913" s="51">
        <v>0</v>
      </c>
      <c r="I4913" s="22">
        <v>0</v>
      </c>
      <c r="J4913" s="22">
        <v>807.35</v>
      </c>
      <c r="K4913" s="22">
        <v>668.5</v>
      </c>
      <c r="L4913" s="47">
        <v>1000</v>
      </c>
      <c r="M4913" s="22">
        <v>0</v>
      </c>
      <c r="N4913" s="22">
        <v>0</v>
      </c>
    </row>
    <row r="4914" spans="1:14" x14ac:dyDescent="0.25">
      <c r="A4914" s="5" t="s">
        <v>7878</v>
      </c>
      <c r="B4914" s="5" t="s">
        <v>3590</v>
      </c>
      <c r="C4914" s="5" t="s">
        <v>849</v>
      </c>
      <c r="D4914" s="5" t="s">
        <v>3583</v>
      </c>
      <c r="E4914" s="5" t="s">
        <v>3584</v>
      </c>
      <c r="F4914" s="5" t="s">
        <v>853</v>
      </c>
      <c r="G4914" s="5" t="s">
        <v>3603</v>
      </c>
      <c r="H4914" s="51">
        <v>0</v>
      </c>
      <c r="I4914" s="22">
        <v>0</v>
      </c>
      <c r="J4914" s="22">
        <v>0</v>
      </c>
      <c r="K4914" s="22">
        <v>1054.9000000000001</v>
      </c>
      <c r="L4914" s="47">
        <v>1000</v>
      </c>
      <c r="M4914" s="22">
        <v>0</v>
      </c>
      <c r="N4914" s="22">
        <v>0</v>
      </c>
    </row>
    <row r="4915" spans="1:14" x14ac:dyDescent="0.25">
      <c r="A4915" s="5" t="s">
        <v>7879</v>
      </c>
      <c r="B4915" s="5" t="s">
        <v>3590</v>
      </c>
      <c r="C4915" s="5" t="s">
        <v>849</v>
      </c>
      <c r="D4915" s="5" t="s">
        <v>3583</v>
      </c>
      <c r="E4915" s="5" t="s">
        <v>3584</v>
      </c>
      <c r="F4915" s="5" t="s">
        <v>853</v>
      </c>
      <c r="G4915" s="5" t="s">
        <v>3603</v>
      </c>
      <c r="H4915" s="51">
        <v>0</v>
      </c>
      <c r="I4915" s="22">
        <v>0</v>
      </c>
      <c r="J4915" s="22">
        <v>0</v>
      </c>
      <c r="K4915" s="22">
        <v>842.29</v>
      </c>
      <c r="L4915" s="47">
        <v>1000</v>
      </c>
      <c r="M4915" s="22">
        <v>0</v>
      </c>
      <c r="N4915" s="22">
        <v>0</v>
      </c>
    </row>
    <row r="4916" spans="1:14" x14ac:dyDescent="0.25">
      <c r="A4916" s="5" t="s">
        <v>7880</v>
      </c>
      <c r="B4916" s="5" t="s">
        <v>3590</v>
      </c>
      <c r="C4916" s="5" t="s">
        <v>849</v>
      </c>
      <c r="D4916" s="5" t="s">
        <v>3583</v>
      </c>
      <c r="E4916" s="5" t="s">
        <v>3584</v>
      </c>
      <c r="F4916" s="5" t="s">
        <v>853</v>
      </c>
      <c r="G4916" s="5" t="s">
        <v>3585</v>
      </c>
      <c r="H4916" s="51">
        <v>0</v>
      </c>
      <c r="I4916" s="22">
        <v>0</v>
      </c>
      <c r="J4916" s="22">
        <v>11598.71</v>
      </c>
      <c r="K4916" s="22">
        <v>12600.39</v>
      </c>
      <c r="L4916" s="47">
        <v>1000</v>
      </c>
      <c r="M4916" s="22">
        <v>0</v>
      </c>
      <c r="N4916" s="22">
        <v>0</v>
      </c>
    </row>
    <row r="4917" spans="1:14" x14ac:dyDescent="0.25">
      <c r="A4917" s="5" t="s">
        <v>7881</v>
      </c>
      <c r="B4917" s="5" t="s">
        <v>3590</v>
      </c>
      <c r="C4917" s="5" t="s">
        <v>849</v>
      </c>
      <c r="D4917" s="5" t="s">
        <v>3583</v>
      </c>
      <c r="E4917" s="5" t="s">
        <v>3584</v>
      </c>
      <c r="F4917" s="5" t="s">
        <v>853</v>
      </c>
      <c r="G4917" s="5" t="s">
        <v>3603</v>
      </c>
      <c r="H4917" s="51">
        <v>0</v>
      </c>
      <c r="I4917" s="22">
        <v>0</v>
      </c>
      <c r="J4917" s="22">
        <v>0</v>
      </c>
      <c r="K4917" s="22">
        <v>562.99</v>
      </c>
      <c r="L4917" s="47">
        <v>1000</v>
      </c>
      <c r="M4917" s="22">
        <v>0</v>
      </c>
      <c r="N4917" s="22">
        <v>0</v>
      </c>
    </row>
    <row r="4918" spans="1:14" x14ac:dyDescent="0.25">
      <c r="A4918" s="5" t="s">
        <v>7882</v>
      </c>
      <c r="B4918" s="5" t="s">
        <v>3590</v>
      </c>
      <c r="C4918" s="5" t="s">
        <v>849</v>
      </c>
      <c r="D4918" s="5" t="s">
        <v>3583</v>
      </c>
      <c r="E4918" s="5" t="s">
        <v>3584</v>
      </c>
      <c r="F4918" s="5" t="s">
        <v>853</v>
      </c>
      <c r="G4918" s="5" t="s">
        <v>3603</v>
      </c>
      <c r="H4918" s="51">
        <v>0</v>
      </c>
      <c r="I4918" s="22">
        <v>0</v>
      </c>
      <c r="J4918" s="22">
        <v>0</v>
      </c>
      <c r="K4918" s="22">
        <v>722.16</v>
      </c>
      <c r="L4918" s="47">
        <v>1000</v>
      </c>
      <c r="M4918" s="22">
        <v>0</v>
      </c>
      <c r="N4918" s="22">
        <v>0</v>
      </c>
    </row>
    <row r="4919" spans="1:14" x14ac:dyDescent="0.25">
      <c r="A4919" s="5" t="s">
        <v>7883</v>
      </c>
      <c r="B4919" s="5" t="s">
        <v>3590</v>
      </c>
      <c r="C4919" s="5" t="s">
        <v>849</v>
      </c>
      <c r="D4919" s="5" t="s">
        <v>3583</v>
      </c>
      <c r="E4919" s="5" t="s">
        <v>3584</v>
      </c>
      <c r="F4919" s="5" t="s">
        <v>853</v>
      </c>
      <c r="G4919" s="5" t="s">
        <v>3585</v>
      </c>
      <c r="H4919" s="51">
        <v>0</v>
      </c>
      <c r="I4919" s="22">
        <v>0</v>
      </c>
      <c r="J4919" s="22">
        <v>6620.66</v>
      </c>
      <c r="K4919" s="22">
        <v>6982.94</v>
      </c>
      <c r="L4919" s="47">
        <v>1000</v>
      </c>
      <c r="M4919" s="22">
        <v>0</v>
      </c>
      <c r="N4919" s="22">
        <v>0</v>
      </c>
    </row>
    <row r="4920" spans="1:14" x14ac:dyDescent="0.25">
      <c r="A4920" s="5" t="s">
        <v>7884</v>
      </c>
      <c r="B4920" s="5" t="s">
        <v>3590</v>
      </c>
      <c r="C4920" s="5" t="s">
        <v>849</v>
      </c>
      <c r="D4920" s="5" t="s">
        <v>3583</v>
      </c>
      <c r="E4920" s="5" t="s">
        <v>3584</v>
      </c>
      <c r="F4920" s="5" t="s">
        <v>853</v>
      </c>
      <c r="G4920" s="5" t="s">
        <v>3585</v>
      </c>
      <c r="H4920" s="51">
        <v>0</v>
      </c>
      <c r="I4920" s="22">
        <v>0</v>
      </c>
      <c r="J4920" s="22">
        <v>5914.98</v>
      </c>
      <c r="K4920" s="22">
        <v>6056.94</v>
      </c>
      <c r="L4920" s="47">
        <v>1000</v>
      </c>
      <c r="M4920" s="22">
        <v>0</v>
      </c>
      <c r="N4920" s="22">
        <v>0</v>
      </c>
    </row>
    <row r="4921" spans="1:14" x14ac:dyDescent="0.25">
      <c r="A4921" s="5" t="s">
        <v>7885</v>
      </c>
      <c r="B4921" s="5" t="s">
        <v>3590</v>
      </c>
      <c r="C4921" s="5" t="s">
        <v>849</v>
      </c>
      <c r="D4921" s="5" t="s">
        <v>3583</v>
      </c>
      <c r="E4921" s="5" t="s">
        <v>3584</v>
      </c>
      <c r="F4921" s="5" t="s">
        <v>853</v>
      </c>
      <c r="G4921" s="5" t="s">
        <v>3585</v>
      </c>
      <c r="H4921" s="51">
        <v>0</v>
      </c>
      <c r="I4921" s="22">
        <v>0</v>
      </c>
      <c r="J4921" s="22">
        <v>1765.32</v>
      </c>
      <c r="K4921" s="22">
        <v>1861.92</v>
      </c>
      <c r="L4921" s="47">
        <v>1000</v>
      </c>
      <c r="M4921" s="22">
        <v>0</v>
      </c>
      <c r="N4921" s="22">
        <v>0</v>
      </c>
    </row>
    <row r="4922" spans="1:14" x14ac:dyDescent="0.25">
      <c r="A4922" s="5" t="s">
        <v>7886</v>
      </c>
      <c r="B4922" s="5" t="s">
        <v>3590</v>
      </c>
      <c r="C4922" s="5" t="s">
        <v>849</v>
      </c>
      <c r="D4922" s="5" t="s">
        <v>3583</v>
      </c>
      <c r="E4922" s="5" t="s">
        <v>3584</v>
      </c>
      <c r="F4922" s="5" t="s">
        <v>853</v>
      </c>
      <c r="G4922" s="5" t="s">
        <v>3603</v>
      </c>
      <c r="H4922" s="51">
        <v>0</v>
      </c>
      <c r="I4922" s="22">
        <v>0</v>
      </c>
      <c r="J4922" s="22">
        <v>0</v>
      </c>
      <c r="K4922" s="22">
        <v>753.75</v>
      </c>
      <c r="L4922" s="47">
        <v>1000</v>
      </c>
      <c r="M4922" s="22">
        <v>0</v>
      </c>
      <c r="N4922" s="22">
        <v>0</v>
      </c>
    </row>
    <row r="4923" spans="1:14" x14ac:dyDescent="0.25">
      <c r="A4923" s="5" t="s">
        <v>7887</v>
      </c>
      <c r="B4923" s="5" t="s">
        <v>3590</v>
      </c>
      <c r="C4923" s="5" t="s">
        <v>849</v>
      </c>
      <c r="D4923" s="5" t="s">
        <v>3583</v>
      </c>
      <c r="E4923" s="5" t="s">
        <v>3584</v>
      </c>
      <c r="F4923" s="5" t="s">
        <v>853</v>
      </c>
      <c r="G4923" s="5" t="s">
        <v>3603</v>
      </c>
      <c r="H4923" s="51">
        <v>0</v>
      </c>
      <c r="I4923" s="22">
        <v>0</v>
      </c>
      <c r="J4923" s="22">
        <v>0</v>
      </c>
      <c r="K4923" s="22">
        <v>683.45</v>
      </c>
      <c r="L4923" s="47">
        <v>1000</v>
      </c>
      <c r="M4923" s="22">
        <v>0</v>
      </c>
      <c r="N4923" s="22">
        <v>0</v>
      </c>
    </row>
    <row r="4924" spans="1:14" x14ac:dyDescent="0.25">
      <c r="A4924" s="5" t="s">
        <v>7888</v>
      </c>
      <c r="B4924" s="5" t="s">
        <v>3590</v>
      </c>
      <c r="C4924" s="5" t="s">
        <v>849</v>
      </c>
      <c r="D4924" s="5" t="s">
        <v>3583</v>
      </c>
      <c r="E4924" s="5" t="s">
        <v>3584</v>
      </c>
      <c r="F4924" s="5" t="s">
        <v>853</v>
      </c>
      <c r="G4924" s="5" t="s">
        <v>3603</v>
      </c>
      <c r="H4924" s="51">
        <v>0</v>
      </c>
      <c r="I4924" s="22">
        <v>0</v>
      </c>
      <c r="J4924" s="22">
        <v>0</v>
      </c>
      <c r="K4924" s="22">
        <v>663.56</v>
      </c>
      <c r="L4924" s="47">
        <v>1000</v>
      </c>
      <c r="M4924" s="22">
        <v>0</v>
      </c>
      <c r="N4924" s="22">
        <v>0</v>
      </c>
    </row>
    <row r="4925" spans="1:14" x14ac:dyDescent="0.25">
      <c r="A4925" s="5" t="s">
        <v>7889</v>
      </c>
      <c r="B4925" s="5" t="s">
        <v>3590</v>
      </c>
      <c r="C4925" s="5" t="s">
        <v>849</v>
      </c>
      <c r="D4925" s="5" t="s">
        <v>3583</v>
      </c>
      <c r="E4925" s="5" t="s">
        <v>3584</v>
      </c>
      <c r="F4925" s="5" t="s">
        <v>853</v>
      </c>
      <c r="G4925" s="5" t="s">
        <v>3585</v>
      </c>
      <c r="H4925" s="51">
        <v>0</v>
      </c>
      <c r="I4925" s="22">
        <v>0</v>
      </c>
      <c r="J4925" s="22">
        <v>2141.92</v>
      </c>
      <c r="K4925" s="22">
        <v>2259.13</v>
      </c>
      <c r="L4925" s="47">
        <v>1000</v>
      </c>
      <c r="M4925" s="22">
        <v>0</v>
      </c>
      <c r="N4925" s="22">
        <v>0</v>
      </c>
    </row>
    <row r="4926" spans="1:14" x14ac:dyDescent="0.25">
      <c r="A4926" s="5" t="s">
        <v>7890</v>
      </c>
      <c r="B4926" s="5" t="s">
        <v>3590</v>
      </c>
      <c r="C4926" s="5" t="s">
        <v>849</v>
      </c>
      <c r="D4926" s="5" t="s">
        <v>3583</v>
      </c>
      <c r="E4926" s="5" t="s">
        <v>3584</v>
      </c>
      <c r="F4926" s="5" t="s">
        <v>853</v>
      </c>
      <c r="G4926" s="5" t="s">
        <v>3603</v>
      </c>
      <c r="H4926" s="51">
        <v>0</v>
      </c>
      <c r="I4926" s="22">
        <v>0</v>
      </c>
      <c r="J4926" s="22">
        <v>0</v>
      </c>
      <c r="K4926" s="22">
        <v>722.16</v>
      </c>
      <c r="L4926" s="47">
        <v>1000</v>
      </c>
      <c r="M4926" s="22">
        <v>0</v>
      </c>
      <c r="N4926" s="22">
        <v>0</v>
      </c>
    </row>
    <row r="4927" spans="1:14" x14ac:dyDescent="0.25">
      <c r="A4927" s="5" t="s">
        <v>7891</v>
      </c>
      <c r="B4927" s="5" t="s">
        <v>3590</v>
      </c>
      <c r="C4927" s="5" t="s">
        <v>849</v>
      </c>
      <c r="D4927" s="5" t="s">
        <v>3583</v>
      </c>
      <c r="E4927" s="5" t="s">
        <v>3584</v>
      </c>
      <c r="F4927" s="5" t="s">
        <v>853</v>
      </c>
      <c r="G4927" s="5" t="s">
        <v>3585</v>
      </c>
      <c r="H4927" s="51">
        <v>0</v>
      </c>
      <c r="I4927" s="22">
        <v>0</v>
      </c>
      <c r="J4927" s="22">
        <v>18643.66</v>
      </c>
      <c r="K4927" s="22">
        <v>18804</v>
      </c>
      <c r="L4927" s="47">
        <v>1000</v>
      </c>
      <c r="M4927" s="22">
        <v>0</v>
      </c>
      <c r="N4927" s="22">
        <v>0</v>
      </c>
    </row>
    <row r="4928" spans="1:14" x14ac:dyDescent="0.25">
      <c r="A4928" s="5" t="s">
        <v>7892</v>
      </c>
      <c r="B4928" s="5" t="s">
        <v>3590</v>
      </c>
      <c r="C4928" s="5" t="s">
        <v>849</v>
      </c>
      <c r="D4928" s="5" t="s">
        <v>3583</v>
      </c>
      <c r="E4928" s="5" t="s">
        <v>3584</v>
      </c>
      <c r="F4928" s="5" t="s">
        <v>853</v>
      </c>
      <c r="G4928" s="5" t="s">
        <v>3603</v>
      </c>
      <c r="H4928" s="51">
        <v>0</v>
      </c>
      <c r="I4928" s="22">
        <v>0</v>
      </c>
      <c r="J4928" s="22">
        <v>0</v>
      </c>
      <c r="K4928" s="22">
        <v>1295.42</v>
      </c>
      <c r="L4928" s="47">
        <v>1000</v>
      </c>
      <c r="M4928" s="22">
        <v>0</v>
      </c>
      <c r="N4928" s="22">
        <v>0</v>
      </c>
    </row>
    <row r="4929" spans="1:14" x14ac:dyDescent="0.25">
      <c r="A4929" s="5" t="s">
        <v>7893</v>
      </c>
      <c r="B4929" s="5" t="s">
        <v>3590</v>
      </c>
      <c r="C4929" s="5" t="s">
        <v>849</v>
      </c>
      <c r="D4929" s="5" t="s">
        <v>3583</v>
      </c>
      <c r="E4929" s="5" t="s">
        <v>3584</v>
      </c>
      <c r="F4929" s="5" t="s">
        <v>853</v>
      </c>
      <c r="G4929" s="5" t="s">
        <v>3603</v>
      </c>
      <c r="H4929" s="51">
        <v>0</v>
      </c>
      <c r="I4929" s="22">
        <v>0</v>
      </c>
      <c r="J4929" s="22">
        <v>1864.93</v>
      </c>
      <c r="K4929" s="22">
        <v>2047.96</v>
      </c>
      <c r="L4929" s="47">
        <v>1000</v>
      </c>
      <c r="M4929" s="22">
        <v>0</v>
      </c>
      <c r="N4929" s="22">
        <v>0</v>
      </c>
    </row>
    <row r="4930" spans="1:14" x14ac:dyDescent="0.25">
      <c r="A4930" s="5" t="s">
        <v>7894</v>
      </c>
      <c r="B4930" s="5" t="s">
        <v>3590</v>
      </c>
      <c r="C4930" s="5" t="s">
        <v>849</v>
      </c>
      <c r="D4930" s="5" t="s">
        <v>3583</v>
      </c>
      <c r="E4930" s="5" t="s">
        <v>3584</v>
      </c>
      <c r="F4930" s="5" t="s">
        <v>853</v>
      </c>
      <c r="G4930" s="5" t="s">
        <v>3603</v>
      </c>
      <c r="H4930" s="51">
        <v>0</v>
      </c>
      <c r="I4930" s="22">
        <v>0</v>
      </c>
      <c r="J4930" s="22">
        <v>0</v>
      </c>
      <c r="K4930" s="22">
        <v>781.46</v>
      </c>
      <c r="L4930" s="47">
        <v>1000</v>
      </c>
      <c r="M4930" s="22">
        <v>0</v>
      </c>
      <c r="N4930" s="22">
        <v>0</v>
      </c>
    </row>
    <row r="4931" spans="1:14" x14ac:dyDescent="0.25">
      <c r="A4931" s="5" t="s">
        <v>7895</v>
      </c>
      <c r="B4931" s="5" t="s">
        <v>3590</v>
      </c>
      <c r="C4931" s="5" t="s">
        <v>849</v>
      </c>
      <c r="D4931" s="5" t="s">
        <v>3583</v>
      </c>
      <c r="E4931" s="5" t="s">
        <v>3584</v>
      </c>
      <c r="F4931" s="5" t="s">
        <v>853</v>
      </c>
      <c r="G4931" s="5" t="s">
        <v>3603</v>
      </c>
      <c r="H4931" s="51">
        <v>0</v>
      </c>
      <c r="I4931" s="22">
        <v>0</v>
      </c>
      <c r="J4931" s="22">
        <v>0</v>
      </c>
      <c r="K4931" s="22">
        <v>803.47</v>
      </c>
      <c r="L4931" s="47">
        <v>1000</v>
      </c>
      <c r="M4931" s="22">
        <v>0</v>
      </c>
      <c r="N4931" s="22">
        <v>0</v>
      </c>
    </row>
    <row r="4932" spans="1:14" x14ac:dyDescent="0.25">
      <c r="A4932" s="5" t="s">
        <v>7896</v>
      </c>
      <c r="B4932" s="5" t="s">
        <v>3590</v>
      </c>
      <c r="C4932" s="5" t="s">
        <v>849</v>
      </c>
      <c r="D4932" s="5" t="s">
        <v>3583</v>
      </c>
      <c r="E4932" s="5" t="s">
        <v>3584</v>
      </c>
      <c r="F4932" s="5" t="s">
        <v>853</v>
      </c>
      <c r="G4932" s="5" t="s">
        <v>3603</v>
      </c>
      <c r="H4932" s="51">
        <v>0</v>
      </c>
      <c r="I4932" s="22">
        <v>0</v>
      </c>
      <c r="J4932" s="22">
        <v>0</v>
      </c>
      <c r="K4932" s="22">
        <v>1584.05</v>
      </c>
      <c r="L4932" s="47">
        <v>1000</v>
      </c>
      <c r="M4932" s="22">
        <v>0</v>
      </c>
      <c r="N4932" s="22">
        <v>0</v>
      </c>
    </row>
    <row r="4933" spans="1:14" x14ac:dyDescent="0.25">
      <c r="A4933" s="5" t="s">
        <v>7897</v>
      </c>
      <c r="B4933" s="5" t="s">
        <v>3590</v>
      </c>
      <c r="C4933" s="5" t="s">
        <v>849</v>
      </c>
      <c r="D4933" s="5" t="s">
        <v>3583</v>
      </c>
      <c r="E4933" s="5" t="s">
        <v>3584</v>
      </c>
      <c r="F4933" s="5" t="s">
        <v>853</v>
      </c>
      <c r="G4933" s="5" t="s">
        <v>3585</v>
      </c>
      <c r="H4933" s="51">
        <v>0</v>
      </c>
      <c r="I4933" s="22">
        <v>0</v>
      </c>
      <c r="J4933" s="22">
        <v>40366.5</v>
      </c>
      <c r="K4933" s="22">
        <v>42575.360000000001</v>
      </c>
      <c r="L4933" s="47">
        <v>1000</v>
      </c>
      <c r="M4933" s="22">
        <v>0</v>
      </c>
      <c r="N4933" s="22">
        <v>0</v>
      </c>
    </row>
    <row r="4934" spans="1:14" x14ac:dyDescent="0.25">
      <c r="A4934" s="5" t="s">
        <v>7898</v>
      </c>
      <c r="B4934" s="5" t="s">
        <v>3590</v>
      </c>
      <c r="C4934" s="5" t="s">
        <v>849</v>
      </c>
      <c r="D4934" s="5" t="s">
        <v>3583</v>
      </c>
      <c r="E4934" s="5" t="s">
        <v>3584</v>
      </c>
      <c r="F4934" s="5" t="s">
        <v>853</v>
      </c>
      <c r="G4934" s="5" t="s">
        <v>3603</v>
      </c>
      <c r="H4934" s="51">
        <v>0</v>
      </c>
      <c r="I4934" s="22">
        <v>0</v>
      </c>
      <c r="J4934" s="22">
        <v>0</v>
      </c>
      <c r="K4934" s="22">
        <v>725.44</v>
      </c>
      <c r="L4934" s="47">
        <v>1000</v>
      </c>
      <c r="M4934" s="22">
        <v>0</v>
      </c>
      <c r="N4934" s="22">
        <v>0</v>
      </c>
    </row>
    <row r="4935" spans="1:14" x14ac:dyDescent="0.25">
      <c r="A4935" s="5" t="s">
        <v>7899</v>
      </c>
      <c r="B4935" s="5" t="s">
        <v>3590</v>
      </c>
      <c r="C4935" s="5" t="s">
        <v>849</v>
      </c>
      <c r="D4935" s="5" t="s">
        <v>3583</v>
      </c>
      <c r="E4935" s="5" t="s">
        <v>3584</v>
      </c>
      <c r="F4935" s="5" t="s">
        <v>853</v>
      </c>
      <c r="G4935" s="5" t="s">
        <v>3603</v>
      </c>
      <c r="H4935" s="51">
        <v>0</v>
      </c>
      <c r="I4935" s="22">
        <v>0</v>
      </c>
      <c r="J4935" s="22">
        <v>1396.73</v>
      </c>
      <c r="K4935" s="22">
        <v>1506.3</v>
      </c>
      <c r="L4935" s="47">
        <v>1000</v>
      </c>
      <c r="M4935" s="22">
        <v>0</v>
      </c>
      <c r="N4935" s="22">
        <v>0</v>
      </c>
    </row>
    <row r="4936" spans="1:14" x14ac:dyDescent="0.25">
      <c r="A4936" s="5" t="s">
        <v>7900</v>
      </c>
      <c r="B4936" s="5" t="s">
        <v>3590</v>
      </c>
      <c r="C4936" s="5" t="s">
        <v>849</v>
      </c>
      <c r="D4936" s="5" t="s">
        <v>3583</v>
      </c>
      <c r="E4936" s="5" t="s">
        <v>3584</v>
      </c>
      <c r="F4936" s="5" t="s">
        <v>853</v>
      </c>
      <c r="G4936" s="5" t="s">
        <v>3585</v>
      </c>
      <c r="H4936" s="51">
        <v>0</v>
      </c>
      <c r="I4936" s="22">
        <v>0</v>
      </c>
      <c r="J4936" s="22">
        <v>7907.68</v>
      </c>
      <c r="K4936" s="22">
        <v>8340.39</v>
      </c>
      <c r="L4936" s="47">
        <v>1000</v>
      </c>
      <c r="M4936" s="22">
        <v>0</v>
      </c>
      <c r="N4936" s="22">
        <v>0</v>
      </c>
    </row>
    <row r="4937" spans="1:14" x14ac:dyDescent="0.25">
      <c r="A4937" s="5" t="s">
        <v>7901</v>
      </c>
      <c r="B4937" s="5" t="s">
        <v>3590</v>
      </c>
      <c r="C4937" s="5" t="s">
        <v>849</v>
      </c>
      <c r="D4937" s="5" t="s">
        <v>3583</v>
      </c>
      <c r="E4937" s="5" t="s">
        <v>3584</v>
      </c>
      <c r="F4937" s="5" t="s">
        <v>853</v>
      </c>
      <c r="G4937" s="5" t="s">
        <v>3585</v>
      </c>
      <c r="H4937" s="51">
        <v>0</v>
      </c>
      <c r="I4937" s="22">
        <v>0</v>
      </c>
      <c r="J4937" s="22">
        <v>60292.87</v>
      </c>
      <c r="K4937" s="22">
        <v>63592.1</v>
      </c>
      <c r="L4937" s="47">
        <v>1000</v>
      </c>
      <c r="M4937" s="22">
        <v>0</v>
      </c>
      <c r="N4937" s="22">
        <v>0</v>
      </c>
    </row>
    <row r="4938" spans="1:14" x14ac:dyDescent="0.25">
      <c r="A4938" s="5" t="s">
        <v>7902</v>
      </c>
      <c r="B4938" s="5" t="s">
        <v>3590</v>
      </c>
      <c r="C4938" s="5" t="s">
        <v>849</v>
      </c>
      <c r="D4938" s="5" t="s">
        <v>3583</v>
      </c>
      <c r="E4938" s="5" t="s">
        <v>3584</v>
      </c>
      <c r="F4938" s="5" t="s">
        <v>853</v>
      </c>
      <c r="G4938" s="5" t="s">
        <v>3603</v>
      </c>
      <c r="H4938" s="51">
        <v>0</v>
      </c>
      <c r="I4938" s="22">
        <v>0</v>
      </c>
      <c r="J4938" s="22">
        <v>0</v>
      </c>
      <c r="K4938" s="22">
        <v>1148.72</v>
      </c>
      <c r="L4938" s="47">
        <v>1000</v>
      </c>
      <c r="M4938" s="22">
        <v>0</v>
      </c>
      <c r="N4938" s="22">
        <v>0</v>
      </c>
    </row>
    <row r="4939" spans="1:14" x14ac:dyDescent="0.25">
      <c r="A4939" s="5" t="s">
        <v>7903</v>
      </c>
      <c r="B4939" s="5" t="s">
        <v>3590</v>
      </c>
      <c r="C4939" s="5" t="s">
        <v>849</v>
      </c>
      <c r="D4939" s="5" t="s">
        <v>3583</v>
      </c>
      <c r="E4939" s="5" t="s">
        <v>3584</v>
      </c>
      <c r="F4939" s="5" t="s">
        <v>853</v>
      </c>
      <c r="G4939" s="5" t="s">
        <v>3603</v>
      </c>
      <c r="H4939" s="51">
        <v>0</v>
      </c>
      <c r="I4939" s="22">
        <v>0</v>
      </c>
      <c r="J4939" s="22">
        <v>0</v>
      </c>
      <c r="K4939" s="22">
        <v>1216.56</v>
      </c>
      <c r="L4939" s="47">
        <v>1000</v>
      </c>
      <c r="M4939" s="22">
        <v>0</v>
      </c>
      <c r="N4939" s="22">
        <v>0</v>
      </c>
    </row>
    <row r="4940" spans="1:14" x14ac:dyDescent="0.25">
      <c r="A4940" s="5" t="s">
        <v>7904</v>
      </c>
      <c r="B4940" s="5" t="s">
        <v>3590</v>
      </c>
      <c r="C4940" s="5" t="s">
        <v>849</v>
      </c>
      <c r="D4940" s="5" t="s">
        <v>3583</v>
      </c>
      <c r="E4940" s="5" t="s">
        <v>3584</v>
      </c>
      <c r="F4940" s="5" t="s">
        <v>853</v>
      </c>
      <c r="G4940" s="5" t="s">
        <v>3603</v>
      </c>
      <c r="H4940" s="51">
        <v>0</v>
      </c>
      <c r="I4940" s="22">
        <v>0</v>
      </c>
      <c r="J4940" s="22">
        <v>0</v>
      </c>
      <c r="K4940" s="22">
        <v>1536.67</v>
      </c>
      <c r="L4940" s="47">
        <v>1000</v>
      </c>
      <c r="M4940" s="22">
        <v>0</v>
      </c>
      <c r="N4940" s="22">
        <v>0</v>
      </c>
    </row>
    <row r="4941" spans="1:14" x14ac:dyDescent="0.25">
      <c r="A4941" s="5" t="s">
        <v>7905</v>
      </c>
      <c r="B4941" s="5" t="s">
        <v>3590</v>
      </c>
      <c r="C4941" s="5" t="s">
        <v>849</v>
      </c>
      <c r="D4941" s="5" t="s">
        <v>3583</v>
      </c>
      <c r="E4941" s="5" t="s">
        <v>3584</v>
      </c>
      <c r="F4941" s="5" t="s">
        <v>853</v>
      </c>
      <c r="G4941" s="5" t="s">
        <v>3603</v>
      </c>
      <c r="H4941" s="51">
        <v>0</v>
      </c>
      <c r="I4941" s="22">
        <v>0</v>
      </c>
      <c r="J4941" s="22">
        <v>0</v>
      </c>
      <c r="K4941" s="22">
        <v>1350.99</v>
      </c>
      <c r="L4941" s="47">
        <v>1000</v>
      </c>
      <c r="M4941" s="22">
        <v>0</v>
      </c>
      <c r="N4941" s="22">
        <v>0</v>
      </c>
    </row>
    <row r="4942" spans="1:14" x14ac:dyDescent="0.25">
      <c r="A4942" s="5" t="s">
        <v>7906</v>
      </c>
      <c r="B4942" s="5" t="s">
        <v>3590</v>
      </c>
      <c r="C4942" s="5" t="s">
        <v>849</v>
      </c>
      <c r="D4942" s="5" t="s">
        <v>3583</v>
      </c>
      <c r="E4942" s="5" t="s">
        <v>3584</v>
      </c>
      <c r="F4942" s="5" t="s">
        <v>853</v>
      </c>
      <c r="G4942" s="5" t="s">
        <v>3603</v>
      </c>
      <c r="H4942" s="51">
        <v>0</v>
      </c>
      <c r="I4942" s="22">
        <v>0</v>
      </c>
      <c r="J4942" s="22">
        <v>0</v>
      </c>
      <c r="K4942" s="22">
        <v>1587.54</v>
      </c>
      <c r="L4942" s="47">
        <v>1000</v>
      </c>
      <c r="M4942" s="22">
        <v>0</v>
      </c>
      <c r="N4942" s="22">
        <v>0</v>
      </c>
    </row>
    <row r="4943" spans="1:14" x14ac:dyDescent="0.25">
      <c r="A4943" s="5" t="s">
        <v>7907</v>
      </c>
      <c r="B4943" s="5" t="s">
        <v>3590</v>
      </c>
      <c r="C4943" s="5" t="s">
        <v>849</v>
      </c>
      <c r="D4943" s="5" t="s">
        <v>3583</v>
      </c>
      <c r="E4943" s="5" t="s">
        <v>3584</v>
      </c>
      <c r="F4943" s="5" t="s">
        <v>853</v>
      </c>
      <c r="G4943" s="5" t="s">
        <v>3603</v>
      </c>
      <c r="H4943" s="51">
        <v>0</v>
      </c>
      <c r="I4943" s="22">
        <v>0</v>
      </c>
      <c r="J4943" s="22">
        <v>0</v>
      </c>
      <c r="K4943" s="22">
        <v>1549.2</v>
      </c>
      <c r="L4943" s="47">
        <v>1000</v>
      </c>
      <c r="M4943" s="22">
        <v>0</v>
      </c>
      <c r="N4943" s="22">
        <v>0</v>
      </c>
    </row>
    <row r="4944" spans="1:14" x14ac:dyDescent="0.25">
      <c r="A4944" s="5" t="s">
        <v>7908</v>
      </c>
      <c r="B4944" s="5" t="s">
        <v>3590</v>
      </c>
      <c r="C4944" s="5" t="s">
        <v>849</v>
      </c>
      <c r="D4944" s="5" t="s">
        <v>3583</v>
      </c>
      <c r="E4944" s="5" t="s">
        <v>3584</v>
      </c>
      <c r="F4944" s="5" t="s">
        <v>853</v>
      </c>
      <c r="G4944" s="5" t="s">
        <v>3603</v>
      </c>
      <c r="H4944" s="51">
        <v>0</v>
      </c>
      <c r="I4944" s="22">
        <v>0</v>
      </c>
      <c r="J4944" s="22">
        <v>0</v>
      </c>
      <c r="K4944" s="22">
        <v>1504.46</v>
      </c>
      <c r="L4944" s="47">
        <v>1000</v>
      </c>
      <c r="M4944" s="22">
        <v>0</v>
      </c>
      <c r="N4944" s="22">
        <v>0</v>
      </c>
    </row>
    <row r="4945" spans="1:14" x14ac:dyDescent="0.25">
      <c r="A4945" s="5" t="s">
        <v>7909</v>
      </c>
      <c r="B4945" s="5" t="s">
        <v>3590</v>
      </c>
      <c r="C4945" s="5" t="s">
        <v>849</v>
      </c>
      <c r="D4945" s="5" t="s">
        <v>3583</v>
      </c>
      <c r="E4945" s="5" t="s">
        <v>3584</v>
      </c>
      <c r="F4945" s="5" t="s">
        <v>853</v>
      </c>
      <c r="G4945" s="5" t="s">
        <v>3603</v>
      </c>
      <c r="H4945" s="51">
        <v>0</v>
      </c>
      <c r="I4945" s="22">
        <v>0</v>
      </c>
      <c r="J4945" s="22">
        <v>0</v>
      </c>
      <c r="K4945" s="22">
        <v>1526.93</v>
      </c>
      <c r="L4945" s="47">
        <v>1000</v>
      </c>
      <c r="M4945" s="22">
        <v>0</v>
      </c>
      <c r="N4945" s="22">
        <v>0</v>
      </c>
    </row>
    <row r="4946" spans="1:14" x14ac:dyDescent="0.25">
      <c r="A4946" s="5" t="s">
        <v>7910</v>
      </c>
      <c r="B4946" s="5" t="s">
        <v>3590</v>
      </c>
      <c r="C4946" s="5" t="s">
        <v>849</v>
      </c>
      <c r="D4946" s="5" t="s">
        <v>3583</v>
      </c>
      <c r="E4946" s="5" t="s">
        <v>3584</v>
      </c>
      <c r="F4946" s="5" t="s">
        <v>853</v>
      </c>
      <c r="G4946" s="5" t="s">
        <v>3603</v>
      </c>
      <c r="H4946" s="51">
        <v>0</v>
      </c>
      <c r="I4946" s="22">
        <v>0</v>
      </c>
      <c r="J4946" s="22">
        <v>0</v>
      </c>
      <c r="K4946" s="22">
        <v>1572.87</v>
      </c>
      <c r="L4946" s="47">
        <v>1000</v>
      </c>
      <c r="M4946" s="22">
        <v>0</v>
      </c>
      <c r="N4946" s="22">
        <v>0</v>
      </c>
    </row>
    <row r="4947" spans="1:14" x14ac:dyDescent="0.25">
      <c r="A4947" s="5" t="s">
        <v>7911</v>
      </c>
      <c r="B4947" s="5" t="s">
        <v>3590</v>
      </c>
      <c r="C4947" s="5" t="s">
        <v>849</v>
      </c>
      <c r="D4947" s="5" t="s">
        <v>3583</v>
      </c>
      <c r="E4947" s="5" t="s">
        <v>3584</v>
      </c>
      <c r="F4947" s="5" t="s">
        <v>853</v>
      </c>
      <c r="G4947" s="5" t="s">
        <v>3603</v>
      </c>
      <c r="H4947" s="51">
        <v>0</v>
      </c>
      <c r="I4947" s="22">
        <v>0</v>
      </c>
      <c r="J4947" s="22">
        <v>0</v>
      </c>
      <c r="K4947" s="22">
        <v>1571.03</v>
      </c>
      <c r="L4947" s="47">
        <v>1000</v>
      </c>
      <c r="M4947" s="22">
        <v>0</v>
      </c>
      <c r="N4947" s="22">
        <v>0</v>
      </c>
    </row>
    <row r="4948" spans="1:14" x14ac:dyDescent="0.25">
      <c r="A4948" s="5" t="s">
        <v>7912</v>
      </c>
      <c r="B4948" s="5" t="s">
        <v>3590</v>
      </c>
      <c r="C4948" s="5" t="s">
        <v>849</v>
      </c>
      <c r="D4948" s="5" t="s">
        <v>3583</v>
      </c>
      <c r="E4948" s="5" t="s">
        <v>3584</v>
      </c>
      <c r="F4948" s="5" t="s">
        <v>853</v>
      </c>
      <c r="G4948" s="5" t="s">
        <v>3603</v>
      </c>
      <c r="H4948" s="51">
        <v>0</v>
      </c>
      <c r="I4948" s="22">
        <v>0</v>
      </c>
      <c r="J4948" s="22">
        <v>0</v>
      </c>
      <c r="K4948" s="22">
        <v>755.35</v>
      </c>
      <c r="L4948" s="47">
        <v>1000</v>
      </c>
      <c r="M4948" s="22">
        <v>0</v>
      </c>
      <c r="N4948" s="22">
        <v>0</v>
      </c>
    </row>
    <row r="4949" spans="1:14" x14ac:dyDescent="0.25">
      <c r="A4949" s="5" t="s">
        <v>7913</v>
      </c>
      <c r="B4949" s="5" t="s">
        <v>3590</v>
      </c>
      <c r="C4949" s="5" t="s">
        <v>849</v>
      </c>
      <c r="D4949" s="5" t="s">
        <v>3583</v>
      </c>
      <c r="E4949" s="5" t="s">
        <v>3584</v>
      </c>
      <c r="F4949" s="5" t="s">
        <v>853</v>
      </c>
      <c r="G4949" s="5" t="s">
        <v>3603</v>
      </c>
      <c r="H4949" s="51">
        <v>0</v>
      </c>
      <c r="I4949" s="22">
        <v>0</v>
      </c>
      <c r="J4949" s="22">
        <v>0</v>
      </c>
      <c r="K4949" s="22">
        <v>1622.9</v>
      </c>
      <c r="L4949" s="47">
        <v>1000</v>
      </c>
      <c r="M4949" s="22">
        <v>0</v>
      </c>
      <c r="N4949" s="22">
        <v>0</v>
      </c>
    </row>
    <row r="4950" spans="1:14" x14ac:dyDescent="0.25">
      <c r="A4950" s="5" t="s">
        <v>7914</v>
      </c>
      <c r="B4950" s="5" t="s">
        <v>3590</v>
      </c>
      <c r="C4950" s="5" t="s">
        <v>849</v>
      </c>
      <c r="D4950" s="5" t="s">
        <v>3583</v>
      </c>
      <c r="E4950" s="5" t="s">
        <v>3584</v>
      </c>
      <c r="F4950" s="5" t="s">
        <v>853</v>
      </c>
      <c r="G4950" s="5" t="s">
        <v>3603</v>
      </c>
      <c r="H4950" s="51">
        <v>0</v>
      </c>
      <c r="I4950" s="22">
        <v>0</v>
      </c>
      <c r="J4950" s="22">
        <v>0</v>
      </c>
      <c r="K4950" s="22">
        <v>1712.69</v>
      </c>
      <c r="L4950" s="47">
        <v>1000</v>
      </c>
      <c r="M4950" s="22">
        <v>0</v>
      </c>
      <c r="N4950" s="22">
        <v>0</v>
      </c>
    </row>
    <row r="4951" spans="1:14" x14ac:dyDescent="0.25">
      <c r="A4951" s="5" t="s">
        <v>7915</v>
      </c>
      <c r="B4951" s="5" t="s">
        <v>3590</v>
      </c>
      <c r="C4951" s="5" t="s">
        <v>849</v>
      </c>
      <c r="D4951" s="5" t="s">
        <v>3583</v>
      </c>
      <c r="E4951" s="5" t="s">
        <v>3584</v>
      </c>
      <c r="F4951" s="5" t="s">
        <v>853</v>
      </c>
      <c r="G4951" s="5" t="s">
        <v>3603</v>
      </c>
      <c r="H4951" s="51">
        <v>0</v>
      </c>
      <c r="I4951" s="22">
        <v>0</v>
      </c>
      <c r="J4951" s="22">
        <v>0</v>
      </c>
      <c r="K4951" s="22">
        <v>811.88</v>
      </c>
      <c r="L4951" s="47">
        <v>1000</v>
      </c>
      <c r="M4951" s="22">
        <v>0</v>
      </c>
      <c r="N4951" s="22">
        <v>0</v>
      </c>
    </row>
    <row r="4952" spans="1:14" hidden="1" x14ac:dyDescent="0.25">
      <c r="A4952" s="5" t="s">
        <v>7916</v>
      </c>
      <c r="B4952" s="5" t="s">
        <v>3586</v>
      </c>
      <c r="C4952" s="5" t="s">
        <v>849</v>
      </c>
      <c r="D4952" s="5" t="s">
        <v>3583</v>
      </c>
      <c r="E4952" s="5" t="s">
        <v>3584</v>
      </c>
      <c r="F4952" s="5" t="s">
        <v>853</v>
      </c>
      <c r="G4952" s="5" t="s">
        <v>3588</v>
      </c>
      <c r="H4952" s="51">
        <v>0</v>
      </c>
      <c r="I4952" s="22">
        <v>0</v>
      </c>
      <c r="J4952" s="22">
        <v>0</v>
      </c>
      <c r="K4952" s="22">
        <v>121.71</v>
      </c>
      <c r="L4952" s="47">
        <v>1000</v>
      </c>
      <c r="M4952" s="22">
        <v>0</v>
      </c>
      <c r="N4952" s="22">
        <v>0</v>
      </c>
    </row>
    <row r="4953" spans="1:14" x14ac:dyDescent="0.25">
      <c r="A4953" s="5" t="s">
        <v>7917</v>
      </c>
      <c r="B4953" s="5" t="s">
        <v>3590</v>
      </c>
      <c r="C4953" s="5" t="s">
        <v>849</v>
      </c>
      <c r="D4953" s="5" t="s">
        <v>3583</v>
      </c>
      <c r="E4953" s="5" t="s">
        <v>3584</v>
      </c>
      <c r="F4953" s="5" t="s">
        <v>851</v>
      </c>
      <c r="G4953" s="5" t="s">
        <v>3585</v>
      </c>
      <c r="H4953" s="51">
        <v>0</v>
      </c>
      <c r="I4953" s="22">
        <v>0</v>
      </c>
      <c r="J4953" s="22">
        <v>4957.24</v>
      </c>
      <c r="K4953" s="22">
        <v>5002.22</v>
      </c>
      <c r="L4953" s="47">
        <v>1000</v>
      </c>
      <c r="M4953" s="22">
        <v>0</v>
      </c>
      <c r="N4953" s="22">
        <v>0</v>
      </c>
    </row>
    <row r="4954" spans="1:14" x14ac:dyDescent="0.25">
      <c r="A4954" s="5" t="s">
        <v>7918</v>
      </c>
      <c r="B4954" s="5" t="s">
        <v>3590</v>
      </c>
      <c r="C4954" s="5" t="s">
        <v>849</v>
      </c>
      <c r="D4954" s="5" t="s">
        <v>3583</v>
      </c>
      <c r="E4954" s="5" t="s">
        <v>3584</v>
      </c>
      <c r="F4954" s="5" t="s">
        <v>853</v>
      </c>
      <c r="G4954" s="5" t="s">
        <v>3603</v>
      </c>
      <c r="H4954" s="51">
        <v>0</v>
      </c>
      <c r="I4954" s="22">
        <v>0</v>
      </c>
      <c r="J4954" s="22">
        <v>0</v>
      </c>
      <c r="K4954" s="22">
        <v>947.05</v>
      </c>
      <c r="L4954" s="47">
        <v>1000</v>
      </c>
      <c r="M4954" s="22">
        <v>0</v>
      </c>
      <c r="N4954" s="22">
        <v>0</v>
      </c>
    </row>
    <row r="4955" spans="1:14" x14ac:dyDescent="0.25">
      <c r="A4955" s="5" t="s">
        <v>7919</v>
      </c>
      <c r="B4955" s="5" t="s">
        <v>3590</v>
      </c>
      <c r="C4955" s="5" t="s">
        <v>849</v>
      </c>
      <c r="D4955" s="5" t="s">
        <v>3583</v>
      </c>
      <c r="E4955" s="5" t="s">
        <v>3584</v>
      </c>
      <c r="F4955" s="5" t="s">
        <v>853</v>
      </c>
      <c r="G4955" s="5" t="s">
        <v>3603</v>
      </c>
      <c r="H4955" s="51">
        <v>0</v>
      </c>
      <c r="I4955" s="22">
        <v>0</v>
      </c>
      <c r="J4955" s="22">
        <v>0</v>
      </c>
      <c r="K4955" s="22">
        <v>1235.07</v>
      </c>
      <c r="L4955" s="47">
        <v>1000</v>
      </c>
      <c r="M4955" s="22">
        <v>0</v>
      </c>
      <c r="N4955" s="22">
        <v>0</v>
      </c>
    </row>
    <row r="4956" spans="1:14" x14ac:dyDescent="0.25">
      <c r="A4956" s="5" t="s">
        <v>7920</v>
      </c>
      <c r="B4956" s="5" t="s">
        <v>3590</v>
      </c>
      <c r="C4956" s="5" t="s">
        <v>849</v>
      </c>
      <c r="D4956" s="5" t="s">
        <v>3583</v>
      </c>
      <c r="E4956" s="5" t="s">
        <v>3584</v>
      </c>
      <c r="F4956" s="5" t="s">
        <v>853</v>
      </c>
      <c r="G4956" s="5" t="s">
        <v>3603</v>
      </c>
      <c r="H4956" s="51">
        <v>0</v>
      </c>
      <c r="I4956" s="22">
        <v>0</v>
      </c>
      <c r="J4956" s="22">
        <v>0</v>
      </c>
      <c r="K4956" s="22">
        <v>968.54</v>
      </c>
      <c r="L4956" s="47">
        <v>1000</v>
      </c>
      <c r="M4956" s="22">
        <v>0</v>
      </c>
      <c r="N4956" s="22">
        <v>0</v>
      </c>
    </row>
    <row r="4957" spans="1:14" x14ac:dyDescent="0.25">
      <c r="A4957" s="5" t="s">
        <v>7921</v>
      </c>
      <c r="B4957" s="5" t="s">
        <v>3590</v>
      </c>
      <c r="C4957" s="5" t="s">
        <v>849</v>
      </c>
      <c r="D4957" s="5" t="s">
        <v>3583</v>
      </c>
      <c r="E4957" s="5" t="s">
        <v>3584</v>
      </c>
      <c r="F4957" s="5" t="s">
        <v>853</v>
      </c>
      <c r="G4957" s="5" t="s">
        <v>3585</v>
      </c>
      <c r="H4957" s="51">
        <v>0</v>
      </c>
      <c r="I4957" s="22">
        <v>0</v>
      </c>
      <c r="J4957" s="22">
        <v>65805.14</v>
      </c>
      <c r="K4957" s="22">
        <v>69405.990000000005</v>
      </c>
      <c r="L4957" s="47">
        <v>1000</v>
      </c>
      <c r="M4957" s="22">
        <v>0</v>
      </c>
      <c r="N4957" s="22">
        <v>0</v>
      </c>
    </row>
    <row r="4958" spans="1:14" x14ac:dyDescent="0.25">
      <c r="A4958" s="5" t="s">
        <v>7922</v>
      </c>
      <c r="B4958" s="5" t="s">
        <v>3590</v>
      </c>
      <c r="C4958" s="5" t="s">
        <v>849</v>
      </c>
      <c r="D4958" s="5" t="s">
        <v>3583</v>
      </c>
      <c r="E4958" s="5" t="s">
        <v>3584</v>
      </c>
      <c r="F4958" s="5" t="s">
        <v>853</v>
      </c>
      <c r="G4958" s="5" t="s">
        <v>3603</v>
      </c>
      <c r="H4958" s="51">
        <v>0</v>
      </c>
      <c r="I4958" s="22">
        <v>0</v>
      </c>
      <c r="J4958" s="22">
        <v>0</v>
      </c>
      <c r="K4958" s="22">
        <v>613.9</v>
      </c>
      <c r="L4958" s="47">
        <v>1000</v>
      </c>
      <c r="M4958" s="22">
        <v>0</v>
      </c>
      <c r="N4958" s="22">
        <v>0</v>
      </c>
    </row>
    <row r="4959" spans="1:14" x14ac:dyDescent="0.25">
      <c r="A4959" s="5" t="s">
        <v>7923</v>
      </c>
      <c r="B4959" s="5" t="s">
        <v>3590</v>
      </c>
      <c r="C4959" s="5" t="s">
        <v>849</v>
      </c>
      <c r="D4959" s="5" t="s">
        <v>3583</v>
      </c>
      <c r="E4959" s="5" t="s">
        <v>3584</v>
      </c>
      <c r="F4959" s="5" t="s">
        <v>853</v>
      </c>
      <c r="G4959" s="5" t="s">
        <v>3603</v>
      </c>
      <c r="H4959" s="51">
        <v>0</v>
      </c>
      <c r="I4959" s="22">
        <v>0</v>
      </c>
      <c r="J4959" s="22">
        <v>0</v>
      </c>
      <c r="K4959" s="22">
        <v>614.19000000000005</v>
      </c>
      <c r="L4959" s="47">
        <v>1000</v>
      </c>
      <c r="M4959" s="22">
        <v>0</v>
      </c>
      <c r="N4959" s="22">
        <v>0</v>
      </c>
    </row>
    <row r="4960" spans="1:14" x14ac:dyDescent="0.25">
      <c r="A4960" s="5" t="s">
        <v>7924</v>
      </c>
      <c r="B4960" s="5" t="s">
        <v>3590</v>
      </c>
      <c r="C4960" s="5" t="s">
        <v>849</v>
      </c>
      <c r="D4960" s="5" t="s">
        <v>3583</v>
      </c>
      <c r="E4960" s="5" t="s">
        <v>3584</v>
      </c>
      <c r="F4960" s="5" t="s">
        <v>853</v>
      </c>
      <c r="G4960" s="5" t="s">
        <v>3603</v>
      </c>
      <c r="H4960" s="51">
        <v>0</v>
      </c>
      <c r="I4960" s="22">
        <v>0</v>
      </c>
      <c r="J4960" s="22">
        <v>0</v>
      </c>
      <c r="K4960" s="22">
        <v>1860.54</v>
      </c>
      <c r="L4960" s="47">
        <v>1000</v>
      </c>
      <c r="M4960" s="22">
        <v>0</v>
      </c>
      <c r="N4960" s="22">
        <v>0</v>
      </c>
    </row>
    <row r="4961" spans="1:14" x14ac:dyDescent="0.25">
      <c r="A4961" s="5" t="s">
        <v>7925</v>
      </c>
      <c r="B4961" s="5" t="s">
        <v>3590</v>
      </c>
      <c r="C4961" s="5" t="s">
        <v>849</v>
      </c>
      <c r="D4961" s="5" t="s">
        <v>3583</v>
      </c>
      <c r="E4961" s="5" t="s">
        <v>3584</v>
      </c>
      <c r="F4961" s="5" t="s">
        <v>853</v>
      </c>
      <c r="G4961" s="5" t="s">
        <v>3603</v>
      </c>
      <c r="H4961" s="51">
        <v>0</v>
      </c>
      <c r="I4961" s="22">
        <v>0</v>
      </c>
      <c r="J4961" s="22">
        <v>0</v>
      </c>
      <c r="K4961" s="22">
        <v>2567.1999999999998</v>
      </c>
      <c r="L4961" s="47">
        <v>1000</v>
      </c>
      <c r="M4961" s="22">
        <v>0</v>
      </c>
      <c r="N4961" s="22">
        <v>0</v>
      </c>
    </row>
    <row r="4962" spans="1:14" x14ac:dyDescent="0.25">
      <c r="A4962" s="5" t="s">
        <v>7926</v>
      </c>
      <c r="B4962" s="5" t="s">
        <v>3590</v>
      </c>
      <c r="C4962" s="5" t="s">
        <v>849</v>
      </c>
      <c r="D4962" s="5" t="s">
        <v>3583</v>
      </c>
      <c r="E4962" s="5" t="s">
        <v>3584</v>
      </c>
      <c r="F4962" s="5" t="s">
        <v>853</v>
      </c>
      <c r="G4962" s="5" t="s">
        <v>3603</v>
      </c>
      <c r="H4962" s="51">
        <v>0</v>
      </c>
      <c r="I4962" s="22">
        <v>0</v>
      </c>
      <c r="J4962" s="22">
        <v>0</v>
      </c>
      <c r="K4962" s="22">
        <v>1830.27</v>
      </c>
      <c r="L4962" s="47">
        <v>1000</v>
      </c>
      <c r="M4962" s="22">
        <v>0</v>
      </c>
      <c r="N4962" s="22">
        <v>0</v>
      </c>
    </row>
    <row r="4963" spans="1:14" x14ac:dyDescent="0.25">
      <c r="A4963" s="5" t="s">
        <v>7927</v>
      </c>
      <c r="B4963" s="5" t="s">
        <v>3590</v>
      </c>
      <c r="C4963" s="5" t="s">
        <v>849</v>
      </c>
      <c r="D4963" s="5" t="s">
        <v>3583</v>
      </c>
      <c r="E4963" s="5" t="s">
        <v>3584</v>
      </c>
      <c r="F4963" s="5" t="s">
        <v>853</v>
      </c>
      <c r="G4963" s="5" t="s">
        <v>3603</v>
      </c>
      <c r="H4963" s="51">
        <v>0</v>
      </c>
      <c r="I4963" s="22">
        <v>0</v>
      </c>
      <c r="J4963" s="22">
        <v>0</v>
      </c>
      <c r="K4963" s="22">
        <v>589.66</v>
      </c>
      <c r="L4963" s="47">
        <v>1000</v>
      </c>
      <c r="M4963" s="22">
        <v>0</v>
      </c>
      <c r="N4963" s="22">
        <v>0</v>
      </c>
    </row>
    <row r="4964" spans="1:14" x14ac:dyDescent="0.25">
      <c r="A4964" s="5" t="s">
        <v>7928</v>
      </c>
      <c r="B4964" s="5" t="s">
        <v>3590</v>
      </c>
      <c r="C4964" s="5" t="s">
        <v>849</v>
      </c>
      <c r="D4964" s="5" t="s">
        <v>3583</v>
      </c>
      <c r="E4964" s="5" t="s">
        <v>3584</v>
      </c>
      <c r="F4964" s="5" t="s">
        <v>853</v>
      </c>
      <c r="G4964" s="5" t="s">
        <v>3603</v>
      </c>
      <c r="H4964" s="51">
        <v>0</v>
      </c>
      <c r="I4964" s="22">
        <v>0</v>
      </c>
      <c r="J4964" s="22">
        <v>0</v>
      </c>
      <c r="K4964" s="22">
        <v>717.35</v>
      </c>
      <c r="L4964" s="47">
        <v>1000</v>
      </c>
      <c r="M4964" s="22">
        <v>0</v>
      </c>
      <c r="N4964" s="22">
        <v>0</v>
      </c>
    </row>
    <row r="4965" spans="1:14" x14ac:dyDescent="0.25">
      <c r="A4965" s="5" t="s">
        <v>7929</v>
      </c>
      <c r="B4965" s="5" t="s">
        <v>3590</v>
      </c>
      <c r="C4965" s="5" t="s">
        <v>849</v>
      </c>
      <c r="D4965" s="5" t="s">
        <v>3583</v>
      </c>
      <c r="E4965" s="5" t="s">
        <v>3584</v>
      </c>
      <c r="F4965" s="5" t="s">
        <v>853</v>
      </c>
      <c r="G4965" s="5" t="s">
        <v>3588</v>
      </c>
      <c r="H4965" s="51">
        <v>0</v>
      </c>
      <c r="I4965" s="22">
        <v>0</v>
      </c>
      <c r="J4965" s="22">
        <v>83.17</v>
      </c>
      <c r="K4965" s="22">
        <v>90.36</v>
      </c>
      <c r="L4965" s="47">
        <v>1000</v>
      </c>
      <c r="M4965" s="22">
        <v>0</v>
      </c>
      <c r="N4965" s="22">
        <v>0</v>
      </c>
    </row>
    <row r="4966" spans="1:14" x14ac:dyDescent="0.25">
      <c r="A4966" s="5" t="s">
        <v>7930</v>
      </c>
      <c r="B4966" s="5" t="s">
        <v>3590</v>
      </c>
      <c r="C4966" s="5" t="s">
        <v>849</v>
      </c>
      <c r="D4966" s="5" t="s">
        <v>3583</v>
      </c>
      <c r="E4966" s="5" t="s">
        <v>3584</v>
      </c>
      <c r="F4966" s="5" t="s">
        <v>853</v>
      </c>
      <c r="G4966" s="5" t="s">
        <v>3588</v>
      </c>
      <c r="H4966" s="51">
        <v>0</v>
      </c>
      <c r="I4966" s="22">
        <v>0</v>
      </c>
      <c r="J4966" s="22">
        <v>77.41</v>
      </c>
      <c r="K4966" s="22">
        <v>84.09</v>
      </c>
      <c r="L4966" s="47">
        <v>1000</v>
      </c>
      <c r="M4966" s="22">
        <v>0</v>
      </c>
      <c r="N4966" s="22">
        <v>0</v>
      </c>
    </row>
    <row r="4967" spans="1:14" x14ac:dyDescent="0.25">
      <c r="A4967" s="5" t="s">
        <v>7931</v>
      </c>
      <c r="B4967" s="5" t="s">
        <v>3590</v>
      </c>
      <c r="C4967" s="5" t="s">
        <v>849</v>
      </c>
      <c r="D4967" s="5" t="s">
        <v>3583</v>
      </c>
      <c r="E4967" s="5" t="s">
        <v>3584</v>
      </c>
      <c r="F4967" s="5" t="s">
        <v>853</v>
      </c>
      <c r="G4967" s="5" t="s">
        <v>3588</v>
      </c>
      <c r="H4967" s="51">
        <v>0</v>
      </c>
      <c r="I4967" s="22">
        <v>0</v>
      </c>
      <c r="J4967" s="22">
        <v>90.26</v>
      </c>
      <c r="K4967" s="22">
        <v>98.06</v>
      </c>
      <c r="L4967" s="47">
        <v>1000</v>
      </c>
      <c r="M4967" s="22">
        <v>0</v>
      </c>
      <c r="N4967" s="22">
        <v>0</v>
      </c>
    </row>
    <row r="4968" spans="1:14" x14ac:dyDescent="0.25">
      <c r="A4968" s="5" t="s">
        <v>7932</v>
      </c>
      <c r="B4968" s="5" t="s">
        <v>3590</v>
      </c>
      <c r="C4968" s="5" t="s">
        <v>849</v>
      </c>
      <c r="D4968" s="5" t="s">
        <v>3583</v>
      </c>
      <c r="E4968" s="5" t="s">
        <v>3584</v>
      </c>
      <c r="F4968" s="5" t="s">
        <v>853</v>
      </c>
      <c r="G4968" s="5" t="s">
        <v>3588</v>
      </c>
      <c r="H4968" s="51">
        <v>0</v>
      </c>
      <c r="I4968" s="22">
        <v>0</v>
      </c>
      <c r="J4968" s="22">
        <v>83.59</v>
      </c>
      <c r="K4968" s="22">
        <v>90.81</v>
      </c>
      <c r="L4968" s="47">
        <v>1000</v>
      </c>
      <c r="M4968" s="22">
        <v>0</v>
      </c>
      <c r="N4968" s="22">
        <v>0</v>
      </c>
    </row>
    <row r="4969" spans="1:14" x14ac:dyDescent="0.25">
      <c r="A4969" s="5" t="s">
        <v>7933</v>
      </c>
      <c r="B4969" s="5" t="s">
        <v>3590</v>
      </c>
      <c r="C4969" s="5" t="s">
        <v>849</v>
      </c>
      <c r="D4969" s="5" t="s">
        <v>3583</v>
      </c>
      <c r="E4969" s="5" t="s">
        <v>3584</v>
      </c>
      <c r="F4969" s="5" t="s">
        <v>853</v>
      </c>
      <c r="G4969" s="5" t="s">
        <v>3588</v>
      </c>
      <c r="H4969" s="51">
        <v>0</v>
      </c>
      <c r="I4969" s="22">
        <v>0</v>
      </c>
      <c r="J4969" s="22">
        <v>91.45</v>
      </c>
      <c r="K4969" s="22">
        <v>99.35</v>
      </c>
      <c r="L4969" s="47">
        <v>1000</v>
      </c>
      <c r="M4969" s="22">
        <v>0</v>
      </c>
      <c r="N4969" s="22">
        <v>0</v>
      </c>
    </row>
    <row r="4970" spans="1:14" x14ac:dyDescent="0.25">
      <c r="A4970" s="5" t="s">
        <v>7934</v>
      </c>
      <c r="B4970" s="5" t="s">
        <v>3590</v>
      </c>
      <c r="C4970" s="5" t="s">
        <v>849</v>
      </c>
      <c r="D4970" s="5" t="s">
        <v>3583</v>
      </c>
      <c r="E4970" s="5" t="s">
        <v>3584</v>
      </c>
      <c r="F4970" s="5" t="s">
        <v>853</v>
      </c>
      <c r="G4970" s="5" t="s">
        <v>3588</v>
      </c>
      <c r="H4970" s="51">
        <v>0</v>
      </c>
      <c r="I4970" s="22">
        <v>0</v>
      </c>
      <c r="J4970" s="22">
        <v>87.67</v>
      </c>
      <c r="K4970" s="22">
        <v>95.24</v>
      </c>
      <c r="L4970" s="47">
        <v>1000</v>
      </c>
      <c r="M4970" s="22">
        <v>0</v>
      </c>
      <c r="N4970" s="22">
        <v>0</v>
      </c>
    </row>
    <row r="4971" spans="1:14" x14ac:dyDescent="0.25">
      <c r="A4971" s="5" t="s">
        <v>7935</v>
      </c>
      <c r="B4971" s="5" t="s">
        <v>3590</v>
      </c>
      <c r="C4971" s="5" t="s">
        <v>849</v>
      </c>
      <c r="D4971" s="5" t="s">
        <v>3583</v>
      </c>
      <c r="E4971" s="5" t="s">
        <v>3584</v>
      </c>
      <c r="F4971" s="5" t="s">
        <v>853</v>
      </c>
      <c r="G4971" s="5" t="s">
        <v>3588</v>
      </c>
      <c r="H4971" s="51">
        <v>0</v>
      </c>
      <c r="I4971" s="22">
        <v>0</v>
      </c>
      <c r="J4971" s="22">
        <v>131.86000000000001</v>
      </c>
      <c r="K4971" s="22">
        <v>135.02000000000001</v>
      </c>
      <c r="L4971" s="47">
        <v>1000</v>
      </c>
      <c r="M4971" s="22">
        <v>0</v>
      </c>
      <c r="N4971" s="22">
        <v>0</v>
      </c>
    </row>
    <row r="4972" spans="1:14" x14ac:dyDescent="0.25">
      <c r="A4972" s="5" t="s">
        <v>7936</v>
      </c>
      <c r="B4972" s="5" t="s">
        <v>3590</v>
      </c>
      <c r="C4972" s="5" t="s">
        <v>849</v>
      </c>
      <c r="D4972" s="5" t="s">
        <v>3583</v>
      </c>
      <c r="E4972" s="5" t="s">
        <v>3584</v>
      </c>
      <c r="F4972" s="5" t="s">
        <v>853</v>
      </c>
      <c r="G4972" s="5" t="s">
        <v>3588</v>
      </c>
      <c r="H4972" s="51">
        <v>0</v>
      </c>
      <c r="I4972" s="22">
        <v>0</v>
      </c>
      <c r="J4972" s="22">
        <v>549.65</v>
      </c>
      <c r="K4972" s="22">
        <v>597.11</v>
      </c>
      <c r="L4972" s="47">
        <v>1000</v>
      </c>
      <c r="M4972" s="22">
        <v>0</v>
      </c>
      <c r="N4972" s="22">
        <v>0</v>
      </c>
    </row>
    <row r="4973" spans="1:14" x14ac:dyDescent="0.25">
      <c r="A4973" s="5" t="s">
        <v>7937</v>
      </c>
      <c r="B4973" s="5" t="s">
        <v>3590</v>
      </c>
      <c r="C4973" s="5" t="s">
        <v>849</v>
      </c>
      <c r="D4973" s="5" t="s">
        <v>3583</v>
      </c>
      <c r="E4973" s="5" t="s">
        <v>3584</v>
      </c>
      <c r="F4973" s="5" t="s">
        <v>853</v>
      </c>
      <c r="G4973" s="5" t="s">
        <v>3588</v>
      </c>
      <c r="H4973" s="51">
        <v>0</v>
      </c>
      <c r="I4973" s="22">
        <v>0</v>
      </c>
      <c r="J4973" s="22">
        <v>149.52000000000001</v>
      </c>
      <c r="K4973" s="22">
        <v>162.44</v>
      </c>
      <c r="L4973" s="47">
        <v>1000</v>
      </c>
      <c r="M4973" s="22">
        <v>0</v>
      </c>
      <c r="N4973" s="22">
        <v>0</v>
      </c>
    </row>
    <row r="4974" spans="1:14" x14ac:dyDescent="0.25">
      <c r="A4974" s="5" t="s">
        <v>7938</v>
      </c>
      <c r="B4974" s="5" t="s">
        <v>3590</v>
      </c>
      <c r="C4974" s="5" t="s">
        <v>849</v>
      </c>
      <c r="D4974" s="5" t="s">
        <v>3583</v>
      </c>
      <c r="E4974" s="5" t="s">
        <v>3584</v>
      </c>
      <c r="F4974" s="5" t="s">
        <v>853</v>
      </c>
      <c r="G4974" s="5" t="s">
        <v>3588</v>
      </c>
      <c r="H4974" s="51">
        <v>0</v>
      </c>
      <c r="I4974" s="22">
        <v>0</v>
      </c>
      <c r="J4974" s="22">
        <v>521.84</v>
      </c>
      <c r="K4974" s="22">
        <v>566.91999999999996</v>
      </c>
      <c r="L4974" s="47">
        <v>1000</v>
      </c>
      <c r="M4974" s="22">
        <v>0</v>
      </c>
      <c r="N4974" s="22">
        <v>0</v>
      </c>
    </row>
    <row r="4975" spans="1:14" x14ac:dyDescent="0.25">
      <c r="A4975" s="5" t="s">
        <v>7939</v>
      </c>
      <c r="B4975" s="5" t="s">
        <v>3590</v>
      </c>
      <c r="C4975" s="5" t="s">
        <v>849</v>
      </c>
      <c r="D4975" s="5" t="s">
        <v>3583</v>
      </c>
      <c r="E4975" s="5" t="s">
        <v>3584</v>
      </c>
      <c r="F4975" s="5" t="s">
        <v>853</v>
      </c>
      <c r="G4975" s="5" t="s">
        <v>3603</v>
      </c>
      <c r="H4975" s="51">
        <v>0</v>
      </c>
      <c r="I4975" s="22">
        <v>0</v>
      </c>
      <c r="J4975" s="22">
        <v>0</v>
      </c>
      <c r="K4975" s="22">
        <v>1120.5999999999999</v>
      </c>
      <c r="L4975" s="47">
        <v>1000</v>
      </c>
      <c r="M4975" s="22">
        <v>0</v>
      </c>
      <c r="N4975" s="22">
        <v>0</v>
      </c>
    </row>
    <row r="4976" spans="1:14" x14ac:dyDescent="0.25">
      <c r="A4976" s="5" t="s">
        <v>7940</v>
      </c>
      <c r="B4976" s="5" t="s">
        <v>3590</v>
      </c>
      <c r="C4976" s="5" t="s">
        <v>849</v>
      </c>
      <c r="D4976" s="5" t="s">
        <v>3583</v>
      </c>
      <c r="E4976" s="5" t="s">
        <v>3584</v>
      </c>
      <c r="F4976" s="5" t="s">
        <v>853</v>
      </c>
      <c r="G4976" s="5" t="s">
        <v>3603</v>
      </c>
      <c r="H4976" s="51">
        <v>0</v>
      </c>
      <c r="I4976" s="22">
        <v>0</v>
      </c>
      <c r="J4976" s="22">
        <v>0</v>
      </c>
      <c r="K4976" s="22">
        <v>1442.62</v>
      </c>
      <c r="L4976" s="47">
        <v>1000</v>
      </c>
      <c r="M4976" s="22">
        <v>0</v>
      </c>
      <c r="N4976" s="22">
        <v>0</v>
      </c>
    </row>
    <row r="4977" spans="1:14" x14ac:dyDescent="0.25">
      <c r="A4977" s="5" t="s">
        <v>7941</v>
      </c>
      <c r="B4977" s="5" t="s">
        <v>3590</v>
      </c>
      <c r="C4977" s="5" t="s">
        <v>849</v>
      </c>
      <c r="D4977" s="5" t="s">
        <v>3583</v>
      </c>
      <c r="E4977" s="5" t="s">
        <v>3584</v>
      </c>
      <c r="F4977" s="5" t="s">
        <v>853</v>
      </c>
      <c r="G4977" s="5" t="s">
        <v>3603</v>
      </c>
      <c r="H4977" s="51">
        <v>0</v>
      </c>
      <c r="I4977" s="22">
        <v>0</v>
      </c>
      <c r="J4977" s="22">
        <v>0</v>
      </c>
      <c r="K4977" s="22">
        <v>1553.36</v>
      </c>
      <c r="L4977" s="47">
        <v>1000</v>
      </c>
      <c r="M4977" s="22">
        <v>0</v>
      </c>
      <c r="N4977" s="22">
        <v>0</v>
      </c>
    </row>
    <row r="4978" spans="1:14" x14ac:dyDescent="0.25">
      <c r="A4978" s="5" t="s">
        <v>7942</v>
      </c>
      <c r="B4978" s="5" t="s">
        <v>3590</v>
      </c>
      <c r="C4978" s="5" t="s">
        <v>849</v>
      </c>
      <c r="D4978" s="5" t="s">
        <v>3583</v>
      </c>
      <c r="E4978" s="5" t="s">
        <v>3584</v>
      </c>
      <c r="F4978" s="5" t="s">
        <v>853</v>
      </c>
      <c r="G4978" s="5" t="s">
        <v>3603</v>
      </c>
      <c r="H4978" s="51">
        <v>0</v>
      </c>
      <c r="I4978" s="22">
        <v>0</v>
      </c>
      <c r="J4978" s="22">
        <v>0</v>
      </c>
      <c r="K4978" s="22">
        <v>1320.01</v>
      </c>
      <c r="L4978" s="47">
        <v>1000</v>
      </c>
      <c r="M4978" s="22">
        <v>0</v>
      </c>
      <c r="N4978" s="22">
        <v>0</v>
      </c>
    </row>
    <row r="4979" spans="1:14" x14ac:dyDescent="0.25">
      <c r="A4979" s="5" t="s">
        <v>7943</v>
      </c>
      <c r="B4979" s="5" t="s">
        <v>3590</v>
      </c>
      <c r="C4979" s="5" t="s">
        <v>849</v>
      </c>
      <c r="D4979" s="5" t="s">
        <v>3583</v>
      </c>
      <c r="E4979" s="5" t="s">
        <v>3584</v>
      </c>
      <c r="F4979" s="5" t="s">
        <v>853</v>
      </c>
      <c r="G4979" s="5" t="s">
        <v>3603</v>
      </c>
      <c r="H4979" s="51">
        <v>0</v>
      </c>
      <c r="I4979" s="22">
        <v>0</v>
      </c>
      <c r="J4979" s="22">
        <v>0</v>
      </c>
      <c r="K4979" s="22">
        <v>1448.44</v>
      </c>
      <c r="L4979" s="47">
        <v>1000</v>
      </c>
      <c r="M4979" s="22">
        <v>0</v>
      </c>
      <c r="N4979" s="22">
        <v>0</v>
      </c>
    </row>
    <row r="4980" spans="1:14" x14ac:dyDescent="0.25">
      <c r="A4980" s="5" t="s">
        <v>7944</v>
      </c>
      <c r="B4980" s="5" t="s">
        <v>3590</v>
      </c>
      <c r="C4980" s="5" t="s">
        <v>849</v>
      </c>
      <c r="D4980" s="5" t="s">
        <v>3583</v>
      </c>
      <c r="E4980" s="5" t="s">
        <v>3584</v>
      </c>
      <c r="F4980" s="5" t="s">
        <v>853</v>
      </c>
      <c r="G4980" s="5" t="s">
        <v>3588</v>
      </c>
      <c r="H4980" s="51">
        <v>0</v>
      </c>
      <c r="I4980" s="22">
        <v>0</v>
      </c>
      <c r="J4980" s="22">
        <v>91.81</v>
      </c>
      <c r="K4980" s="22">
        <v>99.74</v>
      </c>
      <c r="L4980" s="47">
        <v>1000</v>
      </c>
      <c r="M4980" s="22">
        <v>0</v>
      </c>
      <c r="N4980" s="22">
        <v>0</v>
      </c>
    </row>
    <row r="4981" spans="1:14" x14ac:dyDescent="0.25">
      <c r="A4981" s="5" t="s">
        <v>7945</v>
      </c>
      <c r="B4981" s="5" t="s">
        <v>3590</v>
      </c>
      <c r="C4981" s="5" t="s">
        <v>849</v>
      </c>
      <c r="D4981" s="5" t="s">
        <v>3583</v>
      </c>
      <c r="E4981" s="5" t="s">
        <v>3584</v>
      </c>
      <c r="F4981" s="5" t="s">
        <v>853</v>
      </c>
      <c r="G4981" s="5" t="s">
        <v>3588</v>
      </c>
      <c r="H4981" s="51">
        <v>0</v>
      </c>
      <c r="I4981" s="22">
        <v>0</v>
      </c>
      <c r="J4981" s="22">
        <v>85.55</v>
      </c>
      <c r="K4981" s="22">
        <v>90.23</v>
      </c>
      <c r="L4981" s="47">
        <v>1000</v>
      </c>
      <c r="M4981" s="22">
        <v>0</v>
      </c>
      <c r="N4981" s="22">
        <v>0</v>
      </c>
    </row>
    <row r="4982" spans="1:14" x14ac:dyDescent="0.25">
      <c r="A4982" s="5" t="s">
        <v>7946</v>
      </c>
      <c r="B4982" s="5" t="s">
        <v>3590</v>
      </c>
      <c r="C4982" s="5" t="s">
        <v>849</v>
      </c>
      <c r="D4982" s="5" t="s">
        <v>3583</v>
      </c>
      <c r="E4982" s="5" t="s">
        <v>3584</v>
      </c>
      <c r="F4982" s="5" t="s">
        <v>853</v>
      </c>
      <c r="G4982" s="5" t="s">
        <v>3588</v>
      </c>
      <c r="H4982" s="51">
        <v>0</v>
      </c>
      <c r="I4982" s="22">
        <v>0</v>
      </c>
      <c r="J4982" s="22">
        <v>76.16</v>
      </c>
      <c r="K4982" s="22">
        <v>82.73</v>
      </c>
      <c r="L4982" s="47">
        <v>1000</v>
      </c>
      <c r="M4982" s="22">
        <v>0</v>
      </c>
      <c r="N4982" s="22">
        <v>0</v>
      </c>
    </row>
    <row r="4983" spans="1:14" x14ac:dyDescent="0.25">
      <c r="A4983" s="5" t="s">
        <v>7947</v>
      </c>
      <c r="B4983" s="5" t="s">
        <v>3590</v>
      </c>
      <c r="C4983" s="5" t="s">
        <v>849</v>
      </c>
      <c r="D4983" s="5" t="s">
        <v>3583</v>
      </c>
      <c r="E4983" s="5" t="s">
        <v>3584</v>
      </c>
      <c r="F4983" s="5" t="s">
        <v>853</v>
      </c>
      <c r="G4983" s="5" t="s">
        <v>3588</v>
      </c>
      <c r="H4983" s="51">
        <v>0</v>
      </c>
      <c r="I4983" s="22">
        <v>0</v>
      </c>
      <c r="J4983" s="22">
        <v>97.49</v>
      </c>
      <c r="K4983" s="22">
        <v>105.9</v>
      </c>
      <c r="L4983" s="47">
        <v>1000</v>
      </c>
      <c r="M4983" s="22">
        <v>0</v>
      </c>
      <c r="N4983" s="22">
        <v>0</v>
      </c>
    </row>
    <row r="4984" spans="1:14" x14ac:dyDescent="0.25">
      <c r="A4984" s="5" t="s">
        <v>7948</v>
      </c>
      <c r="B4984" s="5" t="s">
        <v>3590</v>
      </c>
      <c r="C4984" s="5" t="s">
        <v>849</v>
      </c>
      <c r="D4984" s="5" t="s">
        <v>3583</v>
      </c>
      <c r="E4984" s="5" t="s">
        <v>3584</v>
      </c>
      <c r="F4984" s="5" t="s">
        <v>853</v>
      </c>
      <c r="G4984" s="5" t="s">
        <v>3588</v>
      </c>
      <c r="H4984" s="51">
        <v>0</v>
      </c>
      <c r="I4984" s="22">
        <v>0</v>
      </c>
      <c r="J4984" s="22">
        <v>94.94</v>
      </c>
      <c r="K4984" s="22">
        <v>103.14</v>
      </c>
      <c r="L4984" s="47">
        <v>1000</v>
      </c>
      <c r="M4984" s="22">
        <v>0</v>
      </c>
      <c r="N4984" s="22">
        <v>0</v>
      </c>
    </row>
    <row r="4985" spans="1:14" x14ac:dyDescent="0.25">
      <c r="A4985" s="5" t="s">
        <v>7949</v>
      </c>
      <c r="B4985" s="5" t="s">
        <v>3590</v>
      </c>
      <c r="C4985" s="5" t="s">
        <v>849</v>
      </c>
      <c r="D4985" s="5" t="s">
        <v>3583</v>
      </c>
      <c r="E4985" s="5" t="s">
        <v>3584</v>
      </c>
      <c r="F4985" s="5" t="s">
        <v>853</v>
      </c>
      <c r="G4985" s="5" t="s">
        <v>3588</v>
      </c>
      <c r="H4985" s="51">
        <v>0</v>
      </c>
      <c r="I4985" s="22">
        <v>0</v>
      </c>
      <c r="J4985" s="22">
        <v>87.68</v>
      </c>
      <c r="K4985" s="22">
        <v>92.48</v>
      </c>
      <c r="L4985" s="47">
        <v>1000</v>
      </c>
      <c r="M4985" s="22">
        <v>0</v>
      </c>
      <c r="N4985" s="22">
        <v>0</v>
      </c>
    </row>
    <row r="4986" spans="1:14" x14ac:dyDescent="0.25">
      <c r="A4986" s="5" t="s">
        <v>7950</v>
      </c>
      <c r="B4986" s="5" t="s">
        <v>3590</v>
      </c>
      <c r="C4986" s="5" t="s">
        <v>849</v>
      </c>
      <c r="D4986" s="5" t="s">
        <v>3583</v>
      </c>
      <c r="E4986" s="5" t="s">
        <v>3584</v>
      </c>
      <c r="F4986" s="5" t="s">
        <v>853</v>
      </c>
      <c r="G4986" s="5" t="s">
        <v>3588</v>
      </c>
      <c r="H4986" s="51">
        <v>0</v>
      </c>
      <c r="I4986" s="22">
        <v>0</v>
      </c>
      <c r="J4986" s="22">
        <v>86.51</v>
      </c>
      <c r="K4986" s="22">
        <v>91.25</v>
      </c>
      <c r="L4986" s="47">
        <v>1000</v>
      </c>
      <c r="M4986" s="22">
        <v>0</v>
      </c>
      <c r="N4986" s="22">
        <v>0</v>
      </c>
    </row>
    <row r="4987" spans="1:14" x14ac:dyDescent="0.25">
      <c r="A4987" s="5" t="s">
        <v>7951</v>
      </c>
      <c r="B4987" s="5" t="s">
        <v>3590</v>
      </c>
      <c r="C4987" s="5" t="s">
        <v>849</v>
      </c>
      <c r="D4987" s="5" t="s">
        <v>3583</v>
      </c>
      <c r="E4987" s="5" t="s">
        <v>3584</v>
      </c>
      <c r="F4987" s="5" t="s">
        <v>853</v>
      </c>
      <c r="G4987" s="5" t="s">
        <v>3588</v>
      </c>
      <c r="H4987" s="51">
        <v>0</v>
      </c>
      <c r="I4987" s="22">
        <v>0</v>
      </c>
      <c r="J4987" s="22">
        <v>85.14</v>
      </c>
      <c r="K4987" s="22">
        <v>89.79</v>
      </c>
      <c r="L4987" s="47">
        <v>1000</v>
      </c>
      <c r="M4987" s="22">
        <v>0</v>
      </c>
      <c r="N4987" s="22">
        <v>0</v>
      </c>
    </row>
    <row r="4988" spans="1:14" x14ac:dyDescent="0.25">
      <c r="A4988" s="5" t="s">
        <v>7952</v>
      </c>
      <c r="B4988" s="5" t="s">
        <v>3590</v>
      </c>
      <c r="C4988" s="5" t="s">
        <v>849</v>
      </c>
      <c r="D4988" s="5" t="s">
        <v>3583</v>
      </c>
      <c r="E4988" s="5" t="s">
        <v>3584</v>
      </c>
      <c r="F4988" s="5" t="s">
        <v>853</v>
      </c>
      <c r="G4988" s="5" t="s">
        <v>3603</v>
      </c>
      <c r="H4988" s="51">
        <v>0</v>
      </c>
      <c r="I4988" s="22">
        <v>0</v>
      </c>
      <c r="J4988" s="22">
        <v>0</v>
      </c>
      <c r="K4988" s="22">
        <v>824.92</v>
      </c>
      <c r="L4988" s="47">
        <v>1000</v>
      </c>
      <c r="M4988" s="22">
        <v>0</v>
      </c>
      <c r="N4988" s="22">
        <v>0</v>
      </c>
    </row>
    <row r="4989" spans="1:14" x14ac:dyDescent="0.25">
      <c r="A4989" s="5" t="s">
        <v>7953</v>
      </c>
      <c r="B4989" s="5" t="s">
        <v>3590</v>
      </c>
      <c r="C4989" s="5" t="s">
        <v>849</v>
      </c>
      <c r="D4989" s="5" t="s">
        <v>3583</v>
      </c>
      <c r="E4989" s="5" t="s">
        <v>3584</v>
      </c>
      <c r="F4989" s="5" t="s">
        <v>853</v>
      </c>
      <c r="G4989" s="5" t="s">
        <v>3588</v>
      </c>
      <c r="H4989" s="51">
        <v>0</v>
      </c>
      <c r="I4989" s="22">
        <v>0</v>
      </c>
      <c r="J4989" s="22">
        <v>92.93</v>
      </c>
      <c r="K4989" s="22">
        <v>95.16</v>
      </c>
      <c r="L4989" s="47">
        <v>1000</v>
      </c>
      <c r="M4989" s="22">
        <v>0</v>
      </c>
      <c r="N4989" s="22">
        <v>0</v>
      </c>
    </row>
    <row r="4990" spans="1:14" x14ac:dyDescent="0.25">
      <c r="A4990" s="5" t="s">
        <v>7954</v>
      </c>
      <c r="B4990" s="5" t="s">
        <v>3590</v>
      </c>
      <c r="C4990" s="5" t="s">
        <v>849</v>
      </c>
      <c r="D4990" s="5" t="s">
        <v>3583</v>
      </c>
      <c r="E4990" s="5" t="s">
        <v>3584</v>
      </c>
      <c r="F4990" s="5" t="s">
        <v>853</v>
      </c>
      <c r="G4990" s="5" t="s">
        <v>3588</v>
      </c>
      <c r="H4990" s="51">
        <v>0</v>
      </c>
      <c r="I4990" s="22">
        <v>0</v>
      </c>
      <c r="J4990" s="22">
        <v>92.37</v>
      </c>
      <c r="K4990" s="22">
        <v>94.59</v>
      </c>
      <c r="L4990" s="47">
        <v>1000</v>
      </c>
      <c r="M4990" s="22">
        <v>0</v>
      </c>
      <c r="N4990" s="22">
        <v>0</v>
      </c>
    </row>
    <row r="4991" spans="1:14" hidden="1" x14ac:dyDescent="0.25">
      <c r="A4991" s="5" t="s">
        <v>7955</v>
      </c>
      <c r="B4991" s="5" t="s">
        <v>3582</v>
      </c>
      <c r="C4991" s="5" t="s">
        <v>849</v>
      </c>
      <c r="D4991" s="5" t="s">
        <v>3583</v>
      </c>
      <c r="E4991" s="5" t="s">
        <v>3584</v>
      </c>
      <c r="F4991" s="5" t="s">
        <v>853</v>
      </c>
      <c r="G4991" s="5" t="s">
        <v>3588</v>
      </c>
      <c r="H4991" s="51">
        <v>0</v>
      </c>
      <c r="I4991" s="22">
        <v>0</v>
      </c>
      <c r="J4991" s="22">
        <v>0</v>
      </c>
      <c r="K4991" s="22">
        <v>247.05</v>
      </c>
      <c r="L4991" s="47">
        <v>1000</v>
      </c>
      <c r="M4991" s="22">
        <v>0</v>
      </c>
      <c r="N4991" s="22">
        <v>0</v>
      </c>
    </row>
    <row r="4992" spans="1:14" hidden="1" x14ac:dyDescent="0.25">
      <c r="A4992" s="5" t="s">
        <v>7955</v>
      </c>
      <c r="B4992" s="5" t="s">
        <v>3586</v>
      </c>
      <c r="C4992" s="5" t="s">
        <v>849</v>
      </c>
      <c r="D4992" s="5" t="s">
        <v>3583</v>
      </c>
      <c r="E4992" s="5" t="s">
        <v>3584</v>
      </c>
      <c r="F4992" s="5" t="s">
        <v>853</v>
      </c>
      <c r="G4992" s="5" t="s">
        <v>3588</v>
      </c>
      <c r="H4992" s="51">
        <v>0</v>
      </c>
      <c r="I4992" s="22">
        <v>0</v>
      </c>
      <c r="J4992" s="22">
        <v>240.28</v>
      </c>
      <c r="K4992" s="22">
        <v>255.59</v>
      </c>
      <c r="L4992" s="47">
        <v>1000</v>
      </c>
      <c r="M4992" s="22">
        <v>0</v>
      </c>
      <c r="N4992" s="22">
        <v>0</v>
      </c>
    </row>
    <row r="4993" spans="1:14" hidden="1" x14ac:dyDescent="0.25">
      <c r="A4993" s="5" t="s">
        <v>7956</v>
      </c>
      <c r="B4993" s="5" t="s">
        <v>3586</v>
      </c>
      <c r="C4993" s="5" t="s">
        <v>849</v>
      </c>
      <c r="D4993" s="5" t="s">
        <v>3583</v>
      </c>
      <c r="E4993" s="5" t="s">
        <v>3584</v>
      </c>
      <c r="F4993" s="5" t="s">
        <v>853</v>
      </c>
      <c r="G4993" s="5" t="s">
        <v>3603</v>
      </c>
      <c r="H4993" s="51">
        <v>0</v>
      </c>
      <c r="I4993" s="22">
        <v>0</v>
      </c>
      <c r="J4993" s="22">
        <v>0</v>
      </c>
      <c r="K4993" s="22">
        <v>1338.56</v>
      </c>
      <c r="L4993" s="47">
        <v>1000</v>
      </c>
      <c r="M4993" s="22">
        <v>0</v>
      </c>
      <c r="N4993" s="22">
        <v>0</v>
      </c>
    </row>
    <row r="4994" spans="1:14" hidden="1" x14ac:dyDescent="0.25">
      <c r="A4994" s="5" t="s">
        <v>7957</v>
      </c>
      <c r="B4994" s="5" t="s">
        <v>3586</v>
      </c>
      <c r="C4994" s="5" t="s">
        <v>849</v>
      </c>
      <c r="D4994" s="5" t="s">
        <v>3583</v>
      </c>
      <c r="E4994" s="5" t="s">
        <v>3584</v>
      </c>
      <c r="F4994" s="5" t="s">
        <v>853</v>
      </c>
      <c r="G4994" s="5" t="s">
        <v>3603</v>
      </c>
      <c r="H4994" s="51">
        <v>0</v>
      </c>
      <c r="I4994" s="22">
        <v>0</v>
      </c>
      <c r="J4994" s="22">
        <v>0</v>
      </c>
      <c r="K4994" s="22">
        <v>1176.92</v>
      </c>
      <c r="L4994" s="47">
        <v>1000</v>
      </c>
      <c r="M4994" s="22">
        <v>0</v>
      </c>
      <c r="N4994" s="22">
        <v>0</v>
      </c>
    </row>
    <row r="4995" spans="1:14" hidden="1" x14ac:dyDescent="0.25">
      <c r="A4995" s="5" t="s">
        <v>7958</v>
      </c>
      <c r="B4995" s="5" t="s">
        <v>3582</v>
      </c>
      <c r="C4995" s="5" t="s">
        <v>849</v>
      </c>
      <c r="D4995" s="5" t="s">
        <v>3583</v>
      </c>
      <c r="E4995" s="5" t="s">
        <v>3584</v>
      </c>
      <c r="F4995" s="5" t="s">
        <v>853</v>
      </c>
      <c r="G4995" s="5" t="s">
        <v>3603</v>
      </c>
      <c r="H4995" s="51">
        <v>0</v>
      </c>
      <c r="I4995" s="22">
        <v>0</v>
      </c>
      <c r="J4995" s="22">
        <v>0</v>
      </c>
      <c r="K4995" s="22">
        <v>10748</v>
      </c>
      <c r="L4995" s="47">
        <v>1000</v>
      </c>
      <c r="M4995" s="22">
        <v>0</v>
      </c>
      <c r="N4995" s="22">
        <v>0</v>
      </c>
    </row>
    <row r="4996" spans="1:14" hidden="1" x14ac:dyDescent="0.25">
      <c r="A4996" s="5" t="s">
        <v>7958</v>
      </c>
      <c r="B4996" s="5" t="s">
        <v>3586</v>
      </c>
      <c r="C4996" s="5" t="s">
        <v>849</v>
      </c>
      <c r="D4996" s="5" t="s">
        <v>3583</v>
      </c>
      <c r="E4996" s="5" t="s">
        <v>3584</v>
      </c>
      <c r="F4996" s="5" t="s">
        <v>853</v>
      </c>
      <c r="G4996" s="5" t="s">
        <v>3603</v>
      </c>
      <c r="H4996" s="51">
        <v>0</v>
      </c>
      <c r="I4996" s="22">
        <v>0</v>
      </c>
      <c r="J4996" s="22">
        <v>10590.72</v>
      </c>
      <c r="K4996" s="22">
        <v>11274.88</v>
      </c>
      <c r="L4996" s="47">
        <v>1000</v>
      </c>
      <c r="M4996" s="22">
        <v>0</v>
      </c>
      <c r="N4996" s="22">
        <v>0</v>
      </c>
    </row>
    <row r="4997" spans="1:14" hidden="1" x14ac:dyDescent="0.25">
      <c r="A4997" s="5" t="s">
        <v>7959</v>
      </c>
      <c r="B4997" s="5" t="s">
        <v>3582</v>
      </c>
      <c r="C4997" s="5" t="s">
        <v>849</v>
      </c>
      <c r="D4997" s="5" t="s">
        <v>3583</v>
      </c>
      <c r="E4997" s="5" t="s">
        <v>3584</v>
      </c>
      <c r="F4997" s="5" t="s">
        <v>853</v>
      </c>
      <c r="G4997" s="5" t="s">
        <v>3588</v>
      </c>
      <c r="H4997" s="51">
        <v>0</v>
      </c>
      <c r="I4997" s="22">
        <v>0</v>
      </c>
      <c r="J4997" s="22">
        <v>72.87</v>
      </c>
      <c r="K4997" s="22">
        <v>79.17</v>
      </c>
      <c r="L4997" s="47">
        <v>1000</v>
      </c>
      <c r="M4997" s="22">
        <v>0</v>
      </c>
      <c r="N4997" s="22">
        <v>0</v>
      </c>
    </row>
    <row r="4998" spans="1:14" hidden="1" x14ac:dyDescent="0.25">
      <c r="A4998" s="5" t="s">
        <v>7959</v>
      </c>
      <c r="B4998" s="5" t="s">
        <v>3586</v>
      </c>
      <c r="C4998" s="5" t="s">
        <v>849</v>
      </c>
      <c r="D4998" s="5" t="s">
        <v>3583</v>
      </c>
      <c r="E4998" s="5" t="s">
        <v>3584</v>
      </c>
      <c r="F4998" s="5" t="s">
        <v>853</v>
      </c>
      <c r="G4998" s="5" t="s">
        <v>3588</v>
      </c>
      <c r="H4998" s="51">
        <v>0</v>
      </c>
      <c r="I4998" s="22">
        <v>0</v>
      </c>
      <c r="J4998" s="22">
        <v>93.69</v>
      </c>
      <c r="K4998" s="22">
        <v>101.79</v>
      </c>
      <c r="L4998" s="47">
        <v>1000</v>
      </c>
      <c r="M4998" s="22">
        <v>0</v>
      </c>
      <c r="N4998" s="22">
        <v>0</v>
      </c>
    </row>
    <row r="4999" spans="1:14" hidden="1" x14ac:dyDescent="0.25">
      <c r="A4999" s="5" t="s">
        <v>7960</v>
      </c>
      <c r="B4999" s="5" t="s">
        <v>3582</v>
      </c>
      <c r="C4999" s="5" t="s">
        <v>849</v>
      </c>
      <c r="D4999" s="5" t="s">
        <v>3583</v>
      </c>
      <c r="E4999" s="5" t="s">
        <v>3584</v>
      </c>
      <c r="F4999" s="5" t="s">
        <v>853</v>
      </c>
      <c r="G4999" s="5" t="s">
        <v>3588</v>
      </c>
      <c r="H4999" s="51">
        <v>0</v>
      </c>
      <c r="I4999" s="22">
        <v>0</v>
      </c>
      <c r="J4999" s="22">
        <v>72.87</v>
      </c>
      <c r="K4999" s="22">
        <v>79.17</v>
      </c>
      <c r="L4999" s="47">
        <v>1000</v>
      </c>
      <c r="M4999" s="22">
        <v>0</v>
      </c>
      <c r="N4999" s="22">
        <v>0</v>
      </c>
    </row>
    <row r="5000" spans="1:14" hidden="1" x14ac:dyDescent="0.25">
      <c r="A5000" s="5" t="s">
        <v>7960</v>
      </c>
      <c r="B5000" s="5" t="s">
        <v>3586</v>
      </c>
      <c r="C5000" s="5" t="s">
        <v>849</v>
      </c>
      <c r="D5000" s="5" t="s">
        <v>3583</v>
      </c>
      <c r="E5000" s="5" t="s">
        <v>3584</v>
      </c>
      <c r="F5000" s="5" t="s">
        <v>853</v>
      </c>
      <c r="G5000" s="5" t="s">
        <v>3588</v>
      </c>
      <c r="H5000" s="51">
        <v>0</v>
      </c>
      <c r="I5000" s="22">
        <v>0</v>
      </c>
      <c r="J5000" s="22">
        <v>0</v>
      </c>
      <c r="K5000" s="22">
        <v>80.56</v>
      </c>
      <c r="L5000" s="47">
        <v>1000</v>
      </c>
      <c r="M5000" s="22">
        <v>0</v>
      </c>
      <c r="N5000" s="22">
        <v>0</v>
      </c>
    </row>
    <row r="5001" spans="1:14" hidden="1" x14ac:dyDescent="0.25">
      <c r="A5001" s="5" t="s">
        <v>7961</v>
      </c>
      <c r="B5001" s="5" t="s">
        <v>3586</v>
      </c>
      <c r="C5001" s="5" t="s">
        <v>849</v>
      </c>
      <c r="D5001" s="5" t="s">
        <v>3583</v>
      </c>
      <c r="E5001" s="5" t="s">
        <v>3584</v>
      </c>
      <c r="F5001" s="5" t="s">
        <v>853</v>
      </c>
      <c r="G5001" s="5" t="s">
        <v>3603</v>
      </c>
      <c r="H5001" s="51">
        <v>0</v>
      </c>
      <c r="I5001" s="22">
        <v>0</v>
      </c>
      <c r="J5001" s="22">
        <v>0</v>
      </c>
      <c r="K5001" s="22">
        <v>482.44</v>
      </c>
      <c r="L5001" s="47">
        <v>1000</v>
      </c>
      <c r="M5001" s="22">
        <v>0</v>
      </c>
      <c r="N5001" s="22">
        <v>0</v>
      </c>
    </row>
    <row r="5002" spans="1:14" x14ac:dyDescent="0.25">
      <c r="A5002" s="5" t="s">
        <v>7962</v>
      </c>
      <c r="B5002" s="5" t="s">
        <v>3590</v>
      </c>
      <c r="C5002" s="5" t="s">
        <v>849</v>
      </c>
      <c r="D5002" s="5" t="s">
        <v>3583</v>
      </c>
      <c r="E5002" s="5" t="s">
        <v>3584</v>
      </c>
      <c r="F5002" s="5" t="s">
        <v>853</v>
      </c>
      <c r="G5002" s="5" t="s">
        <v>3603</v>
      </c>
      <c r="H5002" s="51">
        <v>0</v>
      </c>
      <c r="I5002" s="22">
        <v>0</v>
      </c>
      <c r="J5002" s="22">
        <v>0</v>
      </c>
      <c r="K5002" s="22">
        <v>1759.9</v>
      </c>
      <c r="L5002" s="47">
        <v>1000</v>
      </c>
      <c r="M5002" s="22">
        <v>0</v>
      </c>
      <c r="N5002" s="22">
        <v>0</v>
      </c>
    </row>
    <row r="5003" spans="1:14" x14ac:dyDescent="0.25">
      <c r="A5003" s="5" t="s">
        <v>7963</v>
      </c>
      <c r="B5003" s="5" t="s">
        <v>3590</v>
      </c>
      <c r="C5003" s="5" t="s">
        <v>849</v>
      </c>
      <c r="D5003" s="5" t="s">
        <v>3583</v>
      </c>
      <c r="E5003" s="5" t="s">
        <v>3584</v>
      </c>
      <c r="F5003" s="5" t="s">
        <v>853</v>
      </c>
      <c r="G5003" s="5" t="s">
        <v>3603</v>
      </c>
      <c r="H5003" s="51">
        <v>0</v>
      </c>
      <c r="I5003" s="22">
        <v>0</v>
      </c>
      <c r="J5003" s="22">
        <v>0</v>
      </c>
      <c r="K5003" s="22">
        <v>1797.34</v>
      </c>
      <c r="L5003" s="47">
        <v>1000</v>
      </c>
      <c r="M5003" s="22">
        <v>0</v>
      </c>
      <c r="N5003" s="22">
        <v>0</v>
      </c>
    </row>
    <row r="5004" spans="1:14" x14ac:dyDescent="0.25">
      <c r="A5004" s="5" t="s">
        <v>7964</v>
      </c>
      <c r="B5004" s="5" t="s">
        <v>3590</v>
      </c>
      <c r="C5004" s="5" t="s">
        <v>849</v>
      </c>
      <c r="D5004" s="5" t="s">
        <v>3583</v>
      </c>
      <c r="E5004" s="5" t="s">
        <v>3584</v>
      </c>
      <c r="F5004" s="5" t="s">
        <v>853</v>
      </c>
      <c r="G5004" s="5" t="s">
        <v>3603</v>
      </c>
      <c r="H5004" s="51">
        <v>0</v>
      </c>
      <c r="I5004" s="22">
        <v>0</v>
      </c>
      <c r="J5004" s="22">
        <v>0</v>
      </c>
      <c r="K5004" s="22">
        <v>1915.3</v>
      </c>
      <c r="L5004" s="47">
        <v>1000</v>
      </c>
      <c r="M5004" s="22">
        <v>0</v>
      </c>
      <c r="N5004" s="22">
        <v>0</v>
      </c>
    </row>
    <row r="5005" spans="1:14" x14ac:dyDescent="0.25">
      <c r="A5005" s="5" t="s">
        <v>7965</v>
      </c>
      <c r="B5005" s="5" t="s">
        <v>3590</v>
      </c>
      <c r="C5005" s="5" t="s">
        <v>849</v>
      </c>
      <c r="D5005" s="5" t="s">
        <v>3583</v>
      </c>
      <c r="E5005" s="5" t="s">
        <v>3584</v>
      </c>
      <c r="F5005" s="5" t="s">
        <v>853</v>
      </c>
      <c r="G5005" s="5" t="s">
        <v>3603</v>
      </c>
      <c r="H5005" s="51">
        <v>0</v>
      </c>
      <c r="I5005" s="22">
        <v>0</v>
      </c>
      <c r="J5005" s="22">
        <v>0</v>
      </c>
      <c r="K5005" s="22">
        <v>1318.34</v>
      </c>
      <c r="L5005" s="47">
        <v>1000</v>
      </c>
      <c r="M5005" s="22">
        <v>0</v>
      </c>
      <c r="N5005" s="22">
        <v>0</v>
      </c>
    </row>
    <row r="5006" spans="1:14" x14ac:dyDescent="0.25">
      <c r="A5006" s="5" t="s">
        <v>7966</v>
      </c>
      <c r="B5006" s="5" t="s">
        <v>3590</v>
      </c>
      <c r="C5006" s="5" t="s">
        <v>849</v>
      </c>
      <c r="D5006" s="5" t="s">
        <v>3583</v>
      </c>
      <c r="E5006" s="5" t="s">
        <v>3584</v>
      </c>
      <c r="F5006" s="5" t="s">
        <v>853</v>
      </c>
      <c r="G5006" s="5" t="s">
        <v>3603</v>
      </c>
      <c r="H5006" s="51">
        <v>0</v>
      </c>
      <c r="I5006" s="22">
        <v>0</v>
      </c>
      <c r="J5006" s="22">
        <v>0</v>
      </c>
      <c r="K5006" s="22">
        <v>1355.77</v>
      </c>
      <c r="L5006" s="47">
        <v>1000</v>
      </c>
      <c r="M5006" s="22">
        <v>0</v>
      </c>
      <c r="N5006" s="22">
        <v>0</v>
      </c>
    </row>
    <row r="5007" spans="1:14" x14ac:dyDescent="0.25">
      <c r="A5007" s="5" t="s">
        <v>7967</v>
      </c>
      <c r="B5007" s="5" t="s">
        <v>3590</v>
      </c>
      <c r="C5007" s="5" t="s">
        <v>849</v>
      </c>
      <c r="D5007" s="5" t="s">
        <v>3583</v>
      </c>
      <c r="E5007" s="5" t="s">
        <v>3584</v>
      </c>
      <c r="F5007" s="5" t="s">
        <v>853</v>
      </c>
      <c r="G5007" s="5" t="s">
        <v>3588</v>
      </c>
      <c r="H5007" s="51">
        <v>0</v>
      </c>
      <c r="I5007" s="22">
        <v>0</v>
      </c>
      <c r="J5007" s="22">
        <v>91.28</v>
      </c>
      <c r="K5007" s="22">
        <v>93.47</v>
      </c>
      <c r="L5007" s="47">
        <v>1000</v>
      </c>
      <c r="M5007" s="22">
        <v>0</v>
      </c>
      <c r="N5007" s="22">
        <v>0</v>
      </c>
    </row>
    <row r="5008" spans="1:14" x14ac:dyDescent="0.25">
      <c r="A5008" s="5" t="s">
        <v>7968</v>
      </c>
      <c r="B5008" s="5" t="s">
        <v>3590</v>
      </c>
      <c r="C5008" s="5" t="s">
        <v>849</v>
      </c>
      <c r="D5008" s="5" t="s">
        <v>3583</v>
      </c>
      <c r="E5008" s="5" t="s">
        <v>3584</v>
      </c>
      <c r="F5008" s="5" t="s">
        <v>853</v>
      </c>
      <c r="G5008" s="5" t="s">
        <v>3588</v>
      </c>
      <c r="H5008" s="51">
        <v>0</v>
      </c>
      <c r="I5008" s="22">
        <v>0</v>
      </c>
      <c r="J5008" s="22">
        <v>93.76</v>
      </c>
      <c r="K5008" s="22">
        <v>96.01</v>
      </c>
      <c r="L5008" s="47">
        <v>1000</v>
      </c>
      <c r="M5008" s="22">
        <v>0</v>
      </c>
      <c r="N5008" s="22">
        <v>0</v>
      </c>
    </row>
    <row r="5009" spans="1:14" x14ac:dyDescent="0.25">
      <c r="A5009" s="5" t="s">
        <v>7969</v>
      </c>
      <c r="B5009" s="5" t="s">
        <v>3590</v>
      </c>
      <c r="C5009" s="5" t="s">
        <v>849</v>
      </c>
      <c r="D5009" s="5" t="s">
        <v>3583</v>
      </c>
      <c r="E5009" s="5" t="s">
        <v>3584</v>
      </c>
      <c r="F5009" s="5" t="s">
        <v>853</v>
      </c>
      <c r="G5009" s="5" t="s">
        <v>3588</v>
      </c>
      <c r="H5009" s="51">
        <v>0</v>
      </c>
      <c r="I5009" s="22">
        <v>0</v>
      </c>
      <c r="J5009" s="22">
        <v>90.53</v>
      </c>
      <c r="K5009" s="22">
        <v>92.7</v>
      </c>
      <c r="L5009" s="47">
        <v>1000</v>
      </c>
      <c r="M5009" s="22">
        <v>0</v>
      </c>
      <c r="N5009" s="22">
        <v>0</v>
      </c>
    </row>
    <row r="5010" spans="1:14" x14ac:dyDescent="0.25">
      <c r="A5010" s="5" t="s">
        <v>7970</v>
      </c>
      <c r="B5010" s="5" t="s">
        <v>3590</v>
      </c>
      <c r="C5010" s="5" t="s">
        <v>849</v>
      </c>
      <c r="D5010" s="5" t="s">
        <v>3583</v>
      </c>
      <c r="E5010" s="5" t="s">
        <v>3584</v>
      </c>
      <c r="F5010" s="5" t="s">
        <v>853</v>
      </c>
      <c r="G5010" s="5" t="s">
        <v>3588</v>
      </c>
      <c r="H5010" s="51">
        <v>0</v>
      </c>
      <c r="I5010" s="22">
        <v>0</v>
      </c>
      <c r="J5010" s="22">
        <v>93.99</v>
      </c>
      <c r="K5010" s="22">
        <v>96.25</v>
      </c>
      <c r="L5010" s="47">
        <v>1000</v>
      </c>
      <c r="M5010" s="22">
        <v>0</v>
      </c>
      <c r="N5010" s="22">
        <v>0</v>
      </c>
    </row>
    <row r="5011" spans="1:14" x14ac:dyDescent="0.25">
      <c r="A5011" s="5" t="s">
        <v>7971</v>
      </c>
      <c r="B5011" s="5" t="s">
        <v>3590</v>
      </c>
      <c r="C5011" s="5" t="s">
        <v>849</v>
      </c>
      <c r="D5011" s="5" t="s">
        <v>3583</v>
      </c>
      <c r="E5011" s="5" t="s">
        <v>3584</v>
      </c>
      <c r="F5011" s="5" t="s">
        <v>853</v>
      </c>
      <c r="G5011" s="5" t="s">
        <v>3588</v>
      </c>
      <c r="H5011" s="51">
        <v>0</v>
      </c>
      <c r="I5011" s="22">
        <v>0</v>
      </c>
      <c r="J5011" s="22">
        <v>90.57</v>
      </c>
      <c r="K5011" s="22">
        <v>92.74</v>
      </c>
      <c r="L5011" s="47">
        <v>1000</v>
      </c>
      <c r="M5011" s="22">
        <v>0</v>
      </c>
      <c r="N5011" s="22">
        <v>0</v>
      </c>
    </row>
    <row r="5012" spans="1:14" x14ac:dyDescent="0.25">
      <c r="A5012" s="5" t="s">
        <v>7972</v>
      </c>
      <c r="B5012" s="5" t="s">
        <v>3590</v>
      </c>
      <c r="C5012" s="5" t="s">
        <v>849</v>
      </c>
      <c r="D5012" s="5" t="s">
        <v>3583</v>
      </c>
      <c r="E5012" s="5" t="s">
        <v>3584</v>
      </c>
      <c r="F5012" s="5" t="s">
        <v>853</v>
      </c>
      <c r="G5012" s="5" t="s">
        <v>3588</v>
      </c>
      <c r="H5012" s="51">
        <v>0</v>
      </c>
      <c r="I5012" s="22">
        <v>0</v>
      </c>
      <c r="J5012" s="22">
        <v>90.43</v>
      </c>
      <c r="K5012" s="22">
        <v>92.6</v>
      </c>
      <c r="L5012" s="47">
        <v>1000</v>
      </c>
      <c r="M5012" s="22">
        <v>0</v>
      </c>
      <c r="N5012" s="22">
        <v>0</v>
      </c>
    </row>
    <row r="5013" spans="1:14" x14ac:dyDescent="0.25">
      <c r="A5013" s="5" t="s">
        <v>7973</v>
      </c>
      <c r="B5013" s="5" t="s">
        <v>3590</v>
      </c>
      <c r="C5013" s="5" t="s">
        <v>849</v>
      </c>
      <c r="D5013" s="5" t="s">
        <v>3583</v>
      </c>
      <c r="E5013" s="5" t="s">
        <v>3584</v>
      </c>
      <c r="F5013" s="5" t="s">
        <v>853</v>
      </c>
      <c r="G5013" s="5" t="s">
        <v>3588</v>
      </c>
      <c r="H5013" s="51">
        <v>0</v>
      </c>
      <c r="I5013" s="22">
        <v>0</v>
      </c>
      <c r="J5013" s="22">
        <v>90.15</v>
      </c>
      <c r="K5013" s="22">
        <v>92.31</v>
      </c>
      <c r="L5013" s="47">
        <v>1000</v>
      </c>
      <c r="M5013" s="22">
        <v>0</v>
      </c>
      <c r="N5013" s="22">
        <v>0</v>
      </c>
    </row>
    <row r="5014" spans="1:14" x14ac:dyDescent="0.25">
      <c r="A5014" s="5" t="s">
        <v>7974</v>
      </c>
      <c r="B5014" s="5" t="s">
        <v>3590</v>
      </c>
      <c r="C5014" s="5" t="s">
        <v>849</v>
      </c>
      <c r="D5014" s="5" t="s">
        <v>3583</v>
      </c>
      <c r="E5014" s="5" t="s">
        <v>3584</v>
      </c>
      <c r="F5014" s="5" t="s">
        <v>853</v>
      </c>
      <c r="G5014" s="5" t="s">
        <v>3588</v>
      </c>
      <c r="H5014" s="51">
        <v>0</v>
      </c>
      <c r="I5014" s="22">
        <v>0</v>
      </c>
      <c r="J5014" s="22">
        <v>90.01</v>
      </c>
      <c r="K5014" s="22">
        <v>92.17</v>
      </c>
      <c r="L5014" s="47">
        <v>1000</v>
      </c>
      <c r="M5014" s="22">
        <v>0</v>
      </c>
      <c r="N5014" s="22">
        <v>0</v>
      </c>
    </row>
    <row r="5015" spans="1:14" x14ac:dyDescent="0.25">
      <c r="A5015" s="5" t="s">
        <v>7975</v>
      </c>
      <c r="B5015" s="5" t="s">
        <v>3590</v>
      </c>
      <c r="C5015" s="5" t="s">
        <v>849</v>
      </c>
      <c r="D5015" s="5" t="s">
        <v>3583</v>
      </c>
      <c r="E5015" s="5" t="s">
        <v>3584</v>
      </c>
      <c r="F5015" s="5" t="s">
        <v>853</v>
      </c>
      <c r="G5015" s="5" t="s">
        <v>3588</v>
      </c>
      <c r="H5015" s="51">
        <v>0</v>
      </c>
      <c r="I5015" s="22">
        <v>0</v>
      </c>
      <c r="J5015" s="22">
        <v>91.94</v>
      </c>
      <c r="K5015" s="22">
        <v>94.15</v>
      </c>
      <c r="L5015" s="47">
        <v>1000</v>
      </c>
      <c r="M5015" s="22">
        <v>0</v>
      </c>
      <c r="N5015" s="22">
        <v>0</v>
      </c>
    </row>
    <row r="5016" spans="1:14" x14ac:dyDescent="0.25">
      <c r="A5016" s="5" t="s">
        <v>7976</v>
      </c>
      <c r="B5016" s="5" t="s">
        <v>3590</v>
      </c>
      <c r="C5016" s="5" t="s">
        <v>849</v>
      </c>
      <c r="D5016" s="5" t="s">
        <v>3583</v>
      </c>
      <c r="E5016" s="5" t="s">
        <v>3584</v>
      </c>
      <c r="F5016" s="5" t="s">
        <v>853</v>
      </c>
      <c r="G5016" s="5" t="s">
        <v>3588</v>
      </c>
      <c r="H5016" s="51">
        <v>0</v>
      </c>
      <c r="I5016" s="22">
        <v>0</v>
      </c>
      <c r="J5016" s="22">
        <v>91.2</v>
      </c>
      <c r="K5016" s="22">
        <v>93.39</v>
      </c>
      <c r="L5016" s="47">
        <v>1000</v>
      </c>
      <c r="M5016" s="22">
        <v>0</v>
      </c>
      <c r="N5016" s="22">
        <v>0</v>
      </c>
    </row>
    <row r="5017" spans="1:14" hidden="1" x14ac:dyDescent="0.25">
      <c r="A5017" s="5" t="s">
        <v>7977</v>
      </c>
      <c r="B5017" s="5" t="s">
        <v>3582</v>
      </c>
      <c r="C5017" s="5" t="s">
        <v>849</v>
      </c>
      <c r="D5017" s="5" t="s">
        <v>3583</v>
      </c>
      <c r="E5017" s="5" t="s">
        <v>3584</v>
      </c>
      <c r="F5017" s="5" t="s">
        <v>853</v>
      </c>
      <c r="G5017" s="5" t="s">
        <v>3603</v>
      </c>
      <c r="H5017" s="51">
        <v>0</v>
      </c>
      <c r="I5017" s="22">
        <v>0</v>
      </c>
      <c r="J5017" s="22">
        <v>0</v>
      </c>
      <c r="K5017" s="22">
        <v>1385.68</v>
      </c>
      <c r="L5017" s="47">
        <v>1000</v>
      </c>
      <c r="M5017" s="22">
        <v>0</v>
      </c>
      <c r="N5017" s="22">
        <v>0</v>
      </c>
    </row>
    <row r="5018" spans="1:14" hidden="1" x14ac:dyDescent="0.25">
      <c r="A5018" s="5" t="s">
        <v>7977</v>
      </c>
      <c r="B5018" s="5" t="s">
        <v>3586</v>
      </c>
      <c r="C5018" s="5" t="s">
        <v>849</v>
      </c>
      <c r="D5018" s="5" t="s">
        <v>3583</v>
      </c>
      <c r="E5018" s="5" t="s">
        <v>3584</v>
      </c>
      <c r="F5018" s="5" t="s">
        <v>853</v>
      </c>
      <c r="G5018" s="5" t="s">
        <v>3603</v>
      </c>
      <c r="H5018" s="51">
        <v>0</v>
      </c>
      <c r="I5018" s="22">
        <v>0</v>
      </c>
      <c r="J5018" s="22">
        <v>0</v>
      </c>
      <c r="K5018" s="22">
        <v>1341.25</v>
      </c>
      <c r="L5018" s="47">
        <v>1000</v>
      </c>
      <c r="M5018" s="22">
        <v>0</v>
      </c>
      <c r="N5018" s="22">
        <v>0</v>
      </c>
    </row>
    <row r="5019" spans="1:14" hidden="1" x14ac:dyDescent="0.25">
      <c r="A5019" s="5" t="s">
        <v>7978</v>
      </c>
      <c r="B5019" s="5" t="s">
        <v>3582</v>
      </c>
      <c r="C5019" s="5" t="s">
        <v>849</v>
      </c>
      <c r="D5019" s="5" t="s">
        <v>3583</v>
      </c>
      <c r="E5019" s="5" t="s">
        <v>3584</v>
      </c>
      <c r="F5019" s="5" t="s">
        <v>853</v>
      </c>
      <c r="G5019" s="5" t="s">
        <v>3603</v>
      </c>
      <c r="H5019" s="51">
        <v>0</v>
      </c>
      <c r="I5019" s="22">
        <v>0</v>
      </c>
      <c r="J5019" s="22">
        <v>0</v>
      </c>
      <c r="K5019" s="22">
        <v>1385.68</v>
      </c>
      <c r="L5019" s="47">
        <v>1000</v>
      </c>
      <c r="M5019" s="22">
        <v>0</v>
      </c>
      <c r="N5019" s="22">
        <v>0</v>
      </c>
    </row>
    <row r="5020" spans="1:14" hidden="1" x14ac:dyDescent="0.25">
      <c r="A5020" s="5" t="s">
        <v>7978</v>
      </c>
      <c r="B5020" s="5" t="s">
        <v>3586</v>
      </c>
      <c r="C5020" s="5" t="s">
        <v>849</v>
      </c>
      <c r="D5020" s="5" t="s">
        <v>3583</v>
      </c>
      <c r="E5020" s="5" t="s">
        <v>3584</v>
      </c>
      <c r="F5020" s="5" t="s">
        <v>853</v>
      </c>
      <c r="G5020" s="5" t="s">
        <v>3603</v>
      </c>
      <c r="H5020" s="51">
        <v>0</v>
      </c>
      <c r="I5020" s="22">
        <v>0</v>
      </c>
      <c r="J5020" s="22">
        <v>0</v>
      </c>
      <c r="K5020" s="22">
        <v>1362.91</v>
      </c>
      <c r="L5020" s="47">
        <v>1000</v>
      </c>
      <c r="M5020" s="22">
        <v>0</v>
      </c>
      <c r="N5020" s="22">
        <v>0</v>
      </c>
    </row>
    <row r="5021" spans="1:14" x14ac:dyDescent="0.25">
      <c r="A5021" s="5" t="s">
        <v>7979</v>
      </c>
      <c r="B5021" s="5" t="s">
        <v>3590</v>
      </c>
      <c r="C5021" s="5" t="s">
        <v>849</v>
      </c>
      <c r="D5021" s="5" t="s">
        <v>3583</v>
      </c>
      <c r="E5021" s="5" t="s">
        <v>3584</v>
      </c>
      <c r="F5021" s="5" t="s">
        <v>853</v>
      </c>
      <c r="G5021" s="5" t="s">
        <v>3585</v>
      </c>
      <c r="H5021" s="51">
        <v>0</v>
      </c>
      <c r="I5021" s="22">
        <v>0</v>
      </c>
      <c r="J5021" s="22">
        <v>148113.79</v>
      </c>
      <c r="K5021" s="22">
        <v>156218.57</v>
      </c>
      <c r="L5021" s="47">
        <v>1000</v>
      </c>
      <c r="M5021" s="22">
        <v>0</v>
      </c>
      <c r="N5021" s="22">
        <v>0</v>
      </c>
    </row>
    <row r="5022" spans="1:14" x14ac:dyDescent="0.25">
      <c r="A5022" s="5" t="s">
        <v>7980</v>
      </c>
      <c r="B5022" s="5" t="s">
        <v>3590</v>
      </c>
      <c r="C5022" s="5" t="s">
        <v>849</v>
      </c>
      <c r="D5022" s="5" t="s">
        <v>3583</v>
      </c>
      <c r="E5022" s="5" t="s">
        <v>3584</v>
      </c>
      <c r="F5022" s="5" t="s">
        <v>853</v>
      </c>
      <c r="G5022" s="5" t="s">
        <v>3585</v>
      </c>
      <c r="H5022" s="51">
        <v>0</v>
      </c>
      <c r="I5022" s="22">
        <v>0</v>
      </c>
      <c r="J5022" s="22">
        <v>19465.490000000002</v>
      </c>
      <c r="K5022" s="22">
        <v>20530.64</v>
      </c>
      <c r="L5022" s="47">
        <v>1000</v>
      </c>
      <c r="M5022" s="22">
        <v>0</v>
      </c>
      <c r="N5022" s="22">
        <v>0</v>
      </c>
    </row>
    <row r="5023" spans="1:14" x14ac:dyDescent="0.25">
      <c r="A5023" s="5" t="s">
        <v>7981</v>
      </c>
      <c r="B5023" s="5" t="s">
        <v>3590</v>
      </c>
      <c r="C5023" s="5" t="s">
        <v>849</v>
      </c>
      <c r="D5023" s="5" t="s">
        <v>3583</v>
      </c>
      <c r="E5023" s="5" t="s">
        <v>3584</v>
      </c>
      <c r="F5023" s="5" t="s">
        <v>853</v>
      </c>
      <c r="G5023" s="5" t="s">
        <v>3603</v>
      </c>
      <c r="H5023" s="51">
        <v>0</v>
      </c>
      <c r="I5023" s="22">
        <v>0</v>
      </c>
      <c r="J5023" s="22">
        <v>0</v>
      </c>
      <c r="K5023" s="22">
        <v>924.7</v>
      </c>
      <c r="L5023" s="47">
        <v>1000</v>
      </c>
      <c r="M5023" s="22">
        <v>0</v>
      </c>
      <c r="N5023" s="22">
        <v>0</v>
      </c>
    </row>
    <row r="5024" spans="1:14" x14ac:dyDescent="0.25">
      <c r="A5024" s="5" t="s">
        <v>7982</v>
      </c>
      <c r="B5024" s="5" t="s">
        <v>3590</v>
      </c>
      <c r="C5024" s="5" t="s">
        <v>849</v>
      </c>
      <c r="D5024" s="5" t="s">
        <v>3583</v>
      </c>
      <c r="E5024" s="5" t="s">
        <v>3584</v>
      </c>
      <c r="F5024" s="5" t="s">
        <v>853</v>
      </c>
      <c r="G5024" s="5" t="s">
        <v>3588</v>
      </c>
      <c r="H5024" s="51">
        <v>0</v>
      </c>
      <c r="I5024" s="22">
        <v>0</v>
      </c>
      <c r="J5024" s="22">
        <v>482.03</v>
      </c>
      <c r="K5024" s="22">
        <v>523.65</v>
      </c>
      <c r="L5024" s="47">
        <v>1000</v>
      </c>
      <c r="M5024" s="22">
        <v>0</v>
      </c>
      <c r="N5024" s="22">
        <v>0</v>
      </c>
    </row>
    <row r="5025" spans="1:14" x14ac:dyDescent="0.25">
      <c r="A5025" s="5" t="s">
        <v>7983</v>
      </c>
      <c r="B5025" s="5" t="s">
        <v>3590</v>
      </c>
      <c r="C5025" s="5" t="s">
        <v>849</v>
      </c>
      <c r="D5025" s="5" t="s">
        <v>3583</v>
      </c>
      <c r="E5025" s="5" t="s">
        <v>3584</v>
      </c>
      <c r="F5025" s="5" t="s">
        <v>853</v>
      </c>
      <c r="G5025" s="5" t="s">
        <v>3588</v>
      </c>
      <c r="H5025" s="51">
        <v>0</v>
      </c>
      <c r="I5025" s="22">
        <v>0</v>
      </c>
      <c r="J5025" s="22">
        <v>428.56</v>
      </c>
      <c r="K5025" s="22">
        <v>457.16</v>
      </c>
      <c r="L5025" s="47">
        <v>1000</v>
      </c>
      <c r="M5025" s="22">
        <v>0</v>
      </c>
      <c r="N5025" s="22">
        <v>0</v>
      </c>
    </row>
    <row r="5026" spans="1:14" x14ac:dyDescent="0.25">
      <c r="A5026" s="5" t="s">
        <v>7984</v>
      </c>
      <c r="B5026" s="5" t="s">
        <v>3590</v>
      </c>
      <c r="C5026" s="5" t="s">
        <v>849</v>
      </c>
      <c r="D5026" s="5" t="s">
        <v>3583</v>
      </c>
      <c r="E5026" s="5" t="s">
        <v>3584</v>
      </c>
      <c r="F5026" s="5" t="s">
        <v>853</v>
      </c>
      <c r="G5026" s="5" t="s">
        <v>3588</v>
      </c>
      <c r="H5026" s="51">
        <v>0</v>
      </c>
      <c r="I5026" s="22">
        <v>0</v>
      </c>
      <c r="J5026" s="22">
        <v>127.49</v>
      </c>
      <c r="K5026" s="22">
        <v>138.5</v>
      </c>
      <c r="L5026" s="47">
        <v>1000</v>
      </c>
      <c r="M5026" s="22">
        <v>0</v>
      </c>
      <c r="N5026" s="22">
        <v>0</v>
      </c>
    </row>
    <row r="5027" spans="1:14" x14ac:dyDescent="0.25">
      <c r="A5027" s="5" t="s">
        <v>7985</v>
      </c>
      <c r="B5027" s="5" t="s">
        <v>3590</v>
      </c>
      <c r="C5027" s="5" t="s">
        <v>849</v>
      </c>
      <c r="D5027" s="5" t="s">
        <v>3583</v>
      </c>
      <c r="E5027" s="5" t="s">
        <v>3584</v>
      </c>
      <c r="F5027" s="5" t="s">
        <v>853</v>
      </c>
      <c r="G5027" s="5" t="s">
        <v>3588</v>
      </c>
      <c r="H5027" s="51">
        <v>0</v>
      </c>
      <c r="I5027" s="22">
        <v>0</v>
      </c>
      <c r="J5027" s="22">
        <v>133.08000000000001</v>
      </c>
      <c r="K5027" s="22">
        <v>144.57</v>
      </c>
      <c r="L5027" s="47">
        <v>1000</v>
      </c>
      <c r="M5027" s="22">
        <v>0</v>
      </c>
      <c r="N5027" s="22">
        <v>0</v>
      </c>
    </row>
    <row r="5028" spans="1:14" x14ac:dyDescent="0.25">
      <c r="A5028" s="5" t="s">
        <v>7986</v>
      </c>
      <c r="B5028" s="5" t="s">
        <v>3590</v>
      </c>
      <c r="C5028" s="5" t="s">
        <v>849</v>
      </c>
      <c r="D5028" s="5" t="s">
        <v>3583</v>
      </c>
      <c r="E5028" s="5" t="s">
        <v>3584</v>
      </c>
      <c r="F5028" s="5" t="s">
        <v>853</v>
      </c>
      <c r="G5028" s="5" t="s">
        <v>3603</v>
      </c>
      <c r="H5028" s="51">
        <v>0</v>
      </c>
      <c r="I5028" s="22">
        <v>0</v>
      </c>
      <c r="J5028" s="22">
        <v>0</v>
      </c>
      <c r="K5028" s="22">
        <v>1346.16</v>
      </c>
      <c r="L5028" s="47">
        <v>1000</v>
      </c>
      <c r="M5028" s="22">
        <v>0</v>
      </c>
      <c r="N5028" s="22">
        <v>0</v>
      </c>
    </row>
    <row r="5029" spans="1:14" x14ac:dyDescent="0.25">
      <c r="A5029" s="5" t="s">
        <v>7987</v>
      </c>
      <c r="B5029" s="5" t="s">
        <v>3590</v>
      </c>
      <c r="C5029" s="5" t="s">
        <v>849</v>
      </c>
      <c r="D5029" s="5" t="s">
        <v>3583</v>
      </c>
      <c r="E5029" s="5" t="s">
        <v>3584</v>
      </c>
      <c r="F5029" s="5" t="s">
        <v>853</v>
      </c>
      <c r="G5029" s="5" t="s">
        <v>3603</v>
      </c>
      <c r="H5029" s="51">
        <v>0</v>
      </c>
      <c r="I5029" s="22">
        <v>0</v>
      </c>
      <c r="J5029" s="22">
        <v>0</v>
      </c>
      <c r="K5029" s="22">
        <v>1518.89</v>
      </c>
      <c r="L5029" s="47">
        <v>1000</v>
      </c>
      <c r="M5029" s="22">
        <v>0</v>
      </c>
      <c r="N5029" s="22">
        <v>0</v>
      </c>
    </row>
    <row r="5030" spans="1:14" x14ac:dyDescent="0.25">
      <c r="A5030" s="5" t="s">
        <v>7988</v>
      </c>
      <c r="B5030" s="5" t="s">
        <v>3590</v>
      </c>
      <c r="C5030" s="5" t="s">
        <v>849</v>
      </c>
      <c r="D5030" s="5" t="s">
        <v>3583</v>
      </c>
      <c r="E5030" s="5" t="s">
        <v>3584</v>
      </c>
      <c r="F5030" s="5" t="s">
        <v>853</v>
      </c>
      <c r="G5030" s="5" t="s">
        <v>3603</v>
      </c>
      <c r="H5030" s="51">
        <v>0</v>
      </c>
      <c r="I5030" s="22">
        <v>0</v>
      </c>
      <c r="J5030" s="22">
        <v>0</v>
      </c>
      <c r="K5030" s="22">
        <v>2635.97</v>
      </c>
      <c r="L5030" s="47">
        <v>1000</v>
      </c>
      <c r="M5030" s="22">
        <v>0</v>
      </c>
      <c r="N5030" s="22">
        <v>0</v>
      </c>
    </row>
    <row r="5031" spans="1:14" x14ac:dyDescent="0.25">
      <c r="A5031" s="5" t="s">
        <v>7989</v>
      </c>
      <c r="B5031" s="5" t="s">
        <v>3590</v>
      </c>
      <c r="C5031" s="5" t="s">
        <v>849</v>
      </c>
      <c r="D5031" s="5" t="s">
        <v>3583</v>
      </c>
      <c r="E5031" s="5" t="s">
        <v>3584</v>
      </c>
      <c r="F5031" s="5" t="s">
        <v>853</v>
      </c>
      <c r="G5031" s="5" t="s">
        <v>3603</v>
      </c>
      <c r="H5031" s="51">
        <v>0</v>
      </c>
      <c r="I5031" s="22">
        <v>0</v>
      </c>
      <c r="J5031" s="22">
        <v>0</v>
      </c>
      <c r="K5031" s="22">
        <v>1369.69</v>
      </c>
      <c r="L5031" s="47">
        <v>1000</v>
      </c>
      <c r="M5031" s="22">
        <v>0</v>
      </c>
      <c r="N5031" s="22">
        <v>0</v>
      </c>
    </row>
    <row r="5032" spans="1:14" x14ac:dyDescent="0.25">
      <c r="A5032" s="5" t="s">
        <v>7990</v>
      </c>
      <c r="B5032" s="5" t="s">
        <v>3590</v>
      </c>
      <c r="C5032" s="5" t="s">
        <v>849</v>
      </c>
      <c r="D5032" s="5" t="s">
        <v>3583</v>
      </c>
      <c r="E5032" s="5" t="s">
        <v>3584</v>
      </c>
      <c r="F5032" s="5" t="s">
        <v>853</v>
      </c>
      <c r="G5032" s="5" t="s">
        <v>3603</v>
      </c>
      <c r="H5032" s="51">
        <v>0</v>
      </c>
      <c r="I5032" s="22">
        <v>0</v>
      </c>
      <c r="J5032" s="22">
        <v>1678.05</v>
      </c>
      <c r="K5032" s="22">
        <v>1759.99</v>
      </c>
      <c r="L5032" s="47">
        <v>1000</v>
      </c>
      <c r="M5032" s="22">
        <v>0</v>
      </c>
      <c r="N5032" s="22">
        <v>0</v>
      </c>
    </row>
    <row r="5033" spans="1:14" x14ac:dyDescent="0.25">
      <c r="A5033" s="5" t="s">
        <v>7991</v>
      </c>
      <c r="B5033" s="5" t="s">
        <v>3590</v>
      </c>
      <c r="C5033" s="5" t="s">
        <v>849</v>
      </c>
      <c r="D5033" s="5" t="s">
        <v>3583</v>
      </c>
      <c r="E5033" s="5" t="s">
        <v>3584</v>
      </c>
      <c r="F5033" s="5" t="s">
        <v>853</v>
      </c>
      <c r="G5033" s="5" t="s">
        <v>3603</v>
      </c>
      <c r="H5033" s="51">
        <v>0</v>
      </c>
      <c r="I5033" s="22">
        <v>0</v>
      </c>
      <c r="J5033" s="22">
        <v>0</v>
      </c>
      <c r="K5033" s="22">
        <v>2438.4499999999998</v>
      </c>
      <c r="L5033" s="47">
        <v>1000</v>
      </c>
      <c r="M5033" s="22">
        <v>0</v>
      </c>
      <c r="N5033" s="22">
        <v>0</v>
      </c>
    </row>
    <row r="5034" spans="1:14" x14ac:dyDescent="0.25">
      <c r="A5034" s="5" t="s">
        <v>7992</v>
      </c>
      <c r="B5034" s="5" t="s">
        <v>3590</v>
      </c>
      <c r="C5034" s="5" t="s">
        <v>849</v>
      </c>
      <c r="D5034" s="5" t="s">
        <v>3583</v>
      </c>
      <c r="E5034" s="5" t="s">
        <v>3584</v>
      </c>
      <c r="F5034" s="5" t="s">
        <v>853</v>
      </c>
      <c r="G5034" s="5" t="s">
        <v>3603</v>
      </c>
      <c r="H5034" s="51">
        <v>0</v>
      </c>
      <c r="I5034" s="22">
        <v>0</v>
      </c>
      <c r="J5034" s="22">
        <v>944.82</v>
      </c>
      <c r="K5034" s="22">
        <v>2020.13</v>
      </c>
      <c r="L5034" s="47">
        <v>1000</v>
      </c>
      <c r="M5034" s="22">
        <v>0</v>
      </c>
      <c r="N5034" s="22">
        <v>0</v>
      </c>
    </row>
    <row r="5035" spans="1:14" hidden="1" x14ac:dyDescent="0.25">
      <c r="A5035" s="5" t="s">
        <v>7993</v>
      </c>
      <c r="B5035" s="5" t="s">
        <v>3586</v>
      </c>
      <c r="C5035" s="5" t="s">
        <v>849</v>
      </c>
      <c r="D5035" s="5" t="s">
        <v>3583</v>
      </c>
      <c r="E5035" s="5" t="s">
        <v>3584</v>
      </c>
      <c r="F5035" s="5" t="s">
        <v>851</v>
      </c>
      <c r="G5035" s="5" t="s">
        <v>3585</v>
      </c>
      <c r="H5035" s="51">
        <v>7312</v>
      </c>
      <c r="I5035" s="22">
        <v>23219.56</v>
      </c>
      <c r="J5035" s="22">
        <v>3175.54</v>
      </c>
      <c r="K5035" s="22">
        <v>2983.49</v>
      </c>
      <c r="L5035" s="47">
        <v>1000</v>
      </c>
      <c r="M5035" s="22">
        <v>23219.56</v>
      </c>
      <c r="N5035" s="22">
        <v>0</v>
      </c>
    </row>
    <row r="5036" spans="1:14" x14ac:dyDescent="0.25">
      <c r="A5036" s="5" t="s">
        <v>7994</v>
      </c>
      <c r="B5036" s="5" t="s">
        <v>3590</v>
      </c>
      <c r="C5036" s="5" t="s">
        <v>849</v>
      </c>
      <c r="D5036" s="5" t="s">
        <v>3583</v>
      </c>
      <c r="E5036" s="5" t="s">
        <v>3584</v>
      </c>
      <c r="F5036" s="5" t="s">
        <v>851</v>
      </c>
      <c r="G5036" s="5" t="s">
        <v>3585</v>
      </c>
      <c r="H5036" s="51">
        <v>1689.6</v>
      </c>
      <c r="I5036" s="22">
        <v>11353.66</v>
      </c>
      <c r="J5036" s="22">
        <v>6719.73</v>
      </c>
      <c r="K5036" s="22">
        <v>6777.52</v>
      </c>
      <c r="L5036" s="47">
        <v>1000</v>
      </c>
      <c r="M5036" s="22">
        <v>11353.66</v>
      </c>
      <c r="N5036" s="22">
        <v>0</v>
      </c>
    </row>
    <row r="5037" spans="1:14" hidden="1" x14ac:dyDescent="0.25">
      <c r="A5037" s="5" t="s">
        <v>7995</v>
      </c>
      <c r="B5037" s="5" t="s">
        <v>3582</v>
      </c>
      <c r="C5037" s="5" t="s">
        <v>849</v>
      </c>
      <c r="D5037" s="5" t="s">
        <v>3583</v>
      </c>
      <c r="E5037" s="5" t="s">
        <v>3584</v>
      </c>
      <c r="F5037" s="5" t="s">
        <v>853</v>
      </c>
      <c r="G5037" s="5" t="s">
        <v>3603</v>
      </c>
      <c r="H5037" s="51">
        <v>0</v>
      </c>
      <c r="I5037" s="22">
        <v>0</v>
      </c>
      <c r="J5037" s="22">
        <v>0</v>
      </c>
      <c r="K5037" s="22">
        <v>370.87</v>
      </c>
      <c r="L5037" s="47">
        <v>1000</v>
      </c>
      <c r="M5037" s="22">
        <v>0</v>
      </c>
      <c r="N5037" s="22">
        <v>0</v>
      </c>
    </row>
    <row r="5038" spans="1:14" hidden="1" x14ac:dyDescent="0.25">
      <c r="A5038" s="5" t="s">
        <v>7995</v>
      </c>
      <c r="B5038" s="5" t="s">
        <v>3586</v>
      </c>
      <c r="C5038" s="5" t="s">
        <v>849</v>
      </c>
      <c r="D5038" s="5" t="s">
        <v>3583</v>
      </c>
      <c r="E5038" s="5" t="s">
        <v>3584</v>
      </c>
      <c r="F5038" s="5" t="s">
        <v>853</v>
      </c>
      <c r="G5038" s="5" t="s">
        <v>3603</v>
      </c>
      <c r="H5038" s="51">
        <v>0</v>
      </c>
      <c r="I5038" s="22">
        <v>0</v>
      </c>
      <c r="J5038" s="22">
        <v>0</v>
      </c>
      <c r="K5038" s="22">
        <v>359.02</v>
      </c>
      <c r="L5038" s="47">
        <v>1000</v>
      </c>
      <c r="M5038" s="22">
        <v>0</v>
      </c>
      <c r="N5038" s="22">
        <v>0</v>
      </c>
    </row>
    <row r="5039" spans="1:14" hidden="1" x14ac:dyDescent="0.25">
      <c r="A5039" s="5" t="s">
        <v>7996</v>
      </c>
      <c r="B5039" s="5" t="s">
        <v>3582</v>
      </c>
      <c r="C5039" s="5" t="s">
        <v>849</v>
      </c>
      <c r="D5039" s="5" t="s">
        <v>3583</v>
      </c>
      <c r="E5039" s="5" t="s">
        <v>3584</v>
      </c>
      <c r="F5039" s="5" t="s">
        <v>853</v>
      </c>
      <c r="G5039" s="5" t="s">
        <v>3603</v>
      </c>
      <c r="H5039" s="51">
        <v>0</v>
      </c>
      <c r="I5039" s="22">
        <v>0</v>
      </c>
      <c r="J5039" s="22">
        <v>0</v>
      </c>
      <c r="K5039" s="22">
        <v>662.64</v>
      </c>
      <c r="L5039" s="47">
        <v>1000</v>
      </c>
      <c r="M5039" s="22">
        <v>0</v>
      </c>
      <c r="N5039" s="22">
        <v>0</v>
      </c>
    </row>
    <row r="5040" spans="1:14" hidden="1" x14ac:dyDescent="0.25">
      <c r="A5040" s="5" t="s">
        <v>7997</v>
      </c>
      <c r="B5040" s="5" t="s">
        <v>3582</v>
      </c>
      <c r="C5040" s="5" t="s">
        <v>849</v>
      </c>
      <c r="D5040" s="5" t="s">
        <v>3583</v>
      </c>
      <c r="E5040" s="5" t="s">
        <v>3584</v>
      </c>
      <c r="F5040" s="5" t="s">
        <v>853</v>
      </c>
      <c r="G5040" s="5" t="s">
        <v>3603</v>
      </c>
      <c r="H5040" s="51">
        <v>0</v>
      </c>
      <c r="I5040" s="22">
        <v>0</v>
      </c>
      <c r="J5040" s="22">
        <v>0</v>
      </c>
      <c r="K5040" s="22">
        <v>1713.45</v>
      </c>
      <c r="L5040" s="47">
        <v>1000</v>
      </c>
      <c r="M5040" s="22">
        <v>0</v>
      </c>
      <c r="N5040" s="22">
        <v>0</v>
      </c>
    </row>
    <row r="5041" spans="1:14" hidden="1" x14ac:dyDescent="0.25">
      <c r="A5041" s="5" t="s">
        <v>7998</v>
      </c>
      <c r="B5041" s="5" t="s">
        <v>3582</v>
      </c>
      <c r="C5041" s="5" t="s">
        <v>849</v>
      </c>
      <c r="D5041" s="5" t="s">
        <v>3583</v>
      </c>
      <c r="E5041" s="5" t="s">
        <v>3584</v>
      </c>
      <c r="F5041" s="5" t="s">
        <v>853</v>
      </c>
      <c r="G5041" s="5" t="s">
        <v>3603</v>
      </c>
      <c r="H5041" s="51">
        <v>0</v>
      </c>
      <c r="I5041" s="22">
        <v>0</v>
      </c>
      <c r="J5041" s="22">
        <v>0</v>
      </c>
      <c r="K5041" s="22">
        <v>929.5</v>
      </c>
      <c r="L5041" s="47">
        <v>1000</v>
      </c>
      <c r="M5041" s="22">
        <v>0</v>
      </c>
      <c r="N5041" s="22">
        <v>0</v>
      </c>
    </row>
    <row r="5042" spans="1:14" hidden="1" x14ac:dyDescent="0.25">
      <c r="A5042" s="5" t="s">
        <v>7999</v>
      </c>
      <c r="B5042" s="5" t="s">
        <v>3582</v>
      </c>
      <c r="C5042" s="5" t="s">
        <v>849</v>
      </c>
      <c r="D5042" s="5" t="s">
        <v>3583</v>
      </c>
      <c r="E5042" s="5" t="s">
        <v>3584</v>
      </c>
      <c r="F5042" s="5" t="s">
        <v>853</v>
      </c>
      <c r="G5042" s="5" t="s">
        <v>3603</v>
      </c>
      <c r="H5042" s="51">
        <v>0</v>
      </c>
      <c r="I5042" s="22">
        <v>0</v>
      </c>
      <c r="J5042" s="22">
        <v>0</v>
      </c>
      <c r="K5042" s="22">
        <v>369.75</v>
      </c>
      <c r="L5042" s="47">
        <v>1000</v>
      </c>
      <c r="M5042" s="22">
        <v>0</v>
      </c>
      <c r="N5042" s="22">
        <v>0</v>
      </c>
    </row>
    <row r="5043" spans="1:14" hidden="1" x14ac:dyDescent="0.25">
      <c r="A5043" s="5" t="s">
        <v>8000</v>
      </c>
      <c r="B5043" s="5" t="s">
        <v>3582</v>
      </c>
      <c r="C5043" s="5" t="s">
        <v>849</v>
      </c>
      <c r="D5043" s="5" t="s">
        <v>3583</v>
      </c>
      <c r="E5043" s="5" t="s">
        <v>3584</v>
      </c>
      <c r="F5043" s="5" t="s">
        <v>853</v>
      </c>
      <c r="G5043" s="5" t="s">
        <v>3603</v>
      </c>
      <c r="H5043" s="51">
        <v>0</v>
      </c>
      <c r="I5043" s="22">
        <v>0</v>
      </c>
      <c r="J5043" s="22">
        <v>0</v>
      </c>
      <c r="K5043" s="22">
        <v>753.85</v>
      </c>
      <c r="L5043" s="47">
        <v>1000</v>
      </c>
      <c r="M5043" s="22">
        <v>0</v>
      </c>
      <c r="N5043" s="22">
        <v>0</v>
      </c>
    </row>
    <row r="5044" spans="1:14" hidden="1" x14ac:dyDescent="0.25">
      <c r="A5044" s="5" t="s">
        <v>8001</v>
      </c>
      <c r="B5044" s="5" t="s">
        <v>3586</v>
      </c>
      <c r="C5044" s="5" t="s">
        <v>849</v>
      </c>
      <c r="D5044" s="5" t="s">
        <v>3583</v>
      </c>
      <c r="E5044" s="5" t="s">
        <v>3584</v>
      </c>
      <c r="F5044" s="5" t="s">
        <v>853</v>
      </c>
      <c r="G5044" s="5" t="s">
        <v>3603</v>
      </c>
      <c r="H5044" s="51">
        <v>0</v>
      </c>
      <c r="I5044" s="22">
        <v>0</v>
      </c>
      <c r="J5044" s="22">
        <v>0</v>
      </c>
      <c r="K5044" s="22">
        <v>1347.24</v>
      </c>
      <c r="L5044" s="47">
        <v>1000</v>
      </c>
      <c r="M5044" s="22">
        <v>0</v>
      </c>
      <c r="N5044" s="22">
        <v>0</v>
      </c>
    </row>
    <row r="5045" spans="1:14" hidden="1" x14ac:dyDescent="0.25">
      <c r="A5045" s="5" t="s">
        <v>8002</v>
      </c>
      <c r="B5045" s="5" t="s">
        <v>3586</v>
      </c>
      <c r="C5045" s="5" t="s">
        <v>849</v>
      </c>
      <c r="D5045" s="5" t="s">
        <v>3583</v>
      </c>
      <c r="E5045" s="5" t="s">
        <v>3584</v>
      </c>
      <c r="F5045" s="5" t="s">
        <v>853</v>
      </c>
      <c r="G5045" s="5" t="s">
        <v>3588</v>
      </c>
      <c r="H5045" s="51">
        <v>0</v>
      </c>
      <c r="I5045" s="22">
        <v>0</v>
      </c>
      <c r="J5045" s="22">
        <v>261.76</v>
      </c>
      <c r="K5045" s="22">
        <v>276.08</v>
      </c>
      <c r="L5045" s="47">
        <v>1000</v>
      </c>
      <c r="M5045" s="22">
        <v>0</v>
      </c>
      <c r="N5045" s="22">
        <v>0</v>
      </c>
    </row>
    <row r="5046" spans="1:14" hidden="1" x14ac:dyDescent="0.25">
      <c r="A5046" s="5" t="s">
        <v>8003</v>
      </c>
      <c r="B5046" s="5" t="s">
        <v>3586</v>
      </c>
      <c r="C5046" s="5" t="s">
        <v>849</v>
      </c>
      <c r="D5046" s="5" t="s">
        <v>3583</v>
      </c>
      <c r="E5046" s="5" t="s">
        <v>3584</v>
      </c>
      <c r="F5046" s="5" t="s">
        <v>851</v>
      </c>
      <c r="G5046" s="5" t="s">
        <v>3588</v>
      </c>
      <c r="H5046" s="51">
        <v>8000</v>
      </c>
      <c r="I5046" s="22">
        <v>2058.11</v>
      </c>
      <c r="J5046" s="22">
        <v>257.26</v>
      </c>
      <c r="K5046" s="22">
        <v>259.47000000000003</v>
      </c>
      <c r="L5046" s="47">
        <v>1000</v>
      </c>
      <c r="M5046" s="22">
        <v>2058.11</v>
      </c>
      <c r="N5046" s="22">
        <v>0</v>
      </c>
    </row>
    <row r="5047" spans="1:14" hidden="1" x14ac:dyDescent="0.25">
      <c r="A5047" s="5" t="s">
        <v>8004</v>
      </c>
      <c r="B5047" s="5" t="s">
        <v>3586</v>
      </c>
      <c r="C5047" s="5" t="s">
        <v>849</v>
      </c>
      <c r="D5047" s="5" t="s">
        <v>3583</v>
      </c>
      <c r="E5047" s="5" t="s">
        <v>3584</v>
      </c>
      <c r="F5047" s="5" t="s">
        <v>853</v>
      </c>
      <c r="G5047" s="5" t="s">
        <v>3588</v>
      </c>
      <c r="H5047" s="51">
        <v>0</v>
      </c>
      <c r="I5047" s="22">
        <v>0</v>
      </c>
      <c r="J5047" s="22">
        <v>288.74</v>
      </c>
      <c r="K5047" s="22">
        <v>300.98</v>
      </c>
      <c r="L5047" s="47">
        <v>1000</v>
      </c>
      <c r="M5047" s="22">
        <v>0</v>
      </c>
      <c r="N5047" s="22">
        <v>0</v>
      </c>
    </row>
    <row r="5048" spans="1:14" hidden="1" x14ac:dyDescent="0.25">
      <c r="A5048" s="5" t="s">
        <v>8005</v>
      </c>
      <c r="B5048" s="5" t="s">
        <v>3586</v>
      </c>
      <c r="C5048" s="5" t="s">
        <v>849</v>
      </c>
      <c r="D5048" s="5" t="s">
        <v>3583</v>
      </c>
      <c r="E5048" s="5" t="s">
        <v>3584</v>
      </c>
      <c r="F5048" s="5" t="s">
        <v>853</v>
      </c>
      <c r="G5048" s="5" t="s">
        <v>3588</v>
      </c>
      <c r="H5048" s="51">
        <v>0</v>
      </c>
      <c r="I5048" s="22">
        <v>0</v>
      </c>
      <c r="J5048" s="22">
        <v>313.89</v>
      </c>
      <c r="K5048" s="22">
        <v>331.07</v>
      </c>
      <c r="L5048" s="47">
        <v>1000</v>
      </c>
      <c r="M5048" s="22">
        <v>0</v>
      </c>
      <c r="N5048" s="22">
        <v>0</v>
      </c>
    </row>
    <row r="5049" spans="1:14" hidden="1" x14ac:dyDescent="0.25">
      <c r="A5049" s="5" t="s">
        <v>8006</v>
      </c>
      <c r="B5049" s="5" t="s">
        <v>3586</v>
      </c>
      <c r="C5049" s="5" t="s">
        <v>849</v>
      </c>
      <c r="D5049" s="5" t="s">
        <v>3583</v>
      </c>
      <c r="E5049" s="5" t="s">
        <v>3584</v>
      </c>
      <c r="F5049" s="5" t="s">
        <v>853</v>
      </c>
      <c r="G5049" s="5" t="s">
        <v>3588</v>
      </c>
      <c r="H5049" s="51">
        <v>0</v>
      </c>
      <c r="I5049" s="22">
        <v>0</v>
      </c>
      <c r="J5049" s="22">
        <v>256.17</v>
      </c>
      <c r="K5049" s="22">
        <v>278.3</v>
      </c>
      <c r="L5049" s="47">
        <v>1000</v>
      </c>
      <c r="M5049" s="22">
        <v>0</v>
      </c>
      <c r="N5049" s="22">
        <v>0</v>
      </c>
    </row>
    <row r="5050" spans="1:14" hidden="1" x14ac:dyDescent="0.25">
      <c r="A5050" s="5" t="s">
        <v>8007</v>
      </c>
      <c r="B5050" s="5" t="s">
        <v>3586</v>
      </c>
      <c r="C5050" s="5" t="s">
        <v>849</v>
      </c>
      <c r="D5050" s="5" t="s">
        <v>3583</v>
      </c>
      <c r="E5050" s="5" t="s">
        <v>3584</v>
      </c>
      <c r="F5050" s="5" t="s">
        <v>851</v>
      </c>
      <c r="G5050" s="5" t="s">
        <v>3588</v>
      </c>
      <c r="H5050" s="51">
        <v>3200</v>
      </c>
      <c r="I5050" s="22">
        <v>828.39</v>
      </c>
      <c r="J5050" s="22">
        <v>258.87</v>
      </c>
      <c r="K5050" s="22">
        <v>259.99</v>
      </c>
      <c r="L5050" s="47">
        <v>1000</v>
      </c>
      <c r="M5050" s="22">
        <v>828.39</v>
      </c>
      <c r="N5050" s="22">
        <v>0</v>
      </c>
    </row>
    <row r="5051" spans="1:14" hidden="1" x14ac:dyDescent="0.25">
      <c r="A5051" s="5" t="s">
        <v>8008</v>
      </c>
      <c r="B5051" s="5" t="s">
        <v>3586</v>
      </c>
      <c r="C5051" s="5" t="s">
        <v>849</v>
      </c>
      <c r="D5051" s="5" t="s">
        <v>3583</v>
      </c>
      <c r="E5051" s="5" t="s">
        <v>3584</v>
      </c>
      <c r="F5051" s="5" t="s">
        <v>853</v>
      </c>
      <c r="G5051" s="5" t="s">
        <v>3588</v>
      </c>
      <c r="H5051" s="51">
        <v>0</v>
      </c>
      <c r="I5051" s="22">
        <v>0</v>
      </c>
      <c r="J5051" s="22">
        <v>253.99</v>
      </c>
      <c r="K5051" s="22">
        <v>260.08999999999997</v>
      </c>
      <c r="L5051" s="47">
        <v>1000</v>
      </c>
      <c r="M5051" s="22">
        <v>0</v>
      </c>
      <c r="N5051" s="22">
        <v>0</v>
      </c>
    </row>
    <row r="5052" spans="1:14" hidden="1" x14ac:dyDescent="0.25">
      <c r="A5052" s="5" t="s">
        <v>8009</v>
      </c>
      <c r="B5052" s="5" t="s">
        <v>3586</v>
      </c>
      <c r="C5052" s="5" t="s">
        <v>849</v>
      </c>
      <c r="D5052" s="5" t="s">
        <v>3583</v>
      </c>
      <c r="E5052" s="5" t="s">
        <v>3584</v>
      </c>
      <c r="F5052" s="5" t="s">
        <v>853</v>
      </c>
      <c r="G5052" s="5" t="s">
        <v>3588</v>
      </c>
      <c r="H5052" s="51">
        <v>0</v>
      </c>
      <c r="I5052" s="22">
        <v>0</v>
      </c>
      <c r="J5052" s="22">
        <v>256.3</v>
      </c>
      <c r="K5052" s="22">
        <v>252.33</v>
      </c>
      <c r="L5052" s="47">
        <v>1000</v>
      </c>
      <c r="M5052" s="22">
        <v>0</v>
      </c>
      <c r="N5052" s="22">
        <v>0</v>
      </c>
    </row>
    <row r="5053" spans="1:14" hidden="1" x14ac:dyDescent="0.25">
      <c r="A5053" s="5" t="s">
        <v>8010</v>
      </c>
      <c r="B5053" s="5" t="s">
        <v>3582</v>
      </c>
      <c r="C5053" s="5" t="s">
        <v>849</v>
      </c>
      <c r="D5053" s="5" t="s">
        <v>3583</v>
      </c>
      <c r="E5053" s="5" t="s">
        <v>3584</v>
      </c>
      <c r="F5053" s="5" t="s">
        <v>853</v>
      </c>
      <c r="G5053" s="5" t="s">
        <v>3603</v>
      </c>
      <c r="H5053" s="51">
        <v>0</v>
      </c>
      <c r="I5053" s="22">
        <v>0</v>
      </c>
      <c r="J5053" s="22">
        <v>0</v>
      </c>
      <c r="K5053" s="22">
        <v>803.69</v>
      </c>
      <c r="L5053" s="47">
        <v>1000</v>
      </c>
      <c r="M5053" s="22">
        <v>0</v>
      </c>
      <c r="N5053" s="22">
        <v>0</v>
      </c>
    </row>
    <row r="5054" spans="1:14" hidden="1" x14ac:dyDescent="0.25">
      <c r="A5054" s="5" t="s">
        <v>8011</v>
      </c>
      <c r="B5054" s="5" t="s">
        <v>3582</v>
      </c>
      <c r="C5054" s="5" t="s">
        <v>849</v>
      </c>
      <c r="D5054" s="5" t="s">
        <v>3583</v>
      </c>
      <c r="E5054" s="5" t="s">
        <v>3584</v>
      </c>
      <c r="F5054" s="5" t="s">
        <v>853</v>
      </c>
      <c r="G5054" s="5" t="s">
        <v>3603</v>
      </c>
      <c r="H5054" s="51">
        <v>0</v>
      </c>
      <c r="I5054" s="22">
        <v>0</v>
      </c>
      <c r="J5054" s="22">
        <v>0</v>
      </c>
      <c r="K5054" s="22">
        <v>784.73</v>
      </c>
      <c r="L5054" s="47">
        <v>1000</v>
      </c>
      <c r="M5054" s="22">
        <v>0</v>
      </c>
      <c r="N5054" s="22">
        <v>0</v>
      </c>
    </row>
    <row r="5055" spans="1:14" hidden="1" x14ac:dyDescent="0.25">
      <c r="A5055" s="5" t="s">
        <v>8012</v>
      </c>
      <c r="B5055" s="5" t="s">
        <v>3582</v>
      </c>
      <c r="C5055" s="5" t="s">
        <v>849</v>
      </c>
      <c r="D5055" s="5" t="s">
        <v>3583</v>
      </c>
      <c r="E5055" s="5" t="s">
        <v>3584</v>
      </c>
      <c r="F5055" s="5" t="s">
        <v>853</v>
      </c>
      <c r="G5055" s="5" t="s">
        <v>3603</v>
      </c>
      <c r="H5055" s="51">
        <v>0</v>
      </c>
      <c r="I5055" s="22">
        <v>0</v>
      </c>
      <c r="J5055" s="22">
        <v>0</v>
      </c>
      <c r="K5055" s="22">
        <v>647.03</v>
      </c>
      <c r="L5055" s="47">
        <v>1000</v>
      </c>
      <c r="M5055" s="22">
        <v>0</v>
      </c>
      <c r="N5055" s="22">
        <v>0</v>
      </c>
    </row>
    <row r="5056" spans="1:14" hidden="1" x14ac:dyDescent="0.25">
      <c r="A5056" s="5" t="s">
        <v>8013</v>
      </c>
      <c r="B5056" s="5" t="s">
        <v>3586</v>
      </c>
      <c r="C5056" s="5" t="s">
        <v>849</v>
      </c>
      <c r="D5056" s="5" t="s">
        <v>3583</v>
      </c>
      <c r="E5056" s="5" t="s">
        <v>3584</v>
      </c>
      <c r="F5056" s="5" t="s">
        <v>851</v>
      </c>
      <c r="G5056" s="5" t="s">
        <v>3588</v>
      </c>
      <c r="H5056" s="51">
        <v>263000</v>
      </c>
      <c r="I5056" s="22">
        <v>17626.98</v>
      </c>
      <c r="J5056" s="22">
        <v>67.02</v>
      </c>
      <c r="K5056" s="22">
        <v>64.319999999999993</v>
      </c>
      <c r="L5056" s="47">
        <v>1000</v>
      </c>
      <c r="M5056" s="22">
        <v>17626.98</v>
      </c>
      <c r="N5056" s="22">
        <v>0</v>
      </c>
    </row>
    <row r="5057" spans="1:14" hidden="1" x14ac:dyDescent="0.25">
      <c r="A5057" s="5" t="s">
        <v>8013</v>
      </c>
      <c r="B5057" s="5" t="s">
        <v>3597</v>
      </c>
      <c r="C5057" s="5" t="s">
        <v>849</v>
      </c>
      <c r="D5057" s="5" t="s">
        <v>3583</v>
      </c>
      <c r="E5057" s="5" t="s">
        <v>3584</v>
      </c>
      <c r="F5057" s="5" t="s">
        <v>853</v>
      </c>
      <c r="G5057" s="5" t="s">
        <v>3588</v>
      </c>
      <c r="H5057" s="51">
        <v>0</v>
      </c>
      <c r="I5057" s="22">
        <v>0</v>
      </c>
      <c r="J5057" s="22">
        <v>61.64</v>
      </c>
      <c r="K5057" s="22">
        <v>62.07</v>
      </c>
      <c r="L5057" s="47">
        <v>1000</v>
      </c>
      <c r="M5057" s="22">
        <v>0</v>
      </c>
      <c r="N5057" s="22">
        <v>0</v>
      </c>
    </row>
    <row r="5058" spans="1:14" hidden="1" x14ac:dyDescent="0.25">
      <c r="A5058" s="5" t="s">
        <v>8013</v>
      </c>
      <c r="B5058" s="5" t="s">
        <v>3592</v>
      </c>
      <c r="C5058" s="5" t="s">
        <v>849</v>
      </c>
      <c r="D5058" s="5" t="s">
        <v>3583</v>
      </c>
      <c r="E5058" s="5" t="s">
        <v>3584</v>
      </c>
      <c r="F5058" s="5" t="s">
        <v>853</v>
      </c>
      <c r="G5058" s="5" t="s">
        <v>3588</v>
      </c>
      <c r="H5058" s="51">
        <v>0</v>
      </c>
      <c r="I5058" s="22">
        <v>0</v>
      </c>
      <c r="J5058" s="22">
        <v>61.64</v>
      </c>
      <c r="K5058" s="22">
        <v>65.930000000000007</v>
      </c>
      <c r="L5058" s="47">
        <v>1000</v>
      </c>
      <c r="M5058" s="22">
        <v>0</v>
      </c>
      <c r="N5058" s="22">
        <v>0</v>
      </c>
    </row>
    <row r="5059" spans="1:14" hidden="1" x14ac:dyDescent="0.25">
      <c r="A5059" s="5" t="s">
        <v>8014</v>
      </c>
      <c r="B5059" s="5" t="s">
        <v>3586</v>
      </c>
      <c r="C5059" s="5" t="s">
        <v>849</v>
      </c>
      <c r="D5059" s="5" t="s">
        <v>3583</v>
      </c>
      <c r="E5059" s="5" t="s">
        <v>3584</v>
      </c>
      <c r="F5059" s="5" t="s">
        <v>851</v>
      </c>
      <c r="G5059" s="5" t="s">
        <v>3588</v>
      </c>
      <c r="H5059" s="51">
        <v>252000</v>
      </c>
      <c r="I5059" s="22">
        <v>16993.82</v>
      </c>
      <c r="J5059" s="22">
        <v>67.44</v>
      </c>
      <c r="K5059" s="22">
        <v>64.39</v>
      </c>
      <c r="L5059" s="47">
        <v>1000</v>
      </c>
      <c r="M5059" s="22">
        <v>16993.82</v>
      </c>
      <c r="N5059" s="22">
        <v>0</v>
      </c>
    </row>
    <row r="5060" spans="1:14" hidden="1" x14ac:dyDescent="0.25">
      <c r="A5060" s="5" t="s">
        <v>8014</v>
      </c>
      <c r="B5060" s="5" t="s">
        <v>3597</v>
      </c>
      <c r="C5060" s="5" t="s">
        <v>849</v>
      </c>
      <c r="D5060" s="5" t="s">
        <v>3583</v>
      </c>
      <c r="E5060" s="5" t="s">
        <v>3584</v>
      </c>
      <c r="F5060" s="5" t="s">
        <v>853</v>
      </c>
      <c r="G5060" s="5" t="s">
        <v>3588</v>
      </c>
      <c r="H5060" s="51">
        <v>0</v>
      </c>
      <c r="I5060" s="22">
        <v>0</v>
      </c>
      <c r="J5060" s="22">
        <v>61.04</v>
      </c>
      <c r="K5060" s="22">
        <v>61.59</v>
      </c>
      <c r="L5060" s="47">
        <v>1000</v>
      </c>
      <c r="M5060" s="22">
        <v>0</v>
      </c>
      <c r="N5060" s="22">
        <v>0</v>
      </c>
    </row>
    <row r="5061" spans="1:14" hidden="1" x14ac:dyDescent="0.25">
      <c r="A5061" s="5" t="s">
        <v>8014</v>
      </c>
      <c r="B5061" s="5" t="s">
        <v>3592</v>
      </c>
      <c r="C5061" s="5" t="s">
        <v>849</v>
      </c>
      <c r="D5061" s="5" t="s">
        <v>3583</v>
      </c>
      <c r="E5061" s="5" t="s">
        <v>3584</v>
      </c>
      <c r="F5061" s="5" t="s">
        <v>853</v>
      </c>
      <c r="G5061" s="5" t="s">
        <v>3588</v>
      </c>
      <c r="H5061" s="51">
        <v>0</v>
      </c>
      <c r="I5061" s="22">
        <v>0</v>
      </c>
      <c r="J5061" s="22">
        <v>61.04</v>
      </c>
      <c r="K5061" s="22">
        <v>63.22</v>
      </c>
      <c r="L5061" s="47">
        <v>1000</v>
      </c>
      <c r="M5061" s="22">
        <v>0</v>
      </c>
      <c r="N5061" s="22">
        <v>0</v>
      </c>
    </row>
    <row r="5062" spans="1:14" hidden="1" x14ac:dyDescent="0.25">
      <c r="A5062" s="5" t="s">
        <v>8015</v>
      </c>
      <c r="B5062" s="5" t="s">
        <v>3586</v>
      </c>
      <c r="C5062" s="5" t="s">
        <v>849</v>
      </c>
      <c r="D5062" s="5" t="s">
        <v>3583</v>
      </c>
      <c r="E5062" s="5" t="s">
        <v>3584</v>
      </c>
      <c r="F5062" s="5" t="s">
        <v>853</v>
      </c>
      <c r="G5062" s="5" t="s">
        <v>3588</v>
      </c>
      <c r="H5062" s="51">
        <v>0</v>
      </c>
      <c r="I5062" s="22">
        <v>0</v>
      </c>
      <c r="J5062" s="22">
        <v>0</v>
      </c>
      <c r="K5062" s="22">
        <v>60.77</v>
      </c>
      <c r="L5062" s="47">
        <v>1000</v>
      </c>
      <c r="M5062" s="22">
        <v>0</v>
      </c>
      <c r="N5062" s="22">
        <v>0</v>
      </c>
    </row>
    <row r="5063" spans="1:14" hidden="1" x14ac:dyDescent="0.25">
      <c r="A5063" s="5" t="s">
        <v>8015</v>
      </c>
      <c r="B5063" s="5" t="s">
        <v>3597</v>
      </c>
      <c r="C5063" s="5" t="s">
        <v>849</v>
      </c>
      <c r="D5063" s="5" t="s">
        <v>3583</v>
      </c>
      <c r="E5063" s="5" t="s">
        <v>3584</v>
      </c>
      <c r="F5063" s="5" t="s">
        <v>851</v>
      </c>
      <c r="G5063" s="5" t="s">
        <v>3588</v>
      </c>
      <c r="H5063" s="51">
        <v>9000</v>
      </c>
      <c r="I5063" s="22">
        <v>551.47</v>
      </c>
      <c r="J5063" s="22">
        <v>61.27</v>
      </c>
      <c r="K5063" s="22">
        <v>61.32</v>
      </c>
      <c r="L5063" s="47">
        <v>1000</v>
      </c>
      <c r="M5063" s="22">
        <v>551.47</v>
      </c>
      <c r="N5063" s="22">
        <v>0</v>
      </c>
    </row>
    <row r="5064" spans="1:14" hidden="1" x14ac:dyDescent="0.25">
      <c r="A5064" s="5" t="s">
        <v>8015</v>
      </c>
      <c r="B5064" s="5" t="s">
        <v>3592</v>
      </c>
      <c r="C5064" s="5" t="s">
        <v>849</v>
      </c>
      <c r="D5064" s="5" t="s">
        <v>3583</v>
      </c>
      <c r="E5064" s="5" t="s">
        <v>3584</v>
      </c>
      <c r="F5064" s="5" t="s">
        <v>851</v>
      </c>
      <c r="G5064" s="5" t="s">
        <v>3588</v>
      </c>
      <c r="H5064" s="51">
        <v>0</v>
      </c>
      <c r="I5064" s="22">
        <v>0</v>
      </c>
      <c r="J5064" s="22">
        <v>61.04</v>
      </c>
      <c r="K5064" s="22">
        <v>61.04</v>
      </c>
      <c r="L5064" s="47">
        <v>1000</v>
      </c>
      <c r="M5064" s="22">
        <v>0</v>
      </c>
      <c r="N5064" s="22">
        <v>0</v>
      </c>
    </row>
    <row r="5065" spans="1:14" hidden="1" x14ac:dyDescent="0.25">
      <c r="A5065" s="5" t="s">
        <v>8016</v>
      </c>
      <c r="B5065" s="5" t="s">
        <v>3586</v>
      </c>
      <c r="C5065" s="5" t="s">
        <v>849</v>
      </c>
      <c r="D5065" s="5" t="s">
        <v>3583</v>
      </c>
      <c r="E5065" s="5" t="s">
        <v>3584</v>
      </c>
      <c r="F5065" s="5" t="s">
        <v>851</v>
      </c>
      <c r="G5065" s="5" t="s">
        <v>3588</v>
      </c>
      <c r="H5065" s="51">
        <v>62000</v>
      </c>
      <c r="I5065" s="22">
        <v>4387.97</v>
      </c>
      <c r="J5065" s="22">
        <v>70.77</v>
      </c>
      <c r="K5065" s="22">
        <v>60.28</v>
      </c>
      <c r="L5065" s="47">
        <v>1000</v>
      </c>
      <c r="M5065" s="22">
        <v>4387.97</v>
      </c>
      <c r="N5065" s="22">
        <v>0</v>
      </c>
    </row>
    <row r="5066" spans="1:14" hidden="1" x14ac:dyDescent="0.25">
      <c r="A5066" s="5" t="s">
        <v>8016</v>
      </c>
      <c r="B5066" s="5" t="s">
        <v>3597</v>
      </c>
      <c r="C5066" s="5" t="s">
        <v>849</v>
      </c>
      <c r="D5066" s="5" t="s">
        <v>3583</v>
      </c>
      <c r="E5066" s="5" t="s">
        <v>3584</v>
      </c>
      <c r="F5066" s="5" t="s">
        <v>851</v>
      </c>
      <c r="G5066" s="5" t="s">
        <v>3588</v>
      </c>
      <c r="H5066" s="51">
        <v>145700</v>
      </c>
      <c r="I5066" s="22">
        <v>8963.35</v>
      </c>
      <c r="J5066" s="22">
        <v>61.52</v>
      </c>
      <c r="K5066" s="22">
        <v>61.39</v>
      </c>
      <c r="L5066" s="47">
        <v>1000</v>
      </c>
      <c r="M5066" s="22">
        <v>8963.35</v>
      </c>
      <c r="N5066" s="22">
        <v>0</v>
      </c>
    </row>
    <row r="5067" spans="1:14" hidden="1" x14ac:dyDescent="0.25">
      <c r="A5067" s="5" t="s">
        <v>8016</v>
      </c>
      <c r="B5067" s="5" t="s">
        <v>3592</v>
      </c>
      <c r="C5067" s="5" t="s">
        <v>849</v>
      </c>
      <c r="D5067" s="5" t="s">
        <v>3583</v>
      </c>
      <c r="E5067" s="5" t="s">
        <v>3584</v>
      </c>
      <c r="F5067" s="5" t="s">
        <v>853</v>
      </c>
      <c r="G5067" s="5" t="s">
        <v>3588</v>
      </c>
      <c r="H5067" s="51">
        <v>0</v>
      </c>
      <c r="I5067" s="22">
        <v>0</v>
      </c>
      <c r="J5067" s="22">
        <v>60.71</v>
      </c>
      <c r="K5067" s="22">
        <v>61.04</v>
      </c>
      <c r="L5067" s="47">
        <v>1000</v>
      </c>
      <c r="M5067" s="22">
        <v>0</v>
      </c>
      <c r="N5067" s="22">
        <v>0</v>
      </c>
    </row>
    <row r="5068" spans="1:14" hidden="1" x14ac:dyDescent="0.25">
      <c r="A5068" s="5" t="s">
        <v>8017</v>
      </c>
      <c r="B5068" s="5" t="s">
        <v>3592</v>
      </c>
      <c r="C5068" s="5" t="s">
        <v>849</v>
      </c>
      <c r="D5068" s="5" t="s">
        <v>3583</v>
      </c>
      <c r="E5068" s="5" t="s">
        <v>3584</v>
      </c>
      <c r="F5068" s="5" t="s">
        <v>853</v>
      </c>
      <c r="G5068" s="5" t="s">
        <v>3588</v>
      </c>
      <c r="H5068" s="51">
        <v>0</v>
      </c>
      <c r="I5068" s="22">
        <v>0</v>
      </c>
      <c r="J5068" s="22">
        <v>63.55</v>
      </c>
      <c r="K5068" s="22">
        <v>65.08</v>
      </c>
      <c r="L5068" s="47">
        <v>1000</v>
      </c>
      <c r="M5068" s="22">
        <v>0</v>
      </c>
      <c r="N5068" s="22">
        <v>0</v>
      </c>
    </row>
    <row r="5069" spans="1:14" hidden="1" x14ac:dyDescent="0.25">
      <c r="A5069" s="5" t="s">
        <v>8018</v>
      </c>
      <c r="B5069" s="5" t="s">
        <v>3586</v>
      </c>
      <c r="C5069" s="5" t="s">
        <v>849</v>
      </c>
      <c r="D5069" s="5" t="s">
        <v>3583</v>
      </c>
      <c r="E5069" s="5" t="s">
        <v>3584</v>
      </c>
      <c r="F5069" s="5" t="s">
        <v>853</v>
      </c>
      <c r="G5069" s="5" t="s">
        <v>3588</v>
      </c>
      <c r="H5069" s="51">
        <v>0</v>
      </c>
      <c r="I5069" s="22">
        <v>0</v>
      </c>
      <c r="J5069" s="22">
        <v>0</v>
      </c>
      <c r="K5069" s="22">
        <v>62.51</v>
      </c>
      <c r="L5069" s="47">
        <v>1000</v>
      </c>
      <c r="M5069" s="22">
        <v>0</v>
      </c>
      <c r="N5069" s="22">
        <v>0</v>
      </c>
    </row>
    <row r="5070" spans="1:14" hidden="1" x14ac:dyDescent="0.25">
      <c r="A5070" s="5" t="s">
        <v>8018</v>
      </c>
      <c r="B5070" s="5" t="s">
        <v>3597</v>
      </c>
      <c r="C5070" s="5" t="s">
        <v>849</v>
      </c>
      <c r="D5070" s="5" t="s">
        <v>3583</v>
      </c>
      <c r="E5070" s="5" t="s">
        <v>3584</v>
      </c>
      <c r="F5070" s="5" t="s">
        <v>851</v>
      </c>
      <c r="G5070" s="5" t="s">
        <v>3588</v>
      </c>
      <c r="H5070" s="51">
        <v>30000</v>
      </c>
      <c r="I5070" s="22">
        <v>1860.77</v>
      </c>
      <c r="J5070" s="22">
        <v>62.03</v>
      </c>
      <c r="K5070" s="22">
        <v>61.89</v>
      </c>
      <c r="L5070" s="47">
        <v>1000</v>
      </c>
      <c r="M5070" s="22">
        <v>1860.77</v>
      </c>
      <c r="N5070" s="22">
        <v>0</v>
      </c>
    </row>
    <row r="5071" spans="1:14" hidden="1" x14ac:dyDescent="0.25">
      <c r="A5071" s="5" t="s">
        <v>8018</v>
      </c>
      <c r="B5071" s="5" t="s">
        <v>3592</v>
      </c>
      <c r="C5071" s="5" t="s">
        <v>849</v>
      </c>
      <c r="D5071" s="5" t="s">
        <v>3583</v>
      </c>
      <c r="E5071" s="5" t="s">
        <v>3584</v>
      </c>
      <c r="F5071" s="5" t="s">
        <v>851</v>
      </c>
      <c r="G5071" s="5" t="s">
        <v>3588</v>
      </c>
      <c r="H5071" s="51">
        <v>0</v>
      </c>
      <c r="I5071" s="22">
        <v>0</v>
      </c>
      <c r="J5071" s="22">
        <v>61.69</v>
      </c>
      <c r="K5071" s="22">
        <v>61.69</v>
      </c>
      <c r="L5071" s="47">
        <v>1000</v>
      </c>
      <c r="M5071" s="22">
        <v>0</v>
      </c>
      <c r="N5071" s="22">
        <v>0</v>
      </c>
    </row>
    <row r="5072" spans="1:14" hidden="1" x14ac:dyDescent="0.25">
      <c r="A5072" s="5" t="s">
        <v>8019</v>
      </c>
      <c r="B5072" s="5" t="s">
        <v>3592</v>
      </c>
      <c r="C5072" s="5" t="s">
        <v>849</v>
      </c>
      <c r="D5072" s="5" t="s">
        <v>3583</v>
      </c>
      <c r="E5072" s="5" t="s">
        <v>3584</v>
      </c>
      <c r="F5072" s="5" t="s">
        <v>853</v>
      </c>
      <c r="G5072" s="5" t="s">
        <v>3588</v>
      </c>
      <c r="H5072" s="51">
        <v>0</v>
      </c>
      <c r="I5072" s="22">
        <v>0</v>
      </c>
      <c r="J5072" s="22">
        <v>63.54</v>
      </c>
      <c r="K5072" s="22">
        <v>65.06</v>
      </c>
      <c r="L5072" s="47">
        <v>1000</v>
      </c>
      <c r="M5072" s="22">
        <v>0</v>
      </c>
      <c r="N5072" s="22">
        <v>0</v>
      </c>
    </row>
    <row r="5073" spans="1:14" hidden="1" x14ac:dyDescent="0.25">
      <c r="A5073" s="5" t="s">
        <v>8020</v>
      </c>
      <c r="B5073" s="5" t="s">
        <v>3592</v>
      </c>
      <c r="C5073" s="5" t="s">
        <v>849</v>
      </c>
      <c r="D5073" s="5" t="s">
        <v>3583</v>
      </c>
      <c r="E5073" s="5" t="s">
        <v>3584</v>
      </c>
      <c r="F5073" s="5" t="s">
        <v>853</v>
      </c>
      <c r="G5073" s="5" t="s">
        <v>3588</v>
      </c>
      <c r="H5073" s="51">
        <v>0</v>
      </c>
      <c r="I5073" s="22">
        <v>0</v>
      </c>
      <c r="J5073" s="22">
        <v>61.55</v>
      </c>
      <c r="K5073" s="22">
        <v>61.88</v>
      </c>
      <c r="L5073" s="47">
        <v>1000</v>
      </c>
      <c r="M5073" s="22">
        <v>0</v>
      </c>
      <c r="N5073" s="22">
        <v>0</v>
      </c>
    </row>
    <row r="5074" spans="1:14" hidden="1" x14ac:dyDescent="0.25">
      <c r="A5074" s="5" t="s">
        <v>8021</v>
      </c>
      <c r="B5074" s="5" t="s">
        <v>3592</v>
      </c>
      <c r="C5074" s="5" t="s">
        <v>849</v>
      </c>
      <c r="D5074" s="5" t="s">
        <v>3583</v>
      </c>
      <c r="E5074" s="5" t="s">
        <v>3584</v>
      </c>
      <c r="F5074" s="5" t="s">
        <v>853</v>
      </c>
      <c r="G5074" s="5" t="s">
        <v>3588</v>
      </c>
      <c r="H5074" s="51">
        <v>0</v>
      </c>
      <c r="I5074" s="22">
        <v>0</v>
      </c>
      <c r="J5074" s="22">
        <v>60.92</v>
      </c>
      <c r="K5074" s="22">
        <v>61.52</v>
      </c>
      <c r="L5074" s="47">
        <v>1000</v>
      </c>
      <c r="M5074" s="22">
        <v>0</v>
      </c>
      <c r="N5074" s="22">
        <v>0</v>
      </c>
    </row>
    <row r="5075" spans="1:14" hidden="1" x14ac:dyDescent="0.25">
      <c r="A5075" s="5" t="s">
        <v>8022</v>
      </c>
      <c r="B5075" s="5" t="s">
        <v>3586</v>
      </c>
      <c r="C5075" s="5" t="s">
        <v>849</v>
      </c>
      <c r="D5075" s="5" t="s">
        <v>3583</v>
      </c>
      <c r="E5075" s="5" t="s">
        <v>3584</v>
      </c>
      <c r="F5075" s="5" t="s">
        <v>851</v>
      </c>
      <c r="G5075" s="5" t="s">
        <v>3588</v>
      </c>
      <c r="H5075" s="51">
        <v>69000</v>
      </c>
      <c r="I5075" s="22">
        <v>4871.45</v>
      </c>
      <c r="J5075" s="22">
        <v>70.599999999999994</v>
      </c>
      <c r="K5075" s="22">
        <v>62</v>
      </c>
      <c r="L5075" s="47">
        <v>1000</v>
      </c>
      <c r="M5075" s="22">
        <v>4871.45</v>
      </c>
      <c r="N5075" s="22">
        <v>0</v>
      </c>
    </row>
    <row r="5076" spans="1:14" hidden="1" x14ac:dyDescent="0.25">
      <c r="A5076" s="5" t="s">
        <v>8022</v>
      </c>
      <c r="B5076" s="5" t="s">
        <v>3597</v>
      </c>
      <c r="C5076" s="5" t="s">
        <v>849</v>
      </c>
      <c r="D5076" s="5" t="s">
        <v>3583</v>
      </c>
      <c r="E5076" s="5" t="s">
        <v>3584</v>
      </c>
      <c r="F5076" s="5" t="s">
        <v>851</v>
      </c>
      <c r="G5076" s="5" t="s">
        <v>3588</v>
      </c>
      <c r="H5076" s="51">
        <v>148000</v>
      </c>
      <c r="I5076" s="22">
        <v>9168.7999999999993</v>
      </c>
      <c r="J5076" s="22">
        <v>61.95</v>
      </c>
      <c r="K5076" s="22">
        <v>61.9</v>
      </c>
      <c r="L5076" s="47">
        <v>1000</v>
      </c>
      <c r="M5076" s="22">
        <v>9168.7999999999993</v>
      </c>
      <c r="N5076" s="22">
        <v>0</v>
      </c>
    </row>
    <row r="5077" spans="1:14" hidden="1" x14ac:dyDescent="0.25">
      <c r="A5077" s="5" t="s">
        <v>8022</v>
      </c>
      <c r="B5077" s="5" t="s">
        <v>3592</v>
      </c>
      <c r="C5077" s="5" t="s">
        <v>849</v>
      </c>
      <c r="D5077" s="5" t="s">
        <v>3583</v>
      </c>
      <c r="E5077" s="5" t="s">
        <v>3584</v>
      </c>
      <c r="F5077" s="5" t="s">
        <v>853</v>
      </c>
      <c r="G5077" s="5" t="s">
        <v>3588</v>
      </c>
      <c r="H5077" s="51">
        <v>0</v>
      </c>
      <c r="I5077" s="22">
        <v>0</v>
      </c>
      <c r="J5077" s="22">
        <v>61.35</v>
      </c>
      <c r="K5077" s="22">
        <v>61.71</v>
      </c>
      <c r="L5077" s="47">
        <v>1000</v>
      </c>
      <c r="M5077" s="22">
        <v>0</v>
      </c>
      <c r="N5077" s="22">
        <v>0</v>
      </c>
    </row>
    <row r="5078" spans="1:14" hidden="1" x14ac:dyDescent="0.25">
      <c r="A5078" s="5" t="s">
        <v>8023</v>
      </c>
      <c r="B5078" s="5" t="s">
        <v>3597</v>
      </c>
      <c r="C5078" s="5" t="s">
        <v>849</v>
      </c>
      <c r="D5078" s="5" t="s">
        <v>3583</v>
      </c>
      <c r="E5078" s="5" t="s">
        <v>3584</v>
      </c>
      <c r="F5078" s="5" t="s">
        <v>851</v>
      </c>
      <c r="G5078" s="5" t="s">
        <v>3588</v>
      </c>
      <c r="H5078" s="51">
        <v>42000</v>
      </c>
      <c r="I5078" s="22">
        <v>2589.35</v>
      </c>
      <c r="J5078" s="22">
        <v>61.65</v>
      </c>
      <c r="K5078" s="22">
        <v>62.08</v>
      </c>
      <c r="L5078" s="47">
        <v>1000</v>
      </c>
      <c r="M5078" s="22">
        <v>2589.35</v>
      </c>
      <c r="N5078" s="22">
        <v>0</v>
      </c>
    </row>
    <row r="5079" spans="1:14" hidden="1" x14ac:dyDescent="0.25">
      <c r="A5079" s="5" t="s">
        <v>8023</v>
      </c>
      <c r="B5079" s="5" t="s">
        <v>3592</v>
      </c>
      <c r="C5079" s="5" t="s">
        <v>849</v>
      </c>
      <c r="D5079" s="5" t="s">
        <v>3583</v>
      </c>
      <c r="E5079" s="5" t="s">
        <v>3584</v>
      </c>
      <c r="F5079" s="5" t="s">
        <v>851</v>
      </c>
      <c r="G5079" s="5" t="s">
        <v>3588</v>
      </c>
      <c r="H5079" s="51">
        <v>63800</v>
      </c>
      <c r="I5079" s="22">
        <v>3939.97</v>
      </c>
      <c r="J5079" s="22">
        <v>61.76</v>
      </c>
      <c r="K5079" s="22">
        <v>61.82</v>
      </c>
      <c r="L5079" s="47">
        <v>1000</v>
      </c>
      <c r="M5079" s="22">
        <v>3939.97</v>
      </c>
      <c r="N5079" s="22">
        <v>0</v>
      </c>
    </row>
    <row r="5080" spans="1:14" hidden="1" x14ac:dyDescent="0.25">
      <c r="A5080" s="5" t="s">
        <v>8024</v>
      </c>
      <c r="B5080" s="5" t="s">
        <v>3586</v>
      </c>
      <c r="C5080" s="5" t="s">
        <v>849</v>
      </c>
      <c r="D5080" s="5" t="s">
        <v>3583</v>
      </c>
      <c r="E5080" s="5" t="s">
        <v>3584</v>
      </c>
      <c r="F5080" s="5" t="s">
        <v>853</v>
      </c>
      <c r="G5080" s="5" t="s">
        <v>3588</v>
      </c>
      <c r="H5080" s="51">
        <v>0</v>
      </c>
      <c r="I5080" s="22">
        <v>0</v>
      </c>
      <c r="J5080" s="22">
        <v>64.599999999999994</v>
      </c>
      <c r="K5080" s="22">
        <v>65.16</v>
      </c>
      <c r="L5080" s="47">
        <v>1000</v>
      </c>
      <c r="M5080" s="22">
        <v>0</v>
      </c>
      <c r="N5080" s="22">
        <v>0</v>
      </c>
    </row>
    <row r="5081" spans="1:14" hidden="1" x14ac:dyDescent="0.25">
      <c r="A5081" s="5" t="s">
        <v>8024</v>
      </c>
      <c r="B5081" s="5" t="s">
        <v>3597</v>
      </c>
      <c r="C5081" s="5" t="s">
        <v>849</v>
      </c>
      <c r="D5081" s="5" t="s">
        <v>3583</v>
      </c>
      <c r="E5081" s="5" t="s">
        <v>3584</v>
      </c>
      <c r="F5081" s="5" t="s">
        <v>853</v>
      </c>
      <c r="G5081" s="5" t="s">
        <v>3588</v>
      </c>
      <c r="H5081" s="51">
        <v>0</v>
      </c>
      <c r="I5081" s="22">
        <v>0</v>
      </c>
      <c r="J5081" s="22">
        <v>0</v>
      </c>
      <c r="K5081" s="22">
        <v>53.46</v>
      </c>
      <c r="L5081" s="47">
        <v>1000</v>
      </c>
      <c r="M5081" s="22">
        <v>0</v>
      </c>
      <c r="N5081" s="22">
        <v>0</v>
      </c>
    </row>
    <row r="5082" spans="1:14" hidden="1" x14ac:dyDescent="0.25">
      <c r="A5082" s="5" t="s">
        <v>8024</v>
      </c>
      <c r="B5082" s="5" t="s">
        <v>3592</v>
      </c>
      <c r="C5082" s="5" t="s">
        <v>849</v>
      </c>
      <c r="D5082" s="5" t="s">
        <v>3583</v>
      </c>
      <c r="E5082" s="5" t="s">
        <v>3584</v>
      </c>
      <c r="F5082" s="5" t="s">
        <v>851</v>
      </c>
      <c r="G5082" s="5" t="s">
        <v>3588</v>
      </c>
      <c r="H5082" s="51">
        <v>194700</v>
      </c>
      <c r="I5082" s="22">
        <v>13811.69</v>
      </c>
      <c r="J5082" s="22">
        <v>70.94</v>
      </c>
      <c r="K5082" s="22">
        <v>61.83</v>
      </c>
      <c r="L5082" s="47">
        <v>1000</v>
      </c>
      <c r="M5082" s="22">
        <v>13811.69</v>
      </c>
      <c r="N5082" s="22">
        <v>0</v>
      </c>
    </row>
    <row r="5083" spans="1:14" hidden="1" x14ac:dyDescent="0.25">
      <c r="A5083" s="5" t="s">
        <v>8025</v>
      </c>
      <c r="B5083" s="5" t="s">
        <v>3597</v>
      </c>
      <c r="C5083" s="5" t="s">
        <v>849</v>
      </c>
      <c r="D5083" s="5" t="s">
        <v>3583</v>
      </c>
      <c r="E5083" s="5" t="s">
        <v>3584</v>
      </c>
      <c r="F5083" s="5" t="s">
        <v>851</v>
      </c>
      <c r="G5083" s="5" t="s">
        <v>3588</v>
      </c>
      <c r="H5083" s="51">
        <v>38500</v>
      </c>
      <c r="I5083" s="22">
        <v>2350.7600000000002</v>
      </c>
      <c r="J5083" s="22">
        <v>61.06</v>
      </c>
      <c r="K5083" s="22">
        <v>61.45</v>
      </c>
      <c r="L5083" s="47">
        <v>1000</v>
      </c>
      <c r="M5083" s="22">
        <v>2350.7600000000002</v>
      </c>
      <c r="N5083" s="22">
        <v>0</v>
      </c>
    </row>
    <row r="5084" spans="1:14" hidden="1" x14ac:dyDescent="0.25">
      <c r="A5084" s="5" t="s">
        <v>8025</v>
      </c>
      <c r="B5084" s="5" t="s">
        <v>3592</v>
      </c>
      <c r="C5084" s="5" t="s">
        <v>849</v>
      </c>
      <c r="D5084" s="5" t="s">
        <v>3583</v>
      </c>
      <c r="E5084" s="5" t="s">
        <v>3584</v>
      </c>
      <c r="F5084" s="5" t="s">
        <v>851</v>
      </c>
      <c r="G5084" s="5" t="s">
        <v>3588</v>
      </c>
      <c r="H5084" s="51">
        <v>44600</v>
      </c>
      <c r="I5084" s="22">
        <v>2730.54</v>
      </c>
      <c r="J5084" s="22">
        <v>61.22</v>
      </c>
      <c r="K5084" s="22">
        <v>61.29</v>
      </c>
      <c r="L5084" s="47">
        <v>1000</v>
      </c>
      <c r="M5084" s="22">
        <v>2730.54</v>
      </c>
      <c r="N5084" s="22">
        <v>0</v>
      </c>
    </row>
    <row r="5085" spans="1:14" hidden="1" x14ac:dyDescent="0.25">
      <c r="A5085" s="5" t="s">
        <v>8026</v>
      </c>
      <c r="B5085" s="5" t="s">
        <v>3592</v>
      </c>
      <c r="C5085" s="5" t="s">
        <v>849</v>
      </c>
      <c r="D5085" s="5" t="s">
        <v>3583</v>
      </c>
      <c r="E5085" s="5" t="s">
        <v>3584</v>
      </c>
      <c r="F5085" s="5" t="s">
        <v>853</v>
      </c>
      <c r="G5085" s="5" t="s">
        <v>3588</v>
      </c>
      <c r="H5085" s="51">
        <v>0</v>
      </c>
      <c r="I5085" s="22">
        <v>0</v>
      </c>
      <c r="J5085" s="22">
        <v>63.32</v>
      </c>
      <c r="K5085" s="22">
        <v>66.790000000000006</v>
      </c>
      <c r="L5085" s="47">
        <v>1000</v>
      </c>
      <c r="M5085" s="22">
        <v>0</v>
      </c>
      <c r="N5085" s="22">
        <v>0</v>
      </c>
    </row>
    <row r="5086" spans="1:14" hidden="1" x14ac:dyDescent="0.25">
      <c r="A5086" s="5" t="s">
        <v>8027</v>
      </c>
      <c r="B5086" s="5" t="s">
        <v>3586</v>
      </c>
      <c r="C5086" s="5" t="s">
        <v>849</v>
      </c>
      <c r="D5086" s="5" t="s">
        <v>3583</v>
      </c>
      <c r="E5086" s="5" t="s">
        <v>3584</v>
      </c>
      <c r="F5086" s="5" t="s">
        <v>853</v>
      </c>
      <c r="G5086" s="5" t="s">
        <v>3588</v>
      </c>
      <c r="H5086" s="51">
        <v>0</v>
      </c>
      <c r="I5086" s="22">
        <v>0</v>
      </c>
      <c r="J5086" s="22">
        <v>64.92</v>
      </c>
      <c r="K5086" s="22">
        <v>64.819999999999993</v>
      </c>
      <c r="L5086" s="47">
        <v>1000</v>
      </c>
      <c r="M5086" s="22">
        <v>0</v>
      </c>
      <c r="N5086" s="22">
        <v>0</v>
      </c>
    </row>
    <row r="5087" spans="1:14" hidden="1" x14ac:dyDescent="0.25">
      <c r="A5087" s="5" t="s">
        <v>8027</v>
      </c>
      <c r="B5087" s="5" t="s">
        <v>3597</v>
      </c>
      <c r="C5087" s="5" t="s">
        <v>849</v>
      </c>
      <c r="D5087" s="5" t="s">
        <v>3583</v>
      </c>
      <c r="E5087" s="5" t="s">
        <v>3584</v>
      </c>
      <c r="F5087" s="5" t="s">
        <v>851</v>
      </c>
      <c r="G5087" s="5" t="s">
        <v>3588</v>
      </c>
      <c r="H5087" s="51">
        <v>0</v>
      </c>
      <c r="I5087" s="22">
        <v>0</v>
      </c>
      <c r="J5087" s="22">
        <v>60.97</v>
      </c>
      <c r="K5087" s="22">
        <v>61.9</v>
      </c>
      <c r="L5087" s="47">
        <v>1000</v>
      </c>
      <c r="M5087" s="22">
        <v>0</v>
      </c>
      <c r="N5087" s="22">
        <v>0</v>
      </c>
    </row>
    <row r="5088" spans="1:14" hidden="1" x14ac:dyDescent="0.25">
      <c r="A5088" s="5" t="s">
        <v>8027</v>
      </c>
      <c r="B5088" s="5" t="s">
        <v>3592</v>
      </c>
      <c r="C5088" s="5" t="s">
        <v>849</v>
      </c>
      <c r="D5088" s="5" t="s">
        <v>3583</v>
      </c>
      <c r="E5088" s="5" t="s">
        <v>3584</v>
      </c>
      <c r="F5088" s="5" t="s">
        <v>851</v>
      </c>
      <c r="G5088" s="5" t="s">
        <v>3588</v>
      </c>
      <c r="H5088" s="51">
        <v>2500</v>
      </c>
      <c r="I5088" s="22">
        <v>152.63999999999999</v>
      </c>
      <c r="J5088" s="22">
        <v>61.06</v>
      </c>
      <c r="K5088" s="22">
        <v>61.36</v>
      </c>
      <c r="L5088" s="47">
        <v>1000</v>
      </c>
      <c r="M5088" s="22">
        <v>152.63999999999999</v>
      </c>
      <c r="N5088" s="22">
        <v>0</v>
      </c>
    </row>
    <row r="5089" spans="1:14" hidden="1" x14ac:dyDescent="0.25">
      <c r="A5089" s="5" t="s">
        <v>8028</v>
      </c>
      <c r="B5089" s="5" t="s">
        <v>3586</v>
      </c>
      <c r="C5089" s="5" t="s">
        <v>849</v>
      </c>
      <c r="D5089" s="5" t="s">
        <v>3583</v>
      </c>
      <c r="E5089" s="5" t="s">
        <v>3584</v>
      </c>
      <c r="F5089" s="5" t="s">
        <v>853</v>
      </c>
      <c r="G5089" s="5" t="s">
        <v>3588</v>
      </c>
      <c r="H5089" s="51">
        <v>0</v>
      </c>
      <c r="I5089" s="22">
        <v>0</v>
      </c>
      <c r="J5089" s="22">
        <v>64.89</v>
      </c>
      <c r="K5089" s="22">
        <v>65.45</v>
      </c>
      <c r="L5089" s="47">
        <v>1000</v>
      </c>
      <c r="M5089" s="22">
        <v>0</v>
      </c>
      <c r="N5089" s="22">
        <v>0</v>
      </c>
    </row>
    <row r="5090" spans="1:14" hidden="1" x14ac:dyDescent="0.25">
      <c r="A5090" s="5" t="s">
        <v>8028</v>
      </c>
      <c r="B5090" s="5" t="s">
        <v>3597</v>
      </c>
      <c r="C5090" s="5" t="s">
        <v>849</v>
      </c>
      <c r="D5090" s="5" t="s">
        <v>3583</v>
      </c>
      <c r="E5090" s="5" t="s">
        <v>3584</v>
      </c>
      <c r="F5090" s="5" t="s">
        <v>853</v>
      </c>
      <c r="G5090" s="5" t="s">
        <v>3588</v>
      </c>
      <c r="H5090" s="51">
        <v>0</v>
      </c>
      <c r="I5090" s="22">
        <v>0</v>
      </c>
      <c r="J5090" s="22">
        <v>0</v>
      </c>
      <c r="K5090" s="22">
        <v>53.31</v>
      </c>
      <c r="L5090" s="47">
        <v>1000</v>
      </c>
      <c r="M5090" s="22">
        <v>0</v>
      </c>
      <c r="N5090" s="22">
        <v>0</v>
      </c>
    </row>
    <row r="5091" spans="1:14" hidden="1" x14ac:dyDescent="0.25">
      <c r="A5091" s="5" t="s">
        <v>8028</v>
      </c>
      <c r="B5091" s="5" t="s">
        <v>3592</v>
      </c>
      <c r="C5091" s="5" t="s">
        <v>849</v>
      </c>
      <c r="D5091" s="5" t="s">
        <v>3583</v>
      </c>
      <c r="E5091" s="5" t="s">
        <v>3584</v>
      </c>
      <c r="F5091" s="5" t="s">
        <v>851</v>
      </c>
      <c r="G5091" s="5" t="s">
        <v>3588</v>
      </c>
      <c r="H5091" s="51">
        <v>199300</v>
      </c>
      <c r="I5091" s="22">
        <v>15174.23</v>
      </c>
      <c r="J5091" s="22">
        <v>76.14</v>
      </c>
      <c r="K5091" s="22">
        <v>61.27</v>
      </c>
      <c r="L5091" s="47">
        <v>1000</v>
      </c>
      <c r="M5091" s="22">
        <v>15174.23</v>
      </c>
      <c r="N5091" s="22">
        <v>0</v>
      </c>
    </row>
    <row r="5092" spans="1:14" hidden="1" x14ac:dyDescent="0.25">
      <c r="A5092" s="5" t="s">
        <v>8029</v>
      </c>
      <c r="B5092" s="5" t="s">
        <v>3592</v>
      </c>
      <c r="C5092" s="5" t="s">
        <v>849</v>
      </c>
      <c r="D5092" s="5" t="s">
        <v>3583</v>
      </c>
      <c r="E5092" s="5" t="s">
        <v>3584</v>
      </c>
      <c r="F5092" s="5" t="s">
        <v>851</v>
      </c>
      <c r="G5092" s="5" t="s">
        <v>3588</v>
      </c>
      <c r="H5092" s="51">
        <v>17800</v>
      </c>
      <c r="I5092" s="22">
        <v>1096.46</v>
      </c>
      <c r="J5092" s="22">
        <v>61.6</v>
      </c>
      <c r="K5092" s="22">
        <v>61.71</v>
      </c>
      <c r="L5092" s="47">
        <v>1000</v>
      </c>
      <c r="M5092" s="22">
        <v>1096.46</v>
      </c>
      <c r="N5092" s="22">
        <v>0</v>
      </c>
    </row>
    <row r="5093" spans="1:14" hidden="1" x14ac:dyDescent="0.25">
      <c r="A5093" s="5" t="s">
        <v>8030</v>
      </c>
      <c r="B5093" s="5" t="s">
        <v>3592</v>
      </c>
      <c r="C5093" s="5" t="s">
        <v>849</v>
      </c>
      <c r="D5093" s="5" t="s">
        <v>3583</v>
      </c>
      <c r="E5093" s="5" t="s">
        <v>3584</v>
      </c>
      <c r="F5093" s="5" t="s">
        <v>853</v>
      </c>
      <c r="G5093" s="5" t="s">
        <v>3588</v>
      </c>
      <c r="H5093" s="51">
        <v>0</v>
      </c>
      <c r="I5093" s="22">
        <v>0</v>
      </c>
      <c r="J5093" s="22">
        <v>60.82</v>
      </c>
      <c r="K5093" s="22">
        <v>60.94</v>
      </c>
      <c r="L5093" s="47">
        <v>1000</v>
      </c>
      <c r="M5093" s="22">
        <v>0</v>
      </c>
      <c r="N5093" s="22">
        <v>0</v>
      </c>
    </row>
    <row r="5094" spans="1:14" hidden="1" x14ac:dyDescent="0.25">
      <c r="A5094" s="5" t="s">
        <v>8031</v>
      </c>
      <c r="B5094" s="5" t="s">
        <v>3592</v>
      </c>
      <c r="C5094" s="5" t="s">
        <v>849</v>
      </c>
      <c r="D5094" s="5" t="s">
        <v>3583</v>
      </c>
      <c r="E5094" s="5" t="s">
        <v>3584</v>
      </c>
      <c r="F5094" s="5" t="s">
        <v>851</v>
      </c>
      <c r="G5094" s="5" t="s">
        <v>3588</v>
      </c>
      <c r="H5094" s="51">
        <v>14000</v>
      </c>
      <c r="I5094" s="22">
        <v>852.9</v>
      </c>
      <c r="J5094" s="22">
        <v>60.92</v>
      </c>
      <c r="K5094" s="22">
        <v>61.12</v>
      </c>
      <c r="L5094" s="47">
        <v>1000</v>
      </c>
      <c r="M5094" s="22">
        <v>852.9</v>
      </c>
      <c r="N5094" s="22">
        <v>0</v>
      </c>
    </row>
    <row r="5095" spans="1:14" hidden="1" x14ac:dyDescent="0.25">
      <c r="A5095" s="5" t="s">
        <v>8032</v>
      </c>
      <c r="B5095" s="5" t="s">
        <v>3586</v>
      </c>
      <c r="C5095" s="5" t="s">
        <v>849</v>
      </c>
      <c r="D5095" s="5" t="s">
        <v>3583</v>
      </c>
      <c r="E5095" s="5" t="s">
        <v>3584</v>
      </c>
      <c r="F5095" s="5" t="s">
        <v>853</v>
      </c>
      <c r="G5095" s="5" t="s">
        <v>3588</v>
      </c>
      <c r="H5095" s="51">
        <v>0</v>
      </c>
      <c r="I5095" s="22">
        <v>0</v>
      </c>
      <c r="J5095" s="22">
        <v>64</v>
      </c>
      <c r="K5095" s="22">
        <v>64.39</v>
      </c>
      <c r="L5095" s="47">
        <v>1000</v>
      </c>
      <c r="M5095" s="22">
        <v>0</v>
      </c>
      <c r="N5095" s="22">
        <v>0</v>
      </c>
    </row>
    <row r="5096" spans="1:14" hidden="1" x14ac:dyDescent="0.25">
      <c r="A5096" s="5" t="s">
        <v>8032</v>
      </c>
      <c r="B5096" s="5" t="s">
        <v>3597</v>
      </c>
      <c r="C5096" s="5" t="s">
        <v>849</v>
      </c>
      <c r="D5096" s="5" t="s">
        <v>3583</v>
      </c>
      <c r="E5096" s="5" t="s">
        <v>3584</v>
      </c>
      <c r="F5096" s="5" t="s">
        <v>851</v>
      </c>
      <c r="G5096" s="5" t="s">
        <v>3588</v>
      </c>
      <c r="H5096" s="51">
        <v>0</v>
      </c>
      <c r="I5096" s="22">
        <v>0</v>
      </c>
      <c r="J5096" s="22">
        <v>61.58</v>
      </c>
      <c r="K5096" s="22">
        <v>62.25</v>
      </c>
      <c r="L5096" s="47">
        <v>1000</v>
      </c>
      <c r="M5096" s="22">
        <v>0</v>
      </c>
      <c r="N5096" s="22">
        <v>0</v>
      </c>
    </row>
    <row r="5097" spans="1:14" hidden="1" x14ac:dyDescent="0.25">
      <c r="A5097" s="5" t="s">
        <v>8032</v>
      </c>
      <c r="B5097" s="5" t="s">
        <v>3592</v>
      </c>
      <c r="C5097" s="5" t="s">
        <v>849</v>
      </c>
      <c r="D5097" s="5" t="s">
        <v>3583</v>
      </c>
      <c r="E5097" s="5" t="s">
        <v>3584</v>
      </c>
      <c r="F5097" s="5" t="s">
        <v>851</v>
      </c>
      <c r="G5097" s="5" t="s">
        <v>3588</v>
      </c>
      <c r="H5097" s="51">
        <v>12550</v>
      </c>
      <c r="I5097" s="22">
        <v>773.63</v>
      </c>
      <c r="J5097" s="22">
        <v>61.64</v>
      </c>
      <c r="K5097" s="22">
        <v>61.85</v>
      </c>
      <c r="L5097" s="47">
        <v>1000</v>
      </c>
      <c r="M5097" s="22">
        <v>773.63</v>
      </c>
      <c r="N5097" s="22">
        <v>0</v>
      </c>
    </row>
    <row r="5098" spans="1:14" hidden="1" x14ac:dyDescent="0.25">
      <c r="A5098" s="5" t="s">
        <v>8033</v>
      </c>
      <c r="B5098" s="5" t="s">
        <v>3592</v>
      </c>
      <c r="C5098" s="5" t="s">
        <v>849</v>
      </c>
      <c r="D5098" s="5" t="s">
        <v>3583</v>
      </c>
      <c r="E5098" s="5" t="s">
        <v>3584</v>
      </c>
      <c r="F5098" s="5" t="s">
        <v>853</v>
      </c>
      <c r="G5098" s="5" t="s">
        <v>3588</v>
      </c>
      <c r="H5098" s="51">
        <v>0</v>
      </c>
      <c r="I5098" s="22">
        <v>0</v>
      </c>
      <c r="J5098" s="22">
        <v>63.33</v>
      </c>
      <c r="K5098" s="22">
        <v>66.8</v>
      </c>
      <c r="L5098" s="47">
        <v>1000</v>
      </c>
      <c r="M5098" s="22">
        <v>0</v>
      </c>
      <c r="N5098" s="22">
        <v>0</v>
      </c>
    </row>
    <row r="5099" spans="1:14" x14ac:dyDescent="0.25">
      <c r="A5099" s="5" t="s">
        <v>8034</v>
      </c>
      <c r="B5099" s="5" t="s">
        <v>3590</v>
      </c>
      <c r="C5099" s="5" t="s">
        <v>849</v>
      </c>
      <c r="D5099" s="5" t="s">
        <v>3583</v>
      </c>
      <c r="E5099" s="5" t="s">
        <v>3584</v>
      </c>
      <c r="F5099" s="5" t="s">
        <v>853</v>
      </c>
      <c r="G5099" s="5" t="s">
        <v>3603</v>
      </c>
      <c r="H5099" s="51">
        <v>0</v>
      </c>
      <c r="I5099" s="22">
        <v>0</v>
      </c>
      <c r="J5099" s="22">
        <v>0</v>
      </c>
      <c r="K5099" s="22">
        <v>1736.99</v>
      </c>
      <c r="L5099" s="47">
        <v>1000</v>
      </c>
      <c r="M5099" s="22">
        <v>0</v>
      </c>
      <c r="N5099" s="22">
        <v>0</v>
      </c>
    </row>
    <row r="5100" spans="1:14" x14ac:dyDescent="0.25">
      <c r="A5100" s="5" t="s">
        <v>8035</v>
      </c>
      <c r="B5100" s="5" t="s">
        <v>3590</v>
      </c>
      <c r="C5100" s="5" t="s">
        <v>849</v>
      </c>
      <c r="D5100" s="5" t="s">
        <v>3583</v>
      </c>
      <c r="E5100" s="5" t="s">
        <v>3584</v>
      </c>
      <c r="F5100" s="5" t="s">
        <v>853</v>
      </c>
      <c r="G5100" s="5" t="s">
        <v>3603</v>
      </c>
      <c r="H5100" s="51">
        <v>0</v>
      </c>
      <c r="I5100" s="22">
        <v>0</v>
      </c>
      <c r="J5100" s="22">
        <v>0</v>
      </c>
      <c r="K5100" s="22">
        <v>1208.48</v>
      </c>
      <c r="L5100" s="47">
        <v>1000</v>
      </c>
      <c r="M5100" s="22">
        <v>0</v>
      </c>
      <c r="N5100" s="22">
        <v>0</v>
      </c>
    </row>
    <row r="5101" spans="1:14" x14ac:dyDescent="0.25">
      <c r="A5101" s="5" t="s">
        <v>8036</v>
      </c>
      <c r="B5101" s="5" t="s">
        <v>3590</v>
      </c>
      <c r="C5101" s="5" t="s">
        <v>849</v>
      </c>
      <c r="D5101" s="5" t="s">
        <v>3583</v>
      </c>
      <c r="E5101" s="5" t="s">
        <v>3584</v>
      </c>
      <c r="F5101" s="5" t="s">
        <v>853</v>
      </c>
      <c r="G5101" s="5" t="s">
        <v>3585</v>
      </c>
      <c r="H5101" s="51">
        <v>0</v>
      </c>
      <c r="I5101" s="22">
        <v>0</v>
      </c>
      <c r="J5101" s="22">
        <v>3909.11</v>
      </c>
      <c r="K5101" s="22">
        <v>4123.01</v>
      </c>
      <c r="L5101" s="47">
        <v>1000</v>
      </c>
      <c r="M5101" s="22">
        <v>0</v>
      </c>
      <c r="N5101" s="22">
        <v>0</v>
      </c>
    </row>
    <row r="5102" spans="1:14" hidden="1" x14ac:dyDescent="0.25">
      <c r="A5102" s="5" t="s">
        <v>8037</v>
      </c>
      <c r="B5102" s="5" t="s">
        <v>3592</v>
      </c>
      <c r="C5102" s="5" t="s">
        <v>849</v>
      </c>
      <c r="D5102" s="5" t="s">
        <v>3583</v>
      </c>
      <c r="E5102" s="5" t="s">
        <v>3584</v>
      </c>
      <c r="F5102" s="5" t="s">
        <v>853</v>
      </c>
      <c r="G5102" s="5" t="s">
        <v>3588</v>
      </c>
      <c r="H5102" s="51">
        <v>0</v>
      </c>
      <c r="I5102" s="22">
        <v>0</v>
      </c>
      <c r="J5102" s="22">
        <v>63.42</v>
      </c>
      <c r="K5102" s="22">
        <v>66.89</v>
      </c>
      <c r="L5102" s="47">
        <v>1000</v>
      </c>
      <c r="M5102" s="22">
        <v>0</v>
      </c>
      <c r="N5102" s="22">
        <v>0</v>
      </c>
    </row>
    <row r="5103" spans="1:14" hidden="1" x14ac:dyDescent="0.25">
      <c r="A5103" s="5" t="s">
        <v>8038</v>
      </c>
      <c r="B5103" s="5" t="s">
        <v>3592</v>
      </c>
      <c r="C5103" s="5" t="s">
        <v>849</v>
      </c>
      <c r="D5103" s="5" t="s">
        <v>3583</v>
      </c>
      <c r="E5103" s="5" t="s">
        <v>3584</v>
      </c>
      <c r="F5103" s="5" t="s">
        <v>853</v>
      </c>
      <c r="G5103" s="5" t="s">
        <v>3588</v>
      </c>
      <c r="H5103" s="51">
        <v>0</v>
      </c>
      <c r="I5103" s="22">
        <v>0</v>
      </c>
      <c r="J5103" s="22">
        <v>63.32</v>
      </c>
      <c r="K5103" s="22">
        <v>66.790000000000006</v>
      </c>
      <c r="L5103" s="47">
        <v>1000</v>
      </c>
      <c r="M5103" s="22">
        <v>0</v>
      </c>
      <c r="N5103" s="22">
        <v>0</v>
      </c>
    </row>
    <row r="5104" spans="1:14" hidden="1" x14ac:dyDescent="0.25">
      <c r="A5104" s="5" t="s">
        <v>8039</v>
      </c>
      <c r="B5104" s="5" t="s">
        <v>3606</v>
      </c>
      <c r="C5104" s="5" t="s">
        <v>849</v>
      </c>
      <c r="D5104" s="5" t="s">
        <v>3583</v>
      </c>
      <c r="E5104" s="5" t="s">
        <v>3584</v>
      </c>
      <c r="F5104" s="5" t="s">
        <v>851</v>
      </c>
      <c r="G5104" s="5" t="s">
        <v>3588</v>
      </c>
      <c r="H5104" s="51">
        <v>875</v>
      </c>
      <c r="I5104" s="22">
        <v>190.03</v>
      </c>
      <c r="J5104" s="22">
        <v>217.18</v>
      </c>
      <c r="K5104" s="22">
        <v>422.39</v>
      </c>
      <c r="L5104" s="47">
        <v>1000</v>
      </c>
      <c r="M5104" s="22">
        <v>190.03</v>
      </c>
      <c r="N5104" s="22">
        <v>0</v>
      </c>
    </row>
    <row r="5105" spans="1:14" hidden="1" x14ac:dyDescent="0.25">
      <c r="A5105" s="5" t="s">
        <v>8040</v>
      </c>
      <c r="B5105" s="5" t="s">
        <v>3606</v>
      </c>
      <c r="C5105" s="5" t="s">
        <v>849</v>
      </c>
      <c r="D5105" s="5" t="s">
        <v>3583</v>
      </c>
      <c r="E5105" s="5" t="s">
        <v>3584</v>
      </c>
      <c r="F5105" s="5" t="s">
        <v>851</v>
      </c>
      <c r="G5105" s="5" t="s">
        <v>3588</v>
      </c>
      <c r="H5105" s="51">
        <v>1792</v>
      </c>
      <c r="I5105" s="22">
        <v>375.62</v>
      </c>
      <c r="J5105" s="22">
        <v>209.61</v>
      </c>
      <c r="K5105" s="22">
        <v>214.64</v>
      </c>
      <c r="L5105" s="47">
        <v>1000</v>
      </c>
      <c r="M5105" s="22">
        <v>375.62</v>
      </c>
      <c r="N5105" s="22">
        <v>0</v>
      </c>
    </row>
    <row r="5106" spans="1:14" hidden="1" x14ac:dyDescent="0.25">
      <c r="A5106" s="5" t="s">
        <v>8041</v>
      </c>
      <c r="B5106" s="5" t="s">
        <v>3606</v>
      </c>
      <c r="C5106" s="5" t="s">
        <v>849</v>
      </c>
      <c r="D5106" s="5" t="s">
        <v>3583</v>
      </c>
      <c r="E5106" s="5" t="s">
        <v>3584</v>
      </c>
      <c r="F5106" s="5" t="s">
        <v>851</v>
      </c>
      <c r="G5106" s="5" t="s">
        <v>3588</v>
      </c>
      <c r="H5106" s="51">
        <v>4100</v>
      </c>
      <c r="I5106" s="22">
        <v>1149.19</v>
      </c>
      <c r="J5106" s="22">
        <v>280.29000000000002</v>
      </c>
      <c r="K5106" s="22">
        <v>287.02</v>
      </c>
      <c r="L5106" s="47">
        <v>1000</v>
      </c>
      <c r="M5106" s="22">
        <v>1149.19</v>
      </c>
      <c r="N5106" s="22">
        <v>0</v>
      </c>
    </row>
    <row r="5107" spans="1:14" hidden="1" x14ac:dyDescent="0.25">
      <c r="A5107" s="5" t="s">
        <v>8042</v>
      </c>
      <c r="B5107" s="5" t="s">
        <v>3592</v>
      </c>
      <c r="C5107" s="5" t="s">
        <v>849</v>
      </c>
      <c r="D5107" s="5" t="s">
        <v>3583</v>
      </c>
      <c r="E5107" s="5" t="s">
        <v>3584</v>
      </c>
      <c r="F5107" s="5" t="s">
        <v>853</v>
      </c>
      <c r="G5107" s="5" t="s">
        <v>3603</v>
      </c>
      <c r="H5107" s="51">
        <v>0</v>
      </c>
      <c r="I5107" s="22">
        <v>0</v>
      </c>
      <c r="J5107" s="22">
        <v>0</v>
      </c>
      <c r="K5107" s="22">
        <v>1355.7</v>
      </c>
      <c r="L5107" s="47">
        <v>1000</v>
      </c>
      <c r="M5107" s="22">
        <v>0</v>
      </c>
      <c r="N5107" s="22">
        <v>0</v>
      </c>
    </row>
    <row r="5108" spans="1:14" hidden="1" x14ac:dyDescent="0.25">
      <c r="A5108" s="5" t="s">
        <v>8043</v>
      </c>
      <c r="B5108" s="5" t="s">
        <v>3582</v>
      </c>
      <c r="C5108" s="5" t="s">
        <v>849</v>
      </c>
      <c r="D5108" s="5" t="s">
        <v>3583</v>
      </c>
      <c r="E5108" s="5" t="s">
        <v>3584</v>
      </c>
      <c r="F5108" s="5" t="s">
        <v>853</v>
      </c>
      <c r="G5108" s="5" t="s">
        <v>3603</v>
      </c>
      <c r="H5108" s="51">
        <v>0</v>
      </c>
      <c r="I5108" s="22">
        <v>0</v>
      </c>
      <c r="J5108" s="22">
        <v>0</v>
      </c>
      <c r="K5108" s="22">
        <v>365.43</v>
      </c>
      <c r="L5108" s="47">
        <v>1000</v>
      </c>
      <c r="M5108" s="22">
        <v>0</v>
      </c>
      <c r="N5108" s="22">
        <v>0</v>
      </c>
    </row>
    <row r="5109" spans="1:14" hidden="1" x14ac:dyDescent="0.25">
      <c r="A5109" s="5" t="s">
        <v>8044</v>
      </c>
      <c r="B5109" s="5" t="s">
        <v>3582</v>
      </c>
      <c r="C5109" s="5" t="s">
        <v>849</v>
      </c>
      <c r="D5109" s="5" t="s">
        <v>3583</v>
      </c>
      <c r="E5109" s="5" t="s">
        <v>3584</v>
      </c>
      <c r="F5109" s="5" t="s">
        <v>853</v>
      </c>
      <c r="G5109" s="5" t="s">
        <v>3603</v>
      </c>
      <c r="H5109" s="51">
        <v>0</v>
      </c>
      <c r="I5109" s="22">
        <v>0</v>
      </c>
      <c r="J5109" s="22">
        <v>0</v>
      </c>
      <c r="K5109" s="22">
        <v>799.98</v>
      </c>
      <c r="L5109" s="47">
        <v>1000</v>
      </c>
      <c r="M5109" s="22">
        <v>0</v>
      </c>
      <c r="N5109" s="22">
        <v>0</v>
      </c>
    </row>
    <row r="5110" spans="1:14" x14ac:dyDescent="0.25">
      <c r="A5110" s="5" t="s">
        <v>8045</v>
      </c>
      <c r="B5110" s="5" t="s">
        <v>3590</v>
      </c>
      <c r="C5110" s="5" t="s">
        <v>849</v>
      </c>
      <c r="D5110" s="5" t="s">
        <v>3583</v>
      </c>
      <c r="E5110" s="5" t="s">
        <v>3584</v>
      </c>
      <c r="F5110" s="5" t="s">
        <v>853</v>
      </c>
      <c r="G5110" s="5" t="s">
        <v>3603</v>
      </c>
      <c r="H5110" s="51">
        <v>0</v>
      </c>
      <c r="I5110" s="22">
        <v>0</v>
      </c>
      <c r="J5110" s="22">
        <v>0</v>
      </c>
      <c r="K5110" s="22">
        <v>1400.92</v>
      </c>
      <c r="L5110" s="47">
        <v>1000</v>
      </c>
      <c r="M5110" s="22">
        <v>0</v>
      </c>
      <c r="N5110" s="22">
        <v>0</v>
      </c>
    </row>
    <row r="5111" spans="1:14" x14ac:dyDescent="0.25">
      <c r="A5111" s="5" t="s">
        <v>8046</v>
      </c>
      <c r="B5111" s="5" t="s">
        <v>3590</v>
      </c>
      <c r="C5111" s="5" t="s">
        <v>849</v>
      </c>
      <c r="D5111" s="5" t="s">
        <v>3583</v>
      </c>
      <c r="E5111" s="5" t="s">
        <v>3584</v>
      </c>
      <c r="F5111" s="5" t="s">
        <v>853</v>
      </c>
      <c r="G5111" s="5" t="s">
        <v>3603</v>
      </c>
      <c r="H5111" s="51">
        <v>0</v>
      </c>
      <c r="I5111" s="22">
        <v>0</v>
      </c>
      <c r="J5111" s="22">
        <v>0</v>
      </c>
      <c r="K5111" s="22">
        <v>1529.66</v>
      </c>
      <c r="L5111" s="47">
        <v>1000</v>
      </c>
      <c r="M5111" s="22">
        <v>0</v>
      </c>
      <c r="N5111" s="22">
        <v>0</v>
      </c>
    </row>
    <row r="5112" spans="1:14" x14ac:dyDescent="0.25">
      <c r="A5112" s="5" t="s">
        <v>8047</v>
      </c>
      <c r="B5112" s="5" t="s">
        <v>3590</v>
      </c>
      <c r="C5112" s="5" t="s">
        <v>849</v>
      </c>
      <c r="D5112" s="5" t="s">
        <v>3583</v>
      </c>
      <c r="E5112" s="5" t="s">
        <v>3584</v>
      </c>
      <c r="F5112" s="5" t="s">
        <v>853</v>
      </c>
      <c r="G5112" s="5" t="s">
        <v>3603</v>
      </c>
      <c r="H5112" s="51">
        <v>0</v>
      </c>
      <c r="I5112" s="22">
        <v>0</v>
      </c>
      <c r="J5112" s="22">
        <v>0</v>
      </c>
      <c r="K5112" s="22">
        <v>759.29</v>
      </c>
      <c r="L5112" s="47">
        <v>1000</v>
      </c>
      <c r="M5112" s="22">
        <v>0</v>
      </c>
      <c r="N5112" s="22">
        <v>0</v>
      </c>
    </row>
    <row r="5113" spans="1:14" x14ac:dyDescent="0.25">
      <c r="A5113" s="5" t="s">
        <v>8048</v>
      </c>
      <c r="B5113" s="5" t="s">
        <v>3590</v>
      </c>
      <c r="C5113" s="5" t="s">
        <v>849</v>
      </c>
      <c r="D5113" s="5" t="s">
        <v>3583</v>
      </c>
      <c r="E5113" s="5" t="s">
        <v>3584</v>
      </c>
      <c r="F5113" s="5" t="s">
        <v>853</v>
      </c>
      <c r="G5113" s="5" t="s">
        <v>3603</v>
      </c>
      <c r="H5113" s="51">
        <v>0</v>
      </c>
      <c r="I5113" s="22">
        <v>0</v>
      </c>
      <c r="J5113" s="22">
        <v>0</v>
      </c>
      <c r="K5113" s="22">
        <v>792.99</v>
      </c>
      <c r="L5113" s="47">
        <v>1000</v>
      </c>
      <c r="M5113" s="22">
        <v>0</v>
      </c>
      <c r="N5113" s="22">
        <v>0</v>
      </c>
    </row>
    <row r="5114" spans="1:14" x14ac:dyDescent="0.25">
      <c r="A5114" s="5" t="s">
        <v>8049</v>
      </c>
      <c r="B5114" s="5" t="s">
        <v>3590</v>
      </c>
      <c r="C5114" s="5" t="s">
        <v>849</v>
      </c>
      <c r="D5114" s="5" t="s">
        <v>3583</v>
      </c>
      <c r="E5114" s="5" t="s">
        <v>3584</v>
      </c>
      <c r="F5114" s="5" t="s">
        <v>853</v>
      </c>
      <c r="G5114" s="5" t="s">
        <v>3603</v>
      </c>
      <c r="H5114" s="51">
        <v>0</v>
      </c>
      <c r="I5114" s="22">
        <v>0</v>
      </c>
      <c r="J5114" s="22">
        <v>0</v>
      </c>
      <c r="K5114" s="22">
        <v>1294.08</v>
      </c>
      <c r="L5114" s="47">
        <v>1000</v>
      </c>
      <c r="M5114" s="22">
        <v>0</v>
      </c>
      <c r="N5114" s="22">
        <v>0</v>
      </c>
    </row>
    <row r="5115" spans="1:14" x14ac:dyDescent="0.25">
      <c r="A5115" s="5" t="s">
        <v>8050</v>
      </c>
      <c r="B5115" s="5" t="s">
        <v>3590</v>
      </c>
      <c r="C5115" s="5" t="s">
        <v>849</v>
      </c>
      <c r="D5115" s="5" t="s">
        <v>3583</v>
      </c>
      <c r="E5115" s="5" t="s">
        <v>3584</v>
      </c>
      <c r="F5115" s="5" t="s">
        <v>853</v>
      </c>
      <c r="G5115" s="5" t="s">
        <v>3588</v>
      </c>
      <c r="H5115" s="51">
        <v>0</v>
      </c>
      <c r="I5115" s="22">
        <v>0</v>
      </c>
      <c r="J5115" s="22">
        <v>88.56</v>
      </c>
      <c r="K5115" s="22">
        <v>93.41</v>
      </c>
      <c r="L5115" s="47">
        <v>1000</v>
      </c>
      <c r="M5115" s="22">
        <v>0</v>
      </c>
      <c r="N5115" s="22">
        <v>0</v>
      </c>
    </row>
    <row r="5116" spans="1:14" x14ac:dyDescent="0.25">
      <c r="A5116" s="5" t="s">
        <v>8051</v>
      </c>
      <c r="B5116" s="5" t="s">
        <v>3590</v>
      </c>
      <c r="C5116" s="5" t="s">
        <v>849</v>
      </c>
      <c r="D5116" s="5" t="s">
        <v>3583</v>
      </c>
      <c r="E5116" s="5" t="s">
        <v>3584</v>
      </c>
      <c r="F5116" s="5" t="s">
        <v>853</v>
      </c>
      <c r="G5116" s="5" t="s">
        <v>3588</v>
      </c>
      <c r="H5116" s="51">
        <v>0</v>
      </c>
      <c r="I5116" s="22">
        <v>0</v>
      </c>
      <c r="J5116" s="22">
        <v>90.84</v>
      </c>
      <c r="K5116" s="22">
        <v>93.02</v>
      </c>
      <c r="L5116" s="47">
        <v>1000</v>
      </c>
      <c r="M5116" s="22">
        <v>0</v>
      </c>
      <c r="N5116" s="22">
        <v>0</v>
      </c>
    </row>
    <row r="5117" spans="1:14" x14ac:dyDescent="0.25">
      <c r="A5117" s="5" t="s">
        <v>8052</v>
      </c>
      <c r="B5117" s="5" t="s">
        <v>3590</v>
      </c>
      <c r="C5117" s="5" t="s">
        <v>849</v>
      </c>
      <c r="D5117" s="5" t="s">
        <v>3583</v>
      </c>
      <c r="E5117" s="5" t="s">
        <v>3584</v>
      </c>
      <c r="F5117" s="5" t="s">
        <v>853</v>
      </c>
      <c r="G5117" s="5" t="s">
        <v>3588</v>
      </c>
      <c r="H5117" s="51">
        <v>0</v>
      </c>
      <c r="I5117" s="22">
        <v>0</v>
      </c>
      <c r="J5117" s="22">
        <v>98.47</v>
      </c>
      <c r="K5117" s="22">
        <v>103.85</v>
      </c>
      <c r="L5117" s="47">
        <v>1000</v>
      </c>
      <c r="M5117" s="22">
        <v>0</v>
      </c>
      <c r="N5117" s="22">
        <v>0</v>
      </c>
    </row>
    <row r="5118" spans="1:14" x14ac:dyDescent="0.25">
      <c r="A5118" s="5" t="s">
        <v>8053</v>
      </c>
      <c r="B5118" s="5" t="s">
        <v>3590</v>
      </c>
      <c r="C5118" s="5" t="s">
        <v>849</v>
      </c>
      <c r="D5118" s="5" t="s">
        <v>3583</v>
      </c>
      <c r="E5118" s="5" t="s">
        <v>3584</v>
      </c>
      <c r="F5118" s="5" t="s">
        <v>853</v>
      </c>
      <c r="G5118" s="5" t="s">
        <v>3588</v>
      </c>
      <c r="H5118" s="51">
        <v>0</v>
      </c>
      <c r="I5118" s="22">
        <v>0</v>
      </c>
      <c r="J5118" s="22">
        <v>92.57</v>
      </c>
      <c r="K5118" s="22">
        <v>94.79</v>
      </c>
      <c r="L5118" s="47">
        <v>1000</v>
      </c>
      <c r="M5118" s="22">
        <v>0</v>
      </c>
      <c r="N5118" s="22">
        <v>0</v>
      </c>
    </row>
    <row r="5119" spans="1:14" x14ac:dyDescent="0.25">
      <c r="A5119" s="5" t="s">
        <v>8054</v>
      </c>
      <c r="B5119" s="5" t="s">
        <v>3590</v>
      </c>
      <c r="C5119" s="5" t="s">
        <v>849</v>
      </c>
      <c r="D5119" s="5" t="s">
        <v>3583</v>
      </c>
      <c r="E5119" s="5" t="s">
        <v>3584</v>
      </c>
      <c r="F5119" s="5" t="s">
        <v>853</v>
      </c>
      <c r="G5119" s="5" t="s">
        <v>3588</v>
      </c>
      <c r="H5119" s="51">
        <v>0</v>
      </c>
      <c r="I5119" s="22">
        <v>0</v>
      </c>
      <c r="J5119" s="22">
        <v>91.2</v>
      </c>
      <c r="K5119" s="22">
        <v>93.39</v>
      </c>
      <c r="L5119" s="47">
        <v>1000</v>
      </c>
      <c r="M5119" s="22">
        <v>0</v>
      </c>
      <c r="N5119" s="22">
        <v>0</v>
      </c>
    </row>
    <row r="5120" spans="1:14" x14ac:dyDescent="0.25">
      <c r="A5120" s="5" t="s">
        <v>8055</v>
      </c>
      <c r="B5120" s="5" t="s">
        <v>3590</v>
      </c>
      <c r="C5120" s="5" t="s">
        <v>849</v>
      </c>
      <c r="D5120" s="5" t="s">
        <v>3583</v>
      </c>
      <c r="E5120" s="5" t="s">
        <v>3584</v>
      </c>
      <c r="F5120" s="5" t="s">
        <v>853</v>
      </c>
      <c r="G5120" s="5" t="s">
        <v>3588</v>
      </c>
      <c r="H5120" s="51">
        <v>0</v>
      </c>
      <c r="I5120" s="22">
        <v>0</v>
      </c>
      <c r="J5120" s="22">
        <v>92.96</v>
      </c>
      <c r="K5120" s="22">
        <v>95.19</v>
      </c>
      <c r="L5120" s="47">
        <v>1000</v>
      </c>
      <c r="M5120" s="22">
        <v>0</v>
      </c>
      <c r="N5120" s="22">
        <v>0</v>
      </c>
    </row>
    <row r="5121" spans="1:14" x14ac:dyDescent="0.25">
      <c r="A5121" s="5" t="s">
        <v>8056</v>
      </c>
      <c r="B5121" s="5" t="s">
        <v>3590</v>
      </c>
      <c r="C5121" s="5" t="s">
        <v>849</v>
      </c>
      <c r="D5121" s="5" t="s">
        <v>3583</v>
      </c>
      <c r="E5121" s="5" t="s">
        <v>3584</v>
      </c>
      <c r="F5121" s="5" t="s">
        <v>853</v>
      </c>
      <c r="G5121" s="5" t="s">
        <v>3588</v>
      </c>
      <c r="H5121" s="51">
        <v>0</v>
      </c>
      <c r="I5121" s="22">
        <v>0</v>
      </c>
      <c r="J5121" s="22">
        <v>93.21</v>
      </c>
      <c r="K5121" s="22">
        <v>95.45</v>
      </c>
      <c r="L5121" s="47">
        <v>1000</v>
      </c>
      <c r="M5121" s="22">
        <v>0</v>
      </c>
      <c r="N5121" s="22">
        <v>0</v>
      </c>
    </row>
    <row r="5122" spans="1:14" x14ac:dyDescent="0.25">
      <c r="A5122" s="5" t="s">
        <v>8057</v>
      </c>
      <c r="B5122" s="5" t="s">
        <v>3590</v>
      </c>
      <c r="C5122" s="5" t="s">
        <v>849</v>
      </c>
      <c r="D5122" s="5" t="s">
        <v>3583</v>
      </c>
      <c r="E5122" s="5" t="s">
        <v>3584</v>
      </c>
      <c r="F5122" s="5" t="s">
        <v>853</v>
      </c>
      <c r="G5122" s="5" t="s">
        <v>3588</v>
      </c>
      <c r="H5122" s="51">
        <v>0</v>
      </c>
      <c r="I5122" s="22">
        <v>0</v>
      </c>
      <c r="J5122" s="22">
        <v>92.71</v>
      </c>
      <c r="K5122" s="22">
        <v>94.94</v>
      </c>
      <c r="L5122" s="47">
        <v>1000</v>
      </c>
      <c r="M5122" s="22">
        <v>0</v>
      </c>
      <c r="N5122" s="22">
        <v>0</v>
      </c>
    </row>
    <row r="5123" spans="1:14" x14ac:dyDescent="0.25">
      <c r="A5123" s="5" t="s">
        <v>8058</v>
      </c>
      <c r="B5123" s="5" t="s">
        <v>3590</v>
      </c>
      <c r="C5123" s="5" t="s">
        <v>849</v>
      </c>
      <c r="D5123" s="5" t="s">
        <v>3583</v>
      </c>
      <c r="E5123" s="5" t="s">
        <v>3584</v>
      </c>
      <c r="F5123" s="5" t="s">
        <v>853</v>
      </c>
      <c r="G5123" s="5" t="s">
        <v>3588</v>
      </c>
      <c r="H5123" s="51">
        <v>0</v>
      </c>
      <c r="I5123" s="22">
        <v>0</v>
      </c>
      <c r="J5123" s="22">
        <v>95.58</v>
      </c>
      <c r="K5123" s="22">
        <v>97.87</v>
      </c>
      <c r="L5123" s="47">
        <v>1000</v>
      </c>
      <c r="M5123" s="22">
        <v>0</v>
      </c>
      <c r="N5123" s="22">
        <v>0</v>
      </c>
    </row>
    <row r="5124" spans="1:14" x14ac:dyDescent="0.25">
      <c r="A5124" s="5" t="s">
        <v>8059</v>
      </c>
      <c r="B5124" s="5" t="s">
        <v>3590</v>
      </c>
      <c r="C5124" s="5" t="s">
        <v>849</v>
      </c>
      <c r="D5124" s="5" t="s">
        <v>3583</v>
      </c>
      <c r="E5124" s="5" t="s">
        <v>3584</v>
      </c>
      <c r="F5124" s="5" t="s">
        <v>853</v>
      </c>
      <c r="G5124" s="5" t="s">
        <v>3588</v>
      </c>
      <c r="H5124" s="51">
        <v>0</v>
      </c>
      <c r="I5124" s="22">
        <v>0</v>
      </c>
      <c r="J5124" s="22">
        <v>90.45</v>
      </c>
      <c r="K5124" s="22">
        <v>92.62</v>
      </c>
      <c r="L5124" s="47">
        <v>1000</v>
      </c>
      <c r="M5124" s="22">
        <v>0</v>
      </c>
      <c r="N5124" s="22">
        <v>0</v>
      </c>
    </row>
    <row r="5125" spans="1:14" x14ac:dyDescent="0.25">
      <c r="A5125" s="5" t="s">
        <v>8060</v>
      </c>
      <c r="B5125" s="5" t="s">
        <v>3590</v>
      </c>
      <c r="C5125" s="5" t="s">
        <v>849</v>
      </c>
      <c r="D5125" s="5" t="s">
        <v>3583</v>
      </c>
      <c r="E5125" s="5" t="s">
        <v>3584</v>
      </c>
      <c r="F5125" s="5" t="s">
        <v>853</v>
      </c>
      <c r="G5125" s="5" t="s">
        <v>3588</v>
      </c>
      <c r="H5125" s="51">
        <v>0</v>
      </c>
      <c r="I5125" s="22">
        <v>0</v>
      </c>
      <c r="J5125" s="22">
        <v>402.36</v>
      </c>
      <c r="K5125" s="22">
        <v>412.02</v>
      </c>
      <c r="L5125" s="47">
        <v>1000</v>
      </c>
      <c r="M5125" s="22">
        <v>0</v>
      </c>
      <c r="N5125" s="22">
        <v>0</v>
      </c>
    </row>
    <row r="5126" spans="1:14" x14ac:dyDescent="0.25">
      <c r="A5126" s="5" t="s">
        <v>8061</v>
      </c>
      <c r="B5126" s="5" t="s">
        <v>3590</v>
      </c>
      <c r="C5126" s="5" t="s">
        <v>849</v>
      </c>
      <c r="D5126" s="5" t="s">
        <v>3583</v>
      </c>
      <c r="E5126" s="5" t="s">
        <v>3584</v>
      </c>
      <c r="F5126" s="5" t="s">
        <v>853</v>
      </c>
      <c r="G5126" s="5" t="s">
        <v>3603</v>
      </c>
      <c r="H5126" s="51">
        <v>0</v>
      </c>
      <c r="I5126" s="22">
        <v>0</v>
      </c>
      <c r="J5126" s="22">
        <v>0</v>
      </c>
      <c r="K5126" s="22">
        <v>420.67</v>
      </c>
      <c r="L5126" s="47">
        <v>1000</v>
      </c>
      <c r="M5126" s="22">
        <v>0</v>
      </c>
      <c r="N5126" s="22">
        <v>0</v>
      </c>
    </row>
    <row r="5127" spans="1:14" x14ac:dyDescent="0.25">
      <c r="A5127" s="5" t="s">
        <v>8062</v>
      </c>
      <c r="B5127" s="5" t="s">
        <v>3590</v>
      </c>
      <c r="C5127" s="5" t="s">
        <v>849</v>
      </c>
      <c r="D5127" s="5" t="s">
        <v>3583</v>
      </c>
      <c r="E5127" s="5" t="s">
        <v>3584</v>
      </c>
      <c r="F5127" s="5" t="s">
        <v>853</v>
      </c>
      <c r="G5127" s="5" t="s">
        <v>3588</v>
      </c>
      <c r="H5127" s="51">
        <v>0</v>
      </c>
      <c r="I5127" s="22">
        <v>0</v>
      </c>
      <c r="J5127" s="22">
        <v>108.31</v>
      </c>
      <c r="K5127" s="22">
        <v>110.91</v>
      </c>
      <c r="L5127" s="47">
        <v>1000</v>
      </c>
      <c r="M5127" s="22">
        <v>0</v>
      </c>
      <c r="N5127" s="22">
        <v>0</v>
      </c>
    </row>
    <row r="5128" spans="1:14" x14ac:dyDescent="0.25">
      <c r="A5128" s="5" t="s">
        <v>8063</v>
      </c>
      <c r="B5128" s="5" t="s">
        <v>3590</v>
      </c>
      <c r="C5128" s="5" t="s">
        <v>849</v>
      </c>
      <c r="D5128" s="5" t="s">
        <v>3583</v>
      </c>
      <c r="E5128" s="5" t="s">
        <v>3584</v>
      </c>
      <c r="F5128" s="5" t="s">
        <v>853</v>
      </c>
      <c r="G5128" s="5" t="s">
        <v>3588</v>
      </c>
      <c r="H5128" s="51">
        <v>0</v>
      </c>
      <c r="I5128" s="22">
        <v>0</v>
      </c>
      <c r="J5128" s="22">
        <v>106.62</v>
      </c>
      <c r="K5128" s="22">
        <v>109.18</v>
      </c>
      <c r="L5128" s="47">
        <v>1000</v>
      </c>
      <c r="M5128" s="22">
        <v>0</v>
      </c>
      <c r="N5128" s="22">
        <v>0</v>
      </c>
    </row>
    <row r="5129" spans="1:14" x14ac:dyDescent="0.25">
      <c r="A5129" s="5" t="s">
        <v>8064</v>
      </c>
      <c r="B5129" s="5" t="s">
        <v>3590</v>
      </c>
      <c r="C5129" s="5" t="s">
        <v>849</v>
      </c>
      <c r="D5129" s="5" t="s">
        <v>3583</v>
      </c>
      <c r="E5129" s="5" t="s">
        <v>3584</v>
      </c>
      <c r="F5129" s="5" t="s">
        <v>853</v>
      </c>
      <c r="G5129" s="5" t="s">
        <v>3588</v>
      </c>
      <c r="H5129" s="51">
        <v>0</v>
      </c>
      <c r="I5129" s="22">
        <v>0</v>
      </c>
      <c r="J5129" s="22">
        <v>446.8</v>
      </c>
      <c r="K5129" s="22">
        <v>485.39</v>
      </c>
      <c r="L5129" s="47">
        <v>1000</v>
      </c>
      <c r="M5129" s="22">
        <v>0</v>
      </c>
      <c r="N5129" s="22">
        <v>0</v>
      </c>
    </row>
    <row r="5130" spans="1:14" x14ac:dyDescent="0.25">
      <c r="A5130" s="5" t="s">
        <v>8065</v>
      </c>
      <c r="B5130" s="5" t="s">
        <v>3590</v>
      </c>
      <c r="C5130" s="5" t="s">
        <v>849</v>
      </c>
      <c r="D5130" s="5" t="s">
        <v>3583</v>
      </c>
      <c r="E5130" s="5" t="s">
        <v>3584</v>
      </c>
      <c r="F5130" s="5" t="s">
        <v>853</v>
      </c>
      <c r="G5130" s="5" t="s">
        <v>3603</v>
      </c>
      <c r="H5130" s="51">
        <v>0</v>
      </c>
      <c r="I5130" s="22">
        <v>0</v>
      </c>
      <c r="J5130" s="22">
        <v>0</v>
      </c>
      <c r="K5130" s="22">
        <v>341.7</v>
      </c>
      <c r="L5130" s="47">
        <v>1000</v>
      </c>
      <c r="M5130" s="22">
        <v>0</v>
      </c>
      <c r="N5130" s="22">
        <v>0</v>
      </c>
    </row>
    <row r="5131" spans="1:14" x14ac:dyDescent="0.25">
      <c r="A5131" s="5" t="s">
        <v>8066</v>
      </c>
      <c r="B5131" s="5" t="s">
        <v>3590</v>
      </c>
      <c r="C5131" s="5" t="s">
        <v>849</v>
      </c>
      <c r="D5131" s="5" t="s">
        <v>3583</v>
      </c>
      <c r="E5131" s="5" t="s">
        <v>3584</v>
      </c>
      <c r="F5131" s="5" t="s">
        <v>851</v>
      </c>
      <c r="G5131" s="5" t="s">
        <v>3588</v>
      </c>
      <c r="H5131" s="51">
        <v>0</v>
      </c>
      <c r="I5131" s="22">
        <v>0</v>
      </c>
      <c r="J5131" s="22">
        <v>161.74</v>
      </c>
      <c r="K5131" s="22">
        <v>163.13</v>
      </c>
      <c r="L5131" s="47">
        <v>1000</v>
      </c>
      <c r="M5131" s="22">
        <v>0</v>
      </c>
      <c r="N5131" s="22">
        <v>0</v>
      </c>
    </row>
    <row r="5132" spans="1:14" x14ac:dyDescent="0.25">
      <c r="A5132" s="5" t="s">
        <v>8067</v>
      </c>
      <c r="B5132" s="5" t="s">
        <v>3590</v>
      </c>
      <c r="C5132" s="5" t="s">
        <v>849</v>
      </c>
      <c r="D5132" s="5" t="s">
        <v>3583</v>
      </c>
      <c r="E5132" s="5" t="s">
        <v>3584</v>
      </c>
      <c r="F5132" s="5" t="s">
        <v>853</v>
      </c>
      <c r="G5132" s="5" t="s">
        <v>3603</v>
      </c>
      <c r="H5132" s="51">
        <v>0</v>
      </c>
      <c r="I5132" s="22">
        <v>0</v>
      </c>
      <c r="J5132" s="22">
        <v>0</v>
      </c>
      <c r="K5132" s="22">
        <v>74.81</v>
      </c>
      <c r="L5132" s="47">
        <v>1000</v>
      </c>
      <c r="M5132" s="22">
        <v>0</v>
      </c>
      <c r="N5132" s="22">
        <v>0</v>
      </c>
    </row>
    <row r="5133" spans="1:14" x14ac:dyDescent="0.25">
      <c r="A5133" s="5" t="s">
        <v>8068</v>
      </c>
      <c r="B5133" s="5" t="s">
        <v>3590</v>
      </c>
      <c r="C5133" s="5" t="s">
        <v>849</v>
      </c>
      <c r="D5133" s="5" t="s">
        <v>3583</v>
      </c>
      <c r="E5133" s="5" t="s">
        <v>3584</v>
      </c>
      <c r="F5133" s="5" t="s">
        <v>853</v>
      </c>
      <c r="G5133" s="5" t="s">
        <v>3603</v>
      </c>
      <c r="H5133" s="51">
        <v>0</v>
      </c>
      <c r="I5133" s="22">
        <v>0</v>
      </c>
      <c r="J5133" s="22">
        <v>0</v>
      </c>
      <c r="K5133" s="22">
        <v>62.74</v>
      </c>
      <c r="L5133" s="47">
        <v>1000</v>
      </c>
      <c r="M5133" s="22">
        <v>0</v>
      </c>
      <c r="N5133" s="22">
        <v>0</v>
      </c>
    </row>
    <row r="5134" spans="1:14" x14ac:dyDescent="0.25">
      <c r="A5134" s="5" t="s">
        <v>8069</v>
      </c>
      <c r="B5134" s="5" t="s">
        <v>3590</v>
      </c>
      <c r="C5134" s="5" t="s">
        <v>849</v>
      </c>
      <c r="D5134" s="5" t="s">
        <v>3583</v>
      </c>
      <c r="E5134" s="5" t="s">
        <v>3584</v>
      </c>
      <c r="F5134" s="5" t="s">
        <v>851</v>
      </c>
      <c r="G5134" s="5" t="s">
        <v>3588</v>
      </c>
      <c r="H5134" s="51">
        <v>11600</v>
      </c>
      <c r="I5134" s="22">
        <v>1895.76</v>
      </c>
      <c r="J5134" s="22">
        <v>163.43</v>
      </c>
      <c r="K5134" s="22">
        <v>164.84</v>
      </c>
      <c r="L5134" s="47">
        <v>1000</v>
      </c>
      <c r="M5134" s="22">
        <v>1895.76</v>
      </c>
      <c r="N5134" s="22">
        <v>0</v>
      </c>
    </row>
    <row r="5135" spans="1:14" x14ac:dyDescent="0.25">
      <c r="A5135" s="5" t="s">
        <v>8070</v>
      </c>
      <c r="B5135" s="5" t="s">
        <v>3590</v>
      </c>
      <c r="C5135" s="5" t="s">
        <v>849</v>
      </c>
      <c r="D5135" s="5" t="s">
        <v>3583</v>
      </c>
      <c r="E5135" s="5" t="s">
        <v>3584</v>
      </c>
      <c r="F5135" s="5" t="s">
        <v>851</v>
      </c>
      <c r="G5135" s="5" t="s">
        <v>3588</v>
      </c>
      <c r="H5135" s="51">
        <v>75600</v>
      </c>
      <c r="I5135" s="22">
        <v>1507.08</v>
      </c>
      <c r="J5135" s="22">
        <v>19.93</v>
      </c>
      <c r="K5135" s="22">
        <v>20.100000000000001</v>
      </c>
      <c r="L5135" s="47">
        <v>1000</v>
      </c>
      <c r="M5135" s="22">
        <v>1507.08</v>
      </c>
      <c r="N5135" s="22">
        <v>0</v>
      </c>
    </row>
    <row r="5136" spans="1:14" x14ac:dyDescent="0.25">
      <c r="A5136" s="5" t="s">
        <v>8071</v>
      </c>
      <c r="B5136" s="5" t="s">
        <v>3590</v>
      </c>
      <c r="C5136" s="5" t="s">
        <v>849</v>
      </c>
      <c r="D5136" s="5" t="s">
        <v>3583</v>
      </c>
      <c r="E5136" s="5" t="s">
        <v>3584</v>
      </c>
      <c r="F5136" s="5" t="s">
        <v>853</v>
      </c>
      <c r="G5136" s="5" t="s">
        <v>3588</v>
      </c>
      <c r="H5136" s="51">
        <v>0</v>
      </c>
      <c r="I5136" s="22">
        <v>0</v>
      </c>
      <c r="J5136" s="22">
        <v>449.37</v>
      </c>
      <c r="K5136" s="22">
        <v>488.18</v>
      </c>
      <c r="L5136" s="47">
        <v>1000</v>
      </c>
      <c r="M5136" s="22">
        <v>0</v>
      </c>
      <c r="N5136" s="22">
        <v>0</v>
      </c>
    </row>
    <row r="5137" spans="1:14" x14ac:dyDescent="0.25">
      <c r="A5137" s="5" t="s">
        <v>8072</v>
      </c>
      <c r="B5137" s="5" t="s">
        <v>3590</v>
      </c>
      <c r="C5137" s="5" t="s">
        <v>849</v>
      </c>
      <c r="D5137" s="5" t="s">
        <v>3583</v>
      </c>
      <c r="E5137" s="5" t="s">
        <v>3584</v>
      </c>
      <c r="F5137" s="5" t="s">
        <v>853</v>
      </c>
      <c r="G5137" s="5" t="s">
        <v>3603</v>
      </c>
      <c r="H5137" s="51">
        <v>0</v>
      </c>
      <c r="I5137" s="22">
        <v>0</v>
      </c>
      <c r="J5137" s="22">
        <v>0</v>
      </c>
      <c r="K5137" s="22">
        <v>418.6</v>
      </c>
      <c r="L5137" s="47">
        <v>1000</v>
      </c>
      <c r="M5137" s="22">
        <v>0</v>
      </c>
      <c r="N5137" s="22">
        <v>0</v>
      </c>
    </row>
    <row r="5138" spans="1:14" x14ac:dyDescent="0.25">
      <c r="A5138" s="5" t="s">
        <v>8073</v>
      </c>
      <c r="B5138" s="5" t="s">
        <v>3590</v>
      </c>
      <c r="C5138" s="5" t="s">
        <v>849</v>
      </c>
      <c r="D5138" s="5" t="s">
        <v>3583</v>
      </c>
      <c r="E5138" s="5" t="s">
        <v>3584</v>
      </c>
      <c r="F5138" s="5" t="s">
        <v>853</v>
      </c>
      <c r="G5138" s="5" t="s">
        <v>3588</v>
      </c>
      <c r="H5138" s="51">
        <v>0</v>
      </c>
      <c r="I5138" s="22">
        <v>0</v>
      </c>
      <c r="J5138" s="22">
        <v>109.61</v>
      </c>
      <c r="K5138" s="22">
        <v>115.61</v>
      </c>
      <c r="L5138" s="47">
        <v>1000</v>
      </c>
      <c r="M5138" s="22">
        <v>0</v>
      </c>
      <c r="N5138" s="22">
        <v>0</v>
      </c>
    </row>
    <row r="5139" spans="1:14" x14ac:dyDescent="0.25">
      <c r="A5139" s="5" t="s">
        <v>8074</v>
      </c>
      <c r="B5139" s="5" t="s">
        <v>3590</v>
      </c>
      <c r="C5139" s="5" t="s">
        <v>849</v>
      </c>
      <c r="D5139" s="5" t="s">
        <v>3583</v>
      </c>
      <c r="E5139" s="5" t="s">
        <v>3584</v>
      </c>
      <c r="F5139" s="5" t="s">
        <v>851</v>
      </c>
      <c r="G5139" s="5" t="s">
        <v>3588</v>
      </c>
      <c r="H5139" s="51">
        <v>0</v>
      </c>
      <c r="I5139" s="22">
        <v>0</v>
      </c>
      <c r="J5139" s="22">
        <v>16.7</v>
      </c>
      <c r="K5139" s="22">
        <v>16.84</v>
      </c>
      <c r="L5139" s="47">
        <v>1000</v>
      </c>
      <c r="M5139" s="22">
        <v>0</v>
      </c>
      <c r="N5139" s="22">
        <v>0</v>
      </c>
    </row>
    <row r="5140" spans="1:14" x14ac:dyDescent="0.25">
      <c r="A5140" s="5" t="s">
        <v>8075</v>
      </c>
      <c r="B5140" s="5" t="s">
        <v>3590</v>
      </c>
      <c r="C5140" s="5" t="s">
        <v>849</v>
      </c>
      <c r="D5140" s="5" t="s">
        <v>3583</v>
      </c>
      <c r="E5140" s="5" t="s">
        <v>3584</v>
      </c>
      <c r="F5140" s="5" t="s">
        <v>853</v>
      </c>
      <c r="G5140" s="5" t="s">
        <v>3603</v>
      </c>
      <c r="H5140" s="51">
        <v>0</v>
      </c>
      <c r="I5140" s="22">
        <v>0</v>
      </c>
      <c r="J5140" s="22">
        <v>0</v>
      </c>
      <c r="K5140" s="22">
        <v>822.83</v>
      </c>
      <c r="L5140" s="47">
        <v>1000</v>
      </c>
      <c r="M5140" s="22">
        <v>0</v>
      </c>
      <c r="N5140" s="22">
        <v>0</v>
      </c>
    </row>
    <row r="5141" spans="1:14" x14ac:dyDescent="0.25">
      <c r="A5141" s="5" t="s">
        <v>8076</v>
      </c>
      <c r="B5141" s="5" t="s">
        <v>3590</v>
      </c>
      <c r="C5141" s="5" t="s">
        <v>849</v>
      </c>
      <c r="D5141" s="5" t="s">
        <v>3583</v>
      </c>
      <c r="E5141" s="5" t="s">
        <v>3584</v>
      </c>
      <c r="F5141" s="5" t="s">
        <v>853</v>
      </c>
      <c r="G5141" s="5" t="s">
        <v>3603</v>
      </c>
      <c r="H5141" s="51">
        <v>0</v>
      </c>
      <c r="I5141" s="22">
        <v>0</v>
      </c>
      <c r="J5141" s="22">
        <v>0</v>
      </c>
      <c r="K5141" s="22">
        <v>822.58</v>
      </c>
      <c r="L5141" s="47">
        <v>1000</v>
      </c>
      <c r="M5141" s="22">
        <v>0</v>
      </c>
      <c r="N5141" s="22">
        <v>0</v>
      </c>
    </row>
    <row r="5142" spans="1:14" x14ac:dyDescent="0.25">
      <c r="A5142" s="5" t="s">
        <v>8077</v>
      </c>
      <c r="B5142" s="5" t="s">
        <v>3590</v>
      </c>
      <c r="C5142" s="5" t="s">
        <v>849</v>
      </c>
      <c r="D5142" s="5" t="s">
        <v>3583</v>
      </c>
      <c r="E5142" s="5" t="s">
        <v>3584</v>
      </c>
      <c r="F5142" s="5" t="s">
        <v>853</v>
      </c>
      <c r="G5142" s="5" t="s">
        <v>3603</v>
      </c>
      <c r="H5142" s="51">
        <v>0</v>
      </c>
      <c r="I5142" s="22">
        <v>0</v>
      </c>
      <c r="J5142" s="22">
        <v>0</v>
      </c>
      <c r="K5142" s="22">
        <v>1008.23</v>
      </c>
      <c r="L5142" s="47">
        <v>1000</v>
      </c>
      <c r="M5142" s="22">
        <v>0</v>
      </c>
      <c r="N5142" s="22">
        <v>0</v>
      </c>
    </row>
    <row r="5143" spans="1:14" x14ac:dyDescent="0.25">
      <c r="A5143" s="5" t="s">
        <v>8078</v>
      </c>
      <c r="B5143" s="5" t="s">
        <v>3590</v>
      </c>
      <c r="C5143" s="5" t="s">
        <v>849</v>
      </c>
      <c r="D5143" s="5" t="s">
        <v>3583</v>
      </c>
      <c r="E5143" s="5" t="s">
        <v>3584</v>
      </c>
      <c r="F5143" s="5" t="s">
        <v>853</v>
      </c>
      <c r="G5143" s="5" t="s">
        <v>3603</v>
      </c>
      <c r="H5143" s="51">
        <v>0</v>
      </c>
      <c r="I5143" s="22">
        <v>0</v>
      </c>
      <c r="J5143" s="22">
        <v>0</v>
      </c>
      <c r="K5143" s="22">
        <v>880.62</v>
      </c>
      <c r="L5143" s="47">
        <v>1000</v>
      </c>
      <c r="M5143" s="22">
        <v>0</v>
      </c>
      <c r="N5143" s="22">
        <v>0</v>
      </c>
    </row>
    <row r="5144" spans="1:14" x14ac:dyDescent="0.25">
      <c r="A5144" s="5" t="s">
        <v>8079</v>
      </c>
      <c r="B5144" s="5" t="s">
        <v>3590</v>
      </c>
      <c r="C5144" s="5" t="s">
        <v>849</v>
      </c>
      <c r="D5144" s="5" t="s">
        <v>3583</v>
      </c>
      <c r="E5144" s="5" t="s">
        <v>3584</v>
      </c>
      <c r="F5144" s="5" t="s">
        <v>853</v>
      </c>
      <c r="G5144" s="5" t="s">
        <v>3603</v>
      </c>
      <c r="H5144" s="51">
        <v>0</v>
      </c>
      <c r="I5144" s="22">
        <v>0</v>
      </c>
      <c r="J5144" s="22">
        <v>0</v>
      </c>
      <c r="K5144" s="22">
        <v>1479.17</v>
      </c>
      <c r="L5144" s="47">
        <v>1000</v>
      </c>
      <c r="M5144" s="22">
        <v>0</v>
      </c>
      <c r="N5144" s="22">
        <v>0</v>
      </c>
    </row>
    <row r="5145" spans="1:14" x14ac:dyDescent="0.25">
      <c r="A5145" s="5" t="s">
        <v>8080</v>
      </c>
      <c r="B5145" s="5" t="s">
        <v>3590</v>
      </c>
      <c r="C5145" s="5" t="s">
        <v>849</v>
      </c>
      <c r="D5145" s="5" t="s">
        <v>3583</v>
      </c>
      <c r="E5145" s="5" t="s">
        <v>3584</v>
      </c>
      <c r="F5145" s="5" t="s">
        <v>853</v>
      </c>
      <c r="G5145" s="5" t="s">
        <v>3588</v>
      </c>
      <c r="H5145" s="51">
        <v>0</v>
      </c>
      <c r="I5145" s="22">
        <v>0</v>
      </c>
      <c r="J5145" s="22">
        <v>92.13</v>
      </c>
      <c r="K5145" s="22">
        <v>94.34</v>
      </c>
      <c r="L5145" s="47">
        <v>1000</v>
      </c>
      <c r="M5145" s="22">
        <v>0</v>
      </c>
      <c r="N5145" s="22">
        <v>0</v>
      </c>
    </row>
    <row r="5146" spans="1:14" x14ac:dyDescent="0.25">
      <c r="A5146" s="5" t="s">
        <v>8081</v>
      </c>
      <c r="B5146" s="5" t="s">
        <v>3590</v>
      </c>
      <c r="C5146" s="5" t="s">
        <v>849</v>
      </c>
      <c r="D5146" s="5" t="s">
        <v>3583</v>
      </c>
      <c r="E5146" s="5" t="s">
        <v>3584</v>
      </c>
      <c r="F5146" s="5" t="s">
        <v>853</v>
      </c>
      <c r="G5146" s="5" t="s">
        <v>3588</v>
      </c>
      <c r="H5146" s="51">
        <v>0</v>
      </c>
      <c r="I5146" s="22">
        <v>0</v>
      </c>
      <c r="J5146" s="22">
        <v>93.01</v>
      </c>
      <c r="K5146" s="22">
        <v>95.24</v>
      </c>
      <c r="L5146" s="47">
        <v>1000</v>
      </c>
      <c r="M5146" s="22">
        <v>0</v>
      </c>
      <c r="N5146" s="22">
        <v>0</v>
      </c>
    </row>
    <row r="5147" spans="1:14" x14ac:dyDescent="0.25">
      <c r="A5147" s="5" t="s">
        <v>8082</v>
      </c>
      <c r="B5147" s="5" t="s">
        <v>3590</v>
      </c>
      <c r="C5147" s="5" t="s">
        <v>849</v>
      </c>
      <c r="D5147" s="5" t="s">
        <v>3583</v>
      </c>
      <c r="E5147" s="5" t="s">
        <v>3584</v>
      </c>
      <c r="F5147" s="5" t="s">
        <v>853</v>
      </c>
      <c r="G5147" s="5" t="s">
        <v>3588</v>
      </c>
      <c r="H5147" s="51">
        <v>0</v>
      </c>
      <c r="I5147" s="22">
        <v>0</v>
      </c>
      <c r="J5147" s="22">
        <v>93.71</v>
      </c>
      <c r="K5147" s="22">
        <v>95.96</v>
      </c>
      <c r="L5147" s="47">
        <v>1000</v>
      </c>
      <c r="M5147" s="22">
        <v>0</v>
      </c>
      <c r="N5147" s="22">
        <v>0</v>
      </c>
    </row>
    <row r="5148" spans="1:14" x14ac:dyDescent="0.25">
      <c r="A5148" s="5" t="s">
        <v>8083</v>
      </c>
      <c r="B5148" s="5" t="s">
        <v>3590</v>
      </c>
      <c r="C5148" s="5" t="s">
        <v>849</v>
      </c>
      <c r="D5148" s="5" t="s">
        <v>3583</v>
      </c>
      <c r="E5148" s="5" t="s">
        <v>3584</v>
      </c>
      <c r="F5148" s="5" t="s">
        <v>853</v>
      </c>
      <c r="G5148" s="5" t="s">
        <v>3588</v>
      </c>
      <c r="H5148" s="51">
        <v>0</v>
      </c>
      <c r="I5148" s="22">
        <v>0</v>
      </c>
      <c r="J5148" s="22">
        <v>98.02</v>
      </c>
      <c r="K5148" s="22">
        <v>100.37</v>
      </c>
      <c r="L5148" s="47">
        <v>1000</v>
      </c>
      <c r="M5148" s="22">
        <v>0</v>
      </c>
      <c r="N5148" s="22">
        <v>0</v>
      </c>
    </row>
    <row r="5149" spans="1:14" x14ac:dyDescent="0.25">
      <c r="A5149" s="5" t="s">
        <v>8084</v>
      </c>
      <c r="B5149" s="5" t="s">
        <v>3590</v>
      </c>
      <c r="C5149" s="5" t="s">
        <v>849</v>
      </c>
      <c r="D5149" s="5" t="s">
        <v>3583</v>
      </c>
      <c r="E5149" s="5" t="s">
        <v>3584</v>
      </c>
      <c r="F5149" s="5" t="s">
        <v>853</v>
      </c>
      <c r="G5149" s="5" t="s">
        <v>3588</v>
      </c>
      <c r="H5149" s="51">
        <v>0</v>
      </c>
      <c r="I5149" s="22">
        <v>0</v>
      </c>
      <c r="J5149" s="22">
        <v>87.87</v>
      </c>
      <c r="K5149" s="22">
        <v>89.98</v>
      </c>
      <c r="L5149" s="47">
        <v>1000</v>
      </c>
      <c r="M5149" s="22">
        <v>0</v>
      </c>
      <c r="N5149" s="22">
        <v>0</v>
      </c>
    </row>
    <row r="5150" spans="1:14" x14ac:dyDescent="0.25">
      <c r="A5150" s="5" t="s">
        <v>8085</v>
      </c>
      <c r="B5150" s="5" t="s">
        <v>3590</v>
      </c>
      <c r="C5150" s="5" t="s">
        <v>849</v>
      </c>
      <c r="D5150" s="5" t="s">
        <v>3583</v>
      </c>
      <c r="E5150" s="5" t="s">
        <v>3584</v>
      </c>
      <c r="F5150" s="5" t="s">
        <v>853</v>
      </c>
      <c r="G5150" s="5" t="s">
        <v>3588</v>
      </c>
      <c r="H5150" s="51">
        <v>0</v>
      </c>
      <c r="I5150" s="22">
        <v>0</v>
      </c>
      <c r="J5150" s="22">
        <v>94.69</v>
      </c>
      <c r="K5150" s="22">
        <v>96.96</v>
      </c>
      <c r="L5150" s="47">
        <v>1000</v>
      </c>
      <c r="M5150" s="22">
        <v>0</v>
      </c>
      <c r="N5150" s="22">
        <v>0</v>
      </c>
    </row>
    <row r="5151" spans="1:14" x14ac:dyDescent="0.25">
      <c r="A5151" s="5" t="s">
        <v>8086</v>
      </c>
      <c r="B5151" s="5" t="s">
        <v>3590</v>
      </c>
      <c r="C5151" s="5" t="s">
        <v>849</v>
      </c>
      <c r="D5151" s="5" t="s">
        <v>3583</v>
      </c>
      <c r="E5151" s="5" t="s">
        <v>3584</v>
      </c>
      <c r="F5151" s="5" t="s">
        <v>853</v>
      </c>
      <c r="G5151" s="5" t="s">
        <v>3588</v>
      </c>
      <c r="H5151" s="51">
        <v>0</v>
      </c>
      <c r="I5151" s="22">
        <v>0</v>
      </c>
      <c r="J5151" s="22">
        <v>93.07</v>
      </c>
      <c r="K5151" s="22">
        <v>95.3</v>
      </c>
      <c r="L5151" s="47">
        <v>1000</v>
      </c>
      <c r="M5151" s="22">
        <v>0</v>
      </c>
      <c r="N5151" s="22">
        <v>0</v>
      </c>
    </row>
    <row r="5152" spans="1:14" x14ac:dyDescent="0.25">
      <c r="A5152" s="5" t="s">
        <v>8087</v>
      </c>
      <c r="B5152" s="5" t="s">
        <v>3590</v>
      </c>
      <c r="C5152" s="5" t="s">
        <v>849</v>
      </c>
      <c r="D5152" s="5" t="s">
        <v>3583</v>
      </c>
      <c r="E5152" s="5" t="s">
        <v>3584</v>
      </c>
      <c r="F5152" s="5" t="s">
        <v>853</v>
      </c>
      <c r="G5152" s="5" t="s">
        <v>3588</v>
      </c>
      <c r="H5152" s="51">
        <v>0</v>
      </c>
      <c r="I5152" s="22">
        <v>0</v>
      </c>
      <c r="J5152" s="22">
        <v>89.57</v>
      </c>
      <c r="K5152" s="22">
        <v>91.72</v>
      </c>
      <c r="L5152" s="47">
        <v>1000</v>
      </c>
      <c r="M5152" s="22">
        <v>0</v>
      </c>
      <c r="N5152" s="22">
        <v>0</v>
      </c>
    </row>
    <row r="5153" spans="1:14" x14ac:dyDescent="0.25">
      <c r="A5153" s="5" t="s">
        <v>8088</v>
      </c>
      <c r="B5153" s="5" t="s">
        <v>3590</v>
      </c>
      <c r="C5153" s="5" t="s">
        <v>849</v>
      </c>
      <c r="D5153" s="5" t="s">
        <v>3583</v>
      </c>
      <c r="E5153" s="5" t="s">
        <v>3584</v>
      </c>
      <c r="F5153" s="5" t="s">
        <v>853</v>
      </c>
      <c r="G5153" s="5" t="s">
        <v>3588</v>
      </c>
      <c r="H5153" s="51">
        <v>0</v>
      </c>
      <c r="I5153" s="22">
        <v>0</v>
      </c>
      <c r="J5153" s="22">
        <v>95</v>
      </c>
      <c r="K5153" s="22">
        <v>97.28</v>
      </c>
      <c r="L5153" s="47">
        <v>1000</v>
      </c>
      <c r="M5153" s="22">
        <v>0</v>
      </c>
      <c r="N5153" s="22">
        <v>0</v>
      </c>
    </row>
    <row r="5154" spans="1:14" x14ac:dyDescent="0.25">
      <c r="A5154" s="5" t="s">
        <v>8089</v>
      </c>
      <c r="B5154" s="5" t="s">
        <v>3590</v>
      </c>
      <c r="C5154" s="5" t="s">
        <v>849</v>
      </c>
      <c r="D5154" s="5" t="s">
        <v>3583</v>
      </c>
      <c r="E5154" s="5" t="s">
        <v>3584</v>
      </c>
      <c r="F5154" s="5" t="s">
        <v>853</v>
      </c>
      <c r="G5154" s="5" t="s">
        <v>3588</v>
      </c>
      <c r="H5154" s="51">
        <v>0</v>
      </c>
      <c r="I5154" s="22">
        <v>0</v>
      </c>
      <c r="J5154" s="22">
        <v>96.02</v>
      </c>
      <c r="K5154" s="22">
        <v>98.32</v>
      </c>
      <c r="L5154" s="47">
        <v>1000</v>
      </c>
      <c r="M5154" s="22">
        <v>0</v>
      </c>
      <c r="N5154" s="22">
        <v>0</v>
      </c>
    </row>
    <row r="5155" spans="1:14" hidden="1" x14ac:dyDescent="0.25">
      <c r="A5155" s="5" t="s">
        <v>8090</v>
      </c>
      <c r="B5155" s="5" t="s">
        <v>3592</v>
      </c>
      <c r="C5155" s="5" t="s">
        <v>849</v>
      </c>
      <c r="D5155" s="5" t="s">
        <v>3583</v>
      </c>
      <c r="E5155" s="5" t="s">
        <v>3584</v>
      </c>
      <c r="F5155" s="5" t="s">
        <v>853</v>
      </c>
      <c r="G5155" s="5" t="s">
        <v>3588</v>
      </c>
      <c r="H5155" s="51">
        <v>0</v>
      </c>
      <c r="I5155" s="22">
        <v>0</v>
      </c>
      <c r="J5155" s="22">
        <v>63.35</v>
      </c>
      <c r="K5155" s="22">
        <v>66.819999999999993</v>
      </c>
      <c r="L5155" s="47">
        <v>1000</v>
      </c>
      <c r="M5155" s="22">
        <v>0</v>
      </c>
      <c r="N5155" s="22">
        <v>0</v>
      </c>
    </row>
    <row r="5156" spans="1:14" hidden="1" x14ac:dyDescent="0.25">
      <c r="A5156" s="5" t="s">
        <v>8091</v>
      </c>
      <c r="B5156" s="5" t="s">
        <v>3592</v>
      </c>
      <c r="C5156" s="5" t="s">
        <v>849</v>
      </c>
      <c r="D5156" s="5" t="s">
        <v>3583</v>
      </c>
      <c r="E5156" s="5" t="s">
        <v>3584</v>
      </c>
      <c r="F5156" s="5" t="s">
        <v>853</v>
      </c>
      <c r="G5156" s="5" t="s">
        <v>3588</v>
      </c>
      <c r="H5156" s="51">
        <v>0</v>
      </c>
      <c r="I5156" s="22">
        <v>0</v>
      </c>
      <c r="J5156" s="22">
        <v>63.35</v>
      </c>
      <c r="K5156" s="22">
        <v>66.819999999999993</v>
      </c>
      <c r="L5156" s="47">
        <v>1000</v>
      </c>
      <c r="M5156" s="22">
        <v>0</v>
      </c>
      <c r="N5156" s="22">
        <v>0</v>
      </c>
    </row>
    <row r="5157" spans="1:14" hidden="1" x14ac:dyDescent="0.25">
      <c r="A5157" s="5" t="s">
        <v>8092</v>
      </c>
      <c r="B5157" s="5" t="s">
        <v>3592</v>
      </c>
      <c r="C5157" s="5" t="s">
        <v>849</v>
      </c>
      <c r="D5157" s="5" t="s">
        <v>3583</v>
      </c>
      <c r="E5157" s="5" t="s">
        <v>3584</v>
      </c>
      <c r="F5157" s="5" t="s">
        <v>853</v>
      </c>
      <c r="G5157" s="5" t="s">
        <v>3588</v>
      </c>
      <c r="H5157" s="51">
        <v>0</v>
      </c>
      <c r="I5157" s="22">
        <v>0</v>
      </c>
      <c r="J5157" s="22">
        <v>63.45</v>
      </c>
      <c r="K5157" s="22">
        <v>66.92</v>
      </c>
      <c r="L5157" s="47">
        <v>1000</v>
      </c>
      <c r="M5157" s="22">
        <v>0</v>
      </c>
      <c r="N5157" s="22">
        <v>0</v>
      </c>
    </row>
    <row r="5158" spans="1:14" hidden="1" x14ac:dyDescent="0.25">
      <c r="A5158" s="5" t="s">
        <v>8093</v>
      </c>
      <c r="B5158" s="5" t="s">
        <v>3592</v>
      </c>
      <c r="C5158" s="5" t="s">
        <v>849</v>
      </c>
      <c r="D5158" s="5" t="s">
        <v>3583</v>
      </c>
      <c r="E5158" s="5" t="s">
        <v>3584</v>
      </c>
      <c r="F5158" s="5" t="s">
        <v>853</v>
      </c>
      <c r="G5158" s="5" t="s">
        <v>3588</v>
      </c>
      <c r="H5158" s="51">
        <v>0</v>
      </c>
      <c r="I5158" s="22">
        <v>0</v>
      </c>
      <c r="J5158" s="22">
        <v>62.37</v>
      </c>
      <c r="K5158" s="22">
        <v>65.78</v>
      </c>
      <c r="L5158" s="47">
        <v>1000</v>
      </c>
      <c r="M5158" s="22">
        <v>0</v>
      </c>
      <c r="N5158" s="22">
        <v>0</v>
      </c>
    </row>
    <row r="5159" spans="1:14" hidden="1" x14ac:dyDescent="0.25">
      <c r="A5159" s="5" t="s">
        <v>8094</v>
      </c>
      <c r="B5159" s="5" t="s">
        <v>3592</v>
      </c>
      <c r="C5159" s="5" t="s">
        <v>849</v>
      </c>
      <c r="D5159" s="5" t="s">
        <v>3583</v>
      </c>
      <c r="E5159" s="5" t="s">
        <v>3584</v>
      </c>
      <c r="F5159" s="5" t="s">
        <v>853</v>
      </c>
      <c r="G5159" s="5" t="s">
        <v>3588</v>
      </c>
      <c r="H5159" s="51">
        <v>0</v>
      </c>
      <c r="I5159" s="22">
        <v>0</v>
      </c>
      <c r="J5159" s="22">
        <v>63.32</v>
      </c>
      <c r="K5159" s="22">
        <v>66.790000000000006</v>
      </c>
      <c r="L5159" s="47">
        <v>1000</v>
      </c>
      <c r="M5159" s="22">
        <v>0</v>
      </c>
      <c r="N5159" s="22">
        <v>0</v>
      </c>
    </row>
    <row r="5160" spans="1:14" hidden="1" x14ac:dyDescent="0.25">
      <c r="A5160" s="5" t="s">
        <v>8095</v>
      </c>
      <c r="B5160" s="5" t="s">
        <v>3592</v>
      </c>
      <c r="C5160" s="5" t="s">
        <v>849</v>
      </c>
      <c r="D5160" s="5" t="s">
        <v>3583</v>
      </c>
      <c r="E5160" s="5" t="s">
        <v>3584</v>
      </c>
      <c r="F5160" s="5" t="s">
        <v>853</v>
      </c>
      <c r="G5160" s="5" t="s">
        <v>3588</v>
      </c>
      <c r="H5160" s="51">
        <v>0</v>
      </c>
      <c r="I5160" s="22">
        <v>0</v>
      </c>
      <c r="J5160" s="22">
        <v>63.41</v>
      </c>
      <c r="K5160" s="22">
        <v>66.88</v>
      </c>
      <c r="L5160" s="47">
        <v>1000</v>
      </c>
      <c r="M5160" s="22">
        <v>0</v>
      </c>
      <c r="N5160" s="22">
        <v>0</v>
      </c>
    </row>
    <row r="5161" spans="1:14" hidden="1" x14ac:dyDescent="0.25">
      <c r="A5161" s="5" t="s">
        <v>8096</v>
      </c>
      <c r="B5161" s="5" t="s">
        <v>3592</v>
      </c>
      <c r="C5161" s="5" t="s">
        <v>849</v>
      </c>
      <c r="D5161" s="5" t="s">
        <v>3583</v>
      </c>
      <c r="E5161" s="5" t="s">
        <v>3584</v>
      </c>
      <c r="F5161" s="5" t="s">
        <v>853</v>
      </c>
      <c r="G5161" s="5" t="s">
        <v>3588</v>
      </c>
      <c r="H5161" s="51">
        <v>0</v>
      </c>
      <c r="I5161" s="22">
        <v>0</v>
      </c>
      <c r="J5161" s="22">
        <v>63.43</v>
      </c>
      <c r="K5161" s="22">
        <v>66.900000000000006</v>
      </c>
      <c r="L5161" s="47">
        <v>1000</v>
      </c>
      <c r="M5161" s="22">
        <v>0</v>
      </c>
      <c r="N5161" s="22">
        <v>0</v>
      </c>
    </row>
    <row r="5162" spans="1:14" hidden="1" x14ac:dyDescent="0.25">
      <c r="A5162" s="5" t="s">
        <v>8097</v>
      </c>
      <c r="B5162" s="5" t="s">
        <v>3592</v>
      </c>
      <c r="C5162" s="5" t="s">
        <v>849</v>
      </c>
      <c r="D5162" s="5" t="s">
        <v>3583</v>
      </c>
      <c r="E5162" s="5" t="s">
        <v>3584</v>
      </c>
      <c r="F5162" s="5" t="s">
        <v>853</v>
      </c>
      <c r="G5162" s="5" t="s">
        <v>3588</v>
      </c>
      <c r="H5162" s="51">
        <v>0</v>
      </c>
      <c r="I5162" s="22">
        <v>0</v>
      </c>
      <c r="J5162" s="22">
        <v>62.3</v>
      </c>
      <c r="K5162" s="22">
        <v>65.709999999999994</v>
      </c>
      <c r="L5162" s="47">
        <v>1000</v>
      </c>
      <c r="M5162" s="22">
        <v>0</v>
      </c>
      <c r="N5162" s="22">
        <v>0</v>
      </c>
    </row>
    <row r="5163" spans="1:14" hidden="1" x14ac:dyDescent="0.25">
      <c r="A5163" s="5" t="s">
        <v>8098</v>
      </c>
      <c r="B5163" s="5" t="s">
        <v>3592</v>
      </c>
      <c r="C5163" s="5" t="s">
        <v>849</v>
      </c>
      <c r="D5163" s="5" t="s">
        <v>3583</v>
      </c>
      <c r="E5163" s="5" t="s">
        <v>3584</v>
      </c>
      <c r="F5163" s="5" t="s">
        <v>853</v>
      </c>
      <c r="G5163" s="5" t="s">
        <v>3588</v>
      </c>
      <c r="H5163" s="51">
        <v>0</v>
      </c>
      <c r="I5163" s="22">
        <v>0</v>
      </c>
      <c r="J5163" s="22">
        <v>63.35</v>
      </c>
      <c r="K5163" s="22">
        <v>66.819999999999993</v>
      </c>
      <c r="L5163" s="47">
        <v>1000</v>
      </c>
      <c r="M5163" s="22">
        <v>0</v>
      </c>
      <c r="N5163" s="22">
        <v>0</v>
      </c>
    </row>
    <row r="5164" spans="1:14" hidden="1" x14ac:dyDescent="0.25">
      <c r="A5164" s="5" t="s">
        <v>8099</v>
      </c>
      <c r="B5164" s="5" t="s">
        <v>3592</v>
      </c>
      <c r="C5164" s="5" t="s">
        <v>849</v>
      </c>
      <c r="D5164" s="5" t="s">
        <v>3583</v>
      </c>
      <c r="E5164" s="5" t="s">
        <v>3584</v>
      </c>
      <c r="F5164" s="5" t="s">
        <v>853</v>
      </c>
      <c r="G5164" s="5" t="s">
        <v>3588</v>
      </c>
      <c r="H5164" s="51">
        <v>0</v>
      </c>
      <c r="I5164" s="22">
        <v>0</v>
      </c>
      <c r="J5164" s="22">
        <v>63.13</v>
      </c>
      <c r="K5164" s="22">
        <v>66.58</v>
      </c>
      <c r="L5164" s="47">
        <v>1000</v>
      </c>
      <c r="M5164" s="22">
        <v>0</v>
      </c>
      <c r="N5164" s="22">
        <v>0</v>
      </c>
    </row>
    <row r="5165" spans="1:14" hidden="1" x14ac:dyDescent="0.25">
      <c r="A5165" s="5" t="s">
        <v>8100</v>
      </c>
      <c r="B5165" s="5" t="s">
        <v>3592</v>
      </c>
      <c r="C5165" s="5" t="s">
        <v>849</v>
      </c>
      <c r="D5165" s="5" t="s">
        <v>3583</v>
      </c>
      <c r="E5165" s="5" t="s">
        <v>3584</v>
      </c>
      <c r="F5165" s="5" t="s">
        <v>853</v>
      </c>
      <c r="G5165" s="5" t="s">
        <v>3588</v>
      </c>
      <c r="H5165" s="51">
        <v>0</v>
      </c>
      <c r="I5165" s="22">
        <v>0</v>
      </c>
      <c r="J5165" s="22">
        <v>63.39</v>
      </c>
      <c r="K5165" s="22">
        <v>66.86</v>
      </c>
      <c r="L5165" s="47">
        <v>1000</v>
      </c>
      <c r="M5165" s="22">
        <v>0</v>
      </c>
      <c r="N5165" s="22">
        <v>0</v>
      </c>
    </row>
    <row r="5166" spans="1:14" hidden="1" x14ac:dyDescent="0.25">
      <c r="A5166" s="5" t="s">
        <v>8101</v>
      </c>
      <c r="B5166" s="5" t="s">
        <v>3592</v>
      </c>
      <c r="C5166" s="5" t="s">
        <v>849</v>
      </c>
      <c r="D5166" s="5" t="s">
        <v>3583</v>
      </c>
      <c r="E5166" s="5" t="s">
        <v>3584</v>
      </c>
      <c r="F5166" s="5" t="s">
        <v>853</v>
      </c>
      <c r="G5166" s="5" t="s">
        <v>3588</v>
      </c>
      <c r="H5166" s="51">
        <v>0</v>
      </c>
      <c r="I5166" s="22">
        <v>0</v>
      </c>
      <c r="J5166" s="22">
        <v>63.03</v>
      </c>
      <c r="K5166" s="22">
        <v>66.48</v>
      </c>
      <c r="L5166" s="47">
        <v>1000</v>
      </c>
      <c r="M5166" s="22">
        <v>0</v>
      </c>
      <c r="N5166" s="22">
        <v>0</v>
      </c>
    </row>
    <row r="5167" spans="1:14" hidden="1" x14ac:dyDescent="0.25">
      <c r="A5167" s="5" t="s">
        <v>8102</v>
      </c>
      <c r="B5167" s="5" t="s">
        <v>3592</v>
      </c>
      <c r="C5167" s="5" t="s">
        <v>849</v>
      </c>
      <c r="D5167" s="5" t="s">
        <v>3583</v>
      </c>
      <c r="E5167" s="5" t="s">
        <v>3584</v>
      </c>
      <c r="F5167" s="5" t="s">
        <v>853</v>
      </c>
      <c r="G5167" s="5" t="s">
        <v>3588</v>
      </c>
      <c r="H5167" s="51">
        <v>0</v>
      </c>
      <c r="I5167" s="22">
        <v>0</v>
      </c>
      <c r="J5167" s="22">
        <v>62.93</v>
      </c>
      <c r="K5167" s="22">
        <v>66.38</v>
      </c>
      <c r="L5167" s="47">
        <v>1000</v>
      </c>
      <c r="M5167" s="22">
        <v>0</v>
      </c>
      <c r="N5167" s="22">
        <v>0</v>
      </c>
    </row>
    <row r="5168" spans="1:14" hidden="1" x14ac:dyDescent="0.25">
      <c r="A5168" s="5" t="s">
        <v>8103</v>
      </c>
      <c r="B5168" s="5" t="s">
        <v>3592</v>
      </c>
      <c r="C5168" s="5" t="s">
        <v>849</v>
      </c>
      <c r="D5168" s="5" t="s">
        <v>3583</v>
      </c>
      <c r="E5168" s="5" t="s">
        <v>3584</v>
      </c>
      <c r="F5168" s="5" t="s">
        <v>853</v>
      </c>
      <c r="G5168" s="5" t="s">
        <v>3588</v>
      </c>
      <c r="H5168" s="51">
        <v>0</v>
      </c>
      <c r="I5168" s="22">
        <v>0</v>
      </c>
      <c r="J5168" s="22">
        <v>62.82</v>
      </c>
      <c r="K5168" s="22">
        <v>66.25</v>
      </c>
      <c r="L5168" s="47">
        <v>1000</v>
      </c>
      <c r="M5168" s="22">
        <v>0</v>
      </c>
      <c r="N5168" s="22">
        <v>0</v>
      </c>
    </row>
    <row r="5169" spans="1:14" hidden="1" x14ac:dyDescent="0.25">
      <c r="A5169" s="5" t="s">
        <v>8104</v>
      </c>
      <c r="B5169" s="5" t="s">
        <v>3592</v>
      </c>
      <c r="C5169" s="5" t="s">
        <v>849</v>
      </c>
      <c r="D5169" s="5" t="s">
        <v>3583</v>
      </c>
      <c r="E5169" s="5" t="s">
        <v>3584</v>
      </c>
      <c r="F5169" s="5" t="s">
        <v>853</v>
      </c>
      <c r="G5169" s="5" t="s">
        <v>3588</v>
      </c>
      <c r="H5169" s="51">
        <v>0</v>
      </c>
      <c r="I5169" s="22">
        <v>0</v>
      </c>
      <c r="J5169" s="22">
        <v>63.7</v>
      </c>
      <c r="K5169" s="22">
        <v>67.180000000000007</v>
      </c>
      <c r="L5169" s="47">
        <v>1000</v>
      </c>
      <c r="M5169" s="22">
        <v>0</v>
      </c>
      <c r="N5169" s="22">
        <v>0</v>
      </c>
    </row>
    <row r="5170" spans="1:14" hidden="1" x14ac:dyDescent="0.25">
      <c r="A5170" s="5" t="s">
        <v>8105</v>
      </c>
      <c r="B5170" s="5" t="s">
        <v>3592</v>
      </c>
      <c r="C5170" s="5" t="s">
        <v>849</v>
      </c>
      <c r="D5170" s="5" t="s">
        <v>3583</v>
      </c>
      <c r="E5170" s="5" t="s">
        <v>3584</v>
      </c>
      <c r="F5170" s="5" t="s">
        <v>853</v>
      </c>
      <c r="G5170" s="5" t="s">
        <v>3588</v>
      </c>
      <c r="H5170" s="51">
        <v>0</v>
      </c>
      <c r="I5170" s="22">
        <v>0</v>
      </c>
      <c r="J5170" s="22">
        <v>63.34</v>
      </c>
      <c r="K5170" s="22">
        <v>66.81</v>
      </c>
      <c r="L5170" s="47">
        <v>1000</v>
      </c>
      <c r="M5170" s="22">
        <v>0</v>
      </c>
      <c r="N5170" s="22">
        <v>0</v>
      </c>
    </row>
    <row r="5171" spans="1:14" hidden="1" x14ac:dyDescent="0.25">
      <c r="A5171" s="5" t="s">
        <v>8106</v>
      </c>
      <c r="B5171" s="5" t="s">
        <v>3592</v>
      </c>
      <c r="C5171" s="5" t="s">
        <v>849</v>
      </c>
      <c r="D5171" s="5" t="s">
        <v>3583</v>
      </c>
      <c r="E5171" s="5" t="s">
        <v>3584</v>
      </c>
      <c r="F5171" s="5" t="s">
        <v>853</v>
      </c>
      <c r="G5171" s="5" t="s">
        <v>3588</v>
      </c>
      <c r="H5171" s="51">
        <v>0</v>
      </c>
      <c r="I5171" s="22">
        <v>0</v>
      </c>
      <c r="J5171" s="22">
        <v>65.67</v>
      </c>
      <c r="K5171" s="22">
        <v>67.25</v>
      </c>
      <c r="L5171" s="47">
        <v>1000</v>
      </c>
      <c r="M5171" s="22">
        <v>0</v>
      </c>
      <c r="N5171" s="22">
        <v>0</v>
      </c>
    </row>
    <row r="5172" spans="1:14" hidden="1" x14ac:dyDescent="0.25">
      <c r="A5172" s="5" t="s">
        <v>8107</v>
      </c>
      <c r="B5172" s="5" t="s">
        <v>3592</v>
      </c>
      <c r="C5172" s="5" t="s">
        <v>849</v>
      </c>
      <c r="D5172" s="5" t="s">
        <v>3583</v>
      </c>
      <c r="E5172" s="5" t="s">
        <v>3584</v>
      </c>
      <c r="F5172" s="5" t="s">
        <v>853</v>
      </c>
      <c r="G5172" s="5" t="s">
        <v>3588</v>
      </c>
      <c r="H5172" s="51">
        <v>0</v>
      </c>
      <c r="I5172" s="22">
        <v>0</v>
      </c>
      <c r="J5172" s="22">
        <v>63.34</v>
      </c>
      <c r="K5172" s="22">
        <v>66.81</v>
      </c>
      <c r="L5172" s="47">
        <v>1000</v>
      </c>
      <c r="M5172" s="22">
        <v>0</v>
      </c>
      <c r="N5172" s="22">
        <v>0</v>
      </c>
    </row>
    <row r="5173" spans="1:14" hidden="1" x14ac:dyDescent="0.25">
      <c r="A5173" s="5" t="s">
        <v>8108</v>
      </c>
      <c r="B5173" s="5" t="s">
        <v>3592</v>
      </c>
      <c r="C5173" s="5" t="s">
        <v>849</v>
      </c>
      <c r="D5173" s="5" t="s">
        <v>3583</v>
      </c>
      <c r="E5173" s="5" t="s">
        <v>3584</v>
      </c>
      <c r="F5173" s="5" t="s">
        <v>853</v>
      </c>
      <c r="G5173" s="5" t="s">
        <v>3588</v>
      </c>
      <c r="H5173" s="51">
        <v>0</v>
      </c>
      <c r="I5173" s="22">
        <v>0</v>
      </c>
      <c r="J5173" s="22">
        <v>63.43</v>
      </c>
      <c r="K5173" s="22">
        <v>66.900000000000006</v>
      </c>
      <c r="L5173" s="47">
        <v>1000</v>
      </c>
      <c r="M5173" s="22">
        <v>0</v>
      </c>
      <c r="N5173" s="22">
        <v>0</v>
      </c>
    </row>
    <row r="5174" spans="1:14" hidden="1" x14ac:dyDescent="0.25">
      <c r="A5174" s="5" t="s">
        <v>8109</v>
      </c>
      <c r="B5174" s="5" t="s">
        <v>3592</v>
      </c>
      <c r="C5174" s="5" t="s">
        <v>849</v>
      </c>
      <c r="D5174" s="5" t="s">
        <v>3583</v>
      </c>
      <c r="E5174" s="5" t="s">
        <v>3584</v>
      </c>
      <c r="F5174" s="5" t="s">
        <v>853</v>
      </c>
      <c r="G5174" s="5" t="s">
        <v>3588</v>
      </c>
      <c r="H5174" s="51">
        <v>0</v>
      </c>
      <c r="I5174" s="22">
        <v>0</v>
      </c>
      <c r="J5174" s="22">
        <v>63.44</v>
      </c>
      <c r="K5174" s="22">
        <v>66.91</v>
      </c>
      <c r="L5174" s="47">
        <v>1000</v>
      </c>
      <c r="M5174" s="22">
        <v>0</v>
      </c>
      <c r="N5174" s="22">
        <v>0</v>
      </c>
    </row>
    <row r="5175" spans="1:14" x14ac:dyDescent="0.25">
      <c r="A5175" s="5" t="s">
        <v>8110</v>
      </c>
      <c r="B5175" s="5" t="s">
        <v>3590</v>
      </c>
      <c r="C5175" s="5" t="s">
        <v>849</v>
      </c>
      <c r="D5175" s="5" t="s">
        <v>3583</v>
      </c>
      <c r="E5175" s="5" t="s">
        <v>3584</v>
      </c>
      <c r="F5175" s="5" t="s">
        <v>853</v>
      </c>
      <c r="G5175" s="5" t="s">
        <v>3603</v>
      </c>
      <c r="H5175" s="51">
        <v>0</v>
      </c>
      <c r="I5175" s="22">
        <v>0</v>
      </c>
      <c r="J5175" s="22">
        <v>0</v>
      </c>
      <c r="K5175" s="22">
        <v>1361.73</v>
      </c>
      <c r="L5175" s="47">
        <v>1000</v>
      </c>
      <c r="M5175" s="22">
        <v>0</v>
      </c>
      <c r="N5175" s="22">
        <v>0</v>
      </c>
    </row>
    <row r="5176" spans="1:14" x14ac:dyDescent="0.25">
      <c r="A5176" s="5" t="s">
        <v>8111</v>
      </c>
      <c r="B5176" s="5" t="s">
        <v>3590</v>
      </c>
      <c r="C5176" s="5" t="s">
        <v>849</v>
      </c>
      <c r="D5176" s="5" t="s">
        <v>3583</v>
      </c>
      <c r="E5176" s="5" t="s">
        <v>3584</v>
      </c>
      <c r="F5176" s="5" t="s">
        <v>853</v>
      </c>
      <c r="G5176" s="5" t="s">
        <v>3603</v>
      </c>
      <c r="H5176" s="51">
        <v>0</v>
      </c>
      <c r="I5176" s="22">
        <v>0</v>
      </c>
      <c r="J5176" s="22">
        <v>0</v>
      </c>
      <c r="K5176" s="22">
        <v>1218.19</v>
      </c>
      <c r="L5176" s="47">
        <v>1000</v>
      </c>
      <c r="M5176" s="22">
        <v>0</v>
      </c>
      <c r="N5176" s="22">
        <v>0</v>
      </c>
    </row>
    <row r="5177" spans="1:14" x14ac:dyDescent="0.25">
      <c r="A5177" s="5" t="s">
        <v>8112</v>
      </c>
      <c r="B5177" s="5" t="s">
        <v>3590</v>
      </c>
      <c r="C5177" s="5" t="s">
        <v>849</v>
      </c>
      <c r="D5177" s="5" t="s">
        <v>3583</v>
      </c>
      <c r="E5177" s="5" t="s">
        <v>3584</v>
      </c>
      <c r="F5177" s="5" t="s">
        <v>853</v>
      </c>
      <c r="G5177" s="5" t="s">
        <v>3603</v>
      </c>
      <c r="H5177" s="51">
        <v>0</v>
      </c>
      <c r="I5177" s="22">
        <v>0</v>
      </c>
      <c r="J5177" s="22">
        <v>0</v>
      </c>
      <c r="K5177" s="22">
        <v>1420.03</v>
      </c>
      <c r="L5177" s="47">
        <v>1000</v>
      </c>
      <c r="M5177" s="22">
        <v>0</v>
      </c>
      <c r="N5177" s="22">
        <v>0</v>
      </c>
    </row>
    <row r="5178" spans="1:14" x14ac:dyDescent="0.25">
      <c r="A5178" s="5" t="s">
        <v>8113</v>
      </c>
      <c r="B5178" s="5" t="s">
        <v>3590</v>
      </c>
      <c r="C5178" s="5" t="s">
        <v>849</v>
      </c>
      <c r="D5178" s="5" t="s">
        <v>3583</v>
      </c>
      <c r="E5178" s="5" t="s">
        <v>3584</v>
      </c>
      <c r="F5178" s="5" t="s">
        <v>853</v>
      </c>
      <c r="G5178" s="5" t="s">
        <v>3603</v>
      </c>
      <c r="H5178" s="51">
        <v>0</v>
      </c>
      <c r="I5178" s="22">
        <v>0</v>
      </c>
      <c r="J5178" s="22">
        <v>0</v>
      </c>
      <c r="K5178" s="22">
        <v>1041.82</v>
      </c>
      <c r="L5178" s="47">
        <v>1000</v>
      </c>
      <c r="M5178" s="22">
        <v>0</v>
      </c>
      <c r="N5178" s="22">
        <v>0</v>
      </c>
    </row>
    <row r="5179" spans="1:14" x14ac:dyDescent="0.25">
      <c r="A5179" s="5" t="s">
        <v>8114</v>
      </c>
      <c r="B5179" s="5" t="s">
        <v>3590</v>
      </c>
      <c r="C5179" s="5" t="s">
        <v>849</v>
      </c>
      <c r="D5179" s="5" t="s">
        <v>3583</v>
      </c>
      <c r="E5179" s="5" t="s">
        <v>3584</v>
      </c>
      <c r="F5179" s="5" t="s">
        <v>853</v>
      </c>
      <c r="G5179" s="5" t="s">
        <v>3588</v>
      </c>
      <c r="H5179" s="51">
        <v>0</v>
      </c>
      <c r="I5179" s="22">
        <v>0</v>
      </c>
      <c r="J5179" s="22">
        <v>92.77</v>
      </c>
      <c r="K5179" s="22">
        <v>95</v>
      </c>
      <c r="L5179" s="47">
        <v>1000</v>
      </c>
      <c r="M5179" s="22">
        <v>0</v>
      </c>
      <c r="N5179" s="22">
        <v>0</v>
      </c>
    </row>
    <row r="5180" spans="1:14" x14ac:dyDescent="0.25">
      <c r="A5180" s="5" t="s">
        <v>8115</v>
      </c>
      <c r="B5180" s="5" t="s">
        <v>3590</v>
      </c>
      <c r="C5180" s="5" t="s">
        <v>849</v>
      </c>
      <c r="D5180" s="5" t="s">
        <v>3583</v>
      </c>
      <c r="E5180" s="5" t="s">
        <v>3584</v>
      </c>
      <c r="F5180" s="5" t="s">
        <v>853</v>
      </c>
      <c r="G5180" s="5" t="s">
        <v>3588</v>
      </c>
      <c r="H5180" s="51">
        <v>0</v>
      </c>
      <c r="I5180" s="22">
        <v>0</v>
      </c>
      <c r="J5180" s="22">
        <v>96.54</v>
      </c>
      <c r="K5180" s="22">
        <v>101.83</v>
      </c>
      <c r="L5180" s="47">
        <v>1000</v>
      </c>
      <c r="M5180" s="22">
        <v>0</v>
      </c>
      <c r="N5180" s="22">
        <v>0</v>
      </c>
    </row>
    <row r="5181" spans="1:14" x14ac:dyDescent="0.25">
      <c r="A5181" s="5" t="s">
        <v>8116</v>
      </c>
      <c r="B5181" s="5" t="s">
        <v>3590</v>
      </c>
      <c r="C5181" s="5" t="s">
        <v>849</v>
      </c>
      <c r="D5181" s="5" t="s">
        <v>3583</v>
      </c>
      <c r="E5181" s="5" t="s">
        <v>3584</v>
      </c>
      <c r="F5181" s="5" t="s">
        <v>853</v>
      </c>
      <c r="G5181" s="5" t="s">
        <v>3588</v>
      </c>
      <c r="H5181" s="51">
        <v>0</v>
      </c>
      <c r="I5181" s="22">
        <v>0</v>
      </c>
      <c r="J5181" s="22">
        <v>89.56</v>
      </c>
      <c r="K5181" s="22">
        <v>94.46</v>
      </c>
      <c r="L5181" s="47">
        <v>1000</v>
      </c>
      <c r="M5181" s="22">
        <v>0</v>
      </c>
      <c r="N5181" s="22">
        <v>0</v>
      </c>
    </row>
    <row r="5182" spans="1:14" x14ac:dyDescent="0.25">
      <c r="A5182" s="5" t="s">
        <v>8117</v>
      </c>
      <c r="B5182" s="5" t="s">
        <v>3590</v>
      </c>
      <c r="C5182" s="5" t="s">
        <v>849</v>
      </c>
      <c r="D5182" s="5" t="s">
        <v>3583</v>
      </c>
      <c r="E5182" s="5" t="s">
        <v>3584</v>
      </c>
      <c r="F5182" s="5" t="s">
        <v>853</v>
      </c>
      <c r="G5182" s="5" t="s">
        <v>3588</v>
      </c>
      <c r="H5182" s="51">
        <v>0</v>
      </c>
      <c r="I5182" s="22">
        <v>0</v>
      </c>
      <c r="J5182" s="22">
        <v>94.91</v>
      </c>
      <c r="K5182" s="22">
        <v>97.19</v>
      </c>
      <c r="L5182" s="47">
        <v>1000</v>
      </c>
      <c r="M5182" s="22">
        <v>0</v>
      </c>
      <c r="N5182" s="22">
        <v>0</v>
      </c>
    </row>
    <row r="5183" spans="1:14" x14ac:dyDescent="0.25">
      <c r="A5183" s="5" t="s">
        <v>8118</v>
      </c>
      <c r="B5183" s="5" t="s">
        <v>3590</v>
      </c>
      <c r="C5183" s="5" t="s">
        <v>849</v>
      </c>
      <c r="D5183" s="5" t="s">
        <v>3583</v>
      </c>
      <c r="E5183" s="5" t="s">
        <v>3584</v>
      </c>
      <c r="F5183" s="5" t="s">
        <v>853</v>
      </c>
      <c r="G5183" s="5" t="s">
        <v>3588</v>
      </c>
      <c r="H5183" s="51">
        <v>0</v>
      </c>
      <c r="I5183" s="22">
        <v>0</v>
      </c>
      <c r="J5183" s="22">
        <v>94.5</v>
      </c>
      <c r="K5183" s="22">
        <v>96.77</v>
      </c>
      <c r="L5183" s="47">
        <v>1000</v>
      </c>
      <c r="M5183" s="22">
        <v>0</v>
      </c>
      <c r="N5183" s="22">
        <v>0</v>
      </c>
    </row>
    <row r="5184" spans="1:14" x14ac:dyDescent="0.25">
      <c r="A5184" s="5" t="s">
        <v>8119</v>
      </c>
      <c r="B5184" s="5" t="s">
        <v>3590</v>
      </c>
      <c r="C5184" s="5" t="s">
        <v>849</v>
      </c>
      <c r="D5184" s="5" t="s">
        <v>3583</v>
      </c>
      <c r="E5184" s="5" t="s">
        <v>3584</v>
      </c>
      <c r="F5184" s="5" t="s">
        <v>853</v>
      </c>
      <c r="G5184" s="5" t="s">
        <v>3588</v>
      </c>
      <c r="H5184" s="51">
        <v>0</v>
      </c>
      <c r="I5184" s="22">
        <v>0</v>
      </c>
      <c r="J5184" s="22">
        <v>96.16</v>
      </c>
      <c r="K5184" s="22">
        <v>96.99</v>
      </c>
      <c r="L5184" s="47">
        <v>1000</v>
      </c>
      <c r="M5184" s="22">
        <v>0</v>
      </c>
      <c r="N5184" s="22">
        <v>0</v>
      </c>
    </row>
    <row r="5185" spans="1:14" x14ac:dyDescent="0.25">
      <c r="A5185" s="5" t="s">
        <v>8120</v>
      </c>
      <c r="B5185" s="5" t="s">
        <v>3590</v>
      </c>
      <c r="C5185" s="5" t="s">
        <v>849</v>
      </c>
      <c r="D5185" s="5" t="s">
        <v>3583</v>
      </c>
      <c r="E5185" s="5" t="s">
        <v>3584</v>
      </c>
      <c r="F5185" s="5" t="s">
        <v>853</v>
      </c>
      <c r="G5185" s="5" t="s">
        <v>3588</v>
      </c>
      <c r="H5185" s="51">
        <v>0</v>
      </c>
      <c r="I5185" s="22">
        <v>0</v>
      </c>
      <c r="J5185" s="22">
        <v>99.39</v>
      </c>
      <c r="K5185" s="22">
        <v>104.83</v>
      </c>
      <c r="L5185" s="47">
        <v>1000</v>
      </c>
      <c r="M5185" s="22">
        <v>0</v>
      </c>
      <c r="N5185" s="22">
        <v>0</v>
      </c>
    </row>
    <row r="5186" spans="1:14" x14ac:dyDescent="0.25">
      <c r="A5186" s="5" t="s">
        <v>8121</v>
      </c>
      <c r="B5186" s="5" t="s">
        <v>3590</v>
      </c>
      <c r="C5186" s="5" t="s">
        <v>849</v>
      </c>
      <c r="D5186" s="5" t="s">
        <v>3583</v>
      </c>
      <c r="E5186" s="5" t="s">
        <v>3584</v>
      </c>
      <c r="F5186" s="5" t="s">
        <v>853</v>
      </c>
      <c r="G5186" s="5" t="s">
        <v>3588</v>
      </c>
      <c r="H5186" s="51">
        <v>0</v>
      </c>
      <c r="I5186" s="22">
        <v>0</v>
      </c>
      <c r="J5186" s="22">
        <v>88.98</v>
      </c>
      <c r="K5186" s="22">
        <v>93.85</v>
      </c>
      <c r="L5186" s="47">
        <v>1000</v>
      </c>
      <c r="M5186" s="22">
        <v>0</v>
      </c>
      <c r="N5186" s="22">
        <v>0</v>
      </c>
    </row>
    <row r="5187" spans="1:14" hidden="1" x14ac:dyDescent="0.25">
      <c r="A5187" s="5" t="s">
        <v>8122</v>
      </c>
      <c r="B5187" s="5" t="s">
        <v>3582</v>
      </c>
      <c r="C5187" s="5" t="s">
        <v>849</v>
      </c>
      <c r="D5187" s="5" t="s">
        <v>3583</v>
      </c>
      <c r="E5187" s="5" t="s">
        <v>3584</v>
      </c>
      <c r="F5187" s="5" t="s">
        <v>851</v>
      </c>
      <c r="G5187" s="5" t="s">
        <v>3588</v>
      </c>
      <c r="H5187" s="51">
        <v>530265</v>
      </c>
      <c r="I5187" s="22">
        <v>21005.25</v>
      </c>
      <c r="J5187" s="22">
        <v>39.61</v>
      </c>
      <c r="K5187" s="22">
        <v>39.520000000000003</v>
      </c>
      <c r="L5187" s="47">
        <v>1000</v>
      </c>
      <c r="M5187" s="22">
        <v>21005.25</v>
      </c>
      <c r="N5187" s="22">
        <v>0</v>
      </c>
    </row>
    <row r="5188" spans="1:14" hidden="1" x14ac:dyDescent="0.25">
      <c r="A5188" s="5" t="s">
        <v>8123</v>
      </c>
      <c r="B5188" s="5" t="s">
        <v>3606</v>
      </c>
      <c r="C5188" s="5" t="s">
        <v>849</v>
      </c>
      <c r="D5188" s="5" t="s">
        <v>3583</v>
      </c>
      <c r="E5188" s="5" t="s">
        <v>3584</v>
      </c>
      <c r="F5188" s="5" t="s">
        <v>853</v>
      </c>
      <c r="G5188" s="5" t="s">
        <v>3588</v>
      </c>
      <c r="H5188" s="51">
        <v>0</v>
      </c>
      <c r="I5188" s="22">
        <v>0</v>
      </c>
      <c r="J5188" s="22">
        <v>248.69</v>
      </c>
      <c r="K5188" s="22">
        <v>262.3</v>
      </c>
      <c r="L5188" s="47">
        <v>1000</v>
      </c>
      <c r="M5188" s="22">
        <v>0</v>
      </c>
      <c r="N5188" s="22">
        <v>0</v>
      </c>
    </row>
    <row r="5189" spans="1:14" hidden="1" x14ac:dyDescent="0.25">
      <c r="A5189" s="5" t="s">
        <v>8124</v>
      </c>
      <c r="B5189" s="5" t="s">
        <v>3606</v>
      </c>
      <c r="C5189" s="5" t="s">
        <v>849</v>
      </c>
      <c r="D5189" s="5" t="s">
        <v>3583</v>
      </c>
      <c r="E5189" s="5" t="s">
        <v>3584</v>
      </c>
      <c r="F5189" s="5" t="s">
        <v>851</v>
      </c>
      <c r="G5189" s="5" t="s">
        <v>3588</v>
      </c>
      <c r="H5189" s="51">
        <v>4250</v>
      </c>
      <c r="I5189" s="22">
        <v>1086.32</v>
      </c>
      <c r="J5189" s="22">
        <v>255.6</v>
      </c>
      <c r="K5189" s="22">
        <v>261.73</v>
      </c>
      <c r="L5189" s="47">
        <v>1000</v>
      </c>
      <c r="M5189" s="22">
        <v>1086.32</v>
      </c>
      <c r="N5189" s="22">
        <v>0</v>
      </c>
    </row>
    <row r="5190" spans="1:14" hidden="1" x14ac:dyDescent="0.25">
      <c r="A5190" s="5" t="s">
        <v>8125</v>
      </c>
      <c r="B5190" s="5" t="s">
        <v>3606</v>
      </c>
      <c r="C5190" s="5" t="s">
        <v>849</v>
      </c>
      <c r="D5190" s="5" t="s">
        <v>3583</v>
      </c>
      <c r="E5190" s="5" t="s">
        <v>3584</v>
      </c>
      <c r="F5190" s="5" t="s">
        <v>851</v>
      </c>
      <c r="G5190" s="5" t="s">
        <v>3588</v>
      </c>
      <c r="H5190" s="51">
        <v>1655</v>
      </c>
      <c r="I5190" s="22">
        <v>349.81</v>
      </c>
      <c r="J5190" s="22">
        <v>211.37</v>
      </c>
      <c r="K5190" s="22">
        <v>216.44</v>
      </c>
      <c r="L5190" s="47">
        <v>1000</v>
      </c>
      <c r="M5190" s="22">
        <v>349.81</v>
      </c>
      <c r="N5190" s="22">
        <v>0</v>
      </c>
    </row>
    <row r="5191" spans="1:14" hidden="1" x14ac:dyDescent="0.25">
      <c r="A5191" s="5" t="s">
        <v>8126</v>
      </c>
      <c r="B5191" s="5" t="s">
        <v>3606</v>
      </c>
      <c r="C5191" s="5" t="s">
        <v>849</v>
      </c>
      <c r="D5191" s="5" t="s">
        <v>3583</v>
      </c>
      <c r="E5191" s="5" t="s">
        <v>3584</v>
      </c>
      <c r="F5191" s="5" t="s">
        <v>851</v>
      </c>
      <c r="G5191" s="5" t="s">
        <v>3588</v>
      </c>
      <c r="H5191" s="51">
        <v>5575</v>
      </c>
      <c r="I5191" s="22">
        <v>1454.54</v>
      </c>
      <c r="J5191" s="22">
        <v>260.89999999999998</v>
      </c>
      <c r="K5191" s="22">
        <v>267.16000000000003</v>
      </c>
      <c r="L5191" s="47">
        <v>1000</v>
      </c>
      <c r="M5191" s="22">
        <v>1454.54</v>
      </c>
      <c r="N5191" s="22">
        <v>0</v>
      </c>
    </row>
    <row r="5192" spans="1:14" hidden="1" x14ac:dyDescent="0.25">
      <c r="A5192" s="5" t="s">
        <v>8127</v>
      </c>
      <c r="B5192" s="5" t="s">
        <v>3606</v>
      </c>
      <c r="C5192" s="5" t="s">
        <v>849</v>
      </c>
      <c r="D5192" s="5" t="s">
        <v>3583</v>
      </c>
      <c r="E5192" s="5" t="s">
        <v>3584</v>
      </c>
      <c r="F5192" s="5" t="s">
        <v>851</v>
      </c>
      <c r="G5192" s="5" t="s">
        <v>3588</v>
      </c>
      <c r="H5192" s="51">
        <v>3344</v>
      </c>
      <c r="I5192" s="22">
        <v>874.94</v>
      </c>
      <c r="J5192" s="22">
        <v>261.64</v>
      </c>
      <c r="K5192" s="22">
        <v>267.92</v>
      </c>
      <c r="L5192" s="47">
        <v>1000</v>
      </c>
      <c r="M5192" s="22">
        <v>874.94</v>
      </c>
      <c r="N5192" s="22">
        <v>0</v>
      </c>
    </row>
    <row r="5193" spans="1:14" hidden="1" x14ac:dyDescent="0.25">
      <c r="A5193" s="5" t="s">
        <v>8128</v>
      </c>
      <c r="B5193" s="5" t="s">
        <v>3606</v>
      </c>
      <c r="C5193" s="5" t="s">
        <v>849</v>
      </c>
      <c r="D5193" s="5" t="s">
        <v>3583</v>
      </c>
      <c r="E5193" s="5" t="s">
        <v>3584</v>
      </c>
      <c r="F5193" s="5" t="s">
        <v>851</v>
      </c>
      <c r="G5193" s="5" t="s">
        <v>3588</v>
      </c>
      <c r="H5193" s="51">
        <v>6090</v>
      </c>
      <c r="I5193" s="22">
        <v>1822.56</v>
      </c>
      <c r="J5193" s="22">
        <v>299.27</v>
      </c>
      <c r="K5193" s="22">
        <v>282.89</v>
      </c>
      <c r="L5193" s="47">
        <v>1000</v>
      </c>
      <c r="M5193" s="22">
        <v>1822.56</v>
      </c>
      <c r="N5193" s="22">
        <v>0</v>
      </c>
    </row>
    <row r="5194" spans="1:14" hidden="1" x14ac:dyDescent="0.25">
      <c r="A5194" s="5" t="s">
        <v>8129</v>
      </c>
      <c r="B5194" s="5" t="s">
        <v>3606</v>
      </c>
      <c r="C5194" s="5" t="s">
        <v>849</v>
      </c>
      <c r="D5194" s="5" t="s">
        <v>3583</v>
      </c>
      <c r="E5194" s="5" t="s">
        <v>3584</v>
      </c>
      <c r="F5194" s="5" t="s">
        <v>851</v>
      </c>
      <c r="G5194" s="5" t="s">
        <v>3588</v>
      </c>
      <c r="H5194" s="51">
        <v>9110</v>
      </c>
      <c r="I5194" s="22">
        <v>2505.84</v>
      </c>
      <c r="J5194" s="22">
        <v>275.06</v>
      </c>
      <c r="K5194" s="22">
        <v>281.66000000000003</v>
      </c>
      <c r="L5194" s="47">
        <v>1000</v>
      </c>
      <c r="M5194" s="22">
        <v>2505.84</v>
      </c>
      <c r="N5194" s="22">
        <v>0</v>
      </c>
    </row>
    <row r="5195" spans="1:14" hidden="1" x14ac:dyDescent="0.25">
      <c r="A5195" s="5" t="s">
        <v>8130</v>
      </c>
      <c r="B5195" s="5" t="s">
        <v>3606</v>
      </c>
      <c r="C5195" s="5" t="s">
        <v>849</v>
      </c>
      <c r="D5195" s="5" t="s">
        <v>3583</v>
      </c>
      <c r="E5195" s="5" t="s">
        <v>3584</v>
      </c>
      <c r="F5195" s="5" t="s">
        <v>851</v>
      </c>
      <c r="G5195" s="5" t="s">
        <v>3588</v>
      </c>
      <c r="H5195" s="51">
        <v>2950</v>
      </c>
      <c r="I5195" s="22">
        <v>576.94000000000005</v>
      </c>
      <c r="J5195" s="22">
        <v>195.57</v>
      </c>
      <c r="K5195" s="22">
        <v>200.26</v>
      </c>
      <c r="L5195" s="47">
        <v>1000</v>
      </c>
      <c r="M5195" s="22">
        <v>576.94000000000005</v>
      </c>
      <c r="N5195" s="22">
        <v>0</v>
      </c>
    </row>
    <row r="5196" spans="1:14" hidden="1" x14ac:dyDescent="0.25">
      <c r="A5196" s="5" t="s">
        <v>8131</v>
      </c>
      <c r="B5196" s="5" t="s">
        <v>3606</v>
      </c>
      <c r="C5196" s="5" t="s">
        <v>849</v>
      </c>
      <c r="D5196" s="5" t="s">
        <v>3583</v>
      </c>
      <c r="E5196" s="5" t="s">
        <v>3584</v>
      </c>
      <c r="F5196" s="5" t="s">
        <v>851</v>
      </c>
      <c r="G5196" s="5" t="s">
        <v>3588</v>
      </c>
      <c r="H5196" s="51">
        <v>1630</v>
      </c>
      <c r="I5196" s="22">
        <v>574.17999999999995</v>
      </c>
      <c r="J5196" s="22">
        <v>352.26</v>
      </c>
      <c r="K5196" s="22">
        <v>360.71</v>
      </c>
      <c r="L5196" s="47">
        <v>1000</v>
      </c>
      <c r="M5196" s="22">
        <v>574.17999999999995</v>
      </c>
      <c r="N5196" s="22">
        <v>0</v>
      </c>
    </row>
    <row r="5197" spans="1:14" hidden="1" x14ac:dyDescent="0.25">
      <c r="A5197" s="5" t="s">
        <v>8132</v>
      </c>
      <c r="B5197" s="5" t="s">
        <v>3606</v>
      </c>
      <c r="C5197" s="5" t="s">
        <v>849</v>
      </c>
      <c r="D5197" s="5" t="s">
        <v>3583</v>
      </c>
      <c r="E5197" s="5" t="s">
        <v>3584</v>
      </c>
      <c r="F5197" s="5" t="s">
        <v>851</v>
      </c>
      <c r="G5197" s="5" t="s">
        <v>3588</v>
      </c>
      <c r="H5197" s="51">
        <v>8035</v>
      </c>
      <c r="I5197" s="22">
        <v>2140.17</v>
      </c>
      <c r="J5197" s="22">
        <v>266.36</v>
      </c>
      <c r="K5197" s="22">
        <v>272.75</v>
      </c>
      <c r="L5197" s="47">
        <v>1000</v>
      </c>
      <c r="M5197" s="22">
        <v>2140.17</v>
      </c>
      <c r="N5197" s="22">
        <v>0</v>
      </c>
    </row>
    <row r="5198" spans="1:14" hidden="1" x14ac:dyDescent="0.25">
      <c r="A5198" s="5" t="s">
        <v>8133</v>
      </c>
      <c r="B5198" s="5" t="s">
        <v>3606</v>
      </c>
      <c r="C5198" s="5" t="s">
        <v>849</v>
      </c>
      <c r="D5198" s="5" t="s">
        <v>3583</v>
      </c>
      <c r="E5198" s="5" t="s">
        <v>3584</v>
      </c>
      <c r="F5198" s="5" t="s">
        <v>851</v>
      </c>
      <c r="G5198" s="5" t="s">
        <v>3588</v>
      </c>
      <c r="H5198" s="51">
        <v>1675</v>
      </c>
      <c r="I5198" s="22">
        <v>649.26</v>
      </c>
      <c r="J5198" s="22">
        <v>387.62</v>
      </c>
      <c r="K5198" s="22">
        <v>382.78</v>
      </c>
      <c r="L5198" s="47">
        <v>1000</v>
      </c>
      <c r="M5198" s="22">
        <v>649.26</v>
      </c>
      <c r="N5198" s="22">
        <v>0</v>
      </c>
    </row>
    <row r="5199" spans="1:14" hidden="1" x14ac:dyDescent="0.25">
      <c r="A5199" s="5" t="s">
        <v>8134</v>
      </c>
      <c r="B5199" s="5" t="s">
        <v>3606</v>
      </c>
      <c r="C5199" s="5" t="s">
        <v>849</v>
      </c>
      <c r="D5199" s="5" t="s">
        <v>3583</v>
      </c>
      <c r="E5199" s="5" t="s">
        <v>3584</v>
      </c>
      <c r="F5199" s="5" t="s">
        <v>851</v>
      </c>
      <c r="G5199" s="5" t="s">
        <v>3588</v>
      </c>
      <c r="H5199" s="51">
        <v>1146</v>
      </c>
      <c r="I5199" s="22">
        <v>375.13</v>
      </c>
      <c r="J5199" s="22">
        <v>327.33999999999997</v>
      </c>
      <c r="K5199" s="22">
        <v>335.2</v>
      </c>
      <c r="L5199" s="47">
        <v>1000</v>
      </c>
      <c r="M5199" s="22">
        <v>375.13</v>
      </c>
      <c r="N5199" s="22">
        <v>0</v>
      </c>
    </row>
    <row r="5200" spans="1:14" hidden="1" x14ac:dyDescent="0.25">
      <c r="A5200" s="5" t="s">
        <v>8135</v>
      </c>
      <c r="B5200" s="5" t="s">
        <v>3606</v>
      </c>
      <c r="C5200" s="5" t="s">
        <v>849</v>
      </c>
      <c r="D5200" s="5" t="s">
        <v>3583</v>
      </c>
      <c r="E5200" s="5" t="s">
        <v>3584</v>
      </c>
      <c r="F5200" s="5" t="s">
        <v>851</v>
      </c>
      <c r="G5200" s="5" t="s">
        <v>3588</v>
      </c>
      <c r="H5200" s="51">
        <v>1000</v>
      </c>
      <c r="I5200" s="22">
        <v>412.49</v>
      </c>
      <c r="J5200" s="22">
        <v>412.49</v>
      </c>
      <c r="K5200" s="22">
        <v>422.39</v>
      </c>
      <c r="L5200" s="47">
        <v>1000</v>
      </c>
      <c r="M5200" s="22">
        <v>412.49</v>
      </c>
      <c r="N5200" s="22">
        <v>0</v>
      </c>
    </row>
    <row r="5201" spans="1:14" hidden="1" x14ac:dyDescent="0.25">
      <c r="A5201" s="5" t="s">
        <v>8136</v>
      </c>
      <c r="B5201" s="5" t="s">
        <v>3606</v>
      </c>
      <c r="C5201" s="5" t="s">
        <v>849</v>
      </c>
      <c r="D5201" s="5" t="s">
        <v>3583</v>
      </c>
      <c r="E5201" s="5" t="s">
        <v>3584</v>
      </c>
      <c r="F5201" s="5" t="s">
        <v>851</v>
      </c>
      <c r="G5201" s="5" t="s">
        <v>3588</v>
      </c>
      <c r="H5201" s="51">
        <v>1097</v>
      </c>
      <c r="I5201" s="22">
        <v>298.33</v>
      </c>
      <c r="J5201" s="22">
        <v>271.95</v>
      </c>
      <c r="K5201" s="22">
        <v>278.48</v>
      </c>
      <c r="L5201" s="47">
        <v>1000</v>
      </c>
      <c r="M5201" s="22">
        <v>298.33</v>
      </c>
      <c r="N5201" s="22">
        <v>0</v>
      </c>
    </row>
    <row r="5202" spans="1:14" hidden="1" x14ac:dyDescent="0.25">
      <c r="A5202" s="5" t="s">
        <v>8137</v>
      </c>
      <c r="B5202" s="5" t="s">
        <v>3606</v>
      </c>
      <c r="C5202" s="5" t="s">
        <v>849</v>
      </c>
      <c r="D5202" s="5" t="s">
        <v>3583</v>
      </c>
      <c r="E5202" s="5" t="s">
        <v>3584</v>
      </c>
      <c r="F5202" s="5" t="s">
        <v>851</v>
      </c>
      <c r="G5202" s="5" t="s">
        <v>3588</v>
      </c>
      <c r="H5202" s="51">
        <v>7560</v>
      </c>
      <c r="I5202" s="22">
        <v>1651.32</v>
      </c>
      <c r="J5202" s="22">
        <v>218.43</v>
      </c>
      <c r="K5202" s="22">
        <v>223.67</v>
      </c>
      <c r="L5202" s="47">
        <v>1000</v>
      </c>
      <c r="M5202" s="22">
        <v>1651.32</v>
      </c>
      <c r="N5202" s="22">
        <v>0</v>
      </c>
    </row>
    <row r="5203" spans="1:14" hidden="1" x14ac:dyDescent="0.25">
      <c r="A5203" s="5" t="s">
        <v>8138</v>
      </c>
      <c r="B5203" s="5" t="s">
        <v>3606</v>
      </c>
      <c r="C5203" s="5" t="s">
        <v>849</v>
      </c>
      <c r="D5203" s="5" t="s">
        <v>3583</v>
      </c>
      <c r="E5203" s="5" t="s">
        <v>3584</v>
      </c>
      <c r="F5203" s="5" t="s">
        <v>851</v>
      </c>
      <c r="G5203" s="5" t="s">
        <v>3588</v>
      </c>
      <c r="H5203" s="51">
        <v>3770</v>
      </c>
      <c r="I5203" s="22">
        <v>1085.99</v>
      </c>
      <c r="J5203" s="22">
        <v>288.06</v>
      </c>
      <c r="K5203" s="22">
        <v>294.97000000000003</v>
      </c>
      <c r="L5203" s="47">
        <v>1000</v>
      </c>
      <c r="M5203" s="22">
        <v>1085.99</v>
      </c>
      <c r="N5203" s="22">
        <v>0</v>
      </c>
    </row>
    <row r="5204" spans="1:14" hidden="1" x14ac:dyDescent="0.25">
      <c r="A5204" s="5" t="s">
        <v>8139</v>
      </c>
      <c r="B5204" s="5" t="s">
        <v>3606</v>
      </c>
      <c r="C5204" s="5" t="s">
        <v>849</v>
      </c>
      <c r="D5204" s="5" t="s">
        <v>3583</v>
      </c>
      <c r="E5204" s="5" t="s">
        <v>3584</v>
      </c>
      <c r="F5204" s="5" t="s">
        <v>851</v>
      </c>
      <c r="G5204" s="5" t="s">
        <v>3588</v>
      </c>
      <c r="H5204" s="51">
        <v>8805</v>
      </c>
      <c r="I5204" s="22">
        <v>1953.29</v>
      </c>
      <c r="J5204" s="22">
        <v>221.84</v>
      </c>
      <c r="K5204" s="22">
        <v>227.16</v>
      </c>
      <c r="L5204" s="47">
        <v>1000</v>
      </c>
      <c r="M5204" s="22">
        <v>1953.29</v>
      </c>
      <c r="N5204" s="22">
        <v>0</v>
      </c>
    </row>
    <row r="5205" spans="1:14" hidden="1" x14ac:dyDescent="0.25">
      <c r="A5205" s="5" t="s">
        <v>8140</v>
      </c>
      <c r="B5205" s="5" t="s">
        <v>3606</v>
      </c>
      <c r="C5205" s="5" t="s">
        <v>849</v>
      </c>
      <c r="D5205" s="5" t="s">
        <v>3583</v>
      </c>
      <c r="E5205" s="5" t="s">
        <v>3584</v>
      </c>
      <c r="F5205" s="5" t="s">
        <v>851</v>
      </c>
      <c r="G5205" s="5" t="s">
        <v>3588</v>
      </c>
      <c r="H5205" s="51">
        <v>7355</v>
      </c>
      <c r="I5205" s="22">
        <v>1823.24</v>
      </c>
      <c r="J5205" s="22">
        <v>247.89</v>
      </c>
      <c r="K5205" s="22">
        <v>250.02</v>
      </c>
      <c r="L5205" s="47">
        <v>1000</v>
      </c>
      <c r="M5205" s="22">
        <v>1823.24</v>
      </c>
      <c r="N5205" s="22">
        <v>0</v>
      </c>
    </row>
    <row r="5206" spans="1:14" hidden="1" x14ac:dyDescent="0.25">
      <c r="A5206" s="5" t="s">
        <v>8141</v>
      </c>
      <c r="B5206" s="5" t="s">
        <v>3592</v>
      </c>
      <c r="C5206" s="5" t="s">
        <v>849</v>
      </c>
      <c r="D5206" s="5" t="s">
        <v>3583</v>
      </c>
      <c r="E5206" s="5" t="s">
        <v>3584</v>
      </c>
      <c r="F5206" s="5" t="s">
        <v>853</v>
      </c>
      <c r="G5206" s="5" t="s">
        <v>3603</v>
      </c>
      <c r="H5206" s="51">
        <v>0</v>
      </c>
      <c r="I5206" s="22">
        <v>0</v>
      </c>
      <c r="J5206" s="22">
        <v>0</v>
      </c>
      <c r="K5206" s="22">
        <v>1216.97</v>
      </c>
      <c r="L5206" s="47">
        <v>1000</v>
      </c>
      <c r="M5206" s="22">
        <v>0</v>
      </c>
      <c r="N5206" s="22">
        <v>0</v>
      </c>
    </row>
    <row r="5207" spans="1:14" hidden="1" x14ac:dyDescent="0.25">
      <c r="A5207" s="5" t="s">
        <v>8142</v>
      </c>
      <c r="B5207" s="5" t="s">
        <v>3592</v>
      </c>
      <c r="C5207" s="5" t="s">
        <v>849</v>
      </c>
      <c r="D5207" s="5" t="s">
        <v>3583</v>
      </c>
      <c r="E5207" s="5" t="s">
        <v>3584</v>
      </c>
      <c r="F5207" s="5" t="s">
        <v>853</v>
      </c>
      <c r="G5207" s="5" t="s">
        <v>3588</v>
      </c>
      <c r="H5207" s="51">
        <v>0</v>
      </c>
      <c r="I5207" s="22">
        <v>0</v>
      </c>
      <c r="J5207" s="22">
        <v>60.3</v>
      </c>
      <c r="K5207" s="22">
        <v>65.510000000000005</v>
      </c>
      <c r="L5207" s="47">
        <v>1000</v>
      </c>
      <c r="M5207" s="22">
        <v>0</v>
      </c>
      <c r="N5207" s="22">
        <v>0</v>
      </c>
    </row>
    <row r="5208" spans="1:14" hidden="1" x14ac:dyDescent="0.25">
      <c r="A5208" s="5" t="s">
        <v>8143</v>
      </c>
      <c r="B5208" s="5" t="s">
        <v>3592</v>
      </c>
      <c r="C5208" s="5" t="s">
        <v>849</v>
      </c>
      <c r="D5208" s="5" t="s">
        <v>3583</v>
      </c>
      <c r="E5208" s="5" t="s">
        <v>3584</v>
      </c>
      <c r="F5208" s="5" t="s">
        <v>853</v>
      </c>
      <c r="G5208" s="5" t="s">
        <v>3588</v>
      </c>
      <c r="H5208" s="51">
        <v>0</v>
      </c>
      <c r="I5208" s="22">
        <v>0</v>
      </c>
      <c r="J5208" s="22">
        <v>63.41</v>
      </c>
      <c r="K5208" s="22">
        <v>65.73</v>
      </c>
      <c r="L5208" s="47">
        <v>1000</v>
      </c>
      <c r="M5208" s="22">
        <v>0</v>
      </c>
      <c r="N5208" s="22">
        <v>0</v>
      </c>
    </row>
    <row r="5209" spans="1:14" hidden="1" x14ac:dyDescent="0.25">
      <c r="A5209" s="5" t="s">
        <v>8144</v>
      </c>
      <c r="B5209" s="5" t="s">
        <v>3592</v>
      </c>
      <c r="C5209" s="5" t="s">
        <v>849</v>
      </c>
      <c r="D5209" s="5" t="s">
        <v>3583</v>
      </c>
      <c r="E5209" s="5" t="s">
        <v>3584</v>
      </c>
      <c r="F5209" s="5" t="s">
        <v>853</v>
      </c>
      <c r="G5209" s="5" t="s">
        <v>3603</v>
      </c>
      <c r="H5209" s="51">
        <v>0</v>
      </c>
      <c r="I5209" s="22">
        <v>0</v>
      </c>
      <c r="J5209" s="22">
        <v>0</v>
      </c>
      <c r="K5209" s="22">
        <v>1163.76</v>
      </c>
      <c r="L5209" s="47">
        <v>1000</v>
      </c>
      <c r="M5209" s="22">
        <v>0</v>
      </c>
      <c r="N5209" s="22">
        <v>0</v>
      </c>
    </row>
    <row r="5210" spans="1:14" x14ac:dyDescent="0.25">
      <c r="A5210" s="5" t="s">
        <v>8145</v>
      </c>
      <c r="B5210" s="5" t="s">
        <v>3590</v>
      </c>
      <c r="C5210" s="5" t="s">
        <v>849</v>
      </c>
      <c r="D5210" s="5" t="s">
        <v>3583</v>
      </c>
      <c r="E5210" s="5" t="s">
        <v>3584</v>
      </c>
      <c r="F5210" s="5" t="s">
        <v>853</v>
      </c>
      <c r="G5210" s="5" t="s">
        <v>3603</v>
      </c>
      <c r="H5210" s="51">
        <v>0</v>
      </c>
      <c r="I5210" s="22">
        <v>0</v>
      </c>
      <c r="J5210" s="22">
        <v>0</v>
      </c>
      <c r="K5210" s="22">
        <v>1037.69</v>
      </c>
      <c r="L5210" s="47">
        <v>1000</v>
      </c>
      <c r="M5210" s="22">
        <v>0</v>
      </c>
      <c r="N5210" s="22">
        <v>0</v>
      </c>
    </row>
    <row r="5211" spans="1:14" x14ac:dyDescent="0.25">
      <c r="A5211" s="5" t="s">
        <v>8146</v>
      </c>
      <c r="B5211" s="5" t="s">
        <v>3590</v>
      </c>
      <c r="C5211" s="5" t="s">
        <v>849</v>
      </c>
      <c r="D5211" s="5" t="s">
        <v>3583</v>
      </c>
      <c r="E5211" s="5" t="s">
        <v>3584</v>
      </c>
      <c r="F5211" s="5" t="s">
        <v>853</v>
      </c>
      <c r="G5211" s="5" t="s">
        <v>3603</v>
      </c>
      <c r="H5211" s="51">
        <v>0</v>
      </c>
      <c r="I5211" s="22">
        <v>0</v>
      </c>
      <c r="J5211" s="22">
        <v>0</v>
      </c>
      <c r="K5211" s="22">
        <v>1534.46</v>
      </c>
      <c r="L5211" s="47">
        <v>1000</v>
      </c>
      <c r="M5211" s="22">
        <v>0</v>
      </c>
      <c r="N5211" s="22">
        <v>0</v>
      </c>
    </row>
    <row r="5212" spans="1:14" x14ac:dyDescent="0.25">
      <c r="A5212" s="5" t="s">
        <v>8147</v>
      </c>
      <c r="B5212" s="5" t="s">
        <v>3590</v>
      </c>
      <c r="C5212" s="5" t="s">
        <v>849</v>
      </c>
      <c r="D5212" s="5" t="s">
        <v>3583</v>
      </c>
      <c r="E5212" s="5" t="s">
        <v>3584</v>
      </c>
      <c r="F5212" s="5" t="s">
        <v>853</v>
      </c>
      <c r="G5212" s="5" t="s">
        <v>3603</v>
      </c>
      <c r="H5212" s="51">
        <v>0</v>
      </c>
      <c r="I5212" s="22">
        <v>0</v>
      </c>
      <c r="J5212" s="22">
        <v>1134.8699999999999</v>
      </c>
      <c r="K5212" s="22">
        <v>1143.25</v>
      </c>
      <c r="L5212" s="47">
        <v>1000</v>
      </c>
      <c r="M5212" s="22">
        <v>0</v>
      </c>
      <c r="N5212" s="22">
        <v>0</v>
      </c>
    </row>
    <row r="5213" spans="1:14" x14ac:dyDescent="0.25">
      <c r="A5213" s="5" t="s">
        <v>8148</v>
      </c>
      <c r="B5213" s="5" t="s">
        <v>3590</v>
      </c>
      <c r="C5213" s="5" t="s">
        <v>849</v>
      </c>
      <c r="D5213" s="5" t="s">
        <v>3583</v>
      </c>
      <c r="E5213" s="5" t="s">
        <v>3584</v>
      </c>
      <c r="F5213" s="5" t="s">
        <v>851</v>
      </c>
      <c r="G5213" s="5" t="s">
        <v>3603</v>
      </c>
      <c r="H5213" s="51">
        <v>3878</v>
      </c>
      <c r="I5213" s="22">
        <v>3551.3</v>
      </c>
      <c r="J5213" s="22">
        <v>915.76</v>
      </c>
      <c r="K5213" s="22">
        <v>824.61</v>
      </c>
      <c r="L5213" s="47">
        <v>1000</v>
      </c>
      <c r="M5213" s="22">
        <v>3551.3</v>
      </c>
      <c r="N5213" s="22">
        <v>0</v>
      </c>
    </row>
    <row r="5214" spans="1:14" x14ac:dyDescent="0.25">
      <c r="A5214" s="5" t="s">
        <v>8149</v>
      </c>
      <c r="B5214" s="5" t="s">
        <v>3590</v>
      </c>
      <c r="C5214" s="5" t="s">
        <v>849</v>
      </c>
      <c r="D5214" s="5" t="s">
        <v>3583</v>
      </c>
      <c r="E5214" s="5" t="s">
        <v>3584</v>
      </c>
      <c r="F5214" s="5" t="s">
        <v>853</v>
      </c>
      <c r="G5214" s="5" t="s">
        <v>3603</v>
      </c>
      <c r="H5214" s="51">
        <v>0</v>
      </c>
      <c r="I5214" s="22">
        <v>0</v>
      </c>
      <c r="J5214" s="22">
        <v>0</v>
      </c>
      <c r="K5214" s="22">
        <v>847.48</v>
      </c>
      <c r="L5214" s="47">
        <v>1000</v>
      </c>
      <c r="M5214" s="22">
        <v>0</v>
      </c>
      <c r="N5214" s="22">
        <v>0</v>
      </c>
    </row>
    <row r="5215" spans="1:14" hidden="1" x14ac:dyDescent="0.25">
      <c r="A5215" s="5" t="s">
        <v>8150</v>
      </c>
      <c r="B5215" s="5" t="s">
        <v>3586</v>
      </c>
      <c r="C5215" s="5" t="s">
        <v>849</v>
      </c>
      <c r="D5215" s="5" t="s">
        <v>3583</v>
      </c>
      <c r="E5215" s="5" t="s">
        <v>3584</v>
      </c>
      <c r="F5215" s="5" t="s">
        <v>853</v>
      </c>
      <c r="G5215" s="5" t="s">
        <v>3588</v>
      </c>
      <c r="H5215" s="51">
        <v>0</v>
      </c>
      <c r="I5215" s="22">
        <v>0</v>
      </c>
      <c r="J5215" s="22">
        <v>0</v>
      </c>
      <c r="K5215" s="22">
        <v>266.95</v>
      </c>
      <c r="L5215" s="47">
        <v>1000</v>
      </c>
      <c r="M5215" s="22">
        <v>0</v>
      </c>
      <c r="N5215" s="22">
        <v>0</v>
      </c>
    </row>
    <row r="5216" spans="1:14" hidden="1" x14ac:dyDescent="0.25">
      <c r="A5216" s="5" t="s">
        <v>8151</v>
      </c>
      <c r="B5216" s="5" t="s">
        <v>3586</v>
      </c>
      <c r="C5216" s="5" t="s">
        <v>849</v>
      </c>
      <c r="D5216" s="5" t="s">
        <v>3583</v>
      </c>
      <c r="E5216" s="5" t="s">
        <v>3584</v>
      </c>
      <c r="F5216" s="5" t="s">
        <v>853</v>
      </c>
      <c r="G5216" s="5" t="s">
        <v>3588</v>
      </c>
      <c r="H5216" s="51">
        <v>0</v>
      </c>
      <c r="I5216" s="22">
        <v>0</v>
      </c>
      <c r="J5216" s="22">
        <v>0</v>
      </c>
      <c r="K5216" s="22">
        <v>266.95</v>
      </c>
      <c r="L5216" s="47">
        <v>1000</v>
      </c>
      <c r="M5216" s="22">
        <v>0</v>
      </c>
      <c r="N5216" s="22">
        <v>0</v>
      </c>
    </row>
    <row r="5217" spans="1:14" hidden="1" x14ac:dyDescent="0.25">
      <c r="A5217" s="5" t="s">
        <v>8152</v>
      </c>
      <c r="B5217" s="5" t="s">
        <v>3586</v>
      </c>
      <c r="C5217" s="5" t="s">
        <v>849</v>
      </c>
      <c r="D5217" s="5" t="s">
        <v>3583</v>
      </c>
      <c r="E5217" s="5" t="s">
        <v>3584</v>
      </c>
      <c r="F5217" s="5" t="s">
        <v>853</v>
      </c>
      <c r="G5217" s="5" t="s">
        <v>3588</v>
      </c>
      <c r="H5217" s="51">
        <v>0</v>
      </c>
      <c r="I5217" s="22">
        <v>0</v>
      </c>
      <c r="J5217" s="22">
        <v>0</v>
      </c>
      <c r="K5217" s="22">
        <v>121.71</v>
      </c>
      <c r="L5217" s="47">
        <v>1000</v>
      </c>
      <c r="M5217" s="22">
        <v>0</v>
      </c>
      <c r="N5217" s="22">
        <v>0</v>
      </c>
    </row>
    <row r="5218" spans="1:14" hidden="1" x14ac:dyDescent="0.25">
      <c r="A5218" s="5" t="s">
        <v>8153</v>
      </c>
      <c r="B5218" s="5" t="s">
        <v>3586</v>
      </c>
      <c r="C5218" s="5" t="s">
        <v>849</v>
      </c>
      <c r="D5218" s="5" t="s">
        <v>3583</v>
      </c>
      <c r="E5218" s="5" t="s">
        <v>3584</v>
      </c>
      <c r="F5218" s="5" t="s">
        <v>853</v>
      </c>
      <c r="G5218" s="5" t="s">
        <v>3603</v>
      </c>
      <c r="H5218" s="51">
        <v>0</v>
      </c>
      <c r="I5218" s="22">
        <v>0</v>
      </c>
      <c r="J5218" s="22">
        <v>0</v>
      </c>
      <c r="K5218" s="22">
        <v>245.98</v>
      </c>
      <c r="L5218" s="47">
        <v>1000</v>
      </c>
      <c r="M5218" s="22">
        <v>0</v>
      </c>
      <c r="N5218" s="22">
        <v>0</v>
      </c>
    </row>
    <row r="5219" spans="1:14" hidden="1" x14ac:dyDescent="0.25">
      <c r="A5219" s="5" t="s">
        <v>8154</v>
      </c>
      <c r="B5219" s="5" t="s">
        <v>3586</v>
      </c>
      <c r="C5219" s="5" t="s">
        <v>849</v>
      </c>
      <c r="D5219" s="5" t="s">
        <v>3583</v>
      </c>
      <c r="E5219" s="5" t="s">
        <v>3584</v>
      </c>
      <c r="F5219" s="5" t="s">
        <v>853</v>
      </c>
      <c r="G5219" s="5" t="s">
        <v>3603</v>
      </c>
      <c r="H5219" s="51">
        <v>0</v>
      </c>
      <c r="I5219" s="22">
        <v>0</v>
      </c>
      <c r="J5219" s="22">
        <v>0</v>
      </c>
      <c r="K5219" s="22">
        <v>227.74</v>
      </c>
      <c r="L5219" s="47">
        <v>1000</v>
      </c>
      <c r="M5219" s="22">
        <v>0</v>
      </c>
      <c r="N5219" s="22">
        <v>0</v>
      </c>
    </row>
    <row r="5220" spans="1:14" hidden="1" x14ac:dyDescent="0.25">
      <c r="A5220" s="5" t="s">
        <v>8155</v>
      </c>
      <c r="B5220" s="5" t="s">
        <v>3586</v>
      </c>
      <c r="C5220" s="5" t="s">
        <v>849</v>
      </c>
      <c r="D5220" s="5" t="s">
        <v>3583</v>
      </c>
      <c r="E5220" s="5" t="s">
        <v>3584</v>
      </c>
      <c r="F5220" s="5" t="s">
        <v>851</v>
      </c>
      <c r="G5220" s="5" t="s">
        <v>3588</v>
      </c>
      <c r="H5220" s="51">
        <v>0</v>
      </c>
      <c r="I5220" s="22">
        <v>0</v>
      </c>
      <c r="J5220" s="22">
        <v>64.63</v>
      </c>
      <c r="K5220" s="22">
        <v>64.92</v>
      </c>
      <c r="L5220" s="47">
        <v>1000</v>
      </c>
      <c r="M5220" s="22">
        <v>0</v>
      </c>
      <c r="N5220" s="22">
        <v>0</v>
      </c>
    </row>
    <row r="5221" spans="1:14" hidden="1" x14ac:dyDescent="0.25">
      <c r="A5221" s="5" t="s">
        <v>8155</v>
      </c>
      <c r="B5221" s="5" t="s">
        <v>3597</v>
      </c>
      <c r="C5221" s="5" t="s">
        <v>849</v>
      </c>
      <c r="D5221" s="5" t="s">
        <v>3583</v>
      </c>
      <c r="E5221" s="5" t="s">
        <v>3584</v>
      </c>
      <c r="F5221" s="5" t="s">
        <v>851</v>
      </c>
      <c r="G5221" s="5" t="s">
        <v>3588</v>
      </c>
      <c r="H5221" s="51">
        <v>11000</v>
      </c>
      <c r="I5221" s="22">
        <v>698.33</v>
      </c>
      <c r="J5221" s="22">
        <v>63.48</v>
      </c>
      <c r="K5221" s="22">
        <v>53.31</v>
      </c>
      <c r="L5221" s="47">
        <v>1000</v>
      </c>
      <c r="M5221" s="22">
        <v>698.33</v>
      </c>
      <c r="N5221" s="22">
        <v>0</v>
      </c>
    </row>
    <row r="5222" spans="1:14" hidden="1" x14ac:dyDescent="0.25">
      <c r="A5222" s="5" t="s">
        <v>8155</v>
      </c>
      <c r="B5222" s="5" t="s">
        <v>3592</v>
      </c>
      <c r="C5222" s="5" t="s">
        <v>849</v>
      </c>
      <c r="D5222" s="5" t="s">
        <v>3583</v>
      </c>
      <c r="E5222" s="5" t="s">
        <v>3584</v>
      </c>
      <c r="F5222" s="5" t="s">
        <v>851</v>
      </c>
      <c r="G5222" s="5" t="s">
        <v>3588</v>
      </c>
      <c r="H5222" s="51">
        <v>0</v>
      </c>
      <c r="I5222" s="22">
        <v>0</v>
      </c>
      <c r="J5222" s="22">
        <v>60.58</v>
      </c>
      <c r="K5222" s="22">
        <v>61.12</v>
      </c>
      <c r="L5222" s="47">
        <v>1000</v>
      </c>
      <c r="M5222" s="22">
        <v>0</v>
      </c>
      <c r="N5222" s="22">
        <v>0</v>
      </c>
    </row>
    <row r="5223" spans="1:14" hidden="1" x14ac:dyDescent="0.25">
      <c r="A5223" s="5" t="s">
        <v>8156</v>
      </c>
      <c r="B5223" s="5" t="s">
        <v>3586</v>
      </c>
      <c r="C5223" s="5" t="s">
        <v>849</v>
      </c>
      <c r="D5223" s="5" t="s">
        <v>3583</v>
      </c>
      <c r="E5223" s="5" t="s">
        <v>3584</v>
      </c>
      <c r="F5223" s="5" t="s">
        <v>851</v>
      </c>
      <c r="G5223" s="5" t="s">
        <v>3588</v>
      </c>
      <c r="H5223" s="51">
        <v>22000</v>
      </c>
      <c r="I5223" s="22">
        <v>1543.36</v>
      </c>
      <c r="J5223" s="22">
        <v>70.150000000000006</v>
      </c>
      <c r="K5223" s="22">
        <v>64.25</v>
      </c>
      <c r="L5223" s="47">
        <v>1000</v>
      </c>
      <c r="M5223" s="22">
        <v>1543.36</v>
      </c>
      <c r="N5223" s="22">
        <v>0</v>
      </c>
    </row>
    <row r="5224" spans="1:14" hidden="1" x14ac:dyDescent="0.25">
      <c r="A5224" s="5" t="s">
        <v>8156</v>
      </c>
      <c r="B5224" s="5" t="s">
        <v>3592</v>
      </c>
      <c r="C5224" s="5" t="s">
        <v>849</v>
      </c>
      <c r="D5224" s="5" t="s">
        <v>3583</v>
      </c>
      <c r="E5224" s="5" t="s">
        <v>3584</v>
      </c>
      <c r="F5224" s="5" t="s">
        <v>851</v>
      </c>
      <c r="G5224" s="5" t="s">
        <v>3588</v>
      </c>
      <c r="H5224" s="51">
        <v>146000</v>
      </c>
      <c r="I5224" s="22">
        <v>8946.2000000000007</v>
      </c>
      <c r="J5224" s="22">
        <v>61.28</v>
      </c>
      <c r="K5224" s="22">
        <v>61.22</v>
      </c>
      <c r="L5224" s="47">
        <v>1000</v>
      </c>
      <c r="M5224" s="22">
        <v>8946.2000000000007</v>
      </c>
      <c r="N5224" s="22">
        <v>0</v>
      </c>
    </row>
    <row r="5225" spans="1:14" hidden="1" x14ac:dyDescent="0.25">
      <c r="A5225" s="5" t="s">
        <v>8157</v>
      </c>
      <c r="B5225" s="5" t="s">
        <v>3586</v>
      </c>
      <c r="C5225" s="5" t="s">
        <v>849</v>
      </c>
      <c r="D5225" s="5" t="s">
        <v>3583</v>
      </c>
      <c r="E5225" s="5" t="s">
        <v>3584</v>
      </c>
      <c r="F5225" s="5" t="s">
        <v>851</v>
      </c>
      <c r="G5225" s="5" t="s">
        <v>3588</v>
      </c>
      <c r="H5225" s="51">
        <v>10000</v>
      </c>
      <c r="I5225" s="22">
        <v>644.09</v>
      </c>
      <c r="J5225" s="22">
        <v>64.41</v>
      </c>
      <c r="K5225" s="22">
        <v>65.959999999999994</v>
      </c>
      <c r="L5225" s="47">
        <v>1000</v>
      </c>
      <c r="M5225" s="22">
        <v>644.09</v>
      </c>
      <c r="N5225" s="22">
        <v>0</v>
      </c>
    </row>
    <row r="5226" spans="1:14" hidden="1" x14ac:dyDescent="0.25">
      <c r="A5226" s="5" t="s">
        <v>8157</v>
      </c>
      <c r="B5226" s="5" t="s">
        <v>3592</v>
      </c>
      <c r="C5226" s="5" t="s">
        <v>849</v>
      </c>
      <c r="D5226" s="5" t="s">
        <v>3583</v>
      </c>
      <c r="E5226" s="5" t="s">
        <v>3584</v>
      </c>
      <c r="F5226" s="5" t="s">
        <v>853</v>
      </c>
      <c r="G5226" s="5" t="s">
        <v>3588</v>
      </c>
      <c r="H5226" s="51">
        <v>0</v>
      </c>
      <c r="I5226" s="22">
        <v>0</v>
      </c>
      <c r="J5226" s="22">
        <v>63.52</v>
      </c>
      <c r="K5226" s="22">
        <v>65.040000000000006</v>
      </c>
      <c r="L5226" s="47">
        <v>1000</v>
      </c>
      <c r="M5226" s="22">
        <v>0</v>
      </c>
      <c r="N5226" s="22">
        <v>0</v>
      </c>
    </row>
    <row r="5227" spans="1:14" hidden="1" x14ac:dyDescent="0.25">
      <c r="A5227" s="5" t="s">
        <v>8158</v>
      </c>
      <c r="B5227" s="5" t="s">
        <v>3592</v>
      </c>
      <c r="C5227" s="5" t="s">
        <v>849</v>
      </c>
      <c r="D5227" s="5" t="s">
        <v>3583</v>
      </c>
      <c r="E5227" s="5" t="s">
        <v>3584</v>
      </c>
      <c r="F5227" s="5" t="s">
        <v>851</v>
      </c>
      <c r="G5227" s="5" t="s">
        <v>3588</v>
      </c>
      <c r="H5227" s="51">
        <v>57000</v>
      </c>
      <c r="I5227" s="22">
        <v>3505.44</v>
      </c>
      <c r="J5227" s="22">
        <v>61.5</v>
      </c>
      <c r="K5227" s="22">
        <v>61.69</v>
      </c>
      <c r="L5227" s="47">
        <v>1000</v>
      </c>
      <c r="M5227" s="22">
        <v>3505.44</v>
      </c>
      <c r="N5227" s="22">
        <v>0</v>
      </c>
    </row>
    <row r="5228" spans="1:14" hidden="1" x14ac:dyDescent="0.25">
      <c r="A5228" s="5" t="s">
        <v>8159</v>
      </c>
      <c r="B5228" s="5" t="s">
        <v>3597</v>
      </c>
      <c r="C5228" s="5" t="s">
        <v>849</v>
      </c>
      <c r="D5228" s="5" t="s">
        <v>3583</v>
      </c>
      <c r="E5228" s="5" t="s">
        <v>3584</v>
      </c>
      <c r="F5228" s="5" t="s">
        <v>853</v>
      </c>
      <c r="G5228" s="5" t="s">
        <v>3588</v>
      </c>
      <c r="H5228" s="51">
        <v>0</v>
      </c>
      <c r="I5228" s="22">
        <v>0</v>
      </c>
      <c r="J5228" s="22">
        <v>0</v>
      </c>
      <c r="K5228" s="22">
        <v>53.46</v>
      </c>
      <c r="L5228" s="47">
        <v>1000</v>
      </c>
      <c r="M5228" s="22">
        <v>0</v>
      </c>
      <c r="N5228" s="22">
        <v>0</v>
      </c>
    </row>
    <row r="5229" spans="1:14" hidden="1" x14ac:dyDescent="0.25">
      <c r="A5229" s="5" t="s">
        <v>8159</v>
      </c>
      <c r="B5229" s="5" t="s">
        <v>3592</v>
      </c>
      <c r="C5229" s="5" t="s">
        <v>849</v>
      </c>
      <c r="D5229" s="5" t="s">
        <v>3583</v>
      </c>
      <c r="E5229" s="5" t="s">
        <v>3584</v>
      </c>
      <c r="F5229" s="5" t="s">
        <v>851</v>
      </c>
      <c r="G5229" s="5" t="s">
        <v>3588</v>
      </c>
      <c r="H5229" s="51">
        <v>23650</v>
      </c>
      <c r="I5229" s="22">
        <v>1455.49</v>
      </c>
      <c r="J5229" s="22">
        <v>61.54</v>
      </c>
      <c r="K5229" s="22">
        <v>61.77</v>
      </c>
      <c r="L5229" s="47">
        <v>1000</v>
      </c>
      <c r="M5229" s="22">
        <v>1455.49</v>
      </c>
      <c r="N5229" s="22">
        <v>0</v>
      </c>
    </row>
    <row r="5230" spans="1:14" hidden="1" x14ac:dyDescent="0.25">
      <c r="A5230" s="5" t="s">
        <v>8160</v>
      </c>
      <c r="B5230" s="5" t="s">
        <v>3592</v>
      </c>
      <c r="C5230" s="5" t="s">
        <v>849</v>
      </c>
      <c r="D5230" s="5" t="s">
        <v>3583</v>
      </c>
      <c r="E5230" s="5" t="s">
        <v>3584</v>
      </c>
      <c r="F5230" s="5" t="s">
        <v>851</v>
      </c>
      <c r="G5230" s="5" t="s">
        <v>3588</v>
      </c>
      <c r="H5230" s="51">
        <v>49000</v>
      </c>
      <c r="I5230" s="22">
        <v>2980.85</v>
      </c>
      <c r="J5230" s="22">
        <v>60.83</v>
      </c>
      <c r="K5230" s="22">
        <v>61.05</v>
      </c>
      <c r="L5230" s="47">
        <v>1000</v>
      </c>
      <c r="M5230" s="22">
        <v>2980.85</v>
      </c>
      <c r="N5230" s="22">
        <v>0</v>
      </c>
    </row>
    <row r="5231" spans="1:14" hidden="1" x14ac:dyDescent="0.25">
      <c r="A5231" s="5" t="s">
        <v>8161</v>
      </c>
      <c r="B5231" s="5" t="s">
        <v>3592</v>
      </c>
      <c r="C5231" s="5" t="s">
        <v>849</v>
      </c>
      <c r="D5231" s="5" t="s">
        <v>3583</v>
      </c>
      <c r="E5231" s="5" t="s">
        <v>3584</v>
      </c>
      <c r="F5231" s="5" t="s">
        <v>851</v>
      </c>
      <c r="G5231" s="5" t="s">
        <v>3588</v>
      </c>
      <c r="H5231" s="51">
        <v>18500</v>
      </c>
      <c r="I5231" s="22">
        <v>1125.3499999999999</v>
      </c>
      <c r="J5231" s="22">
        <v>60.83</v>
      </c>
      <c r="K5231" s="22">
        <v>61.33</v>
      </c>
      <c r="L5231" s="47">
        <v>1000</v>
      </c>
      <c r="M5231" s="22">
        <v>1125.3499999999999</v>
      </c>
      <c r="N5231" s="22">
        <v>0</v>
      </c>
    </row>
    <row r="5232" spans="1:14" hidden="1" x14ac:dyDescent="0.25">
      <c r="A5232" s="5" t="s">
        <v>8162</v>
      </c>
      <c r="B5232" s="5" t="s">
        <v>3586</v>
      </c>
      <c r="C5232" s="5" t="s">
        <v>849</v>
      </c>
      <c r="D5232" s="5" t="s">
        <v>3583</v>
      </c>
      <c r="E5232" s="5" t="s">
        <v>3584</v>
      </c>
      <c r="F5232" s="5" t="s">
        <v>851</v>
      </c>
      <c r="G5232" s="5" t="s">
        <v>3588</v>
      </c>
      <c r="H5232" s="51">
        <v>326000</v>
      </c>
      <c r="I5232" s="22">
        <v>20997.54</v>
      </c>
      <c r="J5232" s="22">
        <v>64.41</v>
      </c>
      <c r="K5232" s="22">
        <v>64.959999999999994</v>
      </c>
      <c r="L5232" s="47">
        <v>1000</v>
      </c>
      <c r="M5232" s="22">
        <v>20997.54</v>
      </c>
      <c r="N5232" s="22">
        <v>0</v>
      </c>
    </row>
    <row r="5233" spans="1:14" hidden="1" x14ac:dyDescent="0.25">
      <c r="A5233" s="5" t="s">
        <v>8162</v>
      </c>
      <c r="B5233" s="5" t="s">
        <v>3597</v>
      </c>
      <c r="C5233" s="5" t="s">
        <v>849</v>
      </c>
      <c r="D5233" s="5" t="s">
        <v>3583</v>
      </c>
      <c r="E5233" s="5" t="s">
        <v>3584</v>
      </c>
      <c r="F5233" s="5" t="s">
        <v>851</v>
      </c>
      <c r="G5233" s="5" t="s">
        <v>3588</v>
      </c>
      <c r="H5233" s="51">
        <v>7000</v>
      </c>
      <c r="I5233" s="22">
        <v>427.22</v>
      </c>
      <c r="J5233" s="22">
        <v>61.03</v>
      </c>
      <c r="K5233" s="22">
        <v>61.37</v>
      </c>
      <c r="L5233" s="47">
        <v>1000</v>
      </c>
      <c r="M5233" s="22">
        <v>427.22</v>
      </c>
      <c r="N5233" s="22">
        <v>0</v>
      </c>
    </row>
    <row r="5234" spans="1:14" hidden="1" x14ac:dyDescent="0.25">
      <c r="A5234" s="5" t="s">
        <v>8162</v>
      </c>
      <c r="B5234" s="5" t="s">
        <v>3592</v>
      </c>
      <c r="C5234" s="5" t="s">
        <v>849</v>
      </c>
      <c r="D5234" s="5" t="s">
        <v>3583</v>
      </c>
      <c r="E5234" s="5" t="s">
        <v>3584</v>
      </c>
      <c r="F5234" s="5" t="s">
        <v>853</v>
      </c>
      <c r="G5234" s="5" t="s">
        <v>3588</v>
      </c>
      <c r="H5234" s="51">
        <v>0</v>
      </c>
      <c r="I5234" s="22">
        <v>0</v>
      </c>
      <c r="J5234" s="22">
        <v>76.14</v>
      </c>
      <c r="K5234" s="22">
        <v>65.709999999999994</v>
      </c>
      <c r="L5234" s="47">
        <v>1000</v>
      </c>
      <c r="M5234" s="22">
        <v>0</v>
      </c>
      <c r="N5234" s="22">
        <v>0</v>
      </c>
    </row>
    <row r="5235" spans="1:14" hidden="1" x14ac:dyDescent="0.25">
      <c r="A5235" s="5" t="s">
        <v>8163</v>
      </c>
      <c r="B5235" s="5" t="s">
        <v>3586</v>
      </c>
      <c r="C5235" s="5" t="s">
        <v>849</v>
      </c>
      <c r="D5235" s="5" t="s">
        <v>3583</v>
      </c>
      <c r="E5235" s="5" t="s">
        <v>3584</v>
      </c>
      <c r="F5235" s="5" t="s">
        <v>851</v>
      </c>
      <c r="G5235" s="5" t="s">
        <v>3588</v>
      </c>
      <c r="H5235" s="51">
        <v>324000</v>
      </c>
      <c r="I5235" s="22">
        <v>21220.7</v>
      </c>
      <c r="J5235" s="22">
        <v>65.5</v>
      </c>
      <c r="K5235" s="22">
        <v>66.06</v>
      </c>
      <c r="L5235" s="47">
        <v>1000</v>
      </c>
      <c r="M5235" s="22">
        <v>21220.7</v>
      </c>
      <c r="N5235" s="22">
        <v>0</v>
      </c>
    </row>
    <row r="5236" spans="1:14" hidden="1" x14ac:dyDescent="0.25">
      <c r="A5236" s="5" t="s">
        <v>8163</v>
      </c>
      <c r="B5236" s="5" t="s">
        <v>3597</v>
      </c>
      <c r="C5236" s="5" t="s">
        <v>849</v>
      </c>
      <c r="D5236" s="5" t="s">
        <v>3583</v>
      </c>
      <c r="E5236" s="5" t="s">
        <v>3584</v>
      </c>
      <c r="F5236" s="5" t="s">
        <v>851</v>
      </c>
      <c r="G5236" s="5" t="s">
        <v>3588</v>
      </c>
      <c r="H5236" s="51">
        <v>28000</v>
      </c>
      <c r="I5236" s="22">
        <v>1725.87</v>
      </c>
      <c r="J5236" s="22">
        <v>61.64</v>
      </c>
      <c r="K5236" s="22">
        <v>61.87</v>
      </c>
      <c r="L5236" s="47">
        <v>1000</v>
      </c>
      <c r="M5236" s="22">
        <v>1725.87</v>
      </c>
      <c r="N5236" s="22">
        <v>0</v>
      </c>
    </row>
    <row r="5237" spans="1:14" hidden="1" x14ac:dyDescent="0.25">
      <c r="A5237" s="5" t="s">
        <v>8163</v>
      </c>
      <c r="B5237" s="5" t="s">
        <v>3592</v>
      </c>
      <c r="C5237" s="5" t="s">
        <v>849</v>
      </c>
      <c r="D5237" s="5" t="s">
        <v>3583</v>
      </c>
      <c r="E5237" s="5" t="s">
        <v>3584</v>
      </c>
      <c r="F5237" s="5" t="s">
        <v>853</v>
      </c>
      <c r="G5237" s="5" t="s">
        <v>3588</v>
      </c>
      <c r="H5237" s="51">
        <v>0</v>
      </c>
      <c r="I5237" s="22">
        <v>0</v>
      </c>
      <c r="J5237" s="22">
        <v>63.99</v>
      </c>
      <c r="K5237" s="22">
        <v>65.53</v>
      </c>
      <c r="L5237" s="47">
        <v>1000</v>
      </c>
      <c r="M5237" s="22">
        <v>0</v>
      </c>
      <c r="N5237" s="22">
        <v>0</v>
      </c>
    </row>
    <row r="5238" spans="1:14" hidden="1" x14ac:dyDescent="0.25">
      <c r="A5238" s="5" t="s">
        <v>8164</v>
      </c>
      <c r="B5238" s="5" t="s">
        <v>3592</v>
      </c>
      <c r="C5238" s="5" t="s">
        <v>849</v>
      </c>
      <c r="D5238" s="5" t="s">
        <v>3583</v>
      </c>
      <c r="E5238" s="5" t="s">
        <v>3584</v>
      </c>
      <c r="F5238" s="5" t="s">
        <v>851</v>
      </c>
      <c r="G5238" s="5" t="s">
        <v>3588</v>
      </c>
      <c r="H5238" s="51">
        <v>34000</v>
      </c>
      <c r="I5238" s="22">
        <v>2090.88</v>
      </c>
      <c r="J5238" s="22">
        <v>61.5</v>
      </c>
      <c r="K5238" s="22">
        <v>61.93</v>
      </c>
      <c r="L5238" s="47">
        <v>1000</v>
      </c>
      <c r="M5238" s="22">
        <v>2090.88</v>
      </c>
      <c r="N5238" s="22">
        <v>0</v>
      </c>
    </row>
    <row r="5239" spans="1:14" hidden="1" x14ac:dyDescent="0.25">
      <c r="A5239" s="5" t="s">
        <v>8165</v>
      </c>
      <c r="B5239" s="5" t="s">
        <v>3586</v>
      </c>
      <c r="C5239" s="5" t="s">
        <v>849</v>
      </c>
      <c r="D5239" s="5" t="s">
        <v>3583</v>
      </c>
      <c r="E5239" s="5" t="s">
        <v>3584</v>
      </c>
      <c r="F5239" s="5" t="s">
        <v>851</v>
      </c>
      <c r="G5239" s="5" t="s">
        <v>3588</v>
      </c>
      <c r="H5239" s="51">
        <v>0</v>
      </c>
      <c r="I5239" s="22">
        <v>0</v>
      </c>
      <c r="J5239" s="22">
        <v>64.010000000000005</v>
      </c>
      <c r="K5239" s="22">
        <v>64.34</v>
      </c>
      <c r="L5239" s="47">
        <v>1000</v>
      </c>
      <c r="M5239" s="22">
        <v>0</v>
      </c>
      <c r="N5239" s="22">
        <v>0</v>
      </c>
    </row>
    <row r="5240" spans="1:14" hidden="1" x14ac:dyDescent="0.25">
      <c r="A5240" s="5" t="s">
        <v>8165</v>
      </c>
      <c r="B5240" s="5" t="s">
        <v>3597</v>
      </c>
      <c r="C5240" s="5" t="s">
        <v>849</v>
      </c>
      <c r="D5240" s="5" t="s">
        <v>3583</v>
      </c>
      <c r="E5240" s="5" t="s">
        <v>3584</v>
      </c>
      <c r="F5240" s="5" t="s">
        <v>851</v>
      </c>
      <c r="G5240" s="5" t="s">
        <v>3588</v>
      </c>
      <c r="H5240" s="51">
        <v>3750</v>
      </c>
      <c r="I5240" s="22">
        <v>237.49</v>
      </c>
      <c r="J5240" s="22">
        <v>63.33</v>
      </c>
      <c r="K5240" s="22">
        <v>53.46</v>
      </c>
      <c r="L5240" s="47">
        <v>1000</v>
      </c>
      <c r="M5240" s="22">
        <v>237.49</v>
      </c>
      <c r="N5240" s="22">
        <v>0</v>
      </c>
    </row>
    <row r="5241" spans="1:14" hidden="1" x14ac:dyDescent="0.25">
      <c r="A5241" s="5" t="s">
        <v>8165</v>
      </c>
      <c r="B5241" s="5" t="s">
        <v>3592</v>
      </c>
      <c r="C5241" s="5" t="s">
        <v>849</v>
      </c>
      <c r="D5241" s="5" t="s">
        <v>3583</v>
      </c>
      <c r="E5241" s="5" t="s">
        <v>3584</v>
      </c>
      <c r="F5241" s="5" t="s">
        <v>851</v>
      </c>
      <c r="G5241" s="5" t="s">
        <v>3588</v>
      </c>
      <c r="H5241" s="51">
        <v>0</v>
      </c>
      <c r="I5241" s="22">
        <v>0</v>
      </c>
      <c r="J5241" s="22">
        <v>61.17</v>
      </c>
      <c r="K5241" s="22">
        <v>61.71</v>
      </c>
      <c r="L5241" s="47">
        <v>1000</v>
      </c>
      <c r="M5241" s="22">
        <v>0</v>
      </c>
      <c r="N5241" s="22">
        <v>0</v>
      </c>
    </row>
    <row r="5242" spans="1:14" hidden="1" x14ac:dyDescent="0.25">
      <c r="A5242" s="5" t="s">
        <v>8166</v>
      </c>
      <c r="B5242" s="5" t="s">
        <v>3597</v>
      </c>
      <c r="C5242" s="5" t="s">
        <v>849</v>
      </c>
      <c r="D5242" s="5" t="s">
        <v>3583</v>
      </c>
      <c r="E5242" s="5" t="s">
        <v>3584</v>
      </c>
      <c r="F5242" s="5" t="s">
        <v>853</v>
      </c>
      <c r="G5242" s="5" t="s">
        <v>3588</v>
      </c>
      <c r="H5242" s="51">
        <v>0</v>
      </c>
      <c r="I5242" s="22">
        <v>0</v>
      </c>
      <c r="J5242" s="22">
        <v>0</v>
      </c>
      <c r="K5242" s="22">
        <v>53.31</v>
      </c>
      <c r="L5242" s="47">
        <v>1000</v>
      </c>
      <c r="M5242" s="22">
        <v>0</v>
      </c>
      <c r="N5242" s="22">
        <v>0</v>
      </c>
    </row>
    <row r="5243" spans="1:14" hidden="1" x14ac:dyDescent="0.25">
      <c r="A5243" s="5" t="s">
        <v>8166</v>
      </c>
      <c r="B5243" s="5" t="s">
        <v>3592</v>
      </c>
      <c r="C5243" s="5" t="s">
        <v>849</v>
      </c>
      <c r="D5243" s="5" t="s">
        <v>3583</v>
      </c>
      <c r="E5243" s="5" t="s">
        <v>3584</v>
      </c>
      <c r="F5243" s="5" t="s">
        <v>851</v>
      </c>
      <c r="G5243" s="5" t="s">
        <v>3588</v>
      </c>
      <c r="H5243" s="51">
        <v>15400</v>
      </c>
      <c r="I5243" s="22">
        <v>937.93</v>
      </c>
      <c r="J5243" s="22">
        <v>60.9</v>
      </c>
      <c r="K5243" s="22">
        <v>61.14</v>
      </c>
      <c r="L5243" s="47">
        <v>1000</v>
      </c>
      <c r="M5243" s="22">
        <v>937.93</v>
      </c>
      <c r="N5243" s="22">
        <v>0</v>
      </c>
    </row>
    <row r="5244" spans="1:14" hidden="1" x14ac:dyDescent="0.25">
      <c r="A5244" s="5" t="s">
        <v>8167</v>
      </c>
      <c r="B5244" s="5" t="s">
        <v>3586</v>
      </c>
      <c r="C5244" s="5" t="s">
        <v>849</v>
      </c>
      <c r="D5244" s="5" t="s">
        <v>3583</v>
      </c>
      <c r="E5244" s="5" t="s">
        <v>3584</v>
      </c>
      <c r="F5244" s="5" t="s">
        <v>851</v>
      </c>
      <c r="G5244" s="5" t="s">
        <v>3588</v>
      </c>
      <c r="H5244" s="51">
        <v>39000</v>
      </c>
      <c r="I5244" s="22">
        <v>2513.61</v>
      </c>
      <c r="J5244" s="22">
        <v>64.45</v>
      </c>
      <c r="K5244" s="22">
        <v>64.48</v>
      </c>
      <c r="L5244" s="47">
        <v>1000</v>
      </c>
      <c r="M5244" s="22">
        <v>2513.61</v>
      </c>
      <c r="N5244" s="22">
        <v>0</v>
      </c>
    </row>
    <row r="5245" spans="1:14" hidden="1" x14ac:dyDescent="0.25">
      <c r="A5245" s="5" t="s">
        <v>8167</v>
      </c>
      <c r="B5245" s="5" t="s">
        <v>3597</v>
      </c>
      <c r="C5245" s="5" t="s">
        <v>849</v>
      </c>
      <c r="D5245" s="5" t="s">
        <v>3583</v>
      </c>
      <c r="E5245" s="5" t="s">
        <v>3584</v>
      </c>
      <c r="F5245" s="5" t="s">
        <v>851</v>
      </c>
      <c r="G5245" s="5" t="s">
        <v>3588</v>
      </c>
      <c r="H5245" s="51">
        <v>14000</v>
      </c>
      <c r="I5245" s="22">
        <v>866.2</v>
      </c>
      <c r="J5245" s="22">
        <v>61.87</v>
      </c>
      <c r="K5245" s="22">
        <v>64.67</v>
      </c>
      <c r="L5245" s="47">
        <v>1000</v>
      </c>
      <c r="M5245" s="22">
        <v>866.2</v>
      </c>
      <c r="N5245" s="22">
        <v>0</v>
      </c>
    </row>
    <row r="5246" spans="1:14" hidden="1" x14ac:dyDescent="0.25">
      <c r="A5246" s="5" t="s">
        <v>8167</v>
      </c>
      <c r="B5246" s="5" t="s">
        <v>3592</v>
      </c>
      <c r="C5246" s="5" t="s">
        <v>849</v>
      </c>
      <c r="D5246" s="5" t="s">
        <v>3583</v>
      </c>
      <c r="E5246" s="5" t="s">
        <v>3584</v>
      </c>
      <c r="F5246" s="5" t="s">
        <v>853</v>
      </c>
      <c r="G5246" s="5" t="s">
        <v>3588</v>
      </c>
      <c r="H5246" s="51">
        <v>0</v>
      </c>
      <c r="I5246" s="22">
        <v>0</v>
      </c>
      <c r="J5246" s="22">
        <v>63.45</v>
      </c>
      <c r="K5246" s="22">
        <v>62.44</v>
      </c>
      <c r="L5246" s="47">
        <v>1000</v>
      </c>
      <c r="M5246" s="22">
        <v>0</v>
      </c>
      <c r="N5246" s="22">
        <v>0</v>
      </c>
    </row>
    <row r="5247" spans="1:14" hidden="1" x14ac:dyDescent="0.25">
      <c r="A5247" s="5" t="s">
        <v>8168</v>
      </c>
      <c r="B5247" s="5" t="s">
        <v>3592</v>
      </c>
      <c r="C5247" s="5" t="s">
        <v>849</v>
      </c>
      <c r="D5247" s="5" t="s">
        <v>3583</v>
      </c>
      <c r="E5247" s="5" t="s">
        <v>3584</v>
      </c>
      <c r="F5247" s="5" t="s">
        <v>853</v>
      </c>
      <c r="G5247" s="5" t="s">
        <v>3588</v>
      </c>
      <c r="H5247" s="51">
        <v>0</v>
      </c>
      <c r="I5247" s="22">
        <v>0</v>
      </c>
      <c r="J5247" s="22">
        <v>63.71</v>
      </c>
      <c r="K5247" s="22">
        <v>67.02</v>
      </c>
      <c r="L5247" s="47">
        <v>1000</v>
      </c>
      <c r="M5247" s="22">
        <v>0</v>
      </c>
      <c r="N5247" s="22">
        <v>0</v>
      </c>
    </row>
    <row r="5248" spans="1:14" hidden="1" x14ac:dyDescent="0.25">
      <c r="A5248" s="5" t="s">
        <v>8169</v>
      </c>
      <c r="B5248" s="5" t="s">
        <v>3586</v>
      </c>
      <c r="C5248" s="5" t="s">
        <v>849</v>
      </c>
      <c r="D5248" s="5" t="s">
        <v>3583</v>
      </c>
      <c r="E5248" s="5" t="s">
        <v>3584</v>
      </c>
      <c r="F5248" s="5" t="s">
        <v>851</v>
      </c>
      <c r="G5248" s="5" t="s">
        <v>3588</v>
      </c>
      <c r="H5248" s="51">
        <v>32000</v>
      </c>
      <c r="I5248" s="22">
        <v>2080.2399999999998</v>
      </c>
      <c r="J5248" s="22">
        <v>65.010000000000005</v>
      </c>
      <c r="K5248" s="22">
        <v>64.819999999999993</v>
      </c>
      <c r="L5248" s="47">
        <v>1000</v>
      </c>
      <c r="M5248" s="22">
        <v>2080.2399999999998</v>
      </c>
      <c r="N5248" s="22">
        <v>0</v>
      </c>
    </row>
    <row r="5249" spans="1:14" hidden="1" x14ac:dyDescent="0.25">
      <c r="A5249" s="5" t="s">
        <v>8169</v>
      </c>
      <c r="B5249" s="5" t="s">
        <v>3597</v>
      </c>
      <c r="C5249" s="5" t="s">
        <v>849</v>
      </c>
      <c r="D5249" s="5" t="s">
        <v>3583</v>
      </c>
      <c r="E5249" s="5" t="s">
        <v>3584</v>
      </c>
      <c r="F5249" s="5" t="s">
        <v>851</v>
      </c>
      <c r="G5249" s="5" t="s">
        <v>3588</v>
      </c>
      <c r="H5249" s="51">
        <v>750</v>
      </c>
      <c r="I5249" s="22">
        <v>45.96</v>
      </c>
      <c r="J5249" s="22">
        <v>61.28</v>
      </c>
      <c r="K5249" s="22">
        <v>61.85</v>
      </c>
      <c r="L5249" s="47">
        <v>1000</v>
      </c>
      <c r="M5249" s="22">
        <v>45.96</v>
      </c>
      <c r="N5249" s="22">
        <v>0</v>
      </c>
    </row>
    <row r="5250" spans="1:14" hidden="1" x14ac:dyDescent="0.25">
      <c r="A5250" s="5" t="s">
        <v>8169</v>
      </c>
      <c r="B5250" s="5" t="s">
        <v>3592</v>
      </c>
      <c r="C5250" s="5" t="s">
        <v>849</v>
      </c>
      <c r="D5250" s="5" t="s">
        <v>3583</v>
      </c>
      <c r="E5250" s="5" t="s">
        <v>3584</v>
      </c>
      <c r="F5250" s="5" t="s">
        <v>853</v>
      </c>
      <c r="G5250" s="5" t="s">
        <v>3588</v>
      </c>
      <c r="H5250" s="51">
        <v>0</v>
      </c>
      <c r="I5250" s="22">
        <v>0</v>
      </c>
      <c r="J5250" s="22">
        <v>63.19</v>
      </c>
      <c r="K5250" s="22">
        <v>61.58</v>
      </c>
      <c r="L5250" s="47">
        <v>1000</v>
      </c>
      <c r="M5250" s="22">
        <v>0</v>
      </c>
      <c r="N5250" s="22">
        <v>0</v>
      </c>
    </row>
    <row r="5251" spans="1:14" hidden="1" x14ac:dyDescent="0.25">
      <c r="A5251" s="5" t="s">
        <v>8170</v>
      </c>
      <c r="B5251" s="5" t="s">
        <v>3586</v>
      </c>
      <c r="C5251" s="5" t="s">
        <v>849</v>
      </c>
      <c r="D5251" s="5" t="s">
        <v>3583</v>
      </c>
      <c r="E5251" s="5" t="s">
        <v>3584</v>
      </c>
      <c r="F5251" s="5" t="s">
        <v>853</v>
      </c>
      <c r="G5251" s="5" t="s">
        <v>3588</v>
      </c>
      <c r="H5251" s="51">
        <v>0</v>
      </c>
      <c r="I5251" s="22">
        <v>0</v>
      </c>
      <c r="J5251" s="22">
        <v>0</v>
      </c>
      <c r="K5251" s="22">
        <v>62.51</v>
      </c>
      <c r="L5251" s="47">
        <v>1000</v>
      </c>
      <c r="M5251" s="22">
        <v>0</v>
      </c>
      <c r="N5251" s="22">
        <v>0</v>
      </c>
    </row>
    <row r="5252" spans="1:14" hidden="1" x14ac:dyDescent="0.25">
      <c r="A5252" s="5" t="s">
        <v>8170</v>
      </c>
      <c r="B5252" s="5" t="s">
        <v>3592</v>
      </c>
      <c r="C5252" s="5" t="s">
        <v>849</v>
      </c>
      <c r="D5252" s="5" t="s">
        <v>3583</v>
      </c>
      <c r="E5252" s="5" t="s">
        <v>3584</v>
      </c>
      <c r="F5252" s="5" t="s">
        <v>851</v>
      </c>
      <c r="G5252" s="5" t="s">
        <v>3588</v>
      </c>
      <c r="H5252" s="51">
        <v>77500</v>
      </c>
      <c r="I5252" s="22">
        <v>4767.88</v>
      </c>
      <c r="J5252" s="22">
        <v>61.52</v>
      </c>
      <c r="K5252" s="22">
        <v>61.72</v>
      </c>
      <c r="L5252" s="47">
        <v>1000</v>
      </c>
      <c r="M5252" s="22">
        <v>4767.88</v>
      </c>
      <c r="N5252" s="22">
        <v>0</v>
      </c>
    </row>
    <row r="5253" spans="1:14" hidden="1" x14ac:dyDescent="0.25">
      <c r="A5253" s="5" t="s">
        <v>8171</v>
      </c>
      <c r="B5253" s="5" t="s">
        <v>3592</v>
      </c>
      <c r="C5253" s="5" t="s">
        <v>849</v>
      </c>
      <c r="D5253" s="5" t="s">
        <v>3583</v>
      </c>
      <c r="E5253" s="5" t="s">
        <v>3584</v>
      </c>
      <c r="F5253" s="5" t="s">
        <v>853</v>
      </c>
      <c r="G5253" s="5" t="s">
        <v>3588</v>
      </c>
      <c r="H5253" s="51">
        <v>0</v>
      </c>
      <c r="I5253" s="22">
        <v>0</v>
      </c>
      <c r="J5253" s="22">
        <v>63.74</v>
      </c>
      <c r="K5253" s="22">
        <v>66.94</v>
      </c>
      <c r="L5253" s="47">
        <v>1000</v>
      </c>
      <c r="M5253" s="22">
        <v>0</v>
      </c>
      <c r="N5253" s="22">
        <v>0</v>
      </c>
    </row>
    <row r="5254" spans="1:14" hidden="1" x14ac:dyDescent="0.25">
      <c r="A5254" s="5" t="s">
        <v>8172</v>
      </c>
      <c r="B5254" s="5" t="s">
        <v>3592</v>
      </c>
      <c r="C5254" s="5" t="s">
        <v>849</v>
      </c>
      <c r="D5254" s="5" t="s">
        <v>3583</v>
      </c>
      <c r="E5254" s="5" t="s">
        <v>3584</v>
      </c>
      <c r="F5254" s="5" t="s">
        <v>853</v>
      </c>
      <c r="G5254" s="5" t="s">
        <v>3588</v>
      </c>
      <c r="H5254" s="51">
        <v>0</v>
      </c>
      <c r="I5254" s="22">
        <v>0</v>
      </c>
      <c r="J5254" s="22">
        <v>63.74</v>
      </c>
      <c r="K5254" s="22">
        <v>67.23</v>
      </c>
      <c r="L5254" s="47">
        <v>1000</v>
      </c>
      <c r="M5254" s="22">
        <v>0</v>
      </c>
      <c r="N5254" s="22">
        <v>0</v>
      </c>
    </row>
    <row r="5255" spans="1:14" hidden="1" x14ac:dyDescent="0.25">
      <c r="A5255" s="5" t="s">
        <v>8173</v>
      </c>
      <c r="B5255" s="5" t="s">
        <v>3586</v>
      </c>
      <c r="C5255" s="5" t="s">
        <v>849</v>
      </c>
      <c r="D5255" s="5" t="s">
        <v>3583</v>
      </c>
      <c r="E5255" s="5" t="s">
        <v>3584</v>
      </c>
      <c r="F5255" s="5" t="s">
        <v>853</v>
      </c>
      <c r="G5255" s="5" t="s">
        <v>3588</v>
      </c>
      <c r="H5255" s="51">
        <v>0</v>
      </c>
      <c r="I5255" s="22">
        <v>0</v>
      </c>
      <c r="J5255" s="22">
        <v>0</v>
      </c>
      <c r="K5255" s="22">
        <v>60.28</v>
      </c>
      <c r="L5255" s="47">
        <v>1000</v>
      </c>
      <c r="M5255" s="22">
        <v>0</v>
      </c>
      <c r="N5255" s="22">
        <v>0</v>
      </c>
    </row>
    <row r="5256" spans="1:14" hidden="1" x14ac:dyDescent="0.25">
      <c r="A5256" s="5" t="s">
        <v>8173</v>
      </c>
      <c r="B5256" s="5" t="s">
        <v>3592</v>
      </c>
      <c r="C5256" s="5" t="s">
        <v>849</v>
      </c>
      <c r="D5256" s="5" t="s">
        <v>3583</v>
      </c>
      <c r="E5256" s="5" t="s">
        <v>3584</v>
      </c>
      <c r="F5256" s="5" t="s">
        <v>851</v>
      </c>
      <c r="G5256" s="5" t="s">
        <v>3588</v>
      </c>
      <c r="H5256" s="51">
        <v>116500</v>
      </c>
      <c r="I5256" s="22">
        <v>7087.8</v>
      </c>
      <c r="J5256" s="22">
        <v>60.84</v>
      </c>
      <c r="K5256" s="22">
        <v>61.12</v>
      </c>
      <c r="L5256" s="47">
        <v>1000</v>
      </c>
      <c r="M5256" s="22">
        <v>7087.8</v>
      </c>
      <c r="N5256" s="22">
        <v>0</v>
      </c>
    </row>
    <row r="5257" spans="1:14" hidden="1" x14ac:dyDescent="0.25">
      <c r="A5257" s="5" t="s">
        <v>8174</v>
      </c>
      <c r="B5257" s="5" t="s">
        <v>3597</v>
      </c>
      <c r="C5257" s="5" t="s">
        <v>849</v>
      </c>
      <c r="D5257" s="5" t="s">
        <v>3583</v>
      </c>
      <c r="E5257" s="5" t="s">
        <v>3584</v>
      </c>
      <c r="F5257" s="5" t="s">
        <v>851</v>
      </c>
      <c r="G5257" s="5" t="s">
        <v>3588</v>
      </c>
      <c r="H5257" s="51">
        <v>0</v>
      </c>
      <c r="I5257" s="22">
        <v>0</v>
      </c>
      <c r="J5257" s="22">
        <v>61.63</v>
      </c>
      <c r="K5257" s="22">
        <v>61.92</v>
      </c>
      <c r="L5257" s="47">
        <v>1000</v>
      </c>
      <c r="M5257" s="22">
        <v>0</v>
      </c>
      <c r="N5257" s="22">
        <v>0</v>
      </c>
    </row>
    <row r="5258" spans="1:14" hidden="1" x14ac:dyDescent="0.25">
      <c r="A5258" s="5" t="s">
        <v>8174</v>
      </c>
      <c r="B5258" s="5" t="s">
        <v>3592</v>
      </c>
      <c r="C5258" s="5" t="s">
        <v>849</v>
      </c>
      <c r="D5258" s="5" t="s">
        <v>3583</v>
      </c>
      <c r="E5258" s="5" t="s">
        <v>3584</v>
      </c>
      <c r="F5258" s="5" t="s">
        <v>851</v>
      </c>
      <c r="G5258" s="5" t="s">
        <v>3588</v>
      </c>
      <c r="H5258" s="51">
        <v>54000</v>
      </c>
      <c r="I5258" s="22">
        <v>3328.26</v>
      </c>
      <c r="J5258" s="22">
        <v>61.63</v>
      </c>
      <c r="K5258" s="22">
        <v>61.57</v>
      </c>
      <c r="L5258" s="47">
        <v>1000</v>
      </c>
      <c r="M5258" s="22">
        <v>3328.26</v>
      </c>
      <c r="N5258" s="22">
        <v>0</v>
      </c>
    </row>
    <row r="5259" spans="1:14" hidden="1" x14ac:dyDescent="0.25">
      <c r="A5259" s="5" t="s">
        <v>8175</v>
      </c>
      <c r="B5259" s="5" t="s">
        <v>3586</v>
      </c>
      <c r="C5259" s="5" t="s">
        <v>849</v>
      </c>
      <c r="D5259" s="5" t="s">
        <v>3583</v>
      </c>
      <c r="E5259" s="5" t="s">
        <v>3584</v>
      </c>
      <c r="F5259" s="5" t="s">
        <v>853</v>
      </c>
      <c r="G5259" s="5" t="s">
        <v>3588</v>
      </c>
      <c r="H5259" s="51">
        <v>0</v>
      </c>
      <c r="I5259" s="22">
        <v>0</v>
      </c>
      <c r="J5259" s="22">
        <v>0</v>
      </c>
      <c r="K5259" s="22">
        <v>60.78</v>
      </c>
      <c r="L5259" s="47">
        <v>1000</v>
      </c>
      <c r="M5259" s="22">
        <v>0</v>
      </c>
      <c r="N5259" s="22">
        <v>0</v>
      </c>
    </row>
    <row r="5260" spans="1:14" hidden="1" x14ac:dyDescent="0.25">
      <c r="A5260" s="5" t="s">
        <v>8175</v>
      </c>
      <c r="B5260" s="5" t="s">
        <v>3592</v>
      </c>
      <c r="C5260" s="5" t="s">
        <v>849</v>
      </c>
      <c r="D5260" s="5" t="s">
        <v>3583</v>
      </c>
      <c r="E5260" s="5" t="s">
        <v>3584</v>
      </c>
      <c r="F5260" s="5" t="s">
        <v>851</v>
      </c>
      <c r="G5260" s="5" t="s">
        <v>3588</v>
      </c>
      <c r="H5260" s="51">
        <v>77000</v>
      </c>
      <c r="I5260" s="22">
        <v>4687.25</v>
      </c>
      <c r="J5260" s="22">
        <v>60.87</v>
      </c>
      <c r="K5260" s="22">
        <v>61.07</v>
      </c>
      <c r="L5260" s="47">
        <v>1000</v>
      </c>
      <c r="M5260" s="22">
        <v>4687.25</v>
      </c>
      <c r="N5260" s="22">
        <v>0</v>
      </c>
    </row>
    <row r="5261" spans="1:14" hidden="1" x14ac:dyDescent="0.25">
      <c r="A5261" s="5" t="s">
        <v>8176</v>
      </c>
      <c r="B5261" s="5" t="s">
        <v>3597</v>
      </c>
      <c r="C5261" s="5" t="s">
        <v>849</v>
      </c>
      <c r="D5261" s="5" t="s">
        <v>3583</v>
      </c>
      <c r="E5261" s="5" t="s">
        <v>3584</v>
      </c>
      <c r="F5261" s="5" t="s">
        <v>851</v>
      </c>
      <c r="G5261" s="5" t="s">
        <v>3588</v>
      </c>
      <c r="H5261" s="51">
        <v>0</v>
      </c>
      <c r="I5261" s="22">
        <v>0</v>
      </c>
      <c r="J5261" s="22">
        <v>60.91</v>
      </c>
      <c r="K5261" s="22">
        <v>61.39</v>
      </c>
      <c r="L5261" s="47">
        <v>1000</v>
      </c>
      <c r="M5261" s="22">
        <v>0</v>
      </c>
      <c r="N5261" s="22">
        <v>0</v>
      </c>
    </row>
    <row r="5262" spans="1:14" hidden="1" x14ac:dyDescent="0.25">
      <c r="A5262" s="5" t="s">
        <v>8176</v>
      </c>
      <c r="B5262" s="5" t="s">
        <v>3592</v>
      </c>
      <c r="C5262" s="5" t="s">
        <v>849</v>
      </c>
      <c r="D5262" s="5" t="s">
        <v>3583</v>
      </c>
      <c r="E5262" s="5" t="s">
        <v>3584</v>
      </c>
      <c r="F5262" s="5" t="s">
        <v>851</v>
      </c>
      <c r="G5262" s="5" t="s">
        <v>3588</v>
      </c>
      <c r="H5262" s="51">
        <v>62000</v>
      </c>
      <c r="I5262" s="22">
        <v>3776.19</v>
      </c>
      <c r="J5262" s="22">
        <v>60.91</v>
      </c>
      <c r="K5262" s="22">
        <v>60.89</v>
      </c>
      <c r="L5262" s="47">
        <v>1000</v>
      </c>
      <c r="M5262" s="22">
        <v>3776.19</v>
      </c>
      <c r="N5262" s="22">
        <v>0</v>
      </c>
    </row>
    <row r="5263" spans="1:14" hidden="1" x14ac:dyDescent="0.25">
      <c r="A5263" s="5" t="s">
        <v>8177</v>
      </c>
      <c r="B5263" s="5" t="s">
        <v>3592</v>
      </c>
      <c r="C5263" s="5" t="s">
        <v>849</v>
      </c>
      <c r="D5263" s="5" t="s">
        <v>3583</v>
      </c>
      <c r="E5263" s="5" t="s">
        <v>3584</v>
      </c>
      <c r="F5263" s="5" t="s">
        <v>853</v>
      </c>
      <c r="G5263" s="5" t="s">
        <v>3588</v>
      </c>
      <c r="H5263" s="51">
        <v>0</v>
      </c>
      <c r="I5263" s="22">
        <v>0</v>
      </c>
      <c r="J5263" s="22">
        <v>63.62</v>
      </c>
      <c r="K5263" s="22">
        <v>65.150000000000006</v>
      </c>
      <c r="L5263" s="47">
        <v>1000</v>
      </c>
      <c r="M5263" s="22">
        <v>0</v>
      </c>
      <c r="N5263" s="22">
        <v>0</v>
      </c>
    </row>
    <row r="5264" spans="1:14" hidden="1" x14ac:dyDescent="0.25">
      <c r="A5264" s="5" t="s">
        <v>8178</v>
      </c>
      <c r="B5264" s="5" t="s">
        <v>3592</v>
      </c>
      <c r="C5264" s="5" t="s">
        <v>849</v>
      </c>
      <c r="D5264" s="5" t="s">
        <v>3583</v>
      </c>
      <c r="E5264" s="5" t="s">
        <v>3584</v>
      </c>
      <c r="F5264" s="5" t="s">
        <v>853</v>
      </c>
      <c r="G5264" s="5" t="s">
        <v>3588</v>
      </c>
      <c r="H5264" s="51">
        <v>0</v>
      </c>
      <c r="I5264" s="22">
        <v>0</v>
      </c>
      <c r="J5264" s="22">
        <v>63.71</v>
      </c>
      <c r="K5264" s="22">
        <v>67.19</v>
      </c>
      <c r="L5264" s="47">
        <v>1000</v>
      </c>
      <c r="M5264" s="22">
        <v>0</v>
      </c>
      <c r="N5264" s="22">
        <v>0</v>
      </c>
    </row>
    <row r="5265" spans="1:14" hidden="1" x14ac:dyDescent="0.25">
      <c r="A5265" s="5" t="s">
        <v>8179</v>
      </c>
      <c r="B5265" s="5" t="s">
        <v>3586</v>
      </c>
      <c r="C5265" s="5" t="s">
        <v>849</v>
      </c>
      <c r="D5265" s="5" t="s">
        <v>3583</v>
      </c>
      <c r="E5265" s="5" t="s">
        <v>3584</v>
      </c>
      <c r="F5265" s="5" t="s">
        <v>853</v>
      </c>
      <c r="G5265" s="5" t="s">
        <v>3603</v>
      </c>
      <c r="H5265" s="51">
        <v>0</v>
      </c>
      <c r="I5265" s="22">
        <v>0</v>
      </c>
      <c r="J5265" s="22">
        <v>0</v>
      </c>
      <c r="K5265" s="22">
        <v>580.13</v>
      </c>
      <c r="L5265" s="47">
        <v>1000</v>
      </c>
      <c r="M5265" s="22">
        <v>0</v>
      </c>
      <c r="N5265" s="22">
        <v>0</v>
      </c>
    </row>
    <row r="5266" spans="1:14" hidden="1" x14ac:dyDescent="0.25">
      <c r="A5266" s="5" t="s">
        <v>8180</v>
      </c>
      <c r="B5266" s="5" t="s">
        <v>3586</v>
      </c>
      <c r="C5266" s="5" t="s">
        <v>849</v>
      </c>
      <c r="D5266" s="5" t="s">
        <v>3583</v>
      </c>
      <c r="E5266" s="5" t="s">
        <v>3584</v>
      </c>
      <c r="F5266" s="5" t="s">
        <v>853</v>
      </c>
      <c r="G5266" s="5" t="s">
        <v>3603</v>
      </c>
      <c r="H5266" s="51">
        <v>0</v>
      </c>
      <c r="I5266" s="22">
        <v>0</v>
      </c>
      <c r="J5266" s="22">
        <v>0</v>
      </c>
      <c r="K5266" s="22">
        <v>580.13</v>
      </c>
      <c r="L5266" s="47">
        <v>1000</v>
      </c>
      <c r="M5266" s="22">
        <v>0</v>
      </c>
      <c r="N5266" s="22">
        <v>0</v>
      </c>
    </row>
    <row r="5267" spans="1:14" hidden="1" x14ac:dyDescent="0.25">
      <c r="A5267" s="5" t="s">
        <v>8181</v>
      </c>
      <c r="B5267" s="5" t="s">
        <v>3586</v>
      </c>
      <c r="C5267" s="5" t="s">
        <v>849</v>
      </c>
      <c r="D5267" s="5" t="s">
        <v>3583</v>
      </c>
      <c r="E5267" s="5" t="s">
        <v>3584</v>
      </c>
      <c r="F5267" s="5" t="s">
        <v>853</v>
      </c>
      <c r="G5267" s="5" t="s">
        <v>3588</v>
      </c>
      <c r="H5267" s="51">
        <v>0</v>
      </c>
      <c r="I5267" s="22">
        <v>0</v>
      </c>
      <c r="J5267" s="22">
        <v>15.68</v>
      </c>
      <c r="K5267" s="22">
        <v>17.03</v>
      </c>
      <c r="L5267" s="47">
        <v>1000</v>
      </c>
      <c r="M5267" s="22">
        <v>0</v>
      </c>
      <c r="N5267" s="22">
        <v>0</v>
      </c>
    </row>
    <row r="5268" spans="1:14" hidden="1" x14ac:dyDescent="0.25">
      <c r="A5268" s="5" t="s">
        <v>8182</v>
      </c>
      <c r="B5268" s="5" t="s">
        <v>3582</v>
      </c>
      <c r="C5268" s="5" t="s">
        <v>849</v>
      </c>
      <c r="D5268" s="5" t="s">
        <v>3583</v>
      </c>
      <c r="E5268" s="5" t="s">
        <v>3584</v>
      </c>
      <c r="F5268" s="5" t="s">
        <v>851</v>
      </c>
      <c r="G5268" s="5" t="s">
        <v>3603</v>
      </c>
      <c r="H5268" s="51">
        <v>0</v>
      </c>
      <c r="I5268" s="22">
        <v>0</v>
      </c>
      <c r="J5268" s="22">
        <v>4739.3100000000004</v>
      </c>
      <c r="K5268" s="22">
        <v>4459.17</v>
      </c>
      <c r="L5268" s="47">
        <v>1000</v>
      </c>
      <c r="M5268" s="22">
        <v>0</v>
      </c>
      <c r="N5268" s="22">
        <v>0</v>
      </c>
    </row>
    <row r="5269" spans="1:14" hidden="1" x14ac:dyDescent="0.25">
      <c r="A5269" s="5" t="s">
        <v>8182</v>
      </c>
      <c r="B5269" s="5" t="s">
        <v>3586</v>
      </c>
      <c r="C5269" s="5" t="s">
        <v>849</v>
      </c>
      <c r="D5269" s="5" t="s">
        <v>3583</v>
      </c>
      <c r="E5269" s="5" t="s">
        <v>3584</v>
      </c>
      <c r="F5269" s="5" t="s">
        <v>853</v>
      </c>
      <c r="G5269" s="5" t="s">
        <v>3603</v>
      </c>
      <c r="H5269" s="51">
        <v>0</v>
      </c>
      <c r="I5269" s="22">
        <v>0</v>
      </c>
      <c r="J5269" s="22">
        <v>2856.08</v>
      </c>
      <c r="K5269" s="22">
        <v>4508.8100000000004</v>
      </c>
      <c r="L5269" s="47">
        <v>1000</v>
      </c>
      <c r="M5269" s="22">
        <v>0</v>
      </c>
      <c r="N5269" s="22">
        <v>0</v>
      </c>
    </row>
    <row r="5270" spans="1:14" hidden="1" x14ac:dyDescent="0.25">
      <c r="A5270" s="5" t="s">
        <v>8183</v>
      </c>
      <c r="B5270" s="5" t="s">
        <v>3586</v>
      </c>
      <c r="C5270" s="5" t="s">
        <v>849</v>
      </c>
      <c r="D5270" s="5" t="s">
        <v>3583</v>
      </c>
      <c r="E5270" s="5" t="s">
        <v>3584</v>
      </c>
      <c r="F5270" s="5" t="s">
        <v>853</v>
      </c>
      <c r="G5270" s="5" t="s">
        <v>3603</v>
      </c>
      <c r="H5270" s="51">
        <v>0</v>
      </c>
      <c r="I5270" s="22">
        <v>0</v>
      </c>
      <c r="J5270" s="22">
        <v>0</v>
      </c>
      <c r="K5270" s="22">
        <v>7511.38</v>
      </c>
      <c r="L5270" s="47">
        <v>1000</v>
      </c>
      <c r="M5270" s="22">
        <v>0</v>
      </c>
      <c r="N5270" s="22">
        <v>0</v>
      </c>
    </row>
    <row r="5271" spans="1:14" hidden="1" x14ac:dyDescent="0.25">
      <c r="A5271" s="5" t="s">
        <v>8184</v>
      </c>
      <c r="B5271" s="5" t="s">
        <v>3586</v>
      </c>
      <c r="C5271" s="5" t="s">
        <v>849</v>
      </c>
      <c r="D5271" s="5" t="s">
        <v>3583</v>
      </c>
      <c r="E5271" s="5" t="s">
        <v>3584</v>
      </c>
      <c r="F5271" s="5" t="s">
        <v>853</v>
      </c>
      <c r="G5271" s="5" t="s">
        <v>3603</v>
      </c>
      <c r="H5271" s="51">
        <v>0</v>
      </c>
      <c r="I5271" s="22">
        <v>0</v>
      </c>
      <c r="J5271" s="22">
        <v>4791.74</v>
      </c>
      <c r="K5271" s="22">
        <v>6469.5</v>
      </c>
      <c r="L5271" s="47">
        <v>1000</v>
      </c>
      <c r="M5271" s="22">
        <v>0</v>
      </c>
      <c r="N5271" s="22">
        <v>0</v>
      </c>
    </row>
    <row r="5272" spans="1:14" x14ac:dyDescent="0.25">
      <c r="A5272" s="5" t="s">
        <v>8185</v>
      </c>
      <c r="B5272" s="5" t="s">
        <v>3590</v>
      </c>
      <c r="C5272" s="5" t="s">
        <v>849</v>
      </c>
      <c r="D5272" s="5" t="s">
        <v>3583</v>
      </c>
      <c r="E5272" s="5" t="s">
        <v>3584</v>
      </c>
      <c r="F5272" s="5" t="s">
        <v>853</v>
      </c>
      <c r="G5272" s="5" t="s">
        <v>3603</v>
      </c>
      <c r="H5272" s="51">
        <v>0</v>
      </c>
      <c r="I5272" s="22">
        <v>0</v>
      </c>
      <c r="J5272" s="22">
        <v>0</v>
      </c>
      <c r="K5272" s="22">
        <v>1524.75</v>
      </c>
      <c r="L5272" s="47">
        <v>1000</v>
      </c>
      <c r="M5272" s="22">
        <v>0</v>
      </c>
      <c r="N5272" s="22">
        <v>0</v>
      </c>
    </row>
    <row r="5273" spans="1:14" x14ac:dyDescent="0.25">
      <c r="A5273" s="5" t="s">
        <v>8186</v>
      </c>
      <c r="B5273" s="5" t="s">
        <v>3590</v>
      </c>
      <c r="C5273" s="5" t="s">
        <v>849</v>
      </c>
      <c r="D5273" s="5" t="s">
        <v>3583</v>
      </c>
      <c r="E5273" s="5" t="s">
        <v>3584</v>
      </c>
      <c r="F5273" s="5" t="s">
        <v>853</v>
      </c>
      <c r="G5273" s="5" t="s">
        <v>3603</v>
      </c>
      <c r="H5273" s="51">
        <v>0</v>
      </c>
      <c r="I5273" s="22">
        <v>0</v>
      </c>
      <c r="J5273" s="22">
        <v>0</v>
      </c>
      <c r="K5273" s="22">
        <v>1554.07</v>
      </c>
      <c r="L5273" s="47">
        <v>1000</v>
      </c>
      <c r="M5273" s="22">
        <v>0</v>
      </c>
      <c r="N5273" s="22">
        <v>0</v>
      </c>
    </row>
    <row r="5274" spans="1:14" x14ac:dyDescent="0.25">
      <c r="A5274" s="5" t="s">
        <v>8187</v>
      </c>
      <c r="B5274" s="5" t="s">
        <v>3590</v>
      </c>
      <c r="C5274" s="5" t="s">
        <v>849</v>
      </c>
      <c r="D5274" s="5" t="s">
        <v>3583</v>
      </c>
      <c r="E5274" s="5" t="s">
        <v>3584</v>
      </c>
      <c r="F5274" s="5" t="s">
        <v>853</v>
      </c>
      <c r="G5274" s="5" t="s">
        <v>3603</v>
      </c>
      <c r="H5274" s="51">
        <v>0</v>
      </c>
      <c r="I5274" s="22">
        <v>0</v>
      </c>
      <c r="J5274" s="22">
        <v>0</v>
      </c>
      <c r="K5274" s="22">
        <v>1547.07</v>
      </c>
      <c r="L5274" s="47">
        <v>1000</v>
      </c>
      <c r="M5274" s="22">
        <v>0</v>
      </c>
      <c r="N5274" s="22">
        <v>0</v>
      </c>
    </row>
    <row r="5275" spans="1:14" x14ac:dyDescent="0.25">
      <c r="A5275" s="5" t="s">
        <v>8188</v>
      </c>
      <c r="B5275" s="5" t="s">
        <v>3590</v>
      </c>
      <c r="C5275" s="5" t="s">
        <v>849</v>
      </c>
      <c r="D5275" s="5" t="s">
        <v>3583</v>
      </c>
      <c r="E5275" s="5" t="s">
        <v>3584</v>
      </c>
      <c r="F5275" s="5" t="s">
        <v>853</v>
      </c>
      <c r="G5275" s="5" t="s">
        <v>3603</v>
      </c>
      <c r="H5275" s="51">
        <v>0</v>
      </c>
      <c r="I5275" s="22">
        <v>0</v>
      </c>
      <c r="J5275" s="22">
        <v>0</v>
      </c>
      <c r="K5275" s="22">
        <v>1654.75</v>
      </c>
      <c r="L5275" s="47">
        <v>1000</v>
      </c>
      <c r="M5275" s="22">
        <v>0</v>
      </c>
      <c r="N5275" s="22">
        <v>0</v>
      </c>
    </row>
    <row r="5276" spans="1:14" x14ac:dyDescent="0.25">
      <c r="A5276" s="5" t="s">
        <v>8189</v>
      </c>
      <c r="B5276" s="5" t="s">
        <v>3590</v>
      </c>
      <c r="C5276" s="5" t="s">
        <v>849</v>
      </c>
      <c r="D5276" s="5" t="s">
        <v>3583</v>
      </c>
      <c r="E5276" s="5" t="s">
        <v>3584</v>
      </c>
      <c r="F5276" s="5" t="s">
        <v>853</v>
      </c>
      <c r="G5276" s="5" t="s">
        <v>3588</v>
      </c>
      <c r="H5276" s="51">
        <v>0</v>
      </c>
      <c r="I5276" s="22">
        <v>0</v>
      </c>
      <c r="J5276" s="22">
        <v>89.17</v>
      </c>
      <c r="K5276" s="22">
        <v>91.31</v>
      </c>
      <c r="L5276" s="47">
        <v>1000</v>
      </c>
      <c r="M5276" s="22">
        <v>0</v>
      </c>
      <c r="N5276" s="22">
        <v>0</v>
      </c>
    </row>
    <row r="5277" spans="1:14" x14ac:dyDescent="0.25">
      <c r="A5277" s="5" t="s">
        <v>8190</v>
      </c>
      <c r="B5277" s="5" t="s">
        <v>3590</v>
      </c>
      <c r="C5277" s="5" t="s">
        <v>849</v>
      </c>
      <c r="D5277" s="5" t="s">
        <v>3583</v>
      </c>
      <c r="E5277" s="5" t="s">
        <v>3584</v>
      </c>
      <c r="F5277" s="5" t="s">
        <v>853</v>
      </c>
      <c r="G5277" s="5" t="s">
        <v>3588</v>
      </c>
      <c r="H5277" s="51">
        <v>0</v>
      </c>
      <c r="I5277" s="22">
        <v>0</v>
      </c>
      <c r="J5277" s="22">
        <v>89.01</v>
      </c>
      <c r="K5277" s="22">
        <v>91.15</v>
      </c>
      <c r="L5277" s="47">
        <v>1000</v>
      </c>
      <c r="M5277" s="22">
        <v>0</v>
      </c>
      <c r="N5277" s="22">
        <v>0</v>
      </c>
    </row>
    <row r="5278" spans="1:14" x14ac:dyDescent="0.25">
      <c r="A5278" s="5" t="s">
        <v>8191</v>
      </c>
      <c r="B5278" s="5" t="s">
        <v>3590</v>
      </c>
      <c r="C5278" s="5" t="s">
        <v>849</v>
      </c>
      <c r="D5278" s="5" t="s">
        <v>3583</v>
      </c>
      <c r="E5278" s="5" t="s">
        <v>3584</v>
      </c>
      <c r="F5278" s="5" t="s">
        <v>853</v>
      </c>
      <c r="G5278" s="5" t="s">
        <v>3588</v>
      </c>
      <c r="H5278" s="51">
        <v>0</v>
      </c>
      <c r="I5278" s="22">
        <v>0</v>
      </c>
      <c r="J5278" s="22">
        <v>90.1</v>
      </c>
      <c r="K5278" s="22">
        <v>92.26</v>
      </c>
      <c r="L5278" s="47">
        <v>1000</v>
      </c>
      <c r="M5278" s="22">
        <v>0</v>
      </c>
      <c r="N5278" s="22">
        <v>0</v>
      </c>
    </row>
    <row r="5279" spans="1:14" x14ac:dyDescent="0.25">
      <c r="A5279" s="5" t="s">
        <v>8192</v>
      </c>
      <c r="B5279" s="5" t="s">
        <v>3590</v>
      </c>
      <c r="C5279" s="5" t="s">
        <v>849</v>
      </c>
      <c r="D5279" s="5" t="s">
        <v>3583</v>
      </c>
      <c r="E5279" s="5" t="s">
        <v>3584</v>
      </c>
      <c r="F5279" s="5" t="s">
        <v>853</v>
      </c>
      <c r="G5279" s="5" t="s">
        <v>3588</v>
      </c>
      <c r="H5279" s="51">
        <v>0</v>
      </c>
      <c r="I5279" s="22">
        <v>0</v>
      </c>
      <c r="J5279" s="22">
        <v>91.69</v>
      </c>
      <c r="K5279" s="22">
        <v>93.89</v>
      </c>
      <c r="L5279" s="47">
        <v>1000</v>
      </c>
      <c r="M5279" s="22">
        <v>0</v>
      </c>
      <c r="N5279" s="22">
        <v>0</v>
      </c>
    </row>
    <row r="5280" spans="1:14" x14ac:dyDescent="0.25">
      <c r="A5280" s="5" t="s">
        <v>8193</v>
      </c>
      <c r="B5280" s="5" t="s">
        <v>3590</v>
      </c>
      <c r="C5280" s="5" t="s">
        <v>849</v>
      </c>
      <c r="D5280" s="5" t="s">
        <v>3583</v>
      </c>
      <c r="E5280" s="5" t="s">
        <v>3584</v>
      </c>
      <c r="F5280" s="5" t="s">
        <v>853</v>
      </c>
      <c r="G5280" s="5" t="s">
        <v>3588</v>
      </c>
      <c r="H5280" s="51">
        <v>0</v>
      </c>
      <c r="I5280" s="22">
        <v>0</v>
      </c>
      <c r="J5280" s="22">
        <v>92.83</v>
      </c>
      <c r="K5280" s="22">
        <v>92.83</v>
      </c>
      <c r="L5280" s="47">
        <v>1000</v>
      </c>
      <c r="M5280" s="22">
        <v>0</v>
      </c>
      <c r="N5280" s="22">
        <v>0</v>
      </c>
    </row>
    <row r="5281" spans="1:14" x14ac:dyDescent="0.25">
      <c r="A5281" s="5" t="s">
        <v>8194</v>
      </c>
      <c r="B5281" s="5" t="s">
        <v>3590</v>
      </c>
      <c r="C5281" s="5" t="s">
        <v>849</v>
      </c>
      <c r="D5281" s="5" t="s">
        <v>3583</v>
      </c>
      <c r="E5281" s="5" t="s">
        <v>3584</v>
      </c>
      <c r="F5281" s="5" t="s">
        <v>853</v>
      </c>
      <c r="G5281" s="5" t="s">
        <v>3588</v>
      </c>
      <c r="H5281" s="51">
        <v>0</v>
      </c>
      <c r="I5281" s="22">
        <v>0</v>
      </c>
      <c r="J5281" s="22">
        <v>89.04</v>
      </c>
      <c r="K5281" s="22">
        <v>91.18</v>
      </c>
      <c r="L5281" s="47">
        <v>1000</v>
      </c>
      <c r="M5281" s="22">
        <v>0</v>
      </c>
      <c r="N5281" s="22">
        <v>0</v>
      </c>
    </row>
    <row r="5282" spans="1:14" x14ac:dyDescent="0.25">
      <c r="A5282" s="5" t="s">
        <v>8195</v>
      </c>
      <c r="B5282" s="5" t="s">
        <v>3590</v>
      </c>
      <c r="C5282" s="5" t="s">
        <v>849</v>
      </c>
      <c r="D5282" s="5" t="s">
        <v>3583</v>
      </c>
      <c r="E5282" s="5" t="s">
        <v>3584</v>
      </c>
      <c r="F5282" s="5" t="s">
        <v>853</v>
      </c>
      <c r="G5282" s="5" t="s">
        <v>3588</v>
      </c>
      <c r="H5282" s="51">
        <v>0</v>
      </c>
      <c r="I5282" s="22">
        <v>0</v>
      </c>
      <c r="J5282" s="22">
        <v>92.81</v>
      </c>
      <c r="K5282" s="22">
        <v>92.81</v>
      </c>
      <c r="L5282" s="47">
        <v>1000</v>
      </c>
      <c r="M5282" s="22">
        <v>0</v>
      </c>
      <c r="N5282" s="22">
        <v>0</v>
      </c>
    </row>
    <row r="5283" spans="1:14" x14ac:dyDescent="0.25">
      <c r="A5283" s="5" t="s">
        <v>8196</v>
      </c>
      <c r="B5283" s="5" t="s">
        <v>3590</v>
      </c>
      <c r="C5283" s="5" t="s">
        <v>849</v>
      </c>
      <c r="D5283" s="5" t="s">
        <v>3583</v>
      </c>
      <c r="E5283" s="5" t="s">
        <v>3584</v>
      </c>
      <c r="F5283" s="5" t="s">
        <v>853</v>
      </c>
      <c r="G5283" s="5" t="s">
        <v>3588</v>
      </c>
      <c r="H5283" s="51">
        <v>0</v>
      </c>
      <c r="I5283" s="22">
        <v>0</v>
      </c>
      <c r="J5283" s="22">
        <v>91.73</v>
      </c>
      <c r="K5283" s="22">
        <v>93.93</v>
      </c>
      <c r="L5283" s="47">
        <v>1000</v>
      </c>
      <c r="M5283" s="22">
        <v>0</v>
      </c>
      <c r="N5283" s="22">
        <v>0</v>
      </c>
    </row>
    <row r="5284" spans="1:14" hidden="1" x14ac:dyDescent="0.25">
      <c r="A5284" s="5" t="s">
        <v>8197</v>
      </c>
      <c r="B5284" s="5" t="s">
        <v>3586</v>
      </c>
      <c r="C5284" s="5" t="s">
        <v>849</v>
      </c>
      <c r="D5284" s="5" t="s">
        <v>3583</v>
      </c>
      <c r="E5284" s="5" t="s">
        <v>3584</v>
      </c>
      <c r="F5284" s="5" t="s">
        <v>851</v>
      </c>
      <c r="G5284" s="5" t="s">
        <v>3588</v>
      </c>
      <c r="H5284" s="51">
        <v>533000</v>
      </c>
      <c r="I5284" s="22">
        <v>35515.65</v>
      </c>
      <c r="J5284" s="22">
        <v>66.63</v>
      </c>
      <c r="K5284" s="22">
        <v>64.55</v>
      </c>
      <c r="L5284" s="47">
        <v>1000</v>
      </c>
      <c r="M5284" s="22">
        <v>35515.65</v>
      </c>
      <c r="N5284" s="22">
        <v>0</v>
      </c>
    </row>
    <row r="5285" spans="1:14" hidden="1" x14ac:dyDescent="0.25">
      <c r="A5285" s="5" t="s">
        <v>8198</v>
      </c>
      <c r="B5285" s="5" t="s">
        <v>3586</v>
      </c>
      <c r="C5285" s="5" t="s">
        <v>849</v>
      </c>
      <c r="D5285" s="5" t="s">
        <v>3583</v>
      </c>
      <c r="E5285" s="5" t="s">
        <v>3584</v>
      </c>
      <c r="F5285" s="5" t="s">
        <v>851</v>
      </c>
      <c r="G5285" s="5" t="s">
        <v>3588</v>
      </c>
      <c r="H5285" s="51">
        <v>539000</v>
      </c>
      <c r="I5285" s="22">
        <v>36690.83</v>
      </c>
      <c r="J5285" s="22">
        <v>68.069999999999993</v>
      </c>
      <c r="K5285" s="22">
        <v>64.2</v>
      </c>
      <c r="L5285" s="47">
        <v>1000</v>
      </c>
      <c r="M5285" s="22">
        <v>36690.83</v>
      </c>
      <c r="N5285" s="22">
        <v>0</v>
      </c>
    </row>
    <row r="5286" spans="1:14" hidden="1" x14ac:dyDescent="0.25">
      <c r="A5286" s="5" t="s">
        <v>8199</v>
      </c>
      <c r="B5286" s="5" t="s">
        <v>3586</v>
      </c>
      <c r="C5286" s="5" t="s">
        <v>849</v>
      </c>
      <c r="D5286" s="5" t="s">
        <v>3583</v>
      </c>
      <c r="E5286" s="5" t="s">
        <v>3584</v>
      </c>
      <c r="F5286" s="5" t="s">
        <v>851</v>
      </c>
      <c r="G5286" s="5" t="s">
        <v>3588</v>
      </c>
      <c r="H5286" s="51">
        <v>114000</v>
      </c>
      <c r="I5286" s="22">
        <v>8277.76</v>
      </c>
      <c r="J5286" s="22">
        <v>72.61</v>
      </c>
      <c r="K5286" s="22">
        <v>64.97</v>
      </c>
      <c r="L5286" s="47">
        <v>1000</v>
      </c>
      <c r="M5286" s="22">
        <v>8277.76</v>
      </c>
      <c r="N5286" s="22">
        <v>0</v>
      </c>
    </row>
    <row r="5287" spans="1:14" hidden="1" x14ac:dyDescent="0.25">
      <c r="A5287" s="5" t="s">
        <v>8200</v>
      </c>
      <c r="B5287" s="5" t="s">
        <v>3586</v>
      </c>
      <c r="C5287" s="5" t="s">
        <v>849</v>
      </c>
      <c r="D5287" s="5" t="s">
        <v>3583</v>
      </c>
      <c r="E5287" s="5" t="s">
        <v>3584</v>
      </c>
      <c r="F5287" s="5" t="s">
        <v>851</v>
      </c>
      <c r="G5287" s="5" t="s">
        <v>3588</v>
      </c>
      <c r="H5287" s="51">
        <v>7000</v>
      </c>
      <c r="I5287" s="22">
        <v>466.89</v>
      </c>
      <c r="J5287" s="22">
        <v>66.7</v>
      </c>
      <c r="K5287" s="22">
        <v>67.27</v>
      </c>
      <c r="L5287" s="47">
        <v>1000</v>
      </c>
      <c r="M5287" s="22">
        <v>466.89</v>
      </c>
      <c r="N5287" s="22">
        <v>0</v>
      </c>
    </row>
    <row r="5288" spans="1:14" hidden="1" x14ac:dyDescent="0.25">
      <c r="A5288" s="5" t="s">
        <v>8201</v>
      </c>
      <c r="B5288" s="5" t="s">
        <v>3586</v>
      </c>
      <c r="C5288" s="5" t="s">
        <v>849</v>
      </c>
      <c r="D5288" s="5" t="s">
        <v>3583</v>
      </c>
      <c r="E5288" s="5" t="s">
        <v>3584</v>
      </c>
      <c r="F5288" s="5" t="s">
        <v>851</v>
      </c>
      <c r="G5288" s="5" t="s">
        <v>3588</v>
      </c>
      <c r="H5288" s="51">
        <v>396000</v>
      </c>
      <c r="I5288" s="22">
        <v>26140.560000000001</v>
      </c>
      <c r="J5288" s="22">
        <v>66.010000000000005</v>
      </c>
      <c r="K5288" s="22">
        <v>64.83</v>
      </c>
      <c r="L5288" s="47">
        <v>1000</v>
      </c>
      <c r="M5288" s="22">
        <v>26140.560000000001</v>
      </c>
      <c r="N5288" s="22">
        <v>0</v>
      </c>
    </row>
    <row r="5289" spans="1:14" hidden="1" x14ac:dyDescent="0.25">
      <c r="A5289" s="5" t="s">
        <v>8202</v>
      </c>
      <c r="B5289" s="5" t="s">
        <v>3586</v>
      </c>
      <c r="C5289" s="5" t="s">
        <v>849</v>
      </c>
      <c r="D5289" s="5" t="s">
        <v>3583</v>
      </c>
      <c r="E5289" s="5" t="s">
        <v>3584</v>
      </c>
      <c r="F5289" s="5" t="s">
        <v>851</v>
      </c>
      <c r="G5289" s="5" t="s">
        <v>3588</v>
      </c>
      <c r="H5289" s="51">
        <v>402000</v>
      </c>
      <c r="I5289" s="22">
        <v>26217.54</v>
      </c>
      <c r="J5289" s="22">
        <v>65.22</v>
      </c>
      <c r="K5289" s="22">
        <v>64.64</v>
      </c>
      <c r="L5289" s="47">
        <v>1000</v>
      </c>
      <c r="M5289" s="22">
        <v>26217.54</v>
      </c>
      <c r="N5289" s="22">
        <v>0</v>
      </c>
    </row>
    <row r="5290" spans="1:14" hidden="1" x14ac:dyDescent="0.25">
      <c r="A5290" s="5" t="s">
        <v>8203</v>
      </c>
      <c r="B5290" s="5" t="s">
        <v>3586</v>
      </c>
      <c r="C5290" s="5" t="s">
        <v>849</v>
      </c>
      <c r="D5290" s="5" t="s">
        <v>3583</v>
      </c>
      <c r="E5290" s="5" t="s">
        <v>3584</v>
      </c>
      <c r="F5290" s="5" t="s">
        <v>851</v>
      </c>
      <c r="G5290" s="5" t="s">
        <v>3588</v>
      </c>
      <c r="H5290" s="51">
        <v>300000</v>
      </c>
      <c r="I5290" s="22">
        <v>19888.66</v>
      </c>
      <c r="J5290" s="22">
        <v>66.3</v>
      </c>
      <c r="K5290" s="22">
        <v>64.3</v>
      </c>
      <c r="L5290" s="47">
        <v>1000</v>
      </c>
      <c r="M5290" s="22">
        <v>19888.66</v>
      </c>
      <c r="N5290" s="22">
        <v>0</v>
      </c>
    </row>
    <row r="5291" spans="1:14" hidden="1" x14ac:dyDescent="0.25">
      <c r="A5291" s="5" t="s">
        <v>8204</v>
      </c>
      <c r="B5291" s="5" t="s">
        <v>3586</v>
      </c>
      <c r="C5291" s="5" t="s">
        <v>849</v>
      </c>
      <c r="D5291" s="5" t="s">
        <v>3583</v>
      </c>
      <c r="E5291" s="5" t="s">
        <v>3584</v>
      </c>
      <c r="F5291" s="5" t="s">
        <v>851</v>
      </c>
      <c r="G5291" s="5" t="s">
        <v>3588</v>
      </c>
      <c r="H5291" s="51">
        <v>16000</v>
      </c>
      <c r="I5291" s="22">
        <v>1064.93</v>
      </c>
      <c r="J5291" s="22">
        <v>66.56</v>
      </c>
      <c r="K5291" s="22">
        <v>67.13</v>
      </c>
      <c r="L5291" s="47">
        <v>1000</v>
      </c>
      <c r="M5291" s="22">
        <v>1064.93</v>
      </c>
      <c r="N5291" s="22">
        <v>0</v>
      </c>
    </row>
    <row r="5292" spans="1:14" hidden="1" x14ac:dyDescent="0.25">
      <c r="A5292" s="5" t="s">
        <v>8205</v>
      </c>
      <c r="B5292" s="5" t="s">
        <v>3586</v>
      </c>
      <c r="C5292" s="5" t="s">
        <v>849</v>
      </c>
      <c r="D5292" s="5" t="s">
        <v>3583</v>
      </c>
      <c r="E5292" s="5" t="s">
        <v>3584</v>
      </c>
      <c r="F5292" s="5" t="s">
        <v>851</v>
      </c>
      <c r="G5292" s="5" t="s">
        <v>3588</v>
      </c>
      <c r="H5292" s="51">
        <v>299000</v>
      </c>
      <c r="I5292" s="22">
        <v>19964.77</v>
      </c>
      <c r="J5292" s="22">
        <v>66.77</v>
      </c>
      <c r="K5292" s="22">
        <v>64.599999999999994</v>
      </c>
      <c r="L5292" s="47">
        <v>1000</v>
      </c>
      <c r="M5292" s="22">
        <v>19964.77</v>
      </c>
      <c r="N5292" s="22">
        <v>0</v>
      </c>
    </row>
    <row r="5293" spans="1:14" hidden="1" x14ac:dyDescent="0.25">
      <c r="A5293" s="5" t="s">
        <v>8206</v>
      </c>
      <c r="B5293" s="5" t="s">
        <v>3586</v>
      </c>
      <c r="C5293" s="5" t="s">
        <v>849</v>
      </c>
      <c r="D5293" s="5" t="s">
        <v>3583</v>
      </c>
      <c r="E5293" s="5" t="s">
        <v>3584</v>
      </c>
      <c r="F5293" s="5" t="s">
        <v>851</v>
      </c>
      <c r="G5293" s="5" t="s">
        <v>3588</v>
      </c>
      <c r="H5293" s="51">
        <v>112000</v>
      </c>
      <c r="I5293" s="22">
        <v>7337.24</v>
      </c>
      <c r="J5293" s="22">
        <v>65.510000000000005</v>
      </c>
      <c r="K5293" s="22">
        <v>64.77</v>
      </c>
      <c r="L5293" s="47">
        <v>1000</v>
      </c>
      <c r="M5293" s="22">
        <v>7337.24</v>
      </c>
      <c r="N5293" s="22">
        <v>0</v>
      </c>
    </row>
    <row r="5294" spans="1:14" hidden="1" x14ac:dyDescent="0.25">
      <c r="A5294" s="5" t="s">
        <v>8207</v>
      </c>
      <c r="B5294" s="5" t="s">
        <v>3586</v>
      </c>
      <c r="C5294" s="5" t="s">
        <v>849</v>
      </c>
      <c r="D5294" s="5" t="s">
        <v>3583</v>
      </c>
      <c r="E5294" s="5" t="s">
        <v>3584</v>
      </c>
      <c r="F5294" s="5" t="s">
        <v>853</v>
      </c>
      <c r="G5294" s="5" t="s">
        <v>3588</v>
      </c>
      <c r="H5294" s="51">
        <v>0</v>
      </c>
      <c r="I5294" s="22">
        <v>0</v>
      </c>
      <c r="J5294" s="22">
        <v>62.79</v>
      </c>
      <c r="K5294" s="22">
        <v>64.3</v>
      </c>
      <c r="L5294" s="47">
        <v>1000</v>
      </c>
      <c r="M5294" s="22">
        <v>0</v>
      </c>
      <c r="N5294" s="22">
        <v>0</v>
      </c>
    </row>
    <row r="5295" spans="1:14" hidden="1" x14ac:dyDescent="0.25">
      <c r="A5295" s="5" t="s">
        <v>8208</v>
      </c>
      <c r="B5295" s="5" t="s">
        <v>3586</v>
      </c>
      <c r="C5295" s="5" t="s">
        <v>849</v>
      </c>
      <c r="D5295" s="5" t="s">
        <v>3583</v>
      </c>
      <c r="E5295" s="5" t="s">
        <v>3584</v>
      </c>
      <c r="F5295" s="5" t="s">
        <v>853</v>
      </c>
      <c r="G5295" s="5" t="s">
        <v>3588</v>
      </c>
      <c r="H5295" s="51">
        <v>0</v>
      </c>
      <c r="I5295" s="22">
        <v>0</v>
      </c>
      <c r="J5295" s="22">
        <v>64.430000000000007</v>
      </c>
      <c r="K5295" s="22">
        <v>65.98</v>
      </c>
      <c r="L5295" s="47">
        <v>1000</v>
      </c>
      <c r="M5295" s="22">
        <v>0</v>
      </c>
      <c r="N5295" s="22">
        <v>0</v>
      </c>
    </row>
    <row r="5296" spans="1:14" hidden="1" x14ac:dyDescent="0.25">
      <c r="A5296" s="5" t="s">
        <v>8209</v>
      </c>
      <c r="B5296" s="5" t="s">
        <v>3586</v>
      </c>
      <c r="C5296" s="5" t="s">
        <v>849</v>
      </c>
      <c r="D5296" s="5" t="s">
        <v>3583</v>
      </c>
      <c r="E5296" s="5" t="s">
        <v>3584</v>
      </c>
      <c r="F5296" s="5" t="s">
        <v>853</v>
      </c>
      <c r="G5296" s="5" t="s">
        <v>3588</v>
      </c>
      <c r="H5296" s="51">
        <v>0</v>
      </c>
      <c r="I5296" s="22">
        <v>0</v>
      </c>
      <c r="J5296" s="22">
        <v>64.319999999999993</v>
      </c>
      <c r="K5296" s="22">
        <v>65.86</v>
      </c>
      <c r="L5296" s="47">
        <v>1000</v>
      </c>
      <c r="M5296" s="22">
        <v>0</v>
      </c>
      <c r="N5296" s="22">
        <v>0</v>
      </c>
    </row>
    <row r="5297" spans="1:14" hidden="1" x14ac:dyDescent="0.25">
      <c r="A5297" s="5" t="s">
        <v>8210</v>
      </c>
      <c r="B5297" s="5" t="s">
        <v>3586</v>
      </c>
      <c r="C5297" s="5" t="s">
        <v>849</v>
      </c>
      <c r="D5297" s="5" t="s">
        <v>3583</v>
      </c>
      <c r="E5297" s="5" t="s">
        <v>3584</v>
      </c>
      <c r="F5297" s="5" t="s">
        <v>853</v>
      </c>
      <c r="G5297" s="5" t="s">
        <v>3588</v>
      </c>
      <c r="H5297" s="51">
        <v>0</v>
      </c>
      <c r="I5297" s="22">
        <v>0</v>
      </c>
      <c r="J5297" s="22">
        <v>64.58</v>
      </c>
      <c r="K5297" s="22">
        <v>66.13</v>
      </c>
      <c r="L5297" s="47">
        <v>1000</v>
      </c>
      <c r="M5297" s="22">
        <v>0</v>
      </c>
      <c r="N5297" s="22">
        <v>0</v>
      </c>
    </row>
    <row r="5298" spans="1:14" hidden="1" x14ac:dyDescent="0.25">
      <c r="A5298" s="5" t="s">
        <v>8211</v>
      </c>
      <c r="B5298" s="5" t="s">
        <v>3586</v>
      </c>
      <c r="C5298" s="5" t="s">
        <v>849</v>
      </c>
      <c r="D5298" s="5" t="s">
        <v>3583</v>
      </c>
      <c r="E5298" s="5" t="s">
        <v>3584</v>
      </c>
      <c r="F5298" s="5" t="s">
        <v>851</v>
      </c>
      <c r="G5298" s="5" t="s">
        <v>3588</v>
      </c>
      <c r="H5298" s="51">
        <v>35000</v>
      </c>
      <c r="I5298" s="22">
        <v>2323.4699999999998</v>
      </c>
      <c r="J5298" s="22">
        <v>66.38</v>
      </c>
      <c r="K5298" s="22">
        <v>64.22</v>
      </c>
      <c r="L5298" s="47">
        <v>1000</v>
      </c>
      <c r="M5298" s="22">
        <v>2323.4699999999998</v>
      </c>
      <c r="N5298" s="22">
        <v>0</v>
      </c>
    </row>
    <row r="5299" spans="1:14" hidden="1" x14ac:dyDescent="0.25">
      <c r="A5299" s="5" t="s">
        <v>8212</v>
      </c>
      <c r="B5299" s="5" t="s">
        <v>3586</v>
      </c>
      <c r="C5299" s="5" t="s">
        <v>849</v>
      </c>
      <c r="D5299" s="5" t="s">
        <v>3583</v>
      </c>
      <c r="E5299" s="5" t="s">
        <v>3584</v>
      </c>
      <c r="F5299" s="5" t="s">
        <v>853</v>
      </c>
      <c r="G5299" s="5" t="s">
        <v>3588</v>
      </c>
      <c r="H5299" s="51">
        <v>0</v>
      </c>
      <c r="I5299" s="22">
        <v>0</v>
      </c>
      <c r="J5299" s="22">
        <v>64.569999999999993</v>
      </c>
      <c r="K5299" s="22">
        <v>66.12</v>
      </c>
      <c r="L5299" s="47">
        <v>1000</v>
      </c>
      <c r="M5299" s="22">
        <v>0</v>
      </c>
      <c r="N5299" s="22">
        <v>0</v>
      </c>
    </row>
    <row r="5300" spans="1:14" hidden="1" x14ac:dyDescent="0.25">
      <c r="A5300" s="5" t="s">
        <v>8213</v>
      </c>
      <c r="B5300" s="5" t="s">
        <v>3586</v>
      </c>
      <c r="C5300" s="5" t="s">
        <v>849</v>
      </c>
      <c r="D5300" s="5" t="s">
        <v>3583</v>
      </c>
      <c r="E5300" s="5" t="s">
        <v>3584</v>
      </c>
      <c r="F5300" s="5" t="s">
        <v>853</v>
      </c>
      <c r="G5300" s="5" t="s">
        <v>3588</v>
      </c>
      <c r="H5300" s="51">
        <v>0</v>
      </c>
      <c r="I5300" s="22">
        <v>0</v>
      </c>
      <c r="J5300" s="22">
        <v>62.9</v>
      </c>
      <c r="K5300" s="22">
        <v>64.41</v>
      </c>
      <c r="L5300" s="47">
        <v>1000</v>
      </c>
      <c r="M5300" s="22">
        <v>0</v>
      </c>
      <c r="N5300" s="22">
        <v>0</v>
      </c>
    </row>
    <row r="5301" spans="1:14" hidden="1" x14ac:dyDescent="0.25">
      <c r="A5301" s="5" t="s">
        <v>8214</v>
      </c>
      <c r="B5301" s="5" t="s">
        <v>3586</v>
      </c>
      <c r="C5301" s="5" t="s">
        <v>849</v>
      </c>
      <c r="D5301" s="5" t="s">
        <v>3583</v>
      </c>
      <c r="E5301" s="5" t="s">
        <v>3584</v>
      </c>
      <c r="F5301" s="5" t="s">
        <v>851</v>
      </c>
      <c r="G5301" s="5" t="s">
        <v>3588</v>
      </c>
      <c r="H5301" s="51">
        <v>36000</v>
      </c>
      <c r="I5301" s="22">
        <v>2403.92</v>
      </c>
      <c r="J5301" s="22">
        <v>66.78</v>
      </c>
      <c r="K5301" s="22">
        <v>64.44</v>
      </c>
      <c r="L5301" s="47">
        <v>1000</v>
      </c>
      <c r="M5301" s="22">
        <v>2403.92</v>
      </c>
      <c r="N5301" s="22">
        <v>0</v>
      </c>
    </row>
    <row r="5302" spans="1:14" x14ac:dyDescent="0.25">
      <c r="A5302" s="5" t="s">
        <v>8215</v>
      </c>
      <c r="B5302" s="5" t="s">
        <v>3590</v>
      </c>
      <c r="C5302" s="5" t="s">
        <v>849</v>
      </c>
      <c r="D5302" s="5" t="s">
        <v>3583</v>
      </c>
      <c r="E5302" s="5" t="s">
        <v>3584</v>
      </c>
      <c r="F5302" s="5" t="s">
        <v>853</v>
      </c>
      <c r="G5302" s="5" t="s">
        <v>3588</v>
      </c>
      <c r="H5302" s="51">
        <v>0</v>
      </c>
      <c r="I5302" s="22">
        <v>0</v>
      </c>
      <c r="J5302" s="22">
        <v>63.11</v>
      </c>
      <c r="K5302" s="22">
        <v>66.56</v>
      </c>
      <c r="L5302" s="47">
        <v>1000</v>
      </c>
      <c r="M5302" s="22">
        <v>0</v>
      </c>
      <c r="N5302" s="22">
        <v>0</v>
      </c>
    </row>
    <row r="5303" spans="1:14" hidden="1" x14ac:dyDescent="0.25">
      <c r="A5303" s="5" t="s">
        <v>8216</v>
      </c>
      <c r="B5303" s="5" t="s">
        <v>3592</v>
      </c>
      <c r="C5303" s="5" t="s">
        <v>849</v>
      </c>
      <c r="D5303" s="5" t="s">
        <v>3583</v>
      </c>
      <c r="E5303" s="5" t="s">
        <v>3584</v>
      </c>
      <c r="F5303" s="5" t="s">
        <v>853</v>
      </c>
      <c r="G5303" s="5" t="s">
        <v>3588</v>
      </c>
      <c r="H5303" s="51">
        <v>0</v>
      </c>
      <c r="I5303" s="22">
        <v>0</v>
      </c>
      <c r="J5303" s="22">
        <v>62.9</v>
      </c>
      <c r="K5303" s="22">
        <v>64.41</v>
      </c>
      <c r="L5303" s="47">
        <v>1000</v>
      </c>
      <c r="M5303" s="22">
        <v>0</v>
      </c>
      <c r="N5303" s="22">
        <v>0</v>
      </c>
    </row>
    <row r="5304" spans="1:14" hidden="1" x14ac:dyDescent="0.25">
      <c r="A5304" s="5" t="s">
        <v>8217</v>
      </c>
      <c r="B5304" s="5" t="s">
        <v>3586</v>
      </c>
      <c r="C5304" s="5" t="s">
        <v>849</v>
      </c>
      <c r="D5304" s="5" t="s">
        <v>3583</v>
      </c>
      <c r="E5304" s="5" t="s">
        <v>3584</v>
      </c>
      <c r="F5304" s="5" t="s">
        <v>851</v>
      </c>
      <c r="G5304" s="5" t="s">
        <v>3588</v>
      </c>
      <c r="H5304" s="51">
        <v>316000</v>
      </c>
      <c r="I5304" s="22">
        <v>20623.759999999998</v>
      </c>
      <c r="J5304" s="22">
        <v>65.27</v>
      </c>
      <c r="K5304" s="22">
        <v>60.28</v>
      </c>
      <c r="L5304" s="47">
        <v>1000</v>
      </c>
      <c r="M5304" s="22">
        <v>20623.759999999998</v>
      </c>
      <c r="N5304" s="22">
        <v>0</v>
      </c>
    </row>
    <row r="5305" spans="1:14" hidden="1" x14ac:dyDescent="0.25">
      <c r="A5305" s="5" t="s">
        <v>8217</v>
      </c>
      <c r="B5305" s="5" t="s">
        <v>3592</v>
      </c>
      <c r="C5305" s="5" t="s">
        <v>849</v>
      </c>
      <c r="D5305" s="5" t="s">
        <v>3583</v>
      </c>
      <c r="E5305" s="5" t="s">
        <v>3584</v>
      </c>
      <c r="F5305" s="5" t="s">
        <v>853</v>
      </c>
      <c r="G5305" s="5" t="s">
        <v>3588</v>
      </c>
      <c r="H5305" s="51">
        <v>0</v>
      </c>
      <c r="I5305" s="22">
        <v>0</v>
      </c>
      <c r="J5305" s="22">
        <v>60.77</v>
      </c>
      <c r="K5305" s="22">
        <v>61.04</v>
      </c>
      <c r="L5305" s="47">
        <v>1000</v>
      </c>
      <c r="M5305" s="22">
        <v>0</v>
      </c>
      <c r="N5305" s="22">
        <v>0</v>
      </c>
    </row>
    <row r="5306" spans="1:14" hidden="1" x14ac:dyDescent="0.25">
      <c r="A5306" s="5" t="s">
        <v>8218</v>
      </c>
      <c r="B5306" s="5" t="s">
        <v>3586</v>
      </c>
      <c r="C5306" s="5" t="s">
        <v>849</v>
      </c>
      <c r="D5306" s="5" t="s">
        <v>3583</v>
      </c>
      <c r="E5306" s="5" t="s">
        <v>3584</v>
      </c>
      <c r="F5306" s="5" t="s">
        <v>851</v>
      </c>
      <c r="G5306" s="5" t="s">
        <v>3588</v>
      </c>
      <c r="H5306" s="51">
        <v>133000</v>
      </c>
      <c r="I5306" s="22">
        <v>8927.2199999999993</v>
      </c>
      <c r="J5306" s="22">
        <v>67.12</v>
      </c>
      <c r="K5306" s="22">
        <v>60.77</v>
      </c>
      <c r="L5306" s="47">
        <v>1000</v>
      </c>
      <c r="M5306" s="22">
        <v>8927.2199999999993</v>
      </c>
      <c r="N5306" s="22">
        <v>0</v>
      </c>
    </row>
    <row r="5307" spans="1:14" hidden="1" x14ac:dyDescent="0.25">
      <c r="A5307" s="5" t="s">
        <v>8218</v>
      </c>
      <c r="B5307" s="5" t="s">
        <v>3592</v>
      </c>
      <c r="C5307" s="5" t="s">
        <v>849</v>
      </c>
      <c r="D5307" s="5" t="s">
        <v>3583</v>
      </c>
      <c r="E5307" s="5" t="s">
        <v>3584</v>
      </c>
      <c r="F5307" s="5" t="s">
        <v>853</v>
      </c>
      <c r="G5307" s="5" t="s">
        <v>3588</v>
      </c>
      <c r="H5307" s="51">
        <v>0</v>
      </c>
      <c r="I5307" s="22">
        <v>0</v>
      </c>
      <c r="J5307" s="22">
        <v>88.59</v>
      </c>
      <c r="K5307" s="22">
        <v>61.17</v>
      </c>
      <c r="L5307" s="47">
        <v>1000</v>
      </c>
      <c r="M5307" s="22">
        <v>0</v>
      </c>
      <c r="N5307" s="22">
        <v>0</v>
      </c>
    </row>
    <row r="5308" spans="1:14" hidden="1" x14ac:dyDescent="0.25">
      <c r="A5308" s="5" t="s">
        <v>8219</v>
      </c>
      <c r="B5308" s="5" t="s">
        <v>3592</v>
      </c>
      <c r="C5308" s="5" t="s">
        <v>849</v>
      </c>
      <c r="D5308" s="5" t="s">
        <v>3583</v>
      </c>
      <c r="E5308" s="5" t="s">
        <v>3584</v>
      </c>
      <c r="F5308" s="5" t="s">
        <v>853</v>
      </c>
      <c r="G5308" s="5" t="s">
        <v>3588</v>
      </c>
      <c r="H5308" s="51">
        <v>0</v>
      </c>
      <c r="I5308" s="22">
        <v>0</v>
      </c>
      <c r="J5308" s="22">
        <v>63.65</v>
      </c>
      <c r="K5308" s="22">
        <v>67.13</v>
      </c>
      <c r="L5308" s="47">
        <v>1000</v>
      </c>
      <c r="M5308" s="22">
        <v>0</v>
      </c>
      <c r="N5308" s="22">
        <v>0</v>
      </c>
    </row>
    <row r="5309" spans="1:14" hidden="1" x14ac:dyDescent="0.25">
      <c r="A5309" s="5" t="s">
        <v>8220</v>
      </c>
      <c r="B5309" s="5" t="s">
        <v>3592</v>
      </c>
      <c r="C5309" s="5" t="s">
        <v>849</v>
      </c>
      <c r="D5309" s="5" t="s">
        <v>3583</v>
      </c>
      <c r="E5309" s="5" t="s">
        <v>3584</v>
      </c>
      <c r="F5309" s="5" t="s">
        <v>853</v>
      </c>
      <c r="G5309" s="5" t="s">
        <v>3588</v>
      </c>
      <c r="H5309" s="51">
        <v>0</v>
      </c>
      <c r="I5309" s="22">
        <v>0</v>
      </c>
      <c r="J5309" s="22">
        <v>62.95</v>
      </c>
      <c r="K5309" s="22">
        <v>66.400000000000006</v>
      </c>
      <c r="L5309" s="47">
        <v>1000</v>
      </c>
      <c r="M5309" s="22">
        <v>0</v>
      </c>
      <c r="N5309" s="22">
        <v>0</v>
      </c>
    </row>
    <row r="5310" spans="1:14" hidden="1" x14ac:dyDescent="0.25">
      <c r="A5310" s="5" t="s">
        <v>8221</v>
      </c>
      <c r="B5310" s="5" t="s">
        <v>3592</v>
      </c>
      <c r="C5310" s="5" t="s">
        <v>849</v>
      </c>
      <c r="D5310" s="5" t="s">
        <v>3583</v>
      </c>
      <c r="E5310" s="5" t="s">
        <v>3584</v>
      </c>
      <c r="F5310" s="5" t="s">
        <v>853</v>
      </c>
      <c r="G5310" s="5" t="s">
        <v>3588</v>
      </c>
      <c r="H5310" s="51">
        <v>0</v>
      </c>
      <c r="I5310" s="22">
        <v>0</v>
      </c>
      <c r="J5310" s="22">
        <v>63.71</v>
      </c>
      <c r="K5310" s="22">
        <v>67.19</v>
      </c>
      <c r="L5310" s="47">
        <v>1000</v>
      </c>
      <c r="M5310" s="22">
        <v>0</v>
      </c>
      <c r="N5310" s="22">
        <v>0</v>
      </c>
    </row>
    <row r="5311" spans="1:14" hidden="1" x14ac:dyDescent="0.25">
      <c r="A5311" s="5" t="s">
        <v>8222</v>
      </c>
      <c r="B5311" s="5" t="s">
        <v>3592</v>
      </c>
      <c r="C5311" s="5" t="s">
        <v>849</v>
      </c>
      <c r="D5311" s="5" t="s">
        <v>3583</v>
      </c>
      <c r="E5311" s="5" t="s">
        <v>3584</v>
      </c>
      <c r="F5311" s="5" t="s">
        <v>853</v>
      </c>
      <c r="G5311" s="5" t="s">
        <v>3588</v>
      </c>
      <c r="H5311" s="51">
        <v>0</v>
      </c>
      <c r="I5311" s="22">
        <v>0</v>
      </c>
      <c r="J5311" s="22">
        <v>74.05</v>
      </c>
      <c r="K5311" s="22">
        <v>75.83</v>
      </c>
      <c r="L5311" s="47">
        <v>1000</v>
      </c>
      <c r="M5311" s="22">
        <v>0</v>
      </c>
      <c r="N5311" s="22">
        <v>0</v>
      </c>
    </row>
    <row r="5312" spans="1:14" hidden="1" x14ac:dyDescent="0.25">
      <c r="A5312" s="5" t="s">
        <v>8223</v>
      </c>
      <c r="B5312" s="5" t="s">
        <v>3592</v>
      </c>
      <c r="C5312" s="5" t="s">
        <v>849</v>
      </c>
      <c r="D5312" s="5" t="s">
        <v>3583</v>
      </c>
      <c r="E5312" s="5" t="s">
        <v>3584</v>
      </c>
      <c r="F5312" s="5" t="s">
        <v>853</v>
      </c>
      <c r="G5312" s="5" t="s">
        <v>3588</v>
      </c>
      <c r="H5312" s="51">
        <v>0</v>
      </c>
      <c r="I5312" s="22">
        <v>0</v>
      </c>
      <c r="J5312" s="22">
        <v>63.14</v>
      </c>
      <c r="K5312" s="22">
        <v>66.59</v>
      </c>
      <c r="L5312" s="47">
        <v>1000</v>
      </c>
      <c r="M5312" s="22">
        <v>0</v>
      </c>
      <c r="N5312" s="22">
        <v>0</v>
      </c>
    </row>
    <row r="5313" spans="1:14" hidden="1" x14ac:dyDescent="0.25">
      <c r="A5313" s="5" t="s">
        <v>8224</v>
      </c>
      <c r="B5313" s="5" t="s">
        <v>3592</v>
      </c>
      <c r="C5313" s="5" t="s">
        <v>849</v>
      </c>
      <c r="D5313" s="5" t="s">
        <v>3583</v>
      </c>
      <c r="E5313" s="5" t="s">
        <v>3584</v>
      </c>
      <c r="F5313" s="5" t="s">
        <v>853</v>
      </c>
      <c r="G5313" s="5" t="s">
        <v>3588</v>
      </c>
      <c r="H5313" s="51">
        <v>0</v>
      </c>
      <c r="I5313" s="22">
        <v>0</v>
      </c>
      <c r="J5313" s="22">
        <v>63.04</v>
      </c>
      <c r="K5313" s="22">
        <v>66.489999999999995</v>
      </c>
      <c r="L5313" s="47">
        <v>1000</v>
      </c>
      <c r="M5313" s="22">
        <v>0</v>
      </c>
      <c r="N5313" s="22">
        <v>0</v>
      </c>
    </row>
    <row r="5314" spans="1:14" hidden="1" x14ac:dyDescent="0.25">
      <c r="A5314" s="5" t="s">
        <v>8225</v>
      </c>
      <c r="B5314" s="5" t="s">
        <v>3592</v>
      </c>
      <c r="C5314" s="5" t="s">
        <v>849</v>
      </c>
      <c r="D5314" s="5" t="s">
        <v>3583</v>
      </c>
      <c r="E5314" s="5" t="s">
        <v>3584</v>
      </c>
      <c r="F5314" s="5" t="s">
        <v>853</v>
      </c>
      <c r="G5314" s="5" t="s">
        <v>3588</v>
      </c>
      <c r="H5314" s="51">
        <v>0</v>
      </c>
      <c r="I5314" s="22">
        <v>0</v>
      </c>
      <c r="J5314" s="22">
        <v>62.75</v>
      </c>
      <c r="K5314" s="22">
        <v>64.260000000000005</v>
      </c>
      <c r="L5314" s="47">
        <v>1000</v>
      </c>
      <c r="M5314" s="22">
        <v>0</v>
      </c>
      <c r="N5314" s="22">
        <v>0</v>
      </c>
    </row>
    <row r="5315" spans="1:14" hidden="1" x14ac:dyDescent="0.25">
      <c r="A5315" s="5" t="s">
        <v>8226</v>
      </c>
      <c r="B5315" s="5" t="s">
        <v>3586</v>
      </c>
      <c r="C5315" s="5" t="s">
        <v>849</v>
      </c>
      <c r="D5315" s="5" t="s">
        <v>3583</v>
      </c>
      <c r="E5315" s="5" t="s">
        <v>3584</v>
      </c>
      <c r="F5315" s="5" t="s">
        <v>851</v>
      </c>
      <c r="G5315" s="5" t="s">
        <v>3588</v>
      </c>
      <c r="H5315" s="51">
        <v>154700</v>
      </c>
      <c r="I5315" s="22">
        <v>10617.21</v>
      </c>
      <c r="J5315" s="22">
        <v>68.63</v>
      </c>
      <c r="K5315" s="22">
        <v>62.5</v>
      </c>
      <c r="L5315" s="47">
        <v>1000</v>
      </c>
      <c r="M5315" s="22">
        <v>10617.21</v>
      </c>
      <c r="N5315" s="22">
        <v>0</v>
      </c>
    </row>
    <row r="5316" spans="1:14" hidden="1" x14ac:dyDescent="0.25">
      <c r="A5316" s="5" t="s">
        <v>8226</v>
      </c>
      <c r="B5316" s="5" t="s">
        <v>3592</v>
      </c>
      <c r="C5316" s="5" t="s">
        <v>849</v>
      </c>
      <c r="D5316" s="5" t="s">
        <v>3583</v>
      </c>
      <c r="E5316" s="5" t="s">
        <v>3584</v>
      </c>
      <c r="F5316" s="5" t="s">
        <v>853</v>
      </c>
      <c r="G5316" s="5" t="s">
        <v>3588</v>
      </c>
      <c r="H5316" s="51">
        <v>0</v>
      </c>
      <c r="I5316" s="22">
        <v>0</v>
      </c>
      <c r="J5316" s="22">
        <v>89.93</v>
      </c>
      <c r="K5316" s="22">
        <v>61.93</v>
      </c>
      <c r="L5316" s="47">
        <v>1000</v>
      </c>
      <c r="M5316" s="22">
        <v>0</v>
      </c>
      <c r="N5316" s="22">
        <v>0</v>
      </c>
    </row>
    <row r="5317" spans="1:14" hidden="1" x14ac:dyDescent="0.25">
      <c r="A5317" s="5" t="s">
        <v>8227</v>
      </c>
      <c r="B5317" s="5" t="s">
        <v>3592</v>
      </c>
      <c r="C5317" s="5" t="s">
        <v>849</v>
      </c>
      <c r="D5317" s="5" t="s">
        <v>3583</v>
      </c>
      <c r="E5317" s="5" t="s">
        <v>3584</v>
      </c>
      <c r="F5317" s="5" t="s">
        <v>853</v>
      </c>
      <c r="G5317" s="5" t="s">
        <v>3588</v>
      </c>
      <c r="H5317" s="51">
        <v>0</v>
      </c>
      <c r="I5317" s="22">
        <v>0</v>
      </c>
      <c r="J5317" s="22">
        <v>63.17</v>
      </c>
      <c r="K5317" s="22">
        <v>66.63</v>
      </c>
      <c r="L5317" s="47">
        <v>1000</v>
      </c>
      <c r="M5317" s="22">
        <v>0</v>
      </c>
      <c r="N5317" s="22">
        <v>0</v>
      </c>
    </row>
    <row r="5318" spans="1:14" hidden="1" x14ac:dyDescent="0.25">
      <c r="A5318" s="5" t="s">
        <v>8228</v>
      </c>
      <c r="B5318" s="5" t="s">
        <v>3586</v>
      </c>
      <c r="C5318" s="5" t="s">
        <v>849</v>
      </c>
      <c r="D5318" s="5" t="s">
        <v>3583</v>
      </c>
      <c r="E5318" s="5" t="s">
        <v>3584</v>
      </c>
      <c r="F5318" s="5" t="s">
        <v>853</v>
      </c>
      <c r="G5318" s="5" t="s">
        <v>3588</v>
      </c>
      <c r="H5318" s="51">
        <v>0</v>
      </c>
      <c r="I5318" s="22">
        <v>0</v>
      </c>
      <c r="J5318" s="22">
        <v>0</v>
      </c>
      <c r="K5318" s="22">
        <v>254.47</v>
      </c>
      <c r="L5318" s="47">
        <v>1000</v>
      </c>
      <c r="M5318" s="22">
        <v>0</v>
      </c>
      <c r="N5318" s="22">
        <v>0</v>
      </c>
    </row>
    <row r="5319" spans="1:14" hidden="1" x14ac:dyDescent="0.25">
      <c r="A5319" s="5" t="s">
        <v>8229</v>
      </c>
      <c r="B5319" s="5" t="s">
        <v>3596</v>
      </c>
      <c r="C5319" s="5" t="s">
        <v>849</v>
      </c>
      <c r="D5319" s="5" t="s">
        <v>3583</v>
      </c>
      <c r="E5319" s="5" t="s">
        <v>3584</v>
      </c>
      <c r="F5319" s="5" t="s">
        <v>853</v>
      </c>
      <c r="G5319" s="5" t="s">
        <v>3603</v>
      </c>
      <c r="H5319" s="51">
        <v>0</v>
      </c>
      <c r="I5319" s="22">
        <v>0</v>
      </c>
      <c r="J5319" s="22">
        <v>0</v>
      </c>
      <c r="K5319" s="22">
        <v>5185.4399999999996</v>
      </c>
      <c r="L5319" s="47">
        <v>1000</v>
      </c>
      <c r="M5319" s="22">
        <v>0</v>
      </c>
      <c r="N5319" s="22">
        <v>0</v>
      </c>
    </row>
    <row r="5320" spans="1:14" hidden="1" x14ac:dyDescent="0.25">
      <c r="A5320" s="5" t="s">
        <v>8230</v>
      </c>
      <c r="B5320" s="5" t="s">
        <v>3596</v>
      </c>
      <c r="C5320" s="5" t="s">
        <v>849</v>
      </c>
      <c r="D5320" s="5" t="s">
        <v>3583</v>
      </c>
      <c r="E5320" s="5" t="s">
        <v>3584</v>
      </c>
      <c r="F5320" s="5" t="s">
        <v>853</v>
      </c>
      <c r="G5320" s="5" t="s">
        <v>3588</v>
      </c>
      <c r="H5320" s="51">
        <v>0</v>
      </c>
      <c r="I5320" s="22">
        <v>0</v>
      </c>
      <c r="J5320" s="22">
        <v>438.91</v>
      </c>
      <c r="K5320" s="22">
        <v>462.93</v>
      </c>
      <c r="L5320" s="47">
        <v>1000</v>
      </c>
      <c r="M5320" s="22">
        <v>0</v>
      </c>
      <c r="N5320" s="22">
        <v>0</v>
      </c>
    </row>
    <row r="5321" spans="1:14" hidden="1" x14ac:dyDescent="0.25">
      <c r="A5321" s="5" t="s">
        <v>8231</v>
      </c>
      <c r="B5321" s="5" t="s">
        <v>3586</v>
      </c>
      <c r="C5321" s="5" t="s">
        <v>849</v>
      </c>
      <c r="D5321" s="5" t="s">
        <v>3583</v>
      </c>
      <c r="E5321" s="5" t="s">
        <v>3584</v>
      </c>
      <c r="F5321" s="5" t="s">
        <v>853</v>
      </c>
      <c r="G5321" s="5" t="s">
        <v>3603</v>
      </c>
      <c r="H5321" s="51">
        <v>0</v>
      </c>
      <c r="I5321" s="22">
        <v>0</v>
      </c>
      <c r="J5321" s="22">
        <v>0</v>
      </c>
      <c r="K5321" s="22">
        <v>1563.24</v>
      </c>
      <c r="L5321" s="47">
        <v>1000</v>
      </c>
      <c r="M5321" s="22">
        <v>0</v>
      </c>
      <c r="N5321" s="22">
        <v>0</v>
      </c>
    </row>
    <row r="5322" spans="1:14" hidden="1" x14ac:dyDescent="0.25">
      <c r="A5322" s="5" t="s">
        <v>8232</v>
      </c>
      <c r="B5322" s="5" t="s">
        <v>3586</v>
      </c>
      <c r="C5322" s="5" t="s">
        <v>849</v>
      </c>
      <c r="D5322" s="5" t="s">
        <v>3583</v>
      </c>
      <c r="E5322" s="5" t="s">
        <v>3584</v>
      </c>
      <c r="F5322" s="5" t="s">
        <v>853</v>
      </c>
      <c r="G5322" s="5" t="s">
        <v>3588</v>
      </c>
      <c r="H5322" s="51">
        <v>0</v>
      </c>
      <c r="I5322" s="22">
        <v>0</v>
      </c>
      <c r="J5322" s="22">
        <v>255.89</v>
      </c>
      <c r="K5322" s="22">
        <v>278</v>
      </c>
      <c r="L5322" s="47">
        <v>1000</v>
      </c>
      <c r="M5322" s="22">
        <v>0</v>
      </c>
      <c r="N5322" s="22">
        <v>0</v>
      </c>
    </row>
    <row r="5323" spans="1:14" hidden="1" x14ac:dyDescent="0.25">
      <c r="A5323" s="5" t="s">
        <v>8233</v>
      </c>
      <c r="B5323" s="5" t="s">
        <v>3586</v>
      </c>
      <c r="C5323" s="5" t="s">
        <v>849</v>
      </c>
      <c r="D5323" s="5" t="s">
        <v>3583</v>
      </c>
      <c r="E5323" s="5" t="s">
        <v>3584</v>
      </c>
      <c r="F5323" s="5" t="s">
        <v>853</v>
      </c>
      <c r="G5323" s="5" t="s">
        <v>3588</v>
      </c>
      <c r="H5323" s="51">
        <v>0</v>
      </c>
      <c r="I5323" s="22">
        <v>0</v>
      </c>
      <c r="J5323" s="22">
        <v>0</v>
      </c>
      <c r="K5323" s="22">
        <v>254.47</v>
      </c>
      <c r="L5323" s="47">
        <v>1000</v>
      </c>
      <c r="M5323" s="22">
        <v>0</v>
      </c>
      <c r="N5323" s="22">
        <v>0</v>
      </c>
    </row>
    <row r="5324" spans="1:14" hidden="1" x14ac:dyDescent="0.25">
      <c r="A5324" s="5" t="s">
        <v>8234</v>
      </c>
      <c r="B5324" s="5" t="s">
        <v>3586</v>
      </c>
      <c r="C5324" s="5" t="s">
        <v>849</v>
      </c>
      <c r="D5324" s="5" t="s">
        <v>3583</v>
      </c>
      <c r="E5324" s="5" t="s">
        <v>3584</v>
      </c>
      <c r="F5324" s="5" t="s">
        <v>853</v>
      </c>
      <c r="G5324" s="5" t="s">
        <v>3603</v>
      </c>
      <c r="H5324" s="51">
        <v>0</v>
      </c>
      <c r="I5324" s="22">
        <v>0</v>
      </c>
      <c r="J5324" s="22">
        <v>0</v>
      </c>
      <c r="K5324" s="22">
        <v>1333.52</v>
      </c>
      <c r="L5324" s="47">
        <v>1000</v>
      </c>
      <c r="M5324" s="22">
        <v>0</v>
      </c>
      <c r="N5324" s="22">
        <v>0</v>
      </c>
    </row>
    <row r="5325" spans="1:14" hidden="1" x14ac:dyDescent="0.25">
      <c r="A5325" s="5" t="s">
        <v>8235</v>
      </c>
      <c r="B5325" s="5" t="s">
        <v>3582</v>
      </c>
      <c r="C5325" s="5" t="s">
        <v>849</v>
      </c>
      <c r="D5325" s="5" t="s">
        <v>3583</v>
      </c>
      <c r="E5325" s="5" t="s">
        <v>3584</v>
      </c>
      <c r="F5325" s="5" t="s">
        <v>853</v>
      </c>
      <c r="G5325" s="5" t="s">
        <v>3588</v>
      </c>
      <c r="H5325" s="51">
        <v>0</v>
      </c>
      <c r="I5325" s="22">
        <v>0</v>
      </c>
      <c r="J5325" s="22">
        <v>0</v>
      </c>
      <c r="K5325" s="22">
        <v>254.47</v>
      </c>
      <c r="L5325" s="47">
        <v>1000</v>
      </c>
      <c r="M5325" s="22">
        <v>0</v>
      </c>
      <c r="N5325" s="22">
        <v>0</v>
      </c>
    </row>
    <row r="5326" spans="1:14" hidden="1" x14ac:dyDescent="0.25">
      <c r="A5326" s="5" t="s">
        <v>8235</v>
      </c>
      <c r="B5326" s="5" t="s">
        <v>3586</v>
      </c>
      <c r="C5326" s="5" t="s">
        <v>849</v>
      </c>
      <c r="D5326" s="5" t="s">
        <v>3583</v>
      </c>
      <c r="E5326" s="5" t="s">
        <v>3584</v>
      </c>
      <c r="F5326" s="5" t="s">
        <v>853</v>
      </c>
      <c r="G5326" s="5" t="s">
        <v>3588</v>
      </c>
      <c r="H5326" s="51">
        <v>0</v>
      </c>
      <c r="I5326" s="22">
        <v>0</v>
      </c>
      <c r="J5326" s="22">
        <v>229.85</v>
      </c>
      <c r="K5326" s="22">
        <v>229.85</v>
      </c>
      <c r="L5326" s="47">
        <v>1000</v>
      </c>
      <c r="M5326" s="22">
        <v>0</v>
      </c>
      <c r="N5326" s="22">
        <v>0</v>
      </c>
    </row>
    <row r="5327" spans="1:14" hidden="1" x14ac:dyDescent="0.25">
      <c r="A5327" s="5" t="s">
        <v>8236</v>
      </c>
      <c r="B5327" s="5" t="s">
        <v>3582</v>
      </c>
      <c r="C5327" s="5" t="s">
        <v>849</v>
      </c>
      <c r="D5327" s="5" t="s">
        <v>3583</v>
      </c>
      <c r="E5327" s="5" t="s">
        <v>3584</v>
      </c>
      <c r="F5327" s="5" t="s">
        <v>853</v>
      </c>
      <c r="G5327" s="5" t="s">
        <v>3603</v>
      </c>
      <c r="H5327" s="51">
        <v>0</v>
      </c>
      <c r="I5327" s="22">
        <v>0</v>
      </c>
      <c r="J5327" s="22">
        <v>0</v>
      </c>
      <c r="K5327" s="22">
        <v>1209.27</v>
      </c>
      <c r="L5327" s="47">
        <v>1000</v>
      </c>
      <c r="M5327" s="22">
        <v>0</v>
      </c>
      <c r="N5327" s="22">
        <v>0</v>
      </c>
    </row>
    <row r="5328" spans="1:14" hidden="1" x14ac:dyDescent="0.25">
      <c r="A5328" s="5" t="s">
        <v>8236</v>
      </c>
      <c r="B5328" s="5" t="s">
        <v>3586</v>
      </c>
      <c r="C5328" s="5" t="s">
        <v>849</v>
      </c>
      <c r="D5328" s="5" t="s">
        <v>3583</v>
      </c>
      <c r="E5328" s="5" t="s">
        <v>3584</v>
      </c>
      <c r="F5328" s="5" t="s">
        <v>853</v>
      </c>
      <c r="G5328" s="5" t="s">
        <v>3603</v>
      </c>
      <c r="H5328" s="51">
        <v>0</v>
      </c>
      <c r="I5328" s="22">
        <v>0</v>
      </c>
      <c r="J5328" s="22">
        <v>0</v>
      </c>
      <c r="K5328" s="22">
        <v>934.2</v>
      </c>
      <c r="L5328" s="47">
        <v>1000</v>
      </c>
      <c r="M5328" s="22">
        <v>0</v>
      </c>
      <c r="N5328" s="22">
        <v>0</v>
      </c>
    </row>
    <row r="5329" spans="1:14" hidden="1" x14ac:dyDescent="0.25">
      <c r="A5329" s="5" t="s">
        <v>8237</v>
      </c>
      <c r="B5329" s="5" t="s">
        <v>3582</v>
      </c>
      <c r="C5329" s="5" t="s">
        <v>849</v>
      </c>
      <c r="D5329" s="5" t="s">
        <v>3583</v>
      </c>
      <c r="E5329" s="5" t="s">
        <v>3584</v>
      </c>
      <c r="F5329" s="5" t="s">
        <v>853</v>
      </c>
      <c r="G5329" s="5" t="s">
        <v>3588</v>
      </c>
      <c r="H5329" s="51">
        <v>0</v>
      </c>
      <c r="I5329" s="22">
        <v>0</v>
      </c>
      <c r="J5329" s="22">
        <v>0</v>
      </c>
      <c r="K5329" s="22">
        <v>254.47</v>
      </c>
      <c r="L5329" s="47">
        <v>1000</v>
      </c>
      <c r="M5329" s="22">
        <v>0</v>
      </c>
      <c r="N5329" s="22">
        <v>0</v>
      </c>
    </row>
    <row r="5330" spans="1:14" hidden="1" x14ac:dyDescent="0.25">
      <c r="A5330" s="5" t="s">
        <v>8237</v>
      </c>
      <c r="B5330" s="5" t="s">
        <v>3586</v>
      </c>
      <c r="C5330" s="5" t="s">
        <v>849</v>
      </c>
      <c r="D5330" s="5" t="s">
        <v>3583</v>
      </c>
      <c r="E5330" s="5" t="s">
        <v>3584</v>
      </c>
      <c r="F5330" s="5" t="s">
        <v>853</v>
      </c>
      <c r="G5330" s="5" t="s">
        <v>3588</v>
      </c>
      <c r="H5330" s="51">
        <v>0</v>
      </c>
      <c r="I5330" s="22">
        <v>0</v>
      </c>
      <c r="J5330" s="22">
        <v>245.59</v>
      </c>
      <c r="K5330" s="22">
        <v>259.02999999999997</v>
      </c>
      <c r="L5330" s="47">
        <v>1000</v>
      </c>
      <c r="M5330" s="22">
        <v>0</v>
      </c>
      <c r="N5330" s="22">
        <v>0</v>
      </c>
    </row>
    <row r="5331" spans="1:14" hidden="1" x14ac:dyDescent="0.25">
      <c r="A5331" s="5" t="s">
        <v>8238</v>
      </c>
      <c r="B5331" s="5" t="s">
        <v>3582</v>
      </c>
      <c r="C5331" s="5" t="s">
        <v>849</v>
      </c>
      <c r="D5331" s="5" t="s">
        <v>3583</v>
      </c>
      <c r="E5331" s="5" t="s">
        <v>3584</v>
      </c>
      <c r="F5331" s="5" t="s">
        <v>853</v>
      </c>
      <c r="G5331" s="5" t="s">
        <v>3603</v>
      </c>
      <c r="H5331" s="51">
        <v>0</v>
      </c>
      <c r="I5331" s="22">
        <v>0</v>
      </c>
      <c r="J5331" s="22">
        <v>0</v>
      </c>
      <c r="K5331" s="22">
        <v>891.98</v>
      </c>
      <c r="L5331" s="47">
        <v>1000</v>
      </c>
      <c r="M5331" s="22">
        <v>0</v>
      </c>
      <c r="N5331" s="22">
        <v>0</v>
      </c>
    </row>
    <row r="5332" spans="1:14" hidden="1" x14ac:dyDescent="0.25">
      <c r="A5332" s="5" t="s">
        <v>8238</v>
      </c>
      <c r="B5332" s="5" t="s">
        <v>3586</v>
      </c>
      <c r="C5332" s="5" t="s">
        <v>849</v>
      </c>
      <c r="D5332" s="5" t="s">
        <v>3583</v>
      </c>
      <c r="E5332" s="5" t="s">
        <v>3584</v>
      </c>
      <c r="F5332" s="5" t="s">
        <v>853</v>
      </c>
      <c r="G5332" s="5" t="s">
        <v>3603</v>
      </c>
      <c r="H5332" s="51">
        <v>0</v>
      </c>
      <c r="I5332" s="22">
        <v>0</v>
      </c>
      <c r="J5332" s="22">
        <v>0</v>
      </c>
      <c r="K5332" s="22">
        <v>1031.96</v>
      </c>
      <c r="L5332" s="47">
        <v>1000</v>
      </c>
      <c r="M5332" s="22">
        <v>0</v>
      </c>
      <c r="N5332" s="22">
        <v>0</v>
      </c>
    </row>
    <row r="5333" spans="1:14" hidden="1" x14ac:dyDescent="0.25">
      <c r="A5333" s="5" t="s">
        <v>8239</v>
      </c>
      <c r="B5333" s="5" t="s">
        <v>3586</v>
      </c>
      <c r="C5333" s="5" t="s">
        <v>849</v>
      </c>
      <c r="D5333" s="5" t="s">
        <v>3583</v>
      </c>
      <c r="E5333" s="5" t="s">
        <v>3584</v>
      </c>
      <c r="F5333" s="5" t="s">
        <v>853</v>
      </c>
      <c r="G5333" s="5" t="s">
        <v>3588</v>
      </c>
      <c r="H5333" s="51">
        <v>0</v>
      </c>
      <c r="I5333" s="22">
        <v>0</v>
      </c>
      <c r="J5333" s="22">
        <v>238.95</v>
      </c>
      <c r="K5333" s="22">
        <v>259.58</v>
      </c>
      <c r="L5333" s="47">
        <v>1000</v>
      </c>
      <c r="M5333" s="22">
        <v>0</v>
      </c>
      <c r="N5333" s="22">
        <v>0</v>
      </c>
    </row>
    <row r="5334" spans="1:14" hidden="1" x14ac:dyDescent="0.25">
      <c r="A5334" s="5" t="s">
        <v>8240</v>
      </c>
      <c r="B5334" s="5" t="s">
        <v>3586</v>
      </c>
      <c r="C5334" s="5" t="s">
        <v>849</v>
      </c>
      <c r="D5334" s="5" t="s">
        <v>3583</v>
      </c>
      <c r="E5334" s="5" t="s">
        <v>3584</v>
      </c>
      <c r="F5334" s="5" t="s">
        <v>853</v>
      </c>
      <c r="G5334" s="5" t="s">
        <v>3603</v>
      </c>
      <c r="H5334" s="51">
        <v>0</v>
      </c>
      <c r="I5334" s="22">
        <v>0</v>
      </c>
      <c r="J5334" s="22">
        <v>0</v>
      </c>
      <c r="K5334" s="22">
        <v>873.83</v>
      </c>
      <c r="L5334" s="47">
        <v>1000</v>
      </c>
      <c r="M5334" s="22">
        <v>0</v>
      </c>
      <c r="N5334" s="22">
        <v>0</v>
      </c>
    </row>
    <row r="5335" spans="1:14" hidden="1" x14ac:dyDescent="0.25">
      <c r="A5335" s="5" t="s">
        <v>8241</v>
      </c>
      <c r="B5335" s="5" t="s">
        <v>3586</v>
      </c>
      <c r="C5335" s="5" t="s">
        <v>849</v>
      </c>
      <c r="D5335" s="5" t="s">
        <v>3583</v>
      </c>
      <c r="E5335" s="5" t="s">
        <v>3584</v>
      </c>
      <c r="F5335" s="5" t="s">
        <v>853</v>
      </c>
      <c r="G5335" s="5" t="s">
        <v>3588</v>
      </c>
      <c r="H5335" s="51">
        <v>0</v>
      </c>
      <c r="I5335" s="22">
        <v>0</v>
      </c>
      <c r="J5335" s="22">
        <v>261.01</v>
      </c>
      <c r="K5335" s="22">
        <v>267.27</v>
      </c>
      <c r="L5335" s="47">
        <v>1000</v>
      </c>
      <c r="M5335" s="22">
        <v>0</v>
      </c>
      <c r="N5335" s="22">
        <v>0</v>
      </c>
    </row>
    <row r="5336" spans="1:14" hidden="1" x14ac:dyDescent="0.25">
      <c r="A5336" s="5" t="s">
        <v>8242</v>
      </c>
      <c r="B5336" s="5" t="s">
        <v>3586</v>
      </c>
      <c r="C5336" s="5" t="s">
        <v>849</v>
      </c>
      <c r="D5336" s="5" t="s">
        <v>3583</v>
      </c>
      <c r="E5336" s="5" t="s">
        <v>3584</v>
      </c>
      <c r="F5336" s="5" t="s">
        <v>853</v>
      </c>
      <c r="G5336" s="5" t="s">
        <v>3603</v>
      </c>
      <c r="H5336" s="51">
        <v>0</v>
      </c>
      <c r="I5336" s="22">
        <v>0</v>
      </c>
      <c r="J5336" s="22">
        <v>0</v>
      </c>
      <c r="K5336" s="22">
        <v>1284.7</v>
      </c>
      <c r="L5336" s="47">
        <v>1000</v>
      </c>
      <c r="M5336" s="22">
        <v>0</v>
      </c>
      <c r="N5336" s="22">
        <v>0</v>
      </c>
    </row>
    <row r="5337" spans="1:14" hidden="1" x14ac:dyDescent="0.25">
      <c r="A5337" s="5" t="s">
        <v>8243</v>
      </c>
      <c r="B5337" s="5" t="s">
        <v>3586</v>
      </c>
      <c r="C5337" s="5" t="s">
        <v>849</v>
      </c>
      <c r="D5337" s="5" t="s">
        <v>3583</v>
      </c>
      <c r="E5337" s="5" t="s">
        <v>3584</v>
      </c>
      <c r="F5337" s="5" t="s">
        <v>853</v>
      </c>
      <c r="G5337" s="5" t="s">
        <v>3603</v>
      </c>
      <c r="H5337" s="51">
        <v>0</v>
      </c>
      <c r="I5337" s="22">
        <v>0</v>
      </c>
      <c r="J5337" s="22">
        <v>0</v>
      </c>
      <c r="K5337" s="22">
        <v>1237.1099999999999</v>
      </c>
      <c r="L5337" s="47">
        <v>1000</v>
      </c>
      <c r="M5337" s="22">
        <v>0</v>
      </c>
      <c r="N5337" s="22">
        <v>0</v>
      </c>
    </row>
    <row r="5338" spans="1:14" hidden="1" x14ac:dyDescent="0.25">
      <c r="A5338" s="5" t="s">
        <v>8244</v>
      </c>
      <c r="B5338" s="5" t="s">
        <v>3586</v>
      </c>
      <c r="C5338" s="5" t="s">
        <v>849</v>
      </c>
      <c r="D5338" s="5" t="s">
        <v>3583</v>
      </c>
      <c r="E5338" s="5" t="s">
        <v>3584</v>
      </c>
      <c r="F5338" s="5" t="s">
        <v>853</v>
      </c>
      <c r="G5338" s="5" t="s">
        <v>3603</v>
      </c>
      <c r="H5338" s="51">
        <v>0</v>
      </c>
      <c r="I5338" s="22">
        <v>0</v>
      </c>
      <c r="J5338" s="22">
        <v>0</v>
      </c>
      <c r="K5338" s="22">
        <v>1234.2</v>
      </c>
      <c r="L5338" s="47">
        <v>1000</v>
      </c>
      <c r="M5338" s="22">
        <v>0</v>
      </c>
      <c r="N5338" s="22">
        <v>0</v>
      </c>
    </row>
    <row r="5339" spans="1:14" hidden="1" x14ac:dyDescent="0.25">
      <c r="A5339" s="5" t="s">
        <v>8245</v>
      </c>
      <c r="B5339" s="5" t="s">
        <v>3586</v>
      </c>
      <c r="C5339" s="5" t="s">
        <v>849</v>
      </c>
      <c r="D5339" s="5" t="s">
        <v>3583</v>
      </c>
      <c r="E5339" s="5" t="s">
        <v>3584</v>
      </c>
      <c r="F5339" s="5" t="s">
        <v>853</v>
      </c>
      <c r="G5339" s="5" t="s">
        <v>3603</v>
      </c>
      <c r="H5339" s="51">
        <v>0</v>
      </c>
      <c r="I5339" s="22">
        <v>0</v>
      </c>
      <c r="J5339" s="22">
        <v>0</v>
      </c>
      <c r="K5339" s="22">
        <v>1352.03</v>
      </c>
      <c r="L5339" s="47">
        <v>1000</v>
      </c>
      <c r="M5339" s="22">
        <v>0</v>
      </c>
      <c r="N5339" s="22">
        <v>0</v>
      </c>
    </row>
    <row r="5340" spans="1:14" hidden="1" x14ac:dyDescent="0.25">
      <c r="A5340" s="5" t="s">
        <v>8246</v>
      </c>
      <c r="B5340" s="5" t="s">
        <v>3586</v>
      </c>
      <c r="C5340" s="5" t="s">
        <v>849</v>
      </c>
      <c r="D5340" s="5" t="s">
        <v>3583</v>
      </c>
      <c r="E5340" s="5" t="s">
        <v>3584</v>
      </c>
      <c r="F5340" s="5" t="s">
        <v>853</v>
      </c>
      <c r="G5340" s="5" t="s">
        <v>3588</v>
      </c>
      <c r="H5340" s="51">
        <v>0</v>
      </c>
      <c r="I5340" s="22">
        <v>0</v>
      </c>
      <c r="J5340" s="22">
        <v>241.6</v>
      </c>
      <c r="K5340" s="22">
        <v>254.82</v>
      </c>
      <c r="L5340" s="47">
        <v>1000</v>
      </c>
      <c r="M5340" s="22">
        <v>0</v>
      </c>
      <c r="N5340" s="22">
        <v>0</v>
      </c>
    </row>
    <row r="5341" spans="1:14" hidden="1" x14ac:dyDescent="0.25">
      <c r="A5341" s="5" t="s">
        <v>8247</v>
      </c>
      <c r="B5341" s="5" t="s">
        <v>3586</v>
      </c>
      <c r="C5341" s="5" t="s">
        <v>849</v>
      </c>
      <c r="D5341" s="5" t="s">
        <v>3583</v>
      </c>
      <c r="E5341" s="5" t="s">
        <v>3584</v>
      </c>
      <c r="F5341" s="5" t="s">
        <v>853</v>
      </c>
      <c r="G5341" s="5" t="s">
        <v>3603</v>
      </c>
      <c r="H5341" s="51">
        <v>0</v>
      </c>
      <c r="I5341" s="22">
        <v>0</v>
      </c>
      <c r="J5341" s="22">
        <v>0</v>
      </c>
      <c r="K5341" s="22">
        <v>1245.55</v>
      </c>
      <c r="L5341" s="47">
        <v>1000</v>
      </c>
      <c r="M5341" s="22">
        <v>0</v>
      </c>
      <c r="N5341" s="22">
        <v>0</v>
      </c>
    </row>
    <row r="5342" spans="1:14" hidden="1" x14ac:dyDescent="0.25">
      <c r="A5342" s="5" t="s">
        <v>8248</v>
      </c>
      <c r="B5342" s="5" t="s">
        <v>3586</v>
      </c>
      <c r="C5342" s="5" t="s">
        <v>849</v>
      </c>
      <c r="D5342" s="5" t="s">
        <v>3583</v>
      </c>
      <c r="E5342" s="5" t="s">
        <v>3584</v>
      </c>
      <c r="F5342" s="5" t="s">
        <v>853</v>
      </c>
      <c r="G5342" s="5" t="s">
        <v>3588</v>
      </c>
      <c r="H5342" s="51">
        <v>0</v>
      </c>
      <c r="I5342" s="22">
        <v>0</v>
      </c>
      <c r="J5342" s="22">
        <v>242.68</v>
      </c>
      <c r="K5342" s="22">
        <v>255.96</v>
      </c>
      <c r="L5342" s="47">
        <v>1000</v>
      </c>
      <c r="M5342" s="22">
        <v>0</v>
      </c>
      <c r="N5342" s="22">
        <v>0</v>
      </c>
    </row>
    <row r="5343" spans="1:14" hidden="1" x14ac:dyDescent="0.25">
      <c r="A5343" s="5" t="s">
        <v>8249</v>
      </c>
      <c r="B5343" s="5" t="s">
        <v>3586</v>
      </c>
      <c r="C5343" s="5" t="s">
        <v>849</v>
      </c>
      <c r="D5343" s="5" t="s">
        <v>3583</v>
      </c>
      <c r="E5343" s="5" t="s">
        <v>3584</v>
      </c>
      <c r="F5343" s="5" t="s">
        <v>853</v>
      </c>
      <c r="G5343" s="5" t="s">
        <v>3588</v>
      </c>
      <c r="H5343" s="51">
        <v>0</v>
      </c>
      <c r="I5343" s="22">
        <v>0</v>
      </c>
      <c r="J5343" s="22">
        <v>241.41</v>
      </c>
      <c r="K5343" s="22">
        <v>262.26</v>
      </c>
      <c r="L5343" s="47">
        <v>1000</v>
      </c>
      <c r="M5343" s="22">
        <v>0</v>
      </c>
      <c r="N5343" s="22">
        <v>0</v>
      </c>
    </row>
    <row r="5344" spans="1:14" hidden="1" x14ac:dyDescent="0.25">
      <c r="A5344" s="5" t="s">
        <v>8250</v>
      </c>
      <c r="B5344" s="5" t="s">
        <v>3586</v>
      </c>
      <c r="C5344" s="5" t="s">
        <v>849</v>
      </c>
      <c r="D5344" s="5" t="s">
        <v>3583</v>
      </c>
      <c r="E5344" s="5" t="s">
        <v>3584</v>
      </c>
      <c r="F5344" s="5" t="s">
        <v>853</v>
      </c>
      <c r="G5344" s="5" t="s">
        <v>3588</v>
      </c>
      <c r="H5344" s="51">
        <v>0</v>
      </c>
      <c r="I5344" s="22">
        <v>0</v>
      </c>
      <c r="J5344" s="22">
        <v>243.02</v>
      </c>
      <c r="K5344" s="22">
        <v>256.10000000000002</v>
      </c>
      <c r="L5344" s="47">
        <v>1000</v>
      </c>
      <c r="M5344" s="22">
        <v>0</v>
      </c>
      <c r="N5344" s="22">
        <v>0</v>
      </c>
    </row>
    <row r="5345" spans="1:14" x14ac:dyDescent="0.25">
      <c r="A5345" s="5" t="s">
        <v>8251</v>
      </c>
      <c r="B5345" s="5" t="s">
        <v>3590</v>
      </c>
      <c r="C5345" s="5" t="s">
        <v>849</v>
      </c>
      <c r="D5345" s="5" t="s">
        <v>3583</v>
      </c>
      <c r="E5345" s="5" t="s">
        <v>3584</v>
      </c>
      <c r="F5345" s="5" t="s">
        <v>853</v>
      </c>
      <c r="G5345" s="5" t="s">
        <v>3603</v>
      </c>
      <c r="H5345" s="51">
        <v>0</v>
      </c>
      <c r="I5345" s="22">
        <v>0</v>
      </c>
      <c r="J5345" s="22">
        <v>0</v>
      </c>
      <c r="K5345" s="22">
        <v>3151.25</v>
      </c>
      <c r="L5345" s="47">
        <v>1000</v>
      </c>
      <c r="M5345" s="22">
        <v>0</v>
      </c>
      <c r="N5345" s="22">
        <v>0</v>
      </c>
    </row>
    <row r="5346" spans="1:14" hidden="1" x14ac:dyDescent="0.25">
      <c r="A5346" s="5" t="s">
        <v>8252</v>
      </c>
      <c r="B5346" s="5" t="s">
        <v>3586</v>
      </c>
      <c r="C5346" s="5" t="s">
        <v>849</v>
      </c>
      <c r="D5346" s="5" t="s">
        <v>3583</v>
      </c>
      <c r="E5346" s="5" t="s">
        <v>3584</v>
      </c>
      <c r="F5346" s="5" t="s">
        <v>853</v>
      </c>
      <c r="G5346" s="5" t="s">
        <v>3603</v>
      </c>
      <c r="H5346" s="51">
        <v>0</v>
      </c>
      <c r="I5346" s="22">
        <v>0</v>
      </c>
      <c r="J5346" s="22">
        <v>0</v>
      </c>
      <c r="K5346" s="22">
        <v>1566.66</v>
      </c>
      <c r="L5346" s="47">
        <v>1000</v>
      </c>
      <c r="M5346" s="22">
        <v>0</v>
      </c>
      <c r="N5346" s="22">
        <v>0</v>
      </c>
    </row>
    <row r="5347" spans="1:14" hidden="1" x14ac:dyDescent="0.25">
      <c r="A5347" s="5" t="s">
        <v>8253</v>
      </c>
      <c r="B5347" s="5" t="s">
        <v>3582</v>
      </c>
      <c r="C5347" s="5" t="s">
        <v>849</v>
      </c>
      <c r="D5347" s="5" t="s">
        <v>3583</v>
      </c>
      <c r="E5347" s="5" t="s">
        <v>3584</v>
      </c>
      <c r="F5347" s="5" t="s">
        <v>853</v>
      </c>
      <c r="G5347" s="5" t="s">
        <v>3603</v>
      </c>
      <c r="H5347" s="51">
        <v>0</v>
      </c>
      <c r="I5347" s="22">
        <v>0</v>
      </c>
      <c r="J5347" s="22">
        <v>0</v>
      </c>
      <c r="K5347" s="22">
        <v>1019.29</v>
      </c>
      <c r="L5347" s="47">
        <v>1000</v>
      </c>
      <c r="M5347" s="22">
        <v>0</v>
      </c>
      <c r="N5347" s="22">
        <v>0</v>
      </c>
    </row>
    <row r="5348" spans="1:14" hidden="1" x14ac:dyDescent="0.25">
      <c r="A5348" s="5" t="s">
        <v>8253</v>
      </c>
      <c r="B5348" s="5" t="s">
        <v>3586</v>
      </c>
      <c r="C5348" s="5" t="s">
        <v>849</v>
      </c>
      <c r="D5348" s="5" t="s">
        <v>3583</v>
      </c>
      <c r="E5348" s="5" t="s">
        <v>3584</v>
      </c>
      <c r="F5348" s="5" t="s">
        <v>853</v>
      </c>
      <c r="G5348" s="5" t="s">
        <v>3603</v>
      </c>
      <c r="H5348" s="51">
        <v>0</v>
      </c>
      <c r="I5348" s="22">
        <v>0</v>
      </c>
      <c r="J5348" s="22">
        <v>0</v>
      </c>
      <c r="K5348" s="22">
        <v>996.88</v>
      </c>
      <c r="L5348" s="47">
        <v>1000</v>
      </c>
      <c r="M5348" s="22">
        <v>0</v>
      </c>
      <c r="N5348" s="22">
        <v>0</v>
      </c>
    </row>
    <row r="5349" spans="1:14" hidden="1" x14ac:dyDescent="0.25">
      <c r="A5349" s="5" t="s">
        <v>8254</v>
      </c>
      <c r="B5349" s="5" t="s">
        <v>3586</v>
      </c>
      <c r="C5349" s="5" t="s">
        <v>849</v>
      </c>
      <c r="D5349" s="5" t="s">
        <v>3583</v>
      </c>
      <c r="E5349" s="5" t="s">
        <v>3584</v>
      </c>
      <c r="F5349" s="5" t="s">
        <v>853</v>
      </c>
      <c r="G5349" s="5" t="s">
        <v>3603</v>
      </c>
      <c r="H5349" s="51">
        <v>0</v>
      </c>
      <c r="I5349" s="22">
        <v>0</v>
      </c>
      <c r="J5349" s="22">
        <v>0</v>
      </c>
      <c r="K5349" s="22">
        <v>1073.75</v>
      </c>
      <c r="L5349" s="47">
        <v>1000</v>
      </c>
      <c r="M5349" s="22">
        <v>0</v>
      </c>
      <c r="N5349" s="22">
        <v>0</v>
      </c>
    </row>
    <row r="5350" spans="1:14" hidden="1" x14ac:dyDescent="0.25">
      <c r="A5350" s="5" t="s">
        <v>8255</v>
      </c>
      <c r="B5350" s="5" t="s">
        <v>3586</v>
      </c>
      <c r="C5350" s="5" t="s">
        <v>849</v>
      </c>
      <c r="D5350" s="5" t="s">
        <v>3583</v>
      </c>
      <c r="E5350" s="5" t="s">
        <v>3584</v>
      </c>
      <c r="F5350" s="5" t="s">
        <v>853</v>
      </c>
      <c r="G5350" s="5" t="s">
        <v>3588</v>
      </c>
      <c r="H5350" s="51">
        <v>0</v>
      </c>
      <c r="I5350" s="22">
        <v>0</v>
      </c>
      <c r="J5350" s="22">
        <v>0</v>
      </c>
      <c r="K5350" s="22">
        <v>148.88</v>
      </c>
      <c r="L5350" s="47">
        <v>1000</v>
      </c>
      <c r="M5350" s="22">
        <v>0</v>
      </c>
      <c r="N5350" s="22">
        <v>0</v>
      </c>
    </row>
    <row r="5351" spans="1:14" hidden="1" x14ac:dyDescent="0.25">
      <c r="A5351" s="5" t="s">
        <v>8256</v>
      </c>
      <c r="B5351" s="5" t="s">
        <v>3586</v>
      </c>
      <c r="C5351" s="5" t="s">
        <v>849</v>
      </c>
      <c r="D5351" s="5" t="s">
        <v>3583</v>
      </c>
      <c r="E5351" s="5" t="s">
        <v>3584</v>
      </c>
      <c r="F5351" s="5" t="s">
        <v>853</v>
      </c>
      <c r="G5351" s="5" t="s">
        <v>3588</v>
      </c>
      <c r="H5351" s="51">
        <v>0</v>
      </c>
      <c r="I5351" s="22">
        <v>0</v>
      </c>
      <c r="J5351" s="22">
        <v>193.19</v>
      </c>
      <c r="K5351" s="22">
        <v>209.88</v>
      </c>
      <c r="L5351" s="47">
        <v>1000</v>
      </c>
      <c r="M5351" s="22">
        <v>0</v>
      </c>
      <c r="N5351" s="22">
        <v>0</v>
      </c>
    </row>
    <row r="5352" spans="1:14" hidden="1" x14ac:dyDescent="0.25">
      <c r="A5352" s="5" t="s">
        <v>8257</v>
      </c>
      <c r="B5352" s="5" t="s">
        <v>3592</v>
      </c>
      <c r="C5352" s="5" t="s">
        <v>849</v>
      </c>
      <c r="D5352" s="5" t="s">
        <v>3583</v>
      </c>
      <c r="E5352" s="5" t="s">
        <v>3584</v>
      </c>
      <c r="F5352" s="5" t="s">
        <v>851</v>
      </c>
      <c r="G5352" s="5" t="s">
        <v>3588</v>
      </c>
      <c r="H5352" s="51">
        <v>21000</v>
      </c>
      <c r="I5352" s="22">
        <v>1292.6199999999999</v>
      </c>
      <c r="J5352" s="22">
        <v>61.55</v>
      </c>
      <c r="K5352" s="22">
        <v>61.95</v>
      </c>
      <c r="L5352" s="47">
        <v>1000</v>
      </c>
      <c r="M5352" s="22">
        <v>1292.6199999999999</v>
      </c>
      <c r="N5352" s="22">
        <v>0</v>
      </c>
    </row>
    <row r="5353" spans="1:14" hidden="1" x14ac:dyDescent="0.25">
      <c r="A5353" s="5" t="s">
        <v>8258</v>
      </c>
      <c r="B5353" s="5" t="s">
        <v>3586</v>
      </c>
      <c r="C5353" s="5" t="s">
        <v>849</v>
      </c>
      <c r="D5353" s="5" t="s">
        <v>3583</v>
      </c>
      <c r="E5353" s="5" t="s">
        <v>3584</v>
      </c>
      <c r="F5353" s="5" t="s">
        <v>853</v>
      </c>
      <c r="G5353" s="5" t="s">
        <v>3588</v>
      </c>
      <c r="H5353" s="51">
        <v>0</v>
      </c>
      <c r="I5353" s="22">
        <v>0</v>
      </c>
      <c r="J5353" s="22">
        <v>0</v>
      </c>
      <c r="K5353" s="22">
        <v>60.77</v>
      </c>
      <c r="L5353" s="47">
        <v>1000</v>
      </c>
      <c r="M5353" s="22">
        <v>0</v>
      </c>
      <c r="N5353" s="22">
        <v>0</v>
      </c>
    </row>
    <row r="5354" spans="1:14" hidden="1" x14ac:dyDescent="0.25">
      <c r="A5354" s="5" t="s">
        <v>8258</v>
      </c>
      <c r="B5354" s="5" t="s">
        <v>3597</v>
      </c>
      <c r="C5354" s="5" t="s">
        <v>849</v>
      </c>
      <c r="D5354" s="5" t="s">
        <v>3583</v>
      </c>
      <c r="E5354" s="5" t="s">
        <v>3584</v>
      </c>
      <c r="F5354" s="5" t="s">
        <v>853</v>
      </c>
      <c r="G5354" s="5" t="s">
        <v>3588</v>
      </c>
      <c r="H5354" s="51">
        <v>0</v>
      </c>
      <c r="I5354" s="22">
        <v>0</v>
      </c>
      <c r="J5354" s="22">
        <v>63.41</v>
      </c>
      <c r="K5354" s="22">
        <v>66.88</v>
      </c>
      <c r="L5354" s="47">
        <v>1000</v>
      </c>
      <c r="M5354" s="22">
        <v>0</v>
      </c>
      <c r="N5354" s="22">
        <v>0</v>
      </c>
    </row>
    <row r="5355" spans="1:14" hidden="1" x14ac:dyDescent="0.25">
      <c r="A5355" s="5" t="s">
        <v>8258</v>
      </c>
      <c r="B5355" s="5" t="s">
        <v>3592</v>
      </c>
      <c r="C5355" s="5" t="s">
        <v>849</v>
      </c>
      <c r="D5355" s="5" t="s">
        <v>3583</v>
      </c>
      <c r="E5355" s="5" t="s">
        <v>3584</v>
      </c>
      <c r="F5355" s="5" t="s">
        <v>851</v>
      </c>
      <c r="G5355" s="5" t="s">
        <v>3588</v>
      </c>
      <c r="H5355" s="51">
        <v>24000</v>
      </c>
      <c r="I5355" s="22">
        <v>1532.31</v>
      </c>
      <c r="J5355" s="22">
        <v>63.85</v>
      </c>
      <c r="K5355" s="22">
        <v>64.33</v>
      </c>
      <c r="L5355" s="47">
        <v>1000</v>
      </c>
      <c r="M5355" s="22">
        <v>1532.31</v>
      </c>
      <c r="N5355" s="22">
        <v>0</v>
      </c>
    </row>
    <row r="5356" spans="1:14" hidden="1" x14ac:dyDescent="0.25">
      <c r="A5356" s="5" t="s">
        <v>8259</v>
      </c>
      <c r="B5356" s="5" t="s">
        <v>3586</v>
      </c>
      <c r="C5356" s="5" t="s">
        <v>849</v>
      </c>
      <c r="D5356" s="5" t="s">
        <v>3583</v>
      </c>
      <c r="E5356" s="5" t="s">
        <v>3584</v>
      </c>
      <c r="F5356" s="5" t="s">
        <v>851</v>
      </c>
      <c r="G5356" s="5" t="s">
        <v>3588</v>
      </c>
      <c r="H5356" s="51">
        <v>111000</v>
      </c>
      <c r="I5356" s="22">
        <v>7456.36</v>
      </c>
      <c r="J5356" s="22">
        <v>67.17</v>
      </c>
      <c r="K5356" s="22">
        <v>60.77</v>
      </c>
      <c r="L5356" s="47">
        <v>1000</v>
      </c>
      <c r="M5356" s="22">
        <v>7456.36</v>
      </c>
      <c r="N5356" s="22">
        <v>0</v>
      </c>
    </row>
    <row r="5357" spans="1:14" hidden="1" x14ac:dyDescent="0.25">
      <c r="A5357" s="5" t="s">
        <v>8259</v>
      </c>
      <c r="B5357" s="5" t="s">
        <v>3592</v>
      </c>
      <c r="C5357" s="5" t="s">
        <v>849</v>
      </c>
      <c r="D5357" s="5" t="s">
        <v>3583</v>
      </c>
      <c r="E5357" s="5" t="s">
        <v>3584</v>
      </c>
      <c r="F5357" s="5" t="s">
        <v>851</v>
      </c>
      <c r="G5357" s="5" t="s">
        <v>3588</v>
      </c>
      <c r="H5357" s="51">
        <v>12800</v>
      </c>
      <c r="I5357" s="22">
        <v>772.47</v>
      </c>
      <c r="J5357" s="22">
        <v>60.35</v>
      </c>
      <c r="K5357" s="22">
        <v>60.86</v>
      </c>
      <c r="L5357" s="47">
        <v>1000</v>
      </c>
      <c r="M5357" s="22">
        <v>772.47</v>
      </c>
      <c r="N5357" s="22">
        <v>0</v>
      </c>
    </row>
    <row r="5358" spans="1:14" hidden="1" x14ac:dyDescent="0.25">
      <c r="A5358" s="5" t="s">
        <v>8260</v>
      </c>
      <c r="B5358" s="5" t="s">
        <v>3592</v>
      </c>
      <c r="C5358" s="5" t="s">
        <v>849</v>
      </c>
      <c r="D5358" s="5" t="s">
        <v>3583</v>
      </c>
      <c r="E5358" s="5" t="s">
        <v>3584</v>
      </c>
      <c r="F5358" s="5" t="s">
        <v>851</v>
      </c>
      <c r="G5358" s="5" t="s">
        <v>3588</v>
      </c>
      <c r="H5358" s="51">
        <v>13500</v>
      </c>
      <c r="I5358" s="22">
        <v>821.15</v>
      </c>
      <c r="J5358" s="22">
        <v>60.83</v>
      </c>
      <c r="K5358" s="22">
        <v>61.36</v>
      </c>
      <c r="L5358" s="47">
        <v>1000</v>
      </c>
      <c r="M5358" s="22">
        <v>821.15</v>
      </c>
      <c r="N5358" s="22">
        <v>0</v>
      </c>
    </row>
    <row r="5359" spans="1:14" hidden="1" x14ac:dyDescent="0.25">
      <c r="A5359" s="5" t="s">
        <v>8261</v>
      </c>
      <c r="B5359" s="5" t="s">
        <v>3586</v>
      </c>
      <c r="C5359" s="5" t="s">
        <v>849</v>
      </c>
      <c r="D5359" s="5" t="s">
        <v>3583</v>
      </c>
      <c r="E5359" s="5" t="s">
        <v>3584</v>
      </c>
      <c r="F5359" s="5" t="s">
        <v>853</v>
      </c>
      <c r="G5359" s="5" t="s">
        <v>3588</v>
      </c>
      <c r="H5359" s="51">
        <v>0</v>
      </c>
      <c r="I5359" s="22">
        <v>0</v>
      </c>
      <c r="J5359" s="22">
        <v>0</v>
      </c>
      <c r="K5359" s="22">
        <v>62.51</v>
      </c>
      <c r="L5359" s="47">
        <v>1000</v>
      </c>
      <c r="M5359" s="22">
        <v>0</v>
      </c>
      <c r="N5359" s="22">
        <v>0</v>
      </c>
    </row>
    <row r="5360" spans="1:14" hidden="1" x14ac:dyDescent="0.25">
      <c r="A5360" s="5" t="s">
        <v>8261</v>
      </c>
      <c r="B5360" s="5" t="s">
        <v>3597</v>
      </c>
      <c r="C5360" s="5" t="s">
        <v>849</v>
      </c>
      <c r="D5360" s="5" t="s">
        <v>3583</v>
      </c>
      <c r="E5360" s="5" t="s">
        <v>3584</v>
      </c>
      <c r="F5360" s="5" t="s">
        <v>853</v>
      </c>
      <c r="G5360" s="5" t="s">
        <v>3588</v>
      </c>
      <c r="H5360" s="51">
        <v>0</v>
      </c>
      <c r="I5360" s="22">
        <v>0</v>
      </c>
      <c r="J5360" s="22">
        <v>63.44</v>
      </c>
      <c r="K5360" s="22">
        <v>66.91</v>
      </c>
      <c r="L5360" s="47">
        <v>1000</v>
      </c>
      <c r="M5360" s="22">
        <v>0</v>
      </c>
      <c r="N5360" s="22">
        <v>0</v>
      </c>
    </row>
    <row r="5361" spans="1:14" hidden="1" x14ac:dyDescent="0.25">
      <c r="A5361" s="5" t="s">
        <v>8261</v>
      </c>
      <c r="B5361" s="5" t="s">
        <v>3592</v>
      </c>
      <c r="C5361" s="5" t="s">
        <v>849</v>
      </c>
      <c r="D5361" s="5" t="s">
        <v>3583</v>
      </c>
      <c r="E5361" s="5" t="s">
        <v>3584</v>
      </c>
      <c r="F5361" s="5" t="s">
        <v>851</v>
      </c>
      <c r="G5361" s="5" t="s">
        <v>3588</v>
      </c>
      <c r="H5361" s="51">
        <v>66000</v>
      </c>
      <c r="I5361" s="22">
        <v>4302.5600000000004</v>
      </c>
      <c r="J5361" s="22">
        <v>65.19</v>
      </c>
      <c r="K5361" s="22">
        <v>64.599999999999994</v>
      </c>
      <c r="L5361" s="47">
        <v>1000</v>
      </c>
      <c r="M5361" s="22">
        <v>4302.5600000000004</v>
      </c>
      <c r="N5361" s="22">
        <v>0</v>
      </c>
    </row>
    <row r="5362" spans="1:14" hidden="1" x14ac:dyDescent="0.25">
      <c r="A5362" s="5" t="s">
        <v>8262</v>
      </c>
      <c r="B5362" s="5" t="s">
        <v>3586</v>
      </c>
      <c r="C5362" s="5" t="s">
        <v>849</v>
      </c>
      <c r="D5362" s="5" t="s">
        <v>3583</v>
      </c>
      <c r="E5362" s="5" t="s">
        <v>3584</v>
      </c>
      <c r="F5362" s="5" t="s">
        <v>853</v>
      </c>
      <c r="G5362" s="5" t="s">
        <v>3588</v>
      </c>
      <c r="H5362" s="51">
        <v>0</v>
      </c>
      <c r="I5362" s="22">
        <v>0</v>
      </c>
      <c r="J5362" s="22">
        <v>65.680000000000007</v>
      </c>
      <c r="K5362" s="22">
        <v>67.260000000000005</v>
      </c>
      <c r="L5362" s="47">
        <v>1000</v>
      </c>
      <c r="M5362" s="22">
        <v>0</v>
      </c>
      <c r="N5362" s="22">
        <v>0</v>
      </c>
    </row>
    <row r="5363" spans="1:14" hidden="1" x14ac:dyDescent="0.25">
      <c r="A5363" s="5" t="s">
        <v>8262</v>
      </c>
      <c r="B5363" s="5" t="s">
        <v>3597</v>
      </c>
      <c r="C5363" s="5" t="s">
        <v>849</v>
      </c>
      <c r="D5363" s="5" t="s">
        <v>3583</v>
      </c>
      <c r="E5363" s="5" t="s">
        <v>3584</v>
      </c>
      <c r="F5363" s="5" t="s">
        <v>851</v>
      </c>
      <c r="G5363" s="5" t="s">
        <v>3588</v>
      </c>
      <c r="H5363" s="51">
        <v>48000</v>
      </c>
      <c r="I5363" s="22">
        <v>2955.44</v>
      </c>
      <c r="J5363" s="22">
        <v>61.57</v>
      </c>
      <c r="K5363" s="22">
        <v>65.900000000000006</v>
      </c>
      <c r="L5363" s="47">
        <v>1000</v>
      </c>
      <c r="M5363" s="22">
        <v>2955.44</v>
      </c>
      <c r="N5363" s="22">
        <v>0</v>
      </c>
    </row>
    <row r="5364" spans="1:14" hidden="1" x14ac:dyDescent="0.25">
      <c r="A5364" s="5" t="s">
        <v>8262</v>
      </c>
      <c r="B5364" s="5" t="s">
        <v>3592</v>
      </c>
      <c r="C5364" s="5" t="s">
        <v>849</v>
      </c>
      <c r="D5364" s="5" t="s">
        <v>3583</v>
      </c>
      <c r="E5364" s="5" t="s">
        <v>3584</v>
      </c>
      <c r="F5364" s="5" t="s">
        <v>853</v>
      </c>
      <c r="G5364" s="5" t="s">
        <v>3588</v>
      </c>
      <c r="H5364" s="51">
        <v>0</v>
      </c>
      <c r="I5364" s="22">
        <v>0</v>
      </c>
      <c r="J5364" s="22">
        <v>62.31</v>
      </c>
      <c r="K5364" s="22">
        <v>61.89</v>
      </c>
      <c r="L5364" s="47">
        <v>1000</v>
      </c>
      <c r="M5364" s="22">
        <v>0</v>
      </c>
      <c r="N5364" s="22">
        <v>0</v>
      </c>
    </row>
    <row r="5365" spans="1:14" hidden="1" x14ac:dyDescent="0.25">
      <c r="A5365" s="5" t="s">
        <v>8263</v>
      </c>
      <c r="B5365" s="5" t="s">
        <v>3586</v>
      </c>
      <c r="C5365" s="5" t="s">
        <v>849</v>
      </c>
      <c r="D5365" s="5" t="s">
        <v>3583</v>
      </c>
      <c r="E5365" s="5" t="s">
        <v>3584</v>
      </c>
      <c r="F5365" s="5" t="s">
        <v>853</v>
      </c>
      <c r="G5365" s="5" t="s">
        <v>3588</v>
      </c>
      <c r="H5365" s="51">
        <v>0</v>
      </c>
      <c r="I5365" s="22">
        <v>0</v>
      </c>
      <c r="J5365" s="22">
        <v>67.400000000000006</v>
      </c>
      <c r="K5365" s="22">
        <v>69.02</v>
      </c>
      <c r="L5365" s="47">
        <v>1000</v>
      </c>
      <c r="M5365" s="22">
        <v>0</v>
      </c>
      <c r="N5365" s="22">
        <v>0</v>
      </c>
    </row>
    <row r="5366" spans="1:14" hidden="1" x14ac:dyDescent="0.25">
      <c r="A5366" s="5" t="s">
        <v>8263</v>
      </c>
      <c r="B5366" s="5" t="s">
        <v>3597</v>
      </c>
      <c r="C5366" s="5" t="s">
        <v>849</v>
      </c>
      <c r="D5366" s="5" t="s">
        <v>3583</v>
      </c>
      <c r="E5366" s="5" t="s">
        <v>3584</v>
      </c>
      <c r="F5366" s="5" t="s">
        <v>851</v>
      </c>
      <c r="G5366" s="5" t="s">
        <v>3588</v>
      </c>
      <c r="H5366" s="51">
        <v>64000</v>
      </c>
      <c r="I5366" s="22">
        <v>3977.51</v>
      </c>
      <c r="J5366" s="22">
        <v>62.15</v>
      </c>
      <c r="K5366" s="22">
        <v>67.09</v>
      </c>
      <c r="L5366" s="47">
        <v>1000</v>
      </c>
      <c r="M5366" s="22">
        <v>3977.51</v>
      </c>
      <c r="N5366" s="22">
        <v>0</v>
      </c>
    </row>
    <row r="5367" spans="1:14" hidden="1" x14ac:dyDescent="0.25">
      <c r="A5367" s="5" t="s">
        <v>8263</v>
      </c>
      <c r="B5367" s="5" t="s">
        <v>3592</v>
      </c>
      <c r="C5367" s="5" t="s">
        <v>849</v>
      </c>
      <c r="D5367" s="5" t="s">
        <v>3583</v>
      </c>
      <c r="E5367" s="5" t="s">
        <v>3584</v>
      </c>
      <c r="F5367" s="5" t="s">
        <v>853</v>
      </c>
      <c r="G5367" s="5" t="s">
        <v>3588</v>
      </c>
      <c r="H5367" s="51">
        <v>0</v>
      </c>
      <c r="I5367" s="22">
        <v>0</v>
      </c>
      <c r="J5367" s="22">
        <v>63.39</v>
      </c>
      <c r="K5367" s="22">
        <v>63.22</v>
      </c>
      <c r="L5367" s="47">
        <v>1000</v>
      </c>
      <c r="M5367" s="22">
        <v>0</v>
      </c>
      <c r="N5367" s="22">
        <v>0</v>
      </c>
    </row>
    <row r="5368" spans="1:14" hidden="1" x14ac:dyDescent="0.25">
      <c r="A5368" s="5" t="s">
        <v>8264</v>
      </c>
      <c r="B5368" s="5" t="s">
        <v>3586</v>
      </c>
      <c r="C5368" s="5" t="s">
        <v>849</v>
      </c>
      <c r="D5368" s="5" t="s">
        <v>3583</v>
      </c>
      <c r="E5368" s="5" t="s">
        <v>3584</v>
      </c>
      <c r="F5368" s="5" t="s">
        <v>853</v>
      </c>
      <c r="G5368" s="5" t="s">
        <v>3588</v>
      </c>
      <c r="H5368" s="51">
        <v>0</v>
      </c>
      <c r="I5368" s="22">
        <v>0</v>
      </c>
      <c r="J5368" s="22">
        <v>65.89</v>
      </c>
      <c r="K5368" s="22">
        <v>64.97</v>
      </c>
      <c r="L5368" s="47">
        <v>1000</v>
      </c>
      <c r="M5368" s="22">
        <v>0</v>
      </c>
      <c r="N5368" s="22">
        <v>0</v>
      </c>
    </row>
    <row r="5369" spans="1:14" hidden="1" x14ac:dyDescent="0.25">
      <c r="A5369" s="5" t="s">
        <v>8264</v>
      </c>
      <c r="B5369" s="5" t="s">
        <v>3597</v>
      </c>
      <c r="C5369" s="5" t="s">
        <v>849</v>
      </c>
      <c r="D5369" s="5" t="s">
        <v>3583</v>
      </c>
      <c r="E5369" s="5" t="s">
        <v>3584</v>
      </c>
      <c r="F5369" s="5" t="s">
        <v>853</v>
      </c>
      <c r="G5369" s="5" t="s">
        <v>3588</v>
      </c>
      <c r="H5369" s="51">
        <v>0</v>
      </c>
      <c r="I5369" s="22">
        <v>0</v>
      </c>
      <c r="J5369" s="22">
        <v>0</v>
      </c>
      <c r="K5369" s="22">
        <v>53.46</v>
      </c>
      <c r="L5369" s="47">
        <v>1000</v>
      </c>
      <c r="M5369" s="22">
        <v>0</v>
      </c>
      <c r="N5369" s="22">
        <v>0</v>
      </c>
    </row>
    <row r="5370" spans="1:14" hidden="1" x14ac:dyDescent="0.25">
      <c r="A5370" s="5" t="s">
        <v>8264</v>
      </c>
      <c r="B5370" s="5" t="s">
        <v>3592</v>
      </c>
      <c r="C5370" s="5" t="s">
        <v>849</v>
      </c>
      <c r="D5370" s="5" t="s">
        <v>3583</v>
      </c>
      <c r="E5370" s="5" t="s">
        <v>3584</v>
      </c>
      <c r="F5370" s="5" t="s">
        <v>851</v>
      </c>
      <c r="G5370" s="5" t="s">
        <v>3588</v>
      </c>
      <c r="H5370" s="51">
        <v>1650</v>
      </c>
      <c r="I5370" s="22">
        <v>101.49</v>
      </c>
      <c r="J5370" s="22">
        <v>61.51</v>
      </c>
      <c r="K5370" s="22">
        <v>61.82</v>
      </c>
      <c r="L5370" s="47">
        <v>1000</v>
      </c>
      <c r="M5370" s="22">
        <v>101.49</v>
      </c>
      <c r="N5370" s="22">
        <v>0</v>
      </c>
    </row>
    <row r="5371" spans="1:14" hidden="1" x14ac:dyDescent="0.25">
      <c r="A5371" s="5" t="s">
        <v>8265</v>
      </c>
      <c r="B5371" s="5" t="s">
        <v>3586</v>
      </c>
      <c r="C5371" s="5" t="s">
        <v>849</v>
      </c>
      <c r="D5371" s="5" t="s">
        <v>3583</v>
      </c>
      <c r="E5371" s="5" t="s">
        <v>3584</v>
      </c>
      <c r="F5371" s="5" t="s">
        <v>851</v>
      </c>
      <c r="G5371" s="5" t="s">
        <v>3588</v>
      </c>
      <c r="H5371" s="51">
        <v>114000</v>
      </c>
      <c r="I5371" s="22">
        <v>7913.31</v>
      </c>
      <c r="J5371" s="22">
        <v>69.42</v>
      </c>
      <c r="K5371" s="22">
        <v>62.5</v>
      </c>
      <c r="L5371" s="47">
        <v>1000</v>
      </c>
      <c r="M5371" s="22">
        <v>7913.31</v>
      </c>
      <c r="N5371" s="22">
        <v>0</v>
      </c>
    </row>
    <row r="5372" spans="1:14" hidden="1" x14ac:dyDescent="0.25">
      <c r="A5372" s="5" t="s">
        <v>8265</v>
      </c>
      <c r="B5372" s="5" t="s">
        <v>3592</v>
      </c>
      <c r="C5372" s="5" t="s">
        <v>849</v>
      </c>
      <c r="D5372" s="5" t="s">
        <v>3583</v>
      </c>
      <c r="E5372" s="5" t="s">
        <v>3584</v>
      </c>
      <c r="F5372" s="5" t="s">
        <v>851</v>
      </c>
      <c r="G5372" s="5" t="s">
        <v>3588</v>
      </c>
      <c r="H5372" s="51">
        <v>19640</v>
      </c>
      <c r="I5372" s="22">
        <v>1199.3499999999999</v>
      </c>
      <c r="J5372" s="22">
        <v>61.07</v>
      </c>
      <c r="K5372" s="22">
        <v>61.95</v>
      </c>
      <c r="L5372" s="47">
        <v>1000</v>
      </c>
      <c r="M5372" s="22">
        <v>1199.3499999999999</v>
      </c>
      <c r="N5372" s="22">
        <v>0</v>
      </c>
    </row>
    <row r="5373" spans="1:14" hidden="1" x14ac:dyDescent="0.25">
      <c r="A5373" s="5" t="s">
        <v>8266</v>
      </c>
      <c r="B5373" s="5" t="s">
        <v>3586</v>
      </c>
      <c r="C5373" s="5" t="s">
        <v>849</v>
      </c>
      <c r="D5373" s="5" t="s">
        <v>3583</v>
      </c>
      <c r="E5373" s="5" t="s">
        <v>3584</v>
      </c>
      <c r="F5373" s="5" t="s">
        <v>851</v>
      </c>
      <c r="G5373" s="5" t="s">
        <v>3588</v>
      </c>
      <c r="H5373" s="51">
        <v>213000</v>
      </c>
      <c r="I5373" s="22">
        <v>14099.74</v>
      </c>
      <c r="J5373" s="22">
        <v>66.2</v>
      </c>
      <c r="K5373" s="22">
        <v>62</v>
      </c>
      <c r="L5373" s="47">
        <v>1000</v>
      </c>
      <c r="M5373" s="22">
        <v>14099.74</v>
      </c>
      <c r="N5373" s="22">
        <v>0</v>
      </c>
    </row>
    <row r="5374" spans="1:14" hidden="1" x14ac:dyDescent="0.25">
      <c r="A5374" s="5" t="s">
        <v>8266</v>
      </c>
      <c r="B5374" s="5" t="s">
        <v>3592</v>
      </c>
      <c r="C5374" s="5" t="s">
        <v>849</v>
      </c>
      <c r="D5374" s="5" t="s">
        <v>3583</v>
      </c>
      <c r="E5374" s="5" t="s">
        <v>3584</v>
      </c>
      <c r="F5374" s="5" t="s">
        <v>851</v>
      </c>
      <c r="G5374" s="5" t="s">
        <v>3588</v>
      </c>
      <c r="H5374" s="51">
        <v>48800</v>
      </c>
      <c r="I5374" s="22">
        <v>2983.69</v>
      </c>
      <c r="J5374" s="22">
        <v>61.14</v>
      </c>
      <c r="K5374" s="22">
        <v>61.7</v>
      </c>
      <c r="L5374" s="47">
        <v>1000</v>
      </c>
      <c r="M5374" s="22">
        <v>2983.69</v>
      </c>
      <c r="N5374" s="22">
        <v>0</v>
      </c>
    </row>
    <row r="5375" spans="1:14" hidden="1" x14ac:dyDescent="0.25">
      <c r="A5375" s="5" t="s">
        <v>8267</v>
      </c>
      <c r="B5375" s="5" t="s">
        <v>3592</v>
      </c>
      <c r="C5375" s="5" t="s">
        <v>849</v>
      </c>
      <c r="D5375" s="5" t="s">
        <v>3583</v>
      </c>
      <c r="E5375" s="5" t="s">
        <v>3584</v>
      </c>
      <c r="F5375" s="5" t="s">
        <v>853</v>
      </c>
      <c r="G5375" s="5" t="s">
        <v>3588</v>
      </c>
      <c r="H5375" s="51">
        <v>0</v>
      </c>
      <c r="I5375" s="22">
        <v>0</v>
      </c>
      <c r="J5375" s="22">
        <v>60.45</v>
      </c>
      <c r="K5375" s="22">
        <v>62.84</v>
      </c>
      <c r="L5375" s="47">
        <v>1000</v>
      </c>
      <c r="M5375" s="22">
        <v>0</v>
      </c>
      <c r="N5375" s="22">
        <v>0</v>
      </c>
    </row>
    <row r="5376" spans="1:14" hidden="1" x14ac:dyDescent="0.25">
      <c r="A5376" s="5" t="s">
        <v>8268</v>
      </c>
      <c r="B5376" s="5" t="s">
        <v>3586</v>
      </c>
      <c r="C5376" s="5" t="s">
        <v>849</v>
      </c>
      <c r="D5376" s="5" t="s">
        <v>3583</v>
      </c>
      <c r="E5376" s="5" t="s">
        <v>3584</v>
      </c>
      <c r="F5376" s="5" t="s">
        <v>853</v>
      </c>
      <c r="G5376" s="5" t="s">
        <v>3588</v>
      </c>
      <c r="H5376" s="51">
        <v>0</v>
      </c>
      <c r="I5376" s="22">
        <v>0</v>
      </c>
      <c r="J5376" s="22">
        <v>64.78</v>
      </c>
      <c r="K5376" s="22">
        <v>64.7</v>
      </c>
      <c r="L5376" s="47">
        <v>1000</v>
      </c>
      <c r="M5376" s="22">
        <v>0</v>
      </c>
      <c r="N5376" s="22">
        <v>0</v>
      </c>
    </row>
    <row r="5377" spans="1:14" hidden="1" x14ac:dyDescent="0.25">
      <c r="A5377" s="5" t="s">
        <v>8268</v>
      </c>
      <c r="B5377" s="5" t="s">
        <v>3597</v>
      </c>
      <c r="C5377" s="5" t="s">
        <v>849</v>
      </c>
      <c r="D5377" s="5" t="s">
        <v>3583</v>
      </c>
      <c r="E5377" s="5" t="s">
        <v>3584</v>
      </c>
      <c r="F5377" s="5" t="s">
        <v>853</v>
      </c>
      <c r="G5377" s="5" t="s">
        <v>3588</v>
      </c>
      <c r="H5377" s="51">
        <v>0</v>
      </c>
      <c r="I5377" s="22">
        <v>0</v>
      </c>
      <c r="J5377" s="22">
        <v>0</v>
      </c>
      <c r="K5377" s="22">
        <v>53.31</v>
      </c>
      <c r="L5377" s="47">
        <v>1000</v>
      </c>
      <c r="M5377" s="22">
        <v>0</v>
      </c>
      <c r="N5377" s="22">
        <v>0</v>
      </c>
    </row>
    <row r="5378" spans="1:14" hidden="1" x14ac:dyDescent="0.25">
      <c r="A5378" s="5" t="s">
        <v>8268</v>
      </c>
      <c r="B5378" s="5" t="s">
        <v>3592</v>
      </c>
      <c r="C5378" s="5" t="s">
        <v>849</v>
      </c>
      <c r="D5378" s="5" t="s">
        <v>3583</v>
      </c>
      <c r="E5378" s="5" t="s">
        <v>3584</v>
      </c>
      <c r="F5378" s="5" t="s">
        <v>851</v>
      </c>
      <c r="G5378" s="5" t="s">
        <v>3588</v>
      </c>
      <c r="H5378" s="51">
        <v>8200</v>
      </c>
      <c r="I5378" s="22">
        <v>501.46</v>
      </c>
      <c r="J5378" s="22">
        <v>61.15</v>
      </c>
      <c r="K5378" s="22">
        <v>61.19</v>
      </c>
      <c r="L5378" s="47">
        <v>1000</v>
      </c>
      <c r="M5378" s="22">
        <v>501.46</v>
      </c>
      <c r="N5378" s="22">
        <v>0</v>
      </c>
    </row>
    <row r="5379" spans="1:14" hidden="1" x14ac:dyDescent="0.25">
      <c r="A5379" s="5" t="s">
        <v>8269</v>
      </c>
      <c r="B5379" s="5" t="s">
        <v>3586</v>
      </c>
      <c r="C5379" s="5" t="s">
        <v>849</v>
      </c>
      <c r="D5379" s="5" t="s">
        <v>3583</v>
      </c>
      <c r="E5379" s="5" t="s">
        <v>3584</v>
      </c>
      <c r="F5379" s="5" t="s">
        <v>851</v>
      </c>
      <c r="G5379" s="5" t="s">
        <v>3588</v>
      </c>
      <c r="H5379" s="51">
        <v>210000</v>
      </c>
      <c r="I5379" s="22">
        <v>14013.98</v>
      </c>
      <c r="J5379" s="22">
        <v>66.73</v>
      </c>
      <c r="K5379" s="22">
        <v>60.28</v>
      </c>
      <c r="L5379" s="47">
        <v>1000</v>
      </c>
      <c r="M5379" s="22">
        <v>14013.98</v>
      </c>
      <c r="N5379" s="22">
        <v>0</v>
      </c>
    </row>
    <row r="5380" spans="1:14" hidden="1" x14ac:dyDescent="0.25">
      <c r="A5380" s="5" t="s">
        <v>8269</v>
      </c>
      <c r="B5380" s="5" t="s">
        <v>3592</v>
      </c>
      <c r="C5380" s="5" t="s">
        <v>849</v>
      </c>
      <c r="D5380" s="5" t="s">
        <v>3583</v>
      </c>
      <c r="E5380" s="5" t="s">
        <v>3584</v>
      </c>
      <c r="F5380" s="5" t="s">
        <v>851</v>
      </c>
      <c r="G5380" s="5" t="s">
        <v>3588</v>
      </c>
      <c r="H5380" s="51">
        <v>44600</v>
      </c>
      <c r="I5380" s="22">
        <v>2705.66</v>
      </c>
      <c r="J5380" s="22">
        <v>60.67</v>
      </c>
      <c r="K5380" s="22">
        <v>61.16</v>
      </c>
      <c r="L5380" s="47">
        <v>1000</v>
      </c>
      <c r="M5380" s="22">
        <v>2705.66</v>
      </c>
      <c r="N5380" s="22">
        <v>0</v>
      </c>
    </row>
    <row r="5381" spans="1:14" hidden="1" x14ac:dyDescent="0.25">
      <c r="A5381" s="5" t="s">
        <v>8270</v>
      </c>
      <c r="B5381" s="5" t="s">
        <v>3592</v>
      </c>
      <c r="C5381" s="5" t="s">
        <v>849</v>
      </c>
      <c r="D5381" s="5" t="s">
        <v>3583</v>
      </c>
      <c r="E5381" s="5" t="s">
        <v>3584</v>
      </c>
      <c r="F5381" s="5" t="s">
        <v>853</v>
      </c>
      <c r="G5381" s="5" t="s">
        <v>3603</v>
      </c>
      <c r="H5381" s="51">
        <v>0</v>
      </c>
      <c r="I5381" s="22">
        <v>0</v>
      </c>
      <c r="J5381" s="22">
        <v>0</v>
      </c>
      <c r="K5381" s="22">
        <v>21277.37</v>
      </c>
      <c r="L5381" s="47">
        <v>1000</v>
      </c>
      <c r="M5381" s="22">
        <v>0</v>
      </c>
      <c r="N5381" s="22">
        <v>0</v>
      </c>
    </row>
    <row r="5382" spans="1:14" hidden="1" x14ac:dyDescent="0.25">
      <c r="A5382" s="5" t="s">
        <v>8271</v>
      </c>
      <c r="B5382" s="5" t="s">
        <v>3592</v>
      </c>
      <c r="C5382" s="5" t="s">
        <v>849</v>
      </c>
      <c r="D5382" s="5" t="s">
        <v>3583</v>
      </c>
      <c r="E5382" s="5" t="s">
        <v>3584</v>
      </c>
      <c r="F5382" s="5" t="s">
        <v>853</v>
      </c>
      <c r="G5382" s="5" t="s">
        <v>3603</v>
      </c>
      <c r="H5382" s="51">
        <v>0</v>
      </c>
      <c r="I5382" s="22">
        <v>0</v>
      </c>
      <c r="J5382" s="22">
        <v>0</v>
      </c>
      <c r="K5382" s="22">
        <v>1283.0999999999999</v>
      </c>
      <c r="L5382" s="47">
        <v>1000</v>
      </c>
      <c r="M5382" s="22">
        <v>0</v>
      </c>
      <c r="N5382" s="22">
        <v>0</v>
      </c>
    </row>
    <row r="5383" spans="1:14" hidden="1" x14ac:dyDescent="0.25">
      <c r="A5383" s="5" t="s">
        <v>8272</v>
      </c>
      <c r="B5383" s="5" t="s">
        <v>3592</v>
      </c>
      <c r="C5383" s="5" t="s">
        <v>849</v>
      </c>
      <c r="D5383" s="5" t="s">
        <v>3583</v>
      </c>
      <c r="E5383" s="5" t="s">
        <v>3584</v>
      </c>
      <c r="F5383" s="5" t="s">
        <v>853</v>
      </c>
      <c r="G5383" s="5" t="s">
        <v>3588</v>
      </c>
      <c r="H5383" s="51">
        <v>0</v>
      </c>
      <c r="I5383" s="22">
        <v>0</v>
      </c>
      <c r="J5383" s="22">
        <v>61.37</v>
      </c>
      <c r="K5383" s="22">
        <v>63.67</v>
      </c>
      <c r="L5383" s="47">
        <v>1000</v>
      </c>
      <c r="M5383" s="22">
        <v>0</v>
      </c>
      <c r="N5383" s="22">
        <v>0</v>
      </c>
    </row>
    <row r="5384" spans="1:14" hidden="1" x14ac:dyDescent="0.25">
      <c r="A5384" s="5" t="s">
        <v>8273</v>
      </c>
      <c r="B5384" s="5" t="s">
        <v>3592</v>
      </c>
      <c r="C5384" s="5" t="s">
        <v>849</v>
      </c>
      <c r="D5384" s="5" t="s">
        <v>3583</v>
      </c>
      <c r="E5384" s="5" t="s">
        <v>3584</v>
      </c>
      <c r="F5384" s="5" t="s">
        <v>851</v>
      </c>
      <c r="G5384" s="5" t="s">
        <v>3588</v>
      </c>
      <c r="H5384" s="51">
        <v>88999</v>
      </c>
      <c r="I5384" s="22">
        <v>5413.62</v>
      </c>
      <c r="J5384" s="22">
        <v>60.83</v>
      </c>
      <c r="K5384" s="22">
        <v>60.84</v>
      </c>
      <c r="L5384" s="47">
        <v>1000</v>
      </c>
      <c r="M5384" s="22">
        <v>5413.62</v>
      </c>
      <c r="N5384" s="22">
        <v>0</v>
      </c>
    </row>
    <row r="5385" spans="1:14" hidden="1" x14ac:dyDescent="0.25">
      <c r="A5385" s="5" t="s">
        <v>8274</v>
      </c>
      <c r="B5385" s="5" t="s">
        <v>3592</v>
      </c>
      <c r="C5385" s="5" t="s">
        <v>849</v>
      </c>
      <c r="D5385" s="5" t="s">
        <v>3583</v>
      </c>
      <c r="E5385" s="5" t="s">
        <v>3584</v>
      </c>
      <c r="F5385" s="5" t="s">
        <v>851</v>
      </c>
      <c r="G5385" s="5" t="s">
        <v>3588</v>
      </c>
      <c r="H5385" s="51">
        <v>17200</v>
      </c>
      <c r="I5385" s="22">
        <v>1046.79</v>
      </c>
      <c r="J5385" s="22">
        <v>60.86</v>
      </c>
      <c r="K5385" s="22">
        <v>61.19</v>
      </c>
      <c r="L5385" s="47">
        <v>1000</v>
      </c>
      <c r="M5385" s="22">
        <v>1046.79</v>
      </c>
      <c r="N5385" s="22">
        <v>0</v>
      </c>
    </row>
    <row r="5386" spans="1:14" hidden="1" x14ac:dyDescent="0.25">
      <c r="A5386" s="5" t="s">
        <v>8275</v>
      </c>
      <c r="B5386" s="5" t="s">
        <v>3592</v>
      </c>
      <c r="C5386" s="5" t="s">
        <v>849</v>
      </c>
      <c r="D5386" s="5" t="s">
        <v>3583</v>
      </c>
      <c r="E5386" s="5" t="s">
        <v>3584</v>
      </c>
      <c r="F5386" s="5" t="s">
        <v>851</v>
      </c>
      <c r="G5386" s="5" t="s">
        <v>3588</v>
      </c>
      <c r="H5386" s="51">
        <v>14600</v>
      </c>
      <c r="I5386" s="22">
        <v>888.5</v>
      </c>
      <c r="J5386" s="22">
        <v>60.86</v>
      </c>
      <c r="K5386" s="22">
        <v>61.21</v>
      </c>
      <c r="L5386" s="47">
        <v>1000</v>
      </c>
      <c r="M5386" s="22">
        <v>888.5</v>
      </c>
      <c r="N5386" s="22">
        <v>0</v>
      </c>
    </row>
    <row r="5387" spans="1:14" hidden="1" x14ac:dyDescent="0.25">
      <c r="A5387" s="5" t="s">
        <v>8276</v>
      </c>
      <c r="B5387" s="5" t="s">
        <v>3592</v>
      </c>
      <c r="C5387" s="5" t="s">
        <v>849</v>
      </c>
      <c r="D5387" s="5" t="s">
        <v>3583</v>
      </c>
      <c r="E5387" s="5" t="s">
        <v>3584</v>
      </c>
      <c r="F5387" s="5" t="s">
        <v>851</v>
      </c>
      <c r="G5387" s="5" t="s">
        <v>3588</v>
      </c>
      <c r="H5387" s="51">
        <v>25638</v>
      </c>
      <c r="I5387" s="22">
        <v>1577.1</v>
      </c>
      <c r="J5387" s="22">
        <v>61.51</v>
      </c>
      <c r="K5387" s="22">
        <v>61.82</v>
      </c>
      <c r="L5387" s="47">
        <v>1000</v>
      </c>
      <c r="M5387" s="22">
        <v>1577.1</v>
      </c>
      <c r="N5387" s="22">
        <v>0</v>
      </c>
    </row>
    <row r="5388" spans="1:14" hidden="1" x14ac:dyDescent="0.25">
      <c r="A5388" s="5" t="s">
        <v>8277</v>
      </c>
      <c r="B5388" s="5" t="s">
        <v>3592</v>
      </c>
      <c r="C5388" s="5" t="s">
        <v>849</v>
      </c>
      <c r="D5388" s="5" t="s">
        <v>3583</v>
      </c>
      <c r="E5388" s="5" t="s">
        <v>3584</v>
      </c>
      <c r="F5388" s="5" t="s">
        <v>853</v>
      </c>
      <c r="G5388" s="5" t="s">
        <v>3588</v>
      </c>
      <c r="H5388" s="51">
        <v>0</v>
      </c>
      <c r="I5388" s="22">
        <v>0</v>
      </c>
      <c r="J5388" s="22">
        <v>60.54</v>
      </c>
      <c r="K5388" s="22">
        <v>62.94</v>
      </c>
      <c r="L5388" s="47">
        <v>1000</v>
      </c>
      <c r="M5388" s="22">
        <v>0</v>
      </c>
      <c r="N5388" s="22">
        <v>0</v>
      </c>
    </row>
    <row r="5389" spans="1:14" hidden="1" x14ac:dyDescent="0.25">
      <c r="A5389" s="5" t="s">
        <v>8278</v>
      </c>
      <c r="B5389" s="5" t="s">
        <v>3592</v>
      </c>
      <c r="C5389" s="5" t="s">
        <v>849</v>
      </c>
      <c r="D5389" s="5" t="s">
        <v>3583</v>
      </c>
      <c r="E5389" s="5" t="s">
        <v>3584</v>
      </c>
      <c r="F5389" s="5" t="s">
        <v>851</v>
      </c>
      <c r="G5389" s="5" t="s">
        <v>3588</v>
      </c>
      <c r="H5389" s="51">
        <v>12000</v>
      </c>
      <c r="I5389" s="22">
        <v>738.17</v>
      </c>
      <c r="J5389" s="22">
        <v>61.51</v>
      </c>
      <c r="K5389" s="22">
        <v>61.81</v>
      </c>
      <c r="L5389" s="47">
        <v>1000</v>
      </c>
      <c r="M5389" s="22">
        <v>738.17</v>
      </c>
      <c r="N5389" s="22">
        <v>0</v>
      </c>
    </row>
    <row r="5390" spans="1:14" hidden="1" x14ac:dyDescent="0.25">
      <c r="A5390" s="5" t="s">
        <v>8279</v>
      </c>
      <c r="B5390" s="5" t="s">
        <v>3592</v>
      </c>
      <c r="C5390" s="5" t="s">
        <v>849</v>
      </c>
      <c r="D5390" s="5" t="s">
        <v>3583</v>
      </c>
      <c r="E5390" s="5" t="s">
        <v>3584</v>
      </c>
      <c r="F5390" s="5" t="s">
        <v>851</v>
      </c>
      <c r="G5390" s="5" t="s">
        <v>3588</v>
      </c>
      <c r="H5390" s="51">
        <v>25850</v>
      </c>
      <c r="I5390" s="22">
        <v>1587.75</v>
      </c>
      <c r="J5390" s="22">
        <v>61.42</v>
      </c>
      <c r="K5390" s="22">
        <v>61.84</v>
      </c>
      <c r="L5390" s="47">
        <v>1000</v>
      </c>
      <c r="M5390" s="22">
        <v>1587.75</v>
      </c>
      <c r="N5390" s="22">
        <v>0</v>
      </c>
    </row>
    <row r="5391" spans="1:14" hidden="1" x14ac:dyDescent="0.25">
      <c r="A5391" s="5" t="s">
        <v>8280</v>
      </c>
      <c r="B5391" s="5" t="s">
        <v>3592</v>
      </c>
      <c r="C5391" s="5" t="s">
        <v>849</v>
      </c>
      <c r="D5391" s="5" t="s">
        <v>3583</v>
      </c>
      <c r="E5391" s="5" t="s">
        <v>3584</v>
      </c>
      <c r="F5391" s="5" t="s">
        <v>851</v>
      </c>
      <c r="G5391" s="5" t="s">
        <v>3588</v>
      </c>
      <c r="H5391" s="51">
        <v>21800</v>
      </c>
      <c r="I5391" s="22">
        <v>1326.67</v>
      </c>
      <c r="J5391" s="22">
        <v>60.86</v>
      </c>
      <c r="K5391" s="22">
        <v>61.27</v>
      </c>
      <c r="L5391" s="47">
        <v>1000</v>
      </c>
      <c r="M5391" s="22">
        <v>1326.67</v>
      </c>
      <c r="N5391" s="22">
        <v>0</v>
      </c>
    </row>
    <row r="5392" spans="1:14" hidden="1" x14ac:dyDescent="0.25">
      <c r="A5392" s="5" t="s">
        <v>8281</v>
      </c>
      <c r="B5392" s="5" t="s">
        <v>3586</v>
      </c>
      <c r="C5392" s="5" t="s">
        <v>849</v>
      </c>
      <c r="D5392" s="5" t="s">
        <v>3583</v>
      </c>
      <c r="E5392" s="5" t="s">
        <v>3584</v>
      </c>
      <c r="F5392" s="5" t="s">
        <v>853</v>
      </c>
      <c r="G5392" s="5" t="s">
        <v>3588</v>
      </c>
      <c r="H5392" s="51">
        <v>0</v>
      </c>
      <c r="I5392" s="22">
        <v>0</v>
      </c>
      <c r="J5392" s="22">
        <v>0</v>
      </c>
      <c r="K5392" s="22">
        <v>83.02</v>
      </c>
      <c r="L5392" s="47">
        <v>1000</v>
      </c>
      <c r="M5392" s="22">
        <v>0</v>
      </c>
      <c r="N5392" s="22">
        <v>0</v>
      </c>
    </row>
    <row r="5393" spans="1:14" hidden="1" x14ac:dyDescent="0.25">
      <c r="A5393" s="5" t="s">
        <v>8282</v>
      </c>
      <c r="B5393" s="5" t="s">
        <v>3586</v>
      </c>
      <c r="C5393" s="5" t="s">
        <v>849</v>
      </c>
      <c r="D5393" s="5" t="s">
        <v>3583</v>
      </c>
      <c r="E5393" s="5" t="s">
        <v>3584</v>
      </c>
      <c r="F5393" s="5" t="s">
        <v>853</v>
      </c>
      <c r="G5393" s="5" t="s">
        <v>3588</v>
      </c>
      <c r="H5393" s="51">
        <v>0</v>
      </c>
      <c r="I5393" s="22">
        <v>0</v>
      </c>
      <c r="J5393" s="22">
        <v>0</v>
      </c>
      <c r="K5393" s="22">
        <v>83.02</v>
      </c>
      <c r="L5393" s="47">
        <v>1000</v>
      </c>
      <c r="M5393" s="22">
        <v>0</v>
      </c>
      <c r="N5393" s="22">
        <v>0</v>
      </c>
    </row>
    <row r="5394" spans="1:14" hidden="1" x14ac:dyDescent="0.25">
      <c r="A5394" s="5" t="s">
        <v>8283</v>
      </c>
      <c r="B5394" s="5" t="s">
        <v>3586</v>
      </c>
      <c r="C5394" s="5" t="s">
        <v>849</v>
      </c>
      <c r="D5394" s="5" t="s">
        <v>3583</v>
      </c>
      <c r="E5394" s="5" t="s">
        <v>3584</v>
      </c>
      <c r="F5394" s="5" t="s">
        <v>853</v>
      </c>
      <c r="G5394" s="5" t="s">
        <v>3588</v>
      </c>
      <c r="H5394" s="51">
        <v>0</v>
      </c>
      <c r="I5394" s="22">
        <v>0</v>
      </c>
      <c r="J5394" s="22">
        <v>0</v>
      </c>
      <c r="K5394" s="22">
        <v>113.39</v>
      </c>
      <c r="L5394" s="47">
        <v>1000</v>
      </c>
      <c r="M5394" s="22">
        <v>0</v>
      </c>
      <c r="N5394" s="22">
        <v>0</v>
      </c>
    </row>
    <row r="5395" spans="1:14" hidden="1" x14ac:dyDescent="0.25">
      <c r="A5395" s="5" t="s">
        <v>8284</v>
      </c>
      <c r="B5395" s="5" t="s">
        <v>3586</v>
      </c>
      <c r="C5395" s="5" t="s">
        <v>849</v>
      </c>
      <c r="D5395" s="5" t="s">
        <v>3583</v>
      </c>
      <c r="E5395" s="5" t="s">
        <v>3584</v>
      </c>
      <c r="F5395" s="5" t="s">
        <v>853</v>
      </c>
      <c r="G5395" s="5" t="s">
        <v>3588</v>
      </c>
      <c r="H5395" s="51">
        <v>0</v>
      </c>
      <c r="I5395" s="22">
        <v>0</v>
      </c>
      <c r="J5395" s="22">
        <v>0</v>
      </c>
      <c r="K5395" s="22">
        <v>83.02</v>
      </c>
      <c r="L5395" s="47">
        <v>1000</v>
      </c>
      <c r="M5395" s="22">
        <v>0</v>
      </c>
      <c r="N5395" s="22">
        <v>0</v>
      </c>
    </row>
    <row r="5396" spans="1:14" hidden="1" x14ac:dyDescent="0.25">
      <c r="A5396" s="5" t="s">
        <v>8285</v>
      </c>
      <c r="B5396" s="5" t="s">
        <v>3586</v>
      </c>
      <c r="C5396" s="5" t="s">
        <v>849</v>
      </c>
      <c r="D5396" s="5" t="s">
        <v>3583</v>
      </c>
      <c r="E5396" s="5" t="s">
        <v>3584</v>
      </c>
      <c r="F5396" s="5" t="s">
        <v>853</v>
      </c>
      <c r="G5396" s="5" t="s">
        <v>3603</v>
      </c>
      <c r="H5396" s="51">
        <v>0</v>
      </c>
      <c r="I5396" s="22">
        <v>0</v>
      </c>
      <c r="J5396" s="22">
        <v>0</v>
      </c>
      <c r="K5396" s="22">
        <v>1800.36</v>
      </c>
      <c r="L5396" s="47">
        <v>1000</v>
      </c>
      <c r="M5396" s="22">
        <v>0</v>
      </c>
      <c r="N5396" s="22">
        <v>0</v>
      </c>
    </row>
    <row r="5397" spans="1:14" hidden="1" x14ac:dyDescent="0.25">
      <c r="A5397" s="5" t="s">
        <v>8286</v>
      </c>
      <c r="B5397" s="5" t="s">
        <v>3586</v>
      </c>
      <c r="C5397" s="5" t="s">
        <v>849</v>
      </c>
      <c r="D5397" s="5" t="s">
        <v>3583</v>
      </c>
      <c r="E5397" s="5" t="s">
        <v>3584</v>
      </c>
      <c r="F5397" s="5" t="s">
        <v>853</v>
      </c>
      <c r="G5397" s="5" t="s">
        <v>3603</v>
      </c>
      <c r="H5397" s="51">
        <v>0</v>
      </c>
      <c r="I5397" s="22">
        <v>0</v>
      </c>
      <c r="J5397" s="22">
        <v>0</v>
      </c>
      <c r="K5397" s="22">
        <v>1313.97</v>
      </c>
      <c r="L5397" s="47">
        <v>1000</v>
      </c>
      <c r="M5397" s="22">
        <v>0</v>
      </c>
      <c r="N5397" s="22">
        <v>0</v>
      </c>
    </row>
    <row r="5398" spans="1:14" hidden="1" x14ac:dyDescent="0.25">
      <c r="A5398" s="5" t="s">
        <v>8287</v>
      </c>
      <c r="B5398" s="5" t="s">
        <v>3586</v>
      </c>
      <c r="C5398" s="5" t="s">
        <v>849</v>
      </c>
      <c r="D5398" s="5" t="s">
        <v>3583</v>
      </c>
      <c r="E5398" s="5" t="s">
        <v>3584</v>
      </c>
      <c r="F5398" s="5" t="s">
        <v>853</v>
      </c>
      <c r="G5398" s="5" t="s">
        <v>3603</v>
      </c>
      <c r="H5398" s="51">
        <v>0</v>
      </c>
      <c r="I5398" s="22">
        <v>0</v>
      </c>
      <c r="J5398" s="22">
        <v>0</v>
      </c>
      <c r="K5398" s="22">
        <v>1063.24</v>
      </c>
      <c r="L5398" s="47">
        <v>1000</v>
      </c>
      <c r="M5398" s="22">
        <v>0</v>
      </c>
      <c r="N5398" s="22">
        <v>0</v>
      </c>
    </row>
    <row r="5399" spans="1:14" hidden="1" x14ac:dyDescent="0.25">
      <c r="A5399" s="5" t="s">
        <v>8288</v>
      </c>
      <c r="B5399" s="5" t="s">
        <v>3586</v>
      </c>
      <c r="C5399" s="5" t="s">
        <v>849</v>
      </c>
      <c r="D5399" s="5" t="s">
        <v>3583</v>
      </c>
      <c r="E5399" s="5" t="s">
        <v>3584</v>
      </c>
      <c r="F5399" s="5" t="s">
        <v>853</v>
      </c>
      <c r="G5399" s="5" t="s">
        <v>3603</v>
      </c>
      <c r="H5399" s="51">
        <v>0</v>
      </c>
      <c r="I5399" s="22">
        <v>0</v>
      </c>
      <c r="J5399" s="22">
        <v>0</v>
      </c>
      <c r="K5399" s="22">
        <v>1761.22</v>
      </c>
      <c r="L5399" s="47">
        <v>1000</v>
      </c>
      <c r="M5399" s="22">
        <v>0</v>
      </c>
      <c r="N5399" s="22">
        <v>0</v>
      </c>
    </row>
    <row r="5400" spans="1:14" x14ac:dyDescent="0.25">
      <c r="A5400" s="5" t="s">
        <v>8289</v>
      </c>
      <c r="B5400" s="5" t="s">
        <v>3590</v>
      </c>
      <c r="C5400" s="5" t="s">
        <v>849</v>
      </c>
      <c r="D5400" s="5" t="s">
        <v>3583</v>
      </c>
      <c r="E5400" s="5" t="s">
        <v>3584</v>
      </c>
      <c r="F5400" s="5" t="s">
        <v>853</v>
      </c>
      <c r="G5400" s="5" t="s">
        <v>3603</v>
      </c>
      <c r="H5400" s="51">
        <v>0</v>
      </c>
      <c r="I5400" s="22">
        <v>0</v>
      </c>
      <c r="J5400" s="22">
        <v>0</v>
      </c>
      <c r="K5400" s="22">
        <v>1089.3499999999999</v>
      </c>
      <c r="L5400" s="47">
        <v>1000</v>
      </c>
      <c r="M5400" s="22">
        <v>0</v>
      </c>
      <c r="N5400" s="22">
        <v>0</v>
      </c>
    </row>
    <row r="5401" spans="1:14" x14ac:dyDescent="0.25">
      <c r="A5401" s="5" t="s">
        <v>8290</v>
      </c>
      <c r="B5401" s="5" t="s">
        <v>3590</v>
      </c>
      <c r="C5401" s="5" t="s">
        <v>849</v>
      </c>
      <c r="D5401" s="5" t="s">
        <v>3583</v>
      </c>
      <c r="E5401" s="5" t="s">
        <v>3584</v>
      </c>
      <c r="F5401" s="5" t="s">
        <v>851</v>
      </c>
      <c r="G5401" s="5" t="s">
        <v>3585</v>
      </c>
      <c r="H5401" s="51">
        <v>0</v>
      </c>
      <c r="I5401" s="22">
        <v>0</v>
      </c>
      <c r="J5401" s="22">
        <v>23152.33</v>
      </c>
      <c r="K5401" s="22">
        <v>23707.99</v>
      </c>
      <c r="L5401" s="47">
        <v>1000</v>
      </c>
      <c r="M5401" s="22">
        <v>0</v>
      </c>
      <c r="N5401" s="22">
        <v>0</v>
      </c>
    </row>
    <row r="5402" spans="1:14" x14ac:dyDescent="0.25">
      <c r="A5402" s="5" t="s">
        <v>8291</v>
      </c>
      <c r="B5402" s="5" t="s">
        <v>3590</v>
      </c>
      <c r="C5402" s="5" t="s">
        <v>849</v>
      </c>
      <c r="D5402" s="5" t="s">
        <v>3583</v>
      </c>
      <c r="E5402" s="5" t="s">
        <v>3584</v>
      </c>
      <c r="F5402" s="5" t="s">
        <v>851</v>
      </c>
      <c r="G5402" s="5" t="s">
        <v>3585</v>
      </c>
      <c r="H5402" s="51">
        <v>0</v>
      </c>
      <c r="I5402" s="22">
        <v>0</v>
      </c>
      <c r="J5402" s="22">
        <v>43985.68</v>
      </c>
      <c r="K5402" s="22">
        <v>43985.68</v>
      </c>
      <c r="L5402" s="47">
        <v>1000</v>
      </c>
      <c r="M5402" s="22">
        <v>0</v>
      </c>
      <c r="N5402" s="22">
        <v>0</v>
      </c>
    </row>
    <row r="5403" spans="1:14" x14ac:dyDescent="0.25">
      <c r="A5403" s="5" t="s">
        <v>8292</v>
      </c>
      <c r="B5403" s="5" t="s">
        <v>3590</v>
      </c>
      <c r="C5403" s="5" t="s">
        <v>849</v>
      </c>
      <c r="D5403" s="5" t="s">
        <v>3583</v>
      </c>
      <c r="E5403" s="5" t="s">
        <v>3584</v>
      </c>
      <c r="F5403" s="5" t="s">
        <v>851</v>
      </c>
      <c r="G5403" s="5" t="s">
        <v>3585</v>
      </c>
      <c r="H5403" s="51">
        <v>0</v>
      </c>
      <c r="I5403" s="22">
        <v>0</v>
      </c>
      <c r="J5403" s="22">
        <v>53781.760000000002</v>
      </c>
      <c r="K5403" s="22">
        <v>55072.52</v>
      </c>
      <c r="L5403" s="47">
        <v>1000</v>
      </c>
      <c r="M5403" s="22">
        <v>0</v>
      </c>
      <c r="N5403" s="22">
        <v>0</v>
      </c>
    </row>
    <row r="5404" spans="1:14" x14ac:dyDescent="0.25">
      <c r="A5404" s="5" t="s">
        <v>8293</v>
      </c>
      <c r="B5404" s="5" t="s">
        <v>3590</v>
      </c>
      <c r="C5404" s="5" t="s">
        <v>849</v>
      </c>
      <c r="D5404" s="5" t="s">
        <v>3583</v>
      </c>
      <c r="E5404" s="5" t="s">
        <v>3584</v>
      </c>
      <c r="F5404" s="5" t="s">
        <v>851</v>
      </c>
      <c r="G5404" s="5" t="s">
        <v>3585</v>
      </c>
      <c r="H5404" s="51">
        <v>498.125</v>
      </c>
      <c r="I5404" s="22">
        <v>10488.01</v>
      </c>
      <c r="J5404" s="22">
        <v>21054.98</v>
      </c>
      <c r="K5404" s="22">
        <v>23067.3</v>
      </c>
      <c r="L5404" s="47">
        <v>1000</v>
      </c>
      <c r="M5404" s="22">
        <v>10488.01</v>
      </c>
      <c r="N5404" s="22">
        <v>0</v>
      </c>
    </row>
    <row r="5405" spans="1:14" x14ac:dyDescent="0.25">
      <c r="A5405" s="5" t="s">
        <v>8294</v>
      </c>
      <c r="B5405" s="5" t="s">
        <v>3590</v>
      </c>
      <c r="C5405" s="5" t="s">
        <v>849</v>
      </c>
      <c r="D5405" s="5" t="s">
        <v>3583</v>
      </c>
      <c r="E5405" s="5" t="s">
        <v>3584</v>
      </c>
      <c r="F5405" s="5" t="s">
        <v>853</v>
      </c>
      <c r="G5405" s="5" t="s">
        <v>3603</v>
      </c>
      <c r="H5405" s="51">
        <v>0</v>
      </c>
      <c r="I5405" s="22">
        <v>0</v>
      </c>
      <c r="J5405" s="22">
        <v>0</v>
      </c>
      <c r="K5405" s="22">
        <v>1016.1</v>
      </c>
      <c r="L5405" s="47">
        <v>1000</v>
      </c>
      <c r="M5405" s="22">
        <v>0</v>
      </c>
      <c r="N5405" s="22">
        <v>0</v>
      </c>
    </row>
    <row r="5406" spans="1:14" x14ac:dyDescent="0.25">
      <c r="A5406" s="5" t="s">
        <v>8295</v>
      </c>
      <c r="B5406" s="5" t="s">
        <v>3590</v>
      </c>
      <c r="C5406" s="5" t="s">
        <v>849</v>
      </c>
      <c r="D5406" s="5" t="s">
        <v>3583</v>
      </c>
      <c r="E5406" s="5" t="s">
        <v>3584</v>
      </c>
      <c r="F5406" s="5" t="s">
        <v>851</v>
      </c>
      <c r="G5406" s="5" t="s">
        <v>3585</v>
      </c>
      <c r="H5406" s="51">
        <v>6629.7020000000002</v>
      </c>
      <c r="I5406" s="22">
        <v>33670.94</v>
      </c>
      <c r="J5406" s="22">
        <v>5078.8</v>
      </c>
      <c r="K5406" s="22">
        <v>4151.8</v>
      </c>
      <c r="L5406" s="47">
        <v>1000</v>
      </c>
      <c r="M5406" s="22">
        <v>33670.94</v>
      </c>
      <c r="N5406" s="22">
        <v>0</v>
      </c>
    </row>
    <row r="5407" spans="1:14" x14ac:dyDescent="0.25">
      <c r="A5407" s="5" t="s">
        <v>8296</v>
      </c>
      <c r="B5407" s="5" t="s">
        <v>3590</v>
      </c>
      <c r="C5407" s="5" t="s">
        <v>849</v>
      </c>
      <c r="D5407" s="5" t="s">
        <v>3583</v>
      </c>
      <c r="E5407" s="5" t="s">
        <v>3584</v>
      </c>
      <c r="F5407" s="5" t="s">
        <v>851</v>
      </c>
      <c r="G5407" s="5" t="s">
        <v>3585</v>
      </c>
      <c r="H5407" s="51">
        <v>567.5</v>
      </c>
      <c r="I5407" s="22">
        <v>3877.74</v>
      </c>
      <c r="J5407" s="22">
        <v>6833.02</v>
      </c>
      <c r="K5407" s="22">
        <v>6611.78</v>
      </c>
      <c r="L5407" s="47">
        <v>1000</v>
      </c>
      <c r="M5407" s="22">
        <v>3877.74</v>
      </c>
      <c r="N5407" s="22">
        <v>0</v>
      </c>
    </row>
    <row r="5408" spans="1:14" hidden="1" x14ac:dyDescent="0.25">
      <c r="A5408" s="5" t="s">
        <v>8297</v>
      </c>
      <c r="B5408" s="5" t="s">
        <v>3596</v>
      </c>
      <c r="C5408" s="5" t="s">
        <v>849</v>
      </c>
      <c r="D5408" s="5" t="s">
        <v>3583</v>
      </c>
      <c r="E5408" s="5" t="s">
        <v>3584</v>
      </c>
      <c r="F5408" s="5" t="s">
        <v>853</v>
      </c>
      <c r="G5408" s="5" t="s">
        <v>3588</v>
      </c>
      <c r="H5408" s="51">
        <v>0</v>
      </c>
      <c r="I5408" s="22">
        <v>0</v>
      </c>
      <c r="J5408" s="22">
        <v>0</v>
      </c>
      <c r="K5408" s="22">
        <v>558.75</v>
      </c>
      <c r="L5408" s="47">
        <v>1000</v>
      </c>
      <c r="M5408" s="22">
        <v>0</v>
      </c>
      <c r="N5408" s="22">
        <v>0</v>
      </c>
    </row>
    <row r="5409" spans="1:14" hidden="1" x14ac:dyDescent="0.25">
      <c r="A5409" s="5" t="s">
        <v>8298</v>
      </c>
      <c r="B5409" s="5" t="s">
        <v>3596</v>
      </c>
      <c r="C5409" s="5" t="s">
        <v>849</v>
      </c>
      <c r="D5409" s="5" t="s">
        <v>3583</v>
      </c>
      <c r="E5409" s="5" t="s">
        <v>3584</v>
      </c>
      <c r="F5409" s="5" t="s">
        <v>853</v>
      </c>
      <c r="G5409" s="5" t="s">
        <v>3588</v>
      </c>
      <c r="H5409" s="51">
        <v>0</v>
      </c>
      <c r="I5409" s="22">
        <v>0</v>
      </c>
      <c r="J5409" s="22">
        <v>0</v>
      </c>
      <c r="K5409" s="22">
        <v>558.75</v>
      </c>
      <c r="L5409" s="47">
        <v>1000</v>
      </c>
      <c r="M5409" s="22">
        <v>0</v>
      </c>
      <c r="N5409" s="22">
        <v>0</v>
      </c>
    </row>
    <row r="5410" spans="1:14" hidden="1" x14ac:dyDescent="0.25">
      <c r="A5410" s="5" t="s">
        <v>8299</v>
      </c>
      <c r="B5410" s="5" t="s">
        <v>3596</v>
      </c>
      <c r="C5410" s="5" t="s">
        <v>849</v>
      </c>
      <c r="D5410" s="5" t="s">
        <v>3583</v>
      </c>
      <c r="E5410" s="5" t="s">
        <v>3584</v>
      </c>
      <c r="F5410" s="5" t="s">
        <v>853</v>
      </c>
      <c r="G5410" s="5" t="s">
        <v>3588</v>
      </c>
      <c r="H5410" s="51">
        <v>0</v>
      </c>
      <c r="I5410" s="22">
        <v>0</v>
      </c>
      <c r="J5410" s="22">
        <v>0</v>
      </c>
      <c r="K5410" s="22">
        <v>558.75</v>
      </c>
      <c r="L5410" s="47">
        <v>1000</v>
      </c>
      <c r="M5410" s="22">
        <v>0</v>
      </c>
      <c r="N5410" s="22">
        <v>0</v>
      </c>
    </row>
    <row r="5411" spans="1:14" hidden="1" x14ac:dyDescent="0.25">
      <c r="A5411" s="5" t="s">
        <v>8300</v>
      </c>
      <c r="B5411" s="5" t="s">
        <v>3586</v>
      </c>
      <c r="C5411" s="5" t="s">
        <v>849</v>
      </c>
      <c r="D5411" s="5" t="s">
        <v>3583</v>
      </c>
      <c r="E5411" s="5" t="s">
        <v>3584</v>
      </c>
      <c r="F5411" s="5" t="s">
        <v>853</v>
      </c>
      <c r="G5411" s="5" t="s">
        <v>3603</v>
      </c>
      <c r="H5411" s="51">
        <v>0</v>
      </c>
      <c r="I5411" s="22">
        <v>0</v>
      </c>
      <c r="J5411" s="22">
        <v>0</v>
      </c>
      <c r="K5411" s="22">
        <v>728.17</v>
      </c>
      <c r="L5411" s="47">
        <v>1000</v>
      </c>
      <c r="M5411" s="22">
        <v>0</v>
      </c>
      <c r="N5411" s="22">
        <v>0</v>
      </c>
    </row>
    <row r="5412" spans="1:14" hidden="1" x14ac:dyDescent="0.25">
      <c r="A5412" s="5" t="s">
        <v>8301</v>
      </c>
      <c r="B5412" s="5" t="s">
        <v>3586</v>
      </c>
      <c r="C5412" s="5" t="s">
        <v>849</v>
      </c>
      <c r="D5412" s="5" t="s">
        <v>3583</v>
      </c>
      <c r="E5412" s="5" t="s">
        <v>3584</v>
      </c>
      <c r="F5412" s="5" t="s">
        <v>853</v>
      </c>
      <c r="G5412" s="5" t="s">
        <v>3588</v>
      </c>
      <c r="H5412" s="51">
        <v>0</v>
      </c>
      <c r="I5412" s="22">
        <v>0</v>
      </c>
      <c r="J5412" s="22">
        <v>0</v>
      </c>
      <c r="K5412" s="22">
        <v>83.02</v>
      </c>
      <c r="L5412" s="47">
        <v>1000</v>
      </c>
      <c r="M5412" s="22">
        <v>0</v>
      </c>
      <c r="N5412" s="22">
        <v>0</v>
      </c>
    </row>
    <row r="5413" spans="1:14" hidden="1" x14ac:dyDescent="0.25">
      <c r="A5413" s="5" t="s">
        <v>8302</v>
      </c>
      <c r="B5413" s="5" t="s">
        <v>3586</v>
      </c>
      <c r="C5413" s="5" t="s">
        <v>849</v>
      </c>
      <c r="D5413" s="5" t="s">
        <v>3583</v>
      </c>
      <c r="E5413" s="5" t="s">
        <v>3584</v>
      </c>
      <c r="F5413" s="5" t="s">
        <v>853</v>
      </c>
      <c r="G5413" s="5" t="s">
        <v>3588</v>
      </c>
      <c r="H5413" s="51">
        <v>0</v>
      </c>
      <c r="I5413" s="22">
        <v>0</v>
      </c>
      <c r="J5413" s="22">
        <v>0</v>
      </c>
      <c r="K5413" s="22">
        <v>113.39</v>
      </c>
      <c r="L5413" s="47">
        <v>1000</v>
      </c>
      <c r="M5413" s="22">
        <v>0</v>
      </c>
      <c r="N5413" s="22">
        <v>0</v>
      </c>
    </row>
    <row r="5414" spans="1:14" hidden="1" x14ac:dyDescent="0.25">
      <c r="A5414" s="5" t="s">
        <v>8303</v>
      </c>
      <c r="B5414" s="5" t="s">
        <v>3586</v>
      </c>
      <c r="C5414" s="5" t="s">
        <v>849</v>
      </c>
      <c r="D5414" s="5" t="s">
        <v>3583</v>
      </c>
      <c r="E5414" s="5" t="s">
        <v>3584</v>
      </c>
      <c r="F5414" s="5" t="s">
        <v>853</v>
      </c>
      <c r="G5414" s="5" t="s">
        <v>3588</v>
      </c>
      <c r="H5414" s="51">
        <v>0</v>
      </c>
      <c r="I5414" s="22">
        <v>0</v>
      </c>
      <c r="J5414" s="22">
        <v>0</v>
      </c>
      <c r="K5414" s="22">
        <v>83.02</v>
      </c>
      <c r="L5414" s="47">
        <v>1000</v>
      </c>
      <c r="M5414" s="22">
        <v>0</v>
      </c>
      <c r="N5414" s="22">
        <v>0</v>
      </c>
    </row>
    <row r="5415" spans="1:14" hidden="1" x14ac:dyDescent="0.25">
      <c r="A5415" s="5" t="s">
        <v>8304</v>
      </c>
      <c r="B5415" s="5" t="s">
        <v>3586</v>
      </c>
      <c r="C5415" s="5" t="s">
        <v>849</v>
      </c>
      <c r="D5415" s="5" t="s">
        <v>3583</v>
      </c>
      <c r="E5415" s="5" t="s">
        <v>3584</v>
      </c>
      <c r="F5415" s="5" t="s">
        <v>853</v>
      </c>
      <c r="G5415" s="5" t="s">
        <v>3588</v>
      </c>
      <c r="H5415" s="51">
        <v>0</v>
      </c>
      <c r="I5415" s="22">
        <v>0</v>
      </c>
      <c r="J5415" s="22">
        <v>0</v>
      </c>
      <c r="K5415" s="22">
        <v>83.02</v>
      </c>
      <c r="L5415" s="47">
        <v>1000</v>
      </c>
      <c r="M5415" s="22">
        <v>0</v>
      </c>
      <c r="N5415" s="22">
        <v>0</v>
      </c>
    </row>
    <row r="5416" spans="1:14" hidden="1" x14ac:dyDescent="0.25">
      <c r="A5416" s="5" t="s">
        <v>8305</v>
      </c>
      <c r="B5416" s="5" t="s">
        <v>3586</v>
      </c>
      <c r="C5416" s="5" t="s">
        <v>849</v>
      </c>
      <c r="D5416" s="5" t="s">
        <v>3583</v>
      </c>
      <c r="E5416" s="5" t="s">
        <v>3584</v>
      </c>
      <c r="F5416" s="5" t="s">
        <v>853</v>
      </c>
      <c r="G5416" s="5" t="s">
        <v>3588</v>
      </c>
      <c r="H5416" s="51">
        <v>0</v>
      </c>
      <c r="I5416" s="22">
        <v>0</v>
      </c>
      <c r="J5416" s="22">
        <v>0</v>
      </c>
      <c r="K5416" s="22">
        <v>113.39</v>
      </c>
      <c r="L5416" s="47">
        <v>1000</v>
      </c>
      <c r="M5416" s="22">
        <v>0</v>
      </c>
      <c r="N5416" s="22">
        <v>0</v>
      </c>
    </row>
    <row r="5417" spans="1:14" hidden="1" x14ac:dyDescent="0.25">
      <c r="A5417" s="5" t="s">
        <v>8306</v>
      </c>
      <c r="B5417" s="5" t="s">
        <v>3586</v>
      </c>
      <c r="C5417" s="5" t="s">
        <v>849</v>
      </c>
      <c r="D5417" s="5" t="s">
        <v>3583</v>
      </c>
      <c r="E5417" s="5" t="s">
        <v>3584</v>
      </c>
      <c r="F5417" s="5" t="s">
        <v>853</v>
      </c>
      <c r="G5417" s="5" t="s">
        <v>3603</v>
      </c>
      <c r="H5417" s="51">
        <v>0</v>
      </c>
      <c r="I5417" s="22">
        <v>0</v>
      </c>
      <c r="J5417" s="22">
        <v>0</v>
      </c>
      <c r="K5417" s="22">
        <v>1882.87</v>
      </c>
      <c r="L5417" s="47">
        <v>1000</v>
      </c>
      <c r="M5417" s="22">
        <v>0</v>
      </c>
      <c r="N5417" s="22">
        <v>0</v>
      </c>
    </row>
    <row r="5418" spans="1:14" hidden="1" x14ac:dyDescent="0.25">
      <c r="A5418" s="5" t="s">
        <v>8307</v>
      </c>
      <c r="B5418" s="5" t="s">
        <v>3586</v>
      </c>
      <c r="C5418" s="5" t="s">
        <v>849</v>
      </c>
      <c r="D5418" s="5" t="s">
        <v>3583</v>
      </c>
      <c r="E5418" s="5" t="s">
        <v>3584</v>
      </c>
      <c r="F5418" s="5" t="s">
        <v>853</v>
      </c>
      <c r="G5418" s="5" t="s">
        <v>3603</v>
      </c>
      <c r="H5418" s="51">
        <v>0</v>
      </c>
      <c r="I5418" s="22">
        <v>0</v>
      </c>
      <c r="J5418" s="22">
        <v>0</v>
      </c>
      <c r="K5418" s="22">
        <v>1252.1400000000001</v>
      </c>
      <c r="L5418" s="47">
        <v>1000</v>
      </c>
      <c r="M5418" s="22">
        <v>0</v>
      </c>
      <c r="N5418" s="22">
        <v>0</v>
      </c>
    </row>
    <row r="5419" spans="1:14" hidden="1" x14ac:dyDescent="0.25">
      <c r="A5419" s="5" t="s">
        <v>8308</v>
      </c>
      <c r="B5419" s="5" t="s">
        <v>3586</v>
      </c>
      <c r="C5419" s="5" t="s">
        <v>849</v>
      </c>
      <c r="D5419" s="5" t="s">
        <v>3583</v>
      </c>
      <c r="E5419" s="5" t="s">
        <v>3584</v>
      </c>
      <c r="F5419" s="5" t="s">
        <v>853</v>
      </c>
      <c r="G5419" s="5" t="s">
        <v>3603</v>
      </c>
      <c r="H5419" s="51">
        <v>0</v>
      </c>
      <c r="I5419" s="22">
        <v>0</v>
      </c>
      <c r="J5419" s="22">
        <v>0</v>
      </c>
      <c r="K5419" s="22">
        <v>1615.18</v>
      </c>
      <c r="L5419" s="47">
        <v>1000</v>
      </c>
      <c r="M5419" s="22">
        <v>0</v>
      </c>
      <c r="N5419" s="22">
        <v>0</v>
      </c>
    </row>
    <row r="5420" spans="1:14" hidden="1" x14ac:dyDescent="0.25">
      <c r="A5420" s="5" t="s">
        <v>8309</v>
      </c>
      <c r="B5420" s="5" t="s">
        <v>3586</v>
      </c>
      <c r="C5420" s="5" t="s">
        <v>849</v>
      </c>
      <c r="D5420" s="5" t="s">
        <v>3583</v>
      </c>
      <c r="E5420" s="5" t="s">
        <v>3584</v>
      </c>
      <c r="F5420" s="5" t="s">
        <v>853</v>
      </c>
      <c r="G5420" s="5" t="s">
        <v>3603</v>
      </c>
      <c r="H5420" s="51">
        <v>0</v>
      </c>
      <c r="I5420" s="22">
        <v>0</v>
      </c>
      <c r="J5420" s="22">
        <v>0</v>
      </c>
      <c r="K5420" s="22">
        <v>1191.75</v>
      </c>
      <c r="L5420" s="47">
        <v>1000</v>
      </c>
      <c r="M5420" s="22">
        <v>0</v>
      </c>
      <c r="N5420" s="22">
        <v>0</v>
      </c>
    </row>
    <row r="5421" spans="1:14" hidden="1" x14ac:dyDescent="0.25">
      <c r="A5421" s="5" t="s">
        <v>8310</v>
      </c>
      <c r="B5421" s="5" t="s">
        <v>3586</v>
      </c>
      <c r="C5421" s="5" t="s">
        <v>849</v>
      </c>
      <c r="D5421" s="5" t="s">
        <v>3583</v>
      </c>
      <c r="E5421" s="5" t="s">
        <v>3584</v>
      </c>
      <c r="F5421" s="5" t="s">
        <v>853</v>
      </c>
      <c r="G5421" s="5" t="s">
        <v>3603</v>
      </c>
      <c r="H5421" s="51">
        <v>0</v>
      </c>
      <c r="I5421" s="22">
        <v>0</v>
      </c>
      <c r="J5421" s="22">
        <v>0</v>
      </c>
      <c r="K5421" s="22">
        <v>816.89</v>
      </c>
      <c r="L5421" s="47">
        <v>1000</v>
      </c>
      <c r="M5421" s="22">
        <v>0</v>
      </c>
      <c r="N5421" s="22">
        <v>0</v>
      </c>
    </row>
    <row r="5422" spans="1:14" hidden="1" x14ac:dyDescent="0.25">
      <c r="A5422" s="5" t="s">
        <v>8311</v>
      </c>
      <c r="B5422" s="5" t="s">
        <v>3586</v>
      </c>
      <c r="C5422" s="5" t="s">
        <v>849</v>
      </c>
      <c r="D5422" s="5" t="s">
        <v>3583</v>
      </c>
      <c r="E5422" s="5" t="s">
        <v>3584</v>
      </c>
      <c r="F5422" s="5" t="s">
        <v>853</v>
      </c>
      <c r="G5422" s="5" t="s">
        <v>3603</v>
      </c>
      <c r="H5422" s="51">
        <v>0</v>
      </c>
      <c r="I5422" s="22">
        <v>0</v>
      </c>
      <c r="J5422" s="22">
        <v>0</v>
      </c>
      <c r="K5422" s="22">
        <v>1436.17</v>
      </c>
      <c r="L5422" s="47">
        <v>1000</v>
      </c>
      <c r="M5422" s="22">
        <v>0</v>
      </c>
      <c r="N5422" s="22">
        <v>0</v>
      </c>
    </row>
    <row r="5423" spans="1:14" hidden="1" x14ac:dyDescent="0.25">
      <c r="A5423" s="5" t="s">
        <v>8312</v>
      </c>
      <c r="B5423" s="5" t="s">
        <v>3586</v>
      </c>
      <c r="C5423" s="5" t="s">
        <v>849</v>
      </c>
      <c r="D5423" s="5" t="s">
        <v>3583</v>
      </c>
      <c r="E5423" s="5" t="s">
        <v>3584</v>
      </c>
      <c r="F5423" s="5" t="s">
        <v>853</v>
      </c>
      <c r="G5423" s="5" t="s">
        <v>3603</v>
      </c>
      <c r="H5423" s="51">
        <v>0</v>
      </c>
      <c r="I5423" s="22">
        <v>0</v>
      </c>
      <c r="J5423" s="22">
        <v>0</v>
      </c>
      <c r="K5423" s="22">
        <v>1506.16</v>
      </c>
      <c r="L5423" s="47">
        <v>1000</v>
      </c>
      <c r="M5423" s="22">
        <v>0</v>
      </c>
      <c r="N5423" s="22">
        <v>0</v>
      </c>
    </row>
    <row r="5424" spans="1:14" hidden="1" x14ac:dyDescent="0.25">
      <c r="A5424" s="5" t="s">
        <v>8313</v>
      </c>
      <c r="B5424" s="5" t="s">
        <v>3586</v>
      </c>
      <c r="C5424" s="5" t="s">
        <v>849</v>
      </c>
      <c r="D5424" s="5" t="s">
        <v>3583</v>
      </c>
      <c r="E5424" s="5" t="s">
        <v>3584</v>
      </c>
      <c r="F5424" s="5" t="s">
        <v>853</v>
      </c>
      <c r="G5424" s="5" t="s">
        <v>3603</v>
      </c>
      <c r="H5424" s="51">
        <v>0</v>
      </c>
      <c r="I5424" s="22">
        <v>0</v>
      </c>
      <c r="J5424" s="22">
        <v>0</v>
      </c>
      <c r="K5424" s="22">
        <v>2324.5700000000002</v>
      </c>
      <c r="L5424" s="47">
        <v>1000</v>
      </c>
      <c r="M5424" s="22">
        <v>0</v>
      </c>
      <c r="N5424" s="22">
        <v>0</v>
      </c>
    </row>
    <row r="5425" spans="1:14" hidden="1" x14ac:dyDescent="0.25">
      <c r="A5425" s="5" t="s">
        <v>8314</v>
      </c>
      <c r="B5425" s="5" t="s">
        <v>3586</v>
      </c>
      <c r="C5425" s="5" t="s">
        <v>849</v>
      </c>
      <c r="D5425" s="5" t="s">
        <v>3583</v>
      </c>
      <c r="E5425" s="5" t="s">
        <v>3584</v>
      </c>
      <c r="F5425" s="5" t="s">
        <v>853</v>
      </c>
      <c r="G5425" s="5" t="s">
        <v>3603</v>
      </c>
      <c r="H5425" s="51">
        <v>0</v>
      </c>
      <c r="I5425" s="22">
        <v>0</v>
      </c>
      <c r="J5425" s="22">
        <v>0</v>
      </c>
      <c r="K5425" s="22">
        <v>2174.4699999999998</v>
      </c>
      <c r="L5425" s="47">
        <v>1000</v>
      </c>
      <c r="M5425" s="22">
        <v>0</v>
      </c>
      <c r="N5425" s="22">
        <v>0</v>
      </c>
    </row>
    <row r="5426" spans="1:14" hidden="1" x14ac:dyDescent="0.25">
      <c r="A5426" s="5" t="s">
        <v>8315</v>
      </c>
      <c r="B5426" s="5" t="s">
        <v>3582</v>
      </c>
      <c r="C5426" s="5" t="s">
        <v>849</v>
      </c>
      <c r="D5426" s="5" t="s">
        <v>3583</v>
      </c>
      <c r="E5426" s="5" t="s">
        <v>3584</v>
      </c>
      <c r="F5426" s="5" t="s">
        <v>853</v>
      </c>
      <c r="G5426" s="5" t="s">
        <v>3603</v>
      </c>
      <c r="H5426" s="51">
        <v>0</v>
      </c>
      <c r="I5426" s="22">
        <v>0</v>
      </c>
      <c r="J5426" s="22">
        <v>0</v>
      </c>
      <c r="K5426" s="22">
        <v>376.06</v>
      </c>
      <c r="L5426" s="47">
        <v>1000</v>
      </c>
      <c r="M5426" s="22">
        <v>0</v>
      </c>
      <c r="N5426" s="22">
        <v>0</v>
      </c>
    </row>
    <row r="5427" spans="1:14" hidden="1" x14ac:dyDescent="0.25">
      <c r="A5427" s="5" t="s">
        <v>8315</v>
      </c>
      <c r="B5427" s="5" t="s">
        <v>3586</v>
      </c>
      <c r="C5427" s="5" t="s">
        <v>849</v>
      </c>
      <c r="D5427" s="5" t="s">
        <v>3583</v>
      </c>
      <c r="E5427" s="5" t="s">
        <v>3584</v>
      </c>
      <c r="F5427" s="5" t="s">
        <v>853</v>
      </c>
      <c r="G5427" s="5" t="s">
        <v>3603</v>
      </c>
      <c r="H5427" s="51">
        <v>0</v>
      </c>
      <c r="I5427" s="22">
        <v>0</v>
      </c>
      <c r="J5427" s="22">
        <v>0</v>
      </c>
      <c r="K5427" s="22">
        <v>632.36</v>
      </c>
      <c r="L5427" s="47">
        <v>1000</v>
      </c>
      <c r="M5427" s="22">
        <v>0</v>
      </c>
      <c r="N5427" s="22">
        <v>0</v>
      </c>
    </row>
    <row r="5428" spans="1:14" hidden="1" x14ac:dyDescent="0.25">
      <c r="A5428" s="5" t="s">
        <v>8316</v>
      </c>
      <c r="B5428" s="5" t="s">
        <v>3592</v>
      </c>
      <c r="C5428" s="5" t="s">
        <v>849</v>
      </c>
      <c r="D5428" s="5" t="s">
        <v>3583</v>
      </c>
      <c r="E5428" s="5" t="s">
        <v>3584</v>
      </c>
      <c r="F5428" s="5" t="s">
        <v>853</v>
      </c>
      <c r="G5428" s="5" t="s">
        <v>3588</v>
      </c>
      <c r="H5428" s="51">
        <v>0</v>
      </c>
      <c r="I5428" s="22">
        <v>0</v>
      </c>
      <c r="J5428" s="22">
        <v>63.38</v>
      </c>
      <c r="K5428" s="22">
        <v>66.849999999999994</v>
      </c>
      <c r="L5428" s="47">
        <v>1000</v>
      </c>
      <c r="M5428" s="22">
        <v>0</v>
      </c>
      <c r="N5428" s="22">
        <v>0</v>
      </c>
    </row>
    <row r="5429" spans="1:14" hidden="1" x14ac:dyDescent="0.25">
      <c r="A5429" s="5" t="s">
        <v>8317</v>
      </c>
      <c r="B5429" s="5" t="s">
        <v>3592</v>
      </c>
      <c r="C5429" s="5" t="s">
        <v>849</v>
      </c>
      <c r="D5429" s="5" t="s">
        <v>3583</v>
      </c>
      <c r="E5429" s="5" t="s">
        <v>3584</v>
      </c>
      <c r="F5429" s="5" t="s">
        <v>853</v>
      </c>
      <c r="G5429" s="5" t="s">
        <v>3588</v>
      </c>
      <c r="H5429" s="51">
        <v>0</v>
      </c>
      <c r="I5429" s="22">
        <v>0</v>
      </c>
      <c r="J5429" s="22">
        <v>62.98</v>
      </c>
      <c r="K5429" s="22">
        <v>66.430000000000007</v>
      </c>
      <c r="L5429" s="47">
        <v>1000</v>
      </c>
      <c r="M5429" s="22">
        <v>0</v>
      </c>
      <c r="N5429" s="22">
        <v>0</v>
      </c>
    </row>
    <row r="5430" spans="1:14" hidden="1" x14ac:dyDescent="0.25">
      <c r="A5430" s="5" t="s">
        <v>8318</v>
      </c>
      <c r="B5430" s="5" t="s">
        <v>3592</v>
      </c>
      <c r="C5430" s="5" t="s">
        <v>849</v>
      </c>
      <c r="D5430" s="5" t="s">
        <v>3583</v>
      </c>
      <c r="E5430" s="5" t="s">
        <v>3584</v>
      </c>
      <c r="F5430" s="5" t="s">
        <v>853</v>
      </c>
      <c r="G5430" s="5" t="s">
        <v>3588</v>
      </c>
      <c r="H5430" s="51">
        <v>0</v>
      </c>
      <c r="I5430" s="22">
        <v>0</v>
      </c>
      <c r="J5430" s="22">
        <v>63.41</v>
      </c>
      <c r="K5430" s="22">
        <v>66.88</v>
      </c>
      <c r="L5430" s="47">
        <v>1000</v>
      </c>
      <c r="M5430" s="22">
        <v>0</v>
      </c>
      <c r="N5430" s="22">
        <v>0</v>
      </c>
    </row>
    <row r="5431" spans="1:14" hidden="1" x14ac:dyDescent="0.25">
      <c r="A5431" s="5" t="s">
        <v>8319</v>
      </c>
      <c r="B5431" s="5" t="s">
        <v>3592</v>
      </c>
      <c r="C5431" s="5" t="s">
        <v>849</v>
      </c>
      <c r="D5431" s="5" t="s">
        <v>3583</v>
      </c>
      <c r="E5431" s="5" t="s">
        <v>3584</v>
      </c>
      <c r="F5431" s="5" t="s">
        <v>853</v>
      </c>
      <c r="G5431" s="5" t="s">
        <v>3588</v>
      </c>
      <c r="H5431" s="51">
        <v>0</v>
      </c>
      <c r="I5431" s="22">
        <v>0</v>
      </c>
      <c r="J5431" s="22">
        <v>63.06</v>
      </c>
      <c r="K5431" s="22">
        <v>66.510000000000005</v>
      </c>
      <c r="L5431" s="47">
        <v>1000</v>
      </c>
      <c r="M5431" s="22">
        <v>0</v>
      </c>
      <c r="N5431" s="22">
        <v>0</v>
      </c>
    </row>
    <row r="5432" spans="1:14" hidden="1" x14ac:dyDescent="0.25">
      <c r="A5432" s="5" t="s">
        <v>8320</v>
      </c>
      <c r="B5432" s="5" t="s">
        <v>3592</v>
      </c>
      <c r="C5432" s="5" t="s">
        <v>849</v>
      </c>
      <c r="D5432" s="5" t="s">
        <v>3583</v>
      </c>
      <c r="E5432" s="5" t="s">
        <v>3584</v>
      </c>
      <c r="F5432" s="5" t="s">
        <v>853</v>
      </c>
      <c r="G5432" s="5" t="s">
        <v>3588</v>
      </c>
      <c r="H5432" s="51">
        <v>0</v>
      </c>
      <c r="I5432" s="22">
        <v>0</v>
      </c>
      <c r="J5432" s="22">
        <v>63.69</v>
      </c>
      <c r="K5432" s="22">
        <v>66.790000000000006</v>
      </c>
      <c r="L5432" s="47">
        <v>1000</v>
      </c>
      <c r="M5432" s="22">
        <v>0</v>
      </c>
      <c r="N5432" s="22">
        <v>0</v>
      </c>
    </row>
    <row r="5433" spans="1:14" hidden="1" x14ac:dyDescent="0.25">
      <c r="A5433" s="5" t="s">
        <v>8321</v>
      </c>
      <c r="B5433" s="5" t="s">
        <v>3586</v>
      </c>
      <c r="C5433" s="5" t="s">
        <v>849</v>
      </c>
      <c r="D5433" s="5" t="s">
        <v>3583</v>
      </c>
      <c r="E5433" s="5" t="s">
        <v>3584</v>
      </c>
      <c r="F5433" s="5" t="s">
        <v>853</v>
      </c>
      <c r="G5433" s="5" t="s">
        <v>3603</v>
      </c>
      <c r="H5433" s="51">
        <v>0</v>
      </c>
      <c r="I5433" s="22">
        <v>0</v>
      </c>
      <c r="J5433" s="22">
        <v>4312.2</v>
      </c>
      <c r="K5433" s="22">
        <v>5081.57</v>
      </c>
      <c r="L5433" s="47">
        <v>1000</v>
      </c>
      <c r="M5433" s="22">
        <v>0</v>
      </c>
      <c r="N5433" s="22">
        <v>0</v>
      </c>
    </row>
    <row r="5434" spans="1:14" hidden="1" x14ac:dyDescent="0.25">
      <c r="A5434" s="5" t="s">
        <v>8322</v>
      </c>
      <c r="B5434" s="5" t="s">
        <v>3586</v>
      </c>
      <c r="C5434" s="5" t="s">
        <v>849</v>
      </c>
      <c r="D5434" s="5" t="s">
        <v>3583</v>
      </c>
      <c r="E5434" s="5" t="s">
        <v>3584</v>
      </c>
      <c r="F5434" s="5" t="s">
        <v>853</v>
      </c>
      <c r="G5434" s="5" t="s">
        <v>3603</v>
      </c>
      <c r="H5434" s="51">
        <v>0</v>
      </c>
      <c r="I5434" s="22">
        <v>0</v>
      </c>
      <c r="J5434" s="22">
        <v>0</v>
      </c>
      <c r="K5434" s="22">
        <v>10263.48</v>
      </c>
      <c r="L5434" s="47">
        <v>1000</v>
      </c>
      <c r="M5434" s="22">
        <v>0</v>
      </c>
      <c r="N5434" s="22">
        <v>0</v>
      </c>
    </row>
    <row r="5435" spans="1:14" hidden="1" x14ac:dyDescent="0.25">
      <c r="A5435" s="5" t="s">
        <v>8323</v>
      </c>
      <c r="B5435" s="5" t="s">
        <v>3586</v>
      </c>
      <c r="C5435" s="5" t="s">
        <v>849</v>
      </c>
      <c r="D5435" s="5" t="s">
        <v>3583</v>
      </c>
      <c r="E5435" s="5" t="s">
        <v>3584</v>
      </c>
      <c r="F5435" s="5" t="s">
        <v>851</v>
      </c>
      <c r="G5435" s="5" t="s">
        <v>3603</v>
      </c>
      <c r="H5435" s="51">
        <v>0</v>
      </c>
      <c r="I5435" s="22">
        <v>0</v>
      </c>
      <c r="J5435" s="22">
        <v>8623.42</v>
      </c>
      <c r="K5435" s="22">
        <v>9424.27</v>
      </c>
      <c r="L5435" s="47">
        <v>1000</v>
      </c>
      <c r="M5435" s="22">
        <v>0</v>
      </c>
      <c r="N5435" s="22">
        <v>0</v>
      </c>
    </row>
    <row r="5436" spans="1:14" hidden="1" x14ac:dyDescent="0.25">
      <c r="A5436" s="5" t="s">
        <v>8324</v>
      </c>
      <c r="B5436" s="5" t="s">
        <v>3586</v>
      </c>
      <c r="C5436" s="5" t="s">
        <v>849</v>
      </c>
      <c r="D5436" s="5" t="s">
        <v>3583</v>
      </c>
      <c r="E5436" s="5" t="s">
        <v>3584</v>
      </c>
      <c r="F5436" s="5" t="s">
        <v>853</v>
      </c>
      <c r="G5436" s="5" t="s">
        <v>3603</v>
      </c>
      <c r="H5436" s="51">
        <v>0</v>
      </c>
      <c r="I5436" s="22">
        <v>0</v>
      </c>
      <c r="J5436" s="22">
        <v>0</v>
      </c>
      <c r="K5436" s="22">
        <v>772.73</v>
      </c>
      <c r="L5436" s="47">
        <v>1000</v>
      </c>
      <c r="M5436" s="22">
        <v>0</v>
      </c>
      <c r="N5436" s="22">
        <v>0</v>
      </c>
    </row>
    <row r="5437" spans="1:14" hidden="1" x14ac:dyDescent="0.25">
      <c r="A5437" s="5" t="s">
        <v>8325</v>
      </c>
      <c r="B5437" s="5" t="s">
        <v>3586</v>
      </c>
      <c r="C5437" s="5" t="s">
        <v>849</v>
      </c>
      <c r="D5437" s="5" t="s">
        <v>3583</v>
      </c>
      <c r="E5437" s="5" t="s">
        <v>3584</v>
      </c>
      <c r="F5437" s="5" t="s">
        <v>853</v>
      </c>
      <c r="G5437" s="5" t="s">
        <v>3603</v>
      </c>
      <c r="H5437" s="51">
        <v>0</v>
      </c>
      <c r="I5437" s="22">
        <v>0</v>
      </c>
      <c r="J5437" s="22">
        <v>0</v>
      </c>
      <c r="K5437" s="22">
        <v>1430.78</v>
      </c>
      <c r="L5437" s="47">
        <v>1000</v>
      </c>
      <c r="M5437" s="22">
        <v>0</v>
      </c>
      <c r="N5437" s="22">
        <v>0</v>
      </c>
    </row>
    <row r="5438" spans="1:14" hidden="1" x14ac:dyDescent="0.25">
      <c r="A5438" s="5" t="s">
        <v>8326</v>
      </c>
      <c r="B5438" s="5" t="s">
        <v>3586</v>
      </c>
      <c r="C5438" s="5" t="s">
        <v>849</v>
      </c>
      <c r="D5438" s="5" t="s">
        <v>3583</v>
      </c>
      <c r="E5438" s="5" t="s">
        <v>3584</v>
      </c>
      <c r="F5438" s="5" t="s">
        <v>853</v>
      </c>
      <c r="G5438" s="5" t="s">
        <v>3585</v>
      </c>
      <c r="H5438" s="51">
        <v>0</v>
      </c>
      <c r="I5438" s="22">
        <v>0</v>
      </c>
      <c r="J5438" s="22">
        <v>3574.2</v>
      </c>
      <c r="K5438" s="22">
        <v>3769.78</v>
      </c>
      <c r="L5438" s="47">
        <v>1000</v>
      </c>
      <c r="M5438" s="22">
        <v>0</v>
      </c>
      <c r="N5438" s="22">
        <v>0</v>
      </c>
    </row>
    <row r="5439" spans="1:14" hidden="1" x14ac:dyDescent="0.25">
      <c r="A5439" s="5" t="s">
        <v>8327</v>
      </c>
      <c r="B5439" s="5" t="s">
        <v>3586</v>
      </c>
      <c r="C5439" s="5" t="s">
        <v>849</v>
      </c>
      <c r="D5439" s="5" t="s">
        <v>3583</v>
      </c>
      <c r="E5439" s="5" t="s">
        <v>3584</v>
      </c>
      <c r="F5439" s="5" t="s">
        <v>853</v>
      </c>
      <c r="G5439" s="5" t="s">
        <v>3588</v>
      </c>
      <c r="H5439" s="51">
        <v>0</v>
      </c>
      <c r="I5439" s="22">
        <v>0</v>
      </c>
      <c r="J5439" s="22">
        <v>0</v>
      </c>
      <c r="K5439" s="22">
        <v>232.99</v>
      </c>
      <c r="L5439" s="47">
        <v>1000</v>
      </c>
      <c r="M5439" s="22">
        <v>0</v>
      </c>
      <c r="N5439" s="22">
        <v>0</v>
      </c>
    </row>
    <row r="5440" spans="1:14" hidden="1" x14ac:dyDescent="0.25">
      <c r="A5440" s="5" t="s">
        <v>8328</v>
      </c>
      <c r="B5440" s="5" t="s">
        <v>3586</v>
      </c>
      <c r="C5440" s="5" t="s">
        <v>849</v>
      </c>
      <c r="D5440" s="5" t="s">
        <v>3583</v>
      </c>
      <c r="E5440" s="5" t="s">
        <v>3584</v>
      </c>
      <c r="F5440" s="5" t="s">
        <v>853</v>
      </c>
      <c r="G5440" s="5" t="s">
        <v>3603</v>
      </c>
      <c r="H5440" s="51">
        <v>0</v>
      </c>
      <c r="I5440" s="22">
        <v>0</v>
      </c>
      <c r="J5440" s="22">
        <v>0</v>
      </c>
      <c r="K5440" s="22">
        <v>1262.8900000000001</v>
      </c>
      <c r="L5440" s="47">
        <v>1000</v>
      </c>
      <c r="M5440" s="22">
        <v>0</v>
      </c>
      <c r="N5440" s="22">
        <v>0</v>
      </c>
    </row>
    <row r="5441" spans="1:14" hidden="1" x14ac:dyDescent="0.25">
      <c r="A5441" s="5" t="s">
        <v>8329</v>
      </c>
      <c r="B5441" s="5" t="s">
        <v>3586</v>
      </c>
      <c r="C5441" s="5" t="s">
        <v>849</v>
      </c>
      <c r="D5441" s="5" t="s">
        <v>3583</v>
      </c>
      <c r="E5441" s="5" t="s">
        <v>3584</v>
      </c>
      <c r="F5441" s="5" t="s">
        <v>853</v>
      </c>
      <c r="G5441" s="5" t="s">
        <v>3603</v>
      </c>
      <c r="H5441" s="51">
        <v>0</v>
      </c>
      <c r="I5441" s="22">
        <v>0</v>
      </c>
      <c r="J5441" s="22">
        <v>0</v>
      </c>
      <c r="K5441" s="22">
        <v>899.51</v>
      </c>
      <c r="L5441" s="47">
        <v>1000</v>
      </c>
      <c r="M5441" s="22">
        <v>0</v>
      </c>
      <c r="N5441" s="22">
        <v>0</v>
      </c>
    </row>
    <row r="5442" spans="1:14" hidden="1" x14ac:dyDescent="0.25">
      <c r="A5442" s="5" t="s">
        <v>8330</v>
      </c>
      <c r="B5442" s="5" t="s">
        <v>3586</v>
      </c>
      <c r="C5442" s="5" t="s">
        <v>849</v>
      </c>
      <c r="D5442" s="5" t="s">
        <v>3583</v>
      </c>
      <c r="E5442" s="5" t="s">
        <v>3584</v>
      </c>
      <c r="F5442" s="5" t="s">
        <v>853</v>
      </c>
      <c r="G5442" s="5" t="s">
        <v>3603</v>
      </c>
      <c r="H5442" s="51">
        <v>0</v>
      </c>
      <c r="I5442" s="22">
        <v>0</v>
      </c>
      <c r="J5442" s="22">
        <v>0</v>
      </c>
      <c r="K5442" s="22">
        <v>1311.55</v>
      </c>
      <c r="L5442" s="47">
        <v>1000</v>
      </c>
      <c r="M5442" s="22">
        <v>0</v>
      </c>
      <c r="N5442" s="22">
        <v>0</v>
      </c>
    </row>
    <row r="5443" spans="1:14" hidden="1" x14ac:dyDescent="0.25">
      <c r="A5443" s="5" t="s">
        <v>8331</v>
      </c>
      <c r="B5443" s="5" t="s">
        <v>3586</v>
      </c>
      <c r="C5443" s="5" t="s">
        <v>849</v>
      </c>
      <c r="D5443" s="5" t="s">
        <v>3583</v>
      </c>
      <c r="E5443" s="5" t="s">
        <v>3584</v>
      </c>
      <c r="F5443" s="5" t="s">
        <v>853</v>
      </c>
      <c r="G5443" s="5" t="s">
        <v>3603</v>
      </c>
      <c r="H5443" s="51">
        <v>0</v>
      </c>
      <c r="I5443" s="22">
        <v>0</v>
      </c>
      <c r="J5443" s="22">
        <v>0</v>
      </c>
      <c r="K5443" s="22">
        <v>1027.32</v>
      </c>
      <c r="L5443" s="47">
        <v>1000</v>
      </c>
      <c r="M5443" s="22">
        <v>0</v>
      </c>
      <c r="N5443" s="22">
        <v>0</v>
      </c>
    </row>
    <row r="5444" spans="1:14" hidden="1" x14ac:dyDescent="0.25">
      <c r="A5444" s="5" t="s">
        <v>8332</v>
      </c>
      <c r="B5444" s="5" t="s">
        <v>3586</v>
      </c>
      <c r="C5444" s="5" t="s">
        <v>849</v>
      </c>
      <c r="D5444" s="5" t="s">
        <v>3583</v>
      </c>
      <c r="E5444" s="5" t="s">
        <v>3584</v>
      </c>
      <c r="F5444" s="5" t="s">
        <v>853</v>
      </c>
      <c r="G5444" s="5" t="s">
        <v>3603</v>
      </c>
      <c r="H5444" s="51">
        <v>0</v>
      </c>
      <c r="I5444" s="22">
        <v>0</v>
      </c>
      <c r="J5444" s="22">
        <v>0</v>
      </c>
      <c r="K5444" s="22">
        <v>997.46</v>
      </c>
      <c r="L5444" s="47">
        <v>1000</v>
      </c>
      <c r="M5444" s="22">
        <v>0</v>
      </c>
      <c r="N5444" s="22">
        <v>0</v>
      </c>
    </row>
    <row r="5445" spans="1:14" x14ac:dyDescent="0.25">
      <c r="A5445" s="5" t="s">
        <v>8333</v>
      </c>
      <c r="B5445" s="5" t="s">
        <v>3590</v>
      </c>
      <c r="C5445" s="5" t="s">
        <v>849</v>
      </c>
      <c r="D5445" s="5" t="s">
        <v>3583</v>
      </c>
      <c r="E5445" s="5" t="s">
        <v>3584</v>
      </c>
      <c r="F5445" s="5" t="s">
        <v>853</v>
      </c>
      <c r="G5445" s="5" t="s">
        <v>3603</v>
      </c>
      <c r="H5445" s="51">
        <v>0</v>
      </c>
      <c r="I5445" s="22">
        <v>0</v>
      </c>
      <c r="J5445" s="22">
        <v>0</v>
      </c>
      <c r="K5445" s="22">
        <v>525.26</v>
      </c>
      <c r="L5445" s="47">
        <v>1000</v>
      </c>
      <c r="M5445" s="22">
        <v>0</v>
      </c>
      <c r="N5445" s="22">
        <v>0</v>
      </c>
    </row>
    <row r="5446" spans="1:14" x14ac:dyDescent="0.25">
      <c r="A5446" s="5" t="s">
        <v>8334</v>
      </c>
      <c r="B5446" s="5" t="s">
        <v>3590</v>
      </c>
      <c r="C5446" s="5" t="s">
        <v>849</v>
      </c>
      <c r="D5446" s="5" t="s">
        <v>3583</v>
      </c>
      <c r="E5446" s="5" t="s">
        <v>3584</v>
      </c>
      <c r="F5446" s="5" t="s">
        <v>853</v>
      </c>
      <c r="G5446" s="5" t="s">
        <v>3588</v>
      </c>
      <c r="H5446" s="51">
        <v>0</v>
      </c>
      <c r="I5446" s="22">
        <v>0</v>
      </c>
      <c r="J5446" s="22">
        <v>113.07</v>
      </c>
      <c r="K5446" s="22">
        <v>119.26</v>
      </c>
      <c r="L5446" s="47">
        <v>1000</v>
      </c>
      <c r="M5446" s="22">
        <v>0</v>
      </c>
      <c r="N5446" s="22">
        <v>0</v>
      </c>
    </row>
    <row r="5447" spans="1:14" x14ac:dyDescent="0.25">
      <c r="A5447" s="5" t="s">
        <v>8335</v>
      </c>
      <c r="B5447" s="5" t="s">
        <v>3590</v>
      </c>
      <c r="C5447" s="5" t="s">
        <v>849</v>
      </c>
      <c r="D5447" s="5" t="s">
        <v>3583</v>
      </c>
      <c r="E5447" s="5" t="s">
        <v>3584</v>
      </c>
      <c r="F5447" s="5" t="s">
        <v>853</v>
      </c>
      <c r="G5447" s="5" t="s">
        <v>3588</v>
      </c>
      <c r="H5447" s="51">
        <v>0</v>
      </c>
      <c r="I5447" s="22">
        <v>0</v>
      </c>
      <c r="J5447" s="22">
        <v>233.56</v>
      </c>
      <c r="K5447" s="22">
        <v>253.74</v>
      </c>
      <c r="L5447" s="47">
        <v>1000</v>
      </c>
      <c r="M5447" s="22">
        <v>0</v>
      </c>
      <c r="N5447" s="22">
        <v>0</v>
      </c>
    </row>
    <row r="5448" spans="1:14" hidden="1" x14ac:dyDescent="0.25">
      <c r="A5448" s="5" t="s">
        <v>8336</v>
      </c>
      <c r="B5448" s="5" t="s">
        <v>3586</v>
      </c>
      <c r="C5448" s="5" t="s">
        <v>849</v>
      </c>
      <c r="D5448" s="5" t="s">
        <v>3583</v>
      </c>
      <c r="E5448" s="5" t="s">
        <v>3584</v>
      </c>
      <c r="F5448" s="5" t="s">
        <v>853</v>
      </c>
      <c r="G5448" s="5" t="s">
        <v>3588</v>
      </c>
      <c r="H5448" s="51">
        <v>0</v>
      </c>
      <c r="I5448" s="22">
        <v>0</v>
      </c>
      <c r="J5448" s="22">
        <v>0</v>
      </c>
      <c r="K5448" s="22">
        <v>62.51</v>
      </c>
      <c r="L5448" s="47">
        <v>1000</v>
      </c>
      <c r="M5448" s="22">
        <v>0</v>
      </c>
      <c r="N5448" s="22">
        <v>0</v>
      </c>
    </row>
    <row r="5449" spans="1:14" hidden="1" x14ac:dyDescent="0.25">
      <c r="A5449" s="5" t="s">
        <v>8336</v>
      </c>
      <c r="B5449" s="5" t="s">
        <v>3592</v>
      </c>
      <c r="C5449" s="5" t="s">
        <v>849</v>
      </c>
      <c r="D5449" s="5" t="s">
        <v>3583</v>
      </c>
      <c r="E5449" s="5" t="s">
        <v>3584</v>
      </c>
      <c r="F5449" s="5" t="s">
        <v>851</v>
      </c>
      <c r="G5449" s="5" t="s">
        <v>3588</v>
      </c>
      <c r="H5449" s="51">
        <v>16750</v>
      </c>
      <c r="I5449" s="22">
        <v>1030.6199999999999</v>
      </c>
      <c r="J5449" s="22">
        <v>61.53</v>
      </c>
      <c r="K5449" s="22">
        <v>62.41</v>
      </c>
      <c r="L5449" s="47">
        <v>1000</v>
      </c>
      <c r="M5449" s="22">
        <v>1030.6199999999999</v>
      </c>
      <c r="N5449" s="22">
        <v>0</v>
      </c>
    </row>
    <row r="5450" spans="1:14" hidden="1" x14ac:dyDescent="0.25">
      <c r="A5450" s="5" t="s">
        <v>8337</v>
      </c>
      <c r="B5450" s="5" t="s">
        <v>3592</v>
      </c>
      <c r="C5450" s="5" t="s">
        <v>849</v>
      </c>
      <c r="D5450" s="5" t="s">
        <v>3583</v>
      </c>
      <c r="E5450" s="5" t="s">
        <v>3584</v>
      </c>
      <c r="F5450" s="5" t="s">
        <v>851</v>
      </c>
      <c r="G5450" s="5" t="s">
        <v>3588</v>
      </c>
      <c r="H5450" s="51">
        <v>102600</v>
      </c>
      <c r="I5450" s="22">
        <v>6309.36</v>
      </c>
      <c r="J5450" s="22">
        <v>61.49</v>
      </c>
      <c r="K5450" s="22">
        <v>61.7</v>
      </c>
      <c r="L5450" s="47">
        <v>1000</v>
      </c>
      <c r="M5450" s="22">
        <v>6309.36</v>
      </c>
      <c r="N5450" s="22">
        <v>0</v>
      </c>
    </row>
    <row r="5451" spans="1:14" hidden="1" x14ac:dyDescent="0.25">
      <c r="A5451" s="5" t="s">
        <v>8338</v>
      </c>
      <c r="B5451" s="5" t="s">
        <v>3592</v>
      </c>
      <c r="C5451" s="5" t="s">
        <v>849</v>
      </c>
      <c r="D5451" s="5" t="s">
        <v>3583</v>
      </c>
      <c r="E5451" s="5" t="s">
        <v>3584</v>
      </c>
      <c r="F5451" s="5" t="s">
        <v>853</v>
      </c>
      <c r="G5451" s="5" t="s">
        <v>3588</v>
      </c>
      <c r="H5451" s="51">
        <v>0</v>
      </c>
      <c r="I5451" s="22">
        <v>0</v>
      </c>
      <c r="J5451" s="22">
        <v>62.67</v>
      </c>
      <c r="K5451" s="22">
        <v>64.17</v>
      </c>
      <c r="L5451" s="47">
        <v>1000</v>
      </c>
      <c r="M5451" s="22">
        <v>0</v>
      </c>
      <c r="N5451" s="22">
        <v>0</v>
      </c>
    </row>
    <row r="5452" spans="1:14" hidden="1" x14ac:dyDescent="0.25">
      <c r="A5452" s="5" t="s">
        <v>8339</v>
      </c>
      <c r="B5452" s="5" t="s">
        <v>3592</v>
      </c>
      <c r="C5452" s="5" t="s">
        <v>849</v>
      </c>
      <c r="D5452" s="5" t="s">
        <v>3583</v>
      </c>
      <c r="E5452" s="5" t="s">
        <v>3584</v>
      </c>
      <c r="F5452" s="5" t="s">
        <v>851</v>
      </c>
      <c r="G5452" s="5" t="s">
        <v>3588</v>
      </c>
      <c r="H5452" s="51">
        <v>101000</v>
      </c>
      <c r="I5452" s="22">
        <v>6143.16</v>
      </c>
      <c r="J5452" s="22">
        <v>60.82</v>
      </c>
      <c r="K5452" s="22">
        <v>61.05</v>
      </c>
      <c r="L5452" s="47">
        <v>1000</v>
      </c>
      <c r="M5452" s="22">
        <v>6143.16</v>
      </c>
      <c r="N5452" s="22">
        <v>0</v>
      </c>
    </row>
    <row r="5453" spans="1:14" hidden="1" x14ac:dyDescent="0.25">
      <c r="A5453" s="5" t="s">
        <v>8340</v>
      </c>
      <c r="B5453" s="5" t="s">
        <v>3592</v>
      </c>
      <c r="C5453" s="5" t="s">
        <v>849</v>
      </c>
      <c r="D5453" s="5" t="s">
        <v>3583</v>
      </c>
      <c r="E5453" s="5" t="s">
        <v>3584</v>
      </c>
      <c r="F5453" s="5" t="s">
        <v>853</v>
      </c>
      <c r="G5453" s="5" t="s">
        <v>3588</v>
      </c>
      <c r="H5453" s="51">
        <v>0</v>
      </c>
      <c r="I5453" s="22">
        <v>0</v>
      </c>
      <c r="J5453" s="22">
        <v>63.31</v>
      </c>
      <c r="K5453" s="22">
        <v>64.83</v>
      </c>
      <c r="L5453" s="47">
        <v>1000</v>
      </c>
      <c r="M5453" s="22">
        <v>0</v>
      </c>
      <c r="N5453" s="22">
        <v>0</v>
      </c>
    </row>
    <row r="5454" spans="1:14" hidden="1" x14ac:dyDescent="0.25">
      <c r="A5454" s="5" t="s">
        <v>8341</v>
      </c>
      <c r="B5454" s="5" t="s">
        <v>3592</v>
      </c>
      <c r="C5454" s="5" t="s">
        <v>849</v>
      </c>
      <c r="D5454" s="5" t="s">
        <v>3583</v>
      </c>
      <c r="E5454" s="5" t="s">
        <v>3584</v>
      </c>
      <c r="F5454" s="5" t="s">
        <v>853</v>
      </c>
      <c r="G5454" s="5" t="s">
        <v>3588</v>
      </c>
      <c r="H5454" s="51">
        <v>0</v>
      </c>
      <c r="I5454" s="22">
        <v>0</v>
      </c>
      <c r="J5454" s="22">
        <v>62.49</v>
      </c>
      <c r="K5454" s="22">
        <v>63.99</v>
      </c>
      <c r="L5454" s="47">
        <v>1000</v>
      </c>
      <c r="M5454" s="22">
        <v>0</v>
      </c>
      <c r="N5454" s="22">
        <v>0</v>
      </c>
    </row>
    <row r="5455" spans="1:14" hidden="1" x14ac:dyDescent="0.25">
      <c r="A5455" s="5" t="s">
        <v>8342</v>
      </c>
      <c r="B5455" s="5" t="s">
        <v>3592</v>
      </c>
      <c r="C5455" s="5" t="s">
        <v>849</v>
      </c>
      <c r="D5455" s="5" t="s">
        <v>3583</v>
      </c>
      <c r="E5455" s="5" t="s">
        <v>3584</v>
      </c>
      <c r="F5455" s="5" t="s">
        <v>851</v>
      </c>
      <c r="G5455" s="5" t="s">
        <v>3588</v>
      </c>
      <c r="H5455" s="51">
        <v>13000</v>
      </c>
      <c r="I5455" s="22">
        <v>788.51</v>
      </c>
      <c r="J5455" s="22">
        <v>60.65</v>
      </c>
      <c r="K5455" s="22">
        <v>61.62</v>
      </c>
      <c r="L5455" s="47">
        <v>1000</v>
      </c>
      <c r="M5455" s="22">
        <v>788.51</v>
      </c>
      <c r="N5455" s="22">
        <v>0</v>
      </c>
    </row>
    <row r="5456" spans="1:14" hidden="1" x14ac:dyDescent="0.25">
      <c r="A5456" s="5" t="s">
        <v>8343</v>
      </c>
      <c r="B5456" s="5" t="s">
        <v>3586</v>
      </c>
      <c r="C5456" s="5" t="s">
        <v>849</v>
      </c>
      <c r="D5456" s="5" t="s">
        <v>3583</v>
      </c>
      <c r="E5456" s="5" t="s">
        <v>3584</v>
      </c>
      <c r="F5456" s="5" t="s">
        <v>851</v>
      </c>
      <c r="G5456" s="5" t="s">
        <v>3588</v>
      </c>
      <c r="H5456" s="51">
        <v>54000</v>
      </c>
      <c r="I5456" s="22">
        <v>3793.29</v>
      </c>
      <c r="J5456" s="22">
        <v>70.25</v>
      </c>
      <c r="K5456" s="22">
        <v>60.77</v>
      </c>
      <c r="L5456" s="47">
        <v>1000</v>
      </c>
      <c r="M5456" s="22">
        <v>3793.29</v>
      </c>
      <c r="N5456" s="22">
        <v>0</v>
      </c>
    </row>
    <row r="5457" spans="1:14" hidden="1" x14ac:dyDescent="0.25">
      <c r="A5457" s="5" t="s">
        <v>8343</v>
      </c>
      <c r="B5457" s="5" t="s">
        <v>3592</v>
      </c>
      <c r="C5457" s="5" t="s">
        <v>849</v>
      </c>
      <c r="D5457" s="5" t="s">
        <v>3583</v>
      </c>
      <c r="E5457" s="5" t="s">
        <v>3584</v>
      </c>
      <c r="F5457" s="5" t="s">
        <v>851</v>
      </c>
      <c r="G5457" s="5" t="s">
        <v>3588</v>
      </c>
      <c r="H5457" s="51">
        <v>12500</v>
      </c>
      <c r="I5457" s="22">
        <v>774.49</v>
      </c>
      <c r="J5457" s="22">
        <v>61.96</v>
      </c>
      <c r="K5457" s="22">
        <v>62.49</v>
      </c>
      <c r="L5457" s="47">
        <v>1000</v>
      </c>
      <c r="M5457" s="22">
        <v>774.49</v>
      </c>
      <c r="N5457" s="22">
        <v>0</v>
      </c>
    </row>
    <row r="5458" spans="1:14" hidden="1" x14ac:dyDescent="0.25">
      <c r="A5458" s="5" t="s">
        <v>8344</v>
      </c>
      <c r="B5458" s="5" t="s">
        <v>3586</v>
      </c>
      <c r="C5458" s="5" t="s">
        <v>849</v>
      </c>
      <c r="D5458" s="5" t="s">
        <v>3583</v>
      </c>
      <c r="E5458" s="5" t="s">
        <v>3584</v>
      </c>
      <c r="F5458" s="5" t="s">
        <v>851</v>
      </c>
      <c r="G5458" s="5" t="s">
        <v>3588</v>
      </c>
      <c r="H5458" s="51">
        <v>53000</v>
      </c>
      <c r="I5458" s="22">
        <v>3820.9</v>
      </c>
      <c r="J5458" s="22">
        <v>72.09</v>
      </c>
      <c r="K5458" s="22">
        <v>62.5</v>
      </c>
      <c r="L5458" s="47">
        <v>1000</v>
      </c>
      <c r="M5458" s="22">
        <v>3820.9</v>
      </c>
      <c r="N5458" s="22">
        <v>0</v>
      </c>
    </row>
    <row r="5459" spans="1:14" hidden="1" x14ac:dyDescent="0.25">
      <c r="A5459" s="5" t="s">
        <v>8344</v>
      </c>
      <c r="B5459" s="5" t="s">
        <v>3592</v>
      </c>
      <c r="C5459" s="5" t="s">
        <v>849</v>
      </c>
      <c r="D5459" s="5" t="s">
        <v>3583</v>
      </c>
      <c r="E5459" s="5" t="s">
        <v>3584</v>
      </c>
      <c r="F5459" s="5" t="s">
        <v>851</v>
      </c>
      <c r="G5459" s="5" t="s">
        <v>3588</v>
      </c>
      <c r="H5459" s="51">
        <v>24414</v>
      </c>
      <c r="I5459" s="22">
        <v>1553.33</v>
      </c>
      <c r="J5459" s="22">
        <v>63.62</v>
      </c>
      <c r="K5459" s="22">
        <v>64.17</v>
      </c>
      <c r="L5459" s="47">
        <v>1000</v>
      </c>
      <c r="M5459" s="22">
        <v>1553.33</v>
      </c>
      <c r="N5459" s="22">
        <v>0</v>
      </c>
    </row>
    <row r="5460" spans="1:14" hidden="1" x14ac:dyDescent="0.25">
      <c r="A5460" s="5" t="s">
        <v>8345</v>
      </c>
      <c r="B5460" s="5" t="s">
        <v>3586</v>
      </c>
      <c r="C5460" s="5" t="s">
        <v>849</v>
      </c>
      <c r="D5460" s="5" t="s">
        <v>3583</v>
      </c>
      <c r="E5460" s="5" t="s">
        <v>3584</v>
      </c>
      <c r="F5460" s="5" t="s">
        <v>853</v>
      </c>
      <c r="G5460" s="5" t="s">
        <v>3588</v>
      </c>
      <c r="H5460" s="51">
        <v>0</v>
      </c>
      <c r="I5460" s="22">
        <v>0</v>
      </c>
      <c r="J5460" s="22">
        <v>0</v>
      </c>
      <c r="K5460" s="22">
        <v>60.78</v>
      </c>
      <c r="L5460" s="47">
        <v>1000</v>
      </c>
      <c r="M5460" s="22">
        <v>0</v>
      </c>
      <c r="N5460" s="22">
        <v>0</v>
      </c>
    </row>
    <row r="5461" spans="1:14" hidden="1" x14ac:dyDescent="0.25">
      <c r="A5461" s="5" t="s">
        <v>8345</v>
      </c>
      <c r="B5461" s="5" t="s">
        <v>3592</v>
      </c>
      <c r="C5461" s="5" t="s">
        <v>849</v>
      </c>
      <c r="D5461" s="5" t="s">
        <v>3583</v>
      </c>
      <c r="E5461" s="5" t="s">
        <v>3584</v>
      </c>
      <c r="F5461" s="5" t="s">
        <v>851</v>
      </c>
      <c r="G5461" s="5" t="s">
        <v>3588</v>
      </c>
      <c r="H5461" s="51">
        <v>8600</v>
      </c>
      <c r="I5461" s="22">
        <v>523.12</v>
      </c>
      <c r="J5461" s="22">
        <v>60.83</v>
      </c>
      <c r="K5461" s="22">
        <v>61.38</v>
      </c>
      <c r="L5461" s="47">
        <v>1000</v>
      </c>
      <c r="M5461" s="22">
        <v>523.12</v>
      </c>
      <c r="N5461" s="22">
        <v>0</v>
      </c>
    </row>
    <row r="5462" spans="1:14" hidden="1" x14ac:dyDescent="0.25">
      <c r="A5462" s="5" t="s">
        <v>8346</v>
      </c>
      <c r="B5462" s="5" t="s">
        <v>3586</v>
      </c>
      <c r="C5462" s="5" t="s">
        <v>849</v>
      </c>
      <c r="D5462" s="5" t="s">
        <v>3583</v>
      </c>
      <c r="E5462" s="5" t="s">
        <v>3584</v>
      </c>
      <c r="F5462" s="5" t="s">
        <v>853</v>
      </c>
      <c r="G5462" s="5" t="s">
        <v>3603</v>
      </c>
      <c r="H5462" s="51">
        <v>0</v>
      </c>
      <c r="I5462" s="22">
        <v>0</v>
      </c>
      <c r="J5462" s="22">
        <v>0</v>
      </c>
      <c r="K5462" s="22">
        <v>1340.94</v>
      </c>
      <c r="L5462" s="47">
        <v>1000</v>
      </c>
      <c r="M5462" s="22">
        <v>0</v>
      </c>
      <c r="N5462" s="22">
        <v>0</v>
      </c>
    </row>
    <row r="5463" spans="1:14" hidden="1" x14ac:dyDescent="0.25">
      <c r="A5463" s="5" t="s">
        <v>8347</v>
      </c>
      <c r="B5463" s="5" t="s">
        <v>3586</v>
      </c>
      <c r="C5463" s="5" t="s">
        <v>849</v>
      </c>
      <c r="D5463" s="5" t="s">
        <v>3583</v>
      </c>
      <c r="E5463" s="5" t="s">
        <v>3584</v>
      </c>
      <c r="F5463" s="5" t="s">
        <v>853</v>
      </c>
      <c r="G5463" s="5" t="s">
        <v>3603</v>
      </c>
      <c r="H5463" s="51">
        <v>0</v>
      </c>
      <c r="I5463" s="22">
        <v>0</v>
      </c>
      <c r="J5463" s="22">
        <v>0</v>
      </c>
      <c r="K5463" s="22">
        <v>868.78</v>
      </c>
      <c r="L5463" s="47">
        <v>1000</v>
      </c>
      <c r="M5463" s="22">
        <v>0</v>
      </c>
      <c r="N5463" s="22">
        <v>0</v>
      </c>
    </row>
    <row r="5464" spans="1:14" hidden="1" x14ac:dyDescent="0.25">
      <c r="A5464" s="5" t="s">
        <v>8348</v>
      </c>
      <c r="B5464" s="5" t="s">
        <v>3586</v>
      </c>
      <c r="C5464" s="5" t="s">
        <v>849</v>
      </c>
      <c r="D5464" s="5" t="s">
        <v>3583</v>
      </c>
      <c r="E5464" s="5" t="s">
        <v>3584</v>
      </c>
      <c r="F5464" s="5" t="s">
        <v>853</v>
      </c>
      <c r="G5464" s="5" t="s">
        <v>3603</v>
      </c>
      <c r="H5464" s="51">
        <v>0</v>
      </c>
      <c r="I5464" s="22">
        <v>0</v>
      </c>
      <c r="J5464" s="22">
        <v>0</v>
      </c>
      <c r="K5464" s="22">
        <v>1503.1</v>
      </c>
      <c r="L5464" s="47">
        <v>1000</v>
      </c>
      <c r="M5464" s="22">
        <v>0</v>
      </c>
      <c r="N5464" s="22">
        <v>0</v>
      </c>
    </row>
    <row r="5465" spans="1:14" hidden="1" x14ac:dyDescent="0.25">
      <c r="A5465" s="5" t="s">
        <v>8349</v>
      </c>
      <c r="B5465" s="5" t="s">
        <v>3586</v>
      </c>
      <c r="C5465" s="5" t="s">
        <v>849</v>
      </c>
      <c r="D5465" s="5" t="s">
        <v>3583</v>
      </c>
      <c r="E5465" s="5" t="s">
        <v>3584</v>
      </c>
      <c r="F5465" s="5" t="s">
        <v>853</v>
      </c>
      <c r="G5465" s="5" t="s">
        <v>3603</v>
      </c>
      <c r="H5465" s="51">
        <v>0</v>
      </c>
      <c r="I5465" s="22">
        <v>0</v>
      </c>
      <c r="J5465" s="22">
        <v>0</v>
      </c>
      <c r="K5465" s="22">
        <v>1412.86</v>
      </c>
      <c r="L5465" s="47">
        <v>1000</v>
      </c>
      <c r="M5465" s="22">
        <v>0</v>
      </c>
      <c r="N5465" s="22">
        <v>0</v>
      </c>
    </row>
    <row r="5466" spans="1:14" hidden="1" x14ac:dyDescent="0.25">
      <c r="A5466" s="5" t="s">
        <v>8350</v>
      </c>
      <c r="B5466" s="5" t="s">
        <v>3586</v>
      </c>
      <c r="C5466" s="5" t="s">
        <v>849</v>
      </c>
      <c r="D5466" s="5" t="s">
        <v>3583</v>
      </c>
      <c r="E5466" s="5" t="s">
        <v>3584</v>
      </c>
      <c r="F5466" s="5" t="s">
        <v>853</v>
      </c>
      <c r="G5466" s="5" t="s">
        <v>3603</v>
      </c>
      <c r="H5466" s="51">
        <v>0</v>
      </c>
      <c r="I5466" s="22">
        <v>0</v>
      </c>
      <c r="J5466" s="22">
        <v>0</v>
      </c>
      <c r="K5466" s="22">
        <v>897.6</v>
      </c>
      <c r="L5466" s="47">
        <v>1000</v>
      </c>
      <c r="M5466" s="22">
        <v>0</v>
      </c>
      <c r="N5466" s="22">
        <v>0</v>
      </c>
    </row>
    <row r="5467" spans="1:14" hidden="1" x14ac:dyDescent="0.25">
      <c r="A5467" s="5" t="s">
        <v>8351</v>
      </c>
      <c r="B5467" s="5" t="s">
        <v>3586</v>
      </c>
      <c r="C5467" s="5" t="s">
        <v>849</v>
      </c>
      <c r="D5467" s="5" t="s">
        <v>3583</v>
      </c>
      <c r="E5467" s="5" t="s">
        <v>3584</v>
      </c>
      <c r="F5467" s="5" t="s">
        <v>853</v>
      </c>
      <c r="G5467" s="5" t="s">
        <v>3603</v>
      </c>
      <c r="H5467" s="51">
        <v>0</v>
      </c>
      <c r="I5467" s="22">
        <v>0</v>
      </c>
      <c r="J5467" s="22">
        <v>0</v>
      </c>
      <c r="K5467" s="22">
        <v>1185.3399999999999</v>
      </c>
      <c r="L5467" s="47">
        <v>1000</v>
      </c>
      <c r="M5467" s="22">
        <v>0</v>
      </c>
      <c r="N5467" s="22">
        <v>0</v>
      </c>
    </row>
    <row r="5468" spans="1:14" hidden="1" x14ac:dyDescent="0.25">
      <c r="A5468" s="5" t="s">
        <v>8352</v>
      </c>
      <c r="B5468" s="5" t="s">
        <v>3586</v>
      </c>
      <c r="C5468" s="5" t="s">
        <v>849</v>
      </c>
      <c r="D5468" s="5" t="s">
        <v>3583</v>
      </c>
      <c r="E5468" s="5" t="s">
        <v>3584</v>
      </c>
      <c r="F5468" s="5" t="s">
        <v>851</v>
      </c>
      <c r="G5468" s="5" t="s">
        <v>3588</v>
      </c>
      <c r="H5468" s="51">
        <v>28282</v>
      </c>
      <c r="I5468" s="22">
        <v>5185.0200000000004</v>
      </c>
      <c r="J5468" s="22">
        <v>183.33</v>
      </c>
      <c r="K5468" s="22">
        <v>182.64</v>
      </c>
      <c r="L5468" s="47">
        <v>1000</v>
      </c>
      <c r="M5468" s="22">
        <v>5185.0200000000004</v>
      </c>
      <c r="N5468" s="22">
        <v>0</v>
      </c>
    </row>
    <row r="5469" spans="1:14" hidden="1" x14ac:dyDescent="0.25">
      <c r="A5469" s="5" t="s">
        <v>8353</v>
      </c>
      <c r="B5469" s="5" t="s">
        <v>3586</v>
      </c>
      <c r="C5469" s="5" t="s">
        <v>849</v>
      </c>
      <c r="D5469" s="5" t="s">
        <v>3583</v>
      </c>
      <c r="E5469" s="5" t="s">
        <v>3584</v>
      </c>
      <c r="F5469" s="5" t="s">
        <v>851</v>
      </c>
      <c r="G5469" s="5" t="s">
        <v>3588</v>
      </c>
      <c r="H5469" s="51">
        <v>71100</v>
      </c>
      <c r="I5469" s="22">
        <v>13924.15</v>
      </c>
      <c r="J5469" s="22">
        <v>195.84</v>
      </c>
      <c r="K5469" s="22">
        <v>182.68</v>
      </c>
      <c r="L5469" s="47">
        <v>1000</v>
      </c>
      <c r="M5469" s="22">
        <v>13924.15</v>
      </c>
      <c r="N5469" s="22">
        <v>0</v>
      </c>
    </row>
    <row r="5470" spans="1:14" hidden="1" x14ac:dyDescent="0.25">
      <c r="A5470" s="5" t="s">
        <v>8354</v>
      </c>
      <c r="B5470" s="5" t="s">
        <v>3586</v>
      </c>
      <c r="C5470" s="5" t="s">
        <v>849</v>
      </c>
      <c r="D5470" s="5" t="s">
        <v>3583</v>
      </c>
      <c r="E5470" s="5" t="s">
        <v>3584</v>
      </c>
      <c r="F5470" s="5" t="s">
        <v>851</v>
      </c>
      <c r="G5470" s="5" t="s">
        <v>3588</v>
      </c>
      <c r="H5470" s="51">
        <v>69994</v>
      </c>
      <c r="I5470" s="22">
        <v>12871.78</v>
      </c>
      <c r="J5470" s="22">
        <v>183.9</v>
      </c>
      <c r="K5470" s="22">
        <v>182.19</v>
      </c>
      <c r="L5470" s="47">
        <v>1000</v>
      </c>
      <c r="M5470" s="22">
        <v>12871.78</v>
      </c>
      <c r="N5470" s="22">
        <v>0</v>
      </c>
    </row>
    <row r="5471" spans="1:14" hidden="1" x14ac:dyDescent="0.25">
      <c r="A5471" s="5" t="s">
        <v>8355</v>
      </c>
      <c r="B5471" s="5" t="s">
        <v>3586</v>
      </c>
      <c r="C5471" s="5" t="s">
        <v>849</v>
      </c>
      <c r="D5471" s="5" t="s">
        <v>3583</v>
      </c>
      <c r="E5471" s="5" t="s">
        <v>3584</v>
      </c>
      <c r="F5471" s="5" t="s">
        <v>853</v>
      </c>
      <c r="G5471" s="5" t="s">
        <v>3603</v>
      </c>
      <c r="H5471" s="51">
        <v>0</v>
      </c>
      <c r="I5471" s="22">
        <v>0</v>
      </c>
      <c r="J5471" s="22">
        <v>0</v>
      </c>
      <c r="K5471" s="22">
        <v>837.13</v>
      </c>
      <c r="L5471" s="47">
        <v>1000</v>
      </c>
      <c r="M5471" s="22">
        <v>0</v>
      </c>
      <c r="N5471" s="22">
        <v>0</v>
      </c>
    </row>
    <row r="5472" spans="1:14" hidden="1" x14ac:dyDescent="0.25">
      <c r="A5472" s="5" t="s">
        <v>8356</v>
      </c>
      <c r="B5472" s="5" t="s">
        <v>3596</v>
      </c>
      <c r="C5472" s="5" t="s">
        <v>849</v>
      </c>
      <c r="D5472" s="5" t="s">
        <v>3583</v>
      </c>
      <c r="E5472" s="5" t="s">
        <v>3584</v>
      </c>
      <c r="F5472" s="5" t="s">
        <v>853</v>
      </c>
      <c r="G5472" s="5" t="s">
        <v>3588</v>
      </c>
      <c r="H5472" s="51">
        <v>0</v>
      </c>
      <c r="I5472" s="22">
        <v>0</v>
      </c>
      <c r="J5472" s="22">
        <v>623.33000000000004</v>
      </c>
      <c r="K5472" s="22">
        <v>657.44</v>
      </c>
      <c r="L5472" s="47">
        <v>1000</v>
      </c>
      <c r="M5472" s="22">
        <v>0</v>
      </c>
      <c r="N5472" s="22">
        <v>0</v>
      </c>
    </row>
    <row r="5473" spans="1:14" hidden="1" x14ac:dyDescent="0.25">
      <c r="A5473" s="5" t="s">
        <v>8357</v>
      </c>
      <c r="B5473" s="5" t="s">
        <v>3586</v>
      </c>
      <c r="C5473" s="5" t="s">
        <v>849</v>
      </c>
      <c r="D5473" s="5" t="s">
        <v>3583</v>
      </c>
      <c r="E5473" s="5" t="s">
        <v>3584</v>
      </c>
      <c r="F5473" s="5" t="s">
        <v>853</v>
      </c>
      <c r="G5473" s="5" t="s">
        <v>3603</v>
      </c>
      <c r="H5473" s="51">
        <v>0</v>
      </c>
      <c r="I5473" s="22">
        <v>0</v>
      </c>
      <c r="J5473" s="22">
        <v>0</v>
      </c>
      <c r="K5473" s="22">
        <v>1547.02</v>
      </c>
      <c r="L5473" s="47">
        <v>1000</v>
      </c>
      <c r="M5473" s="22">
        <v>0</v>
      </c>
      <c r="N5473" s="22">
        <v>0</v>
      </c>
    </row>
    <row r="5474" spans="1:14" hidden="1" x14ac:dyDescent="0.25">
      <c r="A5474" s="5" t="s">
        <v>8358</v>
      </c>
      <c r="B5474" s="5" t="s">
        <v>3586</v>
      </c>
      <c r="C5474" s="5" t="s">
        <v>849</v>
      </c>
      <c r="D5474" s="5" t="s">
        <v>3583</v>
      </c>
      <c r="E5474" s="5" t="s">
        <v>3584</v>
      </c>
      <c r="F5474" s="5" t="s">
        <v>853</v>
      </c>
      <c r="G5474" s="5" t="s">
        <v>3588</v>
      </c>
      <c r="H5474" s="51">
        <v>0</v>
      </c>
      <c r="I5474" s="22">
        <v>0</v>
      </c>
      <c r="J5474" s="22">
        <v>0</v>
      </c>
      <c r="K5474" s="22">
        <v>98.94</v>
      </c>
      <c r="L5474" s="47">
        <v>1000</v>
      </c>
      <c r="M5474" s="22">
        <v>0</v>
      </c>
      <c r="N5474" s="22">
        <v>0</v>
      </c>
    </row>
    <row r="5475" spans="1:14" hidden="1" x14ac:dyDescent="0.25">
      <c r="A5475" s="5" t="s">
        <v>8359</v>
      </c>
      <c r="B5475" s="5" t="s">
        <v>3586</v>
      </c>
      <c r="C5475" s="5" t="s">
        <v>849</v>
      </c>
      <c r="D5475" s="5" t="s">
        <v>3583</v>
      </c>
      <c r="E5475" s="5" t="s">
        <v>3584</v>
      </c>
      <c r="F5475" s="5" t="s">
        <v>853</v>
      </c>
      <c r="G5475" s="5" t="s">
        <v>3588</v>
      </c>
      <c r="H5475" s="51">
        <v>0</v>
      </c>
      <c r="I5475" s="22">
        <v>0</v>
      </c>
      <c r="J5475" s="22">
        <v>0</v>
      </c>
      <c r="K5475" s="22">
        <v>98.94</v>
      </c>
      <c r="L5475" s="47">
        <v>1000</v>
      </c>
      <c r="M5475" s="22">
        <v>0</v>
      </c>
      <c r="N5475" s="22">
        <v>0</v>
      </c>
    </row>
    <row r="5476" spans="1:14" hidden="1" x14ac:dyDescent="0.25">
      <c r="A5476" s="5" t="s">
        <v>8360</v>
      </c>
      <c r="B5476" s="5" t="s">
        <v>3586</v>
      </c>
      <c r="C5476" s="5" t="s">
        <v>849</v>
      </c>
      <c r="D5476" s="5" t="s">
        <v>3583</v>
      </c>
      <c r="E5476" s="5" t="s">
        <v>3584</v>
      </c>
      <c r="F5476" s="5" t="s">
        <v>853</v>
      </c>
      <c r="G5476" s="5" t="s">
        <v>3603</v>
      </c>
      <c r="H5476" s="51">
        <v>0</v>
      </c>
      <c r="I5476" s="22">
        <v>0</v>
      </c>
      <c r="J5476" s="22">
        <v>0</v>
      </c>
      <c r="K5476" s="22">
        <v>1547.43</v>
      </c>
      <c r="L5476" s="47">
        <v>1000</v>
      </c>
      <c r="M5476" s="22">
        <v>0</v>
      </c>
      <c r="N5476" s="22">
        <v>0</v>
      </c>
    </row>
    <row r="5477" spans="1:14" hidden="1" x14ac:dyDescent="0.25">
      <c r="A5477" s="5" t="s">
        <v>8361</v>
      </c>
      <c r="B5477" s="5" t="s">
        <v>3586</v>
      </c>
      <c r="C5477" s="5" t="s">
        <v>849</v>
      </c>
      <c r="D5477" s="5" t="s">
        <v>3583</v>
      </c>
      <c r="E5477" s="5" t="s">
        <v>3584</v>
      </c>
      <c r="F5477" s="5" t="s">
        <v>853</v>
      </c>
      <c r="G5477" s="5" t="s">
        <v>3603</v>
      </c>
      <c r="H5477" s="51">
        <v>0</v>
      </c>
      <c r="I5477" s="22">
        <v>0</v>
      </c>
      <c r="J5477" s="22">
        <v>0</v>
      </c>
      <c r="K5477" s="22">
        <v>1634.2</v>
      </c>
      <c r="L5477" s="47">
        <v>1000</v>
      </c>
      <c r="M5477" s="22">
        <v>0</v>
      </c>
      <c r="N5477" s="22">
        <v>0</v>
      </c>
    </row>
    <row r="5478" spans="1:14" hidden="1" x14ac:dyDescent="0.25">
      <c r="A5478" s="5" t="s">
        <v>8362</v>
      </c>
      <c r="B5478" s="5" t="s">
        <v>3586</v>
      </c>
      <c r="C5478" s="5" t="s">
        <v>849</v>
      </c>
      <c r="D5478" s="5" t="s">
        <v>3583</v>
      </c>
      <c r="E5478" s="5" t="s">
        <v>3584</v>
      </c>
      <c r="F5478" s="5" t="s">
        <v>853</v>
      </c>
      <c r="G5478" s="5" t="s">
        <v>3588</v>
      </c>
      <c r="H5478" s="51">
        <v>0</v>
      </c>
      <c r="I5478" s="22">
        <v>0</v>
      </c>
      <c r="J5478" s="22">
        <v>0</v>
      </c>
      <c r="K5478" s="22">
        <v>135.12</v>
      </c>
      <c r="L5478" s="47">
        <v>1000</v>
      </c>
      <c r="M5478" s="22">
        <v>0</v>
      </c>
      <c r="N5478" s="22">
        <v>0</v>
      </c>
    </row>
    <row r="5479" spans="1:14" hidden="1" x14ac:dyDescent="0.25">
      <c r="A5479" s="5" t="s">
        <v>8363</v>
      </c>
      <c r="B5479" s="5" t="s">
        <v>3586</v>
      </c>
      <c r="C5479" s="5" t="s">
        <v>849</v>
      </c>
      <c r="D5479" s="5" t="s">
        <v>3583</v>
      </c>
      <c r="E5479" s="5" t="s">
        <v>3584</v>
      </c>
      <c r="F5479" s="5" t="s">
        <v>853</v>
      </c>
      <c r="G5479" s="5" t="s">
        <v>3588</v>
      </c>
      <c r="H5479" s="51">
        <v>0</v>
      </c>
      <c r="I5479" s="22">
        <v>0</v>
      </c>
      <c r="J5479" s="22">
        <v>0</v>
      </c>
      <c r="K5479" s="22">
        <v>135.12</v>
      </c>
      <c r="L5479" s="47">
        <v>1000</v>
      </c>
      <c r="M5479" s="22">
        <v>0</v>
      </c>
      <c r="N5479" s="22">
        <v>0</v>
      </c>
    </row>
    <row r="5480" spans="1:14" hidden="1" x14ac:dyDescent="0.25">
      <c r="A5480" s="5" t="s">
        <v>8364</v>
      </c>
      <c r="B5480" s="5" t="s">
        <v>3582</v>
      </c>
      <c r="C5480" s="5" t="s">
        <v>849</v>
      </c>
      <c r="D5480" s="5" t="s">
        <v>3583</v>
      </c>
      <c r="E5480" s="5" t="s">
        <v>3584</v>
      </c>
      <c r="F5480" s="5" t="s">
        <v>853</v>
      </c>
      <c r="G5480" s="5" t="s">
        <v>3588</v>
      </c>
      <c r="H5480" s="51">
        <v>0</v>
      </c>
      <c r="I5480" s="22">
        <v>0</v>
      </c>
      <c r="J5480" s="22">
        <v>3.79</v>
      </c>
      <c r="K5480" s="22">
        <v>3.88</v>
      </c>
      <c r="L5480" s="47">
        <v>1000</v>
      </c>
      <c r="M5480" s="22">
        <v>0</v>
      </c>
      <c r="N5480" s="22">
        <v>0</v>
      </c>
    </row>
    <row r="5481" spans="1:14" hidden="1" x14ac:dyDescent="0.25">
      <c r="A5481" s="5" t="s">
        <v>8364</v>
      </c>
      <c r="B5481" s="5" t="s">
        <v>3586</v>
      </c>
      <c r="C5481" s="5" t="s">
        <v>849</v>
      </c>
      <c r="D5481" s="5" t="s">
        <v>3583</v>
      </c>
      <c r="E5481" s="5" t="s">
        <v>3584</v>
      </c>
      <c r="F5481" s="5" t="s">
        <v>853</v>
      </c>
      <c r="G5481" s="5" t="s">
        <v>3588</v>
      </c>
      <c r="H5481" s="51">
        <v>0</v>
      </c>
      <c r="I5481" s="22">
        <v>0</v>
      </c>
      <c r="J5481" s="22">
        <v>0</v>
      </c>
      <c r="K5481" s="22">
        <v>5.13</v>
      </c>
      <c r="L5481" s="47">
        <v>1000</v>
      </c>
      <c r="M5481" s="22">
        <v>0</v>
      </c>
      <c r="N5481" s="22">
        <v>0</v>
      </c>
    </row>
    <row r="5482" spans="1:14" hidden="1" x14ac:dyDescent="0.25">
      <c r="A5482" s="5" t="s">
        <v>8365</v>
      </c>
      <c r="B5482" s="5" t="s">
        <v>3582</v>
      </c>
      <c r="C5482" s="5" t="s">
        <v>849</v>
      </c>
      <c r="D5482" s="5" t="s">
        <v>3583</v>
      </c>
      <c r="E5482" s="5" t="s">
        <v>3584</v>
      </c>
      <c r="F5482" s="5" t="s">
        <v>853</v>
      </c>
      <c r="G5482" s="5" t="s">
        <v>3588</v>
      </c>
      <c r="H5482" s="51">
        <v>0</v>
      </c>
      <c r="I5482" s="22">
        <v>0</v>
      </c>
      <c r="J5482" s="22">
        <v>3.88</v>
      </c>
      <c r="K5482" s="22">
        <v>4.22</v>
      </c>
      <c r="L5482" s="47">
        <v>1000</v>
      </c>
      <c r="M5482" s="22">
        <v>0</v>
      </c>
      <c r="N5482" s="22">
        <v>0</v>
      </c>
    </row>
    <row r="5483" spans="1:14" x14ac:dyDescent="0.25">
      <c r="A5483" s="5" t="s">
        <v>8366</v>
      </c>
      <c r="B5483" s="5" t="s">
        <v>3590</v>
      </c>
      <c r="C5483" s="5" t="s">
        <v>849</v>
      </c>
      <c r="D5483" s="5" t="s">
        <v>3583</v>
      </c>
      <c r="E5483" s="5" t="s">
        <v>3584</v>
      </c>
      <c r="F5483" s="5" t="s">
        <v>853</v>
      </c>
      <c r="G5483" s="5" t="s">
        <v>3603</v>
      </c>
      <c r="H5483" s="51">
        <v>0</v>
      </c>
      <c r="I5483" s="22">
        <v>0</v>
      </c>
      <c r="J5483" s="22">
        <v>0</v>
      </c>
      <c r="K5483" s="22">
        <v>824.1</v>
      </c>
      <c r="L5483" s="47">
        <v>1000</v>
      </c>
      <c r="M5483" s="22">
        <v>0</v>
      </c>
      <c r="N5483" s="22">
        <v>0</v>
      </c>
    </row>
    <row r="5484" spans="1:14" x14ac:dyDescent="0.25">
      <c r="A5484" s="5" t="s">
        <v>8367</v>
      </c>
      <c r="B5484" s="5" t="s">
        <v>3590</v>
      </c>
      <c r="C5484" s="5" t="s">
        <v>849</v>
      </c>
      <c r="D5484" s="5" t="s">
        <v>3583</v>
      </c>
      <c r="E5484" s="5" t="s">
        <v>3584</v>
      </c>
      <c r="F5484" s="5" t="s">
        <v>853</v>
      </c>
      <c r="G5484" s="5" t="s">
        <v>3603</v>
      </c>
      <c r="H5484" s="51">
        <v>0</v>
      </c>
      <c r="I5484" s="22">
        <v>0</v>
      </c>
      <c r="J5484" s="22">
        <v>0</v>
      </c>
      <c r="K5484" s="22">
        <v>1109.5</v>
      </c>
      <c r="L5484" s="47">
        <v>1000</v>
      </c>
      <c r="M5484" s="22">
        <v>0</v>
      </c>
      <c r="N5484" s="22">
        <v>0</v>
      </c>
    </row>
    <row r="5485" spans="1:14" x14ac:dyDescent="0.25">
      <c r="A5485" s="5" t="s">
        <v>8368</v>
      </c>
      <c r="B5485" s="5" t="s">
        <v>3590</v>
      </c>
      <c r="C5485" s="5" t="s">
        <v>849</v>
      </c>
      <c r="D5485" s="5" t="s">
        <v>3583</v>
      </c>
      <c r="E5485" s="5" t="s">
        <v>3584</v>
      </c>
      <c r="F5485" s="5" t="s">
        <v>853</v>
      </c>
      <c r="G5485" s="5" t="s">
        <v>3603</v>
      </c>
      <c r="H5485" s="51">
        <v>0</v>
      </c>
      <c r="I5485" s="22">
        <v>0</v>
      </c>
      <c r="J5485" s="22">
        <v>0</v>
      </c>
      <c r="K5485" s="22">
        <v>804.97</v>
      </c>
      <c r="L5485" s="47">
        <v>1000</v>
      </c>
      <c r="M5485" s="22">
        <v>0</v>
      </c>
      <c r="N5485" s="22">
        <v>0</v>
      </c>
    </row>
    <row r="5486" spans="1:14" x14ac:dyDescent="0.25">
      <c r="A5486" s="5" t="s">
        <v>8369</v>
      </c>
      <c r="B5486" s="5" t="s">
        <v>3590</v>
      </c>
      <c r="C5486" s="5" t="s">
        <v>849</v>
      </c>
      <c r="D5486" s="5" t="s">
        <v>3583</v>
      </c>
      <c r="E5486" s="5" t="s">
        <v>3584</v>
      </c>
      <c r="F5486" s="5" t="s">
        <v>853</v>
      </c>
      <c r="G5486" s="5" t="s">
        <v>3603</v>
      </c>
      <c r="H5486" s="51">
        <v>0</v>
      </c>
      <c r="I5486" s="22">
        <v>0</v>
      </c>
      <c r="J5486" s="22">
        <v>0</v>
      </c>
      <c r="K5486" s="22">
        <v>821.12</v>
      </c>
      <c r="L5486" s="47">
        <v>1000</v>
      </c>
      <c r="M5486" s="22">
        <v>0</v>
      </c>
      <c r="N5486" s="22">
        <v>0</v>
      </c>
    </row>
    <row r="5487" spans="1:14" x14ac:dyDescent="0.25">
      <c r="A5487" s="5" t="s">
        <v>8370</v>
      </c>
      <c r="B5487" s="5" t="s">
        <v>3590</v>
      </c>
      <c r="C5487" s="5" t="s">
        <v>849</v>
      </c>
      <c r="D5487" s="5" t="s">
        <v>3583</v>
      </c>
      <c r="E5487" s="5" t="s">
        <v>3584</v>
      </c>
      <c r="F5487" s="5" t="s">
        <v>853</v>
      </c>
      <c r="G5487" s="5" t="s">
        <v>3603</v>
      </c>
      <c r="H5487" s="51">
        <v>0</v>
      </c>
      <c r="I5487" s="22">
        <v>0</v>
      </c>
      <c r="J5487" s="22">
        <v>0</v>
      </c>
      <c r="K5487" s="22">
        <v>780.58</v>
      </c>
      <c r="L5487" s="47">
        <v>1000</v>
      </c>
      <c r="M5487" s="22">
        <v>0</v>
      </c>
      <c r="N5487" s="22">
        <v>0</v>
      </c>
    </row>
    <row r="5488" spans="1:14" hidden="1" x14ac:dyDescent="0.25">
      <c r="A5488" s="5" t="s">
        <v>8371</v>
      </c>
      <c r="B5488" s="5" t="s">
        <v>3586</v>
      </c>
      <c r="C5488" s="5" t="s">
        <v>849</v>
      </c>
      <c r="D5488" s="5" t="s">
        <v>3583</v>
      </c>
      <c r="E5488" s="5" t="s">
        <v>3584</v>
      </c>
      <c r="F5488" s="5" t="s">
        <v>853</v>
      </c>
      <c r="G5488" s="5" t="s">
        <v>3603</v>
      </c>
      <c r="H5488" s="51">
        <v>0</v>
      </c>
      <c r="I5488" s="22">
        <v>0</v>
      </c>
      <c r="J5488" s="22">
        <v>4267.92</v>
      </c>
      <c r="K5488" s="22">
        <v>6170.3</v>
      </c>
      <c r="L5488" s="47">
        <v>1000</v>
      </c>
      <c r="M5488" s="22">
        <v>0</v>
      </c>
      <c r="N5488" s="22">
        <v>0</v>
      </c>
    </row>
    <row r="5489" spans="1:14" hidden="1" x14ac:dyDescent="0.25">
      <c r="A5489" s="5" t="s">
        <v>8372</v>
      </c>
      <c r="B5489" s="5" t="s">
        <v>3582</v>
      </c>
      <c r="C5489" s="5" t="s">
        <v>849</v>
      </c>
      <c r="D5489" s="5" t="s">
        <v>3583</v>
      </c>
      <c r="E5489" s="5" t="s">
        <v>3584</v>
      </c>
      <c r="F5489" s="5" t="s">
        <v>853</v>
      </c>
      <c r="G5489" s="5" t="s">
        <v>3588</v>
      </c>
      <c r="H5489" s="51">
        <v>0</v>
      </c>
      <c r="I5489" s="22">
        <v>0</v>
      </c>
      <c r="J5489" s="22">
        <v>334.51</v>
      </c>
      <c r="K5489" s="22">
        <v>352.82</v>
      </c>
      <c r="L5489" s="47">
        <v>1000</v>
      </c>
      <c r="M5489" s="22">
        <v>0</v>
      </c>
      <c r="N5489" s="22">
        <v>0</v>
      </c>
    </row>
    <row r="5490" spans="1:14" hidden="1" x14ac:dyDescent="0.25">
      <c r="A5490" s="5" t="s">
        <v>8373</v>
      </c>
      <c r="B5490" s="5" t="s">
        <v>3592</v>
      </c>
      <c r="C5490" s="5" t="s">
        <v>849</v>
      </c>
      <c r="D5490" s="5" t="s">
        <v>3583</v>
      </c>
      <c r="E5490" s="5" t="s">
        <v>3584</v>
      </c>
      <c r="F5490" s="5" t="s">
        <v>853</v>
      </c>
      <c r="G5490" s="5" t="s">
        <v>3588</v>
      </c>
      <c r="H5490" s="51">
        <v>0</v>
      </c>
      <c r="I5490" s="22">
        <v>0</v>
      </c>
      <c r="J5490" s="22">
        <v>44.06</v>
      </c>
      <c r="K5490" s="22">
        <v>45.12</v>
      </c>
      <c r="L5490" s="47">
        <v>1000</v>
      </c>
      <c r="M5490" s="22">
        <v>0</v>
      </c>
      <c r="N5490" s="22">
        <v>0</v>
      </c>
    </row>
    <row r="5491" spans="1:14" hidden="1" x14ac:dyDescent="0.25">
      <c r="A5491" s="5" t="s">
        <v>8374</v>
      </c>
      <c r="B5491" s="5" t="s">
        <v>3592</v>
      </c>
      <c r="C5491" s="5" t="s">
        <v>849</v>
      </c>
      <c r="D5491" s="5" t="s">
        <v>3583</v>
      </c>
      <c r="E5491" s="5" t="s">
        <v>3584</v>
      </c>
      <c r="F5491" s="5" t="s">
        <v>853</v>
      </c>
      <c r="G5491" s="5" t="s">
        <v>3588</v>
      </c>
      <c r="H5491" s="51">
        <v>0</v>
      </c>
      <c r="I5491" s="22">
        <v>0</v>
      </c>
      <c r="J5491" s="22">
        <v>43.51</v>
      </c>
      <c r="K5491" s="22">
        <v>44.55</v>
      </c>
      <c r="L5491" s="47">
        <v>1000</v>
      </c>
      <c r="M5491" s="22">
        <v>0</v>
      </c>
      <c r="N5491" s="22">
        <v>0</v>
      </c>
    </row>
    <row r="5492" spans="1:14" hidden="1" x14ac:dyDescent="0.25">
      <c r="A5492" s="5" t="s">
        <v>8375</v>
      </c>
      <c r="B5492" s="5" t="s">
        <v>3592</v>
      </c>
      <c r="C5492" s="5" t="s">
        <v>849</v>
      </c>
      <c r="D5492" s="5" t="s">
        <v>3583</v>
      </c>
      <c r="E5492" s="5" t="s">
        <v>3584</v>
      </c>
      <c r="F5492" s="5" t="s">
        <v>853</v>
      </c>
      <c r="G5492" s="5" t="s">
        <v>3588</v>
      </c>
      <c r="H5492" s="51">
        <v>0</v>
      </c>
      <c r="I5492" s="22">
        <v>0</v>
      </c>
      <c r="J5492" s="22">
        <v>43.52</v>
      </c>
      <c r="K5492" s="22">
        <v>44.56</v>
      </c>
      <c r="L5492" s="47">
        <v>1000</v>
      </c>
      <c r="M5492" s="22">
        <v>0</v>
      </c>
      <c r="N5492" s="22">
        <v>0</v>
      </c>
    </row>
    <row r="5493" spans="1:14" hidden="1" x14ac:dyDescent="0.25">
      <c r="A5493" s="5" t="s">
        <v>8376</v>
      </c>
      <c r="B5493" s="5" t="s">
        <v>3592</v>
      </c>
      <c r="C5493" s="5" t="s">
        <v>849</v>
      </c>
      <c r="D5493" s="5" t="s">
        <v>3583</v>
      </c>
      <c r="E5493" s="5" t="s">
        <v>3584</v>
      </c>
      <c r="F5493" s="5" t="s">
        <v>853</v>
      </c>
      <c r="G5493" s="5" t="s">
        <v>3588</v>
      </c>
      <c r="H5493" s="51">
        <v>0</v>
      </c>
      <c r="I5493" s="22">
        <v>0</v>
      </c>
      <c r="J5493" s="22">
        <v>0</v>
      </c>
      <c r="K5493" s="22">
        <v>68.59</v>
      </c>
      <c r="L5493" s="47">
        <v>1000</v>
      </c>
      <c r="M5493" s="22">
        <v>0</v>
      </c>
      <c r="N5493" s="22">
        <v>0</v>
      </c>
    </row>
    <row r="5494" spans="1:14" hidden="1" x14ac:dyDescent="0.25">
      <c r="A5494" s="5" t="s">
        <v>8377</v>
      </c>
      <c r="B5494" s="5" t="s">
        <v>3592</v>
      </c>
      <c r="C5494" s="5" t="s">
        <v>849</v>
      </c>
      <c r="D5494" s="5" t="s">
        <v>3583</v>
      </c>
      <c r="E5494" s="5" t="s">
        <v>3584</v>
      </c>
      <c r="F5494" s="5" t="s">
        <v>853</v>
      </c>
      <c r="G5494" s="5" t="s">
        <v>3588</v>
      </c>
      <c r="H5494" s="51">
        <v>0</v>
      </c>
      <c r="I5494" s="22">
        <v>0</v>
      </c>
      <c r="J5494" s="22">
        <v>43.56</v>
      </c>
      <c r="K5494" s="22">
        <v>44.61</v>
      </c>
      <c r="L5494" s="47">
        <v>1000</v>
      </c>
      <c r="M5494" s="22">
        <v>0</v>
      </c>
      <c r="N5494" s="22">
        <v>0</v>
      </c>
    </row>
    <row r="5495" spans="1:14" hidden="1" x14ac:dyDescent="0.25">
      <c r="A5495" s="5" t="s">
        <v>8378</v>
      </c>
      <c r="B5495" s="5" t="s">
        <v>3592</v>
      </c>
      <c r="C5495" s="5" t="s">
        <v>849</v>
      </c>
      <c r="D5495" s="5" t="s">
        <v>3583</v>
      </c>
      <c r="E5495" s="5" t="s">
        <v>3584</v>
      </c>
      <c r="F5495" s="5" t="s">
        <v>853</v>
      </c>
      <c r="G5495" s="5" t="s">
        <v>3588</v>
      </c>
      <c r="H5495" s="51">
        <v>0</v>
      </c>
      <c r="I5495" s="22">
        <v>0</v>
      </c>
      <c r="J5495" s="22">
        <v>0</v>
      </c>
      <c r="K5495" s="22">
        <v>68.59</v>
      </c>
      <c r="L5495" s="47">
        <v>1000</v>
      </c>
      <c r="M5495" s="22">
        <v>0</v>
      </c>
      <c r="N5495" s="22">
        <v>0</v>
      </c>
    </row>
    <row r="5496" spans="1:14" hidden="1" x14ac:dyDescent="0.25">
      <c r="A5496" s="5" t="s">
        <v>8379</v>
      </c>
      <c r="B5496" s="5" t="s">
        <v>3592</v>
      </c>
      <c r="C5496" s="5" t="s">
        <v>849</v>
      </c>
      <c r="D5496" s="5" t="s">
        <v>3583</v>
      </c>
      <c r="E5496" s="5" t="s">
        <v>3584</v>
      </c>
      <c r="F5496" s="5" t="s">
        <v>853</v>
      </c>
      <c r="G5496" s="5" t="s">
        <v>3588</v>
      </c>
      <c r="H5496" s="51">
        <v>0</v>
      </c>
      <c r="I5496" s="22">
        <v>0</v>
      </c>
      <c r="J5496" s="22">
        <v>0</v>
      </c>
      <c r="K5496" s="22">
        <v>68.59</v>
      </c>
      <c r="L5496" s="47">
        <v>1000</v>
      </c>
      <c r="M5496" s="22">
        <v>0</v>
      </c>
      <c r="N5496" s="22">
        <v>0</v>
      </c>
    </row>
    <row r="5497" spans="1:14" hidden="1" x14ac:dyDescent="0.25">
      <c r="A5497" s="5" t="s">
        <v>8380</v>
      </c>
      <c r="B5497" s="5" t="s">
        <v>3592</v>
      </c>
      <c r="C5497" s="5" t="s">
        <v>849</v>
      </c>
      <c r="D5497" s="5" t="s">
        <v>3583</v>
      </c>
      <c r="E5497" s="5" t="s">
        <v>3584</v>
      </c>
      <c r="F5497" s="5" t="s">
        <v>853</v>
      </c>
      <c r="G5497" s="5" t="s">
        <v>3588</v>
      </c>
      <c r="H5497" s="51">
        <v>0</v>
      </c>
      <c r="I5497" s="22">
        <v>0</v>
      </c>
      <c r="J5497" s="22">
        <v>0</v>
      </c>
      <c r="K5497" s="22">
        <v>68.59</v>
      </c>
      <c r="L5497" s="47">
        <v>1000</v>
      </c>
      <c r="M5497" s="22">
        <v>0</v>
      </c>
      <c r="N5497" s="22">
        <v>0</v>
      </c>
    </row>
    <row r="5498" spans="1:14" x14ac:dyDescent="0.25">
      <c r="A5498" s="5" t="s">
        <v>8381</v>
      </c>
      <c r="B5498" s="5" t="s">
        <v>3590</v>
      </c>
      <c r="C5498" s="5" t="s">
        <v>849</v>
      </c>
      <c r="D5498" s="5" t="s">
        <v>3583</v>
      </c>
      <c r="E5498" s="5" t="s">
        <v>3584</v>
      </c>
      <c r="F5498" s="5" t="s">
        <v>853</v>
      </c>
      <c r="G5498" s="5" t="s">
        <v>3603</v>
      </c>
      <c r="H5498" s="51">
        <v>0</v>
      </c>
      <c r="I5498" s="22">
        <v>0</v>
      </c>
      <c r="J5498" s="22">
        <v>0</v>
      </c>
      <c r="K5498" s="22">
        <v>1017.41</v>
      </c>
      <c r="L5498" s="47">
        <v>1000</v>
      </c>
      <c r="M5498" s="22">
        <v>0</v>
      </c>
      <c r="N5498" s="22">
        <v>0</v>
      </c>
    </row>
    <row r="5499" spans="1:14" x14ac:dyDescent="0.25">
      <c r="A5499" s="5" t="s">
        <v>8382</v>
      </c>
      <c r="B5499" s="5" t="s">
        <v>3590</v>
      </c>
      <c r="C5499" s="5" t="s">
        <v>849</v>
      </c>
      <c r="D5499" s="5" t="s">
        <v>3583</v>
      </c>
      <c r="E5499" s="5" t="s">
        <v>3584</v>
      </c>
      <c r="F5499" s="5" t="s">
        <v>853</v>
      </c>
      <c r="G5499" s="5" t="s">
        <v>3603</v>
      </c>
      <c r="H5499" s="51">
        <v>0</v>
      </c>
      <c r="I5499" s="22">
        <v>0</v>
      </c>
      <c r="J5499" s="22">
        <v>0</v>
      </c>
      <c r="K5499" s="22">
        <v>899.41</v>
      </c>
      <c r="L5499" s="47">
        <v>1000</v>
      </c>
      <c r="M5499" s="22">
        <v>0</v>
      </c>
      <c r="N5499" s="22">
        <v>0</v>
      </c>
    </row>
    <row r="5500" spans="1:14" x14ac:dyDescent="0.25">
      <c r="A5500" s="5" t="s">
        <v>8383</v>
      </c>
      <c r="B5500" s="5" t="s">
        <v>3590</v>
      </c>
      <c r="C5500" s="5" t="s">
        <v>849</v>
      </c>
      <c r="D5500" s="5" t="s">
        <v>3583</v>
      </c>
      <c r="E5500" s="5" t="s">
        <v>3584</v>
      </c>
      <c r="F5500" s="5" t="s">
        <v>853</v>
      </c>
      <c r="G5500" s="5" t="s">
        <v>3603</v>
      </c>
      <c r="H5500" s="51">
        <v>0</v>
      </c>
      <c r="I5500" s="22">
        <v>0</v>
      </c>
      <c r="J5500" s="22">
        <v>0</v>
      </c>
      <c r="K5500" s="22">
        <v>1049.54</v>
      </c>
      <c r="L5500" s="47">
        <v>1000</v>
      </c>
      <c r="M5500" s="22">
        <v>0</v>
      </c>
      <c r="N5500" s="22">
        <v>0</v>
      </c>
    </row>
    <row r="5501" spans="1:14" x14ac:dyDescent="0.25">
      <c r="A5501" s="5" t="s">
        <v>8384</v>
      </c>
      <c r="B5501" s="5" t="s">
        <v>3590</v>
      </c>
      <c r="C5501" s="5" t="s">
        <v>849</v>
      </c>
      <c r="D5501" s="5" t="s">
        <v>3583</v>
      </c>
      <c r="E5501" s="5" t="s">
        <v>3584</v>
      </c>
      <c r="F5501" s="5" t="s">
        <v>853</v>
      </c>
      <c r="G5501" s="5" t="s">
        <v>3603</v>
      </c>
      <c r="H5501" s="51">
        <v>0</v>
      </c>
      <c r="I5501" s="22">
        <v>0</v>
      </c>
      <c r="J5501" s="22">
        <v>0</v>
      </c>
      <c r="K5501" s="22">
        <v>1386.59</v>
      </c>
      <c r="L5501" s="47">
        <v>1000</v>
      </c>
      <c r="M5501" s="22">
        <v>0</v>
      </c>
      <c r="N5501" s="22">
        <v>0</v>
      </c>
    </row>
    <row r="5502" spans="1:14" x14ac:dyDescent="0.25">
      <c r="A5502" s="5" t="s">
        <v>8385</v>
      </c>
      <c r="B5502" s="5" t="s">
        <v>3590</v>
      </c>
      <c r="C5502" s="5" t="s">
        <v>849</v>
      </c>
      <c r="D5502" s="5" t="s">
        <v>3583</v>
      </c>
      <c r="E5502" s="5" t="s">
        <v>3584</v>
      </c>
      <c r="F5502" s="5" t="s">
        <v>853</v>
      </c>
      <c r="G5502" s="5" t="s">
        <v>3603</v>
      </c>
      <c r="H5502" s="51">
        <v>0</v>
      </c>
      <c r="I5502" s="22">
        <v>0</v>
      </c>
      <c r="J5502" s="22">
        <v>0</v>
      </c>
      <c r="K5502" s="22">
        <v>1499.17</v>
      </c>
      <c r="L5502" s="47">
        <v>1000</v>
      </c>
      <c r="M5502" s="22">
        <v>0</v>
      </c>
      <c r="N5502" s="22">
        <v>0</v>
      </c>
    </row>
    <row r="5503" spans="1:14" x14ac:dyDescent="0.25">
      <c r="A5503" s="5" t="s">
        <v>8386</v>
      </c>
      <c r="B5503" s="5" t="s">
        <v>3590</v>
      </c>
      <c r="C5503" s="5" t="s">
        <v>849</v>
      </c>
      <c r="D5503" s="5" t="s">
        <v>3583</v>
      </c>
      <c r="E5503" s="5" t="s">
        <v>3584</v>
      </c>
      <c r="F5503" s="5" t="s">
        <v>853</v>
      </c>
      <c r="G5503" s="5" t="s">
        <v>3603</v>
      </c>
      <c r="H5503" s="51">
        <v>0</v>
      </c>
      <c r="I5503" s="22">
        <v>0</v>
      </c>
      <c r="J5503" s="22">
        <v>0</v>
      </c>
      <c r="K5503" s="22">
        <v>1288.3699999999999</v>
      </c>
      <c r="L5503" s="47">
        <v>1000</v>
      </c>
      <c r="M5503" s="22">
        <v>0</v>
      </c>
      <c r="N5503" s="22">
        <v>0</v>
      </c>
    </row>
    <row r="5504" spans="1:14" x14ac:dyDescent="0.25">
      <c r="A5504" s="5" t="s">
        <v>8387</v>
      </c>
      <c r="B5504" s="5" t="s">
        <v>3590</v>
      </c>
      <c r="C5504" s="5" t="s">
        <v>849</v>
      </c>
      <c r="D5504" s="5" t="s">
        <v>3583</v>
      </c>
      <c r="E5504" s="5" t="s">
        <v>3584</v>
      </c>
      <c r="F5504" s="5" t="s">
        <v>853</v>
      </c>
      <c r="G5504" s="5" t="s">
        <v>3603</v>
      </c>
      <c r="H5504" s="51">
        <v>0</v>
      </c>
      <c r="I5504" s="22">
        <v>0</v>
      </c>
      <c r="J5504" s="22">
        <v>0</v>
      </c>
      <c r="K5504" s="22">
        <v>882.19</v>
      </c>
      <c r="L5504" s="47">
        <v>1000</v>
      </c>
      <c r="M5504" s="22">
        <v>0</v>
      </c>
      <c r="N5504" s="22">
        <v>0</v>
      </c>
    </row>
    <row r="5505" spans="1:14" x14ac:dyDescent="0.25">
      <c r="A5505" s="5" t="s">
        <v>8388</v>
      </c>
      <c r="B5505" s="5" t="s">
        <v>3590</v>
      </c>
      <c r="C5505" s="5" t="s">
        <v>849</v>
      </c>
      <c r="D5505" s="5" t="s">
        <v>3583</v>
      </c>
      <c r="E5505" s="5" t="s">
        <v>3584</v>
      </c>
      <c r="F5505" s="5" t="s">
        <v>853</v>
      </c>
      <c r="G5505" s="5" t="s">
        <v>3603</v>
      </c>
      <c r="H5505" s="51">
        <v>0</v>
      </c>
      <c r="I5505" s="22">
        <v>0</v>
      </c>
      <c r="J5505" s="22">
        <v>0</v>
      </c>
      <c r="K5505" s="22">
        <v>1017.48</v>
      </c>
      <c r="L5505" s="47">
        <v>1000</v>
      </c>
      <c r="M5505" s="22">
        <v>0</v>
      </c>
      <c r="N5505" s="22">
        <v>0</v>
      </c>
    </row>
    <row r="5506" spans="1:14" x14ac:dyDescent="0.25">
      <c r="A5506" s="5" t="s">
        <v>8389</v>
      </c>
      <c r="B5506" s="5" t="s">
        <v>3590</v>
      </c>
      <c r="C5506" s="5" t="s">
        <v>849</v>
      </c>
      <c r="D5506" s="5" t="s">
        <v>3583</v>
      </c>
      <c r="E5506" s="5" t="s">
        <v>3584</v>
      </c>
      <c r="F5506" s="5" t="s">
        <v>853</v>
      </c>
      <c r="G5506" s="5" t="s">
        <v>3603</v>
      </c>
      <c r="H5506" s="51">
        <v>0</v>
      </c>
      <c r="I5506" s="22">
        <v>0</v>
      </c>
      <c r="J5506" s="22">
        <v>0</v>
      </c>
      <c r="K5506" s="22">
        <v>1229.03</v>
      </c>
      <c r="L5506" s="47">
        <v>1000</v>
      </c>
      <c r="M5506" s="22">
        <v>0</v>
      </c>
      <c r="N5506" s="22">
        <v>0</v>
      </c>
    </row>
    <row r="5507" spans="1:14" x14ac:dyDescent="0.25">
      <c r="A5507" s="5" t="s">
        <v>8390</v>
      </c>
      <c r="B5507" s="5" t="s">
        <v>3590</v>
      </c>
      <c r="C5507" s="5" t="s">
        <v>849</v>
      </c>
      <c r="D5507" s="5" t="s">
        <v>3583</v>
      </c>
      <c r="E5507" s="5" t="s">
        <v>3584</v>
      </c>
      <c r="F5507" s="5" t="s">
        <v>853</v>
      </c>
      <c r="G5507" s="5" t="s">
        <v>3603</v>
      </c>
      <c r="H5507" s="51">
        <v>0</v>
      </c>
      <c r="I5507" s="22">
        <v>0</v>
      </c>
      <c r="J5507" s="22">
        <v>0</v>
      </c>
      <c r="K5507" s="22">
        <v>1103.29</v>
      </c>
      <c r="L5507" s="47">
        <v>1000</v>
      </c>
      <c r="M5507" s="22">
        <v>0</v>
      </c>
      <c r="N5507" s="22">
        <v>0</v>
      </c>
    </row>
    <row r="5508" spans="1:14" x14ac:dyDescent="0.25">
      <c r="A5508" s="5" t="s">
        <v>8391</v>
      </c>
      <c r="B5508" s="5" t="s">
        <v>3590</v>
      </c>
      <c r="C5508" s="5" t="s">
        <v>849</v>
      </c>
      <c r="D5508" s="5" t="s">
        <v>3583</v>
      </c>
      <c r="E5508" s="5" t="s">
        <v>3584</v>
      </c>
      <c r="F5508" s="5" t="s">
        <v>853</v>
      </c>
      <c r="G5508" s="5" t="s">
        <v>3603</v>
      </c>
      <c r="H5508" s="51">
        <v>0</v>
      </c>
      <c r="I5508" s="22">
        <v>0</v>
      </c>
      <c r="J5508" s="22">
        <v>0</v>
      </c>
      <c r="K5508" s="22">
        <v>1415.39</v>
      </c>
      <c r="L5508" s="47">
        <v>1000</v>
      </c>
      <c r="M5508" s="22">
        <v>0</v>
      </c>
      <c r="N5508" s="22">
        <v>0</v>
      </c>
    </row>
    <row r="5509" spans="1:14" hidden="1" x14ac:dyDescent="0.25">
      <c r="A5509" s="5" t="s">
        <v>8392</v>
      </c>
      <c r="B5509" s="5" t="s">
        <v>3582</v>
      </c>
      <c r="C5509" s="5" t="s">
        <v>849</v>
      </c>
      <c r="D5509" s="5" t="s">
        <v>3583</v>
      </c>
      <c r="E5509" s="5" t="s">
        <v>3584</v>
      </c>
      <c r="F5509" s="5" t="s">
        <v>853</v>
      </c>
      <c r="G5509" s="5" t="s">
        <v>3603</v>
      </c>
      <c r="H5509" s="51">
        <v>0</v>
      </c>
      <c r="I5509" s="22">
        <v>0</v>
      </c>
      <c r="J5509" s="22">
        <v>0</v>
      </c>
      <c r="K5509" s="22">
        <v>686.96</v>
      </c>
      <c r="L5509" s="47">
        <v>1000</v>
      </c>
      <c r="M5509" s="22">
        <v>0</v>
      </c>
      <c r="N5509" s="22">
        <v>0</v>
      </c>
    </row>
    <row r="5510" spans="1:14" hidden="1" x14ac:dyDescent="0.25">
      <c r="A5510" s="5" t="s">
        <v>8393</v>
      </c>
      <c r="B5510" s="5" t="s">
        <v>3582</v>
      </c>
      <c r="C5510" s="5" t="s">
        <v>849</v>
      </c>
      <c r="D5510" s="5" t="s">
        <v>3583</v>
      </c>
      <c r="E5510" s="5" t="s">
        <v>3584</v>
      </c>
      <c r="F5510" s="5" t="s">
        <v>853</v>
      </c>
      <c r="G5510" s="5" t="s">
        <v>3603</v>
      </c>
      <c r="H5510" s="51">
        <v>0</v>
      </c>
      <c r="I5510" s="22">
        <v>0</v>
      </c>
      <c r="J5510" s="22">
        <v>0</v>
      </c>
      <c r="K5510" s="22">
        <v>140.86000000000001</v>
      </c>
      <c r="L5510" s="47">
        <v>1000</v>
      </c>
      <c r="M5510" s="22">
        <v>0</v>
      </c>
      <c r="N5510" s="22">
        <v>0</v>
      </c>
    </row>
    <row r="5511" spans="1:14" hidden="1" x14ac:dyDescent="0.25">
      <c r="A5511" s="5" t="s">
        <v>8394</v>
      </c>
      <c r="B5511" s="5" t="s">
        <v>3582</v>
      </c>
      <c r="C5511" s="5" t="s">
        <v>849</v>
      </c>
      <c r="D5511" s="5" t="s">
        <v>3583</v>
      </c>
      <c r="E5511" s="5" t="s">
        <v>3584</v>
      </c>
      <c r="F5511" s="5" t="s">
        <v>853</v>
      </c>
      <c r="G5511" s="5" t="s">
        <v>3603</v>
      </c>
      <c r="H5511" s="51">
        <v>0</v>
      </c>
      <c r="I5511" s="22">
        <v>0</v>
      </c>
      <c r="J5511" s="22">
        <v>0</v>
      </c>
      <c r="K5511" s="22">
        <v>291.49</v>
      </c>
      <c r="L5511" s="47">
        <v>1000</v>
      </c>
      <c r="M5511" s="22">
        <v>0</v>
      </c>
      <c r="N5511" s="22">
        <v>0</v>
      </c>
    </row>
    <row r="5512" spans="1:14" hidden="1" x14ac:dyDescent="0.25">
      <c r="A5512" s="5" t="s">
        <v>8395</v>
      </c>
      <c r="B5512" s="5" t="s">
        <v>3582</v>
      </c>
      <c r="C5512" s="5" t="s">
        <v>849</v>
      </c>
      <c r="D5512" s="5" t="s">
        <v>3583</v>
      </c>
      <c r="E5512" s="5" t="s">
        <v>3584</v>
      </c>
      <c r="F5512" s="5" t="s">
        <v>853</v>
      </c>
      <c r="G5512" s="5" t="s">
        <v>3603</v>
      </c>
      <c r="H5512" s="51">
        <v>0</v>
      </c>
      <c r="I5512" s="22">
        <v>0</v>
      </c>
      <c r="J5512" s="22">
        <v>0</v>
      </c>
      <c r="K5512" s="22">
        <v>122.91</v>
      </c>
      <c r="L5512" s="47">
        <v>1000</v>
      </c>
      <c r="M5512" s="22">
        <v>0</v>
      </c>
      <c r="N5512" s="22">
        <v>0</v>
      </c>
    </row>
    <row r="5513" spans="1:14" hidden="1" x14ac:dyDescent="0.25">
      <c r="A5513" s="5" t="s">
        <v>8396</v>
      </c>
      <c r="B5513" s="5" t="s">
        <v>3582</v>
      </c>
      <c r="C5513" s="5" t="s">
        <v>849</v>
      </c>
      <c r="D5513" s="5" t="s">
        <v>3583</v>
      </c>
      <c r="E5513" s="5" t="s">
        <v>3584</v>
      </c>
      <c r="F5513" s="5" t="s">
        <v>853</v>
      </c>
      <c r="G5513" s="5" t="s">
        <v>3603</v>
      </c>
      <c r="H5513" s="51">
        <v>0</v>
      </c>
      <c r="I5513" s="22">
        <v>0</v>
      </c>
      <c r="J5513" s="22">
        <v>0</v>
      </c>
      <c r="K5513" s="22">
        <v>826.22</v>
      </c>
      <c r="L5513" s="47">
        <v>1000</v>
      </c>
      <c r="M5513" s="22">
        <v>0</v>
      </c>
      <c r="N5513" s="22">
        <v>0</v>
      </c>
    </row>
    <row r="5514" spans="1:14" hidden="1" x14ac:dyDescent="0.25">
      <c r="A5514" s="5" t="s">
        <v>8397</v>
      </c>
      <c r="B5514" s="5" t="s">
        <v>3582</v>
      </c>
      <c r="C5514" s="5" t="s">
        <v>849</v>
      </c>
      <c r="D5514" s="5" t="s">
        <v>3583</v>
      </c>
      <c r="E5514" s="5" t="s">
        <v>3584</v>
      </c>
      <c r="F5514" s="5" t="s">
        <v>853</v>
      </c>
      <c r="G5514" s="5" t="s">
        <v>3603</v>
      </c>
      <c r="H5514" s="51">
        <v>0</v>
      </c>
      <c r="I5514" s="22">
        <v>0</v>
      </c>
      <c r="J5514" s="22">
        <v>0</v>
      </c>
      <c r="K5514" s="22">
        <v>630.16999999999996</v>
      </c>
      <c r="L5514" s="47">
        <v>1000</v>
      </c>
      <c r="M5514" s="22">
        <v>0</v>
      </c>
      <c r="N5514" s="22">
        <v>0</v>
      </c>
    </row>
    <row r="5515" spans="1:14" hidden="1" x14ac:dyDescent="0.25">
      <c r="A5515" s="5" t="s">
        <v>8398</v>
      </c>
      <c r="B5515" s="5" t="s">
        <v>3582</v>
      </c>
      <c r="C5515" s="5" t="s">
        <v>849</v>
      </c>
      <c r="D5515" s="5" t="s">
        <v>3583</v>
      </c>
      <c r="E5515" s="5" t="s">
        <v>3584</v>
      </c>
      <c r="F5515" s="5" t="s">
        <v>853</v>
      </c>
      <c r="G5515" s="5" t="s">
        <v>3603</v>
      </c>
      <c r="H5515" s="51">
        <v>0</v>
      </c>
      <c r="I5515" s="22">
        <v>0</v>
      </c>
      <c r="J5515" s="22">
        <v>0</v>
      </c>
      <c r="K5515" s="22">
        <v>141.57</v>
      </c>
      <c r="L5515" s="47">
        <v>1000</v>
      </c>
      <c r="M5515" s="22">
        <v>0</v>
      </c>
      <c r="N5515" s="22">
        <v>0</v>
      </c>
    </row>
    <row r="5516" spans="1:14" x14ac:dyDescent="0.25">
      <c r="A5516" s="5" t="s">
        <v>8399</v>
      </c>
      <c r="B5516" s="5" t="s">
        <v>3590</v>
      </c>
      <c r="C5516" s="5" t="s">
        <v>849</v>
      </c>
      <c r="D5516" s="5" t="s">
        <v>3583</v>
      </c>
      <c r="E5516" s="5" t="s">
        <v>3584</v>
      </c>
      <c r="F5516" s="5" t="s">
        <v>853</v>
      </c>
      <c r="G5516" s="5" t="s">
        <v>3603</v>
      </c>
      <c r="H5516" s="51">
        <v>0</v>
      </c>
      <c r="I5516" s="22">
        <v>0</v>
      </c>
      <c r="J5516" s="22">
        <v>0</v>
      </c>
      <c r="K5516" s="22">
        <v>1479.35</v>
      </c>
      <c r="L5516" s="47">
        <v>1000</v>
      </c>
      <c r="M5516" s="22">
        <v>0</v>
      </c>
      <c r="N5516" s="22">
        <v>0</v>
      </c>
    </row>
    <row r="5517" spans="1:14" x14ac:dyDescent="0.25">
      <c r="A5517" s="5" t="s">
        <v>8400</v>
      </c>
      <c r="B5517" s="5" t="s">
        <v>3590</v>
      </c>
      <c r="C5517" s="5" t="s">
        <v>849</v>
      </c>
      <c r="D5517" s="5" t="s">
        <v>3583</v>
      </c>
      <c r="E5517" s="5" t="s">
        <v>3584</v>
      </c>
      <c r="F5517" s="5" t="s">
        <v>853</v>
      </c>
      <c r="G5517" s="5" t="s">
        <v>3603</v>
      </c>
      <c r="H5517" s="51">
        <v>0</v>
      </c>
      <c r="I5517" s="22">
        <v>0</v>
      </c>
      <c r="J5517" s="22">
        <v>0</v>
      </c>
      <c r="K5517" s="22">
        <v>1663.85</v>
      </c>
      <c r="L5517" s="47">
        <v>1000</v>
      </c>
      <c r="M5517" s="22">
        <v>0</v>
      </c>
      <c r="N5517" s="22">
        <v>0</v>
      </c>
    </row>
    <row r="5518" spans="1:14" x14ac:dyDescent="0.25">
      <c r="A5518" s="5" t="s">
        <v>8401</v>
      </c>
      <c r="B5518" s="5" t="s">
        <v>3590</v>
      </c>
      <c r="C5518" s="5" t="s">
        <v>849</v>
      </c>
      <c r="D5518" s="5" t="s">
        <v>3583</v>
      </c>
      <c r="E5518" s="5" t="s">
        <v>3584</v>
      </c>
      <c r="F5518" s="5" t="s">
        <v>853</v>
      </c>
      <c r="G5518" s="5" t="s">
        <v>3603</v>
      </c>
      <c r="H5518" s="51">
        <v>0</v>
      </c>
      <c r="I5518" s="22">
        <v>0</v>
      </c>
      <c r="J5518" s="22">
        <v>0</v>
      </c>
      <c r="K5518" s="22">
        <v>1554.89</v>
      </c>
      <c r="L5518" s="47">
        <v>1000</v>
      </c>
      <c r="M5518" s="22">
        <v>0</v>
      </c>
      <c r="N5518" s="22">
        <v>0</v>
      </c>
    </row>
    <row r="5519" spans="1:14" x14ac:dyDescent="0.25">
      <c r="A5519" s="5" t="s">
        <v>8402</v>
      </c>
      <c r="B5519" s="5" t="s">
        <v>3590</v>
      </c>
      <c r="C5519" s="5" t="s">
        <v>849</v>
      </c>
      <c r="D5519" s="5" t="s">
        <v>3583</v>
      </c>
      <c r="E5519" s="5" t="s">
        <v>3584</v>
      </c>
      <c r="F5519" s="5" t="s">
        <v>853</v>
      </c>
      <c r="G5519" s="5" t="s">
        <v>3603</v>
      </c>
      <c r="H5519" s="51">
        <v>0</v>
      </c>
      <c r="I5519" s="22">
        <v>0</v>
      </c>
      <c r="J5519" s="22">
        <v>0</v>
      </c>
      <c r="K5519" s="22">
        <v>1570.55</v>
      </c>
      <c r="L5519" s="47">
        <v>1000</v>
      </c>
      <c r="M5519" s="22">
        <v>0</v>
      </c>
      <c r="N5519" s="22">
        <v>0</v>
      </c>
    </row>
    <row r="5520" spans="1:14" x14ac:dyDescent="0.25">
      <c r="A5520" s="5" t="s">
        <v>8403</v>
      </c>
      <c r="B5520" s="5" t="s">
        <v>3590</v>
      </c>
      <c r="C5520" s="5" t="s">
        <v>849</v>
      </c>
      <c r="D5520" s="5" t="s">
        <v>3583</v>
      </c>
      <c r="E5520" s="5" t="s">
        <v>3584</v>
      </c>
      <c r="F5520" s="5" t="s">
        <v>853</v>
      </c>
      <c r="G5520" s="5" t="s">
        <v>3603</v>
      </c>
      <c r="H5520" s="51">
        <v>0</v>
      </c>
      <c r="I5520" s="22">
        <v>0</v>
      </c>
      <c r="J5520" s="22">
        <v>0</v>
      </c>
      <c r="K5520" s="22">
        <v>1562.87</v>
      </c>
      <c r="L5520" s="47">
        <v>1000</v>
      </c>
      <c r="M5520" s="22">
        <v>0</v>
      </c>
      <c r="N5520" s="22">
        <v>0</v>
      </c>
    </row>
    <row r="5521" spans="1:14" x14ac:dyDescent="0.25">
      <c r="A5521" s="5" t="s">
        <v>8404</v>
      </c>
      <c r="B5521" s="5" t="s">
        <v>3590</v>
      </c>
      <c r="C5521" s="5" t="s">
        <v>849</v>
      </c>
      <c r="D5521" s="5" t="s">
        <v>3583</v>
      </c>
      <c r="E5521" s="5" t="s">
        <v>3584</v>
      </c>
      <c r="F5521" s="5" t="s">
        <v>853</v>
      </c>
      <c r="G5521" s="5" t="s">
        <v>3603</v>
      </c>
      <c r="H5521" s="51">
        <v>0</v>
      </c>
      <c r="I5521" s="22">
        <v>0</v>
      </c>
      <c r="J5521" s="22">
        <v>1677.6</v>
      </c>
      <c r="K5521" s="22">
        <v>2305.67</v>
      </c>
      <c r="L5521" s="47">
        <v>1000</v>
      </c>
      <c r="M5521" s="22">
        <v>0</v>
      </c>
      <c r="N5521" s="22">
        <v>0</v>
      </c>
    </row>
    <row r="5522" spans="1:14" x14ac:dyDescent="0.25">
      <c r="A5522" s="5" t="s">
        <v>8405</v>
      </c>
      <c r="B5522" s="5" t="s">
        <v>3590</v>
      </c>
      <c r="C5522" s="5" t="s">
        <v>849</v>
      </c>
      <c r="D5522" s="5" t="s">
        <v>3583</v>
      </c>
      <c r="E5522" s="5" t="s">
        <v>3584</v>
      </c>
      <c r="F5522" s="5" t="s">
        <v>851</v>
      </c>
      <c r="G5522" s="5" t="s">
        <v>3585</v>
      </c>
      <c r="H5522" s="51">
        <v>0</v>
      </c>
      <c r="I5522" s="22">
        <v>0</v>
      </c>
      <c r="J5522" s="22">
        <v>9535.6200000000008</v>
      </c>
      <c r="K5522" s="22">
        <v>9617.6299999999992</v>
      </c>
      <c r="L5522" s="47">
        <v>1000</v>
      </c>
      <c r="M5522" s="22">
        <v>0</v>
      </c>
      <c r="N5522" s="22">
        <v>0</v>
      </c>
    </row>
    <row r="5523" spans="1:14" hidden="1" x14ac:dyDescent="0.25">
      <c r="A5523" s="5" t="s">
        <v>8405</v>
      </c>
      <c r="B5523" s="5" t="s">
        <v>3592</v>
      </c>
      <c r="C5523" s="5" t="s">
        <v>849</v>
      </c>
      <c r="D5523" s="5" t="s">
        <v>3583</v>
      </c>
      <c r="E5523" s="5" t="s">
        <v>3584</v>
      </c>
      <c r="F5523" s="5" t="s">
        <v>853</v>
      </c>
      <c r="G5523" s="5" t="s">
        <v>3585</v>
      </c>
      <c r="H5523" s="51">
        <v>0</v>
      </c>
      <c r="I5523" s="22">
        <v>0</v>
      </c>
      <c r="J5523" s="22">
        <v>0</v>
      </c>
      <c r="K5523" s="22">
        <v>9764.4699999999993</v>
      </c>
      <c r="L5523" s="47">
        <v>1000</v>
      </c>
      <c r="M5523" s="22">
        <v>0</v>
      </c>
      <c r="N5523" s="22">
        <v>0</v>
      </c>
    </row>
    <row r="5524" spans="1:14" x14ac:dyDescent="0.25">
      <c r="A5524" s="5" t="s">
        <v>8406</v>
      </c>
      <c r="B5524" s="5" t="s">
        <v>3590</v>
      </c>
      <c r="C5524" s="5" t="s">
        <v>849</v>
      </c>
      <c r="D5524" s="5" t="s">
        <v>3583</v>
      </c>
      <c r="E5524" s="5" t="s">
        <v>3584</v>
      </c>
      <c r="F5524" s="5" t="s">
        <v>853</v>
      </c>
      <c r="G5524" s="5" t="s">
        <v>3603</v>
      </c>
      <c r="H5524" s="51">
        <v>0</v>
      </c>
      <c r="I5524" s="22">
        <v>0</v>
      </c>
      <c r="J5524" s="22">
        <v>0</v>
      </c>
      <c r="K5524" s="22">
        <v>3277.39</v>
      </c>
      <c r="L5524" s="47">
        <v>1000</v>
      </c>
      <c r="M5524" s="22">
        <v>0</v>
      </c>
      <c r="N5524" s="22">
        <v>0</v>
      </c>
    </row>
    <row r="5525" spans="1:14" x14ac:dyDescent="0.25">
      <c r="A5525" s="5" t="s">
        <v>8407</v>
      </c>
      <c r="B5525" s="5" t="s">
        <v>3590</v>
      </c>
      <c r="C5525" s="5" t="s">
        <v>849</v>
      </c>
      <c r="D5525" s="5" t="s">
        <v>3583</v>
      </c>
      <c r="E5525" s="5" t="s">
        <v>3584</v>
      </c>
      <c r="F5525" s="5" t="s">
        <v>853</v>
      </c>
      <c r="G5525" s="5" t="s">
        <v>3603</v>
      </c>
      <c r="H5525" s="51">
        <v>0</v>
      </c>
      <c r="I5525" s="22">
        <v>0</v>
      </c>
      <c r="J5525" s="22">
        <v>0</v>
      </c>
      <c r="K5525" s="22">
        <v>2985.86</v>
      </c>
      <c r="L5525" s="47">
        <v>1000</v>
      </c>
      <c r="M5525" s="22">
        <v>0</v>
      </c>
      <c r="N5525" s="22">
        <v>0</v>
      </c>
    </row>
    <row r="5526" spans="1:14" x14ac:dyDescent="0.25">
      <c r="A5526" s="5" t="s">
        <v>8408</v>
      </c>
      <c r="B5526" s="5" t="s">
        <v>3590</v>
      </c>
      <c r="C5526" s="5" t="s">
        <v>849</v>
      </c>
      <c r="D5526" s="5" t="s">
        <v>3583</v>
      </c>
      <c r="E5526" s="5" t="s">
        <v>3584</v>
      </c>
      <c r="F5526" s="5" t="s">
        <v>853</v>
      </c>
      <c r="G5526" s="5" t="s">
        <v>3585</v>
      </c>
      <c r="H5526" s="51">
        <v>0</v>
      </c>
      <c r="I5526" s="22">
        <v>0</v>
      </c>
      <c r="J5526" s="22">
        <v>2338.17</v>
      </c>
      <c r="K5526" s="22">
        <v>2338.17</v>
      </c>
      <c r="L5526" s="47">
        <v>1000</v>
      </c>
      <c r="M5526" s="22">
        <v>0</v>
      </c>
      <c r="N5526" s="22">
        <v>0</v>
      </c>
    </row>
    <row r="5527" spans="1:14" x14ac:dyDescent="0.25">
      <c r="A5527" s="5" t="s">
        <v>8409</v>
      </c>
      <c r="B5527" s="5" t="s">
        <v>3590</v>
      </c>
      <c r="C5527" s="5" t="s">
        <v>849</v>
      </c>
      <c r="D5527" s="5" t="s">
        <v>3583</v>
      </c>
      <c r="E5527" s="5" t="s">
        <v>3584</v>
      </c>
      <c r="F5527" s="5" t="s">
        <v>853</v>
      </c>
      <c r="G5527" s="5" t="s">
        <v>3603</v>
      </c>
      <c r="H5527" s="51">
        <v>0</v>
      </c>
      <c r="I5527" s="22">
        <v>0</v>
      </c>
      <c r="J5527" s="22">
        <v>0</v>
      </c>
      <c r="K5527" s="22">
        <v>3026.44</v>
      </c>
      <c r="L5527" s="47">
        <v>1000</v>
      </c>
      <c r="M5527" s="22">
        <v>0</v>
      </c>
      <c r="N5527" s="22">
        <v>0</v>
      </c>
    </row>
    <row r="5528" spans="1:14" x14ac:dyDescent="0.25">
      <c r="A5528" s="5" t="s">
        <v>8410</v>
      </c>
      <c r="B5528" s="5" t="s">
        <v>3590</v>
      </c>
      <c r="C5528" s="5" t="s">
        <v>849</v>
      </c>
      <c r="D5528" s="5" t="s">
        <v>3583</v>
      </c>
      <c r="E5528" s="5" t="s">
        <v>3584</v>
      </c>
      <c r="F5528" s="5" t="s">
        <v>853</v>
      </c>
      <c r="G5528" s="5" t="s">
        <v>3603</v>
      </c>
      <c r="H5528" s="51">
        <v>0</v>
      </c>
      <c r="I5528" s="22">
        <v>0</v>
      </c>
      <c r="J5528" s="22">
        <v>0</v>
      </c>
      <c r="K5528" s="22">
        <v>3199.44</v>
      </c>
      <c r="L5528" s="47">
        <v>1000</v>
      </c>
      <c r="M5528" s="22">
        <v>0</v>
      </c>
      <c r="N5528" s="22">
        <v>0</v>
      </c>
    </row>
    <row r="5529" spans="1:14" x14ac:dyDescent="0.25">
      <c r="A5529" s="5" t="s">
        <v>8411</v>
      </c>
      <c r="B5529" s="5" t="s">
        <v>3590</v>
      </c>
      <c r="C5529" s="5" t="s">
        <v>849</v>
      </c>
      <c r="D5529" s="5" t="s">
        <v>3583</v>
      </c>
      <c r="E5529" s="5" t="s">
        <v>3584</v>
      </c>
      <c r="F5529" s="5" t="s">
        <v>853</v>
      </c>
      <c r="G5529" s="5" t="s">
        <v>3603</v>
      </c>
      <c r="H5529" s="51">
        <v>0</v>
      </c>
      <c r="I5529" s="22">
        <v>0</v>
      </c>
      <c r="J5529" s="22">
        <v>0</v>
      </c>
      <c r="K5529" s="22">
        <v>3061.87</v>
      </c>
      <c r="L5529" s="47">
        <v>1000</v>
      </c>
      <c r="M5529" s="22">
        <v>0</v>
      </c>
      <c r="N5529" s="22">
        <v>0</v>
      </c>
    </row>
    <row r="5530" spans="1:14" x14ac:dyDescent="0.25">
      <c r="A5530" s="5" t="s">
        <v>8412</v>
      </c>
      <c r="B5530" s="5" t="s">
        <v>3590</v>
      </c>
      <c r="C5530" s="5" t="s">
        <v>849</v>
      </c>
      <c r="D5530" s="5" t="s">
        <v>3583</v>
      </c>
      <c r="E5530" s="5" t="s">
        <v>3584</v>
      </c>
      <c r="F5530" s="5" t="s">
        <v>853</v>
      </c>
      <c r="G5530" s="5" t="s">
        <v>3603</v>
      </c>
      <c r="H5530" s="51">
        <v>0</v>
      </c>
      <c r="I5530" s="22">
        <v>0</v>
      </c>
      <c r="J5530" s="22">
        <v>0</v>
      </c>
      <c r="K5530" s="22">
        <v>3193.11</v>
      </c>
      <c r="L5530" s="47">
        <v>1000</v>
      </c>
      <c r="M5530" s="22">
        <v>0</v>
      </c>
      <c r="N5530" s="22">
        <v>0</v>
      </c>
    </row>
    <row r="5531" spans="1:14" x14ac:dyDescent="0.25">
      <c r="A5531" s="5" t="s">
        <v>8413</v>
      </c>
      <c r="B5531" s="5" t="s">
        <v>3590</v>
      </c>
      <c r="C5531" s="5" t="s">
        <v>849</v>
      </c>
      <c r="D5531" s="5" t="s">
        <v>3583</v>
      </c>
      <c r="E5531" s="5" t="s">
        <v>3584</v>
      </c>
      <c r="F5531" s="5" t="s">
        <v>853</v>
      </c>
      <c r="G5531" s="5" t="s">
        <v>3603</v>
      </c>
      <c r="H5531" s="51">
        <v>0</v>
      </c>
      <c r="I5531" s="22">
        <v>0</v>
      </c>
      <c r="J5531" s="22">
        <v>1855.15</v>
      </c>
      <c r="K5531" s="22">
        <v>2791.19</v>
      </c>
      <c r="L5531" s="47">
        <v>1000</v>
      </c>
      <c r="M5531" s="22">
        <v>0</v>
      </c>
      <c r="N5531" s="22">
        <v>0</v>
      </c>
    </row>
    <row r="5532" spans="1:14" x14ac:dyDescent="0.25">
      <c r="A5532" s="5" t="s">
        <v>8414</v>
      </c>
      <c r="B5532" s="5" t="s">
        <v>3590</v>
      </c>
      <c r="C5532" s="5" t="s">
        <v>849</v>
      </c>
      <c r="D5532" s="5" t="s">
        <v>3583</v>
      </c>
      <c r="E5532" s="5" t="s">
        <v>3584</v>
      </c>
      <c r="F5532" s="5" t="s">
        <v>853</v>
      </c>
      <c r="G5532" s="5" t="s">
        <v>3603</v>
      </c>
      <c r="H5532" s="51">
        <v>0</v>
      </c>
      <c r="I5532" s="22">
        <v>0</v>
      </c>
      <c r="J5532" s="22">
        <v>0</v>
      </c>
      <c r="K5532" s="22">
        <v>1060.07</v>
      </c>
      <c r="L5532" s="47">
        <v>1000</v>
      </c>
      <c r="M5532" s="22">
        <v>0</v>
      </c>
      <c r="N5532" s="22">
        <v>0</v>
      </c>
    </row>
    <row r="5533" spans="1:14" x14ac:dyDescent="0.25">
      <c r="A5533" s="5" t="s">
        <v>8415</v>
      </c>
      <c r="B5533" s="5" t="s">
        <v>3590</v>
      </c>
      <c r="C5533" s="5" t="s">
        <v>849</v>
      </c>
      <c r="D5533" s="5" t="s">
        <v>3583</v>
      </c>
      <c r="E5533" s="5" t="s">
        <v>3584</v>
      </c>
      <c r="F5533" s="5" t="s">
        <v>853</v>
      </c>
      <c r="G5533" s="5" t="s">
        <v>3588</v>
      </c>
      <c r="H5533" s="51">
        <v>0</v>
      </c>
      <c r="I5533" s="22">
        <v>0</v>
      </c>
      <c r="J5533" s="22">
        <v>451.04</v>
      </c>
      <c r="K5533" s="22">
        <v>489.99</v>
      </c>
      <c r="L5533" s="47">
        <v>1000</v>
      </c>
      <c r="M5533" s="22">
        <v>0</v>
      </c>
      <c r="N5533" s="22">
        <v>0</v>
      </c>
    </row>
    <row r="5534" spans="1:14" hidden="1" x14ac:dyDescent="0.25">
      <c r="A5534" s="5" t="s">
        <v>8416</v>
      </c>
      <c r="B5534" s="5" t="s">
        <v>3582</v>
      </c>
      <c r="C5534" s="5" t="s">
        <v>849</v>
      </c>
      <c r="D5534" s="5" t="s">
        <v>3583</v>
      </c>
      <c r="E5534" s="5" t="s">
        <v>3584</v>
      </c>
      <c r="F5534" s="5" t="s">
        <v>853</v>
      </c>
      <c r="G5534" s="5" t="s">
        <v>3603</v>
      </c>
      <c r="H5534" s="51">
        <v>0</v>
      </c>
      <c r="I5534" s="22">
        <v>0</v>
      </c>
      <c r="J5534" s="22">
        <v>0</v>
      </c>
      <c r="K5534" s="22">
        <v>434</v>
      </c>
      <c r="L5534" s="47">
        <v>1000</v>
      </c>
      <c r="M5534" s="22">
        <v>0</v>
      </c>
      <c r="N5534" s="22">
        <v>0</v>
      </c>
    </row>
    <row r="5535" spans="1:14" hidden="1" x14ac:dyDescent="0.25">
      <c r="A5535" s="5" t="s">
        <v>8417</v>
      </c>
      <c r="B5535" s="5" t="s">
        <v>3592</v>
      </c>
      <c r="C5535" s="5" t="s">
        <v>849</v>
      </c>
      <c r="D5535" s="5" t="s">
        <v>3583</v>
      </c>
      <c r="E5535" s="5" t="s">
        <v>3584</v>
      </c>
      <c r="F5535" s="5" t="s">
        <v>853</v>
      </c>
      <c r="G5535" s="5" t="s">
        <v>3588</v>
      </c>
      <c r="H5535" s="51">
        <v>0</v>
      </c>
      <c r="I5535" s="22">
        <v>0</v>
      </c>
      <c r="J5535" s="22">
        <v>59.74</v>
      </c>
      <c r="K5535" s="22">
        <v>64.900000000000006</v>
      </c>
      <c r="L5535" s="47">
        <v>1000</v>
      </c>
      <c r="M5535" s="22">
        <v>0</v>
      </c>
      <c r="N5535" s="22">
        <v>0</v>
      </c>
    </row>
    <row r="5536" spans="1:14" hidden="1" x14ac:dyDescent="0.25">
      <c r="A5536" s="5" t="s">
        <v>8418</v>
      </c>
      <c r="B5536" s="5" t="s">
        <v>3592</v>
      </c>
      <c r="C5536" s="5" t="s">
        <v>849</v>
      </c>
      <c r="D5536" s="5" t="s">
        <v>3583</v>
      </c>
      <c r="E5536" s="5" t="s">
        <v>3584</v>
      </c>
      <c r="F5536" s="5" t="s">
        <v>853</v>
      </c>
      <c r="G5536" s="5" t="s">
        <v>3588</v>
      </c>
      <c r="H5536" s="51">
        <v>0</v>
      </c>
      <c r="I5536" s="22">
        <v>0</v>
      </c>
      <c r="J5536" s="22">
        <v>56.03</v>
      </c>
      <c r="K5536" s="22">
        <v>64.12</v>
      </c>
      <c r="L5536" s="47">
        <v>1000</v>
      </c>
      <c r="M5536" s="22">
        <v>0</v>
      </c>
      <c r="N5536" s="22">
        <v>0</v>
      </c>
    </row>
    <row r="5537" spans="1:14" x14ac:dyDescent="0.25">
      <c r="A5537" s="5" t="s">
        <v>8419</v>
      </c>
      <c r="B5537" s="5" t="s">
        <v>3590</v>
      </c>
      <c r="C5537" s="5" t="s">
        <v>849</v>
      </c>
      <c r="D5537" s="5" t="s">
        <v>3583</v>
      </c>
      <c r="E5537" s="5" t="s">
        <v>3584</v>
      </c>
      <c r="F5537" s="5" t="s">
        <v>853</v>
      </c>
      <c r="G5537" s="5" t="s">
        <v>3603</v>
      </c>
      <c r="H5537" s="51">
        <v>0</v>
      </c>
      <c r="I5537" s="22">
        <v>0</v>
      </c>
      <c r="J5537" s="22">
        <v>0</v>
      </c>
      <c r="K5537" s="22">
        <v>432.62</v>
      </c>
      <c r="L5537" s="47">
        <v>1000</v>
      </c>
      <c r="M5537" s="22">
        <v>0</v>
      </c>
      <c r="N5537" s="22">
        <v>0</v>
      </c>
    </row>
    <row r="5538" spans="1:14" hidden="1" x14ac:dyDescent="0.25">
      <c r="A5538" s="5" t="s">
        <v>8420</v>
      </c>
      <c r="B5538" s="5" t="s">
        <v>3582</v>
      </c>
      <c r="C5538" s="5" t="s">
        <v>849</v>
      </c>
      <c r="D5538" s="5" t="s">
        <v>3583</v>
      </c>
      <c r="E5538" s="5" t="s">
        <v>3584</v>
      </c>
      <c r="F5538" s="5" t="s">
        <v>853</v>
      </c>
      <c r="G5538" s="5" t="s">
        <v>3603</v>
      </c>
      <c r="H5538" s="51">
        <v>0</v>
      </c>
      <c r="I5538" s="22">
        <v>0</v>
      </c>
      <c r="J5538" s="22">
        <v>0</v>
      </c>
      <c r="K5538" s="22">
        <v>961.7</v>
      </c>
      <c r="L5538" s="47">
        <v>1000</v>
      </c>
      <c r="M5538" s="22">
        <v>0</v>
      </c>
      <c r="N5538" s="22">
        <v>0</v>
      </c>
    </row>
    <row r="5539" spans="1:14" hidden="1" x14ac:dyDescent="0.25">
      <c r="A5539" s="5" t="s">
        <v>8420</v>
      </c>
      <c r="B5539" s="5" t="s">
        <v>3586</v>
      </c>
      <c r="C5539" s="5" t="s">
        <v>849</v>
      </c>
      <c r="D5539" s="5" t="s">
        <v>3583</v>
      </c>
      <c r="E5539" s="5" t="s">
        <v>3584</v>
      </c>
      <c r="F5539" s="5" t="s">
        <v>853</v>
      </c>
      <c r="G5539" s="5" t="s">
        <v>3603</v>
      </c>
      <c r="H5539" s="51">
        <v>0</v>
      </c>
      <c r="I5539" s="22">
        <v>0</v>
      </c>
      <c r="J5539" s="22">
        <v>0</v>
      </c>
      <c r="K5539" s="22">
        <v>945.14</v>
      </c>
      <c r="L5539" s="47">
        <v>1000</v>
      </c>
      <c r="M5539" s="22">
        <v>0</v>
      </c>
      <c r="N5539" s="22">
        <v>0</v>
      </c>
    </row>
    <row r="5540" spans="1:14" hidden="1" x14ac:dyDescent="0.25">
      <c r="A5540" s="5" t="s">
        <v>8421</v>
      </c>
      <c r="B5540" s="5" t="s">
        <v>3582</v>
      </c>
      <c r="C5540" s="5" t="s">
        <v>849</v>
      </c>
      <c r="D5540" s="5" t="s">
        <v>3583</v>
      </c>
      <c r="E5540" s="5" t="s">
        <v>3584</v>
      </c>
      <c r="F5540" s="5" t="s">
        <v>851</v>
      </c>
      <c r="G5540" s="5" t="s">
        <v>3588</v>
      </c>
      <c r="H5540" s="51">
        <v>205905</v>
      </c>
      <c r="I5540" s="22">
        <v>8170.35</v>
      </c>
      <c r="J5540" s="22">
        <v>39.68</v>
      </c>
      <c r="K5540" s="22">
        <v>39.770000000000003</v>
      </c>
      <c r="L5540" s="47">
        <v>1000</v>
      </c>
      <c r="M5540" s="22">
        <v>8170.35</v>
      </c>
      <c r="N5540" s="22">
        <v>0</v>
      </c>
    </row>
    <row r="5541" spans="1:14" hidden="1" x14ac:dyDescent="0.25">
      <c r="A5541" s="5" t="s">
        <v>8421</v>
      </c>
      <c r="B5541" s="5" t="s">
        <v>3586</v>
      </c>
      <c r="C5541" s="5" t="s">
        <v>849</v>
      </c>
      <c r="D5541" s="5" t="s">
        <v>3583</v>
      </c>
      <c r="E5541" s="5" t="s">
        <v>3584</v>
      </c>
      <c r="F5541" s="5" t="s">
        <v>851</v>
      </c>
      <c r="G5541" s="5" t="s">
        <v>3588</v>
      </c>
      <c r="H5541" s="51">
        <v>309255</v>
      </c>
      <c r="I5541" s="22">
        <v>13064.09</v>
      </c>
      <c r="J5541" s="22">
        <v>42.24</v>
      </c>
      <c r="K5541" s="22">
        <v>40.380000000000003</v>
      </c>
      <c r="L5541" s="47">
        <v>1000</v>
      </c>
      <c r="M5541" s="22">
        <v>13064.09</v>
      </c>
      <c r="N5541" s="22">
        <v>0</v>
      </c>
    </row>
    <row r="5542" spans="1:14" hidden="1" x14ac:dyDescent="0.25">
      <c r="A5542" s="5" t="s">
        <v>8422</v>
      </c>
      <c r="B5542" s="5" t="s">
        <v>3582</v>
      </c>
      <c r="C5542" s="5" t="s">
        <v>849</v>
      </c>
      <c r="D5542" s="5" t="s">
        <v>3583</v>
      </c>
      <c r="E5542" s="5" t="s">
        <v>3584</v>
      </c>
      <c r="F5542" s="5" t="s">
        <v>851</v>
      </c>
      <c r="G5542" s="5" t="s">
        <v>3588</v>
      </c>
      <c r="H5542" s="51">
        <v>19450</v>
      </c>
      <c r="I5542" s="22">
        <v>7375.97</v>
      </c>
      <c r="J5542" s="22">
        <v>379.23</v>
      </c>
      <c r="K5542" s="22">
        <v>374.83</v>
      </c>
      <c r="L5542" s="47">
        <v>1000</v>
      </c>
      <c r="M5542" s="22">
        <v>7375.97</v>
      </c>
      <c r="N5542" s="22">
        <v>0</v>
      </c>
    </row>
    <row r="5543" spans="1:14" hidden="1" x14ac:dyDescent="0.25">
      <c r="A5543" s="5" t="s">
        <v>8422</v>
      </c>
      <c r="B5543" s="5" t="s">
        <v>3586</v>
      </c>
      <c r="C5543" s="5" t="s">
        <v>849</v>
      </c>
      <c r="D5543" s="5" t="s">
        <v>3583</v>
      </c>
      <c r="E5543" s="5" t="s">
        <v>3584</v>
      </c>
      <c r="F5543" s="5" t="s">
        <v>853</v>
      </c>
      <c r="G5543" s="5" t="s">
        <v>3588</v>
      </c>
      <c r="H5543" s="51">
        <v>0</v>
      </c>
      <c r="I5543" s="22">
        <v>0</v>
      </c>
      <c r="J5543" s="22">
        <v>363.88</v>
      </c>
      <c r="K5543" s="22">
        <v>384.4</v>
      </c>
      <c r="L5543" s="47">
        <v>1000</v>
      </c>
      <c r="M5543" s="22">
        <v>0</v>
      </c>
      <c r="N5543" s="22">
        <v>0</v>
      </c>
    </row>
    <row r="5544" spans="1:14" hidden="1" x14ac:dyDescent="0.25">
      <c r="A5544" s="5" t="s">
        <v>8423</v>
      </c>
      <c r="B5544" s="5" t="s">
        <v>3582</v>
      </c>
      <c r="C5544" s="5" t="s">
        <v>849</v>
      </c>
      <c r="D5544" s="5" t="s">
        <v>3583</v>
      </c>
      <c r="E5544" s="5" t="s">
        <v>3584</v>
      </c>
      <c r="F5544" s="5" t="s">
        <v>853</v>
      </c>
      <c r="G5544" s="5" t="s">
        <v>3603</v>
      </c>
      <c r="H5544" s="51">
        <v>0</v>
      </c>
      <c r="I5544" s="22">
        <v>0</v>
      </c>
      <c r="J5544" s="22">
        <v>0</v>
      </c>
      <c r="K5544" s="22">
        <v>1082.92</v>
      </c>
      <c r="L5544" s="47">
        <v>1000</v>
      </c>
      <c r="M5544" s="22">
        <v>0</v>
      </c>
      <c r="N5544" s="22">
        <v>0</v>
      </c>
    </row>
    <row r="5545" spans="1:14" hidden="1" x14ac:dyDescent="0.25">
      <c r="A5545" s="5" t="s">
        <v>8423</v>
      </c>
      <c r="B5545" s="5" t="s">
        <v>3586</v>
      </c>
      <c r="C5545" s="5" t="s">
        <v>849</v>
      </c>
      <c r="D5545" s="5" t="s">
        <v>3583</v>
      </c>
      <c r="E5545" s="5" t="s">
        <v>3584</v>
      </c>
      <c r="F5545" s="5" t="s">
        <v>853</v>
      </c>
      <c r="G5545" s="5" t="s">
        <v>3603</v>
      </c>
      <c r="H5545" s="51">
        <v>0</v>
      </c>
      <c r="I5545" s="22">
        <v>0</v>
      </c>
      <c r="J5545" s="22">
        <v>0</v>
      </c>
      <c r="K5545" s="22">
        <v>1042.6500000000001</v>
      </c>
      <c r="L5545" s="47">
        <v>1000</v>
      </c>
      <c r="M5545" s="22">
        <v>0</v>
      </c>
      <c r="N5545" s="22">
        <v>0</v>
      </c>
    </row>
    <row r="5546" spans="1:14" hidden="1" x14ac:dyDescent="0.25">
      <c r="A5546" s="5" t="s">
        <v>8424</v>
      </c>
      <c r="B5546" s="5" t="s">
        <v>3582</v>
      </c>
      <c r="C5546" s="5" t="s">
        <v>849</v>
      </c>
      <c r="D5546" s="5" t="s">
        <v>3583</v>
      </c>
      <c r="E5546" s="5" t="s">
        <v>3584</v>
      </c>
      <c r="F5546" s="5" t="s">
        <v>851</v>
      </c>
      <c r="G5546" s="5" t="s">
        <v>3588</v>
      </c>
      <c r="H5546" s="51">
        <v>8100</v>
      </c>
      <c r="I5546" s="22">
        <v>3077.48</v>
      </c>
      <c r="J5546" s="22">
        <v>379.94</v>
      </c>
      <c r="K5546" s="22">
        <v>399.1</v>
      </c>
      <c r="L5546" s="47">
        <v>1000</v>
      </c>
      <c r="M5546" s="22">
        <v>3077.48</v>
      </c>
      <c r="N5546" s="22">
        <v>0</v>
      </c>
    </row>
    <row r="5547" spans="1:14" hidden="1" x14ac:dyDescent="0.25">
      <c r="A5547" s="5" t="s">
        <v>8424</v>
      </c>
      <c r="B5547" s="5" t="s">
        <v>3586</v>
      </c>
      <c r="C5547" s="5" t="s">
        <v>849</v>
      </c>
      <c r="D5547" s="5" t="s">
        <v>3583</v>
      </c>
      <c r="E5547" s="5" t="s">
        <v>3584</v>
      </c>
      <c r="F5547" s="5" t="s">
        <v>851</v>
      </c>
      <c r="G5547" s="5" t="s">
        <v>3588</v>
      </c>
      <c r="H5547" s="51">
        <v>5800</v>
      </c>
      <c r="I5547" s="22">
        <v>2260.5700000000002</v>
      </c>
      <c r="J5547" s="22">
        <v>389.75</v>
      </c>
      <c r="K5547" s="22">
        <v>399.1</v>
      </c>
      <c r="L5547" s="47">
        <v>1000</v>
      </c>
      <c r="M5547" s="22">
        <v>2260.5700000000002</v>
      </c>
      <c r="N5547" s="22">
        <v>0</v>
      </c>
    </row>
    <row r="5548" spans="1:14" hidden="1" x14ac:dyDescent="0.25">
      <c r="A5548" s="5" t="s">
        <v>8425</v>
      </c>
      <c r="B5548" s="5" t="s">
        <v>3582</v>
      </c>
      <c r="C5548" s="5" t="s">
        <v>849</v>
      </c>
      <c r="D5548" s="5" t="s">
        <v>3583</v>
      </c>
      <c r="E5548" s="5" t="s">
        <v>3584</v>
      </c>
      <c r="F5548" s="5" t="s">
        <v>851</v>
      </c>
      <c r="G5548" s="5" t="s">
        <v>3588</v>
      </c>
      <c r="H5548" s="51">
        <v>6570</v>
      </c>
      <c r="I5548" s="22">
        <v>266.24</v>
      </c>
      <c r="J5548" s="22">
        <v>40.520000000000003</v>
      </c>
      <c r="K5548" s="22">
        <v>38.96</v>
      </c>
      <c r="L5548" s="47">
        <v>1000</v>
      </c>
      <c r="M5548" s="22">
        <v>266.24</v>
      </c>
      <c r="N5548" s="22">
        <v>0</v>
      </c>
    </row>
    <row r="5549" spans="1:14" hidden="1" x14ac:dyDescent="0.25">
      <c r="A5549" s="5" t="s">
        <v>8425</v>
      </c>
      <c r="B5549" s="5" t="s">
        <v>3586</v>
      </c>
      <c r="C5549" s="5" t="s">
        <v>849</v>
      </c>
      <c r="D5549" s="5" t="s">
        <v>3583</v>
      </c>
      <c r="E5549" s="5" t="s">
        <v>3584</v>
      </c>
      <c r="F5549" s="5" t="s">
        <v>853</v>
      </c>
      <c r="G5549" s="5" t="s">
        <v>3588</v>
      </c>
      <c r="H5549" s="51">
        <v>0</v>
      </c>
      <c r="I5549" s="22">
        <v>0</v>
      </c>
      <c r="J5549" s="22">
        <v>40.520000000000003</v>
      </c>
      <c r="K5549" s="22">
        <v>40.090000000000003</v>
      </c>
      <c r="L5549" s="47">
        <v>1000</v>
      </c>
      <c r="M5549" s="22">
        <v>0</v>
      </c>
      <c r="N5549" s="22">
        <v>0</v>
      </c>
    </row>
    <row r="5550" spans="1:14" hidden="1" x14ac:dyDescent="0.25">
      <c r="A5550" s="5" t="s">
        <v>8426</v>
      </c>
      <c r="B5550" s="5" t="s">
        <v>3586</v>
      </c>
      <c r="C5550" s="5" t="s">
        <v>849</v>
      </c>
      <c r="D5550" s="5" t="s">
        <v>3583</v>
      </c>
      <c r="E5550" s="5" t="s">
        <v>3584</v>
      </c>
      <c r="F5550" s="5" t="s">
        <v>853</v>
      </c>
      <c r="G5550" s="5" t="s">
        <v>3603</v>
      </c>
      <c r="H5550" s="51">
        <v>0</v>
      </c>
      <c r="I5550" s="22">
        <v>0</v>
      </c>
      <c r="J5550" s="22">
        <v>10430.24</v>
      </c>
      <c r="K5550" s="22">
        <v>11245.35</v>
      </c>
      <c r="L5550" s="47">
        <v>1000</v>
      </c>
      <c r="M5550" s="22">
        <v>0</v>
      </c>
      <c r="N5550" s="22">
        <v>0</v>
      </c>
    </row>
    <row r="5551" spans="1:14" hidden="1" x14ac:dyDescent="0.25">
      <c r="A5551" s="5" t="s">
        <v>8427</v>
      </c>
      <c r="B5551" s="5" t="s">
        <v>3586</v>
      </c>
      <c r="C5551" s="5" t="s">
        <v>849</v>
      </c>
      <c r="D5551" s="5" t="s">
        <v>3583</v>
      </c>
      <c r="E5551" s="5" t="s">
        <v>3584</v>
      </c>
      <c r="F5551" s="5" t="s">
        <v>853</v>
      </c>
      <c r="G5551" s="5" t="s">
        <v>3603</v>
      </c>
      <c r="H5551" s="51">
        <v>0</v>
      </c>
      <c r="I5551" s="22">
        <v>0</v>
      </c>
      <c r="J5551" s="22">
        <v>5880.39</v>
      </c>
      <c r="K5551" s="22">
        <v>6621.16</v>
      </c>
      <c r="L5551" s="47">
        <v>1000</v>
      </c>
      <c r="M5551" s="22">
        <v>0</v>
      </c>
      <c r="N5551" s="22">
        <v>0</v>
      </c>
    </row>
    <row r="5552" spans="1:14" hidden="1" x14ac:dyDescent="0.25">
      <c r="A5552" s="5" t="s">
        <v>8428</v>
      </c>
      <c r="B5552" s="5" t="s">
        <v>3586</v>
      </c>
      <c r="C5552" s="5" t="s">
        <v>849</v>
      </c>
      <c r="D5552" s="5" t="s">
        <v>3583</v>
      </c>
      <c r="E5552" s="5" t="s">
        <v>3584</v>
      </c>
      <c r="F5552" s="5" t="s">
        <v>853</v>
      </c>
      <c r="G5552" s="5" t="s">
        <v>3603</v>
      </c>
      <c r="H5552" s="51">
        <v>0</v>
      </c>
      <c r="I5552" s="22">
        <v>0</v>
      </c>
      <c r="J5552" s="22">
        <v>0</v>
      </c>
      <c r="K5552" s="22">
        <v>1401.25</v>
      </c>
      <c r="L5552" s="47">
        <v>1000</v>
      </c>
      <c r="M5552" s="22">
        <v>0</v>
      </c>
      <c r="N5552" s="22">
        <v>0</v>
      </c>
    </row>
    <row r="5553" spans="1:14" hidden="1" x14ac:dyDescent="0.25">
      <c r="A5553" s="5" t="s">
        <v>8429</v>
      </c>
      <c r="B5553" s="5" t="s">
        <v>3586</v>
      </c>
      <c r="C5553" s="5" t="s">
        <v>849</v>
      </c>
      <c r="D5553" s="5" t="s">
        <v>3583</v>
      </c>
      <c r="E5553" s="5" t="s">
        <v>3584</v>
      </c>
      <c r="F5553" s="5" t="s">
        <v>853</v>
      </c>
      <c r="G5553" s="5" t="s">
        <v>3603</v>
      </c>
      <c r="H5553" s="51">
        <v>0</v>
      </c>
      <c r="I5553" s="22">
        <v>0</v>
      </c>
      <c r="J5553" s="22">
        <v>0</v>
      </c>
      <c r="K5553" s="22">
        <v>1079.79</v>
      </c>
      <c r="L5553" s="47">
        <v>1000</v>
      </c>
      <c r="M5553" s="22">
        <v>0</v>
      </c>
      <c r="N5553" s="22">
        <v>0</v>
      </c>
    </row>
    <row r="5554" spans="1:14" x14ac:dyDescent="0.25">
      <c r="A5554" s="5" t="s">
        <v>8430</v>
      </c>
      <c r="B5554" s="5" t="s">
        <v>3590</v>
      </c>
      <c r="C5554" s="5" t="s">
        <v>849</v>
      </c>
      <c r="D5554" s="5" t="s">
        <v>3583</v>
      </c>
      <c r="E5554" s="5" t="s">
        <v>3584</v>
      </c>
      <c r="F5554" s="5" t="s">
        <v>853</v>
      </c>
      <c r="G5554" s="5" t="s">
        <v>3603</v>
      </c>
      <c r="H5554" s="51">
        <v>0</v>
      </c>
      <c r="I5554" s="22">
        <v>0</v>
      </c>
      <c r="J5554" s="22">
        <v>0</v>
      </c>
      <c r="K5554" s="22">
        <v>1425.15</v>
      </c>
      <c r="L5554" s="47">
        <v>1000</v>
      </c>
      <c r="M5554" s="22">
        <v>0</v>
      </c>
      <c r="N5554" s="22">
        <v>0</v>
      </c>
    </row>
    <row r="5555" spans="1:14" x14ac:dyDescent="0.25">
      <c r="A5555" s="5" t="s">
        <v>8431</v>
      </c>
      <c r="B5555" s="5" t="s">
        <v>3590</v>
      </c>
      <c r="C5555" s="5" t="s">
        <v>849</v>
      </c>
      <c r="D5555" s="5" t="s">
        <v>3583</v>
      </c>
      <c r="E5555" s="5" t="s">
        <v>3584</v>
      </c>
      <c r="F5555" s="5" t="s">
        <v>853</v>
      </c>
      <c r="G5555" s="5" t="s">
        <v>3603</v>
      </c>
      <c r="H5555" s="51">
        <v>0</v>
      </c>
      <c r="I5555" s="22">
        <v>0</v>
      </c>
      <c r="J5555" s="22">
        <v>0</v>
      </c>
      <c r="K5555" s="22">
        <v>1352.75</v>
      </c>
      <c r="L5555" s="47">
        <v>1000</v>
      </c>
      <c r="M5555" s="22">
        <v>0</v>
      </c>
      <c r="N5555" s="22">
        <v>0</v>
      </c>
    </row>
    <row r="5556" spans="1:14" x14ac:dyDescent="0.25">
      <c r="A5556" s="5" t="s">
        <v>8432</v>
      </c>
      <c r="B5556" s="5" t="s">
        <v>3590</v>
      </c>
      <c r="C5556" s="5" t="s">
        <v>849</v>
      </c>
      <c r="D5556" s="5" t="s">
        <v>3583</v>
      </c>
      <c r="E5556" s="5" t="s">
        <v>3584</v>
      </c>
      <c r="F5556" s="5" t="s">
        <v>853</v>
      </c>
      <c r="G5556" s="5" t="s">
        <v>3603</v>
      </c>
      <c r="H5556" s="51">
        <v>0</v>
      </c>
      <c r="I5556" s="22">
        <v>0</v>
      </c>
      <c r="J5556" s="22">
        <v>0</v>
      </c>
      <c r="K5556" s="22">
        <v>1366.31</v>
      </c>
      <c r="L5556" s="47">
        <v>1000</v>
      </c>
      <c r="M5556" s="22">
        <v>0</v>
      </c>
      <c r="N5556" s="22">
        <v>0</v>
      </c>
    </row>
    <row r="5557" spans="1:14" x14ac:dyDescent="0.25">
      <c r="A5557" s="5" t="s">
        <v>8433</v>
      </c>
      <c r="B5557" s="5" t="s">
        <v>3590</v>
      </c>
      <c r="C5557" s="5" t="s">
        <v>849</v>
      </c>
      <c r="D5557" s="5" t="s">
        <v>3583</v>
      </c>
      <c r="E5557" s="5" t="s">
        <v>3584</v>
      </c>
      <c r="F5557" s="5" t="s">
        <v>853</v>
      </c>
      <c r="G5557" s="5" t="s">
        <v>3603</v>
      </c>
      <c r="H5557" s="51">
        <v>0</v>
      </c>
      <c r="I5557" s="22">
        <v>0</v>
      </c>
      <c r="J5557" s="22">
        <v>0</v>
      </c>
      <c r="K5557" s="22">
        <v>1419.82</v>
      </c>
      <c r="L5557" s="47">
        <v>1000</v>
      </c>
      <c r="M5557" s="22">
        <v>0</v>
      </c>
      <c r="N5557" s="22">
        <v>0</v>
      </c>
    </row>
    <row r="5558" spans="1:14" x14ac:dyDescent="0.25">
      <c r="A5558" s="5" t="s">
        <v>8434</v>
      </c>
      <c r="B5558" s="5" t="s">
        <v>3590</v>
      </c>
      <c r="C5558" s="5" t="s">
        <v>849</v>
      </c>
      <c r="D5558" s="5" t="s">
        <v>3583</v>
      </c>
      <c r="E5558" s="5" t="s">
        <v>3584</v>
      </c>
      <c r="F5558" s="5" t="s">
        <v>853</v>
      </c>
      <c r="G5558" s="5" t="s">
        <v>3588</v>
      </c>
      <c r="H5558" s="51">
        <v>0</v>
      </c>
      <c r="I5558" s="22">
        <v>0</v>
      </c>
      <c r="J5558" s="22">
        <v>63.45</v>
      </c>
      <c r="K5558" s="22">
        <v>64.97</v>
      </c>
      <c r="L5558" s="47">
        <v>1000</v>
      </c>
      <c r="M5558" s="22">
        <v>0</v>
      </c>
      <c r="N5558" s="22">
        <v>0</v>
      </c>
    </row>
    <row r="5559" spans="1:14" x14ac:dyDescent="0.25">
      <c r="A5559" s="5" t="s">
        <v>8435</v>
      </c>
      <c r="B5559" s="5" t="s">
        <v>3590</v>
      </c>
      <c r="C5559" s="5" t="s">
        <v>849</v>
      </c>
      <c r="D5559" s="5" t="s">
        <v>3583</v>
      </c>
      <c r="E5559" s="5" t="s">
        <v>3584</v>
      </c>
      <c r="F5559" s="5" t="s">
        <v>851</v>
      </c>
      <c r="G5559" s="5" t="s">
        <v>3588</v>
      </c>
      <c r="H5559" s="51">
        <v>0</v>
      </c>
      <c r="I5559" s="22">
        <v>0</v>
      </c>
      <c r="J5559" s="22">
        <v>62.77</v>
      </c>
      <c r="K5559" s="22">
        <v>63.31</v>
      </c>
      <c r="L5559" s="47">
        <v>1000</v>
      </c>
      <c r="M5559" s="22">
        <v>0</v>
      </c>
      <c r="N5559" s="22">
        <v>0</v>
      </c>
    </row>
    <row r="5560" spans="1:14" x14ac:dyDescent="0.25">
      <c r="A5560" s="5" t="s">
        <v>8436</v>
      </c>
      <c r="B5560" s="5" t="s">
        <v>3590</v>
      </c>
      <c r="C5560" s="5" t="s">
        <v>849</v>
      </c>
      <c r="D5560" s="5" t="s">
        <v>3583</v>
      </c>
      <c r="E5560" s="5" t="s">
        <v>3584</v>
      </c>
      <c r="F5560" s="5" t="s">
        <v>851</v>
      </c>
      <c r="G5560" s="5" t="s">
        <v>3588</v>
      </c>
      <c r="H5560" s="51">
        <v>0</v>
      </c>
      <c r="I5560" s="22">
        <v>0</v>
      </c>
      <c r="J5560" s="22">
        <v>63.95</v>
      </c>
      <c r="K5560" s="22">
        <v>64.5</v>
      </c>
      <c r="L5560" s="47">
        <v>1000</v>
      </c>
      <c r="M5560" s="22">
        <v>0</v>
      </c>
      <c r="N5560" s="22">
        <v>0</v>
      </c>
    </row>
    <row r="5561" spans="1:14" x14ac:dyDescent="0.25">
      <c r="A5561" s="5" t="s">
        <v>8437</v>
      </c>
      <c r="B5561" s="5" t="s">
        <v>3590</v>
      </c>
      <c r="C5561" s="5" t="s">
        <v>849</v>
      </c>
      <c r="D5561" s="5" t="s">
        <v>3583</v>
      </c>
      <c r="E5561" s="5" t="s">
        <v>3584</v>
      </c>
      <c r="F5561" s="5" t="s">
        <v>853</v>
      </c>
      <c r="G5561" s="5" t="s">
        <v>3588</v>
      </c>
      <c r="H5561" s="51">
        <v>0</v>
      </c>
      <c r="I5561" s="22">
        <v>0</v>
      </c>
      <c r="J5561" s="22">
        <v>63.78</v>
      </c>
      <c r="K5561" s="22">
        <v>64.94</v>
      </c>
      <c r="L5561" s="47">
        <v>1000</v>
      </c>
      <c r="M5561" s="22">
        <v>0</v>
      </c>
      <c r="N5561" s="22">
        <v>0</v>
      </c>
    </row>
    <row r="5562" spans="1:14" x14ac:dyDescent="0.25">
      <c r="A5562" s="5" t="s">
        <v>8438</v>
      </c>
      <c r="B5562" s="5" t="s">
        <v>3590</v>
      </c>
      <c r="C5562" s="5" t="s">
        <v>849</v>
      </c>
      <c r="D5562" s="5" t="s">
        <v>3583</v>
      </c>
      <c r="E5562" s="5" t="s">
        <v>3584</v>
      </c>
      <c r="F5562" s="5" t="s">
        <v>853</v>
      </c>
      <c r="G5562" s="5" t="s">
        <v>3603</v>
      </c>
      <c r="H5562" s="51">
        <v>0</v>
      </c>
      <c r="I5562" s="22">
        <v>0</v>
      </c>
      <c r="J5562" s="22">
        <v>0</v>
      </c>
      <c r="K5562" s="22">
        <v>1350.71</v>
      </c>
      <c r="L5562" s="47">
        <v>1000</v>
      </c>
      <c r="M5562" s="22">
        <v>0</v>
      </c>
      <c r="N5562" s="22">
        <v>0</v>
      </c>
    </row>
    <row r="5563" spans="1:14" x14ac:dyDescent="0.25">
      <c r="A5563" s="5" t="s">
        <v>8439</v>
      </c>
      <c r="B5563" s="5" t="s">
        <v>3590</v>
      </c>
      <c r="C5563" s="5" t="s">
        <v>849</v>
      </c>
      <c r="D5563" s="5" t="s">
        <v>3583</v>
      </c>
      <c r="E5563" s="5" t="s">
        <v>3584</v>
      </c>
      <c r="F5563" s="5" t="s">
        <v>853</v>
      </c>
      <c r="G5563" s="5" t="s">
        <v>3588</v>
      </c>
      <c r="H5563" s="51">
        <v>0</v>
      </c>
      <c r="I5563" s="22">
        <v>0</v>
      </c>
      <c r="J5563" s="22">
        <v>63.14</v>
      </c>
      <c r="K5563" s="22">
        <v>64.66</v>
      </c>
      <c r="L5563" s="47">
        <v>1000</v>
      </c>
      <c r="M5563" s="22">
        <v>0</v>
      </c>
      <c r="N5563" s="22">
        <v>0</v>
      </c>
    </row>
    <row r="5564" spans="1:14" x14ac:dyDescent="0.25">
      <c r="A5564" s="5" t="s">
        <v>8440</v>
      </c>
      <c r="B5564" s="5" t="s">
        <v>3590</v>
      </c>
      <c r="C5564" s="5" t="s">
        <v>849</v>
      </c>
      <c r="D5564" s="5" t="s">
        <v>3583</v>
      </c>
      <c r="E5564" s="5" t="s">
        <v>3584</v>
      </c>
      <c r="F5564" s="5" t="s">
        <v>853</v>
      </c>
      <c r="G5564" s="5" t="s">
        <v>3603</v>
      </c>
      <c r="H5564" s="51">
        <v>0</v>
      </c>
      <c r="I5564" s="22">
        <v>0</v>
      </c>
      <c r="J5564" s="22">
        <v>0</v>
      </c>
      <c r="K5564" s="22">
        <v>1514.48</v>
      </c>
      <c r="L5564" s="47">
        <v>1000</v>
      </c>
      <c r="M5564" s="22">
        <v>0</v>
      </c>
      <c r="N5564" s="22">
        <v>0</v>
      </c>
    </row>
    <row r="5565" spans="1:14" x14ac:dyDescent="0.25">
      <c r="A5565" s="5" t="s">
        <v>8441</v>
      </c>
      <c r="B5565" s="5" t="s">
        <v>3590</v>
      </c>
      <c r="C5565" s="5" t="s">
        <v>849</v>
      </c>
      <c r="D5565" s="5" t="s">
        <v>3583</v>
      </c>
      <c r="E5565" s="5" t="s">
        <v>3584</v>
      </c>
      <c r="F5565" s="5" t="s">
        <v>851</v>
      </c>
      <c r="G5565" s="5" t="s">
        <v>3588</v>
      </c>
      <c r="H5565" s="51">
        <v>0</v>
      </c>
      <c r="I5565" s="22">
        <v>0</v>
      </c>
      <c r="J5565" s="22">
        <v>62.49</v>
      </c>
      <c r="K5565" s="22">
        <v>63.03</v>
      </c>
      <c r="L5565" s="47">
        <v>1000</v>
      </c>
      <c r="M5565" s="22">
        <v>0</v>
      </c>
      <c r="N5565" s="22">
        <v>0</v>
      </c>
    </row>
    <row r="5566" spans="1:14" hidden="1" x14ac:dyDescent="0.25">
      <c r="A5566" s="5" t="s">
        <v>8442</v>
      </c>
      <c r="B5566" s="5" t="s">
        <v>3586</v>
      </c>
      <c r="C5566" s="5" t="s">
        <v>849</v>
      </c>
      <c r="D5566" s="5" t="s">
        <v>3583</v>
      </c>
      <c r="E5566" s="5" t="s">
        <v>3584</v>
      </c>
      <c r="F5566" s="5" t="s">
        <v>853</v>
      </c>
      <c r="G5566" s="5" t="s">
        <v>3603</v>
      </c>
      <c r="H5566" s="51">
        <v>0</v>
      </c>
      <c r="I5566" s="22">
        <v>0</v>
      </c>
      <c r="J5566" s="22">
        <v>0</v>
      </c>
      <c r="K5566" s="22">
        <v>1305.1199999999999</v>
      </c>
      <c r="L5566" s="47">
        <v>1000</v>
      </c>
      <c r="M5566" s="22">
        <v>0</v>
      </c>
      <c r="N5566" s="22">
        <v>0</v>
      </c>
    </row>
    <row r="5567" spans="1:14" x14ac:dyDescent="0.25">
      <c r="A5567" s="5" t="s">
        <v>8443</v>
      </c>
      <c r="B5567" s="5" t="s">
        <v>3590</v>
      </c>
      <c r="C5567" s="5" t="s">
        <v>849</v>
      </c>
      <c r="D5567" s="5" t="s">
        <v>3583</v>
      </c>
      <c r="E5567" s="5" t="s">
        <v>3584</v>
      </c>
      <c r="F5567" s="5" t="s">
        <v>853</v>
      </c>
      <c r="G5567" s="5" t="s">
        <v>3603</v>
      </c>
      <c r="H5567" s="51">
        <v>0</v>
      </c>
      <c r="I5567" s="22">
        <v>0</v>
      </c>
      <c r="J5567" s="22">
        <v>0</v>
      </c>
      <c r="K5567" s="22">
        <v>326.27999999999997</v>
      </c>
      <c r="L5567" s="47">
        <v>1000</v>
      </c>
      <c r="M5567" s="22">
        <v>0</v>
      </c>
      <c r="N5567" s="22">
        <v>0</v>
      </c>
    </row>
    <row r="5568" spans="1:14" x14ac:dyDescent="0.25">
      <c r="A5568" s="5" t="s">
        <v>8444</v>
      </c>
      <c r="B5568" s="5" t="s">
        <v>3590</v>
      </c>
      <c r="C5568" s="5" t="s">
        <v>849</v>
      </c>
      <c r="D5568" s="5" t="s">
        <v>3583</v>
      </c>
      <c r="E5568" s="5" t="s">
        <v>3584</v>
      </c>
      <c r="F5568" s="5" t="s">
        <v>853</v>
      </c>
      <c r="G5568" s="5" t="s">
        <v>3603</v>
      </c>
      <c r="H5568" s="51">
        <v>0</v>
      </c>
      <c r="I5568" s="22">
        <v>0</v>
      </c>
      <c r="J5568" s="22">
        <v>0</v>
      </c>
      <c r="K5568" s="22">
        <v>378.32</v>
      </c>
      <c r="L5568" s="47">
        <v>1000</v>
      </c>
      <c r="M5568" s="22">
        <v>0</v>
      </c>
      <c r="N5568" s="22">
        <v>0</v>
      </c>
    </row>
    <row r="5569" spans="1:14" x14ac:dyDescent="0.25">
      <c r="A5569" s="5" t="s">
        <v>8445</v>
      </c>
      <c r="B5569" s="5" t="s">
        <v>3590</v>
      </c>
      <c r="C5569" s="5" t="s">
        <v>849</v>
      </c>
      <c r="D5569" s="5" t="s">
        <v>3583</v>
      </c>
      <c r="E5569" s="5" t="s">
        <v>3584</v>
      </c>
      <c r="F5569" s="5" t="s">
        <v>853</v>
      </c>
      <c r="G5569" s="5" t="s">
        <v>3603</v>
      </c>
      <c r="H5569" s="51">
        <v>0</v>
      </c>
      <c r="I5569" s="22">
        <v>0</v>
      </c>
      <c r="J5569" s="22">
        <v>0</v>
      </c>
      <c r="K5569" s="22">
        <v>305.81</v>
      </c>
      <c r="L5569" s="47">
        <v>1000</v>
      </c>
      <c r="M5569" s="22">
        <v>0</v>
      </c>
      <c r="N5569" s="22">
        <v>0</v>
      </c>
    </row>
    <row r="5570" spans="1:14" x14ac:dyDescent="0.25">
      <c r="A5570" s="5" t="s">
        <v>8446</v>
      </c>
      <c r="B5570" s="5" t="s">
        <v>3590</v>
      </c>
      <c r="C5570" s="5" t="s">
        <v>849</v>
      </c>
      <c r="D5570" s="5" t="s">
        <v>3583</v>
      </c>
      <c r="E5570" s="5" t="s">
        <v>3584</v>
      </c>
      <c r="F5570" s="5" t="s">
        <v>853</v>
      </c>
      <c r="G5570" s="5" t="s">
        <v>3603</v>
      </c>
      <c r="H5570" s="51">
        <v>0</v>
      </c>
      <c r="I5570" s="22">
        <v>0</v>
      </c>
      <c r="J5570" s="22">
        <v>0</v>
      </c>
      <c r="K5570" s="22">
        <v>314.98</v>
      </c>
      <c r="L5570" s="47">
        <v>1000</v>
      </c>
      <c r="M5570" s="22">
        <v>0</v>
      </c>
      <c r="N5570" s="22">
        <v>0</v>
      </c>
    </row>
    <row r="5571" spans="1:14" x14ac:dyDescent="0.25">
      <c r="A5571" s="5" t="s">
        <v>8447</v>
      </c>
      <c r="B5571" s="5" t="s">
        <v>3590</v>
      </c>
      <c r="C5571" s="5" t="s">
        <v>849</v>
      </c>
      <c r="D5571" s="5" t="s">
        <v>3583</v>
      </c>
      <c r="E5571" s="5" t="s">
        <v>3584</v>
      </c>
      <c r="F5571" s="5" t="s">
        <v>853</v>
      </c>
      <c r="G5571" s="5" t="s">
        <v>3603</v>
      </c>
      <c r="H5571" s="51">
        <v>0</v>
      </c>
      <c r="I5571" s="22">
        <v>0</v>
      </c>
      <c r="J5571" s="22">
        <v>0</v>
      </c>
      <c r="K5571" s="22">
        <v>367.33</v>
      </c>
      <c r="L5571" s="47">
        <v>1000</v>
      </c>
      <c r="M5571" s="22">
        <v>0</v>
      </c>
      <c r="N5571" s="22">
        <v>0</v>
      </c>
    </row>
    <row r="5572" spans="1:14" x14ac:dyDescent="0.25">
      <c r="A5572" s="5" t="s">
        <v>8448</v>
      </c>
      <c r="B5572" s="5" t="s">
        <v>3590</v>
      </c>
      <c r="C5572" s="5" t="s">
        <v>849</v>
      </c>
      <c r="D5572" s="5" t="s">
        <v>3583</v>
      </c>
      <c r="E5572" s="5" t="s">
        <v>3584</v>
      </c>
      <c r="F5572" s="5" t="s">
        <v>853</v>
      </c>
      <c r="G5572" s="5" t="s">
        <v>3603</v>
      </c>
      <c r="H5572" s="51">
        <v>0</v>
      </c>
      <c r="I5572" s="22">
        <v>0</v>
      </c>
      <c r="J5572" s="22">
        <v>0</v>
      </c>
      <c r="K5572" s="22">
        <v>316.79000000000002</v>
      </c>
      <c r="L5572" s="47">
        <v>1000</v>
      </c>
      <c r="M5572" s="22">
        <v>0</v>
      </c>
      <c r="N5572" s="22">
        <v>0</v>
      </c>
    </row>
    <row r="5573" spans="1:14" x14ac:dyDescent="0.25">
      <c r="A5573" s="5" t="s">
        <v>8449</v>
      </c>
      <c r="B5573" s="5" t="s">
        <v>3590</v>
      </c>
      <c r="C5573" s="5" t="s">
        <v>849</v>
      </c>
      <c r="D5573" s="5" t="s">
        <v>3583</v>
      </c>
      <c r="E5573" s="5" t="s">
        <v>3584</v>
      </c>
      <c r="F5573" s="5" t="s">
        <v>853</v>
      </c>
      <c r="G5573" s="5" t="s">
        <v>3603</v>
      </c>
      <c r="H5573" s="51">
        <v>0</v>
      </c>
      <c r="I5573" s="22">
        <v>0</v>
      </c>
      <c r="J5573" s="22">
        <v>0</v>
      </c>
      <c r="K5573" s="22">
        <v>311.35000000000002</v>
      </c>
      <c r="L5573" s="47">
        <v>1000</v>
      </c>
      <c r="M5573" s="22">
        <v>0</v>
      </c>
      <c r="N5573" s="22">
        <v>0</v>
      </c>
    </row>
    <row r="5574" spans="1:14" x14ac:dyDescent="0.25">
      <c r="A5574" s="5" t="s">
        <v>8450</v>
      </c>
      <c r="B5574" s="5" t="s">
        <v>3590</v>
      </c>
      <c r="C5574" s="5" t="s">
        <v>849</v>
      </c>
      <c r="D5574" s="5" t="s">
        <v>3583</v>
      </c>
      <c r="E5574" s="5" t="s">
        <v>3584</v>
      </c>
      <c r="F5574" s="5" t="s">
        <v>853</v>
      </c>
      <c r="G5574" s="5" t="s">
        <v>3603</v>
      </c>
      <c r="H5574" s="51">
        <v>0</v>
      </c>
      <c r="I5574" s="22">
        <v>0</v>
      </c>
      <c r="J5574" s="22">
        <v>0</v>
      </c>
      <c r="K5574" s="22">
        <v>320.69</v>
      </c>
      <c r="L5574" s="47">
        <v>1000</v>
      </c>
      <c r="M5574" s="22">
        <v>0</v>
      </c>
      <c r="N5574" s="22">
        <v>0</v>
      </c>
    </row>
    <row r="5575" spans="1:14" hidden="1" x14ac:dyDescent="0.25">
      <c r="A5575" s="5" t="s">
        <v>8451</v>
      </c>
      <c r="B5575" s="5" t="s">
        <v>3582</v>
      </c>
      <c r="C5575" s="5" t="s">
        <v>849</v>
      </c>
      <c r="D5575" s="5" t="s">
        <v>3583</v>
      </c>
      <c r="E5575" s="5" t="s">
        <v>3584</v>
      </c>
      <c r="F5575" s="5" t="s">
        <v>853</v>
      </c>
      <c r="G5575" s="5" t="s">
        <v>3603</v>
      </c>
      <c r="H5575" s="51">
        <v>0</v>
      </c>
      <c r="I5575" s="22">
        <v>0</v>
      </c>
      <c r="J5575" s="22">
        <v>0</v>
      </c>
      <c r="K5575" s="22">
        <v>486.29</v>
      </c>
      <c r="L5575" s="47">
        <v>1000</v>
      </c>
      <c r="M5575" s="22">
        <v>0</v>
      </c>
      <c r="N5575" s="22">
        <v>0</v>
      </c>
    </row>
    <row r="5576" spans="1:14" hidden="1" x14ac:dyDescent="0.25">
      <c r="A5576" s="5" t="s">
        <v>8451</v>
      </c>
      <c r="B5576" s="5" t="s">
        <v>3586</v>
      </c>
      <c r="C5576" s="5" t="s">
        <v>849</v>
      </c>
      <c r="D5576" s="5" t="s">
        <v>3583</v>
      </c>
      <c r="E5576" s="5" t="s">
        <v>3584</v>
      </c>
      <c r="F5576" s="5" t="s">
        <v>853</v>
      </c>
      <c r="G5576" s="5" t="s">
        <v>3603</v>
      </c>
      <c r="H5576" s="51">
        <v>0</v>
      </c>
      <c r="I5576" s="22">
        <v>0</v>
      </c>
      <c r="J5576" s="22">
        <v>0</v>
      </c>
      <c r="K5576" s="22">
        <v>470.39</v>
      </c>
      <c r="L5576" s="47">
        <v>1000</v>
      </c>
      <c r="M5576" s="22">
        <v>0</v>
      </c>
      <c r="N5576" s="22">
        <v>0</v>
      </c>
    </row>
    <row r="5577" spans="1:14" hidden="1" x14ac:dyDescent="0.25">
      <c r="A5577" s="5" t="s">
        <v>8452</v>
      </c>
      <c r="B5577" s="5" t="s">
        <v>3582</v>
      </c>
      <c r="C5577" s="5" t="s">
        <v>849</v>
      </c>
      <c r="D5577" s="5" t="s">
        <v>3583</v>
      </c>
      <c r="E5577" s="5" t="s">
        <v>3584</v>
      </c>
      <c r="F5577" s="5" t="s">
        <v>853</v>
      </c>
      <c r="G5577" s="5" t="s">
        <v>3603</v>
      </c>
      <c r="H5577" s="51">
        <v>0</v>
      </c>
      <c r="I5577" s="22">
        <v>0</v>
      </c>
      <c r="J5577" s="22">
        <v>0</v>
      </c>
      <c r="K5577" s="22">
        <v>832.67</v>
      </c>
      <c r="L5577" s="47">
        <v>1000</v>
      </c>
      <c r="M5577" s="22">
        <v>0</v>
      </c>
      <c r="N5577" s="22">
        <v>0</v>
      </c>
    </row>
    <row r="5578" spans="1:14" hidden="1" x14ac:dyDescent="0.25">
      <c r="A5578" s="5" t="s">
        <v>8452</v>
      </c>
      <c r="B5578" s="5" t="s">
        <v>3586</v>
      </c>
      <c r="C5578" s="5" t="s">
        <v>849</v>
      </c>
      <c r="D5578" s="5" t="s">
        <v>3583</v>
      </c>
      <c r="E5578" s="5" t="s">
        <v>3584</v>
      </c>
      <c r="F5578" s="5" t="s">
        <v>853</v>
      </c>
      <c r="G5578" s="5" t="s">
        <v>3603</v>
      </c>
      <c r="H5578" s="51">
        <v>0</v>
      </c>
      <c r="I5578" s="22">
        <v>0</v>
      </c>
      <c r="J5578" s="22">
        <v>0</v>
      </c>
      <c r="K5578" s="22">
        <v>814.9</v>
      </c>
      <c r="L5578" s="47">
        <v>1000</v>
      </c>
      <c r="M5578" s="22">
        <v>0</v>
      </c>
      <c r="N5578" s="22">
        <v>0</v>
      </c>
    </row>
    <row r="5579" spans="1:14" x14ac:dyDescent="0.25">
      <c r="A5579" s="5" t="s">
        <v>8453</v>
      </c>
      <c r="B5579" s="5" t="s">
        <v>3590</v>
      </c>
      <c r="C5579" s="5" t="s">
        <v>849</v>
      </c>
      <c r="D5579" s="5" t="s">
        <v>3583</v>
      </c>
      <c r="E5579" s="5" t="s">
        <v>3584</v>
      </c>
      <c r="F5579" s="5" t="s">
        <v>853</v>
      </c>
      <c r="G5579" s="5" t="s">
        <v>3603</v>
      </c>
      <c r="H5579" s="51">
        <v>0</v>
      </c>
      <c r="I5579" s="22">
        <v>0</v>
      </c>
      <c r="J5579" s="22">
        <v>347.81</v>
      </c>
      <c r="K5579" s="22">
        <v>420.3</v>
      </c>
      <c r="L5579" s="47">
        <v>1000</v>
      </c>
      <c r="M5579" s="22">
        <v>0</v>
      </c>
      <c r="N5579" s="22">
        <v>0</v>
      </c>
    </row>
    <row r="5580" spans="1:14" x14ac:dyDescent="0.25">
      <c r="A5580" s="5" t="s">
        <v>8454</v>
      </c>
      <c r="B5580" s="5" t="s">
        <v>3590</v>
      </c>
      <c r="C5580" s="5" t="s">
        <v>849</v>
      </c>
      <c r="D5580" s="5" t="s">
        <v>3583</v>
      </c>
      <c r="E5580" s="5" t="s">
        <v>3584</v>
      </c>
      <c r="F5580" s="5" t="s">
        <v>853</v>
      </c>
      <c r="G5580" s="5" t="s">
        <v>3603</v>
      </c>
      <c r="H5580" s="51">
        <v>0</v>
      </c>
      <c r="I5580" s="22">
        <v>0</v>
      </c>
      <c r="J5580" s="22">
        <v>0</v>
      </c>
      <c r="K5580" s="22">
        <v>432.13</v>
      </c>
      <c r="L5580" s="47">
        <v>1000</v>
      </c>
      <c r="M5580" s="22">
        <v>0</v>
      </c>
      <c r="N5580" s="22">
        <v>0</v>
      </c>
    </row>
    <row r="5581" spans="1:14" x14ac:dyDescent="0.25">
      <c r="A5581" s="5" t="s">
        <v>8455</v>
      </c>
      <c r="B5581" s="5" t="s">
        <v>3590</v>
      </c>
      <c r="C5581" s="5" t="s">
        <v>849</v>
      </c>
      <c r="D5581" s="5" t="s">
        <v>3583</v>
      </c>
      <c r="E5581" s="5" t="s">
        <v>3584</v>
      </c>
      <c r="F5581" s="5" t="s">
        <v>853</v>
      </c>
      <c r="G5581" s="5" t="s">
        <v>3603</v>
      </c>
      <c r="H5581" s="51">
        <v>0</v>
      </c>
      <c r="I5581" s="22">
        <v>0</v>
      </c>
      <c r="J5581" s="22">
        <v>0</v>
      </c>
      <c r="K5581" s="22">
        <v>424.64</v>
      </c>
      <c r="L5581" s="47">
        <v>1000</v>
      </c>
      <c r="M5581" s="22">
        <v>0</v>
      </c>
      <c r="N5581" s="22">
        <v>0</v>
      </c>
    </row>
    <row r="5582" spans="1:14" x14ac:dyDescent="0.25">
      <c r="A5582" s="5" t="s">
        <v>8456</v>
      </c>
      <c r="B5582" s="5" t="s">
        <v>3590</v>
      </c>
      <c r="C5582" s="5" t="s">
        <v>849</v>
      </c>
      <c r="D5582" s="5" t="s">
        <v>3583</v>
      </c>
      <c r="E5582" s="5" t="s">
        <v>3584</v>
      </c>
      <c r="F5582" s="5" t="s">
        <v>853</v>
      </c>
      <c r="G5582" s="5" t="s">
        <v>3603</v>
      </c>
      <c r="H5582" s="51">
        <v>0</v>
      </c>
      <c r="I5582" s="22">
        <v>0</v>
      </c>
      <c r="J5582" s="22">
        <v>0</v>
      </c>
      <c r="K5582" s="22">
        <v>399.88</v>
      </c>
      <c r="L5582" s="47">
        <v>1000</v>
      </c>
      <c r="M5582" s="22">
        <v>0</v>
      </c>
      <c r="N5582" s="22">
        <v>0</v>
      </c>
    </row>
    <row r="5583" spans="1:14" hidden="1" x14ac:dyDescent="0.25">
      <c r="A5583" s="5" t="s">
        <v>8457</v>
      </c>
      <c r="B5583" s="5" t="s">
        <v>3582</v>
      </c>
      <c r="C5583" s="5" t="s">
        <v>849</v>
      </c>
      <c r="D5583" s="5" t="s">
        <v>3583</v>
      </c>
      <c r="E5583" s="5" t="s">
        <v>3584</v>
      </c>
      <c r="F5583" s="5" t="s">
        <v>853</v>
      </c>
      <c r="G5583" s="5" t="s">
        <v>3603</v>
      </c>
      <c r="H5583" s="51">
        <v>0</v>
      </c>
      <c r="I5583" s="22">
        <v>0</v>
      </c>
      <c r="J5583" s="22">
        <v>0</v>
      </c>
      <c r="K5583" s="22">
        <v>1441.22</v>
      </c>
      <c r="L5583" s="47">
        <v>1000</v>
      </c>
      <c r="M5583" s="22">
        <v>0</v>
      </c>
      <c r="N5583" s="22">
        <v>0</v>
      </c>
    </row>
    <row r="5584" spans="1:14" hidden="1" x14ac:dyDescent="0.25">
      <c r="A5584" s="5" t="s">
        <v>8457</v>
      </c>
      <c r="B5584" s="5" t="s">
        <v>3586</v>
      </c>
      <c r="C5584" s="5" t="s">
        <v>849</v>
      </c>
      <c r="D5584" s="5" t="s">
        <v>3583</v>
      </c>
      <c r="E5584" s="5" t="s">
        <v>3584</v>
      </c>
      <c r="F5584" s="5" t="s">
        <v>853</v>
      </c>
      <c r="G5584" s="5" t="s">
        <v>3603</v>
      </c>
      <c r="H5584" s="51">
        <v>0</v>
      </c>
      <c r="I5584" s="22">
        <v>0</v>
      </c>
      <c r="J5584" s="22">
        <v>0</v>
      </c>
      <c r="K5584" s="22">
        <v>1311.67</v>
      </c>
      <c r="L5584" s="47">
        <v>1000</v>
      </c>
      <c r="M5584" s="22">
        <v>0</v>
      </c>
      <c r="N5584" s="22">
        <v>0</v>
      </c>
    </row>
    <row r="5585" spans="1:14" hidden="1" x14ac:dyDescent="0.25">
      <c r="A5585" s="5" t="s">
        <v>8458</v>
      </c>
      <c r="B5585" s="5" t="s">
        <v>3586</v>
      </c>
      <c r="C5585" s="5" t="s">
        <v>849</v>
      </c>
      <c r="D5585" s="5" t="s">
        <v>3583</v>
      </c>
      <c r="E5585" s="5" t="s">
        <v>3584</v>
      </c>
      <c r="F5585" s="5" t="s">
        <v>853</v>
      </c>
      <c r="G5585" s="5" t="s">
        <v>3603</v>
      </c>
      <c r="H5585" s="51">
        <v>0</v>
      </c>
      <c r="I5585" s="22">
        <v>0</v>
      </c>
      <c r="J5585" s="22">
        <v>0</v>
      </c>
      <c r="K5585" s="22">
        <v>1195.73</v>
      </c>
      <c r="L5585" s="47">
        <v>1000</v>
      </c>
      <c r="M5585" s="22">
        <v>0</v>
      </c>
      <c r="N5585" s="22">
        <v>0</v>
      </c>
    </row>
    <row r="5586" spans="1:14" hidden="1" x14ac:dyDescent="0.25">
      <c r="A5586" s="5" t="s">
        <v>8459</v>
      </c>
      <c r="B5586" s="5" t="s">
        <v>3582</v>
      </c>
      <c r="C5586" s="5" t="s">
        <v>849</v>
      </c>
      <c r="D5586" s="5" t="s">
        <v>3583</v>
      </c>
      <c r="E5586" s="5" t="s">
        <v>3584</v>
      </c>
      <c r="F5586" s="5" t="s">
        <v>853</v>
      </c>
      <c r="G5586" s="5" t="s">
        <v>3588</v>
      </c>
      <c r="H5586" s="51">
        <v>0</v>
      </c>
      <c r="I5586" s="22">
        <v>0</v>
      </c>
      <c r="J5586" s="22">
        <v>90.95</v>
      </c>
      <c r="K5586" s="22">
        <v>93.07</v>
      </c>
      <c r="L5586" s="47">
        <v>1000</v>
      </c>
      <c r="M5586" s="22">
        <v>0</v>
      </c>
      <c r="N5586" s="22">
        <v>0</v>
      </c>
    </row>
    <row r="5587" spans="1:14" hidden="1" x14ac:dyDescent="0.25">
      <c r="A5587" s="5" t="s">
        <v>8459</v>
      </c>
      <c r="B5587" s="5" t="s">
        <v>3586</v>
      </c>
      <c r="C5587" s="5" t="s">
        <v>849</v>
      </c>
      <c r="D5587" s="5" t="s">
        <v>3583</v>
      </c>
      <c r="E5587" s="5" t="s">
        <v>3584</v>
      </c>
      <c r="F5587" s="5" t="s">
        <v>853</v>
      </c>
      <c r="G5587" s="5" t="s">
        <v>3588</v>
      </c>
      <c r="H5587" s="51">
        <v>0</v>
      </c>
      <c r="I5587" s="22">
        <v>0</v>
      </c>
      <c r="J5587" s="22">
        <v>93.05</v>
      </c>
      <c r="K5587" s="22">
        <v>101.09</v>
      </c>
      <c r="L5587" s="47">
        <v>1000</v>
      </c>
      <c r="M5587" s="22">
        <v>0</v>
      </c>
      <c r="N5587" s="22">
        <v>0</v>
      </c>
    </row>
    <row r="5588" spans="1:14" hidden="1" x14ac:dyDescent="0.25">
      <c r="A5588" s="5" t="s">
        <v>8460</v>
      </c>
      <c r="B5588" s="5" t="s">
        <v>3582</v>
      </c>
      <c r="C5588" s="5" t="s">
        <v>849</v>
      </c>
      <c r="D5588" s="5" t="s">
        <v>3583</v>
      </c>
      <c r="E5588" s="5" t="s">
        <v>3584</v>
      </c>
      <c r="F5588" s="5" t="s">
        <v>853</v>
      </c>
      <c r="G5588" s="5" t="s">
        <v>3588</v>
      </c>
      <c r="H5588" s="51">
        <v>0</v>
      </c>
      <c r="I5588" s="22">
        <v>0</v>
      </c>
      <c r="J5588" s="22">
        <v>82.01</v>
      </c>
      <c r="K5588" s="22">
        <v>86.5</v>
      </c>
      <c r="L5588" s="47">
        <v>1000</v>
      </c>
      <c r="M5588" s="22">
        <v>0</v>
      </c>
      <c r="N5588" s="22">
        <v>0</v>
      </c>
    </row>
    <row r="5589" spans="1:14" hidden="1" x14ac:dyDescent="0.25">
      <c r="A5589" s="5" t="s">
        <v>8461</v>
      </c>
      <c r="B5589" s="5" t="s">
        <v>3586</v>
      </c>
      <c r="C5589" s="5" t="s">
        <v>849</v>
      </c>
      <c r="D5589" s="5" t="s">
        <v>3583</v>
      </c>
      <c r="E5589" s="5" t="s">
        <v>3584</v>
      </c>
      <c r="F5589" s="5" t="s">
        <v>851</v>
      </c>
      <c r="G5589" s="5" t="s">
        <v>3588</v>
      </c>
      <c r="H5589" s="51">
        <v>8600</v>
      </c>
      <c r="I5589" s="22">
        <v>778.31</v>
      </c>
      <c r="J5589" s="22">
        <v>90.5</v>
      </c>
      <c r="K5589" s="22">
        <v>91.28</v>
      </c>
      <c r="L5589" s="47">
        <v>1000</v>
      </c>
      <c r="M5589" s="22">
        <v>778.31</v>
      </c>
      <c r="N5589" s="22">
        <v>0</v>
      </c>
    </row>
    <row r="5590" spans="1:14" hidden="1" x14ac:dyDescent="0.25">
      <c r="A5590" s="5" t="s">
        <v>8462</v>
      </c>
      <c r="B5590" s="5" t="s">
        <v>3586</v>
      </c>
      <c r="C5590" s="5" t="s">
        <v>849</v>
      </c>
      <c r="D5590" s="5" t="s">
        <v>3583</v>
      </c>
      <c r="E5590" s="5" t="s">
        <v>3584</v>
      </c>
      <c r="F5590" s="5" t="s">
        <v>853</v>
      </c>
      <c r="G5590" s="5" t="s">
        <v>3603</v>
      </c>
      <c r="H5590" s="51">
        <v>0</v>
      </c>
      <c r="I5590" s="22">
        <v>0</v>
      </c>
      <c r="J5590" s="22">
        <v>0</v>
      </c>
      <c r="K5590" s="22">
        <v>1346.54</v>
      </c>
      <c r="L5590" s="47">
        <v>1000</v>
      </c>
      <c r="M5590" s="22">
        <v>0</v>
      </c>
      <c r="N5590" s="22">
        <v>0</v>
      </c>
    </row>
    <row r="5591" spans="1:14" hidden="1" x14ac:dyDescent="0.25">
      <c r="A5591" s="5" t="s">
        <v>8463</v>
      </c>
      <c r="B5591" s="5" t="s">
        <v>3586</v>
      </c>
      <c r="C5591" s="5" t="s">
        <v>849</v>
      </c>
      <c r="D5591" s="5" t="s">
        <v>3583</v>
      </c>
      <c r="E5591" s="5" t="s">
        <v>3584</v>
      </c>
      <c r="F5591" s="5" t="s">
        <v>853</v>
      </c>
      <c r="G5591" s="5" t="s">
        <v>3603</v>
      </c>
      <c r="H5591" s="51">
        <v>0</v>
      </c>
      <c r="I5591" s="22">
        <v>0</v>
      </c>
      <c r="J5591" s="22">
        <v>0</v>
      </c>
      <c r="K5591" s="22">
        <v>889.88</v>
      </c>
      <c r="L5591" s="47">
        <v>1000</v>
      </c>
      <c r="M5591" s="22">
        <v>0</v>
      </c>
      <c r="N5591" s="22">
        <v>0</v>
      </c>
    </row>
    <row r="5592" spans="1:14" hidden="1" x14ac:dyDescent="0.25">
      <c r="A5592" s="5" t="s">
        <v>8464</v>
      </c>
      <c r="B5592" s="5" t="s">
        <v>3586</v>
      </c>
      <c r="C5592" s="5" t="s">
        <v>849</v>
      </c>
      <c r="D5592" s="5" t="s">
        <v>3583</v>
      </c>
      <c r="E5592" s="5" t="s">
        <v>3584</v>
      </c>
      <c r="F5592" s="5" t="s">
        <v>853</v>
      </c>
      <c r="G5592" s="5" t="s">
        <v>3603</v>
      </c>
      <c r="H5592" s="51">
        <v>0</v>
      </c>
      <c r="I5592" s="22">
        <v>0</v>
      </c>
      <c r="J5592" s="22">
        <v>0</v>
      </c>
      <c r="K5592" s="22">
        <v>1032.1600000000001</v>
      </c>
      <c r="L5592" s="47">
        <v>1000</v>
      </c>
      <c r="M5592" s="22">
        <v>0</v>
      </c>
      <c r="N5592" s="22">
        <v>0</v>
      </c>
    </row>
    <row r="5593" spans="1:14" hidden="1" x14ac:dyDescent="0.25">
      <c r="A5593" s="5" t="s">
        <v>8465</v>
      </c>
      <c r="B5593" s="5" t="s">
        <v>3586</v>
      </c>
      <c r="C5593" s="5" t="s">
        <v>849</v>
      </c>
      <c r="D5593" s="5" t="s">
        <v>3583</v>
      </c>
      <c r="E5593" s="5" t="s">
        <v>3584</v>
      </c>
      <c r="F5593" s="5" t="s">
        <v>853</v>
      </c>
      <c r="G5593" s="5" t="s">
        <v>3603</v>
      </c>
      <c r="H5593" s="51">
        <v>0</v>
      </c>
      <c r="I5593" s="22">
        <v>0</v>
      </c>
      <c r="J5593" s="22">
        <v>0</v>
      </c>
      <c r="K5593" s="22">
        <v>1266.31</v>
      </c>
      <c r="L5593" s="47">
        <v>1000</v>
      </c>
      <c r="M5593" s="22">
        <v>0</v>
      </c>
      <c r="N5593" s="22">
        <v>0</v>
      </c>
    </row>
    <row r="5594" spans="1:14" hidden="1" x14ac:dyDescent="0.25">
      <c r="A5594" s="5" t="s">
        <v>8466</v>
      </c>
      <c r="B5594" s="5" t="s">
        <v>3586</v>
      </c>
      <c r="C5594" s="5" t="s">
        <v>849</v>
      </c>
      <c r="D5594" s="5" t="s">
        <v>3583</v>
      </c>
      <c r="E5594" s="5" t="s">
        <v>3584</v>
      </c>
      <c r="F5594" s="5" t="s">
        <v>853</v>
      </c>
      <c r="G5594" s="5" t="s">
        <v>3603</v>
      </c>
      <c r="H5594" s="51">
        <v>0</v>
      </c>
      <c r="I5594" s="22">
        <v>0</v>
      </c>
      <c r="J5594" s="22">
        <v>0</v>
      </c>
      <c r="K5594" s="22">
        <v>724.97</v>
      </c>
      <c r="L5594" s="47">
        <v>1000</v>
      </c>
      <c r="M5594" s="22">
        <v>0</v>
      </c>
      <c r="N5594" s="22">
        <v>0</v>
      </c>
    </row>
    <row r="5595" spans="1:14" hidden="1" x14ac:dyDescent="0.25">
      <c r="A5595" s="5" t="s">
        <v>8467</v>
      </c>
      <c r="B5595" s="5" t="s">
        <v>3586</v>
      </c>
      <c r="C5595" s="5" t="s">
        <v>849</v>
      </c>
      <c r="D5595" s="5" t="s">
        <v>3583</v>
      </c>
      <c r="E5595" s="5" t="s">
        <v>3584</v>
      </c>
      <c r="F5595" s="5" t="s">
        <v>853</v>
      </c>
      <c r="G5595" s="5" t="s">
        <v>3603</v>
      </c>
      <c r="H5595" s="51">
        <v>0</v>
      </c>
      <c r="I5595" s="22">
        <v>0</v>
      </c>
      <c r="J5595" s="22">
        <v>0</v>
      </c>
      <c r="K5595" s="22">
        <v>707.05</v>
      </c>
      <c r="L5595" s="47">
        <v>1000</v>
      </c>
      <c r="M5595" s="22">
        <v>0</v>
      </c>
      <c r="N5595" s="22">
        <v>0</v>
      </c>
    </row>
    <row r="5596" spans="1:14" hidden="1" x14ac:dyDescent="0.25">
      <c r="A5596" s="5" t="s">
        <v>8468</v>
      </c>
      <c r="B5596" s="5" t="s">
        <v>3586</v>
      </c>
      <c r="C5596" s="5" t="s">
        <v>849</v>
      </c>
      <c r="D5596" s="5" t="s">
        <v>3583</v>
      </c>
      <c r="E5596" s="5" t="s">
        <v>3584</v>
      </c>
      <c r="F5596" s="5" t="s">
        <v>853</v>
      </c>
      <c r="G5596" s="5" t="s">
        <v>3603</v>
      </c>
      <c r="H5596" s="51">
        <v>0</v>
      </c>
      <c r="I5596" s="22">
        <v>0</v>
      </c>
      <c r="J5596" s="22">
        <v>0</v>
      </c>
      <c r="K5596" s="22">
        <v>395.64</v>
      </c>
      <c r="L5596" s="47">
        <v>1000</v>
      </c>
      <c r="M5596" s="22">
        <v>0</v>
      </c>
      <c r="N5596" s="22">
        <v>0</v>
      </c>
    </row>
    <row r="5597" spans="1:14" hidden="1" x14ac:dyDescent="0.25">
      <c r="A5597" s="5" t="s">
        <v>8469</v>
      </c>
      <c r="B5597" s="5" t="s">
        <v>3586</v>
      </c>
      <c r="C5597" s="5" t="s">
        <v>849</v>
      </c>
      <c r="D5597" s="5" t="s">
        <v>3583</v>
      </c>
      <c r="E5597" s="5" t="s">
        <v>3584</v>
      </c>
      <c r="F5597" s="5" t="s">
        <v>853</v>
      </c>
      <c r="G5597" s="5" t="s">
        <v>3588</v>
      </c>
      <c r="H5597" s="51">
        <v>0</v>
      </c>
      <c r="I5597" s="22">
        <v>0</v>
      </c>
      <c r="J5597" s="22">
        <v>251.56</v>
      </c>
      <c r="K5597" s="22">
        <v>251.56</v>
      </c>
      <c r="L5597" s="47">
        <v>1000</v>
      </c>
      <c r="M5597" s="22">
        <v>0</v>
      </c>
      <c r="N5597" s="22">
        <v>0</v>
      </c>
    </row>
    <row r="5598" spans="1:14" hidden="1" x14ac:dyDescent="0.25">
      <c r="A5598" s="5" t="s">
        <v>8470</v>
      </c>
      <c r="B5598" s="5" t="s">
        <v>3586</v>
      </c>
      <c r="C5598" s="5" t="s">
        <v>849</v>
      </c>
      <c r="D5598" s="5" t="s">
        <v>3583</v>
      </c>
      <c r="E5598" s="5" t="s">
        <v>3584</v>
      </c>
      <c r="F5598" s="5" t="s">
        <v>853</v>
      </c>
      <c r="G5598" s="5" t="s">
        <v>3588</v>
      </c>
      <c r="H5598" s="51">
        <v>0</v>
      </c>
      <c r="I5598" s="22">
        <v>0</v>
      </c>
      <c r="J5598" s="22">
        <v>11.95</v>
      </c>
      <c r="K5598" s="22">
        <v>12.24</v>
      </c>
      <c r="L5598" s="47">
        <v>1000</v>
      </c>
      <c r="M5598" s="22">
        <v>0</v>
      </c>
      <c r="N5598" s="22">
        <v>0</v>
      </c>
    </row>
    <row r="5599" spans="1:14" hidden="1" x14ac:dyDescent="0.25">
      <c r="A5599" s="5" t="s">
        <v>8471</v>
      </c>
      <c r="B5599" s="5" t="s">
        <v>3586</v>
      </c>
      <c r="C5599" s="5" t="s">
        <v>849</v>
      </c>
      <c r="D5599" s="5" t="s">
        <v>3583</v>
      </c>
      <c r="E5599" s="5" t="s">
        <v>3584</v>
      </c>
      <c r="F5599" s="5" t="s">
        <v>853</v>
      </c>
      <c r="G5599" s="5" t="s">
        <v>3603</v>
      </c>
      <c r="H5599" s="51">
        <v>0</v>
      </c>
      <c r="I5599" s="22">
        <v>0</v>
      </c>
      <c r="J5599" s="22">
        <v>0</v>
      </c>
      <c r="K5599" s="22">
        <v>820.64</v>
      </c>
      <c r="L5599" s="47">
        <v>1000</v>
      </c>
      <c r="M5599" s="22">
        <v>0</v>
      </c>
      <c r="N5599" s="22">
        <v>0</v>
      </c>
    </row>
    <row r="5600" spans="1:14" hidden="1" x14ac:dyDescent="0.25">
      <c r="A5600" s="5" t="s">
        <v>8472</v>
      </c>
      <c r="B5600" s="5" t="s">
        <v>3586</v>
      </c>
      <c r="C5600" s="5" t="s">
        <v>849</v>
      </c>
      <c r="D5600" s="5" t="s">
        <v>3583</v>
      </c>
      <c r="E5600" s="5" t="s">
        <v>3584</v>
      </c>
      <c r="F5600" s="5" t="s">
        <v>853</v>
      </c>
      <c r="G5600" s="5" t="s">
        <v>3603</v>
      </c>
      <c r="H5600" s="51">
        <v>0</v>
      </c>
      <c r="I5600" s="22">
        <v>0</v>
      </c>
      <c r="J5600" s="22">
        <v>0</v>
      </c>
      <c r="K5600" s="22">
        <v>202.23</v>
      </c>
      <c r="L5600" s="47">
        <v>1000</v>
      </c>
      <c r="M5600" s="22">
        <v>0</v>
      </c>
      <c r="N5600" s="22">
        <v>0</v>
      </c>
    </row>
    <row r="5601" spans="1:14" hidden="1" x14ac:dyDescent="0.25">
      <c r="A5601" s="5" t="s">
        <v>8473</v>
      </c>
      <c r="B5601" s="5" t="s">
        <v>3586</v>
      </c>
      <c r="C5601" s="5" t="s">
        <v>849</v>
      </c>
      <c r="D5601" s="5" t="s">
        <v>3583</v>
      </c>
      <c r="E5601" s="5" t="s">
        <v>3584</v>
      </c>
      <c r="F5601" s="5" t="s">
        <v>853</v>
      </c>
      <c r="G5601" s="5" t="s">
        <v>3588</v>
      </c>
      <c r="H5601" s="51">
        <v>0</v>
      </c>
      <c r="I5601" s="22">
        <v>0</v>
      </c>
      <c r="J5601" s="22">
        <v>270.94</v>
      </c>
      <c r="K5601" s="22">
        <v>277.44</v>
      </c>
      <c r="L5601" s="47">
        <v>1000</v>
      </c>
      <c r="M5601" s="22">
        <v>0</v>
      </c>
      <c r="N5601" s="22">
        <v>0</v>
      </c>
    </row>
    <row r="5602" spans="1:14" hidden="1" x14ac:dyDescent="0.25">
      <c r="A5602" s="5" t="s">
        <v>8474</v>
      </c>
      <c r="B5602" s="5" t="s">
        <v>3586</v>
      </c>
      <c r="C5602" s="5" t="s">
        <v>849</v>
      </c>
      <c r="D5602" s="5" t="s">
        <v>3583</v>
      </c>
      <c r="E5602" s="5" t="s">
        <v>3584</v>
      </c>
      <c r="F5602" s="5" t="s">
        <v>853</v>
      </c>
      <c r="G5602" s="5" t="s">
        <v>3588</v>
      </c>
      <c r="H5602" s="51">
        <v>0</v>
      </c>
      <c r="I5602" s="22">
        <v>0</v>
      </c>
      <c r="J5602" s="22">
        <v>11.08</v>
      </c>
      <c r="K5602" s="22">
        <v>11.35</v>
      </c>
      <c r="L5602" s="47">
        <v>1000</v>
      </c>
      <c r="M5602" s="22">
        <v>0</v>
      </c>
      <c r="N5602" s="22">
        <v>0</v>
      </c>
    </row>
    <row r="5603" spans="1:14" hidden="1" x14ac:dyDescent="0.25">
      <c r="A5603" s="5" t="s">
        <v>8475</v>
      </c>
      <c r="B5603" s="5" t="s">
        <v>3586</v>
      </c>
      <c r="C5603" s="5" t="s">
        <v>849</v>
      </c>
      <c r="D5603" s="5" t="s">
        <v>3583</v>
      </c>
      <c r="E5603" s="5" t="s">
        <v>3584</v>
      </c>
      <c r="F5603" s="5" t="s">
        <v>853</v>
      </c>
      <c r="G5603" s="5" t="s">
        <v>3603</v>
      </c>
      <c r="H5603" s="51">
        <v>0</v>
      </c>
      <c r="I5603" s="22">
        <v>0</v>
      </c>
      <c r="J5603" s="22">
        <v>0</v>
      </c>
      <c r="K5603" s="22">
        <v>942.51</v>
      </c>
      <c r="L5603" s="47">
        <v>1000</v>
      </c>
      <c r="M5603" s="22">
        <v>0</v>
      </c>
      <c r="N5603" s="22">
        <v>0</v>
      </c>
    </row>
    <row r="5604" spans="1:14" hidden="1" x14ac:dyDescent="0.25">
      <c r="A5604" s="5" t="s">
        <v>8476</v>
      </c>
      <c r="B5604" s="5" t="s">
        <v>3586</v>
      </c>
      <c r="C5604" s="5" t="s">
        <v>849</v>
      </c>
      <c r="D5604" s="5" t="s">
        <v>3583</v>
      </c>
      <c r="E5604" s="5" t="s">
        <v>3584</v>
      </c>
      <c r="F5604" s="5" t="s">
        <v>853</v>
      </c>
      <c r="G5604" s="5" t="s">
        <v>3603</v>
      </c>
      <c r="H5604" s="51">
        <v>0</v>
      </c>
      <c r="I5604" s="22">
        <v>0</v>
      </c>
      <c r="J5604" s="22">
        <v>4255.91</v>
      </c>
      <c r="K5604" s="22">
        <v>5554.83</v>
      </c>
      <c r="L5604" s="47">
        <v>1000</v>
      </c>
      <c r="M5604" s="22">
        <v>0</v>
      </c>
      <c r="N5604" s="22">
        <v>0</v>
      </c>
    </row>
    <row r="5605" spans="1:14" hidden="1" x14ac:dyDescent="0.25">
      <c r="A5605" s="5" t="s">
        <v>8477</v>
      </c>
      <c r="B5605" s="5" t="s">
        <v>3592</v>
      </c>
      <c r="C5605" s="5" t="s">
        <v>849</v>
      </c>
      <c r="D5605" s="5" t="s">
        <v>3583</v>
      </c>
      <c r="E5605" s="5" t="s">
        <v>3584</v>
      </c>
      <c r="F5605" s="5" t="s">
        <v>853</v>
      </c>
      <c r="G5605" s="5" t="s">
        <v>3588</v>
      </c>
      <c r="H5605" s="51">
        <v>0</v>
      </c>
      <c r="I5605" s="22">
        <v>0</v>
      </c>
      <c r="J5605" s="22">
        <v>0</v>
      </c>
      <c r="K5605" s="22">
        <v>61.43</v>
      </c>
      <c r="L5605" s="47">
        <v>1000</v>
      </c>
      <c r="M5605" s="22">
        <v>0</v>
      </c>
      <c r="N5605" s="22">
        <v>0</v>
      </c>
    </row>
    <row r="5606" spans="1:14" hidden="1" x14ac:dyDescent="0.25">
      <c r="A5606" s="5" t="s">
        <v>8478</v>
      </c>
      <c r="B5606" s="5" t="s">
        <v>3592</v>
      </c>
      <c r="C5606" s="5" t="s">
        <v>849</v>
      </c>
      <c r="D5606" s="5" t="s">
        <v>3583</v>
      </c>
      <c r="E5606" s="5" t="s">
        <v>3584</v>
      </c>
      <c r="F5606" s="5" t="s">
        <v>853</v>
      </c>
      <c r="G5606" s="5" t="s">
        <v>3588</v>
      </c>
      <c r="H5606" s="51">
        <v>0</v>
      </c>
      <c r="I5606" s="22">
        <v>0</v>
      </c>
      <c r="J5606" s="22">
        <v>0</v>
      </c>
      <c r="K5606" s="22">
        <v>63.14</v>
      </c>
      <c r="L5606" s="47">
        <v>1000</v>
      </c>
      <c r="M5606" s="22">
        <v>0</v>
      </c>
      <c r="N5606" s="22">
        <v>0</v>
      </c>
    </row>
    <row r="5607" spans="1:14" hidden="1" x14ac:dyDescent="0.25">
      <c r="A5607" s="5" t="s">
        <v>8479</v>
      </c>
      <c r="B5607" s="5" t="s">
        <v>3592</v>
      </c>
      <c r="C5607" s="5" t="s">
        <v>849</v>
      </c>
      <c r="D5607" s="5" t="s">
        <v>3583</v>
      </c>
      <c r="E5607" s="5" t="s">
        <v>3584</v>
      </c>
      <c r="F5607" s="5" t="s">
        <v>851</v>
      </c>
      <c r="G5607" s="5" t="s">
        <v>3588</v>
      </c>
      <c r="H5607" s="51">
        <v>12035</v>
      </c>
      <c r="I5607" s="22">
        <v>740.14</v>
      </c>
      <c r="J5607" s="22">
        <v>61.5</v>
      </c>
      <c r="K5607" s="22">
        <v>61.8</v>
      </c>
      <c r="L5607" s="47">
        <v>1000</v>
      </c>
      <c r="M5607" s="22">
        <v>740.14</v>
      </c>
      <c r="N5607" s="22">
        <v>0</v>
      </c>
    </row>
    <row r="5608" spans="1:14" hidden="1" x14ac:dyDescent="0.25">
      <c r="A5608" s="5" t="s">
        <v>8480</v>
      </c>
      <c r="B5608" s="5" t="s">
        <v>3597</v>
      </c>
      <c r="C5608" s="5" t="s">
        <v>849</v>
      </c>
      <c r="D5608" s="5" t="s">
        <v>3583</v>
      </c>
      <c r="E5608" s="5" t="s">
        <v>3584</v>
      </c>
      <c r="F5608" s="5" t="s">
        <v>851</v>
      </c>
      <c r="G5608" s="5" t="s">
        <v>3588</v>
      </c>
      <c r="H5608" s="51">
        <v>13000</v>
      </c>
      <c r="I5608" s="22">
        <v>801.19</v>
      </c>
      <c r="J5608" s="22">
        <v>61.63</v>
      </c>
      <c r="K5608" s="22">
        <v>61.72</v>
      </c>
      <c r="L5608" s="47">
        <v>1000</v>
      </c>
      <c r="M5608" s="22">
        <v>801.19</v>
      </c>
      <c r="N5608" s="22">
        <v>0</v>
      </c>
    </row>
    <row r="5609" spans="1:14" hidden="1" x14ac:dyDescent="0.25">
      <c r="A5609" s="5" t="s">
        <v>8480</v>
      </c>
      <c r="B5609" s="5" t="s">
        <v>3592</v>
      </c>
      <c r="C5609" s="5" t="s">
        <v>849</v>
      </c>
      <c r="D5609" s="5" t="s">
        <v>3583</v>
      </c>
      <c r="E5609" s="5" t="s">
        <v>3584</v>
      </c>
      <c r="F5609" s="5" t="s">
        <v>853</v>
      </c>
      <c r="G5609" s="5" t="s">
        <v>3588</v>
      </c>
      <c r="H5609" s="51">
        <v>0</v>
      </c>
      <c r="I5609" s="22">
        <v>0</v>
      </c>
      <c r="J5609" s="22">
        <v>61.49</v>
      </c>
      <c r="K5609" s="22">
        <v>61.44</v>
      </c>
      <c r="L5609" s="47">
        <v>1000</v>
      </c>
      <c r="M5609" s="22">
        <v>0</v>
      </c>
      <c r="N5609" s="22">
        <v>0</v>
      </c>
    </row>
    <row r="5610" spans="1:14" hidden="1" x14ac:dyDescent="0.25">
      <c r="A5610" s="5" t="s">
        <v>8481</v>
      </c>
      <c r="B5610" s="5" t="s">
        <v>3597</v>
      </c>
      <c r="C5610" s="5" t="s">
        <v>849</v>
      </c>
      <c r="D5610" s="5" t="s">
        <v>3583</v>
      </c>
      <c r="E5610" s="5" t="s">
        <v>3584</v>
      </c>
      <c r="F5610" s="5" t="s">
        <v>853</v>
      </c>
      <c r="G5610" s="5" t="s">
        <v>3588</v>
      </c>
      <c r="H5610" s="51">
        <v>0</v>
      </c>
      <c r="I5610" s="22">
        <v>0</v>
      </c>
      <c r="J5610" s="22">
        <v>61.02</v>
      </c>
      <c r="K5610" s="22">
        <v>61.07</v>
      </c>
      <c r="L5610" s="47">
        <v>1000</v>
      </c>
      <c r="M5610" s="22">
        <v>0</v>
      </c>
      <c r="N5610" s="22">
        <v>0</v>
      </c>
    </row>
    <row r="5611" spans="1:14" hidden="1" x14ac:dyDescent="0.25">
      <c r="A5611" s="5" t="s">
        <v>8481</v>
      </c>
      <c r="B5611" s="5" t="s">
        <v>3592</v>
      </c>
      <c r="C5611" s="5" t="s">
        <v>849</v>
      </c>
      <c r="D5611" s="5" t="s">
        <v>3583</v>
      </c>
      <c r="E5611" s="5" t="s">
        <v>3584</v>
      </c>
      <c r="F5611" s="5" t="s">
        <v>851</v>
      </c>
      <c r="G5611" s="5" t="s">
        <v>3588</v>
      </c>
      <c r="H5611" s="51">
        <v>4000</v>
      </c>
      <c r="I5611" s="22">
        <v>243.32</v>
      </c>
      <c r="J5611" s="22">
        <v>60.83</v>
      </c>
      <c r="K5611" s="22">
        <v>60.84</v>
      </c>
      <c r="L5611" s="47">
        <v>1000</v>
      </c>
      <c r="M5611" s="22">
        <v>243.32</v>
      </c>
      <c r="N5611" s="22">
        <v>0</v>
      </c>
    </row>
    <row r="5612" spans="1:14" hidden="1" x14ac:dyDescent="0.25">
      <c r="A5612" s="5" t="s">
        <v>8482</v>
      </c>
      <c r="B5612" s="5" t="s">
        <v>3592</v>
      </c>
      <c r="C5612" s="5" t="s">
        <v>849</v>
      </c>
      <c r="D5612" s="5" t="s">
        <v>3583</v>
      </c>
      <c r="E5612" s="5" t="s">
        <v>3584</v>
      </c>
      <c r="F5612" s="5" t="s">
        <v>851</v>
      </c>
      <c r="G5612" s="5" t="s">
        <v>3588</v>
      </c>
      <c r="H5612" s="51">
        <v>20800</v>
      </c>
      <c r="I5612" s="22">
        <v>1264.24</v>
      </c>
      <c r="J5612" s="22">
        <v>60.78</v>
      </c>
      <c r="K5612" s="22">
        <v>63.51</v>
      </c>
      <c r="L5612" s="47">
        <v>1000</v>
      </c>
      <c r="M5612" s="22">
        <v>1264.24</v>
      </c>
      <c r="N5612" s="22">
        <v>0</v>
      </c>
    </row>
    <row r="5613" spans="1:14" hidden="1" x14ac:dyDescent="0.25">
      <c r="A5613" s="5" t="s">
        <v>8483</v>
      </c>
      <c r="B5613" s="5" t="s">
        <v>3597</v>
      </c>
      <c r="C5613" s="5" t="s">
        <v>849</v>
      </c>
      <c r="D5613" s="5" t="s">
        <v>3583</v>
      </c>
      <c r="E5613" s="5" t="s">
        <v>3584</v>
      </c>
      <c r="F5613" s="5" t="s">
        <v>853</v>
      </c>
      <c r="G5613" s="5" t="s">
        <v>3588</v>
      </c>
      <c r="H5613" s="51">
        <v>0</v>
      </c>
      <c r="I5613" s="22">
        <v>0</v>
      </c>
      <c r="J5613" s="22">
        <v>0</v>
      </c>
      <c r="K5613" s="22">
        <v>61.43</v>
      </c>
      <c r="L5613" s="47">
        <v>1000</v>
      </c>
      <c r="M5613" s="22">
        <v>0</v>
      </c>
      <c r="N5613" s="22">
        <v>0</v>
      </c>
    </row>
    <row r="5614" spans="1:14" hidden="1" x14ac:dyDescent="0.25">
      <c r="A5614" s="5" t="s">
        <v>8483</v>
      </c>
      <c r="B5614" s="5" t="s">
        <v>3592</v>
      </c>
      <c r="C5614" s="5" t="s">
        <v>849</v>
      </c>
      <c r="D5614" s="5" t="s">
        <v>3583</v>
      </c>
      <c r="E5614" s="5" t="s">
        <v>3584</v>
      </c>
      <c r="F5614" s="5" t="s">
        <v>853</v>
      </c>
      <c r="G5614" s="5" t="s">
        <v>3588</v>
      </c>
      <c r="H5614" s="51">
        <v>0</v>
      </c>
      <c r="I5614" s="22">
        <v>0</v>
      </c>
      <c r="J5614" s="22">
        <v>0</v>
      </c>
      <c r="K5614" s="22">
        <v>61.43</v>
      </c>
      <c r="L5614" s="47">
        <v>1000</v>
      </c>
      <c r="M5614" s="22">
        <v>0</v>
      </c>
      <c r="N5614" s="22">
        <v>0</v>
      </c>
    </row>
    <row r="5615" spans="1:14" hidden="1" x14ac:dyDescent="0.25">
      <c r="A5615" s="5" t="s">
        <v>8484</v>
      </c>
      <c r="B5615" s="5" t="s">
        <v>3597</v>
      </c>
      <c r="C5615" s="5" t="s">
        <v>849</v>
      </c>
      <c r="D5615" s="5" t="s">
        <v>3583</v>
      </c>
      <c r="E5615" s="5" t="s">
        <v>3584</v>
      </c>
      <c r="F5615" s="5" t="s">
        <v>853</v>
      </c>
      <c r="G5615" s="5" t="s">
        <v>3588</v>
      </c>
      <c r="H5615" s="51">
        <v>0</v>
      </c>
      <c r="I5615" s="22">
        <v>0</v>
      </c>
      <c r="J5615" s="22">
        <v>0</v>
      </c>
      <c r="K5615" s="22">
        <v>63.14</v>
      </c>
      <c r="L5615" s="47">
        <v>1000</v>
      </c>
      <c r="M5615" s="22">
        <v>0</v>
      </c>
      <c r="N5615" s="22">
        <v>0</v>
      </c>
    </row>
    <row r="5616" spans="1:14" hidden="1" x14ac:dyDescent="0.25">
      <c r="A5616" s="5" t="s">
        <v>8484</v>
      </c>
      <c r="B5616" s="5" t="s">
        <v>3592</v>
      </c>
      <c r="C5616" s="5" t="s">
        <v>849</v>
      </c>
      <c r="D5616" s="5" t="s">
        <v>3583</v>
      </c>
      <c r="E5616" s="5" t="s">
        <v>3584</v>
      </c>
      <c r="F5616" s="5" t="s">
        <v>853</v>
      </c>
      <c r="G5616" s="5" t="s">
        <v>3588</v>
      </c>
      <c r="H5616" s="51">
        <v>0</v>
      </c>
      <c r="I5616" s="22">
        <v>0</v>
      </c>
      <c r="J5616" s="22">
        <v>0</v>
      </c>
      <c r="K5616" s="22">
        <v>63.14</v>
      </c>
      <c r="L5616" s="47">
        <v>1000</v>
      </c>
      <c r="M5616" s="22">
        <v>0</v>
      </c>
      <c r="N5616" s="22">
        <v>0</v>
      </c>
    </row>
    <row r="5617" spans="1:14" hidden="1" x14ac:dyDescent="0.25">
      <c r="A5617" s="5" t="s">
        <v>8485</v>
      </c>
      <c r="B5617" s="5" t="s">
        <v>3597</v>
      </c>
      <c r="C5617" s="5" t="s">
        <v>849</v>
      </c>
      <c r="D5617" s="5" t="s">
        <v>3583</v>
      </c>
      <c r="E5617" s="5" t="s">
        <v>3584</v>
      </c>
      <c r="F5617" s="5" t="s">
        <v>853</v>
      </c>
      <c r="G5617" s="5" t="s">
        <v>3588</v>
      </c>
      <c r="H5617" s="51">
        <v>0</v>
      </c>
      <c r="I5617" s="22">
        <v>0</v>
      </c>
      <c r="J5617" s="22">
        <v>61.1</v>
      </c>
      <c r="K5617" s="22">
        <v>61.24</v>
      </c>
      <c r="L5617" s="47">
        <v>1000</v>
      </c>
      <c r="M5617" s="22">
        <v>0</v>
      </c>
      <c r="N5617" s="22">
        <v>0</v>
      </c>
    </row>
    <row r="5618" spans="1:14" hidden="1" x14ac:dyDescent="0.25">
      <c r="A5618" s="5" t="s">
        <v>8485</v>
      </c>
      <c r="B5618" s="5" t="s">
        <v>3592</v>
      </c>
      <c r="C5618" s="5" t="s">
        <v>849</v>
      </c>
      <c r="D5618" s="5" t="s">
        <v>3583</v>
      </c>
      <c r="E5618" s="5" t="s">
        <v>3584</v>
      </c>
      <c r="F5618" s="5" t="s">
        <v>851</v>
      </c>
      <c r="G5618" s="5" t="s">
        <v>3588</v>
      </c>
      <c r="H5618" s="51">
        <v>12000</v>
      </c>
      <c r="I5618" s="22">
        <v>732.14</v>
      </c>
      <c r="J5618" s="22">
        <v>61.01</v>
      </c>
      <c r="K5618" s="22">
        <v>61.34</v>
      </c>
      <c r="L5618" s="47">
        <v>1000</v>
      </c>
      <c r="M5618" s="22">
        <v>732.14</v>
      </c>
      <c r="N5618" s="22">
        <v>0</v>
      </c>
    </row>
    <row r="5619" spans="1:14" hidden="1" x14ac:dyDescent="0.25">
      <c r="A5619" s="5" t="s">
        <v>8486</v>
      </c>
      <c r="B5619" s="5" t="s">
        <v>3597</v>
      </c>
      <c r="C5619" s="5" t="s">
        <v>849</v>
      </c>
      <c r="D5619" s="5" t="s">
        <v>3583</v>
      </c>
      <c r="E5619" s="5" t="s">
        <v>3584</v>
      </c>
      <c r="F5619" s="5" t="s">
        <v>853</v>
      </c>
      <c r="G5619" s="5" t="s">
        <v>3588</v>
      </c>
      <c r="H5619" s="51">
        <v>0</v>
      </c>
      <c r="I5619" s="22">
        <v>0</v>
      </c>
      <c r="J5619" s="22">
        <v>61.79</v>
      </c>
      <c r="K5619" s="22">
        <v>61.87</v>
      </c>
      <c r="L5619" s="47">
        <v>1000</v>
      </c>
      <c r="M5619" s="22">
        <v>0</v>
      </c>
      <c r="N5619" s="22">
        <v>0</v>
      </c>
    </row>
    <row r="5620" spans="1:14" hidden="1" x14ac:dyDescent="0.25">
      <c r="A5620" s="5" t="s">
        <v>8486</v>
      </c>
      <c r="B5620" s="5" t="s">
        <v>3592</v>
      </c>
      <c r="C5620" s="5" t="s">
        <v>849</v>
      </c>
      <c r="D5620" s="5" t="s">
        <v>3583</v>
      </c>
      <c r="E5620" s="5" t="s">
        <v>3584</v>
      </c>
      <c r="F5620" s="5" t="s">
        <v>851</v>
      </c>
      <c r="G5620" s="5" t="s">
        <v>3588</v>
      </c>
      <c r="H5620" s="51">
        <v>11600</v>
      </c>
      <c r="I5620" s="22">
        <v>714.71</v>
      </c>
      <c r="J5620" s="22">
        <v>61.61</v>
      </c>
      <c r="K5620" s="22">
        <v>61.94</v>
      </c>
      <c r="L5620" s="47">
        <v>1000</v>
      </c>
      <c r="M5620" s="22">
        <v>714.71</v>
      </c>
      <c r="N5620" s="22">
        <v>0</v>
      </c>
    </row>
    <row r="5621" spans="1:14" hidden="1" x14ac:dyDescent="0.25">
      <c r="A5621" s="5" t="s">
        <v>8487</v>
      </c>
      <c r="B5621" s="5" t="s">
        <v>3592</v>
      </c>
      <c r="C5621" s="5" t="s">
        <v>849</v>
      </c>
      <c r="D5621" s="5" t="s">
        <v>3583</v>
      </c>
      <c r="E5621" s="5" t="s">
        <v>3584</v>
      </c>
      <c r="F5621" s="5" t="s">
        <v>851</v>
      </c>
      <c r="G5621" s="5" t="s">
        <v>3588</v>
      </c>
      <c r="H5621" s="51">
        <v>5200</v>
      </c>
      <c r="I5621" s="22">
        <v>318.77</v>
      </c>
      <c r="J5621" s="22">
        <v>61.3</v>
      </c>
      <c r="K5621" s="22">
        <v>64.62</v>
      </c>
      <c r="L5621" s="47">
        <v>1000</v>
      </c>
      <c r="M5621" s="22">
        <v>318.77</v>
      </c>
      <c r="N5621" s="22">
        <v>0</v>
      </c>
    </row>
    <row r="5622" spans="1:14" hidden="1" x14ac:dyDescent="0.25">
      <c r="A5622" s="5" t="s">
        <v>8488</v>
      </c>
      <c r="B5622" s="5" t="s">
        <v>3592</v>
      </c>
      <c r="C5622" s="5" t="s">
        <v>849</v>
      </c>
      <c r="D5622" s="5" t="s">
        <v>3583</v>
      </c>
      <c r="E5622" s="5" t="s">
        <v>3584</v>
      </c>
      <c r="F5622" s="5" t="s">
        <v>851</v>
      </c>
      <c r="G5622" s="5" t="s">
        <v>3588</v>
      </c>
      <c r="H5622" s="51">
        <v>5700</v>
      </c>
      <c r="I5622" s="22">
        <v>346.62</v>
      </c>
      <c r="J5622" s="22">
        <v>60.81</v>
      </c>
      <c r="K5622" s="22">
        <v>63.65</v>
      </c>
      <c r="L5622" s="47">
        <v>1000</v>
      </c>
      <c r="M5622" s="22">
        <v>346.62</v>
      </c>
      <c r="N5622" s="22">
        <v>0</v>
      </c>
    </row>
    <row r="5623" spans="1:14" hidden="1" x14ac:dyDescent="0.25">
      <c r="A5623" s="5" t="s">
        <v>8489</v>
      </c>
      <c r="B5623" s="5" t="s">
        <v>3592</v>
      </c>
      <c r="C5623" s="5" t="s">
        <v>849</v>
      </c>
      <c r="D5623" s="5" t="s">
        <v>3583</v>
      </c>
      <c r="E5623" s="5" t="s">
        <v>3584</v>
      </c>
      <c r="F5623" s="5" t="s">
        <v>851</v>
      </c>
      <c r="G5623" s="5" t="s">
        <v>3588</v>
      </c>
      <c r="H5623" s="51">
        <v>9400</v>
      </c>
      <c r="I5623" s="22">
        <v>575.16</v>
      </c>
      <c r="J5623" s="22">
        <v>61.19</v>
      </c>
      <c r="K5623" s="22">
        <v>61.72</v>
      </c>
      <c r="L5623" s="47">
        <v>1000</v>
      </c>
      <c r="M5623" s="22">
        <v>575.16</v>
      </c>
      <c r="N5623" s="22">
        <v>0</v>
      </c>
    </row>
    <row r="5624" spans="1:14" hidden="1" x14ac:dyDescent="0.25">
      <c r="A5624" s="5" t="s">
        <v>8490</v>
      </c>
      <c r="B5624" s="5" t="s">
        <v>3592</v>
      </c>
      <c r="C5624" s="5" t="s">
        <v>849</v>
      </c>
      <c r="D5624" s="5" t="s">
        <v>3583</v>
      </c>
      <c r="E5624" s="5" t="s">
        <v>3584</v>
      </c>
      <c r="F5624" s="5" t="s">
        <v>851</v>
      </c>
      <c r="G5624" s="5" t="s">
        <v>3588</v>
      </c>
      <c r="H5624" s="51">
        <v>12000</v>
      </c>
      <c r="I5624" s="22">
        <v>725.22</v>
      </c>
      <c r="J5624" s="22">
        <v>60.44</v>
      </c>
      <c r="K5624" s="22">
        <v>60.96</v>
      </c>
      <c r="L5624" s="47">
        <v>1000</v>
      </c>
      <c r="M5624" s="22">
        <v>725.22</v>
      </c>
      <c r="N5624" s="22">
        <v>0</v>
      </c>
    </row>
    <row r="5625" spans="1:14" hidden="1" x14ac:dyDescent="0.25">
      <c r="A5625" s="5" t="s">
        <v>8491</v>
      </c>
      <c r="B5625" s="5" t="s">
        <v>3592</v>
      </c>
      <c r="C5625" s="5" t="s">
        <v>849</v>
      </c>
      <c r="D5625" s="5" t="s">
        <v>3583</v>
      </c>
      <c r="E5625" s="5" t="s">
        <v>3584</v>
      </c>
      <c r="F5625" s="5" t="s">
        <v>853</v>
      </c>
      <c r="G5625" s="5" t="s">
        <v>3588</v>
      </c>
      <c r="H5625" s="51">
        <v>0</v>
      </c>
      <c r="I5625" s="22">
        <v>0</v>
      </c>
      <c r="J5625" s="22">
        <v>61.38</v>
      </c>
      <c r="K5625" s="22">
        <v>61.91</v>
      </c>
      <c r="L5625" s="47">
        <v>1000</v>
      </c>
      <c r="M5625" s="22">
        <v>0</v>
      </c>
      <c r="N5625" s="22">
        <v>0</v>
      </c>
    </row>
    <row r="5626" spans="1:14" hidden="1" x14ac:dyDescent="0.25">
      <c r="A5626" s="5" t="s">
        <v>8492</v>
      </c>
      <c r="B5626" s="5" t="s">
        <v>3592</v>
      </c>
      <c r="C5626" s="5" t="s">
        <v>849</v>
      </c>
      <c r="D5626" s="5" t="s">
        <v>3583</v>
      </c>
      <c r="E5626" s="5" t="s">
        <v>3584</v>
      </c>
      <c r="F5626" s="5" t="s">
        <v>851</v>
      </c>
      <c r="G5626" s="5" t="s">
        <v>3588</v>
      </c>
      <c r="H5626" s="51">
        <v>11000</v>
      </c>
      <c r="I5626" s="22">
        <v>666.72</v>
      </c>
      <c r="J5626" s="22">
        <v>60.61</v>
      </c>
      <c r="K5626" s="22">
        <v>61.13</v>
      </c>
      <c r="L5626" s="47">
        <v>1000</v>
      </c>
      <c r="M5626" s="22">
        <v>666.72</v>
      </c>
      <c r="N5626" s="22">
        <v>0</v>
      </c>
    </row>
    <row r="5627" spans="1:14" hidden="1" x14ac:dyDescent="0.25">
      <c r="A5627" s="5" t="s">
        <v>8493</v>
      </c>
      <c r="B5627" s="5" t="s">
        <v>3592</v>
      </c>
      <c r="C5627" s="5" t="s">
        <v>849</v>
      </c>
      <c r="D5627" s="5" t="s">
        <v>3583</v>
      </c>
      <c r="E5627" s="5" t="s">
        <v>3584</v>
      </c>
      <c r="F5627" s="5" t="s">
        <v>853</v>
      </c>
      <c r="G5627" s="5" t="s">
        <v>3588</v>
      </c>
      <c r="H5627" s="51">
        <v>0</v>
      </c>
      <c r="I5627" s="22">
        <v>0</v>
      </c>
      <c r="J5627" s="22">
        <v>0</v>
      </c>
      <c r="K5627" s="22">
        <v>68.39</v>
      </c>
      <c r="L5627" s="47">
        <v>1000</v>
      </c>
      <c r="M5627" s="22">
        <v>0</v>
      </c>
      <c r="N5627" s="22">
        <v>0</v>
      </c>
    </row>
    <row r="5628" spans="1:14" hidden="1" x14ac:dyDescent="0.25">
      <c r="A5628" s="5" t="s">
        <v>8494</v>
      </c>
      <c r="B5628" s="5" t="s">
        <v>3592</v>
      </c>
      <c r="C5628" s="5" t="s">
        <v>849</v>
      </c>
      <c r="D5628" s="5" t="s">
        <v>3583</v>
      </c>
      <c r="E5628" s="5" t="s">
        <v>3584</v>
      </c>
      <c r="F5628" s="5" t="s">
        <v>853</v>
      </c>
      <c r="G5628" s="5" t="s">
        <v>3588</v>
      </c>
      <c r="H5628" s="51">
        <v>0</v>
      </c>
      <c r="I5628" s="22">
        <v>0</v>
      </c>
      <c r="J5628" s="22">
        <v>0</v>
      </c>
      <c r="K5628" s="22">
        <v>68.489999999999995</v>
      </c>
      <c r="L5628" s="47">
        <v>1000</v>
      </c>
      <c r="M5628" s="22">
        <v>0</v>
      </c>
      <c r="N5628" s="22">
        <v>0</v>
      </c>
    </row>
    <row r="5629" spans="1:14" hidden="1" x14ac:dyDescent="0.25">
      <c r="A5629" s="5" t="s">
        <v>8495</v>
      </c>
      <c r="B5629" s="5" t="s">
        <v>3592</v>
      </c>
      <c r="C5629" s="5" t="s">
        <v>849</v>
      </c>
      <c r="D5629" s="5" t="s">
        <v>3583</v>
      </c>
      <c r="E5629" s="5" t="s">
        <v>3584</v>
      </c>
      <c r="F5629" s="5" t="s">
        <v>853</v>
      </c>
      <c r="G5629" s="5" t="s">
        <v>3588</v>
      </c>
      <c r="H5629" s="51">
        <v>0</v>
      </c>
      <c r="I5629" s="22">
        <v>0</v>
      </c>
      <c r="J5629" s="22">
        <v>60.92</v>
      </c>
      <c r="K5629" s="22">
        <v>62.1</v>
      </c>
      <c r="L5629" s="47">
        <v>1000</v>
      </c>
      <c r="M5629" s="22">
        <v>0</v>
      </c>
      <c r="N5629" s="22">
        <v>0</v>
      </c>
    </row>
    <row r="5630" spans="1:14" hidden="1" x14ac:dyDescent="0.25">
      <c r="A5630" s="5" t="s">
        <v>8496</v>
      </c>
      <c r="B5630" s="5" t="s">
        <v>3592</v>
      </c>
      <c r="C5630" s="5" t="s">
        <v>849</v>
      </c>
      <c r="D5630" s="5" t="s">
        <v>3583</v>
      </c>
      <c r="E5630" s="5" t="s">
        <v>3584</v>
      </c>
      <c r="F5630" s="5" t="s">
        <v>853</v>
      </c>
      <c r="G5630" s="5" t="s">
        <v>3588</v>
      </c>
      <c r="H5630" s="51">
        <v>0</v>
      </c>
      <c r="I5630" s="22">
        <v>0</v>
      </c>
      <c r="J5630" s="22">
        <v>63.44</v>
      </c>
      <c r="K5630" s="22">
        <v>64.959999999999994</v>
      </c>
      <c r="L5630" s="47">
        <v>1000</v>
      </c>
      <c r="M5630" s="22">
        <v>0</v>
      </c>
      <c r="N5630" s="22">
        <v>0</v>
      </c>
    </row>
    <row r="5631" spans="1:14" hidden="1" x14ac:dyDescent="0.25">
      <c r="A5631" s="5" t="s">
        <v>8497</v>
      </c>
      <c r="B5631" s="5" t="s">
        <v>3597</v>
      </c>
      <c r="C5631" s="5" t="s">
        <v>849</v>
      </c>
      <c r="D5631" s="5" t="s">
        <v>3583</v>
      </c>
      <c r="E5631" s="5" t="s">
        <v>3584</v>
      </c>
      <c r="F5631" s="5" t="s">
        <v>853</v>
      </c>
      <c r="G5631" s="5" t="s">
        <v>3588</v>
      </c>
      <c r="H5631" s="51">
        <v>0</v>
      </c>
      <c r="I5631" s="22">
        <v>0</v>
      </c>
      <c r="J5631" s="22">
        <v>61.04</v>
      </c>
      <c r="K5631" s="22">
        <v>62.3</v>
      </c>
      <c r="L5631" s="47">
        <v>1000</v>
      </c>
      <c r="M5631" s="22">
        <v>0</v>
      </c>
      <c r="N5631" s="22">
        <v>0</v>
      </c>
    </row>
    <row r="5632" spans="1:14" hidden="1" x14ac:dyDescent="0.25">
      <c r="A5632" s="5" t="s">
        <v>8497</v>
      </c>
      <c r="B5632" s="5" t="s">
        <v>3592</v>
      </c>
      <c r="C5632" s="5" t="s">
        <v>849</v>
      </c>
      <c r="D5632" s="5" t="s">
        <v>3583</v>
      </c>
      <c r="E5632" s="5" t="s">
        <v>3584</v>
      </c>
      <c r="F5632" s="5" t="s">
        <v>853</v>
      </c>
      <c r="G5632" s="5" t="s">
        <v>3588</v>
      </c>
      <c r="H5632" s="51">
        <v>0</v>
      </c>
      <c r="I5632" s="22">
        <v>0</v>
      </c>
      <c r="J5632" s="22">
        <v>0</v>
      </c>
      <c r="K5632" s="22">
        <v>68.63</v>
      </c>
      <c r="L5632" s="47">
        <v>1000</v>
      </c>
      <c r="M5632" s="22">
        <v>0</v>
      </c>
      <c r="N5632" s="22">
        <v>0</v>
      </c>
    </row>
    <row r="5633" spans="1:14" hidden="1" x14ac:dyDescent="0.25">
      <c r="A5633" s="5" t="s">
        <v>8498</v>
      </c>
      <c r="B5633" s="5" t="s">
        <v>3597</v>
      </c>
      <c r="C5633" s="5" t="s">
        <v>849</v>
      </c>
      <c r="D5633" s="5" t="s">
        <v>3583</v>
      </c>
      <c r="E5633" s="5" t="s">
        <v>3584</v>
      </c>
      <c r="F5633" s="5" t="s">
        <v>851</v>
      </c>
      <c r="G5633" s="5" t="s">
        <v>3588</v>
      </c>
      <c r="H5633" s="51">
        <v>10000</v>
      </c>
      <c r="I5633" s="22">
        <v>616.27</v>
      </c>
      <c r="J5633" s="22">
        <v>61.63</v>
      </c>
      <c r="K5633" s="22">
        <v>65.5</v>
      </c>
      <c r="L5633" s="47">
        <v>1000</v>
      </c>
      <c r="M5633" s="22">
        <v>616.27</v>
      </c>
      <c r="N5633" s="22">
        <v>0</v>
      </c>
    </row>
    <row r="5634" spans="1:14" hidden="1" x14ac:dyDescent="0.25">
      <c r="A5634" s="5" t="s">
        <v>8498</v>
      </c>
      <c r="B5634" s="5" t="s">
        <v>3592</v>
      </c>
      <c r="C5634" s="5" t="s">
        <v>849</v>
      </c>
      <c r="D5634" s="5" t="s">
        <v>3583</v>
      </c>
      <c r="E5634" s="5" t="s">
        <v>3584</v>
      </c>
      <c r="F5634" s="5" t="s">
        <v>853</v>
      </c>
      <c r="G5634" s="5" t="s">
        <v>3588</v>
      </c>
      <c r="H5634" s="51">
        <v>0</v>
      </c>
      <c r="I5634" s="22">
        <v>0</v>
      </c>
      <c r="J5634" s="22">
        <v>0</v>
      </c>
      <c r="K5634" s="22">
        <v>68.59</v>
      </c>
      <c r="L5634" s="47">
        <v>1000</v>
      </c>
      <c r="M5634" s="22">
        <v>0</v>
      </c>
      <c r="N5634" s="22">
        <v>0</v>
      </c>
    </row>
    <row r="5635" spans="1:14" hidden="1" x14ac:dyDescent="0.25">
      <c r="A5635" s="5" t="s">
        <v>8499</v>
      </c>
      <c r="B5635" s="5" t="s">
        <v>3597</v>
      </c>
      <c r="C5635" s="5" t="s">
        <v>849</v>
      </c>
      <c r="D5635" s="5" t="s">
        <v>3583</v>
      </c>
      <c r="E5635" s="5" t="s">
        <v>3584</v>
      </c>
      <c r="F5635" s="5" t="s">
        <v>851</v>
      </c>
      <c r="G5635" s="5" t="s">
        <v>3588</v>
      </c>
      <c r="H5635" s="51">
        <v>8000</v>
      </c>
      <c r="I5635" s="22">
        <v>489.13</v>
      </c>
      <c r="J5635" s="22">
        <v>61.14</v>
      </c>
      <c r="K5635" s="22">
        <v>61.67</v>
      </c>
      <c r="L5635" s="47">
        <v>1000</v>
      </c>
      <c r="M5635" s="22">
        <v>489.13</v>
      </c>
      <c r="N5635" s="22">
        <v>0</v>
      </c>
    </row>
    <row r="5636" spans="1:14" hidden="1" x14ac:dyDescent="0.25">
      <c r="A5636" s="5" t="s">
        <v>8499</v>
      </c>
      <c r="B5636" s="5" t="s">
        <v>3592</v>
      </c>
      <c r="C5636" s="5" t="s">
        <v>849</v>
      </c>
      <c r="D5636" s="5" t="s">
        <v>3583</v>
      </c>
      <c r="E5636" s="5" t="s">
        <v>3584</v>
      </c>
      <c r="F5636" s="5" t="s">
        <v>851</v>
      </c>
      <c r="G5636" s="5" t="s">
        <v>3588</v>
      </c>
      <c r="H5636" s="51">
        <v>20300</v>
      </c>
      <c r="I5636" s="22">
        <v>1248.9100000000001</v>
      </c>
      <c r="J5636" s="22">
        <v>61.52</v>
      </c>
      <c r="K5636" s="22">
        <v>62.88</v>
      </c>
      <c r="L5636" s="47">
        <v>1000</v>
      </c>
      <c r="M5636" s="22">
        <v>1248.9100000000001</v>
      </c>
      <c r="N5636" s="22">
        <v>0</v>
      </c>
    </row>
    <row r="5637" spans="1:14" hidden="1" x14ac:dyDescent="0.25">
      <c r="A5637" s="5" t="s">
        <v>8500</v>
      </c>
      <c r="B5637" s="5" t="s">
        <v>3597</v>
      </c>
      <c r="C5637" s="5" t="s">
        <v>849</v>
      </c>
      <c r="D5637" s="5" t="s">
        <v>3583</v>
      </c>
      <c r="E5637" s="5" t="s">
        <v>3584</v>
      </c>
      <c r="F5637" s="5" t="s">
        <v>853</v>
      </c>
      <c r="G5637" s="5" t="s">
        <v>3588</v>
      </c>
      <c r="H5637" s="51">
        <v>0</v>
      </c>
      <c r="I5637" s="22">
        <v>0</v>
      </c>
      <c r="J5637" s="22">
        <v>60.55</v>
      </c>
      <c r="K5637" s="22">
        <v>61.07</v>
      </c>
      <c r="L5637" s="47">
        <v>1000</v>
      </c>
      <c r="M5637" s="22">
        <v>0</v>
      </c>
      <c r="N5637" s="22">
        <v>0</v>
      </c>
    </row>
    <row r="5638" spans="1:14" hidden="1" x14ac:dyDescent="0.25">
      <c r="A5638" s="5" t="s">
        <v>8500</v>
      </c>
      <c r="B5638" s="5" t="s">
        <v>3592</v>
      </c>
      <c r="C5638" s="5" t="s">
        <v>849</v>
      </c>
      <c r="D5638" s="5" t="s">
        <v>3583</v>
      </c>
      <c r="E5638" s="5" t="s">
        <v>3584</v>
      </c>
      <c r="F5638" s="5" t="s">
        <v>851</v>
      </c>
      <c r="G5638" s="5" t="s">
        <v>3588</v>
      </c>
      <c r="H5638" s="51">
        <v>12250</v>
      </c>
      <c r="I5638" s="22">
        <v>744.78</v>
      </c>
      <c r="J5638" s="22">
        <v>60.8</v>
      </c>
      <c r="K5638" s="22">
        <v>62.08</v>
      </c>
      <c r="L5638" s="47">
        <v>1000</v>
      </c>
      <c r="M5638" s="22">
        <v>744.78</v>
      </c>
      <c r="N5638" s="22">
        <v>0</v>
      </c>
    </row>
    <row r="5639" spans="1:14" hidden="1" x14ac:dyDescent="0.25">
      <c r="A5639" s="5" t="s">
        <v>8501</v>
      </c>
      <c r="B5639" s="5" t="s">
        <v>3586</v>
      </c>
      <c r="C5639" s="5" t="s">
        <v>849</v>
      </c>
      <c r="D5639" s="5" t="s">
        <v>3583</v>
      </c>
      <c r="E5639" s="5" t="s">
        <v>3584</v>
      </c>
      <c r="F5639" s="5" t="s">
        <v>853</v>
      </c>
      <c r="G5639" s="5" t="s">
        <v>3603</v>
      </c>
      <c r="H5639" s="51">
        <v>0</v>
      </c>
      <c r="I5639" s="22">
        <v>0</v>
      </c>
      <c r="J5639" s="22">
        <v>0</v>
      </c>
      <c r="K5639" s="22">
        <v>710.08</v>
      </c>
      <c r="L5639" s="47">
        <v>1000</v>
      </c>
      <c r="M5639" s="22">
        <v>0</v>
      </c>
      <c r="N5639" s="22">
        <v>0</v>
      </c>
    </row>
    <row r="5640" spans="1:14" x14ac:dyDescent="0.25">
      <c r="A5640" s="5" t="s">
        <v>8502</v>
      </c>
      <c r="B5640" s="5" t="s">
        <v>3590</v>
      </c>
      <c r="C5640" s="5" t="s">
        <v>849</v>
      </c>
      <c r="D5640" s="5" t="s">
        <v>3583</v>
      </c>
      <c r="E5640" s="5" t="s">
        <v>3584</v>
      </c>
      <c r="F5640" s="5" t="s">
        <v>853</v>
      </c>
      <c r="G5640" s="5" t="s">
        <v>3588</v>
      </c>
      <c r="H5640" s="51">
        <v>0</v>
      </c>
      <c r="I5640" s="22">
        <v>0</v>
      </c>
      <c r="J5640" s="22">
        <v>377.13</v>
      </c>
      <c r="K5640" s="22">
        <v>397.76</v>
      </c>
      <c r="L5640" s="47">
        <v>1000</v>
      </c>
      <c r="M5640" s="22">
        <v>0</v>
      </c>
      <c r="N5640" s="22">
        <v>0</v>
      </c>
    </row>
    <row r="5641" spans="1:14" hidden="1" x14ac:dyDescent="0.25">
      <c r="A5641" s="5" t="s">
        <v>8503</v>
      </c>
      <c r="B5641" s="5" t="s">
        <v>3586</v>
      </c>
      <c r="C5641" s="5" t="s">
        <v>849</v>
      </c>
      <c r="D5641" s="5" t="s">
        <v>3583</v>
      </c>
      <c r="E5641" s="5" t="s">
        <v>3584</v>
      </c>
      <c r="F5641" s="5" t="s">
        <v>851</v>
      </c>
      <c r="G5641" s="5" t="s">
        <v>3588</v>
      </c>
      <c r="H5641" s="51">
        <v>12272</v>
      </c>
      <c r="I5641" s="22">
        <v>2320.75</v>
      </c>
      <c r="J5641" s="22">
        <v>189.11</v>
      </c>
      <c r="K5641" s="22">
        <v>188.94</v>
      </c>
      <c r="L5641" s="47">
        <v>1000</v>
      </c>
      <c r="M5641" s="22">
        <v>2320.75</v>
      </c>
      <c r="N5641" s="22">
        <v>0</v>
      </c>
    </row>
    <row r="5642" spans="1:14" hidden="1" x14ac:dyDescent="0.25">
      <c r="A5642" s="5" t="s">
        <v>8504</v>
      </c>
      <c r="B5642" s="5" t="s">
        <v>3586</v>
      </c>
      <c r="C5642" s="5" t="s">
        <v>849</v>
      </c>
      <c r="D5642" s="5" t="s">
        <v>3583</v>
      </c>
      <c r="E5642" s="5" t="s">
        <v>3584</v>
      </c>
      <c r="F5642" s="5" t="s">
        <v>853</v>
      </c>
      <c r="G5642" s="5" t="s">
        <v>3588</v>
      </c>
      <c r="H5642" s="51">
        <v>0</v>
      </c>
      <c r="I5642" s="22">
        <v>0</v>
      </c>
      <c r="J5642" s="22">
        <v>0</v>
      </c>
      <c r="K5642" s="22">
        <v>253.75</v>
      </c>
      <c r="L5642" s="47">
        <v>1000</v>
      </c>
      <c r="M5642" s="22">
        <v>0</v>
      </c>
      <c r="N5642" s="22">
        <v>0</v>
      </c>
    </row>
    <row r="5643" spans="1:14" hidden="1" x14ac:dyDescent="0.25">
      <c r="A5643" s="5" t="s">
        <v>8505</v>
      </c>
      <c r="B5643" s="5" t="s">
        <v>3586</v>
      </c>
      <c r="C5643" s="5" t="s">
        <v>849</v>
      </c>
      <c r="D5643" s="5" t="s">
        <v>3583</v>
      </c>
      <c r="E5643" s="5" t="s">
        <v>3584</v>
      </c>
      <c r="F5643" s="5" t="s">
        <v>853</v>
      </c>
      <c r="G5643" s="5" t="s">
        <v>3588</v>
      </c>
      <c r="H5643" s="51">
        <v>0</v>
      </c>
      <c r="I5643" s="22">
        <v>0</v>
      </c>
      <c r="J5643" s="22">
        <v>0</v>
      </c>
      <c r="K5643" s="22">
        <v>273.55</v>
      </c>
      <c r="L5643" s="47">
        <v>1000</v>
      </c>
      <c r="M5643" s="22">
        <v>0</v>
      </c>
      <c r="N5643" s="22">
        <v>0</v>
      </c>
    </row>
    <row r="5644" spans="1:14" hidden="1" x14ac:dyDescent="0.25">
      <c r="A5644" s="5" t="s">
        <v>8506</v>
      </c>
      <c r="B5644" s="5" t="s">
        <v>3586</v>
      </c>
      <c r="C5644" s="5" t="s">
        <v>849</v>
      </c>
      <c r="D5644" s="5" t="s">
        <v>3583</v>
      </c>
      <c r="E5644" s="5" t="s">
        <v>3584</v>
      </c>
      <c r="F5644" s="5" t="s">
        <v>853</v>
      </c>
      <c r="G5644" s="5" t="s">
        <v>3588</v>
      </c>
      <c r="H5644" s="51">
        <v>0</v>
      </c>
      <c r="I5644" s="22">
        <v>0</v>
      </c>
      <c r="J5644" s="22">
        <v>0</v>
      </c>
      <c r="K5644" s="22">
        <v>253.75</v>
      </c>
      <c r="L5644" s="47">
        <v>1000</v>
      </c>
      <c r="M5644" s="22">
        <v>0</v>
      </c>
      <c r="N5644" s="22">
        <v>0</v>
      </c>
    </row>
    <row r="5645" spans="1:14" hidden="1" x14ac:dyDescent="0.25">
      <c r="A5645" s="5" t="s">
        <v>8507</v>
      </c>
      <c r="B5645" s="5" t="s">
        <v>3586</v>
      </c>
      <c r="C5645" s="5" t="s">
        <v>849</v>
      </c>
      <c r="D5645" s="5" t="s">
        <v>3583</v>
      </c>
      <c r="E5645" s="5" t="s">
        <v>3584</v>
      </c>
      <c r="F5645" s="5" t="s">
        <v>851</v>
      </c>
      <c r="G5645" s="5" t="s">
        <v>3588</v>
      </c>
      <c r="H5645" s="51">
        <v>26544</v>
      </c>
      <c r="I5645" s="22">
        <v>4893.51</v>
      </c>
      <c r="J5645" s="22">
        <v>184.35</v>
      </c>
      <c r="K5645" s="22">
        <v>182.15</v>
      </c>
      <c r="L5645" s="47">
        <v>1000</v>
      </c>
      <c r="M5645" s="22">
        <v>4893.51</v>
      </c>
      <c r="N5645" s="22">
        <v>0</v>
      </c>
    </row>
    <row r="5646" spans="1:14" hidden="1" x14ac:dyDescent="0.25">
      <c r="A5646" s="5" t="s">
        <v>8508</v>
      </c>
      <c r="B5646" s="5" t="s">
        <v>3586</v>
      </c>
      <c r="C5646" s="5" t="s">
        <v>849</v>
      </c>
      <c r="D5646" s="5" t="s">
        <v>3583</v>
      </c>
      <c r="E5646" s="5" t="s">
        <v>3584</v>
      </c>
      <c r="F5646" s="5" t="s">
        <v>853</v>
      </c>
      <c r="G5646" s="5" t="s">
        <v>3603</v>
      </c>
      <c r="H5646" s="51">
        <v>0</v>
      </c>
      <c r="I5646" s="22">
        <v>0</v>
      </c>
      <c r="J5646" s="22">
        <v>0</v>
      </c>
      <c r="K5646" s="22">
        <v>1233.56</v>
      </c>
      <c r="L5646" s="47">
        <v>1000</v>
      </c>
      <c r="M5646" s="22">
        <v>0</v>
      </c>
      <c r="N5646" s="22">
        <v>0</v>
      </c>
    </row>
    <row r="5647" spans="1:14" hidden="1" x14ac:dyDescent="0.25">
      <c r="A5647" s="5" t="s">
        <v>8509</v>
      </c>
      <c r="B5647" s="5" t="s">
        <v>3586</v>
      </c>
      <c r="C5647" s="5" t="s">
        <v>849</v>
      </c>
      <c r="D5647" s="5" t="s">
        <v>3583</v>
      </c>
      <c r="E5647" s="5" t="s">
        <v>3584</v>
      </c>
      <c r="F5647" s="5" t="s">
        <v>853</v>
      </c>
      <c r="G5647" s="5" t="s">
        <v>3603</v>
      </c>
      <c r="H5647" s="51">
        <v>0</v>
      </c>
      <c r="I5647" s="22">
        <v>0</v>
      </c>
      <c r="J5647" s="22">
        <v>0</v>
      </c>
      <c r="K5647" s="22">
        <v>1311.88</v>
      </c>
      <c r="L5647" s="47">
        <v>1000</v>
      </c>
      <c r="M5647" s="22">
        <v>0</v>
      </c>
      <c r="N5647" s="22">
        <v>0</v>
      </c>
    </row>
    <row r="5648" spans="1:14" hidden="1" x14ac:dyDescent="0.25">
      <c r="A5648" s="5" t="s">
        <v>8510</v>
      </c>
      <c r="B5648" s="5" t="s">
        <v>3586</v>
      </c>
      <c r="C5648" s="5" t="s">
        <v>849</v>
      </c>
      <c r="D5648" s="5" t="s">
        <v>3583</v>
      </c>
      <c r="E5648" s="5" t="s">
        <v>3584</v>
      </c>
      <c r="F5648" s="5" t="s">
        <v>853</v>
      </c>
      <c r="G5648" s="5" t="s">
        <v>3603</v>
      </c>
      <c r="H5648" s="51">
        <v>0</v>
      </c>
      <c r="I5648" s="22">
        <v>0</v>
      </c>
      <c r="J5648" s="22">
        <v>0</v>
      </c>
      <c r="K5648" s="22">
        <v>1281.0999999999999</v>
      </c>
      <c r="L5648" s="47">
        <v>1000</v>
      </c>
      <c r="M5648" s="22">
        <v>0</v>
      </c>
      <c r="N5648" s="22">
        <v>0</v>
      </c>
    </row>
    <row r="5649" spans="1:14" hidden="1" x14ac:dyDescent="0.25">
      <c r="A5649" s="5" t="s">
        <v>8511</v>
      </c>
      <c r="B5649" s="5" t="s">
        <v>3586</v>
      </c>
      <c r="C5649" s="5" t="s">
        <v>849</v>
      </c>
      <c r="D5649" s="5" t="s">
        <v>3583</v>
      </c>
      <c r="E5649" s="5" t="s">
        <v>3584</v>
      </c>
      <c r="F5649" s="5" t="s">
        <v>853</v>
      </c>
      <c r="G5649" s="5" t="s">
        <v>3603</v>
      </c>
      <c r="H5649" s="51">
        <v>0</v>
      </c>
      <c r="I5649" s="22">
        <v>0</v>
      </c>
      <c r="J5649" s="22">
        <v>0</v>
      </c>
      <c r="K5649" s="22">
        <v>1025.01</v>
      </c>
      <c r="L5649" s="47">
        <v>1000</v>
      </c>
      <c r="M5649" s="22">
        <v>0</v>
      </c>
      <c r="N5649" s="22">
        <v>0</v>
      </c>
    </row>
    <row r="5650" spans="1:14" hidden="1" x14ac:dyDescent="0.25">
      <c r="A5650" s="5" t="s">
        <v>8512</v>
      </c>
      <c r="B5650" s="5" t="s">
        <v>3586</v>
      </c>
      <c r="C5650" s="5" t="s">
        <v>849</v>
      </c>
      <c r="D5650" s="5" t="s">
        <v>3583</v>
      </c>
      <c r="E5650" s="5" t="s">
        <v>3584</v>
      </c>
      <c r="F5650" s="5" t="s">
        <v>853</v>
      </c>
      <c r="G5650" s="5" t="s">
        <v>3603</v>
      </c>
      <c r="H5650" s="51">
        <v>0</v>
      </c>
      <c r="I5650" s="22">
        <v>0</v>
      </c>
      <c r="J5650" s="22">
        <v>0</v>
      </c>
      <c r="K5650" s="22">
        <v>1278.7</v>
      </c>
      <c r="L5650" s="47">
        <v>1000</v>
      </c>
      <c r="M5650" s="22">
        <v>0</v>
      </c>
      <c r="N5650" s="22">
        <v>0</v>
      </c>
    </row>
    <row r="5651" spans="1:14" hidden="1" x14ac:dyDescent="0.25">
      <c r="A5651" s="5" t="s">
        <v>8513</v>
      </c>
      <c r="B5651" s="5" t="s">
        <v>3582</v>
      </c>
      <c r="C5651" s="5" t="s">
        <v>849</v>
      </c>
      <c r="D5651" s="5" t="s">
        <v>3583</v>
      </c>
      <c r="E5651" s="5" t="s">
        <v>3584</v>
      </c>
      <c r="F5651" s="5" t="s">
        <v>853</v>
      </c>
      <c r="G5651" s="5" t="s">
        <v>3603</v>
      </c>
      <c r="H5651" s="51">
        <v>0</v>
      </c>
      <c r="I5651" s="22">
        <v>0</v>
      </c>
      <c r="J5651" s="22">
        <v>0</v>
      </c>
      <c r="K5651" s="22">
        <v>164.3</v>
      </c>
      <c r="L5651" s="47">
        <v>1000</v>
      </c>
      <c r="M5651" s="22">
        <v>0</v>
      </c>
      <c r="N5651" s="22">
        <v>0</v>
      </c>
    </row>
    <row r="5652" spans="1:14" hidden="1" x14ac:dyDescent="0.25">
      <c r="A5652" s="5" t="s">
        <v>8514</v>
      </c>
      <c r="B5652" s="5" t="s">
        <v>3582</v>
      </c>
      <c r="C5652" s="5" t="s">
        <v>849</v>
      </c>
      <c r="D5652" s="5" t="s">
        <v>3583</v>
      </c>
      <c r="E5652" s="5" t="s">
        <v>3584</v>
      </c>
      <c r="F5652" s="5" t="s">
        <v>851</v>
      </c>
      <c r="G5652" s="5" t="s">
        <v>3588</v>
      </c>
      <c r="H5652" s="51">
        <v>324000</v>
      </c>
      <c r="I5652" s="22">
        <v>3866.62</v>
      </c>
      <c r="J5652" s="22">
        <v>11.93</v>
      </c>
      <c r="K5652" s="22">
        <v>12.34</v>
      </c>
      <c r="L5652" s="47">
        <v>1000</v>
      </c>
      <c r="M5652" s="22">
        <v>3866.62</v>
      </c>
      <c r="N5652" s="22">
        <v>0</v>
      </c>
    </row>
    <row r="5653" spans="1:14" hidden="1" x14ac:dyDescent="0.25">
      <c r="A5653" s="5" t="s">
        <v>8515</v>
      </c>
      <c r="B5653" s="5" t="s">
        <v>3582</v>
      </c>
      <c r="C5653" s="5" t="s">
        <v>849</v>
      </c>
      <c r="D5653" s="5" t="s">
        <v>3583</v>
      </c>
      <c r="E5653" s="5" t="s">
        <v>3584</v>
      </c>
      <c r="F5653" s="5" t="s">
        <v>851</v>
      </c>
      <c r="G5653" s="5" t="s">
        <v>3588</v>
      </c>
      <c r="H5653" s="51">
        <v>9792</v>
      </c>
      <c r="I5653" s="22">
        <v>2301.65</v>
      </c>
      <c r="J5653" s="22">
        <v>235.05</v>
      </c>
      <c r="K5653" s="22">
        <v>232.64</v>
      </c>
      <c r="L5653" s="47">
        <v>1000</v>
      </c>
      <c r="M5653" s="22">
        <v>2301.65</v>
      </c>
      <c r="N5653" s="22">
        <v>0</v>
      </c>
    </row>
    <row r="5654" spans="1:14" x14ac:dyDescent="0.25">
      <c r="A5654" s="5" t="s">
        <v>8515</v>
      </c>
      <c r="B5654" s="5" t="s">
        <v>3590</v>
      </c>
      <c r="C5654" s="5" t="s">
        <v>849</v>
      </c>
      <c r="D5654" s="5" t="s">
        <v>3583</v>
      </c>
      <c r="E5654" s="5" t="s">
        <v>3584</v>
      </c>
      <c r="F5654" s="5" t="s">
        <v>851</v>
      </c>
      <c r="G5654" s="5" t="s">
        <v>3588</v>
      </c>
      <c r="H5654" s="51">
        <v>14250</v>
      </c>
      <c r="I5654" s="22">
        <v>3878.67</v>
      </c>
      <c r="J5654" s="22">
        <v>272.19</v>
      </c>
      <c r="K5654" s="22">
        <v>274.52999999999997</v>
      </c>
      <c r="L5654" s="47">
        <v>1000</v>
      </c>
      <c r="M5654" s="22">
        <v>3878.67</v>
      </c>
      <c r="N5654" s="22">
        <v>0</v>
      </c>
    </row>
    <row r="5655" spans="1:14" hidden="1" x14ac:dyDescent="0.25">
      <c r="A5655" s="5" t="s">
        <v>8516</v>
      </c>
      <c r="B5655" s="5" t="s">
        <v>3586</v>
      </c>
      <c r="C5655" s="5" t="s">
        <v>849</v>
      </c>
      <c r="D5655" s="5" t="s">
        <v>3583</v>
      </c>
      <c r="E5655" s="5" t="s">
        <v>3584</v>
      </c>
      <c r="F5655" s="5" t="s">
        <v>853</v>
      </c>
      <c r="G5655" s="5" t="s">
        <v>3588</v>
      </c>
      <c r="H5655" s="51">
        <v>0</v>
      </c>
      <c r="I5655" s="22">
        <v>0</v>
      </c>
      <c r="J5655" s="22">
        <v>224.06</v>
      </c>
      <c r="K5655" s="22">
        <v>231.25</v>
      </c>
      <c r="L5655" s="47">
        <v>1000</v>
      </c>
      <c r="M5655" s="22">
        <v>0</v>
      </c>
      <c r="N5655" s="22">
        <v>0</v>
      </c>
    </row>
    <row r="5656" spans="1:14" hidden="1" x14ac:dyDescent="0.25">
      <c r="A5656" s="5" t="s">
        <v>8517</v>
      </c>
      <c r="B5656" s="5" t="s">
        <v>3586</v>
      </c>
      <c r="C5656" s="5" t="s">
        <v>849</v>
      </c>
      <c r="D5656" s="5" t="s">
        <v>3583</v>
      </c>
      <c r="E5656" s="5" t="s">
        <v>3584</v>
      </c>
      <c r="F5656" s="5" t="s">
        <v>853</v>
      </c>
      <c r="G5656" s="5" t="s">
        <v>3588</v>
      </c>
      <c r="H5656" s="51">
        <v>0</v>
      </c>
      <c r="I5656" s="22">
        <v>0</v>
      </c>
      <c r="J5656" s="22">
        <v>224.71</v>
      </c>
      <c r="K5656" s="22">
        <v>230.1</v>
      </c>
      <c r="L5656" s="47">
        <v>1000</v>
      </c>
      <c r="M5656" s="22">
        <v>0</v>
      </c>
      <c r="N5656" s="22">
        <v>0</v>
      </c>
    </row>
    <row r="5657" spans="1:14" hidden="1" x14ac:dyDescent="0.25">
      <c r="A5657" s="5" t="s">
        <v>8518</v>
      </c>
      <c r="B5657" s="5" t="s">
        <v>3586</v>
      </c>
      <c r="C5657" s="5" t="s">
        <v>849</v>
      </c>
      <c r="D5657" s="5" t="s">
        <v>3583</v>
      </c>
      <c r="E5657" s="5" t="s">
        <v>3584</v>
      </c>
      <c r="F5657" s="5" t="s">
        <v>853</v>
      </c>
      <c r="G5657" s="5" t="s">
        <v>3588</v>
      </c>
      <c r="H5657" s="51">
        <v>0</v>
      </c>
      <c r="I5657" s="22">
        <v>0</v>
      </c>
      <c r="J5657" s="22">
        <v>222.1</v>
      </c>
      <c r="K5657" s="22">
        <v>227.43</v>
      </c>
      <c r="L5657" s="47">
        <v>1000</v>
      </c>
      <c r="M5657" s="22">
        <v>0</v>
      </c>
      <c r="N5657" s="22">
        <v>0</v>
      </c>
    </row>
    <row r="5658" spans="1:14" hidden="1" x14ac:dyDescent="0.25">
      <c r="A5658" s="5" t="s">
        <v>8519</v>
      </c>
      <c r="B5658" s="5" t="s">
        <v>3586</v>
      </c>
      <c r="C5658" s="5" t="s">
        <v>849</v>
      </c>
      <c r="D5658" s="5" t="s">
        <v>3583</v>
      </c>
      <c r="E5658" s="5" t="s">
        <v>3584</v>
      </c>
      <c r="F5658" s="5" t="s">
        <v>853</v>
      </c>
      <c r="G5658" s="5" t="s">
        <v>3588</v>
      </c>
      <c r="H5658" s="51">
        <v>0</v>
      </c>
      <c r="I5658" s="22">
        <v>0</v>
      </c>
      <c r="J5658" s="22">
        <v>236.78</v>
      </c>
      <c r="K5658" s="22">
        <v>236.78</v>
      </c>
      <c r="L5658" s="47">
        <v>1000</v>
      </c>
      <c r="M5658" s="22">
        <v>0</v>
      </c>
      <c r="N5658" s="22">
        <v>0</v>
      </c>
    </row>
    <row r="5659" spans="1:14" hidden="1" x14ac:dyDescent="0.25">
      <c r="A5659" s="5" t="s">
        <v>8520</v>
      </c>
      <c r="B5659" s="5" t="s">
        <v>3586</v>
      </c>
      <c r="C5659" s="5" t="s">
        <v>849</v>
      </c>
      <c r="D5659" s="5" t="s">
        <v>3583</v>
      </c>
      <c r="E5659" s="5" t="s">
        <v>3584</v>
      </c>
      <c r="F5659" s="5" t="s">
        <v>853</v>
      </c>
      <c r="G5659" s="5" t="s">
        <v>3588</v>
      </c>
      <c r="H5659" s="51">
        <v>0</v>
      </c>
      <c r="I5659" s="22">
        <v>0</v>
      </c>
      <c r="J5659" s="22">
        <v>253.85</v>
      </c>
      <c r="K5659" s="22">
        <v>275.77</v>
      </c>
      <c r="L5659" s="47">
        <v>1000</v>
      </c>
      <c r="M5659" s="22">
        <v>0</v>
      </c>
      <c r="N5659" s="22">
        <v>0</v>
      </c>
    </row>
    <row r="5660" spans="1:14" hidden="1" x14ac:dyDescent="0.25">
      <c r="A5660" s="5" t="s">
        <v>8521</v>
      </c>
      <c r="B5660" s="5" t="s">
        <v>3582</v>
      </c>
      <c r="C5660" s="5" t="s">
        <v>849</v>
      </c>
      <c r="D5660" s="5" t="s">
        <v>3583</v>
      </c>
      <c r="E5660" s="5" t="s">
        <v>3584</v>
      </c>
      <c r="F5660" s="5" t="s">
        <v>853</v>
      </c>
      <c r="G5660" s="5" t="s">
        <v>3603</v>
      </c>
      <c r="H5660" s="51">
        <v>0</v>
      </c>
      <c r="I5660" s="22">
        <v>0</v>
      </c>
      <c r="J5660" s="22">
        <v>0</v>
      </c>
      <c r="K5660" s="22">
        <v>928.95</v>
      </c>
      <c r="L5660" s="47">
        <v>1000</v>
      </c>
      <c r="M5660" s="22">
        <v>0</v>
      </c>
      <c r="N5660" s="22">
        <v>0</v>
      </c>
    </row>
    <row r="5661" spans="1:14" hidden="1" x14ac:dyDescent="0.25">
      <c r="A5661" s="5" t="s">
        <v>8521</v>
      </c>
      <c r="B5661" s="5" t="s">
        <v>3586</v>
      </c>
      <c r="C5661" s="5" t="s">
        <v>849</v>
      </c>
      <c r="D5661" s="5" t="s">
        <v>3583</v>
      </c>
      <c r="E5661" s="5" t="s">
        <v>3584</v>
      </c>
      <c r="F5661" s="5" t="s">
        <v>853</v>
      </c>
      <c r="G5661" s="5" t="s">
        <v>3603</v>
      </c>
      <c r="H5661" s="51">
        <v>0</v>
      </c>
      <c r="I5661" s="22">
        <v>0</v>
      </c>
      <c r="J5661" s="22">
        <v>0</v>
      </c>
      <c r="K5661" s="22">
        <v>888.47</v>
      </c>
      <c r="L5661" s="47">
        <v>1000</v>
      </c>
      <c r="M5661" s="22">
        <v>0</v>
      </c>
      <c r="N5661" s="22">
        <v>0</v>
      </c>
    </row>
    <row r="5662" spans="1:14" hidden="1" x14ac:dyDescent="0.25">
      <c r="A5662" s="5" t="s">
        <v>8522</v>
      </c>
      <c r="B5662" s="5" t="s">
        <v>3582</v>
      </c>
      <c r="C5662" s="5" t="s">
        <v>849</v>
      </c>
      <c r="D5662" s="5" t="s">
        <v>3583</v>
      </c>
      <c r="E5662" s="5" t="s">
        <v>3584</v>
      </c>
      <c r="F5662" s="5" t="s">
        <v>853</v>
      </c>
      <c r="G5662" s="5" t="s">
        <v>3603</v>
      </c>
      <c r="H5662" s="51">
        <v>0</v>
      </c>
      <c r="I5662" s="22">
        <v>0</v>
      </c>
      <c r="J5662" s="22">
        <v>0</v>
      </c>
      <c r="K5662" s="22">
        <v>401.25</v>
      </c>
      <c r="L5662" s="47">
        <v>1000</v>
      </c>
      <c r="M5662" s="22">
        <v>0</v>
      </c>
      <c r="N5662" s="22">
        <v>0</v>
      </c>
    </row>
    <row r="5663" spans="1:14" hidden="1" x14ac:dyDescent="0.25">
      <c r="A5663" s="5" t="s">
        <v>8522</v>
      </c>
      <c r="B5663" s="5" t="s">
        <v>3586</v>
      </c>
      <c r="C5663" s="5" t="s">
        <v>849</v>
      </c>
      <c r="D5663" s="5" t="s">
        <v>3583</v>
      </c>
      <c r="E5663" s="5" t="s">
        <v>3584</v>
      </c>
      <c r="F5663" s="5" t="s">
        <v>853</v>
      </c>
      <c r="G5663" s="5" t="s">
        <v>3603</v>
      </c>
      <c r="H5663" s="51">
        <v>0</v>
      </c>
      <c r="I5663" s="22">
        <v>0</v>
      </c>
      <c r="J5663" s="22">
        <v>0</v>
      </c>
      <c r="K5663" s="22">
        <v>401.25</v>
      </c>
      <c r="L5663" s="47">
        <v>1000</v>
      </c>
      <c r="M5663" s="22">
        <v>0</v>
      </c>
      <c r="N5663" s="22">
        <v>0</v>
      </c>
    </row>
    <row r="5664" spans="1:14" hidden="1" x14ac:dyDescent="0.25">
      <c r="A5664" s="5" t="s">
        <v>8523</v>
      </c>
      <c r="B5664" s="5" t="s">
        <v>3586</v>
      </c>
      <c r="C5664" s="5" t="s">
        <v>849</v>
      </c>
      <c r="D5664" s="5" t="s">
        <v>3583</v>
      </c>
      <c r="E5664" s="5" t="s">
        <v>3584</v>
      </c>
      <c r="F5664" s="5" t="s">
        <v>853</v>
      </c>
      <c r="G5664" s="5" t="s">
        <v>3588</v>
      </c>
      <c r="H5664" s="51">
        <v>0</v>
      </c>
      <c r="I5664" s="22">
        <v>0</v>
      </c>
      <c r="J5664" s="22">
        <v>0</v>
      </c>
      <c r="K5664" s="22">
        <v>257.85000000000002</v>
      </c>
      <c r="L5664" s="47">
        <v>1000</v>
      </c>
      <c r="M5664" s="22">
        <v>0</v>
      </c>
      <c r="N5664" s="22">
        <v>0</v>
      </c>
    </row>
    <row r="5665" spans="1:14" hidden="1" x14ac:dyDescent="0.25">
      <c r="A5665" s="5" t="s">
        <v>8524</v>
      </c>
      <c r="B5665" s="5" t="s">
        <v>3586</v>
      </c>
      <c r="C5665" s="5" t="s">
        <v>849</v>
      </c>
      <c r="D5665" s="5" t="s">
        <v>3583</v>
      </c>
      <c r="E5665" s="5" t="s">
        <v>3584</v>
      </c>
      <c r="F5665" s="5" t="s">
        <v>853</v>
      </c>
      <c r="G5665" s="5" t="s">
        <v>3588</v>
      </c>
      <c r="H5665" s="51">
        <v>0</v>
      </c>
      <c r="I5665" s="22">
        <v>0</v>
      </c>
      <c r="J5665" s="22">
        <v>224.22</v>
      </c>
      <c r="K5665" s="22">
        <v>229.6</v>
      </c>
      <c r="L5665" s="47">
        <v>1000</v>
      </c>
      <c r="M5665" s="22">
        <v>0</v>
      </c>
      <c r="N5665" s="22">
        <v>0</v>
      </c>
    </row>
    <row r="5666" spans="1:14" hidden="1" x14ac:dyDescent="0.25">
      <c r="A5666" s="5" t="s">
        <v>8525</v>
      </c>
      <c r="B5666" s="5" t="s">
        <v>3586</v>
      </c>
      <c r="C5666" s="5" t="s">
        <v>849</v>
      </c>
      <c r="D5666" s="5" t="s">
        <v>3583</v>
      </c>
      <c r="E5666" s="5" t="s">
        <v>3584</v>
      </c>
      <c r="F5666" s="5" t="s">
        <v>853</v>
      </c>
      <c r="G5666" s="5" t="s">
        <v>3603</v>
      </c>
      <c r="H5666" s="51">
        <v>0</v>
      </c>
      <c r="I5666" s="22">
        <v>0</v>
      </c>
      <c r="J5666" s="22">
        <v>0</v>
      </c>
      <c r="K5666" s="22">
        <v>1172.3800000000001</v>
      </c>
      <c r="L5666" s="47">
        <v>1000</v>
      </c>
      <c r="M5666" s="22">
        <v>0</v>
      </c>
      <c r="N5666" s="22">
        <v>0</v>
      </c>
    </row>
    <row r="5667" spans="1:14" hidden="1" x14ac:dyDescent="0.25">
      <c r="A5667" s="5" t="s">
        <v>8526</v>
      </c>
      <c r="B5667" s="5" t="s">
        <v>3586</v>
      </c>
      <c r="C5667" s="5" t="s">
        <v>849</v>
      </c>
      <c r="D5667" s="5" t="s">
        <v>3583</v>
      </c>
      <c r="E5667" s="5" t="s">
        <v>3584</v>
      </c>
      <c r="F5667" s="5" t="s">
        <v>853</v>
      </c>
      <c r="G5667" s="5" t="s">
        <v>3588</v>
      </c>
      <c r="H5667" s="51">
        <v>0</v>
      </c>
      <c r="I5667" s="22">
        <v>0</v>
      </c>
      <c r="J5667" s="22">
        <v>225.76</v>
      </c>
      <c r="K5667" s="22">
        <v>253.75</v>
      </c>
      <c r="L5667" s="47">
        <v>1000</v>
      </c>
      <c r="M5667" s="22">
        <v>0</v>
      </c>
      <c r="N5667" s="22">
        <v>0</v>
      </c>
    </row>
    <row r="5668" spans="1:14" hidden="1" x14ac:dyDescent="0.25">
      <c r="A5668" s="5" t="s">
        <v>8527</v>
      </c>
      <c r="B5668" s="5" t="s">
        <v>3586</v>
      </c>
      <c r="C5668" s="5" t="s">
        <v>849</v>
      </c>
      <c r="D5668" s="5" t="s">
        <v>3583</v>
      </c>
      <c r="E5668" s="5" t="s">
        <v>3584</v>
      </c>
      <c r="F5668" s="5" t="s">
        <v>853</v>
      </c>
      <c r="G5668" s="5" t="s">
        <v>3603</v>
      </c>
      <c r="H5668" s="51">
        <v>0</v>
      </c>
      <c r="I5668" s="22">
        <v>0</v>
      </c>
      <c r="J5668" s="22">
        <v>0</v>
      </c>
      <c r="K5668" s="22">
        <v>1261.8399999999999</v>
      </c>
      <c r="L5668" s="47">
        <v>1000</v>
      </c>
      <c r="M5668" s="22">
        <v>0</v>
      </c>
      <c r="N5668" s="22">
        <v>0</v>
      </c>
    </row>
    <row r="5669" spans="1:14" hidden="1" x14ac:dyDescent="0.25">
      <c r="A5669" s="5" t="s">
        <v>8528</v>
      </c>
      <c r="B5669" s="5" t="s">
        <v>3586</v>
      </c>
      <c r="C5669" s="5" t="s">
        <v>849</v>
      </c>
      <c r="D5669" s="5" t="s">
        <v>3583</v>
      </c>
      <c r="E5669" s="5" t="s">
        <v>3584</v>
      </c>
      <c r="F5669" s="5" t="s">
        <v>853</v>
      </c>
      <c r="G5669" s="5" t="s">
        <v>3603</v>
      </c>
      <c r="H5669" s="51">
        <v>0</v>
      </c>
      <c r="I5669" s="22">
        <v>0</v>
      </c>
      <c r="J5669" s="22">
        <v>7035.58</v>
      </c>
      <c r="K5669" s="22">
        <v>7718.66</v>
      </c>
      <c r="L5669" s="47">
        <v>1000</v>
      </c>
      <c r="M5669" s="22">
        <v>0</v>
      </c>
      <c r="N5669" s="22">
        <v>0</v>
      </c>
    </row>
    <row r="5670" spans="1:14" hidden="1" x14ac:dyDescent="0.25">
      <c r="A5670" s="5" t="s">
        <v>8529</v>
      </c>
      <c r="B5670" s="5" t="s">
        <v>3582</v>
      </c>
      <c r="C5670" s="5" t="s">
        <v>849</v>
      </c>
      <c r="D5670" s="5" t="s">
        <v>3583</v>
      </c>
      <c r="E5670" s="5" t="s">
        <v>3584</v>
      </c>
      <c r="F5670" s="5" t="s">
        <v>851</v>
      </c>
      <c r="G5670" s="5" t="s">
        <v>3588</v>
      </c>
      <c r="H5670" s="51">
        <v>33458769</v>
      </c>
      <c r="I5670" s="22">
        <v>88551.5</v>
      </c>
      <c r="J5670" s="22">
        <v>2.65</v>
      </c>
      <c r="K5670" s="22">
        <v>2.77</v>
      </c>
      <c r="L5670" s="47">
        <v>1000</v>
      </c>
      <c r="M5670" s="22">
        <v>88551.5</v>
      </c>
      <c r="N5670" s="22">
        <v>0</v>
      </c>
    </row>
    <row r="5671" spans="1:14" hidden="1" x14ac:dyDescent="0.25">
      <c r="A5671" s="5" t="s">
        <v>8529</v>
      </c>
      <c r="B5671" s="5" t="s">
        <v>3586</v>
      </c>
      <c r="C5671" s="5" t="s">
        <v>849</v>
      </c>
      <c r="D5671" s="5" t="s">
        <v>3583</v>
      </c>
      <c r="E5671" s="5" t="s">
        <v>3584</v>
      </c>
      <c r="F5671" s="5" t="s">
        <v>853</v>
      </c>
      <c r="G5671" s="5" t="s">
        <v>3588</v>
      </c>
      <c r="H5671" s="51">
        <v>0</v>
      </c>
      <c r="I5671" s="22">
        <v>0</v>
      </c>
      <c r="J5671" s="22">
        <v>6.26</v>
      </c>
      <c r="K5671" s="22">
        <v>6.6</v>
      </c>
      <c r="L5671" s="47">
        <v>1000</v>
      </c>
      <c r="M5671" s="22">
        <v>0</v>
      </c>
      <c r="N5671" s="22">
        <v>0</v>
      </c>
    </row>
    <row r="5672" spans="1:14" hidden="1" x14ac:dyDescent="0.25">
      <c r="A5672" s="5" t="s">
        <v>8530</v>
      </c>
      <c r="B5672" s="5" t="s">
        <v>3586</v>
      </c>
      <c r="C5672" s="5" t="s">
        <v>849</v>
      </c>
      <c r="D5672" s="5" t="s">
        <v>3583</v>
      </c>
      <c r="E5672" s="5" t="s">
        <v>3584</v>
      </c>
      <c r="F5672" s="5" t="s">
        <v>853</v>
      </c>
      <c r="G5672" s="5" t="s">
        <v>3603</v>
      </c>
      <c r="H5672" s="51">
        <v>0</v>
      </c>
      <c r="I5672" s="22">
        <v>0</v>
      </c>
      <c r="J5672" s="22">
        <v>0</v>
      </c>
      <c r="K5672" s="22">
        <v>1850.64</v>
      </c>
      <c r="L5672" s="47">
        <v>1000</v>
      </c>
      <c r="M5672" s="22">
        <v>0</v>
      </c>
      <c r="N5672" s="22">
        <v>0</v>
      </c>
    </row>
    <row r="5673" spans="1:14" hidden="1" x14ac:dyDescent="0.25">
      <c r="A5673" s="5" t="s">
        <v>8531</v>
      </c>
      <c r="B5673" s="5" t="s">
        <v>3582</v>
      </c>
      <c r="C5673" s="5" t="s">
        <v>849</v>
      </c>
      <c r="D5673" s="5" t="s">
        <v>3583</v>
      </c>
      <c r="E5673" s="5" t="s">
        <v>3584</v>
      </c>
      <c r="F5673" s="5" t="s">
        <v>853</v>
      </c>
      <c r="G5673" s="5" t="s">
        <v>3603</v>
      </c>
      <c r="H5673" s="51">
        <v>0</v>
      </c>
      <c r="I5673" s="22">
        <v>0</v>
      </c>
      <c r="J5673" s="22">
        <v>0</v>
      </c>
      <c r="K5673" s="22">
        <v>730.54</v>
      </c>
      <c r="L5673" s="47">
        <v>1000</v>
      </c>
      <c r="M5673" s="22">
        <v>0</v>
      </c>
      <c r="N5673" s="22">
        <v>0</v>
      </c>
    </row>
    <row r="5674" spans="1:14" hidden="1" x14ac:dyDescent="0.25">
      <c r="A5674" s="5" t="s">
        <v>8531</v>
      </c>
      <c r="B5674" s="5" t="s">
        <v>3586</v>
      </c>
      <c r="C5674" s="5" t="s">
        <v>849</v>
      </c>
      <c r="D5674" s="5" t="s">
        <v>3583</v>
      </c>
      <c r="E5674" s="5" t="s">
        <v>3584</v>
      </c>
      <c r="F5674" s="5" t="s">
        <v>853</v>
      </c>
      <c r="G5674" s="5" t="s">
        <v>3603</v>
      </c>
      <c r="H5674" s="51">
        <v>0</v>
      </c>
      <c r="I5674" s="22">
        <v>0</v>
      </c>
      <c r="J5674" s="22">
        <v>0</v>
      </c>
      <c r="K5674" s="22">
        <v>641.64</v>
      </c>
      <c r="L5674" s="47">
        <v>1000</v>
      </c>
      <c r="M5674" s="22">
        <v>0</v>
      </c>
      <c r="N5674" s="22">
        <v>0</v>
      </c>
    </row>
    <row r="5675" spans="1:14" hidden="1" x14ac:dyDescent="0.25">
      <c r="A5675" s="5" t="s">
        <v>8532</v>
      </c>
      <c r="B5675" s="5" t="s">
        <v>3586</v>
      </c>
      <c r="C5675" s="5" t="s">
        <v>849</v>
      </c>
      <c r="D5675" s="5" t="s">
        <v>3583</v>
      </c>
      <c r="E5675" s="5" t="s">
        <v>3584</v>
      </c>
      <c r="F5675" s="5" t="s">
        <v>853</v>
      </c>
      <c r="G5675" s="5" t="s">
        <v>3603</v>
      </c>
      <c r="H5675" s="51">
        <v>0</v>
      </c>
      <c r="I5675" s="22">
        <v>0</v>
      </c>
      <c r="J5675" s="22">
        <v>0</v>
      </c>
      <c r="K5675" s="22">
        <v>1653.54</v>
      </c>
      <c r="L5675" s="47">
        <v>1000</v>
      </c>
      <c r="M5675" s="22">
        <v>0</v>
      </c>
      <c r="N5675" s="22">
        <v>0</v>
      </c>
    </row>
    <row r="5676" spans="1:14" hidden="1" x14ac:dyDescent="0.25">
      <c r="A5676" s="5" t="s">
        <v>8533</v>
      </c>
      <c r="B5676" s="5" t="s">
        <v>3586</v>
      </c>
      <c r="C5676" s="5" t="s">
        <v>849</v>
      </c>
      <c r="D5676" s="5" t="s">
        <v>3583</v>
      </c>
      <c r="E5676" s="5" t="s">
        <v>3584</v>
      </c>
      <c r="F5676" s="5" t="s">
        <v>853</v>
      </c>
      <c r="G5676" s="5" t="s">
        <v>3585</v>
      </c>
      <c r="H5676" s="51">
        <v>0</v>
      </c>
      <c r="I5676" s="22">
        <v>0</v>
      </c>
      <c r="J5676" s="22">
        <v>2207.7800000000002</v>
      </c>
      <c r="K5676" s="22">
        <v>2226.77</v>
      </c>
      <c r="L5676" s="47">
        <v>1000</v>
      </c>
      <c r="M5676" s="22">
        <v>0</v>
      </c>
      <c r="N5676" s="22">
        <v>0</v>
      </c>
    </row>
    <row r="5677" spans="1:14" hidden="1" x14ac:dyDescent="0.25">
      <c r="A5677" s="5" t="s">
        <v>8534</v>
      </c>
      <c r="B5677" s="5" t="s">
        <v>3582</v>
      </c>
      <c r="C5677" s="5" t="s">
        <v>849</v>
      </c>
      <c r="D5677" s="5" t="s">
        <v>3583</v>
      </c>
      <c r="E5677" s="5" t="s">
        <v>3584</v>
      </c>
      <c r="F5677" s="5" t="s">
        <v>851</v>
      </c>
      <c r="G5677" s="5" t="s">
        <v>3588</v>
      </c>
      <c r="H5677" s="51">
        <v>667800</v>
      </c>
      <c r="I5677" s="22">
        <v>26436.2</v>
      </c>
      <c r="J5677" s="22">
        <v>39.590000000000003</v>
      </c>
      <c r="K5677" s="22">
        <v>39.89</v>
      </c>
      <c r="L5677" s="47">
        <v>1000</v>
      </c>
      <c r="M5677" s="22">
        <v>26436.2</v>
      </c>
      <c r="N5677" s="22">
        <v>0</v>
      </c>
    </row>
    <row r="5678" spans="1:14" hidden="1" x14ac:dyDescent="0.25">
      <c r="A5678" s="5" t="s">
        <v>8534</v>
      </c>
      <c r="B5678" s="5" t="s">
        <v>3586</v>
      </c>
      <c r="C5678" s="5" t="s">
        <v>849</v>
      </c>
      <c r="D5678" s="5" t="s">
        <v>3583</v>
      </c>
      <c r="E5678" s="5" t="s">
        <v>3584</v>
      </c>
      <c r="F5678" s="5" t="s">
        <v>851</v>
      </c>
      <c r="G5678" s="5" t="s">
        <v>3588</v>
      </c>
      <c r="H5678" s="51">
        <v>35005</v>
      </c>
      <c r="I5678" s="22">
        <v>1402.95</v>
      </c>
      <c r="J5678" s="22">
        <v>40.08</v>
      </c>
      <c r="K5678" s="22">
        <v>40.42</v>
      </c>
      <c r="L5678" s="47">
        <v>1000</v>
      </c>
      <c r="M5678" s="22">
        <v>1402.95</v>
      </c>
      <c r="N5678" s="22">
        <v>0</v>
      </c>
    </row>
    <row r="5679" spans="1:14" hidden="1" x14ac:dyDescent="0.25">
      <c r="A5679" s="5" t="s">
        <v>8535</v>
      </c>
      <c r="B5679" s="5" t="s">
        <v>3582</v>
      </c>
      <c r="C5679" s="5" t="s">
        <v>849</v>
      </c>
      <c r="D5679" s="5" t="s">
        <v>3583</v>
      </c>
      <c r="E5679" s="5" t="s">
        <v>3584</v>
      </c>
      <c r="F5679" s="5" t="s">
        <v>853</v>
      </c>
      <c r="G5679" s="5" t="s">
        <v>3588</v>
      </c>
      <c r="H5679" s="51">
        <v>0</v>
      </c>
      <c r="I5679" s="22">
        <v>0</v>
      </c>
      <c r="J5679" s="22">
        <v>0</v>
      </c>
      <c r="K5679" s="22">
        <v>38.96</v>
      </c>
      <c r="L5679" s="47">
        <v>1000</v>
      </c>
      <c r="M5679" s="22">
        <v>0</v>
      </c>
      <c r="N5679" s="22">
        <v>0</v>
      </c>
    </row>
    <row r="5680" spans="1:14" hidden="1" x14ac:dyDescent="0.25">
      <c r="A5680" s="5" t="s">
        <v>8535</v>
      </c>
      <c r="B5680" s="5" t="s">
        <v>3586</v>
      </c>
      <c r="C5680" s="5" t="s">
        <v>849</v>
      </c>
      <c r="D5680" s="5" t="s">
        <v>3583</v>
      </c>
      <c r="E5680" s="5" t="s">
        <v>3584</v>
      </c>
      <c r="F5680" s="5" t="s">
        <v>851</v>
      </c>
      <c r="G5680" s="5" t="s">
        <v>3588</v>
      </c>
      <c r="H5680" s="51">
        <v>191780</v>
      </c>
      <c r="I5680" s="22">
        <v>8001.46</v>
      </c>
      <c r="J5680" s="22">
        <v>41.72</v>
      </c>
      <c r="K5680" s="22">
        <v>40.72</v>
      </c>
      <c r="L5680" s="47">
        <v>1000</v>
      </c>
      <c r="M5680" s="22">
        <v>8001.46</v>
      </c>
      <c r="N5680" s="22">
        <v>0</v>
      </c>
    </row>
    <row r="5681" spans="1:14" hidden="1" x14ac:dyDescent="0.25">
      <c r="A5681" s="5" t="s">
        <v>8536</v>
      </c>
      <c r="B5681" s="5" t="s">
        <v>3582</v>
      </c>
      <c r="C5681" s="5" t="s">
        <v>849</v>
      </c>
      <c r="D5681" s="5" t="s">
        <v>3583</v>
      </c>
      <c r="E5681" s="5" t="s">
        <v>3584</v>
      </c>
      <c r="F5681" s="5" t="s">
        <v>851</v>
      </c>
      <c r="G5681" s="5" t="s">
        <v>3588</v>
      </c>
      <c r="H5681" s="51">
        <v>59150</v>
      </c>
      <c r="I5681" s="22">
        <v>22474.18</v>
      </c>
      <c r="J5681" s="22">
        <v>379.95</v>
      </c>
      <c r="K5681" s="22">
        <v>378.33</v>
      </c>
      <c r="L5681" s="47">
        <v>1000</v>
      </c>
      <c r="M5681" s="22">
        <v>22474.18</v>
      </c>
      <c r="N5681" s="22">
        <v>0</v>
      </c>
    </row>
    <row r="5682" spans="1:14" hidden="1" x14ac:dyDescent="0.25">
      <c r="A5682" s="5" t="s">
        <v>8536</v>
      </c>
      <c r="B5682" s="5" t="s">
        <v>3586</v>
      </c>
      <c r="C5682" s="5" t="s">
        <v>849</v>
      </c>
      <c r="D5682" s="5" t="s">
        <v>3583</v>
      </c>
      <c r="E5682" s="5" t="s">
        <v>3584</v>
      </c>
      <c r="F5682" s="5" t="s">
        <v>853</v>
      </c>
      <c r="G5682" s="5" t="s">
        <v>3588</v>
      </c>
      <c r="H5682" s="51">
        <v>0</v>
      </c>
      <c r="I5682" s="22">
        <v>0</v>
      </c>
      <c r="J5682" s="22">
        <v>342.3</v>
      </c>
      <c r="K5682" s="22">
        <v>345.24</v>
      </c>
      <c r="L5682" s="47">
        <v>1000</v>
      </c>
      <c r="M5682" s="22">
        <v>0</v>
      </c>
      <c r="N5682" s="22">
        <v>0</v>
      </c>
    </row>
    <row r="5683" spans="1:14" hidden="1" x14ac:dyDescent="0.25">
      <c r="A5683" s="5" t="s">
        <v>8537</v>
      </c>
      <c r="B5683" s="5" t="s">
        <v>3582</v>
      </c>
      <c r="C5683" s="5" t="s">
        <v>849</v>
      </c>
      <c r="D5683" s="5" t="s">
        <v>3583</v>
      </c>
      <c r="E5683" s="5" t="s">
        <v>3584</v>
      </c>
      <c r="F5683" s="5" t="s">
        <v>853</v>
      </c>
      <c r="G5683" s="5" t="s">
        <v>3588</v>
      </c>
      <c r="H5683" s="51">
        <v>0</v>
      </c>
      <c r="I5683" s="22">
        <v>0</v>
      </c>
      <c r="J5683" s="22">
        <v>0</v>
      </c>
      <c r="K5683" s="22">
        <v>374.03</v>
      </c>
      <c r="L5683" s="47">
        <v>1000</v>
      </c>
      <c r="M5683" s="22">
        <v>0</v>
      </c>
      <c r="N5683" s="22">
        <v>0</v>
      </c>
    </row>
    <row r="5684" spans="1:14" hidden="1" x14ac:dyDescent="0.25">
      <c r="A5684" s="5" t="s">
        <v>8537</v>
      </c>
      <c r="B5684" s="5" t="s">
        <v>3586</v>
      </c>
      <c r="C5684" s="5" t="s">
        <v>849</v>
      </c>
      <c r="D5684" s="5" t="s">
        <v>3583</v>
      </c>
      <c r="E5684" s="5" t="s">
        <v>3584</v>
      </c>
      <c r="F5684" s="5" t="s">
        <v>853</v>
      </c>
      <c r="G5684" s="5" t="s">
        <v>3588</v>
      </c>
      <c r="H5684" s="51">
        <v>0</v>
      </c>
      <c r="I5684" s="22">
        <v>0</v>
      </c>
      <c r="J5684" s="22">
        <v>365.26</v>
      </c>
      <c r="K5684" s="22">
        <v>374.03</v>
      </c>
      <c r="L5684" s="47">
        <v>1000</v>
      </c>
      <c r="M5684" s="22">
        <v>0</v>
      </c>
      <c r="N5684" s="22">
        <v>0</v>
      </c>
    </row>
    <row r="5685" spans="1:14" hidden="1" x14ac:dyDescent="0.25">
      <c r="A5685" s="5" t="s">
        <v>8538</v>
      </c>
      <c r="B5685" s="5" t="s">
        <v>3582</v>
      </c>
      <c r="C5685" s="5" t="s">
        <v>849</v>
      </c>
      <c r="D5685" s="5" t="s">
        <v>3583</v>
      </c>
      <c r="E5685" s="5" t="s">
        <v>3584</v>
      </c>
      <c r="F5685" s="5" t="s">
        <v>853</v>
      </c>
      <c r="G5685" s="5" t="s">
        <v>3603</v>
      </c>
      <c r="H5685" s="51">
        <v>0</v>
      </c>
      <c r="I5685" s="22">
        <v>0</v>
      </c>
      <c r="J5685" s="22">
        <v>0</v>
      </c>
      <c r="K5685" s="22">
        <v>1018.52</v>
      </c>
      <c r="L5685" s="47">
        <v>1000</v>
      </c>
      <c r="M5685" s="22">
        <v>0</v>
      </c>
      <c r="N5685" s="22">
        <v>0</v>
      </c>
    </row>
    <row r="5686" spans="1:14" hidden="1" x14ac:dyDescent="0.25">
      <c r="A5686" s="5" t="s">
        <v>8538</v>
      </c>
      <c r="B5686" s="5" t="s">
        <v>3586</v>
      </c>
      <c r="C5686" s="5" t="s">
        <v>849</v>
      </c>
      <c r="D5686" s="5" t="s">
        <v>3583</v>
      </c>
      <c r="E5686" s="5" t="s">
        <v>3584</v>
      </c>
      <c r="F5686" s="5" t="s">
        <v>853</v>
      </c>
      <c r="G5686" s="5" t="s">
        <v>3603</v>
      </c>
      <c r="H5686" s="51">
        <v>0</v>
      </c>
      <c r="I5686" s="22">
        <v>0</v>
      </c>
      <c r="J5686" s="22">
        <v>0</v>
      </c>
      <c r="K5686" s="22">
        <v>1153.9000000000001</v>
      </c>
      <c r="L5686" s="47">
        <v>1000</v>
      </c>
      <c r="M5686" s="22">
        <v>0</v>
      </c>
      <c r="N5686" s="22">
        <v>0</v>
      </c>
    </row>
    <row r="5687" spans="1:14" hidden="1" x14ac:dyDescent="0.25">
      <c r="A5687" s="5" t="s">
        <v>8539</v>
      </c>
      <c r="B5687" s="5" t="s">
        <v>3582</v>
      </c>
      <c r="C5687" s="5" t="s">
        <v>849</v>
      </c>
      <c r="D5687" s="5" t="s">
        <v>3583</v>
      </c>
      <c r="E5687" s="5" t="s">
        <v>3584</v>
      </c>
      <c r="F5687" s="5" t="s">
        <v>853</v>
      </c>
      <c r="G5687" s="5" t="s">
        <v>3603</v>
      </c>
      <c r="H5687" s="51">
        <v>0</v>
      </c>
      <c r="I5687" s="22">
        <v>0</v>
      </c>
      <c r="J5687" s="22">
        <v>0</v>
      </c>
      <c r="K5687" s="22">
        <v>1013.72</v>
      </c>
      <c r="L5687" s="47">
        <v>1000</v>
      </c>
      <c r="M5687" s="22">
        <v>0</v>
      </c>
      <c r="N5687" s="22">
        <v>0</v>
      </c>
    </row>
    <row r="5688" spans="1:14" hidden="1" x14ac:dyDescent="0.25">
      <c r="A5688" s="5" t="s">
        <v>8539</v>
      </c>
      <c r="B5688" s="5" t="s">
        <v>3586</v>
      </c>
      <c r="C5688" s="5" t="s">
        <v>849</v>
      </c>
      <c r="D5688" s="5" t="s">
        <v>3583</v>
      </c>
      <c r="E5688" s="5" t="s">
        <v>3584</v>
      </c>
      <c r="F5688" s="5" t="s">
        <v>853</v>
      </c>
      <c r="G5688" s="5" t="s">
        <v>3603</v>
      </c>
      <c r="H5688" s="51">
        <v>0</v>
      </c>
      <c r="I5688" s="22">
        <v>0</v>
      </c>
      <c r="J5688" s="22">
        <v>0</v>
      </c>
      <c r="K5688" s="22">
        <v>989.94</v>
      </c>
      <c r="L5688" s="47">
        <v>1000</v>
      </c>
      <c r="M5688" s="22">
        <v>0</v>
      </c>
      <c r="N5688" s="22">
        <v>0</v>
      </c>
    </row>
    <row r="5689" spans="1:14" hidden="1" x14ac:dyDescent="0.25">
      <c r="A5689" s="5" t="s">
        <v>8540</v>
      </c>
      <c r="B5689" s="5" t="s">
        <v>3586</v>
      </c>
      <c r="C5689" s="5" t="s">
        <v>849</v>
      </c>
      <c r="D5689" s="5" t="s">
        <v>3583</v>
      </c>
      <c r="E5689" s="5" t="s">
        <v>3584</v>
      </c>
      <c r="F5689" s="5" t="s">
        <v>853</v>
      </c>
      <c r="G5689" s="5" t="s">
        <v>3603</v>
      </c>
      <c r="H5689" s="51">
        <v>0</v>
      </c>
      <c r="I5689" s="22">
        <v>0</v>
      </c>
      <c r="J5689" s="22">
        <v>0</v>
      </c>
      <c r="K5689" s="22">
        <v>872.65</v>
      </c>
      <c r="L5689" s="47">
        <v>1000</v>
      </c>
      <c r="M5689" s="22">
        <v>0</v>
      </c>
      <c r="N5689" s="22">
        <v>0</v>
      </c>
    </row>
    <row r="5690" spans="1:14" hidden="1" x14ac:dyDescent="0.25">
      <c r="A5690" s="5" t="s">
        <v>8541</v>
      </c>
      <c r="B5690" s="5" t="s">
        <v>3586</v>
      </c>
      <c r="C5690" s="5" t="s">
        <v>849</v>
      </c>
      <c r="D5690" s="5" t="s">
        <v>3583</v>
      </c>
      <c r="E5690" s="5" t="s">
        <v>3584</v>
      </c>
      <c r="F5690" s="5" t="s">
        <v>853</v>
      </c>
      <c r="G5690" s="5" t="s">
        <v>3603</v>
      </c>
      <c r="H5690" s="51">
        <v>0</v>
      </c>
      <c r="I5690" s="22">
        <v>0</v>
      </c>
      <c r="J5690" s="22">
        <v>0</v>
      </c>
      <c r="K5690" s="22">
        <v>2595.83</v>
      </c>
      <c r="L5690" s="47">
        <v>1000</v>
      </c>
      <c r="M5690" s="22">
        <v>0</v>
      </c>
      <c r="N5690" s="22">
        <v>0</v>
      </c>
    </row>
    <row r="5691" spans="1:14" x14ac:dyDescent="0.25">
      <c r="A5691" s="5" t="s">
        <v>8542</v>
      </c>
      <c r="B5691" s="5" t="s">
        <v>3590</v>
      </c>
      <c r="C5691" s="5" t="s">
        <v>849</v>
      </c>
      <c r="D5691" s="5" t="s">
        <v>3583</v>
      </c>
      <c r="E5691" s="5" t="s">
        <v>3584</v>
      </c>
      <c r="F5691" s="5" t="s">
        <v>853</v>
      </c>
      <c r="G5691" s="5" t="s">
        <v>3603</v>
      </c>
      <c r="H5691" s="51">
        <v>0</v>
      </c>
      <c r="I5691" s="22">
        <v>0</v>
      </c>
      <c r="J5691" s="22">
        <v>0</v>
      </c>
      <c r="K5691" s="22">
        <v>1840.26</v>
      </c>
      <c r="L5691" s="47">
        <v>1000</v>
      </c>
      <c r="M5691" s="22">
        <v>0</v>
      </c>
      <c r="N5691" s="22">
        <v>0</v>
      </c>
    </row>
    <row r="5692" spans="1:14" x14ac:dyDescent="0.25">
      <c r="A5692" s="5" t="s">
        <v>8543</v>
      </c>
      <c r="B5692" s="5" t="s">
        <v>3590</v>
      </c>
      <c r="C5692" s="5" t="s">
        <v>849</v>
      </c>
      <c r="D5692" s="5" t="s">
        <v>3583</v>
      </c>
      <c r="E5692" s="5" t="s">
        <v>3584</v>
      </c>
      <c r="F5692" s="5" t="s">
        <v>853</v>
      </c>
      <c r="G5692" s="5" t="s">
        <v>3588</v>
      </c>
      <c r="H5692" s="51">
        <v>0</v>
      </c>
      <c r="I5692" s="22">
        <v>0</v>
      </c>
      <c r="J5692" s="22">
        <v>0</v>
      </c>
      <c r="K5692" s="22">
        <v>87.12</v>
      </c>
      <c r="L5692" s="47">
        <v>1000</v>
      </c>
      <c r="M5692" s="22">
        <v>0</v>
      </c>
      <c r="N5692" s="22">
        <v>0</v>
      </c>
    </row>
    <row r="5693" spans="1:14" hidden="1" x14ac:dyDescent="0.25">
      <c r="A5693" s="5" t="s">
        <v>8544</v>
      </c>
      <c r="B5693" s="5" t="s">
        <v>3586</v>
      </c>
      <c r="C5693" s="5" t="s">
        <v>849</v>
      </c>
      <c r="D5693" s="5" t="s">
        <v>3583</v>
      </c>
      <c r="E5693" s="5" t="s">
        <v>3584</v>
      </c>
      <c r="F5693" s="5" t="s">
        <v>853</v>
      </c>
      <c r="G5693" s="5" t="s">
        <v>3603</v>
      </c>
      <c r="H5693" s="51">
        <v>0</v>
      </c>
      <c r="I5693" s="22">
        <v>0</v>
      </c>
      <c r="J5693" s="22">
        <v>6137.74</v>
      </c>
      <c r="K5693" s="22">
        <v>6423.61</v>
      </c>
      <c r="L5693" s="47">
        <v>1000</v>
      </c>
      <c r="M5693" s="22">
        <v>0</v>
      </c>
      <c r="N5693" s="22">
        <v>0</v>
      </c>
    </row>
    <row r="5694" spans="1:14" hidden="1" x14ac:dyDescent="0.25">
      <c r="A5694" s="5" t="s">
        <v>8545</v>
      </c>
      <c r="B5694" s="5" t="s">
        <v>3582</v>
      </c>
      <c r="C5694" s="5" t="s">
        <v>849</v>
      </c>
      <c r="D5694" s="5" t="s">
        <v>3583</v>
      </c>
      <c r="E5694" s="5" t="s">
        <v>3584</v>
      </c>
      <c r="F5694" s="5" t="s">
        <v>853</v>
      </c>
      <c r="G5694" s="5" t="s">
        <v>3603</v>
      </c>
      <c r="H5694" s="51">
        <v>0</v>
      </c>
      <c r="I5694" s="22">
        <v>0</v>
      </c>
      <c r="J5694" s="22">
        <v>0</v>
      </c>
      <c r="K5694" s="22">
        <v>265.56</v>
      </c>
      <c r="L5694" s="47">
        <v>1000</v>
      </c>
      <c r="M5694" s="22">
        <v>0</v>
      </c>
      <c r="N5694" s="22">
        <v>0</v>
      </c>
    </row>
    <row r="5695" spans="1:14" hidden="1" x14ac:dyDescent="0.25">
      <c r="A5695" s="5" t="s">
        <v>8546</v>
      </c>
      <c r="B5695" s="5" t="s">
        <v>3582</v>
      </c>
      <c r="C5695" s="5" t="s">
        <v>849</v>
      </c>
      <c r="D5695" s="5" t="s">
        <v>3583</v>
      </c>
      <c r="E5695" s="5" t="s">
        <v>3584</v>
      </c>
      <c r="F5695" s="5" t="s">
        <v>851</v>
      </c>
      <c r="G5695" s="5" t="s">
        <v>3588</v>
      </c>
      <c r="H5695" s="51">
        <v>9050</v>
      </c>
      <c r="I5695" s="22">
        <v>7247.83</v>
      </c>
      <c r="J5695" s="22">
        <v>800.87</v>
      </c>
      <c r="K5695" s="22">
        <v>706.67</v>
      </c>
      <c r="L5695" s="47">
        <v>1000</v>
      </c>
      <c r="M5695" s="22">
        <v>7247.83</v>
      </c>
      <c r="N5695" s="22">
        <v>0</v>
      </c>
    </row>
    <row r="5696" spans="1:14" hidden="1" x14ac:dyDescent="0.25">
      <c r="A5696" s="5" t="s">
        <v>8547</v>
      </c>
      <c r="B5696" s="5" t="s">
        <v>3582</v>
      </c>
      <c r="C5696" s="5" t="s">
        <v>849</v>
      </c>
      <c r="D5696" s="5" t="s">
        <v>3583</v>
      </c>
      <c r="E5696" s="5" t="s">
        <v>3584</v>
      </c>
      <c r="F5696" s="5" t="s">
        <v>853</v>
      </c>
      <c r="G5696" s="5" t="s">
        <v>3603</v>
      </c>
      <c r="H5696" s="51">
        <v>0</v>
      </c>
      <c r="I5696" s="22">
        <v>0</v>
      </c>
      <c r="J5696" s="22">
        <v>0</v>
      </c>
      <c r="K5696" s="22">
        <v>4479.68</v>
      </c>
      <c r="L5696" s="47">
        <v>1000</v>
      </c>
      <c r="M5696" s="22">
        <v>0</v>
      </c>
      <c r="N5696" s="22">
        <v>0</v>
      </c>
    </row>
    <row r="5697" spans="1:14" hidden="1" x14ac:dyDescent="0.25">
      <c r="A5697" s="5" t="s">
        <v>8548</v>
      </c>
      <c r="B5697" s="5" t="s">
        <v>3606</v>
      </c>
      <c r="C5697" s="5" t="s">
        <v>849</v>
      </c>
      <c r="D5697" s="5" t="s">
        <v>3583</v>
      </c>
      <c r="E5697" s="5" t="s">
        <v>3584</v>
      </c>
      <c r="F5697" s="5" t="s">
        <v>851</v>
      </c>
      <c r="G5697" s="5" t="s">
        <v>3588</v>
      </c>
      <c r="H5697" s="51">
        <v>0</v>
      </c>
      <c r="I5697" s="22">
        <v>0</v>
      </c>
      <c r="J5697" s="22">
        <v>319.75</v>
      </c>
      <c r="K5697" s="22">
        <v>322.5</v>
      </c>
      <c r="L5697" s="47">
        <v>1000</v>
      </c>
      <c r="M5697" s="22">
        <v>0</v>
      </c>
      <c r="N5697" s="22">
        <v>0</v>
      </c>
    </row>
    <row r="5698" spans="1:14" hidden="1" x14ac:dyDescent="0.25">
      <c r="A5698" s="5" t="s">
        <v>8549</v>
      </c>
      <c r="B5698" s="5" t="s">
        <v>3606</v>
      </c>
      <c r="C5698" s="5" t="s">
        <v>849</v>
      </c>
      <c r="D5698" s="5" t="s">
        <v>3583</v>
      </c>
      <c r="E5698" s="5" t="s">
        <v>3584</v>
      </c>
      <c r="F5698" s="5" t="s">
        <v>851</v>
      </c>
      <c r="G5698" s="5" t="s">
        <v>3588</v>
      </c>
      <c r="H5698" s="51">
        <v>1263</v>
      </c>
      <c r="I5698" s="22">
        <v>509.3</v>
      </c>
      <c r="J5698" s="22">
        <v>403.25</v>
      </c>
      <c r="K5698" s="22">
        <v>406.72</v>
      </c>
      <c r="L5698" s="47">
        <v>1000</v>
      </c>
      <c r="M5698" s="22">
        <v>509.3</v>
      </c>
      <c r="N5698" s="22">
        <v>0</v>
      </c>
    </row>
    <row r="5699" spans="1:14" hidden="1" x14ac:dyDescent="0.25">
      <c r="A5699" s="5" t="s">
        <v>8550</v>
      </c>
      <c r="B5699" s="5" t="s">
        <v>3606</v>
      </c>
      <c r="C5699" s="5" t="s">
        <v>849</v>
      </c>
      <c r="D5699" s="5" t="s">
        <v>3583</v>
      </c>
      <c r="E5699" s="5" t="s">
        <v>3584</v>
      </c>
      <c r="F5699" s="5" t="s">
        <v>851</v>
      </c>
      <c r="G5699" s="5" t="s">
        <v>3588</v>
      </c>
      <c r="H5699" s="51">
        <v>1467</v>
      </c>
      <c r="I5699" s="22">
        <v>605.79</v>
      </c>
      <c r="J5699" s="22">
        <v>412.94</v>
      </c>
      <c r="K5699" s="22">
        <v>416.49</v>
      </c>
      <c r="L5699" s="47">
        <v>1000</v>
      </c>
      <c r="M5699" s="22">
        <v>605.79</v>
      </c>
      <c r="N5699" s="22">
        <v>0</v>
      </c>
    </row>
    <row r="5700" spans="1:14" hidden="1" x14ac:dyDescent="0.25">
      <c r="A5700" s="5" t="s">
        <v>8551</v>
      </c>
      <c r="B5700" s="5" t="s">
        <v>3606</v>
      </c>
      <c r="C5700" s="5" t="s">
        <v>849</v>
      </c>
      <c r="D5700" s="5" t="s">
        <v>3583</v>
      </c>
      <c r="E5700" s="5" t="s">
        <v>3584</v>
      </c>
      <c r="F5700" s="5" t="s">
        <v>851</v>
      </c>
      <c r="G5700" s="5" t="s">
        <v>3588</v>
      </c>
      <c r="H5700" s="51">
        <v>0</v>
      </c>
      <c r="I5700" s="22">
        <v>0</v>
      </c>
      <c r="J5700" s="22">
        <v>323.41000000000003</v>
      </c>
      <c r="K5700" s="22">
        <v>326.19</v>
      </c>
      <c r="L5700" s="47">
        <v>1000</v>
      </c>
      <c r="M5700" s="22">
        <v>0</v>
      </c>
      <c r="N5700" s="22">
        <v>0</v>
      </c>
    </row>
    <row r="5701" spans="1:14" hidden="1" x14ac:dyDescent="0.25">
      <c r="A5701" s="5" t="s">
        <v>8552</v>
      </c>
      <c r="B5701" s="5" t="s">
        <v>3606</v>
      </c>
      <c r="C5701" s="5" t="s">
        <v>849</v>
      </c>
      <c r="D5701" s="5" t="s">
        <v>3583</v>
      </c>
      <c r="E5701" s="5" t="s">
        <v>3584</v>
      </c>
      <c r="F5701" s="5" t="s">
        <v>851</v>
      </c>
      <c r="G5701" s="5" t="s">
        <v>3588</v>
      </c>
      <c r="H5701" s="51">
        <v>0</v>
      </c>
      <c r="I5701" s="22">
        <v>0</v>
      </c>
      <c r="J5701" s="22">
        <v>404.85</v>
      </c>
      <c r="K5701" s="22">
        <v>408.33</v>
      </c>
      <c r="L5701" s="47">
        <v>1000</v>
      </c>
      <c r="M5701" s="22">
        <v>0</v>
      </c>
      <c r="N5701" s="22">
        <v>0</v>
      </c>
    </row>
    <row r="5702" spans="1:14" hidden="1" x14ac:dyDescent="0.25">
      <c r="A5702" s="5" t="s">
        <v>8553</v>
      </c>
      <c r="B5702" s="5" t="s">
        <v>3606</v>
      </c>
      <c r="C5702" s="5" t="s">
        <v>849</v>
      </c>
      <c r="D5702" s="5" t="s">
        <v>3583</v>
      </c>
      <c r="E5702" s="5" t="s">
        <v>3584</v>
      </c>
      <c r="F5702" s="5" t="s">
        <v>851</v>
      </c>
      <c r="G5702" s="5" t="s">
        <v>3588</v>
      </c>
      <c r="H5702" s="51">
        <v>1363</v>
      </c>
      <c r="I5702" s="22">
        <v>562.80999999999995</v>
      </c>
      <c r="J5702" s="22">
        <v>412.92</v>
      </c>
      <c r="K5702" s="22">
        <v>416.47</v>
      </c>
      <c r="L5702" s="47">
        <v>1000</v>
      </c>
      <c r="M5702" s="22">
        <v>562.80999999999995</v>
      </c>
      <c r="N5702" s="22">
        <v>0</v>
      </c>
    </row>
    <row r="5703" spans="1:14" hidden="1" x14ac:dyDescent="0.25">
      <c r="A5703" s="5" t="s">
        <v>8554</v>
      </c>
      <c r="B5703" s="5" t="s">
        <v>3606</v>
      </c>
      <c r="C5703" s="5" t="s">
        <v>849</v>
      </c>
      <c r="D5703" s="5" t="s">
        <v>3583</v>
      </c>
      <c r="E5703" s="5" t="s">
        <v>3584</v>
      </c>
      <c r="F5703" s="5" t="s">
        <v>851</v>
      </c>
      <c r="G5703" s="5" t="s">
        <v>3588</v>
      </c>
      <c r="H5703" s="51">
        <v>1540</v>
      </c>
      <c r="I5703" s="22">
        <v>638.71</v>
      </c>
      <c r="J5703" s="22">
        <v>414.75</v>
      </c>
      <c r="K5703" s="22">
        <v>418.32</v>
      </c>
      <c r="L5703" s="47">
        <v>1000</v>
      </c>
      <c r="M5703" s="22">
        <v>638.71</v>
      </c>
      <c r="N5703" s="22">
        <v>0</v>
      </c>
    </row>
    <row r="5704" spans="1:14" hidden="1" x14ac:dyDescent="0.25">
      <c r="A5704" s="5" t="s">
        <v>8555</v>
      </c>
      <c r="B5704" s="5" t="s">
        <v>3586</v>
      </c>
      <c r="C5704" s="5" t="s">
        <v>849</v>
      </c>
      <c r="D5704" s="5" t="s">
        <v>3583</v>
      </c>
      <c r="E5704" s="5" t="s">
        <v>3584</v>
      </c>
      <c r="F5704" s="5" t="s">
        <v>853</v>
      </c>
      <c r="G5704" s="5" t="s">
        <v>3603</v>
      </c>
      <c r="H5704" s="51">
        <v>0</v>
      </c>
      <c r="I5704" s="22">
        <v>0</v>
      </c>
      <c r="J5704" s="22">
        <v>0</v>
      </c>
      <c r="K5704" s="22">
        <v>2814.56</v>
      </c>
      <c r="L5704" s="47">
        <v>1000</v>
      </c>
      <c r="M5704" s="22">
        <v>0</v>
      </c>
      <c r="N5704" s="22">
        <v>0</v>
      </c>
    </row>
    <row r="5705" spans="1:14" hidden="1" x14ac:dyDescent="0.25">
      <c r="A5705" s="5" t="s">
        <v>8556</v>
      </c>
      <c r="B5705" s="5" t="s">
        <v>3586</v>
      </c>
      <c r="C5705" s="5" t="s">
        <v>849</v>
      </c>
      <c r="D5705" s="5" t="s">
        <v>3583</v>
      </c>
      <c r="E5705" s="5" t="s">
        <v>3584</v>
      </c>
      <c r="F5705" s="5" t="s">
        <v>853</v>
      </c>
      <c r="G5705" s="5" t="s">
        <v>3603</v>
      </c>
      <c r="H5705" s="51">
        <v>0</v>
      </c>
      <c r="I5705" s="22">
        <v>0</v>
      </c>
      <c r="J5705" s="22">
        <v>0</v>
      </c>
      <c r="K5705" s="22">
        <v>3406</v>
      </c>
      <c r="L5705" s="47">
        <v>1000</v>
      </c>
      <c r="M5705" s="22">
        <v>0</v>
      </c>
      <c r="N5705" s="22">
        <v>0</v>
      </c>
    </row>
    <row r="5706" spans="1:14" hidden="1" x14ac:dyDescent="0.25">
      <c r="A5706" s="5" t="s">
        <v>8557</v>
      </c>
      <c r="B5706" s="5" t="s">
        <v>3586</v>
      </c>
      <c r="C5706" s="5" t="s">
        <v>849</v>
      </c>
      <c r="D5706" s="5" t="s">
        <v>3583</v>
      </c>
      <c r="E5706" s="5" t="s">
        <v>3584</v>
      </c>
      <c r="F5706" s="5" t="s">
        <v>853</v>
      </c>
      <c r="G5706" s="5" t="s">
        <v>3603</v>
      </c>
      <c r="H5706" s="51">
        <v>0</v>
      </c>
      <c r="I5706" s="22">
        <v>0</v>
      </c>
      <c r="J5706" s="22">
        <v>0</v>
      </c>
      <c r="K5706" s="22">
        <v>532.39</v>
      </c>
      <c r="L5706" s="47">
        <v>1000</v>
      </c>
      <c r="M5706" s="22">
        <v>0</v>
      </c>
      <c r="N5706" s="22">
        <v>0</v>
      </c>
    </row>
    <row r="5707" spans="1:14" hidden="1" x14ac:dyDescent="0.25">
      <c r="A5707" s="5" t="s">
        <v>8558</v>
      </c>
      <c r="B5707" s="5" t="s">
        <v>3586</v>
      </c>
      <c r="C5707" s="5" t="s">
        <v>849</v>
      </c>
      <c r="D5707" s="5" t="s">
        <v>3583</v>
      </c>
      <c r="E5707" s="5" t="s">
        <v>3584</v>
      </c>
      <c r="F5707" s="5" t="s">
        <v>853</v>
      </c>
      <c r="G5707" s="5" t="s">
        <v>3603</v>
      </c>
      <c r="H5707" s="51">
        <v>0</v>
      </c>
      <c r="I5707" s="22">
        <v>0</v>
      </c>
      <c r="J5707" s="22">
        <v>0</v>
      </c>
      <c r="K5707" s="22">
        <v>583.48</v>
      </c>
      <c r="L5707" s="47">
        <v>1000</v>
      </c>
      <c r="M5707" s="22">
        <v>0</v>
      </c>
      <c r="N5707" s="22">
        <v>0</v>
      </c>
    </row>
    <row r="5708" spans="1:14" hidden="1" x14ac:dyDescent="0.25">
      <c r="A5708" s="5" t="s">
        <v>8559</v>
      </c>
      <c r="B5708" s="5" t="s">
        <v>3586</v>
      </c>
      <c r="C5708" s="5" t="s">
        <v>849</v>
      </c>
      <c r="D5708" s="5" t="s">
        <v>3583</v>
      </c>
      <c r="E5708" s="5" t="s">
        <v>3584</v>
      </c>
      <c r="F5708" s="5" t="s">
        <v>853</v>
      </c>
      <c r="G5708" s="5" t="s">
        <v>3603</v>
      </c>
      <c r="H5708" s="51">
        <v>0</v>
      </c>
      <c r="I5708" s="22">
        <v>0</v>
      </c>
      <c r="J5708" s="22">
        <v>0</v>
      </c>
      <c r="K5708" s="22">
        <v>1577.49</v>
      </c>
      <c r="L5708" s="47">
        <v>1000</v>
      </c>
      <c r="M5708" s="22">
        <v>0</v>
      </c>
      <c r="N5708" s="22">
        <v>0</v>
      </c>
    </row>
    <row r="5709" spans="1:14" hidden="1" x14ac:dyDescent="0.25">
      <c r="A5709" s="5" t="s">
        <v>8560</v>
      </c>
      <c r="B5709" s="5" t="s">
        <v>3586</v>
      </c>
      <c r="C5709" s="5" t="s">
        <v>849</v>
      </c>
      <c r="D5709" s="5" t="s">
        <v>3583</v>
      </c>
      <c r="E5709" s="5" t="s">
        <v>3584</v>
      </c>
      <c r="F5709" s="5" t="s">
        <v>853</v>
      </c>
      <c r="G5709" s="5" t="s">
        <v>3585</v>
      </c>
      <c r="H5709" s="51">
        <v>0</v>
      </c>
      <c r="I5709" s="22">
        <v>0</v>
      </c>
      <c r="J5709" s="22">
        <v>3588.95</v>
      </c>
      <c r="K5709" s="22">
        <v>3898.9</v>
      </c>
      <c r="L5709" s="47">
        <v>1000</v>
      </c>
      <c r="M5709" s="22">
        <v>0</v>
      </c>
      <c r="N5709" s="22">
        <v>0</v>
      </c>
    </row>
    <row r="5710" spans="1:14" hidden="1" x14ac:dyDescent="0.25">
      <c r="A5710" s="5" t="s">
        <v>8561</v>
      </c>
      <c r="B5710" s="5" t="s">
        <v>3586</v>
      </c>
      <c r="C5710" s="5" t="s">
        <v>849</v>
      </c>
      <c r="D5710" s="5" t="s">
        <v>3583</v>
      </c>
      <c r="E5710" s="5" t="s">
        <v>3584</v>
      </c>
      <c r="F5710" s="5" t="s">
        <v>853</v>
      </c>
      <c r="G5710" s="5" t="s">
        <v>3603</v>
      </c>
      <c r="H5710" s="51">
        <v>0</v>
      </c>
      <c r="I5710" s="22">
        <v>0</v>
      </c>
      <c r="J5710" s="22">
        <v>0</v>
      </c>
      <c r="K5710" s="22">
        <v>1222.1600000000001</v>
      </c>
      <c r="L5710" s="47">
        <v>1000</v>
      </c>
      <c r="M5710" s="22">
        <v>0</v>
      </c>
      <c r="N5710" s="22">
        <v>0</v>
      </c>
    </row>
    <row r="5711" spans="1:14" hidden="1" x14ac:dyDescent="0.25">
      <c r="A5711" s="5" t="s">
        <v>8562</v>
      </c>
      <c r="B5711" s="5" t="s">
        <v>3586</v>
      </c>
      <c r="C5711" s="5" t="s">
        <v>849</v>
      </c>
      <c r="D5711" s="5" t="s">
        <v>3583</v>
      </c>
      <c r="E5711" s="5" t="s">
        <v>3584</v>
      </c>
      <c r="F5711" s="5" t="s">
        <v>853</v>
      </c>
      <c r="G5711" s="5" t="s">
        <v>3588</v>
      </c>
      <c r="H5711" s="51">
        <v>0</v>
      </c>
      <c r="I5711" s="22">
        <v>0</v>
      </c>
      <c r="J5711" s="22">
        <v>0</v>
      </c>
      <c r="K5711" s="22">
        <v>273.55</v>
      </c>
      <c r="L5711" s="47">
        <v>1000</v>
      </c>
      <c r="M5711" s="22">
        <v>0</v>
      </c>
      <c r="N5711" s="22">
        <v>0</v>
      </c>
    </row>
    <row r="5712" spans="1:14" hidden="1" x14ac:dyDescent="0.25">
      <c r="A5712" s="5" t="s">
        <v>8563</v>
      </c>
      <c r="B5712" s="5" t="s">
        <v>3586</v>
      </c>
      <c r="C5712" s="5" t="s">
        <v>849</v>
      </c>
      <c r="D5712" s="5" t="s">
        <v>3583</v>
      </c>
      <c r="E5712" s="5" t="s">
        <v>3584</v>
      </c>
      <c r="F5712" s="5" t="s">
        <v>853</v>
      </c>
      <c r="G5712" s="5" t="s">
        <v>3603</v>
      </c>
      <c r="H5712" s="51">
        <v>0</v>
      </c>
      <c r="I5712" s="22">
        <v>0</v>
      </c>
      <c r="J5712" s="22">
        <v>0</v>
      </c>
      <c r="K5712" s="22">
        <v>1287.69</v>
      </c>
      <c r="L5712" s="47">
        <v>1000</v>
      </c>
      <c r="M5712" s="22">
        <v>0</v>
      </c>
      <c r="N5712" s="22">
        <v>0</v>
      </c>
    </row>
    <row r="5713" spans="1:14" hidden="1" x14ac:dyDescent="0.25">
      <c r="A5713" s="5" t="s">
        <v>8564</v>
      </c>
      <c r="B5713" s="5" t="s">
        <v>3586</v>
      </c>
      <c r="C5713" s="5" t="s">
        <v>849</v>
      </c>
      <c r="D5713" s="5" t="s">
        <v>3583</v>
      </c>
      <c r="E5713" s="5" t="s">
        <v>3584</v>
      </c>
      <c r="F5713" s="5" t="s">
        <v>853</v>
      </c>
      <c r="G5713" s="5" t="s">
        <v>3603</v>
      </c>
      <c r="H5713" s="51">
        <v>0</v>
      </c>
      <c r="I5713" s="22">
        <v>0</v>
      </c>
      <c r="J5713" s="22">
        <v>0</v>
      </c>
      <c r="K5713" s="22">
        <v>1302.3</v>
      </c>
      <c r="L5713" s="47">
        <v>1000</v>
      </c>
      <c r="M5713" s="22">
        <v>0</v>
      </c>
      <c r="N5713" s="22">
        <v>0</v>
      </c>
    </row>
    <row r="5714" spans="1:14" hidden="1" x14ac:dyDescent="0.25">
      <c r="A5714" s="5" t="s">
        <v>8565</v>
      </c>
      <c r="B5714" s="5" t="s">
        <v>3586</v>
      </c>
      <c r="C5714" s="5" t="s">
        <v>849</v>
      </c>
      <c r="D5714" s="5" t="s">
        <v>3583</v>
      </c>
      <c r="E5714" s="5" t="s">
        <v>3584</v>
      </c>
      <c r="F5714" s="5" t="s">
        <v>853</v>
      </c>
      <c r="G5714" s="5" t="s">
        <v>3588</v>
      </c>
      <c r="H5714" s="51">
        <v>0</v>
      </c>
      <c r="I5714" s="22">
        <v>0</v>
      </c>
      <c r="J5714" s="22">
        <v>0</v>
      </c>
      <c r="K5714" s="22">
        <v>273.55</v>
      </c>
      <c r="L5714" s="47">
        <v>1000</v>
      </c>
      <c r="M5714" s="22">
        <v>0</v>
      </c>
      <c r="N5714" s="22">
        <v>0</v>
      </c>
    </row>
    <row r="5715" spans="1:14" hidden="1" x14ac:dyDescent="0.25">
      <c r="A5715" s="5" t="s">
        <v>8566</v>
      </c>
      <c r="B5715" s="5" t="s">
        <v>3586</v>
      </c>
      <c r="C5715" s="5" t="s">
        <v>849</v>
      </c>
      <c r="D5715" s="5" t="s">
        <v>3583</v>
      </c>
      <c r="E5715" s="5" t="s">
        <v>3584</v>
      </c>
      <c r="F5715" s="5" t="s">
        <v>853</v>
      </c>
      <c r="G5715" s="5" t="s">
        <v>3603</v>
      </c>
      <c r="H5715" s="51">
        <v>0</v>
      </c>
      <c r="I5715" s="22">
        <v>0</v>
      </c>
      <c r="J5715" s="22">
        <v>0</v>
      </c>
      <c r="K5715" s="22">
        <v>1284.69</v>
      </c>
      <c r="L5715" s="47">
        <v>1000</v>
      </c>
      <c r="M5715" s="22">
        <v>0</v>
      </c>
      <c r="N5715" s="22">
        <v>0</v>
      </c>
    </row>
    <row r="5716" spans="1:14" hidden="1" x14ac:dyDescent="0.25">
      <c r="A5716" s="5" t="s">
        <v>8567</v>
      </c>
      <c r="B5716" s="5" t="s">
        <v>3586</v>
      </c>
      <c r="C5716" s="5" t="s">
        <v>849</v>
      </c>
      <c r="D5716" s="5" t="s">
        <v>3583</v>
      </c>
      <c r="E5716" s="5" t="s">
        <v>3584</v>
      </c>
      <c r="F5716" s="5" t="s">
        <v>853</v>
      </c>
      <c r="G5716" s="5" t="s">
        <v>3588</v>
      </c>
      <c r="H5716" s="51">
        <v>0</v>
      </c>
      <c r="I5716" s="22">
        <v>0</v>
      </c>
      <c r="J5716" s="22">
        <v>0</v>
      </c>
      <c r="K5716" s="22">
        <v>273.55</v>
      </c>
      <c r="L5716" s="47">
        <v>1000</v>
      </c>
      <c r="M5716" s="22">
        <v>0</v>
      </c>
      <c r="N5716" s="22">
        <v>0</v>
      </c>
    </row>
    <row r="5717" spans="1:14" hidden="1" x14ac:dyDescent="0.25">
      <c r="A5717" s="5" t="s">
        <v>8568</v>
      </c>
      <c r="B5717" s="5" t="s">
        <v>3596</v>
      </c>
      <c r="C5717" s="5" t="s">
        <v>849</v>
      </c>
      <c r="D5717" s="5" t="s">
        <v>3583</v>
      </c>
      <c r="E5717" s="5" t="s">
        <v>3584</v>
      </c>
      <c r="F5717" s="5" t="s">
        <v>853</v>
      </c>
      <c r="G5717" s="5" t="s">
        <v>3588</v>
      </c>
      <c r="H5717" s="51">
        <v>0</v>
      </c>
      <c r="I5717" s="22">
        <v>0</v>
      </c>
      <c r="J5717" s="22">
        <v>548.17999999999995</v>
      </c>
      <c r="K5717" s="22">
        <v>578.17999999999995</v>
      </c>
      <c r="L5717" s="47">
        <v>1000</v>
      </c>
      <c r="M5717" s="22">
        <v>0</v>
      </c>
      <c r="N5717" s="22">
        <v>0</v>
      </c>
    </row>
    <row r="5718" spans="1:14" hidden="1" x14ac:dyDescent="0.25">
      <c r="A5718" s="5" t="s">
        <v>8569</v>
      </c>
      <c r="B5718" s="5" t="s">
        <v>3596</v>
      </c>
      <c r="C5718" s="5" t="s">
        <v>849</v>
      </c>
      <c r="D5718" s="5" t="s">
        <v>3583</v>
      </c>
      <c r="E5718" s="5" t="s">
        <v>3584</v>
      </c>
      <c r="F5718" s="5" t="s">
        <v>853</v>
      </c>
      <c r="G5718" s="5" t="s">
        <v>3588</v>
      </c>
      <c r="H5718" s="51">
        <v>0</v>
      </c>
      <c r="I5718" s="22">
        <v>0</v>
      </c>
      <c r="J5718" s="22">
        <v>404.5</v>
      </c>
      <c r="K5718" s="22">
        <v>414.21</v>
      </c>
      <c r="L5718" s="47">
        <v>1000</v>
      </c>
      <c r="M5718" s="22">
        <v>0</v>
      </c>
      <c r="N5718" s="22">
        <v>0</v>
      </c>
    </row>
    <row r="5719" spans="1:14" x14ac:dyDescent="0.25">
      <c r="A5719" s="5" t="s">
        <v>8570</v>
      </c>
      <c r="B5719" s="5" t="s">
        <v>3590</v>
      </c>
      <c r="C5719" s="5" t="s">
        <v>849</v>
      </c>
      <c r="D5719" s="5" t="s">
        <v>3583</v>
      </c>
      <c r="E5719" s="5" t="s">
        <v>3584</v>
      </c>
      <c r="F5719" s="5" t="s">
        <v>851</v>
      </c>
      <c r="G5719" s="5" t="s">
        <v>3585</v>
      </c>
      <c r="H5719" s="51">
        <v>2275</v>
      </c>
      <c r="I5719" s="22">
        <v>7741.37</v>
      </c>
      <c r="J5719" s="22">
        <v>3402.8</v>
      </c>
      <c r="K5719" s="22">
        <v>3248.76</v>
      </c>
      <c r="L5719" s="47">
        <v>1000</v>
      </c>
      <c r="M5719" s="22">
        <v>7741.37</v>
      </c>
      <c r="N5719" s="22">
        <v>0</v>
      </c>
    </row>
    <row r="5720" spans="1:14" x14ac:dyDescent="0.25">
      <c r="A5720" s="5" t="s">
        <v>8571</v>
      </c>
      <c r="B5720" s="5" t="s">
        <v>3590</v>
      </c>
      <c r="C5720" s="5" t="s">
        <v>849</v>
      </c>
      <c r="D5720" s="5" t="s">
        <v>3583</v>
      </c>
      <c r="E5720" s="5" t="s">
        <v>3584</v>
      </c>
      <c r="F5720" s="5" t="s">
        <v>853</v>
      </c>
      <c r="G5720" s="5" t="s">
        <v>3588</v>
      </c>
      <c r="H5720" s="51">
        <v>0</v>
      </c>
      <c r="I5720" s="22">
        <v>0</v>
      </c>
      <c r="J5720" s="22">
        <v>0</v>
      </c>
      <c r="K5720" s="22">
        <v>2700.08</v>
      </c>
      <c r="L5720" s="47">
        <v>1000</v>
      </c>
      <c r="M5720" s="22">
        <v>0</v>
      </c>
      <c r="N5720" s="22">
        <v>0</v>
      </c>
    </row>
    <row r="5721" spans="1:14" x14ac:dyDescent="0.25">
      <c r="A5721" s="5" t="s">
        <v>8572</v>
      </c>
      <c r="B5721" s="5" t="s">
        <v>3590</v>
      </c>
      <c r="C5721" s="5" t="s">
        <v>849</v>
      </c>
      <c r="D5721" s="5" t="s">
        <v>3583</v>
      </c>
      <c r="E5721" s="5" t="s">
        <v>3584</v>
      </c>
      <c r="F5721" s="5" t="s">
        <v>853</v>
      </c>
      <c r="G5721" s="5" t="s">
        <v>3603</v>
      </c>
      <c r="H5721" s="51">
        <v>0</v>
      </c>
      <c r="I5721" s="22">
        <v>0</v>
      </c>
      <c r="J5721" s="22">
        <v>0</v>
      </c>
      <c r="K5721" s="22">
        <v>26427.57</v>
      </c>
      <c r="L5721" s="47">
        <v>1000</v>
      </c>
      <c r="M5721" s="22">
        <v>0</v>
      </c>
      <c r="N5721" s="22">
        <v>0</v>
      </c>
    </row>
    <row r="5722" spans="1:14" hidden="1" x14ac:dyDescent="0.25">
      <c r="A5722" s="5" t="s">
        <v>8573</v>
      </c>
      <c r="B5722" s="5" t="s">
        <v>3586</v>
      </c>
      <c r="C5722" s="5" t="s">
        <v>849</v>
      </c>
      <c r="D5722" s="5" t="s">
        <v>3583</v>
      </c>
      <c r="E5722" s="5" t="s">
        <v>3584</v>
      </c>
      <c r="F5722" s="5" t="s">
        <v>851</v>
      </c>
      <c r="G5722" s="5" t="s">
        <v>3588</v>
      </c>
      <c r="H5722" s="51">
        <v>253000</v>
      </c>
      <c r="I5722" s="22">
        <v>18055.41</v>
      </c>
      <c r="J5722" s="22">
        <v>71.37</v>
      </c>
      <c r="K5722" s="22">
        <v>64.010000000000005</v>
      </c>
      <c r="L5722" s="47">
        <v>1000</v>
      </c>
      <c r="M5722" s="22">
        <v>18055.41</v>
      </c>
      <c r="N5722" s="22">
        <v>0</v>
      </c>
    </row>
    <row r="5723" spans="1:14" hidden="1" x14ac:dyDescent="0.25">
      <c r="A5723" s="5" t="s">
        <v>8574</v>
      </c>
      <c r="B5723" s="5" t="s">
        <v>3586</v>
      </c>
      <c r="C5723" s="5" t="s">
        <v>849</v>
      </c>
      <c r="D5723" s="5" t="s">
        <v>3583</v>
      </c>
      <c r="E5723" s="5" t="s">
        <v>3584</v>
      </c>
      <c r="F5723" s="5" t="s">
        <v>851</v>
      </c>
      <c r="G5723" s="5" t="s">
        <v>3588</v>
      </c>
      <c r="H5723" s="51">
        <v>239000</v>
      </c>
      <c r="I5723" s="22">
        <v>16704.52</v>
      </c>
      <c r="J5723" s="22">
        <v>69.89</v>
      </c>
      <c r="K5723" s="22">
        <v>64.11</v>
      </c>
      <c r="L5723" s="47">
        <v>1000</v>
      </c>
      <c r="M5723" s="22">
        <v>16704.52</v>
      </c>
      <c r="N5723" s="22">
        <v>0</v>
      </c>
    </row>
    <row r="5724" spans="1:14" hidden="1" x14ac:dyDescent="0.25">
      <c r="A5724" s="5" t="s">
        <v>8575</v>
      </c>
      <c r="B5724" s="5" t="s">
        <v>3592</v>
      </c>
      <c r="C5724" s="5" t="s">
        <v>849</v>
      </c>
      <c r="D5724" s="5" t="s">
        <v>3583</v>
      </c>
      <c r="E5724" s="5" t="s">
        <v>3584</v>
      </c>
      <c r="F5724" s="5" t="s">
        <v>853</v>
      </c>
      <c r="G5724" s="5" t="s">
        <v>3588</v>
      </c>
      <c r="H5724" s="51">
        <v>0</v>
      </c>
      <c r="I5724" s="22">
        <v>0</v>
      </c>
      <c r="J5724" s="22">
        <v>56.52</v>
      </c>
      <c r="K5724" s="22">
        <v>61.41</v>
      </c>
      <c r="L5724" s="47">
        <v>1000</v>
      </c>
      <c r="M5724" s="22">
        <v>0</v>
      </c>
      <c r="N5724" s="22">
        <v>0</v>
      </c>
    </row>
    <row r="5725" spans="1:14" hidden="1" x14ac:dyDescent="0.25">
      <c r="A5725" s="5" t="s">
        <v>8576</v>
      </c>
      <c r="B5725" s="5" t="s">
        <v>3592</v>
      </c>
      <c r="C5725" s="5" t="s">
        <v>849</v>
      </c>
      <c r="D5725" s="5" t="s">
        <v>3583</v>
      </c>
      <c r="E5725" s="5" t="s">
        <v>3584</v>
      </c>
      <c r="F5725" s="5" t="s">
        <v>853</v>
      </c>
      <c r="G5725" s="5" t="s">
        <v>3588</v>
      </c>
      <c r="H5725" s="51">
        <v>0</v>
      </c>
      <c r="I5725" s="22">
        <v>0</v>
      </c>
      <c r="J5725" s="22">
        <v>58.1</v>
      </c>
      <c r="K5725" s="22">
        <v>63.12</v>
      </c>
      <c r="L5725" s="47">
        <v>1000</v>
      </c>
      <c r="M5725" s="22">
        <v>0</v>
      </c>
      <c r="N5725" s="22">
        <v>0</v>
      </c>
    </row>
    <row r="5726" spans="1:14" hidden="1" x14ac:dyDescent="0.25">
      <c r="A5726" s="5" t="s">
        <v>8577</v>
      </c>
      <c r="B5726" s="5" t="s">
        <v>3586</v>
      </c>
      <c r="C5726" s="5" t="s">
        <v>849</v>
      </c>
      <c r="D5726" s="5" t="s">
        <v>3583</v>
      </c>
      <c r="E5726" s="5" t="s">
        <v>3584</v>
      </c>
      <c r="F5726" s="5" t="s">
        <v>853</v>
      </c>
      <c r="G5726" s="5" t="s">
        <v>3603</v>
      </c>
      <c r="H5726" s="51">
        <v>0</v>
      </c>
      <c r="I5726" s="22">
        <v>0</v>
      </c>
      <c r="J5726" s="22">
        <v>0</v>
      </c>
      <c r="K5726" s="22">
        <v>1363.42</v>
      </c>
      <c r="L5726" s="47">
        <v>1000</v>
      </c>
      <c r="M5726" s="22">
        <v>0</v>
      </c>
      <c r="N5726" s="22">
        <v>0</v>
      </c>
    </row>
    <row r="5727" spans="1:14" hidden="1" x14ac:dyDescent="0.25">
      <c r="A5727" s="5" t="s">
        <v>8578</v>
      </c>
      <c r="B5727" s="5" t="s">
        <v>3586</v>
      </c>
      <c r="C5727" s="5" t="s">
        <v>849</v>
      </c>
      <c r="D5727" s="5" t="s">
        <v>3583</v>
      </c>
      <c r="E5727" s="5" t="s">
        <v>3584</v>
      </c>
      <c r="F5727" s="5" t="s">
        <v>853</v>
      </c>
      <c r="G5727" s="5" t="s">
        <v>3603</v>
      </c>
      <c r="H5727" s="51">
        <v>0</v>
      </c>
      <c r="I5727" s="22">
        <v>0</v>
      </c>
      <c r="J5727" s="22">
        <v>0</v>
      </c>
      <c r="K5727" s="22">
        <v>1371.38</v>
      </c>
      <c r="L5727" s="47">
        <v>1000</v>
      </c>
      <c r="M5727" s="22">
        <v>0</v>
      </c>
      <c r="N5727" s="22">
        <v>0</v>
      </c>
    </row>
    <row r="5728" spans="1:14" hidden="1" x14ac:dyDescent="0.25">
      <c r="A5728" s="5" t="s">
        <v>8579</v>
      </c>
      <c r="B5728" s="5" t="s">
        <v>3586</v>
      </c>
      <c r="C5728" s="5" t="s">
        <v>849</v>
      </c>
      <c r="D5728" s="5" t="s">
        <v>3583</v>
      </c>
      <c r="E5728" s="5" t="s">
        <v>3584</v>
      </c>
      <c r="F5728" s="5" t="s">
        <v>853</v>
      </c>
      <c r="G5728" s="5" t="s">
        <v>3603</v>
      </c>
      <c r="H5728" s="51">
        <v>0</v>
      </c>
      <c r="I5728" s="22">
        <v>0</v>
      </c>
      <c r="J5728" s="22">
        <v>0</v>
      </c>
      <c r="K5728" s="22">
        <v>962.59</v>
      </c>
      <c r="L5728" s="47">
        <v>1000</v>
      </c>
      <c r="M5728" s="22">
        <v>0</v>
      </c>
      <c r="N5728" s="22">
        <v>0</v>
      </c>
    </row>
    <row r="5729" spans="1:14" hidden="1" x14ac:dyDescent="0.25">
      <c r="A5729" s="5" t="s">
        <v>8580</v>
      </c>
      <c r="B5729" s="5" t="s">
        <v>3586</v>
      </c>
      <c r="C5729" s="5" t="s">
        <v>849</v>
      </c>
      <c r="D5729" s="5" t="s">
        <v>3583</v>
      </c>
      <c r="E5729" s="5" t="s">
        <v>3584</v>
      </c>
      <c r="F5729" s="5" t="s">
        <v>853</v>
      </c>
      <c r="G5729" s="5" t="s">
        <v>3585</v>
      </c>
      <c r="H5729" s="51">
        <v>0</v>
      </c>
      <c r="I5729" s="22">
        <v>0</v>
      </c>
      <c r="J5729" s="22">
        <v>1580.46</v>
      </c>
      <c r="K5729" s="22">
        <v>1618.39</v>
      </c>
      <c r="L5729" s="47">
        <v>1000</v>
      </c>
      <c r="M5729" s="22">
        <v>0</v>
      </c>
      <c r="N5729" s="22">
        <v>0</v>
      </c>
    </row>
    <row r="5730" spans="1:14" x14ac:dyDescent="0.25">
      <c r="A5730" s="5" t="s">
        <v>8580</v>
      </c>
      <c r="B5730" s="5" t="s">
        <v>3590</v>
      </c>
      <c r="C5730" s="5" t="s">
        <v>849</v>
      </c>
      <c r="D5730" s="5" t="s">
        <v>3583</v>
      </c>
      <c r="E5730" s="5" t="s">
        <v>3584</v>
      </c>
      <c r="F5730" s="5" t="s">
        <v>853</v>
      </c>
      <c r="G5730" s="5" t="s">
        <v>3585</v>
      </c>
      <c r="H5730" s="51">
        <v>0</v>
      </c>
      <c r="I5730" s="22">
        <v>0</v>
      </c>
      <c r="J5730" s="22">
        <v>1718.6</v>
      </c>
      <c r="K5730" s="22">
        <v>1618.39</v>
      </c>
      <c r="L5730" s="47">
        <v>1000</v>
      </c>
      <c r="M5730" s="22">
        <v>0</v>
      </c>
      <c r="N5730" s="22">
        <v>0</v>
      </c>
    </row>
    <row r="5731" spans="1:14" hidden="1" x14ac:dyDescent="0.25">
      <c r="A5731" s="5" t="s">
        <v>8581</v>
      </c>
      <c r="B5731" s="5" t="s">
        <v>3582</v>
      </c>
      <c r="C5731" s="5" t="s">
        <v>849</v>
      </c>
      <c r="D5731" s="5" t="s">
        <v>3583</v>
      </c>
      <c r="E5731" s="5" t="s">
        <v>3584</v>
      </c>
      <c r="F5731" s="5" t="s">
        <v>853</v>
      </c>
      <c r="G5731" s="5" t="s">
        <v>3603</v>
      </c>
      <c r="H5731" s="51">
        <v>0</v>
      </c>
      <c r="I5731" s="22">
        <v>0</v>
      </c>
      <c r="J5731" s="22">
        <v>0</v>
      </c>
      <c r="K5731" s="22">
        <v>1302.04</v>
      </c>
      <c r="L5731" s="47">
        <v>1000</v>
      </c>
      <c r="M5731" s="22">
        <v>0</v>
      </c>
      <c r="N5731" s="22">
        <v>0</v>
      </c>
    </row>
    <row r="5732" spans="1:14" hidden="1" x14ac:dyDescent="0.25">
      <c r="A5732" s="5" t="s">
        <v>8581</v>
      </c>
      <c r="B5732" s="5" t="s">
        <v>3586</v>
      </c>
      <c r="C5732" s="5" t="s">
        <v>849</v>
      </c>
      <c r="D5732" s="5" t="s">
        <v>3583</v>
      </c>
      <c r="E5732" s="5" t="s">
        <v>3584</v>
      </c>
      <c r="F5732" s="5" t="s">
        <v>853</v>
      </c>
      <c r="G5732" s="5" t="s">
        <v>3603</v>
      </c>
      <c r="H5732" s="51">
        <v>0</v>
      </c>
      <c r="I5732" s="22">
        <v>0</v>
      </c>
      <c r="J5732" s="22">
        <v>0</v>
      </c>
      <c r="K5732" s="22">
        <v>1262.77</v>
      </c>
      <c r="L5732" s="47">
        <v>1000</v>
      </c>
      <c r="M5732" s="22">
        <v>0</v>
      </c>
      <c r="N5732" s="22">
        <v>0</v>
      </c>
    </row>
    <row r="5733" spans="1:14" hidden="1" x14ac:dyDescent="0.25">
      <c r="A5733" s="5" t="s">
        <v>8582</v>
      </c>
      <c r="B5733" s="5" t="s">
        <v>3582</v>
      </c>
      <c r="C5733" s="5" t="s">
        <v>849</v>
      </c>
      <c r="D5733" s="5" t="s">
        <v>3583</v>
      </c>
      <c r="E5733" s="5" t="s">
        <v>3584</v>
      </c>
      <c r="F5733" s="5" t="s">
        <v>853</v>
      </c>
      <c r="G5733" s="5" t="s">
        <v>3603</v>
      </c>
      <c r="H5733" s="51">
        <v>0</v>
      </c>
      <c r="I5733" s="22">
        <v>0</v>
      </c>
      <c r="J5733" s="22">
        <v>0</v>
      </c>
      <c r="K5733" s="22">
        <v>1418.29</v>
      </c>
      <c r="L5733" s="47">
        <v>1000</v>
      </c>
      <c r="M5733" s="22">
        <v>0</v>
      </c>
      <c r="N5733" s="22">
        <v>0</v>
      </c>
    </row>
    <row r="5734" spans="1:14" hidden="1" x14ac:dyDescent="0.25">
      <c r="A5734" s="5" t="s">
        <v>8583</v>
      </c>
      <c r="B5734" s="5" t="s">
        <v>3582</v>
      </c>
      <c r="C5734" s="5" t="s">
        <v>849</v>
      </c>
      <c r="D5734" s="5" t="s">
        <v>3583</v>
      </c>
      <c r="E5734" s="5" t="s">
        <v>3584</v>
      </c>
      <c r="F5734" s="5" t="s">
        <v>851</v>
      </c>
      <c r="G5734" s="5" t="s">
        <v>3588</v>
      </c>
      <c r="H5734" s="51">
        <v>85360</v>
      </c>
      <c r="I5734" s="22">
        <v>7629.24</v>
      </c>
      <c r="J5734" s="22">
        <v>89.38</v>
      </c>
      <c r="K5734" s="22">
        <v>90.15</v>
      </c>
      <c r="L5734" s="47">
        <v>1000</v>
      </c>
      <c r="M5734" s="22">
        <v>7629.24</v>
      </c>
      <c r="N5734" s="22">
        <v>0</v>
      </c>
    </row>
    <row r="5735" spans="1:14" hidden="1" x14ac:dyDescent="0.25">
      <c r="A5735" s="5" t="s">
        <v>8583</v>
      </c>
      <c r="B5735" s="5" t="s">
        <v>3586</v>
      </c>
      <c r="C5735" s="5" t="s">
        <v>849</v>
      </c>
      <c r="D5735" s="5" t="s">
        <v>3583</v>
      </c>
      <c r="E5735" s="5" t="s">
        <v>3584</v>
      </c>
      <c r="F5735" s="5" t="s">
        <v>851</v>
      </c>
      <c r="G5735" s="5" t="s">
        <v>3588</v>
      </c>
      <c r="H5735" s="51">
        <v>10320</v>
      </c>
      <c r="I5735" s="22">
        <v>947.38</v>
      </c>
      <c r="J5735" s="22">
        <v>91.8</v>
      </c>
      <c r="K5735" s="22">
        <v>91.17</v>
      </c>
      <c r="L5735" s="47">
        <v>1000</v>
      </c>
      <c r="M5735" s="22">
        <v>947.38</v>
      </c>
      <c r="N5735" s="22">
        <v>0</v>
      </c>
    </row>
    <row r="5736" spans="1:14" hidden="1" x14ac:dyDescent="0.25">
      <c r="A5736" s="5" t="s">
        <v>8584</v>
      </c>
      <c r="B5736" s="5" t="s">
        <v>3582</v>
      </c>
      <c r="C5736" s="5" t="s">
        <v>849</v>
      </c>
      <c r="D5736" s="5" t="s">
        <v>3583</v>
      </c>
      <c r="E5736" s="5" t="s">
        <v>3584</v>
      </c>
      <c r="F5736" s="5" t="s">
        <v>853</v>
      </c>
      <c r="G5736" s="5" t="s">
        <v>3588</v>
      </c>
      <c r="H5736" s="51">
        <v>0</v>
      </c>
      <c r="I5736" s="22">
        <v>0</v>
      </c>
      <c r="J5736" s="22">
        <v>0</v>
      </c>
      <c r="K5736" s="22">
        <v>87.12</v>
      </c>
      <c r="L5736" s="47">
        <v>1000</v>
      </c>
      <c r="M5736" s="22">
        <v>0</v>
      </c>
      <c r="N5736" s="22">
        <v>0</v>
      </c>
    </row>
    <row r="5737" spans="1:14" hidden="1" x14ac:dyDescent="0.25">
      <c r="A5737" s="5" t="s">
        <v>8585</v>
      </c>
      <c r="B5737" s="5" t="s">
        <v>3582</v>
      </c>
      <c r="C5737" s="5" t="s">
        <v>849</v>
      </c>
      <c r="D5737" s="5" t="s">
        <v>3583</v>
      </c>
      <c r="E5737" s="5" t="s">
        <v>3584</v>
      </c>
      <c r="F5737" s="5" t="s">
        <v>853</v>
      </c>
      <c r="G5737" s="5" t="s">
        <v>3588</v>
      </c>
      <c r="H5737" s="51">
        <v>0</v>
      </c>
      <c r="I5737" s="22">
        <v>0</v>
      </c>
      <c r="J5737" s="22">
        <v>83.12</v>
      </c>
      <c r="K5737" s="22">
        <v>87.66</v>
      </c>
      <c r="L5737" s="47">
        <v>1000</v>
      </c>
      <c r="M5737" s="22">
        <v>0</v>
      </c>
      <c r="N5737" s="22">
        <v>0</v>
      </c>
    </row>
    <row r="5738" spans="1:14" hidden="1" x14ac:dyDescent="0.25">
      <c r="A5738" s="5" t="s">
        <v>8586</v>
      </c>
      <c r="B5738" s="5" t="s">
        <v>3582</v>
      </c>
      <c r="C5738" s="5" t="s">
        <v>849</v>
      </c>
      <c r="D5738" s="5" t="s">
        <v>3583</v>
      </c>
      <c r="E5738" s="5" t="s">
        <v>3584</v>
      </c>
      <c r="F5738" s="5" t="s">
        <v>853</v>
      </c>
      <c r="G5738" s="5" t="s">
        <v>3588</v>
      </c>
      <c r="H5738" s="51">
        <v>0</v>
      </c>
      <c r="I5738" s="22">
        <v>0</v>
      </c>
      <c r="J5738" s="22">
        <v>85.02</v>
      </c>
      <c r="K5738" s="22">
        <v>89.67</v>
      </c>
      <c r="L5738" s="47">
        <v>1000</v>
      </c>
      <c r="M5738" s="22">
        <v>0</v>
      </c>
      <c r="N5738" s="22">
        <v>0</v>
      </c>
    </row>
    <row r="5739" spans="1:14" hidden="1" x14ac:dyDescent="0.25">
      <c r="A5739" s="5" t="s">
        <v>8587</v>
      </c>
      <c r="B5739" s="5" t="s">
        <v>3582</v>
      </c>
      <c r="C5739" s="5" t="s">
        <v>849</v>
      </c>
      <c r="D5739" s="5" t="s">
        <v>3583</v>
      </c>
      <c r="E5739" s="5" t="s">
        <v>3584</v>
      </c>
      <c r="F5739" s="5" t="s">
        <v>851</v>
      </c>
      <c r="G5739" s="5" t="s">
        <v>3588</v>
      </c>
      <c r="H5739" s="51">
        <v>29885</v>
      </c>
      <c r="I5739" s="22">
        <v>2734.27</v>
      </c>
      <c r="J5739" s="22">
        <v>91.49</v>
      </c>
      <c r="K5739" s="22">
        <v>91.4</v>
      </c>
      <c r="L5739" s="47">
        <v>1000</v>
      </c>
      <c r="M5739" s="22">
        <v>2734.27</v>
      </c>
      <c r="N5739" s="22">
        <v>0</v>
      </c>
    </row>
    <row r="5740" spans="1:14" hidden="1" x14ac:dyDescent="0.25">
      <c r="A5740" s="5" t="s">
        <v>8588</v>
      </c>
      <c r="B5740" s="5" t="s">
        <v>3582</v>
      </c>
      <c r="C5740" s="5" t="s">
        <v>849</v>
      </c>
      <c r="D5740" s="5" t="s">
        <v>3583</v>
      </c>
      <c r="E5740" s="5" t="s">
        <v>3584</v>
      </c>
      <c r="F5740" s="5" t="s">
        <v>853</v>
      </c>
      <c r="G5740" s="5" t="s">
        <v>3603</v>
      </c>
      <c r="H5740" s="51">
        <v>0</v>
      </c>
      <c r="I5740" s="22">
        <v>0</v>
      </c>
      <c r="J5740" s="22">
        <v>0</v>
      </c>
      <c r="K5740" s="22">
        <v>1387.84</v>
      </c>
      <c r="L5740" s="47">
        <v>1000</v>
      </c>
      <c r="M5740" s="22">
        <v>0</v>
      </c>
      <c r="N5740" s="22">
        <v>0</v>
      </c>
    </row>
    <row r="5741" spans="1:14" hidden="1" x14ac:dyDescent="0.25">
      <c r="A5741" s="5" t="s">
        <v>8588</v>
      </c>
      <c r="B5741" s="5" t="s">
        <v>3586</v>
      </c>
      <c r="C5741" s="5" t="s">
        <v>849</v>
      </c>
      <c r="D5741" s="5" t="s">
        <v>3583</v>
      </c>
      <c r="E5741" s="5" t="s">
        <v>3584</v>
      </c>
      <c r="F5741" s="5" t="s">
        <v>853</v>
      </c>
      <c r="G5741" s="5" t="s">
        <v>3603</v>
      </c>
      <c r="H5741" s="51">
        <v>0</v>
      </c>
      <c r="I5741" s="22">
        <v>0</v>
      </c>
      <c r="J5741" s="22">
        <v>0</v>
      </c>
      <c r="K5741" s="22">
        <v>1353.71</v>
      </c>
      <c r="L5741" s="47">
        <v>1000</v>
      </c>
      <c r="M5741" s="22">
        <v>0</v>
      </c>
      <c r="N5741" s="22">
        <v>0</v>
      </c>
    </row>
    <row r="5742" spans="1:14" hidden="1" x14ac:dyDescent="0.25">
      <c r="A5742" s="5" t="s">
        <v>8589</v>
      </c>
      <c r="B5742" s="5" t="s">
        <v>3586</v>
      </c>
      <c r="C5742" s="5" t="s">
        <v>849</v>
      </c>
      <c r="D5742" s="5" t="s">
        <v>3583</v>
      </c>
      <c r="E5742" s="5" t="s">
        <v>3584</v>
      </c>
      <c r="F5742" s="5" t="s">
        <v>853</v>
      </c>
      <c r="G5742" s="5" t="s">
        <v>3603</v>
      </c>
      <c r="H5742" s="51">
        <v>0</v>
      </c>
      <c r="I5742" s="22">
        <v>0</v>
      </c>
      <c r="J5742" s="22">
        <v>0</v>
      </c>
      <c r="K5742" s="22">
        <v>1504.24</v>
      </c>
      <c r="L5742" s="47">
        <v>1000</v>
      </c>
      <c r="M5742" s="22">
        <v>0</v>
      </c>
      <c r="N5742" s="22">
        <v>0</v>
      </c>
    </row>
    <row r="5743" spans="1:14" hidden="1" x14ac:dyDescent="0.25">
      <c r="A5743" s="5" t="s">
        <v>8590</v>
      </c>
      <c r="B5743" s="5" t="s">
        <v>3586</v>
      </c>
      <c r="C5743" s="5" t="s">
        <v>849</v>
      </c>
      <c r="D5743" s="5" t="s">
        <v>3583</v>
      </c>
      <c r="E5743" s="5" t="s">
        <v>3584</v>
      </c>
      <c r="F5743" s="5" t="s">
        <v>853</v>
      </c>
      <c r="G5743" s="5" t="s">
        <v>3603</v>
      </c>
      <c r="H5743" s="51">
        <v>0</v>
      </c>
      <c r="I5743" s="22">
        <v>0</v>
      </c>
      <c r="J5743" s="22">
        <v>0</v>
      </c>
      <c r="K5743" s="22">
        <v>1581.51</v>
      </c>
      <c r="L5743" s="47">
        <v>1000</v>
      </c>
      <c r="M5743" s="22">
        <v>0</v>
      </c>
      <c r="N5743" s="22">
        <v>0</v>
      </c>
    </row>
    <row r="5744" spans="1:14" hidden="1" x14ac:dyDescent="0.25">
      <c r="A5744" s="5" t="s">
        <v>8591</v>
      </c>
      <c r="B5744" s="5" t="s">
        <v>3582</v>
      </c>
      <c r="C5744" s="5" t="s">
        <v>849</v>
      </c>
      <c r="D5744" s="5" t="s">
        <v>3583</v>
      </c>
      <c r="E5744" s="5" t="s">
        <v>3584</v>
      </c>
      <c r="F5744" s="5" t="s">
        <v>853</v>
      </c>
      <c r="G5744" s="5" t="s">
        <v>3603</v>
      </c>
      <c r="H5744" s="51">
        <v>0</v>
      </c>
      <c r="I5744" s="22">
        <v>0</v>
      </c>
      <c r="J5744" s="22">
        <v>0</v>
      </c>
      <c r="K5744" s="22">
        <v>1083.3399999999999</v>
      </c>
      <c r="L5744" s="47">
        <v>1000</v>
      </c>
      <c r="M5744" s="22">
        <v>0</v>
      </c>
      <c r="N5744" s="22">
        <v>0</v>
      </c>
    </row>
    <row r="5745" spans="1:14" hidden="1" x14ac:dyDescent="0.25">
      <c r="A5745" s="5" t="s">
        <v>8591</v>
      </c>
      <c r="B5745" s="5" t="s">
        <v>3586</v>
      </c>
      <c r="C5745" s="5" t="s">
        <v>849</v>
      </c>
      <c r="D5745" s="5" t="s">
        <v>3583</v>
      </c>
      <c r="E5745" s="5" t="s">
        <v>3584</v>
      </c>
      <c r="F5745" s="5" t="s">
        <v>853</v>
      </c>
      <c r="G5745" s="5" t="s">
        <v>3603</v>
      </c>
      <c r="H5745" s="51">
        <v>0</v>
      </c>
      <c r="I5745" s="22">
        <v>0</v>
      </c>
      <c r="J5745" s="22">
        <v>0</v>
      </c>
      <c r="K5745" s="22">
        <v>1013.02</v>
      </c>
      <c r="L5745" s="47">
        <v>1000</v>
      </c>
      <c r="M5745" s="22">
        <v>0</v>
      </c>
      <c r="N5745" s="22">
        <v>0</v>
      </c>
    </row>
    <row r="5746" spans="1:14" hidden="1" x14ac:dyDescent="0.25">
      <c r="A5746" s="5" t="s">
        <v>8592</v>
      </c>
      <c r="B5746" s="5" t="s">
        <v>3586</v>
      </c>
      <c r="C5746" s="5" t="s">
        <v>849</v>
      </c>
      <c r="D5746" s="5" t="s">
        <v>3583</v>
      </c>
      <c r="E5746" s="5" t="s">
        <v>3584</v>
      </c>
      <c r="F5746" s="5" t="s">
        <v>853</v>
      </c>
      <c r="G5746" s="5" t="s">
        <v>3603</v>
      </c>
      <c r="H5746" s="51">
        <v>0</v>
      </c>
      <c r="I5746" s="22">
        <v>0</v>
      </c>
      <c r="J5746" s="22">
        <v>0</v>
      </c>
      <c r="K5746" s="22">
        <v>2489.36</v>
      </c>
      <c r="L5746" s="47">
        <v>1000</v>
      </c>
      <c r="M5746" s="22">
        <v>0</v>
      </c>
      <c r="N5746" s="22">
        <v>0</v>
      </c>
    </row>
    <row r="5747" spans="1:14" hidden="1" x14ac:dyDescent="0.25">
      <c r="A5747" s="5" t="s">
        <v>8593</v>
      </c>
      <c r="B5747" s="5" t="s">
        <v>3586</v>
      </c>
      <c r="C5747" s="5" t="s">
        <v>849</v>
      </c>
      <c r="D5747" s="5" t="s">
        <v>3583</v>
      </c>
      <c r="E5747" s="5" t="s">
        <v>3584</v>
      </c>
      <c r="F5747" s="5" t="s">
        <v>853</v>
      </c>
      <c r="G5747" s="5" t="s">
        <v>3588</v>
      </c>
      <c r="H5747" s="51">
        <v>0</v>
      </c>
      <c r="I5747" s="22">
        <v>0</v>
      </c>
      <c r="J5747" s="22">
        <v>79.08</v>
      </c>
      <c r="K5747" s="22">
        <v>79.760000000000005</v>
      </c>
      <c r="L5747" s="47">
        <v>1000</v>
      </c>
      <c r="M5747" s="22">
        <v>0</v>
      </c>
      <c r="N5747" s="22">
        <v>0</v>
      </c>
    </row>
    <row r="5748" spans="1:14" hidden="1" x14ac:dyDescent="0.25">
      <c r="A5748" s="5" t="s">
        <v>8594</v>
      </c>
      <c r="B5748" s="5" t="s">
        <v>3586</v>
      </c>
      <c r="C5748" s="5" t="s">
        <v>849</v>
      </c>
      <c r="D5748" s="5" t="s">
        <v>3583</v>
      </c>
      <c r="E5748" s="5" t="s">
        <v>3584</v>
      </c>
      <c r="F5748" s="5" t="s">
        <v>853</v>
      </c>
      <c r="G5748" s="5" t="s">
        <v>3588</v>
      </c>
      <c r="H5748" s="51">
        <v>0</v>
      </c>
      <c r="I5748" s="22">
        <v>0</v>
      </c>
      <c r="J5748" s="22">
        <v>91.96</v>
      </c>
      <c r="K5748" s="22">
        <v>92.33</v>
      </c>
      <c r="L5748" s="47">
        <v>1000</v>
      </c>
      <c r="M5748" s="22">
        <v>0</v>
      </c>
      <c r="N5748" s="22">
        <v>0</v>
      </c>
    </row>
    <row r="5749" spans="1:14" hidden="1" x14ac:dyDescent="0.25">
      <c r="A5749" s="5" t="s">
        <v>8595</v>
      </c>
      <c r="B5749" s="5" t="s">
        <v>3582</v>
      </c>
      <c r="C5749" s="5" t="s">
        <v>849</v>
      </c>
      <c r="D5749" s="5" t="s">
        <v>3583</v>
      </c>
      <c r="E5749" s="5" t="s">
        <v>3584</v>
      </c>
      <c r="F5749" s="5" t="s">
        <v>853</v>
      </c>
      <c r="G5749" s="5" t="s">
        <v>3588</v>
      </c>
      <c r="H5749" s="51">
        <v>0</v>
      </c>
      <c r="I5749" s="22">
        <v>0</v>
      </c>
      <c r="J5749" s="22">
        <v>0</v>
      </c>
      <c r="K5749" s="22">
        <v>87.61</v>
      </c>
      <c r="L5749" s="47">
        <v>1000</v>
      </c>
      <c r="M5749" s="22">
        <v>0</v>
      </c>
      <c r="N5749" s="22">
        <v>0</v>
      </c>
    </row>
    <row r="5750" spans="1:14" hidden="1" x14ac:dyDescent="0.25">
      <c r="A5750" s="5" t="s">
        <v>8596</v>
      </c>
      <c r="B5750" s="5" t="s">
        <v>3586</v>
      </c>
      <c r="C5750" s="5" t="s">
        <v>849</v>
      </c>
      <c r="D5750" s="5" t="s">
        <v>3583</v>
      </c>
      <c r="E5750" s="5" t="s">
        <v>3584</v>
      </c>
      <c r="F5750" s="5" t="s">
        <v>853</v>
      </c>
      <c r="G5750" s="5" t="s">
        <v>3588</v>
      </c>
      <c r="H5750" s="51">
        <v>0</v>
      </c>
      <c r="I5750" s="22">
        <v>0</v>
      </c>
      <c r="J5750" s="22">
        <v>78.89</v>
      </c>
      <c r="K5750" s="22">
        <v>79.69</v>
      </c>
      <c r="L5750" s="47">
        <v>1000</v>
      </c>
      <c r="M5750" s="22">
        <v>0</v>
      </c>
      <c r="N5750" s="22">
        <v>0</v>
      </c>
    </row>
    <row r="5751" spans="1:14" hidden="1" x14ac:dyDescent="0.25">
      <c r="A5751" s="5" t="s">
        <v>8597</v>
      </c>
      <c r="B5751" s="5" t="s">
        <v>3586</v>
      </c>
      <c r="C5751" s="5" t="s">
        <v>849</v>
      </c>
      <c r="D5751" s="5" t="s">
        <v>3583</v>
      </c>
      <c r="E5751" s="5" t="s">
        <v>3584</v>
      </c>
      <c r="F5751" s="5" t="s">
        <v>853</v>
      </c>
      <c r="G5751" s="5" t="s">
        <v>3588</v>
      </c>
      <c r="H5751" s="51">
        <v>0</v>
      </c>
      <c r="I5751" s="22">
        <v>0</v>
      </c>
      <c r="J5751" s="22">
        <v>87.82</v>
      </c>
      <c r="K5751" s="22">
        <v>93.21</v>
      </c>
      <c r="L5751" s="47">
        <v>1000</v>
      </c>
      <c r="M5751" s="22">
        <v>0</v>
      </c>
      <c r="N5751" s="22">
        <v>0</v>
      </c>
    </row>
    <row r="5752" spans="1:14" hidden="1" x14ac:dyDescent="0.25">
      <c r="A5752" s="5" t="s">
        <v>8598</v>
      </c>
      <c r="B5752" s="5" t="s">
        <v>3582</v>
      </c>
      <c r="C5752" s="5" t="s">
        <v>849</v>
      </c>
      <c r="D5752" s="5" t="s">
        <v>3583</v>
      </c>
      <c r="E5752" s="5" t="s">
        <v>3584</v>
      </c>
      <c r="F5752" s="5" t="s">
        <v>851</v>
      </c>
      <c r="G5752" s="5" t="s">
        <v>3588</v>
      </c>
      <c r="H5752" s="51">
        <v>247485</v>
      </c>
      <c r="I5752" s="22">
        <v>22245.85</v>
      </c>
      <c r="J5752" s="22">
        <v>89.89</v>
      </c>
      <c r="K5752" s="22">
        <v>91.82</v>
      </c>
      <c r="L5752" s="47">
        <v>1000</v>
      </c>
      <c r="M5752" s="22">
        <v>22245.85</v>
      </c>
      <c r="N5752" s="22">
        <v>0</v>
      </c>
    </row>
    <row r="5753" spans="1:14" hidden="1" x14ac:dyDescent="0.25">
      <c r="A5753" s="5" t="s">
        <v>8598</v>
      </c>
      <c r="B5753" s="5" t="s">
        <v>3586</v>
      </c>
      <c r="C5753" s="5" t="s">
        <v>849</v>
      </c>
      <c r="D5753" s="5" t="s">
        <v>3583</v>
      </c>
      <c r="E5753" s="5" t="s">
        <v>3584</v>
      </c>
      <c r="F5753" s="5" t="s">
        <v>853</v>
      </c>
      <c r="G5753" s="5" t="s">
        <v>3588</v>
      </c>
      <c r="H5753" s="51">
        <v>0</v>
      </c>
      <c r="I5753" s="22">
        <v>0</v>
      </c>
      <c r="J5753" s="22">
        <v>89.89</v>
      </c>
      <c r="K5753" s="22">
        <v>90.66</v>
      </c>
      <c r="L5753" s="47">
        <v>1000</v>
      </c>
      <c r="M5753" s="22">
        <v>0</v>
      </c>
      <c r="N5753" s="22">
        <v>0</v>
      </c>
    </row>
    <row r="5754" spans="1:14" hidden="1" x14ac:dyDescent="0.25">
      <c r="A5754" s="5" t="s">
        <v>8599</v>
      </c>
      <c r="B5754" s="5" t="s">
        <v>3582</v>
      </c>
      <c r="C5754" s="5" t="s">
        <v>849</v>
      </c>
      <c r="D5754" s="5" t="s">
        <v>3583</v>
      </c>
      <c r="E5754" s="5" t="s">
        <v>3584</v>
      </c>
      <c r="F5754" s="5" t="s">
        <v>853</v>
      </c>
      <c r="G5754" s="5" t="s">
        <v>3588</v>
      </c>
      <c r="H5754" s="51">
        <v>0</v>
      </c>
      <c r="I5754" s="22">
        <v>0</v>
      </c>
      <c r="J5754" s="22">
        <v>0</v>
      </c>
      <c r="K5754" s="22">
        <v>87.61</v>
      </c>
      <c r="L5754" s="47">
        <v>1000</v>
      </c>
      <c r="M5754" s="22">
        <v>0</v>
      </c>
      <c r="N5754" s="22">
        <v>0</v>
      </c>
    </row>
    <row r="5755" spans="1:14" hidden="1" x14ac:dyDescent="0.25">
      <c r="A5755" s="5" t="s">
        <v>8600</v>
      </c>
      <c r="B5755" s="5" t="s">
        <v>3582</v>
      </c>
      <c r="C5755" s="5" t="s">
        <v>849</v>
      </c>
      <c r="D5755" s="5" t="s">
        <v>3583</v>
      </c>
      <c r="E5755" s="5" t="s">
        <v>3584</v>
      </c>
      <c r="F5755" s="5" t="s">
        <v>853</v>
      </c>
      <c r="G5755" s="5" t="s">
        <v>3588</v>
      </c>
      <c r="H5755" s="51">
        <v>0</v>
      </c>
      <c r="I5755" s="22">
        <v>0</v>
      </c>
      <c r="J5755" s="22">
        <v>0</v>
      </c>
      <c r="K5755" s="22">
        <v>88.02</v>
      </c>
      <c r="L5755" s="47">
        <v>1000</v>
      </c>
      <c r="M5755" s="22">
        <v>0</v>
      </c>
      <c r="N5755" s="22">
        <v>0</v>
      </c>
    </row>
    <row r="5756" spans="1:14" hidden="1" x14ac:dyDescent="0.25">
      <c r="A5756" s="5" t="s">
        <v>8600</v>
      </c>
      <c r="B5756" s="5" t="s">
        <v>3586</v>
      </c>
      <c r="C5756" s="5" t="s">
        <v>849</v>
      </c>
      <c r="D5756" s="5" t="s">
        <v>3583</v>
      </c>
      <c r="E5756" s="5" t="s">
        <v>3584</v>
      </c>
      <c r="F5756" s="5" t="s">
        <v>853</v>
      </c>
      <c r="G5756" s="5" t="s">
        <v>3588</v>
      </c>
      <c r="H5756" s="51">
        <v>0</v>
      </c>
      <c r="I5756" s="22">
        <v>0</v>
      </c>
      <c r="J5756" s="22">
        <v>91.64</v>
      </c>
      <c r="K5756" s="22">
        <v>94.54</v>
      </c>
      <c r="L5756" s="47">
        <v>1000</v>
      </c>
      <c r="M5756" s="22">
        <v>0</v>
      </c>
      <c r="N5756" s="22">
        <v>0</v>
      </c>
    </row>
    <row r="5757" spans="1:14" hidden="1" x14ac:dyDescent="0.25">
      <c r="A5757" s="5" t="s">
        <v>8601</v>
      </c>
      <c r="B5757" s="5" t="s">
        <v>3606</v>
      </c>
      <c r="C5757" s="5" t="s">
        <v>849</v>
      </c>
      <c r="D5757" s="5" t="s">
        <v>3583</v>
      </c>
      <c r="E5757" s="5" t="s">
        <v>3584</v>
      </c>
      <c r="F5757" s="5" t="s">
        <v>853</v>
      </c>
      <c r="G5757" s="5" t="s">
        <v>3588</v>
      </c>
      <c r="H5757" s="51">
        <v>0</v>
      </c>
      <c r="I5757" s="22">
        <v>0</v>
      </c>
      <c r="J5757" s="22">
        <v>0</v>
      </c>
      <c r="K5757" s="22">
        <v>13482</v>
      </c>
      <c r="L5757" s="47">
        <v>1000</v>
      </c>
      <c r="M5757" s="22">
        <v>0</v>
      </c>
      <c r="N5757" s="22">
        <v>0</v>
      </c>
    </row>
    <row r="5758" spans="1:14" hidden="1" x14ac:dyDescent="0.25">
      <c r="A5758" s="5" t="s">
        <v>8602</v>
      </c>
      <c r="B5758" s="5" t="s">
        <v>3606</v>
      </c>
      <c r="C5758" s="5" t="s">
        <v>849</v>
      </c>
      <c r="D5758" s="5" t="s">
        <v>3583</v>
      </c>
      <c r="E5758" s="5" t="s">
        <v>3584</v>
      </c>
      <c r="F5758" s="5" t="s">
        <v>853</v>
      </c>
      <c r="G5758" s="5" t="s">
        <v>3588</v>
      </c>
      <c r="H5758" s="51">
        <v>0</v>
      </c>
      <c r="I5758" s="22">
        <v>0</v>
      </c>
      <c r="J5758" s="22">
        <v>0</v>
      </c>
      <c r="K5758" s="22">
        <v>13251.01</v>
      </c>
      <c r="L5758" s="47">
        <v>1000</v>
      </c>
      <c r="M5758" s="22">
        <v>0</v>
      </c>
      <c r="N5758" s="22">
        <v>0</v>
      </c>
    </row>
    <row r="5759" spans="1:14" hidden="1" x14ac:dyDescent="0.25">
      <c r="A5759" s="5" t="s">
        <v>8603</v>
      </c>
      <c r="B5759" s="5" t="s">
        <v>3586</v>
      </c>
      <c r="C5759" s="5" t="s">
        <v>849</v>
      </c>
      <c r="D5759" s="5" t="s">
        <v>3583</v>
      </c>
      <c r="E5759" s="5" t="s">
        <v>3584</v>
      </c>
      <c r="F5759" s="5" t="s">
        <v>853</v>
      </c>
      <c r="G5759" s="5" t="s">
        <v>3588</v>
      </c>
      <c r="H5759" s="51">
        <v>0</v>
      </c>
      <c r="I5759" s="22">
        <v>0</v>
      </c>
      <c r="J5759" s="22">
        <v>0</v>
      </c>
      <c r="K5759" s="22">
        <v>282.76</v>
      </c>
      <c r="L5759" s="47">
        <v>1000</v>
      </c>
      <c r="M5759" s="22">
        <v>0</v>
      </c>
      <c r="N5759" s="22">
        <v>0</v>
      </c>
    </row>
    <row r="5760" spans="1:14" hidden="1" x14ac:dyDescent="0.25">
      <c r="A5760" s="5" t="s">
        <v>8604</v>
      </c>
      <c r="B5760" s="5" t="s">
        <v>3586</v>
      </c>
      <c r="C5760" s="5" t="s">
        <v>849</v>
      </c>
      <c r="D5760" s="5" t="s">
        <v>3583</v>
      </c>
      <c r="E5760" s="5" t="s">
        <v>3584</v>
      </c>
      <c r="F5760" s="5" t="s">
        <v>853</v>
      </c>
      <c r="G5760" s="5" t="s">
        <v>3588</v>
      </c>
      <c r="H5760" s="51">
        <v>0</v>
      </c>
      <c r="I5760" s="22">
        <v>0</v>
      </c>
      <c r="J5760" s="22">
        <v>0</v>
      </c>
      <c r="K5760" s="22">
        <v>282.76</v>
      </c>
      <c r="L5760" s="47">
        <v>1000</v>
      </c>
      <c r="M5760" s="22">
        <v>0</v>
      </c>
      <c r="N5760" s="22">
        <v>0</v>
      </c>
    </row>
    <row r="5761" spans="1:14" hidden="1" x14ac:dyDescent="0.25">
      <c r="A5761" s="5" t="s">
        <v>8605</v>
      </c>
      <c r="B5761" s="5" t="s">
        <v>3586</v>
      </c>
      <c r="C5761" s="5" t="s">
        <v>849</v>
      </c>
      <c r="D5761" s="5" t="s">
        <v>3583</v>
      </c>
      <c r="E5761" s="5" t="s">
        <v>3584</v>
      </c>
      <c r="F5761" s="5" t="s">
        <v>853</v>
      </c>
      <c r="G5761" s="5" t="s">
        <v>3588</v>
      </c>
      <c r="H5761" s="51">
        <v>0</v>
      </c>
      <c r="I5761" s="22">
        <v>0</v>
      </c>
      <c r="J5761" s="22">
        <v>0</v>
      </c>
      <c r="K5761" s="22">
        <v>282.76</v>
      </c>
      <c r="L5761" s="47">
        <v>1000</v>
      </c>
      <c r="M5761" s="22">
        <v>0</v>
      </c>
      <c r="N5761" s="22">
        <v>0</v>
      </c>
    </row>
    <row r="5762" spans="1:14" hidden="1" x14ac:dyDescent="0.25">
      <c r="A5762" s="5" t="s">
        <v>8606</v>
      </c>
      <c r="B5762" s="5" t="s">
        <v>3586</v>
      </c>
      <c r="C5762" s="5" t="s">
        <v>849</v>
      </c>
      <c r="D5762" s="5" t="s">
        <v>3583</v>
      </c>
      <c r="E5762" s="5" t="s">
        <v>3584</v>
      </c>
      <c r="F5762" s="5" t="s">
        <v>853</v>
      </c>
      <c r="G5762" s="5" t="s">
        <v>3603</v>
      </c>
      <c r="H5762" s="51">
        <v>0</v>
      </c>
      <c r="I5762" s="22">
        <v>0</v>
      </c>
      <c r="J5762" s="22">
        <v>0</v>
      </c>
      <c r="K5762" s="22">
        <v>1103.82</v>
      </c>
      <c r="L5762" s="47">
        <v>1000</v>
      </c>
      <c r="M5762" s="22">
        <v>0</v>
      </c>
      <c r="N5762" s="22">
        <v>0</v>
      </c>
    </row>
    <row r="5763" spans="1:14" hidden="1" x14ac:dyDescent="0.25">
      <c r="A5763" s="5" t="s">
        <v>8607</v>
      </c>
      <c r="B5763" s="5" t="s">
        <v>3586</v>
      </c>
      <c r="C5763" s="5" t="s">
        <v>849</v>
      </c>
      <c r="D5763" s="5" t="s">
        <v>3583</v>
      </c>
      <c r="E5763" s="5" t="s">
        <v>3584</v>
      </c>
      <c r="F5763" s="5" t="s">
        <v>853</v>
      </c>
      <c r="G5763" s="5" t="s">
        <v>3603</v>
      </c>
      <c r="H5763" s="51">
        <v>0</v>
      </c>
      <c r="I5763" s="22">
        <v>0</v>
      </c>
      <c r="J5763" s="22">
        <v>0</v>
      </c>
      <c r="K5763" s="22">
        <v>1136.6199999999999</v>
      </c>
      <c r="L5763" s="47">
        <v>1000</v>
      </c>
      <c r="M5763" s="22">
        <v>0</v>
      </c>
      <c r="N5763" s="22">
        <v>0</v>
      </c>
    </row>
    <row r="5764" spans="1:14" hidden="1" x14ac:dyDescent="0.25">
      <c r="A5764" s="5" t="s">
        <v>8608</v>
      </c>
      <c r="B5764" s="5" t="s">
        <v>3586</v>
      </c>
      <c r="C5764" s="5" t="s">
        <v>849</v>
      </c>
      <c r="D5764" s="5" t="s">
        <v>3583</v>
      </c>
      <c r="E5764" s="5" t="s">
        <v>3584</v>
      </c>
      <c r="F5764" s="5" t="s">
        <v>853</v>
      </c>
      <c r="G5764" s="5" t="s">
        <v>3588</v>
      </c>
      <c r="H5764" s="51">
        <v>0</v>
      </c>
      <c r="I5764" s="22">
        <v>0</v>
      </c>
      <c r="J5764" s="22">
        <v>0</v>
      </c>
      <c r="K5764" s="22">
        <v>282.76</v>
      </c>
      <c r="L5764" s="47">
        <v>1000</v>
      </c>
      <c r="M5764" s="22">
        <v>0</v>
      </c>
      <c r="N5764" s="22">
        <v>0</v>
      </c>
    </row>
    <row r="5765" spans="1:14" hidden="1" x14ac:dyDescent="0.25">
      <c r="A5765" s="5" t="s">
        <v>8609</v>
      </c>
      <c r="B5765" s="5" t="s">
        <v>8610</v>
      </c>
      <c r="C5765" s="5" t="s">
        <v>849</v>
      </c>
      <c r="D5765" s="5" t="s">
        <v>3583</v>
      </c>
      <c r="E5765" s="5" t="s">
        <v>3584</v>
      </c>
      <c r="F5765" s="5" t="s">
        <v>853</v>
      </c>
      <c r="G5765" s="5" t="s">
        <v>4220</v>
      </c>
      <c r="H5765" s="51">
        <v>0</v>
      </c>
      <c r="I5765" s="22">
        <v>0</v>
      </c>
      <c r="J5765" s="22">
        <v>0</v>
      </c>
      <c r="K5765" s="22">
        <v>32866.449999999997</v>
      </c>
      <c r="L5765" s="47">
        <v>1000</v>
      </c>
      <c r="M5765" s="22">
        <v>0</v>
      </c>
      <c r="N5765" s="22">
        <v>0</v>
      </c>
    </row>
    <row r="5766" spans="1:14" hidden="1" x14ac:dyDescent="0.25">
      <c r="A5766" s="5" t="s">
        <v>8609</v>
      </c>
      <c r="B5766" s="5" t="s">
        <v>8611</v>
      </c>
      <c r="C5766" s="5" t="s">
        <v>849</v>
      </c>
      <c r="D5766" s="5" t="s">
        <v>3583</v>
      </c>
      <c r="E5766" s="5" t="s">
        <v>3584</v>
      </c>
      <c r="F5766" s="5" t="s">
        <v>853</v>
      </c>
      <c r="G5766" s="5" t="s">
        <v>4220</v>
      </c>
      <c r="H5766" s="51">
        <v>0</v>
      </c>
      <c r="I5766" s="22">
        <v>0</v>
      </c>
      <c r="J5766" s="22">
        <v>0</v>
      </c>
      <c r="K5766" s="22">
        <v>32866.449999999997</v>
      </c>
      <c r="L5766" s="47">
        <v>1000</v>
      </c>
      <c r="M5766" s="22">
        <v>0</v>
      </c>
      <c r="N5766" s="22">
        <v>0</v>
      </c>
    </row>
    <row r="5767" spans="1:14" hidden="1" x14ac:dyDescent="0.25">
      <c r="A5767" s="5" t="s">
        <v>8612</v>
      </c>
      <c r="B5767" s="5" t="s">
        <v>3586</v>
      </c>
      <c r="C5767" s="5" t="s">
        <v>849</v>
      </c>
      <c r="D5767" s="5" t="s">
        <v>3583</v>
      </c>
      <c r="E5767" s="5" t="s">
        <v>3584</v>
      </c>
      <c r="F5767" s="5" t="s">
        <v>853</v>
      </c>
      <c r="G5767" s="5" t="s">
        <v>3603</v>
      </c>
      <c r="H5767" s="51">
        <v>0</v>
      </c>
      <c r="I5767" s="22">
        <v>0</v>
      </c>
      <c r="J5767" s="22">
        <v>0</v>
      </c>
      <c r="K5767" s="22">
        <v>915.83</v>
      </c>
      <c r="L5767" s="47">
        <v>1000</v>
      </c>
      <c r="M5767" s="22">
        <v>0</v>
      </c>
      <c r="N5767" s="22">
        <v>0</v>
      </c>
    </row>
    <row r="5768" spans="1:14" hidden="1" x14ac:dyDescent="0.25">
      <c r="A5768" s="5" t="s">
        <v>8613</v>
      </c>
      <c r="B5768" s="5" t="s">
        <v>3596</v>
      </c>
      <c r="C5768" s="5" t="s">
        <v>849</v>
      </c>
      <c r="D5768" s="5" t="s">
        <v>3583</v>
      </c>
      <c r="E5768" s="5" t="s">
        <v>3584</v>
      </c>
      <c r="F5768" s="5" t="s">
        <v>853</v>
      </c>
      <c r="G5768" s="5" t="s">
        <v>3588</v>
      </c>
      <c r="H5768" s="51">
        <v>0</v>
      </c>
      <c r="I5768" s="22">
        <v>0</v>
      </c>
      <c r="J5768" s="22">
        <v>592.53</v>
      </c>
      <c r="K5768" s="22">
        <v>624.96</v>
      </c>
      <c r="L5768" s="47">
        <v>1000</v>
      </c>
      <c r="M5768" s="22">
        <v>0</v>
      </c>
      <c r="N5768" s="22">
        <v>0</v>
      </c>
    </row>
    <row r="5769" spans="1:14" hidden="1" x14ac:dyDescent="0.25">
      <c r="A5769" s="5" t="s">
        <v>8614</v>
      </c>
      <c r="B5769" s="5" t="s">
        <v>3592</v>
      </c>
      <c r="C5769" s="5" t="s">
        <v>849</v>
      </c>
      <c r="D5769" s="5" t="s">
        <v>3583</v>
      </c>
      <c r="E5769" s="5" t="s">
        <v>3584</v>
      </c>
      <c r="F5769" s="5" t="s">
        <v>853</v>
      </c>
      <c r="G5769" s="5" t="s">
        <v>3603</v>
      </c>
      <c r="H5769" s="51">
        <v>0</v>
      </c>
      <c r="I5769" s="22">
        <v>0</v>
      </c>
      <c r="J5769" s="22">
        <v>0</v>
      </c>
      <c r="K5769" s="22">
        <v>1151.18</v>
      </c>
      <c r="L5769" s="47">
        <v>1000</v>
      </c>
      <c r="M5769" s="22">
        <v>0</v>
      </c>
      <c r="N5769" s="22">
        <v>0</v>
      </c>
    </row>
    <row r="5770" spans="1:14" hidden="1" x14ac:dyDescent="0.25">
      <c r="A5770" s="5" t="s">
        <v>8615</v>
      </c>
      <c r="B5770" s="5" t="s">
        <v>3596</v>
      </c>
      <c r="C5770" s="5" t="s">
        <v>849</v>
      </c>
      <c r="D5770" s="5" t="s">
        <v>3583</v>
      </c>
      <c r="E5770" s="5" t="s">
        <v>3584</v>
      </c>
      <c r="F5770" s="5" t="s">
        <v>853</v>
      </c>
      <c r="G5770" s="5" t="s">
        <v>3588</v>
      </c>
      <c r="H5770" s="51">
        <v>0</v>
      </c>
      <c r="I5770" s="22">
        <v>0</v>
      </c>
      <c r="J5770" s="22">
        <v>336.08</v>
      </c>
      <c r="K5770" s="22">
        <v>354.47</v>
      </c>
      <c r="L5770" s="47">
        <v>1000</v>
      </c>
      <c r="M5770" s="22">
        <v>0</v>
      </c>
      <c r="N5770" s="22">
        <v>0</v>
      </c>
    </row>
    <row r="5771" spans="1:14" hidden="1" x14ac:dyDescent="0.25">
      <c r="A5771" s="5" t="s">
        <v>8616</v>
      </c>
      <c r="B5771" s="5" t="s">
        <v>3586</v>
      </c>
      <c r="C5771" s="5" t="s">
        <v>849</v>
      </c>
      <c r="D5771" s="5" t="s">
        <v>3583</v>
      </c>
      <c r="E5771" s="5" t="s">
        <v>3584</v>
      </c>
      <c r="F5771" s="5" t="s">
        <v>853</v>
      </c>
      <c r="G5771" s="5" t="s">
        <v>3603</v>
      </c>
      <c r="H5771" s="51">
        <v>0</v>
      </c>
      <c r="I5771" s="22">
        <v>0</v>
      </c>
      <c r="J5771" s="22">
        <v>0</v>
      </c>
      <c r="K5771" s="22">
        <v>839.25</v>
      </c>
      <c r="L5771" s="47">
        <v>1000</v>
      </c>
      <c r="M5771" s="22">
        <v>0</v>
      </c>
      <c r="N5771" s="22">
        <v>0</v>
      </c>
    </row>
    <row r="5772" spans="1:14" hidden="1" x14ac:dyDescent="0.25">
      <c r="A5772" s="5" t="s">
        <v>8617</v>
      </c>
      <c r="B5772" s="5" t="s">
        <v>3582</v>
      </c>
      <c r="C5772" s="5" t="s">
        <v>849</v>
      </c>
      <c r="D5772" s="5" t="s">
        <v>3583</v>
      </c>
      <c r="E5772" s="5" t="s">
        <v>3584</v>
      </c>
      <c r="F5772" s="5" t="s">
        <v>853</v>
      </c>
      <c r="G5772" s="5" t="s">
        <v>3603</v>
      </c>
      <c r="H5772" s="51">
        <v>0</v>
      </c>
      <c r="I5772" s="22">
        <v>0</v>
      </c>
      <c r="J5772" s="22">
        <v>0</v>
      </c>
      <c r="K5772" s="22">
        <v>399.84</v>
      </c>
      <c r="L5772" s="47">
        <v>1000</v>
      </c>
      <c r="M5772" s="22">
        <v>0</v>
      </c>
      <c r="N5772" s="22">
        <v>0</v>
      </c>
    </row>
    <row r="5773" spans="1:14" hidden="1" x14ac:dyDescent="0.25">
      <c r="A5773" s="5" t="s">
        <v>8617</v>
      </c>
      <c r="B5773" s="5" t="s">
        <v>3586</v>
      </c>
      <c r="C5773" s="5" t="s">
        <v>849</v>
      </c>
      <c r="D5773" s="5" t="s">
        <v>3583</v>
      </c>
      <c r="E5773" s="5" t="s">
        <v>3584</v>
      </c>
      <c r="F5773" s="5" t="s">
        <v>853</v>
      </c>
      <c r="G5773" s="5" t="s">
        <v>3603</v>
      </c>
      <c r="H5773" s="51">
        <v>0</v>
      </c>
      <c r="I5773" s="22">
        <v>0</v>
      </c>
      <c r="J5773" s="22">
        <v>0</v>
      </c>
      <c r="K5773" s="22">
        <v>377.86</v>
      </c>
      <c r="L5773" s="47">
        <v>1000</v>
      </c>
      <c r="M5773" s="22">
        <v>0</v>
      </c>
      <c r="N5773" s="22">
        <v>0</v>
      </c>
    </row>
    <row r="5774" spans="1:14" hidden="1" x14ac:dyDescent="0.25">
      <c r="A5774" s="5" t="s">
        <v>8618</v>
      </c>
      <c r="B5774" s="5" t="s">
        <v>3582</v>
      </c>
      <c r="C5774" s="5" t="s">
        <v>849</v>
      </c>
      <c r="D5774" s="5" t="s">
        <v>3583</v>
      </c>
      <c r="E5774" s="5" t="s">
        <v>3584</v>
      </c>
      <c r="F5774" s="5" t="s">
        <v>853</v>
      </c>
      <c r="G5774" s="5" t="s">
        <v>3603</v>
      </c>
      <c r="H5774" s="51">
        <v>0</v>
      </c>
      <c r="I5774" s="22">
        <v>0</v>
      </c>
      <c r="J5774" s="22">
        <v>5138.8999999999996</v>
      </c>
      <c r="K5774" s="22">
        <v>5069.32</v>
      </c>
      <c r="L5774" s="47">
        <v>1000</v>
      </c>
      <c r="M5774" s="22">
        <v>0</v>
      </c>
      <c r="N5774" s="22">
        <v>0</v>
      </c>
    </row>
    <row r="5775" spans="1:14" hidden="1" x14ac:dyDescent="0.25">
      <c r="A5775" s="5" t="s">
        <v>8618</v>
      </c>
      <c r="B5775" s="5" t="s">
        <v>3586</v>
      </c>
      <c r="C5775" s="5" t="s">
        <v>849</v>
      </c>
      <c r="D5775" s="5" t="s">
        <v>3583</v>
      </c>
      <c r="E5775" s="5" t="s">
        <v>3584</v>
      </c>
      <c r="F5775" s="5" t="s">
        <v>851</v>
      </c>
      <c r="G5775" s="5" t="s">
        <v>3603</v>
      </c>
      <c r="H5775" s="51">
        <v>0</v>
      </c>
      <c r="I5775" s="22">
        <v>0</v>
      </c>
      <c r="J5775" s="22">
        <v>5311.63</v>
      </c>
      <c r="K5775" s="22">
        <v>5134.26</v>
      </c>
      <c r="L5775" s="47">
        <v>1000</v>
      </c>
      <c r="M5775" s="22">
        <v>0</v>
      </c>
      <c r="N5775" s="22">
        <v>0</v>
      </c>
    </row>
    <row r="5776" spans="1:14" hidden="1" x14ac:dyDescent="0.25">
      <c r="A5776" s="5" t="s">
        <v>8619</v>
      </c>
      <c r="B5776" s="5" t="s">
        <v>3582</v>
      </c>
      <c r="C5776" s="5" t="s">
        <v>849</v>
      </c>
      <c r="D5776" s="5" t="s">
        <v>3583</v>
      </c>
      <c r="E5776" s="5" t="s">
        <v>3584</v>
      </c>
      <c r="F5776" s="5" t="s">
        <v>853</v>
      </c>
      <c r="G5776" s="5" t="s">
        <v>3603</v>
      </c>
      <c r="H5776" s="51">
        <v>0</v>
      </c>
      <c r="I5776" s="22">
        <v>0</v>
      </c>
      <c r="J5776" s="22">
        <v>3183</v>
      </c>
      <c r="K5776" s="22">
        <v>3179.33</v>
      </c>
      <c r="L5776" s="47">
        <v>1000</v>
      </c>
      <c r="M5776" s="22">
        <v>0</v>
      </c>
      <c r="N5776" s="22">
        <v>0</v>
      </c>
    </row>
    <row r="5777" spans="1:14" hidden="1" x14ac:dyDescent="0.25">
      <c r="A5777" s="5" t="s">
        <v>8619</v>
      </c>
      <c r="B5777" s="5" t="s">
        <v>3586</v>
      </c>
      <c r="C5777" s="5" t="s">
        <v>849</v>
      </c>
      <c r="D5777" s="5" t="s">
        <v>3583</v>
      </c>
      <c r="E5777" s="5" t="s">
        <v>3584</v>
      </c>
      <c r="F5777" s="5" t="s">
        <v>851</v>
      </c>
      <c r="G5777" s="5" t="s">
        <v>3603</v>
      </c>
      <c r="H5777" s="51">
        <v>0</v>
      </c>
      <c r="I5777" s="22">
        <v>0</v>
      </c>
      <c r="J5777" s="22">
        <v>3324.9</v>
      </c>
      <c r="K5777" s="22">
        <v>3060.59</v>
      </c>
      <c r="L5777" s="47">
        <v>1000</v>
      </c>
      <c r="M5777" s="22">
        <v>0</v>
      </c>
      <c r="N5777" s="22">
        <v>0</v>
      </c>
    </row>
    <row r="5778" spans="1:14" hidden="1" x14ac:dyDescent="0.25">
      <c r="A5778" s="5" t="s">
        <v>8620</v>
      </c>
      <c r="B5778" s="5" t="s">
        <v>3582</v>
      </c>
      <c r="C5778" s="5" t="s">
        <v>849</v>
      </c>
      <c r="D5778" s="5" t="s">
        <v>3583</v>
      </c>
      <c r="E5778" s="5" t="s">
        <v>3584</v>
      </c>
      <c r="F5778" s="5" t="s">
        <v>853</v>
      </c>
      <c r="G5778" s="5" t="s">
        <v>3603</v>
      </c>
      <c r="H5778" s="51">
        <v>0</v>
      </c>
      <c r="I5778" s="22">
        <v>0</v>
      </c>
      <c r="J5778" s="22">
        <v>0</v>
      </c>
      <c r="K5778" s="22">
        <v>401</v>
      </c>
      <c r="L5778" s="47">
        <v>1000</v>
      </c>
      <c r="M5778" s="22">
        <v>0</v>
      </c>
      <c r="N5778" s="22">
        <v>0</v>
      </c>
    </row>
    <row r="5779" spans="1:14" hidden="1" x14ac:dyDescent="0.25">
      <c r="A5779" s="5" t="s">
        <v>8620</v>
      </c>
      <c r="B5779" s="5" t="s">
        <v>3586</v>
      </c>
      <c r="C5779" s="5" t="s">
        <v>849</v>
      </c>
      <c r="D5779" s="5" t="s">
        <v>3583</v>
      </c>
      <c r="E5779" s="5" t="s">
        <v>3584</v>
      </c>
      <c r="F5779" s="5" t="s">
        <v>853</v>
      </c>
      <c r="G5779" s="5" t="s">
        <v>3603</v>
      </c>
      <c r="H5779" s="51">
        <v>0</v>
      </c>
      <c r="I5779" s="22">
        <v>0</v>
      </c>
      <c r="J5779" s="22">
        <v>0</v>
      </c>
      <c r="K5779" s="22">
        <v>378.79</v>
      </c>
      <c r="L5779" s="47">
        <v>1000</v>
      </c>
      <c r="M5779" s="22">
        <v>0</v>
      </c>
      <c r="N5779" s="22">
        <v>0</v>
      </c>
    </row>
    <row r="5780" spans="1:14" hidden="1" x14ac:dyDescent="0.25">
      <c r="A5780" s="5" t="s">
        <v>8621</v>
      </c>
      <c r="B5780" s="5" t="s">
        <v>3582</v>
      </c>
      <c r="C5780" s="5" t="s">
        <v>849</v>
      </c>
      <c r="D5780" s="5" t="s">
        <v>3583</v>
      </c>
      <c r="E5780" s="5" t="s">
        <v>3584</v>
      </c>
      <c r="F5780" s="5" t="s">
        <v>853</v>
      </c>
      <c r="G5780" s="5" t="s">
        <v>3603</v>
      </c>
      <c r="H5780" s="51">
        <v>0</v>
      </c>
      <c r="I5780" s="22">
        <v>0</v>
      </c>
      <c r="J5780" s="22">
        <v>0</v>
      </c>
      <c r="K5780" s="22">
        <v>424.6</v>
      </c>
      <c r="L5780" s="47">
        <v>1000</v>
      </c>
      <c r="M5780" s="22">
        <v>0</v>
      </c>
      <c r="N5780" s="22">
        <v>0</v>
      </c>
    </row>
    <row r="5781" spans="1:14" hidden="1" x14ac:dyDescent="0.25">
      <c r="A5781" s="5" t="s">
        <v>8622</v>
      </c>
      <c r="B5781" s="5" t="s">
        <v>3582</v>
      </c>
      <c r="C5781" s="5" t="s">
        <v>849</v>
      </c>
      <c r="D5781" s="5" t="s">
        <v>3583</v>
      </c>
      <c r="E5781" s="5" t="s">
        <v>3584</v>
      </c>
      <c r="F5781" s="5" t="s">
        <v>853</v>
      </c>
      <c r="G5781" s="5" t="s">
        <v>3603</v>
      </c>
      <c r="H5781" s="51">
        <v>0</v>
      </c>
      <c r="I5781" s="22">
        <v>0</v>
      </c>
      <c r="J5781" s="22">
        <v>0</v>
      </c>
      <c r="K5781" s="22">
        <v>679.09</v>
      </c>
      <c r="L5781" s="47">
        <v>1000</v>
      </c>
      <c r="M5781" s="22">
        <v>0</v>
      </c>
      <c r="N5781" s="22">
        <v>0</v>
      </c>
    </row>
    <row r="5782" spans="1:14" hidden="1" x14ac:dyDescent="0.25">
      <c r="A5782" s="5" t="s">
        <v>8622</v>
      </c>
      <c r="B5782" s="5" t="s">
        <v>3586</v>
      </c>
      <c r="C5782" s="5" t="s">
        <v>849</v>
      </c>
      <c r="D5782" s="5" t="s">
        <v>3583</v>
      </c>
      <c r="E5782" s="5" t="s">
        <v>3584</v>
      </c>
      <c r="F5782" s="5" t="s">
        <v>853</v>
      </c>
      <c r="G5782" s="5" t="s">
        <v>3603</v>
      </c>
      <c r="H5782" s="51">
        <v>0</v>
      </c>
      <c r="I5782" s="22">
        <v>0</v>
      </c>
      <c r="J5782" s="22">
        <v>0</v>
      </c>
      <c r="K5782" s="22">
        <v>660.11</v>
      </c>
      <c r="L5782" s="47">
        <v>1000</v>
      </c>
      <c r="M5782" s="22">
        <v>0</v>
      </c>
      <c r="N5782" s="22">
        <v>0</v>
      </c>
    </row>
    <row r="5783" spans="1:14" hidden="1" x14ac:dyDescent="0.25">
      <c r="A5783" s="5" t="s">
        <v>8623</v>
      </c>
      <c r="B5783" s="5" t="s">
        <v>3582</v>
      </c>
      <c r="C5783" s="5" t="s">
        <v>849</v>
      </c>
      <c r="D5783" s="5" t="s">
        <v>3583</v>
      </c>
      <c r="E5783" s="5" t="s">
        <v>3584</v>
      </c>
      <c r="F5783" s="5" t="s">
        <v>853</v>
      </c>
      <c r="G5783" s="5" t="s">
        <v>3603</v>
      </c>
      <c r="H5783" s="51">
        <v>0</v>
      </c>
      <c r="I5783" s="22">
        <v>0</v>
      </c>
      <c r="J5783" s="22">
        <v>0</v>
      </c>
      <c r="K5783" s="22">
        <v>495.8</v>
      </c>
      <c r="L5783" s="47">
        <v>1000</v>
      </c>
      <c r="M5783" s="22">
        <v>0</v>
      </c>
      <c r="N5783" s="22">
        <v>0</v>
      </c>
    </row>
    <row r="5784" spans="1:14" hidden="1" x14ac:dyDescent="0.25">
      <c r="A5784" s="5" t="s">
        <v>8623</v>
      </c>
      <c r="B5784" s="5" t="s">
        <v>3586</v>
      </c>
      <c r="C5784" s="5" t="s">
        <v>849</v>
      </c>
      <c r="D5784" s="5" t="s">
        <v>3583</v>
      </c>
      <c r="E5784" s="5" t="s">
        <v>3584</v>
      </c>
      <c r="F5784" s="5" t="s">
        <v>853</v>
      </c>
      <c r="G5784" s="5" t="s">
        <v>3603</v>
      </c>
      <c r="H5784" s="51">
        <v>0</v>
      </c>
      <c r="I5784" s="22">
        <v>0</v>
      </c>
      <c r="J5784" s="22">
        <v>0</v>
      </c>
      <c r="K5784" s="22">
        <v>459.53</v>
      </c>
      <c r="L5784" s="47">
        <v>1000</v>
      </c>
      <c r="M5784" s="22">
        <v>0</v>
      </c>
      <c r="N5784" s="22">
        <v>0</v>
      </c>
    </row>
    <row r="5785" spans="1:14" hidden="1" x14ac:dyDescent="0.25">
      <c r="A5785" s="5" t="s">
        <v>8624</v>
      </c>
      <c r="B5785" s="5" t="s">
        <v>3586</v>
      </c>
      <c r="C5785" s="5" t="s">
        <v>849</v>
      </c>
      <c r="D5785" s="5" t="s">
        <v>3583</v>
      </c>
      <c r="E5785" s="5" t="s">
        <v>3584</v>
      </c>
      <c r="F5785" s="5" t="s">
        <v>853</v>
      </c>
      <c r="G5785" s="5" t="s">
        <v>3603</v>
      </c>
      <c r="H5785" s="51">
        <v>0</v>
      </c>
      <c r="I5785" s="22">
        <v>0</v>
      </c>
      <c r="J5785" s="22">
        <v>0</v>
      </c>
      <c r="K5785" s="22">
        <v>1293.55</v>
      </c>
      <c r="L5785" s="47">
        <v>1000</v>
      </c>
      <c r="M5785" s="22">
        <v>0</v>
      </c>
      <c r="N5785" s="22">
        <v>0</v>
      </c>
    </row>
    <row r="5786" spans="1:14" hidden="1" x14ac:dyDescent="0.25">
      <c r="A5786" s="5" t="s">
        <v>8625</v>
      </c>
      <c r="B5786" s="5" t="s">
        <v>3582</v>
      </c>
      <c r="C5786" s="5" t="s">
        <v>849</v>
      </c>
      <c r="D5786" s="5" t="s">
        <v>3583</v>
      </c>
      <c r="E5786" s="5" t="s">
        <v>3584</v>
      </c>
      <c r="F5786" s="5" t="s">
        <v>853</v>
      </c>
      <c r="G5786" s="5" t="s">
        <v>3603</v>
      </c>
      <c r="H5786" s="51">
        <v>0</v>
      </c>
      <c r="I5786" s="22">
        <v>0</v>
      </c>
      <c r="J5786" s="22">
        <v>0</v>
      </c>
      <c r="K5786" s="22">
        <v>711.3</v>
      </c>
      <c r="L5786" s="47">
        <v>1000</v>
      </c>
      <c r="M5786" s="22">
        <v>0</v>
      </c>
      <c r="N5786" s="22">
        <v>0</v>
      </c>
    </row>
    <row r="5787" spans="1:14" hidden="1" x14ac:dyDescent="0.25">
      <c r="A5787" s="5" t="s">
        <v>8626</v>
      </c>
      <c r="B5787" s="5" t="s">
        <v>3582</v>
      </c>
      <c r="C5787" s="5" t="s">
        <v>849</v>
      </c>
      <c r="D5787" s="5" t="s">
        <v>3583</v>
      </c>
      <c r="E5787" s="5" t="s">
        <v>3584</v>
      </c>
      <c r="F5787" s="5" t="s">
        <v>853</v>
      </c>
      <c r="G5787" s="5" t="s">
        <v>3603</v>
      </c>
      <c r="H5787" s="51">
        <v>0</v>
      </c>
      <c r="I5787" s="22">
        <v>0</v>
      </c>
      <c r="J5787" s="22">
        <v>0</v>
      </c>
      <c r="K5787" s="22">
        <v>649.27</v>
      </c>
      <c r="L5787" s="47">
        <v>1000</v>
      </c>
      <c r="M5787" s="22">
        <v>0</v>
      </c>
      <c r="N5787" s="22">
        <v>0</v>
      </c>
    </row>
    <row r="5788" spans="1:14" hidden="1" x14ac:dyDescent="0.25">
      <c r="A5788" s="5" t="s">
        <v>8626</v>
      </c>
      <c r="B5788" s="5" t="s">
        <v>3586</v>
      </c>
      <c r="C5788" s="5" t="s">
        <v>849</v>
      </c>
      <c r="D5788" s="5" t="s">
        <v>3583</v>
      </c>
      <c r="E5788" s="5" t="s">
        <v>3584</v>
      </c>
      <c r="F5788" s="5" t="s">
        <v>853</v>
      </c>
      <c r="G5788" s="5" t="s">
        <v>3603</v>
      </c>
      <c r="H5788" s="51">
        <v>0</v>
      </c>
      <c r="I5788" s="22">
        <v>0</v>
      </c>
      <c r="J5788" s="22">
        <v>0</v>
      </c>
      <c r="K5788" s="22">
        <v>629.88</v>
      </c>
      <c r="L5788" s="47">
        <v>1000</v>
      </c>
      <c r="M5788" s="22">
        <v>0</v>
      </c>
      <c r="N5788" s="22">
        <v>0</v>
      </c>
    </row>
    <row r="5789" spans="1:14" hidden="1" x14ac:dyDescent="0.25">
      <c r="A5789" s="5" t="s">
        <v>8627</v>
      </c>
      <c r="B5789" s="5" t="s">
        <v>3582</v>
      </c>
      <c r="C5789" s="5" t="s">
        <v>849</v>
      </c>
      <c r="D5789" s="5" t="s">
        <v>3583</v>
      </c>
      <c r="E5789" s="5" t="s">
        <v>3584</v>
      </c>
      <c r="F5789" s="5" t="s">
        <v>853</v>
      </c>
      <c r="G5789" s="5" t="s">
        <v>3588</v>
      </c>
      <c r="H5789" s="51">
        <v>0</v>
      </c>
      <c r="I5789" s="22">
        <v>0</v>
      </c>
      <c r="J5789" s="22">
        <v>0</v>
      </c>
      <c r="K5789" s="22">
        <v>121.83</v>
      </c>
      <c r="L5789" s="47">
        <v>1000</v>
      </c>
      <c r="M5789" s="22">
        <v>0</v>
      </c>
      <c r="N5789" s="22">
        <v>0</v>
      </c>
    </row>
    <row r="5790" spans="1:14" hidden="1" x14ac:dyDescent="0.25">
      <c r="A5790" s="5" t="s">
        <v>8628</v>
      </c>
      <c r="B5790" s="5" t="s">
        <v>3592</v>
      </c>
      <c r="C5790" s="5" t="s">
        <v>849</v>
      </c>
      <c r="D5790" s="5" t="s">
        <v>3583</v>
      </c>
      <c r="E5790" s="5" t="s">
        <v>3584</v>
      </c>
      <c r="F5790" s="5" t="s">
        <v>851</v>
      </c>
      <c r="G5790" s="5" t="s">
        <v>3585</v>
      </c>
      <c r="H5790" s="51">
        <v>3450</v>
      </c>
      <c r="I5790" s="22">
        <v>7255.6</v>
      </c>
      <c r="J5790" s="22">
        <v>2103.0700000000002</v>
      </c>
      <c r="K5790" s="22">
        <v>2510.44</v>
      </c>
      <c r="L5790" s="47">
        <v>1000</v>
      </c>
      <c r="M5790" s="22">
        <v>7255.6</v>
      </c>
      <c r="N5790" s="22">
        <v>0</v>
      </c>
    </row>
    <row r="5791" spans="1:14" hidden="1" x14ac:dyDescent="0.25">
      <c r="A5791" s="5" t="s">
        <v>8629</v>
      </c>
      <c r="B5791" s="5" t="s">
        <v>3586</v>
      </c>
      <c r="C5791" s="5" t="s">
        <v>849</v>
      </c>
      <c r="D5791" s="5" t="s">
        <v>3583</v>
      </c>
      <c r="E5791" s="5" t="s">
        <v>3584</v>
      </c>
      <c r="F5791" s="5" t="s">
        <v>853</v>
      </c>
      <c r="G5791" s="5" t="s">
        <v>3588</v>
      </c>
      <c r="H5791" s="51">
        <v>0</v>
      </c>
      <c r="I5791" s="22">
        <v>0</v>
      </c>
      <c r="J5791" s="22">
        <v>224.28</v>
      </c>
      <c r="K5791" s="22">
        <v>230.19</v>
      </c>
      <c r="L5791" s="47">
        <v>1000</v>
      </c>
      <c r="M5791" s="22">
        <v>0</v>
      </c>
      <c r="N5791" s="22">
        <v>0</v>
      </c>
    </row>
    <row r="5792" spans="1:14" hidden="1" x14ac:dyDescent="0.25">
      <c r="A5792" s="5" t="s">
        <v>8630</v>
      </c>
      <c r="B5792" s="5" t="s">
        <v>3586</v>
      </c>
      <c r="C5792" s="5" t="s">
        <v>849</v>
      </c>
      <c r="D5792" s="5" t="s">
        <v>3583</v>
      </c>
      <c r="E5792" s="5" t="s">
        <v>3584</v>
      </c>
      <c r="F5792" s="5" t="s">
        <v>853</v>
      </c>
      <c r="G5792" s="5" t="s">
        <v>3588</v>
      </c>
      <c r="H5792" s="51">
        <v>0</v>
      </c>
      <c r="I5792" s="22">
        <v>0</v>
      </c>
      <c r="J5792" s="22">
        <v>227.92</v>
      </c>
      <c r="K5792" s="22">
        <v>233.39</v>
      </c>
      <c r="L5792" s="47">
        <v>1000</v>
      </c>
      <c r="M5792" s="22">
        <v>0</v>
      </c>
      <c r="N5792" s="22">
        <v>0</v>
      </c>
    </row>
    <row r="5793" spans="1:14" hidden="1" x14ac:dyDescent="0.25">
      <c r="A5793" s="5" t="s">
        <v>8631</v>
      </c>
      <c r="B5793" s="5" t="s">
        <v>3586</v>
      </c>
      <c r="C5793" s="5" t="s">
        <v>849</v>
      </c>
      <c r="D5793" s="5" t="s">
        <v>3583</v>
      </c>
      <c r="E5793" s="5" t="s">
        <v>3584</v>
      </c>
      <c r="F5793" s="5" t="s">
        <v>853</v>
      </c>
      <c r="G5793" s="5" t="s">
        <v>3588</v>
      </c>
      <c r="H5793" s="51">
        <v>0</v>
      </c>
      <c r="I5793" s="22">
        <v>0</v>
      </c>
      <c r="J5793" s="22">
        <v>252.97</v>
      </c>
      <c r="K5793" s="22">
        <v>274.82</v>
      </c>
      <c r="L5793" s="47">
        <v>1000</v>
      </c>
      <c r="M5793" s="22">
        <v>0</v>
      </c>
      <c r="N5793" s="22">
        <v>0</v>
      </c>
    </row>
    <row r="5794" spans="1:14" hidden="1" x14ac:dyDescent="0.25">
      <c r="A5794" s="5" t="s">
        <v>8632</v>
      </c>
      <c r="B5794" s="5" t="s">
        <v>3586</v>
      </c>
      <c r="C5794" s="5" t="s">
        <v>849</v>
      </c>
      <c r="D5794" s="5" t="s">
        <v>3583</v>
      </c>
      <c r="E5794" s="5" t="s">
        <v>3584</v>
      </c>
      <c r="F5794" s="5" t="s">
        <v>853</v>
      </c>
      <c r="G5794" s="5" t="s">
        <v>3588</v>
      </c>
      <c r="H5794" s="51">
        <v>0</v>
      </c>
      <c r="I5794" s="22">
        <v>0</v>
      </c>
      <c r="J5794" s="22">
        <v>103.22</v>
      </c>
      <c r="K5794" s="22">
        <v>108.87</v>
      </c>
      <c r="L5794" s="47">
        <v>1000</v>
      </c>
      <c r="M5794" s="22">
        <v>0</v>
      </c>
      <c r="N5794" s="22">
        <v>0</v>
      </c>
    </row>
    <row r="5795" spans="1:14" hidden="1" x14ac:dyDescent="0.25">
      <c r="A5795" s="5" t="s">
        <v>8633</v>
      </c>
      <c r="B5795" s="5" t="s">
        <v>3586</v>
      </c>
      <c r="C5795" s="5" t="s">
        <v>849</v>
      </c>
      <c r="D5795" s="5" t="s">
        <v>3583</v>
      </c>
      <c r="E5795" s="5" t="s">
        <v>3584</v>
      </c>
      <c r="F5795" s="5" t="s">
        <v>853</v>
      </c>
      <c r="G5795" s="5" t="s">
        <v>3603</v>
      </c>
      <c r="H5795" s="51">
        <v>0</v>
      </c>
      <c r="I5795" s="22">
        <v>0</v>
      </c>
      <c r="J5795" s="22">
        <v>0</v>
      </c>
      <c r="K5795" s="22">
        <v>1036.8699999999999</v>
      </c>
      <c r="L5795" s="47">
        <v>1000</v>
      </c>
      <c r="M5795" s="22">
        <v>0</v>
      </c>
      <c r="N5795" s="22">
        <v>0</v>
      </c>
    </row>
    <row r="5796" spans="1:14" hidden="1" x14ac:dyDescent="0.25">
      <c r="A5796" s="5" t="s">
        <v>8634</v>
      </c>
      <c r="B5796" s="5" t="s">
        <v>3586</v>
      </c>
      <c r="C5796" s="5" t="s">
        <v>849</v>
      </c>
      <c r="D5796" s="5" t="s">
        <v>3583</v>
      </c>
      <c r="E5796" s="5" t="s">
        <v>3584</v>
      </c>
      <c r="F5796" s="5" t="s">
        <v>853</v>
      </c>
      <c r="G5796" s="5" t="s">
        <v>3603</v>
      </c>
      <c r="H5796" s="51">
        <v>0</v>
      </c>
      <c r="I5796" s="22">
        <v>0</v>
      </c>
      <c r="J5796" s="22">
        <v>0</v>
      </c>
      <c r="K5796" s="22">
        <v>316.91000000000003</v>
      </c>
      <c r="L5796" s="47">
        <v>1000</v>
      </c>
      <c r="M5796" s="22">
        <v>0</v>
      </c>
      <c r="N5796" s="22">
        <v>0</v>
      </c>
    </row>
    <row r="5797" spans="1:14" hidden="1" x14ac:dyDescent="0.25">
      <c r="A5797" s="5" t="s">
        <v>8635</v>
      </c>
      <c r="B5797" s="5" t="s">
        <v>3586</v>
      </c>
      <c r="C5797" s="5" t="s">
        <v>849</v>
      </c>
      <c r="D5797" s="5" t="s">
        <v>3583</v>
      </c>
      <c r="E5797" s="5" t="s">
        <v>3584</v>
      </c>
      <c r="F5797" s="5" t="s">
        <v>853</v>
      </c>
      <c r="G5797" s="5" t="s">
        <v>3603</v>
      </c>
      <c r="H5797" s="51">
        <v>0</v>
      </c>
      <c r="I5797" s="22">
        <v>0</v>
      </c>
      <c r="J5797" s="22">
        <v>0</v>
      </c>
      <c r="K5797" s="22">
        <v>1161.0999999999999</v>
      </c>
      <c r="L5797" s="47">
        <v>1000</v>
      </c>
      <c r="M5797" s="22">
        <v>0</v>
      </c>
      <c r="N5797" s="22">
        <v>0</v>
      </c>
    </row>
    <row r="5798" spans="1:14" hidden="1" x14ac:dyDescent="0.25">
      <c r="A5798" s="5" t="s">
        <v>8636</v>
      </c>
      <c r="B5798" s="5" t="s">
        <v>3586</v>
      </c>
      <c r="C5798" s="5" t="s">
        <v>849</v>
      </c>
      <c r="D5798" s="5" t="s">
        <v>3583</v>
      </c>
      <c r="E5798" s="5" t="s">
        <v>3584</v>
      </c>
      <c r="F5798" s="5" t="s">
        <v>853</v>
      </c>
      <c r="G5798" s="5" t="s">
        <v>3603</v>
      </c>
      <c r="H5798" s="51">
        <v>0</v>
      </c>
      <c r="I5798" s="22">
        <v>0</v>
      </c>
      <c r="J5798" s="22">
        <v>0</v>
      </c>
      <c r="K5798" s="22">
        <v>583.45000000000005</v>
      </c>
      <c r="L5798" s="47">
        <v>1000</v>
      </c>
      <c r="M5798" s="22">
        <v>0</v>
      </c>
      <c r="N5798" s="22">
        <v>0</v>
      </c>
    </row>
    <row r="5799" spans="1:14" hidden="1" x14ac:dyDescent="0.25">
      <c r="A5799" s="5" t="s">
        <v>8637</v>
      </c>
      <c r="B5799" s="5" t="s">
        <v>3586</v>
      </c>
      <c r="C5799" s="5" t="s">
        <v>849</v>
      </c>
      <c r="D5799" s="5" t="s">
        <v>3583</v>
      </c>
      <c r="E5799" s="5" t="s">
        <v>3584</v>
      </c>
      <c r="F5799" s="5" t="s">
        <v>853</v>
      </c>
      <c r="G5799" s="5" t="s">
        <v>3603</v>
      </c>
      <c r="H5799" s="51">
        <v>0</v>
      </c>
      <c r="I5799" s="22">
        <v>0</v>
      </c>
      <c r="J5799" s="22">
        <v>0</v>
      </c>
      <c r="K5799" s="22">
        <v>679.21</v>
      </c>
      <c r="L5799" s="47">
        <v>1000</v>
      </c>
      <c r="M5799" s="22">
        <v>0</v>
      </c>
      <c r="N5799" s="22">
        <v>0</v>
      </c>
    </row>
    <row r="5800" spans="1:14" hidden="1" x14ac:dyDescent="0.25">
      <c r="A5800" s="5" t="s">
        <v>8638</v>
      </c>
      <c r="B5800" s="5" t="s">
        <v>3586</v>
      </c>
      <c r="C5800" s="5" t="s">
        <v>849</v>
      </c>
      <c r="D5800" s="5" t="s">
        <v>3583</v>
      </c>
      <c r="E5800" s="5" t="s">
        <v>3584</v>
      </c>
      <c r="F5800" s="5" t="s">
        <v>853</v>
      </c>
      <c r="G5800" s="5" t="s">
        <v>3588</v>
      </c>
      <c r="H5800" s="51">
        <v>0</v>
      </c>
      <c r="I5800" s="22">
        <v>0</v>
      </c>
      <c r="J5800" s="22">
        <v>266.91000000000003</v>
      </c>
      <c r="K5800" s="22">
        <v>281.52</v>
      </c>
      <c r="L5800" s="47">
        <v>1000</v>
      </c>
      <c r="M5800" s="22">
        <v>0</v>
      </c>
      <c r="N5800" s="22">
        <v>0</v>
      </c>
    </row>
    <row r="5801" spans="1:14" hidden="1" x14ac:dyDescent="0.25">
      <c r="A5801" s="5" t="s">
        <v>8639</v>
      </c>
      <c r="B5801" s="5" t="s">
        <v>3582</v>
      </c>
      <c r="C5801" s="5" t="s">
        <v>849</v>
      </c>
      <c r="D5801" s="5" t="s">
        <v>3583</v>
      </c>
      <c r="E5801" s="5" t="s">
        <v>3584</v>
      </c>
      <c r="F5801" s="5" t="s">
        <v>851</v>
      </c>
      <c r="G5801" s="5" t="s">
        <v>3588</v>
      </c>
      <c r="H5801" s="51">
        <v>3250452</v>
      </c>
      <c r="I5801" s="22">
        <v>56485.36</v>
      </c>
      <c r="J5801" s="22">
        <v>17.38</v>
      </c>
      <c r="K5801" s="22">
        <v>17.07</v>
      </c>
      <c r="L5801" s="47">
        <v>1000</v>
      </c>
      <c r="M5801" s="22">
        <v>56485.36</v>
      </c>
      <c r="N5801" s="22">
        <v>0</v>
      </c>
    </row>
    <row r="5802" spans="1:14" hidden="1" x14ac:dyDescent="0.25">
      <c r="A5802" s="5" t="s">
        <v>8639</v>
      </c>
      <c r="B5802" s="5" t="s">
        <v>3586</v>
      </c>
      <c r="C5802" s="5" t="s">
        <v>849</v>
      </c>
      <c r="D5802" s="5" t="s">
        <v>3583</v>
      </c>
      <c r="E5802" s="5" t="s">
        <v>3584</v>
      </c>
      <c r="F5802" s="5" t="s">
        <v>851</v>
      </c>
      <c r="G5802" s="5" t="s">
        <v>3588</v>
      </c>
      <c r="H5802" s="51">
        <v>1917528</v>
      </c>
      <c r="I5802" s="22">
        <v>32457.57</v>
      </c>
      <c r="J5802" s="22">
        <v>16.93</v>
      </c>
      <c r="K5802" s="22">
        <v>17.059999999999999</v>
      </c>
      <c r="L5802" s="47">
        <v>1000</v>
      </c>
      <c r="M5802" s="22">
        <v>32457.57</v>
      </c>
      <c r="N5802" s="22">
        <v>0</v>
      </c>
    </row>
    <row r="5803" spans="1:14" hidden="1" x14ac:dyDescent="0.25">
      <c r="A5803" s="5" t="s">
        <v>8640</v>
      </c>
      <c r="B5803" s="5" t="s">
        <v>3582</v>
      </c>
      <c r="C5803" s="5" t="s">
        <v>849</v>
      </c>
      <c r="D5803" s="5" t="s">
        <v>3583</v>
      </c>
      <c r="E5803" s="5" t="s">
        <v>3584</v>
      </c>
      <c r="F5803" s="5" t="s">
        <v>853</v>
      </c>
      <c r="G5803" s="5" t="s">
        <v>3588</v>
      </c>
      <c r="H5803" s="51">
        <v>0</v>
      </c>
      <c r="I5803" s="22">
        <v>0</v>
      </c>
      <c r="J5803" s="22">
        <v>0</v>
      </c>
      <c r="K5803" s="22">
        <v>17.850000000000001</v>
      </c>
      <c r="L5803" s="47">
        <v>1000</v>
      </c>
      <c r="M5803" s="22">
        <v>0</v>
      </c>
      <c r="N5803" s="22">
        <v>0</v>
      </c>
    </row>
    <row r="5804" spans="1:14" hidden="1" x14ac:dyDescent="0.25">
      <c r="A5804" s="5" t="s">
        <v>8640</v>
      </c>
      <c r="B5804" s="5" t="s">
        <v>3586</v>
      </c>
      <c r="C5804" s="5" t="s">
        <v>849</v>
      </c>
      <c r="D5804" s="5" t="s">
        <v>3583</v>
      </c>
      <c r="E5804" s="5" t="s">
        <v>3584</v>
      </c>
      <c r="F5804" s="5" t="s">
        <v>851</v>
      </c>
      <c r="G5804" s="5" t="s">
        <v>3588</v>
      </c>
      <c r="H5804" s="51">
        <v>1418010</v>
      </c>
      <c r="I5804" s="22">
        <v>25620.35</v>
      </c>
      <c r="J5804" s="22">
        <v>18.07</v>
      </c>
      <c r="K5804" s="22">
        <v>16.96</v>
      </c>
      <c r="L5804" s="47">
        <v>1000</v>
      </c>
      <c r="M5804" s="22">
        <v>25620.35</v>
      </c>
      <c r="N5804" s="22">
        <v>0</v>
      </c>
    </row>
    <row r="5805" spans="1:14" hidden="1" x14ac:dyDescent="0.25">
      <c r="A5805" s="5" t="s">
        <v>8641</v>
      </c>
      <c r="B5805" s="5" t="s">
        <v>3582</v>
      </c>
      <c r="C5805" s="5" t="s">
        <v>849</v>
      </c>
      <c r="D5805" s="5" t="s">
        <v>3583</v>
      </c>
      <c r="E5805" s="5" t="s">
        <v>3584</v>
      </c>
      <c r="F5805" s="5" t="s">
        <v>851</v>
      </c>
      <c r="G5805" s="5" t="s">
        <v>3588</v>
      </c>
      <c r="H5805" s="51">
        <v>415749</v>
      </c>
      <c r="I5805" s="22">
        <v>7068.92</v>
      </c>
      <c r="J5805" s="22">
        <v>17</v>
      </c>
      <c r="K5805" s="22">
        <v>16.86</v>
      </c>
      <c r="L5805" s="47">
        <v>1000</v>
      </c>
      <c r="M5805" s="22">
        <v>7068.92</v>
      </c>
      <c r="N5805" s="22">
        <v>0</v>
      </c>
    </row>
    <row r="5806" spans="1:14" hidden="1" x14ac:dyDescent="0.25">
      <c r="A5806" s="5" t="s">
        <v>8641</v>
      </c>
      <c r="B5806" s="5" t="s">
        <v>3586</v>
      </c>
      <c r="C5806" s="5" t="s">
        <v>849</v>
      </c>
      <c r="D5806" s="5" t="s">
        <v>3583</v>
      </c>
      <c r="E5806" s="5" t="s">
        <v>3584</v>
      </c>
      <c r="F5806" s="5" t="s">
        <v>853</v>
      </c>
      <c r="G5806" s="5" t="s">
        <v>3588</v>
      </c>
      <c r="H5806" s="51">
        <v>0</v>
      </c>
      <c r="I5806" s="22">
        <v>0</v>
      </c>
      <c r="J5806" s="22">
        <v>13.23</v>
      </c>
      <c r="K5806" s="22">
        <v>16.86</v>
      </c>
      <c r="L5806" s="47">
        <v>1000</v>
      </c>
      <c r="M5806" s="22">
        <v>0</v>
      </c>
      <c r="N5806" s="22">
        <v>0</v>
      </c>
    </row>
    <row r="5807" spans="1:14" hidden="1" x14ac:dyDescent="0.25">
      <c r="A5807" s="5" t="s">
        <v>8642</v>
      </c>
      <c r="B5807" s="5" t="s">
        <v>3582</v>
      </c>
      <c r="C5807" s="5" t="s">
        <v>849</v>
      </c>
      <c r="D5807" s="5" t="s">
        <v>3583</v>
      </c>
      <c r="E5807" s="5" t="s">
        <v>3584</v>
      </c>
      <c r="F5807" s="5" t="s">
        <v>851</v>
      </c>
      <c r="G5807" s="5" t="s">
        <v>3588</v>
      </c>
      <c r="H5807" s="51">
        <v>11697436.628</v>
      </c>
      <c r="I5807" s="22">
        <v>200445.84</v>
      </c>
      <c r="J5807" s="22">
        <v>17.14</v>
      </c>
      <c r="K5807" s="22">
        <v>16.7</v>
      </c>
      <c r="L5807" s="47">
        <v>1000</v>
      </c>
      <c r="M5807" s="22">
        <v>200445.84</v>
      </c>
      <c r="N5807" s="22">
        <v>0</v>
      </c>
    </row>
    <row r="5808" spans="1:14" hidden="1" x14ac:dyDescent="0.25">
      <c r="A5808" s="5" t="s">
        <v>8642</v>
      </c>
      <c r="B5808" s="5" t="s">
        <v>3586</v>
      </c>
      <c r="C5808" s="5" t="s">
        <v>849</v>
      </c>
      <c r="D5808" s="5" t="s">
        <v>3583</v>
      </c>
      <c r="E5808" s="5" t="s">
        <v>3584</v>
      </c>
      <c r="F5808" s="5" t="s">
        <v>851</v>
      </c>
      <c r="G5808" s="5" t="s">
        <v>3588</v>
      </c>
      <c r="H5808" s="51">
        <v>4707046</v>
      </c>
      <c r="I5808" s="22">
        <v>87510.98</v>
      </c>
      <c r="J5808" s="22">
        <v>18.59</v>
      </c>
      <c r="K5808" s="22">
        <v>17.04</v>
      </c>
      <c r="L5808" s="47">
        <v>1000</v>
      </c>
      <c r="M5808" s="22">
        <v>87510.98</v>
      </c>
      <c r="N5808" s="22">
        <v>0</v>
      </c>
    </row>
    <row r="5809" spans="1:14" hidden="1" x14ac:dyDescent="0.25">
      <c r="A5809" s="5" t="s">
        <v>8643</v>
      </c>
      <c r="B5809" s="5" t="s">
        <v>3582</v>
      </c>
      <c r="C5809" s="5" t="s">
        <v>849</v>
      </c>
      <c r="D5809" s="5" t="s">
        <v>3583</v>
      </c>
      <c r="E5809" s="5" t="s">
        <v>3584</v>
      </c>
      <c r="F5809" s="5" t="s">
        <v>851</v>
      </c>
      <c r="G5809" s="5" t="s">
        <v>3588</v>
      </c>
      <c r="H5809" s="51">
        <v>935538</v>
      </c>
      <c r="I5809" s="22">
        <v>16023.19</v>
      </c>
      <c r="J5809" s="22">
        <v>17.13</v>
      </c>
      <c r="K5809" s="22">
        <v>18.34</v>
      </c>
      <c r="L5809" s="47">
        <v>1000</v>
      </c>
      <c r="M5809" s="22">
        <v>16023.19</v>
      </c>
      <c r="N5809" s="22">
        <v>0</v>
      </c>
    </row>
    <row r="5810" spans="1:14" hidden="1" x14ac:dyDescent="0.25">
      <c r="A5810" s="5" t="s">
        <v>8644</v>
      </c>
      <c r="B5810" s="5" t="s">
        <v>3582</v>
      </c>
      <c r="C5810" s="5" t="s">
        <v>849</v>
      </c>
      <c r="D5810" s="5" t="s">
        <v>3583</v>
      </c>
      <c r="E5810" s="5" t="s">
        <v>3584</v>
      </c>
      <c r="F5810" s="5" t="s">
        <v>851</v>
      </c>
      <c r="G5810" s="5" t="s">
        <v>3588</v>
      </c>
      <c r="H5810" s="51">
        <v>2315772</v>
      </c>
      <c r="I5810" s="22">
        <v>40218.160000000003</v>
      </c>
      <c r="J5810" s="22">
        <v>17.37</v>
      </c>
      <c r="K5810" s="22">
        <v>16.77</v>
      </c>
      <c r="L5810" s="47">
        <v>1000</v>
      </c>
      <c r="M5810" s="22">
        <v>40218.160000000003</v>
      </c>
      <c r="N5810" s="22">
        <v>0</v>
      </c>
    </row>
    <row r="5811" spans="1:14" hidden="1" x14ac:dyDescent="0.25">
      <c r="A5811" s="5" t="s">
        <v>8644</v>
      </c>
      <c r="B5811" s="5" t="s">
        <v>3586</v>
      </c>
      <c r="C5811" s="5" t="s">
        <v>849</v>
      </c>
      <c r="D5811" s="5" t="s">
        <v>3583</v>
      </c>
      <c r="E5811" s="5" t="s">
        <v>3584</v>
      </c>
      <c r="F5811" s="5" t="s">
        <v>853</v>
      </c>
      <c r="G5811" s="5" t="s">
        <v>3588</v>
      </c>
      <c r="H5811" s="51">
        <v>0</v>
      </c>
      <c r="I5811" s="22">
        <v>0</v>
      </c>
      <c r="J5811" s="22">
        <v>17.41</v>
      </c>
      <c r="K5811" s="22">
        <v>17.829999999999998</v>
      </c>
      <c r="L5811" s="47">
        <v>1000</v>
      </c>
      <c r="M5811" s="22">
        <v>0</v>
      </c>
      <c r="N5811" s="22">
        <v>0</v>
      </c>
    </row>
    <row r="5812" spans="1:14" hidden="1" x14ac:dyDescent="0.25">
      <c r="A5812" s="5" t="s">
        <v>8645</v>
      </c>
      <c r="B5812" s="5" t="s">
        <v>3582</v>
      </c>
      <c r="C5812" s="5" t="s">
        <v>849</v>
      </c>
      <c r="D5812" s="5" t="s">
        <v>3583</v>
      </c>
      <c r="E5812" s="5" t="s">
        <v>3584</v>
      </c>
      <c r="F5812" s="5" t="s">
        <v>851</v>
      </c>
      <c r="G5812" s="5" t="s">
        <v>3588</v>
      </c>
      <c r="H5812" s="51">
        <v>1663129</v>
      </c>
      <c r="I5812" s="22">
        <v>26595.4</v>
      </c>
      <c r="J5812" s="22">
        <v>15.99</v>
      </c>
      <c r="K5812" s="22">
        <v>16.920000000000002</v>
      </c>
      <c r="L5812" s="47">
        <v>1000</v>
      </c>
      <c r="M5812" s="22">
        <v>26595.4</v>
      </c>
      <c r="N5812" s="22">
        <v>0</v>
      </c>
    </row>
    <row r="5813" spans="1:14" hidden="1" x14ac:dyDescent="0.25">
      <c r="A5813" s="5" t="s">
        <v>8646</v>
      </c>
      <c r="B5813" s="5" t="s">
        <v>3582</v>
      </c>
      <c r="C5813" s="5" t="s">
        <v>849</v>
      </c>
      <c r="D5813" s="5" t="s">
        <v>3583</v>
      </c>
      <c r="E5813" s="5" t="s">
        <v>3584</v>
      </c>
      <c r="F5813" s="5" t="s">
        <v>851</v>
      </c>
      <c r="G5813" s="5" t="s">
        <v>3588</v>
      </c>
      <c r="H5813" s="51">
        <v>3610200</v>
      </c>
      <c r="I5813" s="22">
        <v>64462.3</v>
      </c>
      <c r="J5813" s="22">
        <v>17.86</v>
      </c>
      <c r="K5813" s="22">
        <v>18.68</v>
      </c>
      <c r="L5813" s="47">
        <v>1000</v>
      </c>
      <c r="M5813" s="22">
        <v>64462.3</v>
      </c>
      <c r="N5813" s="22">
        <v>0</v>
      </c>
    </row>
    <row r="5814" spans="1:14" hidden="1" x14ac:dyDescent="0.25">
      <c r="A5814" s="5" t="s">
        <v>8647</v>
      </c>
      <c r="B5814" s="5" t="s">
        <v>3582</v>
      </c>
      <c r="C5814" s="5" t="s">
        <v>849</v>
      </c>
      <c r="D5814" s="5" t="s">
        <v>3583</v>
      </c>
      <c r="E5814" s="5" t="s">
        <v>3584</v>
      </c>
      <c r="F5814" s="5" t="s">
        <v>851</v>
      </c>
      <c r="G5814" s="5" t="s">
        <v>3588</v>
      </c>
      <c r="H5814" s="51">
        <v>1331104</v>
      </c>
      <c r="I5814" s="22">
        <v>26736.94</v>
      </c>
      <c r="J5814" s="22">
        <v>20.09</v>
      </c>
      <c r="K5814" s="22">
        <v>16.61</v>
      </c>
      <c r="L5814" s="47">
        <v>1000</v>
      </c>
      <c r="M5814" s="22">
        <v>26736.94</v>
      </c>
      <c r="N5814" s="22">
        <v>0</v>
      </c>
    </row>
    <row r="5815" spans="1:14" hidden="1" x14ac:dyDescent="0.25">
      <c r="A5815" s="5" t="s">
        <v>8648</v>
      </c>
      <c r="B5815" s="5" t="s">
        <v>3582</v>
      </c>
      <c r="C5815" s="5" t="s">
        <v>849</v>
      </c>
      <c r="D5815" s="5" t="s">
        <v>3583</v>
      </c>
      <c r="E5815" s="5" t="s">
        <v>3584</v>
      </c>
      <c r="F5815" s="5" t="s">
        <v>851</v>
      </c>
      <c r="G5815" s="5" t="s">
        <v>3588</v>
      </c>
      <c r="H5815" s="51">
        <v>3742900</v>
      </c>
      <c r="I5815" s="22">
        <v>63937.25</v>
      </c>
      <c r="J5815" s="22">
        <v>17.079999999999998</v>
      </c>
      <c r="K5815" s="22">
        <v>18.32</v>
      </c>
      <c r="L5815" s="47">
        <v>1000</v>
      </c>
      <c r="M5815" s="22">
        <v>63937.25</v>
      </c>
      <c r="N5815" s="22">
        <v>0</v>
      </c>
    </row>
    <row r="5816" spans="1:14" hidden="1" x14ac:dyDescent="0.25">
      <c r="A5816" s="5" t="s">
        <v>8649</v>
      </c>
      <c r="B5816" s="5" t="s">
        <v>3582</v>
      </c>
      <c r="C5816" s="5" t="s">
        <v>849</v>
      </c>
      <c r="D5816" s="5" t="s">
        <v>3583</v>
      </c>
      <c r="E5816" s="5" t="s">
        <v>3584</v>
      </c>
      <c r="F5816" s="5" t="s">
        <v>851</v>
      </c>
      <c r="G5816" s="5" t="s">
        <v>3588</v>
      </c>
      <c r="H5816" s="51">
        <v>284660</v>
      </c>
      <c r="I5816" s="22">
        <v>25710.47</v>
      </c>
      <c r="J5816" s="22">
        <v>90.32</v>
      </c>
      <c r="K5816" s="22">
        <v>91.72</v>
      </c>
      <c r="L5816" s="47">
        <v>1000</v>
      </c>
      <c r="M5816" s="22">
        <v>25710.47</v>
      </c>
      <c r="N5816" s="22">
        <v>0</v>
      </c>
    </row>
    <row r="5817" spans="1:14" hidden="1" x14ac:dyDescent="0.25">
      <c r="A5817" s="5" t="s">
        <v>8649</v>
      </c>
      <c r="B5817" s="5" t="s">
        <v>3586</v>
      </c>
      <c r="C5817" s="5" t="s">
        <v>849</v>
      </c>
      <c r="D5817" s="5" t="s">
        <v>3583</v>
      </c>
      <c r="E5817" s="5" t="s">
        <v>3584</v>
      </c>
      <c r="F5817" s="5" t="s">
        <v>853</v>
      </c>
      <c r="G5817" s="5" t="s">
        <v>3588</v>
      </c>
      <c r="H5817" s="51">
        <v>0</v>
      </c>
      <c r="I5817" s="22">
        <v>0</v>
      </c>
      <c r="J5817" s="22">
        <v>88.63</v>
      </c>
      <c r="K5817" s="22">
        <v>90.76</v>
      </c>
      <c r="L5817" s="47">
        <v>1000</v>
      </c>
      <c r="M5817" s="22">
        <v>0</v>
      </c>
      <c r="N5817" s="22">
        <v>0</v>
      </c>
    </row>
    <row r="5818" spans="1:14" hidden="1" x14ac:dyDescent="0.25">
      <c r="A5818" s="5" t="s">
        <v>8650</v>
      </c>
      <c r="B5818" s="5" t="s">
        <v>3582</v>
      </c>
      <c r="C5818" s="5" t="s">
        <v>849</v>
      </c>
      <c r="D5818" s="5" t="s">
        <v>3583</v>
      </c>
      <c r="E5818" s="5" t="s">
        <v>3584</v>
      </c>
      <c r="F5818" s="5" t="s">
        <v>851</v>
      </c>
      <c r="G5818" s="5" t="s">
        <v>3588</v>
      </c>
      <c r="H5818" s="51">
        <v>312900</v>
      </c>
      <c r="I5818" s="22">
        <v>24282.880000000001</v>
      </c>
      <c r="J5818" s="22">
        <v>77.61</v>
      </c>
      <c r="K5818" s="22">
        <v>78.75</v>
      </c>
      <c r="L5818" s="47">
        <v>1000</v>
      </c>
      <c r="M5818" s="22">
        <v>24282.880000000001</v>
      </c>
      <c r="N5818" s="22">
        <v>0</v>
      </c>
    </row>
    <row r="5819" spans="1:14" hidden="1" x14ac:dyDescent="0.25">
      <c r="A5819" s="5" t="s">
        <v>8650</v>
      </c>
      <c r="B5819" s="5" t="s">
        <v>3586</v>
      </c>
      <c r="C5819" s="5" t="s">
        <v>849</v>
      </c>
      <c r="D5819" s="5" t="s">
        <v>3583</v>
      </c>
      <c r="E5819" s="5" t="s">
        <v>3584</v>
      </c>
      <c r="F5819" s="5" t="s">
        <v>853</v>
      </c>
      <c r="G5819" s="5" t="s">
        <v>3588</v>
      </c>
      <c r="H5819" s="51">
        <v>0</v>
      </c>
      <c r="I5819" s="22">
        <v>0</v>
      </c>
      <c r="J5819" s="22">
        <v>86.67</v>
      </c>
      <c r="K5819" s="22">
        <v>88.75</v>
      </c>
      <c r="L5819" s="47">
        <v>1000</v>
      </c>
      <c r="M5819" s="22">
        <v>0</v>
      </c>
      <c r="N5819" s="22">
        <v>0</v>
      </c>
    </row>
    <row r="5820" spans="1:14" hidden="1" x14ac:dyDescent="0.25">
      <c r="A5820" s="5" t="s">
        <v>8651</v>
      </c>
      <c r="B5820" s="5" t="s">
        <v>3582</v>
      </c>
      <c r="C5820" s="5" t="s">
        <v>849</v>
      </c>
      <c r="D5820" s="5" t="s">
        <v>3583</v>
      </c>
      <c r="E5820" s="5" t="s">
        <v>3584</v>
      </c>
      <c r="F5820" s="5" t="s">
        <v>853</v>
      </c>
      <c r="G5820" s="5" t="s">
        <v>3603</v>
      </c>
      <c r="H5820" s="51">
        <v>0</v>
      </c>
      <c r="I5820" s="22">
        <v>0</v>
      </c>
      <c r="J5820" s="22">
        <v>0</v>
      </c>
      <c r="K5820" s="22">
        <v>1156.94</v>
      </c>
      <c r="L5820" s="47">
        <v>1000</v>
      </c>
      <c r="M5820" s="22">
        <v>0</v>
      </c>
      <c r="N5820" s="22">
        <v>0</v>
      </c>
    </row>
    <row r="5821" spans="1:14" hidden="1" x14ac:dyDescent="0.25">
      <c r="A5821" s="5" t="s">
        <v>8651</v>
      </c>
      <c r="B5821" s="5" t="s">
        <v>3586</v>
      </c>
      <c r="C5821" s="5" t="s">
        <v>849</v>
      </c>
      <c r="D5821" s="5" t="s">
        <v>3583</v>
      </c>
      <c r="E5821" s="5" t="s">
        <v>3584</v>
      </c>
      <c r="F5821" s="5" t="s">
        <v>853</v>
      </c>
      <c r="G5821" s="5" t="s">
        <v>3603</v>
      </c>
      <c r="H5821" s="51">
        <v>0</v>
      </c>
      <c r="I5821" s="22">
        <v>0</v>
      </c>
      <c r="J5821" s="22">
        <v>0</v>
      </c>
      <c r="K5821" s="22">
        <v>1150.93</v>
      </c>
      <c r="L5821" s="47">
        <v>1000</v>
      </c>
      <c r="M5821" s="22">
        <v>0</v>
      </c>
      <c r="N5821" s="22">
        <v>0</v>
      </c>
    </row>
    <row r="5822" spans="1:14" hidden="1" x14ac:dyDescent="0.25">
      <c r="A5822" s="5" t="s">
        <v>8652</v>
      </c>
      <c r="B5822" s="5" t="s">
        <v>3586</v>
      </c>
      <c r="C5822" s="5" t="s">
        <v>849</v>
      </c>
      <c r="D5822" s="5" t="s">
        <v>3583</v>
      </c>
      <c r="E5822" s="5" t="s">
        <v>3584</v>
      </c>
      <c r="F5822" s="5" t="s">
        <v>851</v>
      </c>
      <c r="G5822" s="5" t="s">
        <v>3588</v>
      </c>
      <c r="H5822" s="51">
        <v>46440</v>
      </c>
      <c r="I5822" s="22">
        <v>4614.99</v>
      </c>
      <c r="J5822" s="22">
        <v>99.38</v>
      </c>
      <c r="K5822" s="22">
        <v>98.25</v>
      </c>
      <c r="L5822" s="47">
        <v>1000</v>
      </c>
      <c r="M5822" s="22">
        <v>4614.99</v>
      </c>
      <c r="N5822" s="22">
        <v>0</v>
      </c>
    </row>
    <row r="5823" spans="1:14" hidden="1" x14ac:dyDescent="0.25">
      <c r="A5823" s="5" t="s">
        <v>8653</v>
      </c>
      <c r="B5823" s="5" t="s">
        <v>3586</v>
      </c>
      <c r="C5823" s="5" t="s">
        <v>849</v>
      </c>
      <c r="D5823" s="5" t="s">
        <v>3583</v>
      </c>
      <c r="E5823" s="5" t="s">
        <v>3584</v>
      </c>
      <c r="F5823" s="5" t="s">
        <v>851</v>
      </c>
      <c r="G5823" s="5" t="s">
        <v>3588</v>
      </c>
      <c r="H5823" s="51">
        <v>63600</v>
      </c>
      <c r="I5823" s="22">
        <v>5161.1499999999996</v>
      </c>
      <c r="J5823" s="22">
        <v>81.150000000000006</v>
      </c>
      <c r="K5823" s="22">
        <v>80.2</v>
      </c>
      <c r="L5823" s="47">
        <v>1000</v>
      </c>
      <c r="M5823" s="22">
        <v>5161.1499999999996</v>
      </c>
      <c r="N5823" s="22">
        <v>0</v>
      </c>
    </row>
    <row r="5824" spans="1:14" hidden="1" x14ac:dyDescent="0.25">
      <c r="A5824" s="5" t="s">
        <v>8654</v>
      </c>
      <c r="B5824" s="5" t="s">
        <v>3586</v>
      </c>
      <c r="C5824" s="5" t="s">
        <v>849</v>
      </c>
      <c r="D5824" s="5" t="s">
        <v>3583</v>
      </c>
      <c r="E5824" s="5" t="s">
        <v>3584</v>
      </c>
      <c r="F5824" s="5" t="s">
        <v>853</v>
      </c>
      <c r="G5824" s="5" t="s">
        <v>3603</v>
      </c>
      <c r="H5824" s="51">
        <v>0</v>
      </c>
      <c r="I5824" s="22">
        <v>0</v>
      </c>
      <c r="J5824" s="22">
        <v>0</v>
      </c>
      <c r="K5824" s="22">
        <v>1109.81</v>
      </c>
      <c r="L5824" s="47">
        <v>1000</v>
      </c>
      <c r="M5824" s="22">
        <v>0</v>
      </c>
      <c r="N5824" s="22">
        <v>0</v>
      </c>
    </row>
    <row r="5825" spans="1:14" hidden="1" x14ac:dyDescent="0.25">
      <c r="A5825" s="5" t="s">
        <v>8655</v>
      </c>
      <c r="B5825" s="5" t="s">
        <v>3586</v>
      </c>
      <c r="C5825" s="5" t="s">
        <v>849</v>
      </c>
      <c r="D5825" s="5" t="s">
        <v>3583</v>
      </c>
      <c r="E5825" s="5" t="s">
        <v>3584</v>
      </c>
      <c r="F5825" s="5" t="s">
        <v>853</v>
      </c>
      <c r="G5825" s="5" t="s">
        <v>3588</v>
      </c>
      <c r="H5825" s="51">
        <v>0</v>
      </c>
      <c r="I5825" s="22">
        <v>0</v>
      </c>
      <c r="J5825" s="22">
        <v>223.16</v>
      </c>
      <c r="K5825" s="22">
        <v>228.52</v>
      </c>
      <c r="L5825" s="47">
        <v>1000</v>
      </c>
      <c r="M5825" s="22">
        <v>0</v>
      </c>
      <c r="N5825" s="22">
        <v>0</v>
      </c>
    </row>
    <row r="5826" spans="1:14" hidden="1" x14ac:dyDescent="0.25">
      <c r="A5826" s="5" t="s">
        <v>8656</v>
      </c>
      <c r="B5826" s="5" t="s">
        <v>3586</v>
      </c>
      <c r="C5826" s="5" t="s">
        <v>849</v>
      </c>
      <c r="D5826" s="5" t="s">
        <v>3583</v>
      </c>
      <c r="E5826" s="5" t="s">
        <v>3584</v>
      </c>
      <c r="F5826" s="5" t="s">
        <v>853</v>
      </c>
      <c r="G5826" s="5" t="s">
        <v>3588</v>
      </c>
      <c r="H5826" s="51">
        <v>0</v>
      </c>
      <c r="I5826" s="22">
        <v>0</v>
      </c>
      <c r="J5826" s="22">
        <v>104.02</v>
      </c>
      <c r="K5826" s="22">
        <v>106.52</v>
      </c>
      <c r="L5826" s="47">
        <v>1000</v>
      </c>
      <c r="M5826" s="22">
        <v>0</v>
      </c>
      <c r="N5826" s="22">
        <v>0</v>
      </c>
    </row>
    <row r="5827" spans="1:14" hidden="1" x14ac:dyDescent="0.25">
      <c r="A5827" s="5" t="s">
        <v>8657</v>
      </c>
      <c r="B5827" s="5" t="s">
        <v>3586</v>
      </c>
      <c r="C5827" s="5" t="s">
        <v>849</v>
      </c>
      <c r="D5827" s="5" t="s">
        <v>3583</v>
      </c>
      <c r="E5827" s="5" t="s">
        <v>3584</v>
      </c>
      <c r="F5827" s="5" t="s">
        <v>853</v>
      </c>
      <c r="G5827" s="5" t="s">
        <v>3588</v>
      </c>
      <c r="H5827" s="51">
        <v>0</v>
      </c>
      <c r="I5827" s="22">
        <v>0</v>
      </c>
      <c r="J5827" s="22">
        <v>233.86</v>
      </c>
      <c r="K5827" s="22">
        <v>239.47</v>
      </c>
      <c r="L5827" s="47">
        <v>1000</v>
      </c>
      <c r="M5827" s="22">
        <v>0</v>
      </c>
      <c r="N5827" s="22">
        <v>0</v>
      </c>
    </row>
    <row r="5828" spans="1:14" hidden="1" x14ac:dyDescent="0.25">
      <c r="A5828" s="5" t="s">
        <v>8658</v>
      </c>
      <c r="B5828" s="5" t="s">
        <v>3586</v>
      </c>
      <c r="C5828" s="5" t="s">
        <v>849</v>
      </c>
      <c r="D5828" s="5" t="s">
        <v>3583</v>
      </c>
      <c r="E5828" s="5" t="s">
        <v>3584</v>
      </c>
      <c r="F5828" s="5" t="s">
        <v>853</v>
      </c>
      <c r="G5828" s="5" t="s">
        <v>3588</v>
      </c>
      <c r="H5828" s="51">
        <v>0</v>
      </c>
      <c r="I5828" s="22">
        <v>0</v>
      </c>
      <c r="J5828" s="22">
        <v>131.1</v>
      </c>
      <c r="K5828" s="22">
        <v>131.1</v>
      </c>
      <c r="L5828" s="47">
        <v>1000</v>
      </c>
      <c r="M5828" s="22">
        <v>0</v>
      </c>
      <c r="N5828" s="22">
        <v>0</v>
      </c>
    </row>
    <row r="5829" spans="1:14" hidden="1" x14ac:dyDescent="0.25">
      <c r="A5829" s="5" t="s">
        <v>8659</v>
      </c>
      <c r="B5829" s="5" t="s">
        <v>3586</v>
      </c>
      <c r="C5829" s="5" t="s">
        <v>849</v>
      </c>
      <c r="D5829" s="5" t="s">
        <v>3583</v>
      </c>
      <c r="E5829" s="5" t="s">
        <v>3584</v>
      </c>
      <c r="F5829" s="5" t="s">
        <v>853</v>
      </c>
      <c r="G5829" s="5" t="s">
        <v>3588</v>
      </c>
      <c r="H5829" s="51">
        <v>0</v>
      </c>
      <c r="I5829" s="22">
        <v>0</v>
      </c>
      <c r="J5829" s="22">
        <v>132.25</v>
      </c>
      <c r="K5829" s="22">
        <v>134.91999999999999</v>
      </c>
      <c r="L5829" s="47">
        <v>1000</v>
      </c>
      <c r="M5829" s="22">
        <v>0</v>
      </c>
      <c r="N5829" s="22">
        <v>0</v>
      </c>
    </row>
    <row r="5830" spans="1:14" hidden="1" x14ac:dyDescent="0.25">
      <c r="A5830" s="5" t="s">
        <v>8660</v>
      </c>
      <c r="B5830" s="5" t="s">
        <v>3586</v>
      </c>
      <c r="C5830" s="5" t="s">
        <v>849</v>
      </c>
      <c r="D5830" s="5" t="s">
        <v>3583</v>
      </c>
      <c r="E5830" s="5" t="s">
        <v>3584</v>
      </c>
      <c r="F5830" s="5" t="s">
        <v>853</v>
      </c>
      <c r="G5830" s="5" t="s">
        <v>3588</v>
      </c>
      <c r="H5830" s="51">
        <v>0</v>
      </c>
      <c r="I5830" s="22">
        <v>0</v>
      </c>
      <c r="J5830" s="22">
        <v>185.83</v>
      </c>
      <c r="K5830" s="22">
        <v>188.08</v>
      </c>
      <c r="L5830" s="47">
        <v>1000</v>
      </c>
      <c r="M5830" s="22">
        <v>0</v>
      </c>
      <c r="N5830" s="22">
        <v>0</v>
      </c>
    </row>
    <row r="5831" spans="1:14" hidden="1" x14ac:dyDescent="0.25">
      <c r="A5831" s="5" t="s">
        <v>8661</v>
      </c>
      <c r="B5831" s="5" t="s">
        <v>3586</v>
      </c>
      <c r="C5831" s="5" t="s">
        <v>849</v>
      </c>
      <c r="D5831" s="5" t="s">
        <v>3583</v>
      </c>
      <c r="E5831" s="5" t="s">
        <v>3584</v>
      </c>
      <c r="F5831" s="5" t="s">
        <v>853</v>
      </c>
      <c r="G5831" s="5" t="s">
        <v>3588</v>
      </c>
      <c r="H5831" s="51">
        <v>0</v>
      </c>
      <c r="I5831" s="22">
        <v>0</v>
      </c>
      <c r="J5831" s="22">
        <v>28.81</v>
      </c>
      <c r="K5831" s="22">
        <v>29.06</v>
      </c>
      <c r="L5831" s="47">
        <v>1000</v>
      </c>
      <c r="M5831" s="22">
        <v>0</v>
      </c>
      <c r="N5831" s="22">
        <v>0</v>
      </c>
    </row>
    <row r="5832" spans="1:14" hidden="1" x14ac:dyDescent="0.25">
      <c r="A5832" s="5" t="s">
        <v>8662</v>
      </c>
      <c r="B5832" s="5" t="s">
        <v>3586</v>
      </c>
      <c r="C5832" s="5" t="s">
        <v>849</v>
      </c>
      <c r="D5832" s="5" t="s">
        <v>3583</v>
      </c>
      <c r="E5832" s="5" t="s">
        <v>3584</v>
      </c>
      <c r="F5832" s="5" t="s">
        <v>853</v>
      </c>
      <c r="G5832" s="5" t="s">
        <v>3588</v>
      </c>
      <c r="H5832" s="51">
        <v>0</v>
      </c>
      <c r="I5832" s="22">
        <v>0</v>
      </c>
      <c r="J5832" s="22">
        <v>98.79</v>
      </c>
      <c r="K5832" s="22">
        <v>99.64</v>
      </c>
      <c r="L5832" s="47">
        <v>1000</v>
      </c>
      <c r="M5832" s="22">
        <v>0</v>
      </c>
      <c r="N5832" s="22">
        <v>0</v>
      </c>
    </row>
    <row r="5833" spans="1:14" hidden="1" x14ac:dyDescent="0.25">
      <c r="A5833" s="5" t="s">
        <v>8663</v>
      </c>
      <c r="B5833" s="5" t="s">
        <v>3586</v>
      </c>
      <c r="C5833" s="5" t="s">
        <v>849</v>
      </c>
      <c r="D5833" s="5" t="s">
        <v>3583</v>
      </c>
      <c r="E5833" s="5" t="s">
        <v>3584</v>
      </c>
      <c r="F5833" s="5" t="s">
        <v>853</v>
      </c>
      <c r="G5833" s="5" t="s">
        <v>3588</v>
      </c>
      <c r="H5833" s="51">
        <v>0</v>
      </c>
      <c r="I5833" s="22">
        <v>0</v>
      </c>
      <c r="J5833" s="22">
        <v>230.19</v>
      </c>
      <c r="K5833" s="22">
        <v>230.19</v>
      </c>
      <c r="L5833" s="47">
        <v>1000</v>
      </c>
      <c r="M5833" s="22">
        <v>0</v>
      </c>
      <c r="N5833" s="22">
        <v>0</v>
      </c>
    </row>
    <row r="5834" spans="1:14" hidden="1" x14ac:dyDescent="0.25">
      <c r="A5834" s="5" t="s">
        <v>8664</v>
      </c>
      <c r="B5834" s="5" t="s">
        <v>3586</v>
      </c>
      <c r="C5834" s="5" t="s">
        <v>849</v>
      </c>
      <c r="D5834" s="5" t="s">
        <v>3583</v>
      </c>
      <c r="E5834" s="5" t="s">
        <v>3584</v>
      </c>
      <c r="F5834" s="5" t="s">
        <v>853</v>
      </c>
      <c r="G5834" s="5" t="s">
        <v>3588</v>
      </c>
      <c r="H5834" s="51">
        <v>0</v>
      </c>
      <c r="I5834" s="22">
        <v>0</v>
      </c>
      <c r="J5834" s="22">
        <v>257.55</v>
      </c>
      <c r="K5834" s="22">
        <v>263.73</v>
      </c>
      <c r="L5834" s="47">
        <v>1000</v>
      </c>
      <c r="M5834" s="22">
        <v>0</v>
      </c>
      <c r="N5834" s="22">
        <v>0</v>
      </c>
    </row>
    <row r="5835" spans="1:14" hidden="1" x14ac:dyDescent="0.25">
      <c r="A5835" s="5" t="s">
        <v>8665</v>
      </c>
      <c r="B5835" s="5" t="s">
        <v>3586</v>
      </c>
      <c r="C5835" s="5" t="s">
        <v>849</v>
      </c>
      <c r="D5835" s="5" t="s">
        <v>3583</v>
      </c>
      <c r="E5835" s="5" t="s">
        <v>3584</v>
      </c>
      <c r="F5835" s="5" t="s">
        <v>853</v>
      </c>
      <c r="G5835" s="5" t="s">
        <v>3603</v>
      </c>
      <c r="H5835" s="51">
        <v>0</v>
      </c>
      <c r="I5835" s="22">
        <v>0</v>
      </c>
      <c r="J5835" s="22">
        <v>0</v>
      </c>
      <c r="K5835" s="22">
        <v>1612.73</v>
      </c>
      <c r="L5835" s="47">
        <v>1000</v>
      </c>
      <c r="M5835" s="22">
        <v>0</v>
      </c>
      <c r="N5835" s="22">
        <v>0</v>
      </c>
    </row>
    <row r="5836" spans="1:14" hidden="1" x14ac:dyDescent="0.25">
      <c r="A5836" s="5" t="s">
        <v>8666</v>
      </c>
      <c r="B5836" s="5" t="s">
        <v>3586</v>
      </c>
      <c r="C5836" s="5" t="s">
        <v>849</v>
      </c>
      <c r="D5836" s="5" t="s">
        <v>3583</v>
      </c>
      <c r="E5836" s="5" t="s">
        <v>3584</v>
      </c>
      <c r="F5836" s="5" t="s">
        <v>853</v>
      </c>
      <c r="G5836" s="5" t="s">
        <v>3603</v>
      </c>
      <c r="H5836" s="51">
        <v>0</v>
      </c>
      <c r="I5836" s="22">
        <v>0</v>
      </c>
      <c r="J5836" s="22">
        <v>0</v>
      </c>
      <c r="K5836" s="22">
        <v>1276.52</v>
      </c>
      <c r="L5836" s="47">
        <v>1000</v>
      </c>
      <c r="M5836" s="22">
        <v>0</v>
      </c>
      <c r="N5836" s="22">
        <v>0</v>
      </c>
    </row>
    <row r="5837" spans="1:14" hidden="1" x14ac:dyDescent="0.25">
      <c r="A5837" s="5" t="s">
        <v>8667</v>
      </c>
      <c r="B5837" s="5" t="s">
        <v>3586</v>
      </c>
      <c r="C5837" s="5" t="s">
        <v>849</v>
      </c>
      <c r="D5837" s="5" t="s">
        <v>3583</v>
      </c>
      <c r="E5837" s="5" t="s">
        <v>3584</v>
      </c>
      <c r="F5837" s="5" t="s">
        <v>853</v>
      </c>
      <c r="G5837" s="5" t="s">
        <v>3603</v>
      </c>
      <c r="H5837" s="51">
        <v>0</v>
      </c>
      <c r="I5837" s="22">
        <v>0</v>
      </c>
      <c r="J5837" s="22">
        <v>0</v>
      </c>
      <c r="K5837" s="22">
        <v>1239.21</v>
      </c>
      <c r="L5837" s="47">
        <v>1000</v>
      </c>
      <c r="M5837" s="22">
        <v>0</v>
      </c>
      <c r="N5837" s="22">
        <v>0</v>
      </c>
    </row>
    <row r="5838" spans="1:14" hidden="1" x14ac:dyDescent="0.25">
      <c r="A5838" s="5" t="s">
        <v>8668</v>
      </c>
      <c r="B5838" s="5" t="s">
        <v>3586</v>
      </c>
      <c r="C5838" s="5" t="s">
        <v>849</v>
      </c>
      <c r="D5838" s="5" t="s">
        <v>3583</v>
      </c>
      <c r="E5838" s="5" t="s">
        <v>3584</v>
      </c>
      <c r="F5838" s="5" t="s">
        <v>853</v>
      </c>
      <c r="G5838" s="5" t="s">
        <v>3603</v>
      </c>
      <c r="H5838" s="51">
        <v>0</v>
      </c>
      <c r="I5838" s="22">
        <v>0</v>
      </c>
      <c r="J5838" s="22">
        <v>0</v>
      </c>
      <c r="K5838" s="22">
        <v>398.48</v>
      </c>
      <c r="L5838" s="47">
        <v>1000</v>
      </c>
      <c r="M5838" s="22">
        <v>0</v>
      </c>
      <c r="N5838" s="22">
        <v>0</v>
      </c>
    </row>
    <row r="5839" spans="1:14" hidden="1" x14ac:dyDescent="0.25">
      <c r="A5839" s="5" t="s">
        <v>8669</v>
      </c>
      <c r="B5839" s="5" t="s">
        <v>3586</v>
      </c>
      <c r="C5839" s="5" t="s">
        <v>849</v>
      </c>
      <c r="D5839" s="5" t="s">
        <v>3583</v>
      </c>
      <c r="E5839" s="5" t="s">
        <v>3584</v>
      </c>
      <c r="F5839" s="5" t="s">
        <v>853</v>
      </c>
      <c r="G5839" s="5" t="s">
        <v>3603</v>
      </c>
      <c r="H5839" s="51">
        <v>0</v>
      </c>
      <c r="I5839" s="22">
        <v>0</v>
      </c>
      <c r="J5839" s="22">
        <v>0</v>
      </c>
      <c r="K5839" s="22">
        <v>1597</v>
      </c>
      <c r="L5839" s="47">
        <v>1000</v>
      </c>
      <c r="M5839" s="22">
        <v>0</v>
      </c>
      <c r="N5839" s="22">
        <v>0</v>
      </c>
    </row>
    <row r="5840" spans="1:14" hidden="1" x14ac:dyDescent="0.25">
      <c r="A5840" s="5" t="s">
        <v>8670</v>
      </c>
      <c r="B5840" s="5" t="s">
        <v>3586</v>
      </c>
      <c r="C5840" s="5" t="s">
        <v>849</v>
      </c>
      <c r="D5840" s="5" t="s">
        <v>3583</v>
      </c>
      <c r="E5840" s="5" t="s">
        <v>3584</v>
      </c>
      <c r="F5840" s="5" t="s">
        <v>851</v>
      </c>
      <c r="G5840" s="5" t="s">
        <v>3588</v>
      </c>
      <c r="H5840" s="51">
        <v>137934</v>
      </c>
      <c r="I5840" s="22">
        <v>24847.73</v>
      </c>
      <c r="J5840" s="22">
        <v>180.14</v>
      </c>
      <c r="K5840" s="22">
        <v>182.94</v>
      </c>
      <c r="L5840" s="47">
        <v>1000</v>
      </c>
      <c r="M5840" s="22">
        <v>24847.73</v>
      </c>
      <c r="N5840" s="22">
        <v>0</v>
      </c>
    </row>
    <row r="5841" spans="1:14" hidden="1" x14ac:dyDescent="0.25">
      <c r="A5841" s="5" t="s">
        <v>8671</v>
      </c>
      <c r="B5841" s="5" t="s">
        <v>3586</v>
      </c>
      <c r="C5841" s="5" t="s">
        <v>849</v>
      </c>
      <c r="D5841" s="5" t="s">
        <v>3583</v>
      </c>
      <c r="E5841" s="5" t="s">
        <v>3584</v>
      </c>
      <c r="F5841" s="5" t="s">
        <v>853</v>
      </c>
      <c r="G5841" s="5" t="s">
        <v>3588</v>
      </c>
      <c r="H5841" s="51">
        <v>0</v>
      </c>
      <c r="I5841" s="22">
        <v>0</v>
      </c>
      <c r="J5841" s="22">
        <v>0</v>
      </c>
      <c r="K5841" s="22">
        <v>261.19</v>
      </c>
      <c r="L5841" s="47">
        <v>1000</v>
      </c>
      <c r="M5841" s="22">
        <v>0</v>
      </c>
      <c r="N5841" s="22">
        <v>0</v>
      </c>
    </row>
    <row r="5842" spans="1:14" hidden="1" x14ac:dyDescent="0.25">
      <c r="A5842" s="5" t="s">
        <v>8672</v>
      </c>
      <c r="B5842" s="5" t="s">
        <v>3586</v>
      </c>
      <c r="C5842" s="5" t="s">
        <v>849</v>
      </c>
      <c r="D5842" s="5" t="s">
        <v>3583</v>
      </c>
      <c r="E5842" s="5" t="s">
        <v>3584</v>
      </c>
      <c r="F5842" s="5" t="s">
        <v>853</v>
      </c>
      <c r="G5842" s="5" t="s">
        <v>3588</v>
      </c>
      <c r="H5842" s="51">
        <v>0</v>
      </c>
      <c r="I5842" s="22">
        <v>0</v>
      </c>
      <c r="J5842" s="22">
        <v>0</v>
      </c>
      <c r="K5842" s="22">
        <v>261.19</v>
      </c>
      <c r="L5842" s="47">
        <v>1000</v>
      </c>
      <c r="M5842" s="22">
        <v>0</v>
      </c>
      <c r="N5842" s="22">
        <v>0</v>
      </c>
    </row>
    <row r="5843" spans="1:14" hidden="1" x14ac:dyDescent="0.25">
      <c r="A5843" s="5" t="s">
        <v>8673</v>
      </c>
      <c r="B5843" s="5" t="s">
        <v>3586</v>
      </c>
      <c r="C5843" s="5" t="s">
        <v>849</v>
      </c>
      <c r="D5843" s="5" t="s">
        <v>3583</v>
      </c>
      <c r="E5843" s="5" t="s">
        <v>3584</v>
      </c>
      <c r="F5843" s="5" t="s">
        <v>851</v>
      </c>
      <c r="G5843" s="5" t="s">
        <v>3588</v>
      </c>
      <c r="H5843" s="51">
        <v>51824</v>
      </c>
      <c r="I5843" s="22">
        <v>9241.84</v>
      </c>
      <c r="J5843" s="22">
        <v>178.33</v>
      </c>
      <c r="K5843" s="22">
        <v>181.33</v>
      </c>
      <c r="L5843" s="47">
        <v>1000</v>
      </c>
      <c r="M5843" s="22">
        <v>9241.84</v>
      </c>
      <c r="N5843" s="22">
        <v>0</v>
      </c>
    </row>
    <row r="5844" spans="1:14" hidden="1" x14ac:dyDescent="0.25">
      <c r="A5844" s="5" t="s">
        <v>8674</v>
      </c>
      <c r="B5844" s="5" t="s">
        <v>3586</v>
      </c>
      <c r="C5844" s="5" t="s">
        <v>849</v>
      </c>
      <c r="D5844" s="5" t="s">
        <v>3583</v>
      </c>
      <c r="E5844" s="5" t="s">
        <v>3584</v>
      </c>
      <c r="F5844" s="5" t="s">
        <v>851</v>
      </c>
      <c r="G5844" s="5" t="s">
        <v>3588</v>
      </c>
      <c r="H5844" s="51">
        <v>90376</v>
      </c>
      <c r="I5844" s="22">
        <v>16330.19</v>
      </c>
      <c r="J5844" s="22">
        <v>180.69</v>
      </c>
      <c r="K5844" s="22">
        <v>182.41</v>
      </c>
      <c r="L5844" s="47">
        <v>1000</v>
      </c>
      <c r="M5844" s="22">
        <v>16330.19</v>
      </c>
      <c r="N5844" s="22">
        <v>0</v>
      </c>
    </row>
    <row r="5845" spans="1:14" hidden="1" x14ac:dyDescent="0.25">
      <c r="A5845" s="5" t="s">
        <v>8675</v>
      </c>
      <c r="B5845" s="5" t="s">
        <v>3586</v>
      </c>
      <c r="C5845" s="5" t="s">
        <v>849</v>
      </c>
      <c r="D5845" s="5" t="s">
        <v>3583</v>
      </c>
      <c r="E5845" s="5" t="s">
        <v>3584</v>
      </c>
      <c r="F5845" s="5" t="s">
        <v>853</v>
      </c>
      <c r="G5845" s="5" t="s">
        <v>3588</v>
      </c>
      <c r="H5845" s="51">
        <v>0</v>
      </c>
      <c r="I5845" s="22">
        <v>0</v>
      </c>
      <c r="J5845" s="22">
        <v>0</v>
      </c>
      <c r="K5845" s="22">
        <v>261.19</v>
      </c>
      <c r="L5845" s="47">
        <v>1000</v>
      </c>
      <c r="M5845" s="22">
        <v>0</v>
      </c>
      <c r="N5845" s="22">
        <v>0</v>
      </c>
    </row>
    <row r="5846" spans="1:14" hidden="1" x14ac:dyDescent="0.25">
      <c r="A5846" s="5" t="s">
        <v>8676</v>
      </c>
      <c r="B5846" s="5" t="s">
        <v>3586</v>
      </c>
      <c r="C5846" s="5" t="s">
        <v>849</v>
      </c>
      <c r="D5846" s="5" t="s">
        <v>3583</v>
      </c>
      <c r="E5846" s="5" t="s">
        <v>3584</v>
      </c>
      <c r="F5846" s="5" t="s">
        <v>853</v>
      </c>
      <c r="G5846" s="5" t="s">
        <v>3603</v>
      </c>
      <c r="H5846" s="51">
        <v>0</v>
      </c>
      <c r="I5846" s="22">
        <v>0</v>
      </c>
      <c r="J5846" s="22">
        <v>0</v>
      </c>
      <c r="K5846" s="22">
        <v>1336.68</v>
      </c>
      <c r="L5846" s="47">
        <v>1000</v>
      </c>
      <c r="M5846" s="22">
        <v>0</v>
      </c>
      <c r="N5846" s="22">
        <v>0</v>
      </c>
    </row>
    <row r="5847" spans="1:14" hidden="1" x14ac:dyDescent="0.25">
      <c r="A5847" s="5" t="s">
        <v>8677</v>
      </c>
      <c r="B5847" s="5" t="s">
        <v>3586</v>
      </c>
      <c r="C5847" s="5" t="s">
        <v>849</v>
      </c>
      <c r="D5847" s="5" t="s">
        <v>3583</v>
      </c>
      <c r="E5847" s="5" t="s">
        <v>3584</v>
      </c>
      <c r="F5847" s="5" t="s">
        <v>853</v>
      </c>
      <c r="G5847" s="5" t="s">
        <v>3603</v>
      </c>
      <c r="H5847" s="51">
        <v>0</v>
      </c>
      <c r="I5847" s="22">
        <v>0</v>
      </c>
      <c r="J5847" s="22">
        <v>0</v>
      </c>
      <c r="K5847" s="22">
        <v>1308.5</v>
      </c>
      <c r="L5847" s="47">
        <v>1000</v>
      </c>
      <c r="M5847" s="22">
        <v>0</v>
      </c>
      <c r="N5847" s="22">
        <v>0</v>
      </c>
    </row>
    <row r="5848" spans="1:14" hidden="1" x14ac:dyDescent="0.25">
      <c r="A5848" s="5" t="s">
        <v>8678</v>
      </c>
      <c r="B5848" s="5" t="s">
        <v>3586</v>
      </c>
      <c r="C5848" s="5" t="s">
        <v>849</v>
      </c>
      <c r="D5848" s="5" t="s">
        <v>3583</v>
      </c>
      <c r="E5848" s="5" t="s">
        <v>3584</v>
      </c>
      <c r="F5848" s="5" t="s">
        <v>853</v>
      </c>
      <c r="G5848" s="5" t="s">
        <v>3603</v>
      </c>
      <c r="H5848" s="51">
        <v>0</v>
      </c>
      <c r="I5848" s="22">
        <v>0</v>
      </c>
      <c r="J5848" s="22">
        <v>0</v>
      </c>
      <c r="K5848" s="22">
        <v>1713.97</v>
      </c>
      <c r="L5848" s="47">
        <v>1000</v>
      </c>
      <c r="M5848" s="22">
        <v>0</v>
      </c>
      <c r="N5848" s="22">
        <v>0</v>
      </c>
    </row>
    <row r="5849" spans="1:14" hidden="1" x14ac:dyDescent="0.25">
      <c r="A5849" s="5" t="s">
        <v>8679</v>
      </c>
      <c r="B5849" s="5" t="s">
        <v>3586</v>
      </c>
      <c r="C5849" s="5" t="s">
        <v>849</v>
      </c>
      <c r="D5849" s="5" t="s">
        <v>3583</v>
      </c>
      <c r="E5849" s="5" t="s">
        <v>3584</v>
      </c>
      <c r="F5849" s="5" t="s">
        <v>853</v>
      </c>
      <c r="G5849" s="5" t="s">
        <v>3603</v>
      </c>
      <c r="H5849" s="51">
        <v>0</v>
      </c>
      <c r="I5849" s="22">
        <v>0</v>
      </c>
      <c r="J5849" s="22">
        <v>0</v>
      </c>
      <c r="K5849" s="22">
        <v>1035.24</v>
      </c>
      <c r="L5849" s="47">
        <v>1000</v>
      </c>
      <c r="M5849" s="22">
        <v>0</v>
      </c>
      <c r="N5849" s="22">
        <v>0</v>
      </c>
    </row>
    <row r="5850" spans="1:14" hidden="1" x14ac:dyDescent="0.25">
      <c r="A5850" s="5" t="s">
        <v>8680</v>
      </c>
      <c r="B5850" s="5" t="s">
        <v>3586</v>
      </c>
      <c r="C5850" s="5" t="s">
        <v>849</v>
      </c>
      <c r="D5850" s="5" t="s">
        <v>3583</v>
      </c>
      <c r="E5850" s="5" t="s">
        <v>3584</v>
      </c>
      <c r="F5850" s="5" t="s">
        <v>853</v>
      </c>
      <c r="G5850" s="5" t="s">
        <v>3603</v>
      </c>
      <c r="H5850" s="51">
        <v>0</v>
      </c>
      <c r="I5850" s="22">
        <v>0</v>
      </c>
      <c r="J5850" s="22">
        <v>0</v>
      </c>
      <c r="K5850" s="22">
        <v>1396.03</v>
      </c>
      <c r="L5850" s="47">
        <v>1000</v>
      </c>
      <c r="M5850" s="22">
        <v>0</v>
      </c>
      <c r="N5850" s="22">
        <v>0</v>
      </c>
    </row>
    <row r="5851" spans="1:14" hidden="1" x14ac:dyDescent="0.25">
      <c r="A5851" s="5" t="s">
        <v>8681</v>
      </c>
      <c r="B5851" s="5" t="s">
        <v>3586</v>
      </c>
      <c r="C5851" s="5" t="s">
        <v>849</v>
      </c>
      <c r="D5851" s="5" t="s">
        <v>3583</v>
      </c>
      <c r="E5851" s="5" t="s">
        <v>3584</v>
      </c>
      <c r="F5851" s="5" t="s">
        <v>853</v>
      </c>
      <c r="G5851" s="5" t="s">
        <v>3588</v>
      </c>
      <c r="H5851" s="51">
        <v>0</v>
      </c>
      <c r="I5851" s="22">
        <v>0</v>
      </c>
      <c r="J5851" s="22">
        <v>64.680000000000007</v>
      </c>
      <c r="K5851" s="22">
        <v>66.23</v>
      </c>
      <c r="L5851" s="47">
        <v>1000</v>
      </c>
      <c r="M5851" s="22">
        <v>0</v>
      </c>
      <c r="N5851" s="22">
        <v>0</v>
      </c>
    </row>
    <row r="5852" spans="1:14" hidden="1" x14ac:dyDescent="0.25">
      <c r="A5852" s="5" t="s">
        <v>8682</v>
      </c>
      <c r="B5852" s="5" t="s">
        <v>3586</v>
      </c>
      <c r="C5852" s="5" t="s">
        <v>849</v>
      </c>
      <c r="D5852" s="5" t="s">
        <v>3583</v>
      </c>
      <c r="E5852" s="5" t="s">
        <v>3584</v>
      </c>
      <c r="F5852" s="5" t="s">
        <v>853</v>
      </c>
      <c r="G5852" s="5" t="s">
        <v>3588</v>
      </c>
      <c r="H5852" s="51">
        <v>0</v>
      </c>
      <c r="I5852" s="22">
        <v>0</v>
      </c>
      <c r="J5852" s="22">
        <v>64.72</v>
      </c>
      <c r="K5852" s="22">
        <v>66.27</v>
      </c>
      <c r="L5852" s="47">
        <v>1000</v>
      </c>
      <c r="M5852" s="22">
        <v>0</v>
      </c>
      <c r="N5852" s="22">
        <v>0</v>
      </c>
    </row>
    <row r="5853" spans="1:14" hidden="1" x14ac:dyDescent="0.25">
      <c r="A5853" s="5" t="s">
        <v>8683</v>
      </c>
      <c r="B5853" s="5" t="s">
        <v>3586</v>
      </c>
      <c r="C5853" s="5" t="s">
        <v>849</v>
      </c>
      <c r="D5853" s="5" t="s">
        <v>3583</v>
      </c>
      <c r="E5853" s="5" t="s">
        <v>3584</v>
      </c>
      <c r="F5853" s="5" t="s">
        <v>853</v>
      </c>
      <c r="G5853" s="5" t="s">
        <v>3588</v>
      </c>
      <c r="H5853" s="51">
        <v>0</v>
      </c>
      <c r="I5853" s="22">
        <v>0</v>
      </c>
      <c r="J5853" s="22">
        <v>64.73</v>
      </c>
      <c r="K5853" s="22">
        <v>66.28</v>
      </c>
      <c r="L5853" s="47">
        <v>1000</v>
      </c>
      <c r="M5853" s="22">
        <v>0</v>
      </c>
      <c r="N5853" s="22">
        <v>0</v>
      </c>
    </row>
    <row r="5854" spans="1:14" hidden="1" x14ac:dyDescent="0.25">
      <c r="A5854" s="5" t="s">
        <v>8684</v>
      </c>
      <c r="B5854" s="5" t="s">
        <v>3586</v>
      </c>
      <c r="C5854" s="5" t="s">
        <v>849</v>
      </c>
      <c r="D5854" s="5" t="s">
        <v>3583</v>
      </c>
      <c r="E5854" s="5" t="s">
        <v>3584</v>
      </c>
      <c r="F5854" s="5" t="s">
        <v>853</v>
      </c>
      <c r="G5854" s="5" t="s">
        <v>3588</v>
      </c>
      <c r="H5854" s="51">
        <v>0</v>
      </c>
      <c r="I5854" s="22">
        <v>0</v>
      </c>
      <c r="J5854" s="22">
        <v>64.709999999999994</v>
      </c>
      <c r="K5854" s="22">
        <v>70.3</v>
      </c>
      <c r="L5854" s="47">
        <v>1000</v>
      </c>
      <c r="M5854" s="22">
        <v>0</v>
      </c>
      <c r="N5854" s="22">
        <v>0</v>
      </c>
    </row>
    <row r="5855" spans="1:14" hidden="1" x14ac:dyDescent="0.25">
      <c r="A5855" s="5" t="s">
        <v>8685</v>
      </c>
      <c r="B5855" s="5" t="s">
        <v>3586</v>
      </c>
      <c r="C5855" s="5" t="s">
        <v>849</v>
      </c>
      <c r="D5855" s="5" t="s">
        <v>3583</v>
      </c>
      <c r="E5855" s="5" t="s">
        <v>3584</v>
      </c>
      <c r="F5855" s="5" t="s">
        <v>853</v>
      </c>
      <c r="G5855" s="5" t="s">
        <v>3588</v>
      </c>
      <c r="H5855" s="51">
        <v>0</v>
      </c>
      <c r="I5855" s="22">
        <v>0</v>
      </c>
      <c r="J5855" s="22">
        <v>297.61</v>
      </c>
      <c r="K5855" s="22">
        <v>313.89999999999998</v>
      </c>
      <c r="L5855" s="47">
        <v>1000</v>
      </c>
      <c r="M5855" s="22">
        <v>0</v>
      </c>
      <c r="N5855" s="22">
        <v>0</v>
      </c>
    </row>
    <row r="5856" spans="1:14" hidden="1" x14ac:dyDescent="0.25">
      <c r="A5856" s="5" t="s">
        <v>8686</v>
      </c>
      <c r="B5856" s="5" t="s">
        <v>3586</v>
      </c>
      <c r="C5856" s="5" t="s">
        <v>849</v>
      </c>
      <c r="D5856" s="5" t="s">
        <v>3583</v>
      </c>
      <c r="E5856" s="5" t="s">
        <v>3584</v>
      </c>
      <c r="F5856" s="5" t="s">
        <v>853</v>
      </c>
      <c r="G5856" s="5" t="s">
        <v>3603</v>
      </c>
      <c r="H5856" s="51">
        <v>0</v>
      </c>
      <c r="I5856" s="22">
        <v>0</v>
      </c>
      <c r="J5856" s="22">
        <v>0</v>
      </c>
      <c r="K5856" s="22">
        <v>1397.97</v>
      </c>
      <c r="L5856" s="47">
        <v>1000</v>
      </c>
      <c r="M5856" s="22">
        <v>0</v>
      </c>
      <c r="N5856" s="22">
        <v>0</v>
      </c>
    </row>
    <row r="5857" spans="1:14" hidden="1" x14ac:dyDescent="0.25">
      <c r="A5857" s="5" t="s">
        <v>8687</v>
      </c>
      <c r="B5857" s="5" t="s">
        <v>3586</v>
      </c>
      <c r="C5857" s="5" t="s">
        <v>849</v>
      </c>
      <c r="D5857" s="5" t="s">
        <v>3583</v>
      </c>
      <c r="E5857" s="5" t="s">
        <v>3584</v>
      </c>
      <c r="F5857" s="5" t="s">
        <v>853</v>
      </c>
      <c r="G5857" s="5" t="s">
        <v>3603</v>
      </c>
      <c r="H5857" s="51">
        <v>0</v>
      </c>
      <c r="I5857" s="22">
        <v>0</v>
      </c>
      <c r="J5857" s="22">
        <v>0</v>
      </c>
      <c r="K5857" s="22">
        <v>1432.51</v>
      </c>
      <c r="L5857" s="47">
        <v>1000</v>
      </c>
      <c r="M5857" s="22">
        <v>0</v>
      </c>
      <c r="N5857" s="22">
        <v>0</v>
      </c>
    </row>
    <row r="5858" spans="1:14" hidden="1" x14ac:dyDescent="0.25">
      <c r="A5858" s="5" t="s">
        <v>8688</v>
      </c>
      <c r="B5858" s="5" t="s">
        <v>3582</v>
      </c>
      <c r="C5858" s="5" t="s">
        <v>849</v>
      </c>
      <c r="D5858" s="5" t="s">
        <v>3583</v>
      </c>
      <c r="E5858" s="5" t="s">
        <v>3584</v>
      </c>
      <c r="F5858" s="5" t="s">
        <v>853</v>
      </c>
      <c r="G5858" s="5" t="s">
        <v>3588</v>
      </c>
      <c r="H5858" s="51">
        <v>0</v>
      </c>
      <c r="I5858" s="22">
        <v>0</v>
      </c>
      <c r="J5858" s="22">
        <v>82.79</v>
      </c>
      <c r="K5858" s="22">
        <v>84.83</v>
      </c>
      <c r="L5858" s="47">
        <v>1000</v>
      </c>
      <c r="M5858" s="22">
        <v>0</v>
      </c>
      <c r="N5858" s="22">
        <v>0</v>
      </c>
    </row>
    <row r="5859" spans="1:14" hidden="1" x14ac:dyDescent="0.25">
      <c r="A5859" s="5" t="s">
        <v>8688</v>
      </c>
      <c r="B5859" s="5" t="s">
        <v>3586</v>
      </c>
      <c r="C5859" s="5" t="s">
        <v>849</v>
      </c>
      <c r="D5859" s="5" t="s">
        <v>3583</v>
      </c>
      <c r="E5859" s="5" t="s">
        <v>3584</v>
      </c>
      <c r="F5859" s="5" t="s">
        <v>853</v>
      </c>
      <c r="G5859" s="5" t="s">
        <v>3588</v>
      </c>
      <c r="H5859" s="51">
        <v>0</v>
      </c>
      <c r="I5859" s="22">
        <v>0</v>
      </c>
      <c r="J5859" s="22">
        <v>0</v>
      </c>
      <c r="K5859" s="22">
        <v>99.29</v>
      </c>
      <c r="L5859" s="47">
        <v>1000</v>
      </c>
      <c r="M5859" s="22">
        <v>0</v>
      </c>
      <c r="N5859" s="22">
        <v>0</v>
      </c>
    </row>
    <row r="5860" spans="1:14" hidden="1" x14ac:dyDescent="0.25">
      <c r="A5860" s="5" t="s">
        <v>8689</v>
      </c>
      <c r="B5860" s="5" t="s">
        <v>3586</v>
      </c>
      <c r="C5860" s="5" t="s">
        <v>849</v>
      </c>
      <c r="D5860" s="5" t="s">
        <v>3583</v>
      </c>
      <c r="E5860" s="5" t="s">
        <v>3584</v>
      </c>
      <c r="F5860" s="5" t="s">
        <v>853</v>
      </c>
      <c r="G5860" s="5" t="s">
        <v>3588</v>
      </c>
      <c r="H5860" s="51">
        <v>0</v>
      </c>
      <c r="I5860" s="22">
        <v>0</v>
      </c>
      <c r="J5860" s="22">
        <v>90.9</v>
      </c>
      <c r="K5860" s="22">
        <v>95.88</v>
      </c>
      <c r="L5860" s="47">
        <v>1000</v>
      </c>
      <c r="M5860" s="22">
        <v>0</v>
      </c>
      <c r="N5860" s="22">
        <v>0</v>
      </c>
    </row>
    <row r="5861" spans="1:14" hidden="1" x14ac:dyDescent="0.25">
      <c r="A5861" s="5" t="s">
        <v>8690</v>
      </c>
      <c r="B5861" s="5" t="s">
        <v>3582</v>
      </c>
      <c r="C5861" s="5" t="s">
        <v>849</v>
      </c>
      <c r="D5861" s="5" t="s">
        <v>3583</v>
      </c>
      <c r="E5861" s="5" t="s">
        <v>3584</v>
      </c>
      <c r="F5861" s="5" t="s">
        <v>851</v>
      </c>
      <c r="G5861" s="5" t="s">
        <v>3588</v>
      </c>
      <c r="H5861" s="51">
        <v>0</v>
      </c>
      <c r="I5861" s="22">
        <v>0</v>
      </c>
      <c r="J5861" s="22">
        <v>90.9</v>
      </c>
      <c r="K5861" s="22">
        <v>92.21</v>
      </c>
      <c r="L5861" s="47">
        <v>1000</v>
      </c>
      <c r="M5861" s="22">
        <v>0</v>
      </c>
      <c r="N5861" s="22">
        <v>0</v>
      </c>
    </row>
    <row r="5862" spans="1:14" hidden="1" x14ac:dyDescent="0.25">
      <c r="A5862" s="5" t="s">
        <v>8690</v>
      </c>
      <c r="B5862" s="5" t="s">
        <v>3586</v>
      </c>
      <c r="C5862" s="5" t="s">
        <v>849</v>
      </c>
      <c r="D5862" s="5" t="s">
        <v>3583</v>
      </c>
      <c r="E5862" s="5" t="s">
        <v>3584</v>
      </c>
      <c r="F5862" s="5" t="s">
        <v>853</v>
      </c>
      <c r="G5862" s="5" t="s">
        <v>3588</v>
      </c>
      <c r="H5862" s="51">
        <v>0</v>
      </c>
      <c r="I5862" s="22">
        <v>0</v>
      </c>
      <c r="J5862" s="22">
        <v>90.55</v>
      </c>
      <c r="K5862" s="22">
        <v>91.33</v>
      </c>
      <c r="L5862" s="47">
        <v>1000</v>
      </c>
      <c r="M5862" s="22">
        <v>0</v>
      </c>
      <c r="N5862" s="22">
        <v>0</v>
      </c>
    </row>
    <row r="5863" spans="1:14" hidden="1" x14ac:dyDescent="0.25">
      <c r="A5863" s="5" t="s">
        <v>8691</v>
      </c>
      <c r="B5863" s="5" t="s">
        <v>3586</v>
      </c>
      <c r="C5863" s="5" t="s">
        <v>849</v>
      </c>
      <c r="D5863" s="5" t="s">
        <v>3583</v>
      </c>
      <c r="E5863" s="5" t="s">
        <v>3584</v>
      </c>
      <c r="F5863" s="5" t="s">
        <v>853</v>
      </c>
      <c r="G5863" s="5" t="s">
        <v>3588</v>
      </c>
      <c r="H5863" s="51">
        <v>0</v>
      </c>
      <c r="I5863" s="22">
        <v>0</v>
      </c>
      <c r="J5863" s="22">
        <v>91.4</v>
      </c>
      <c r="K5863" s="22">
        <v>96.4</v>
      </c>
      <c r="L5863" s="47">
        <v>1000</v>
      </c>
      <c r="M5863" s="22">
        <v>0</v>
      </c>
      <c r="N5863" s="22">
        <v>0</v>
      </c>
    </row>
    <row r="5864" spans="1:14" hidden="1" x14ac:dyDescent="0.25">
      <c r="A5864" s="5" t="s">
        <v>8692</v>
      </c>
      <c r="B5864" s="5" t="s">
        <v>3582</v>
      </c>
      <c r="C5864" s="5" t="s">
        <v>849</v>
      </c>
      <c r="D5864" s="5" t="s">
        <v>3583</v>
      </c>
      <c r="E5864" s="5" t="s">
        <v>3584</v>
      </c>
      <c r="F5864" s="5" t="s">
        <v>851</v>
      </c>
      <c r="G5864" s="5" t="s">
        <v>3588</v>
      </c>
      <c r="H5864" s="51">
        <v>0</v>
      </c>
      <c r="I5864" s="22">
        <v>0</v>
      </c>
      <c r="J5864" s="22">
        <v>77.64</v>
      </c>
      <c r="K5864" s="22">
        <v>78.599999999999994</v>
      </c>
      <c r="L5864" s="47">
        <v>1000</v>
      </c>
      <c r="M5864" s="22">
        <v>0</v>
      </c>
      <c r="N5864" s="22">
        <v>0</v>
      </c>
    </row>
    <row r="5865" spans="1:14" hidden="1" x14ac:dyDescent="0.25">
      <c r="A5865" s="5" t="s">
        <v>8692</v>
      </c>
      <c r="B5865" s="5" t="s">
        <v>3586</v>
      </c>
      <c r="C5865" s="5" t="s">
        <v>849</v>
      </c>
      <c r="D5865" s="5" t="s">
        <v>3583</v>
      </c>
      <c r="E5865" s="5" t="s">
        <v>3584</v>
      </c>
      <c r="F5865" s="5" t="s">
        <v>853</v>
      </c>
      <c r="G5865" s="5" t="s">
        <v>3588</v>
      </c>
      <c r="H5865" s="51">
        <v>0</v>
      </c>
      <c r="I5865" s="22">
        <v>0</v>
      </c>
      <c r="J5865" s="22">
        <v>77.78</v>
      </c>
      <c r="K5865" s="22">
        <v>78.45</v>
      </c>
      <c r="L5865" s="47">
        <v>1000</v>
      </c>
      <c r="M5865" s="22">
        <v>0</v>
      </c>
      <c r="N5865" s="22">
        <v>0</v>
      </c>
    </row>
    <row r="5866" spans="1:14" hidden="1" x14ac:dyDescent="0.25">
      <c r="A5866" s="5" t="s">
        <v>8693</v>
      </c>
      <c r="B5866" s="5" t="s">
        <v>3582</v>
      </c>
      <c r="C5866" s="5" t="s">
        <v>849</v>
      </c>
      <c r="D5866" s="5" t="s">
        <v>3583</v>
      </c>
      <c r="E5866" s="5" t="s">
        <v>3584</v>
      </c>
      <c r="F5866" s="5" t="s">
        <v>853</v>
      </c>
      <c r="G5866" s="5" t="s">
        <v>3588</v>
      </c>
      <c r="H5866" s="51">
        <v>0</v>
      </c>
      <c r="I5866" s="22">
        <v>0</v>
      </c>
      <c r="J5866" s="22">
        <v>91.1</v>
      </c>
      <c r="K5866" s="22">
        <v>93.32</v>
      </c>
      <c r="L5866" s="47">
        <v>1000</v>
      </c>
      <c r="M5866" s="22">
        <v>0</v>
      </c>
      <c r="N5866" s="22">
        <v>0</v>
      </c>
    </row>
    <row r="5867" spans="1:14" hidden="1" x14ac:dyDescent="0.25">
      <c r="A5867" s="5" t="s">
        <v>8693</v>
      </c>
      <c r="B5867" s="5" t="s">
        <v>3586</v>
      </c>
      <c r="C5867" s="5" t="s">
        <v>849</v>
      </c>
      <c r="D5867" s="5" t="s">
        <v>3583</v>
      </c>
      <c r="E5867" s="5" t="s">
        <v>3584</v>
      </c>
      <c r="F5867" s="5" t="s">
        <v>853</v>
      </c>
      <c r="G5867" s="5" t="s">
        <v>3588</v>
      </c>
      <c r="H5867" s="51">
        <v>0</v>
      </c>
      <c r="I5867" s="22">
        <v>0</v>
      </c>
      <c r="J5867" s="22">
        <v>0</v>
      </c>
      <c r="K5867" s="22">
        <v>91.71</v>
      </c>
      <c r="L5867" s="47">
        <v>1000</v>
      </c>
      <c r="M5867" s="22">
        <v>0</v>
      </c>
      <c r="N5867" s="22">
        <v>0</v>
      </c>
    </row>
    <row r="5868" spans="1:14" hidden="1" x14ac:dyDescent="0.25">
      <c r="A5868" s="5" t="s">
        <v>8694</v>
      </c>
      <c r="B5868" s="5" t="s">
        <v>3582</v>
      </c>
      <c r="C5868" s="5" t="s">
        <v>849</v>
      </c>
      <c r="D5868" s="5" t="s">
        <v>3583</v>
      </c>
      <c r="E5868" s="5" t="s">
        <v>3584</v>
      </c>
      <c r="F5868" s="5" t="s">
        <v>853</v>
      </c>
      <c r="G5868" s="5" t="s">
        <v>3603</v>
      </c>
      <c r="H5868" s="51">
        <v>0</v>
      </c>
      <c r="I5868" s="22">
        <v>0</v>
      </c>
      <c r="J5868" s="22">
        <v>0</v>
      </c>
      <c r="K5868" s="22">
        <v>1873.15</v>
      </c>
      <c r="L5868" s="47">
        <v>1000</v>
      </c>
      <c r="M5868" s="22">
        <v>0</v>
      </c>
      <c r="N5868" s="22">
        <v>0</v>
      </c>
    </row>
    <row r="5869" spans="1:14" hidden="1" x14ac:dyDescent="0.25">
      <c r="A5869" s="5" t="s">
        <v>8694</v>
      </c>
      <c r="B5869" s="5" t="s">
        <v>3586</v>
      </c>
      <c r="C5869" s="5" t="s">
        <v>849</v>
      </c>
      <c r="D5869" s="5" t="s">
        <v>3583</v>
      </c>
      <c r="E5869" s="5" t="s">
        <v>3584</v>
      </c>
      <c r="F5869" s="5" t="s">
        <v>853</v>
      </c>
      <c r="G5869" s="5" t="s">
        <v>3603</v>
      </c>
      <c r="H5869" s="51">
        <v>0</v>
      </c>
      <c r="I5869" s="22">
        <v>0</v>
      </c>
      <c r="J5869" s="22">
        <v>0</v>
      </c>
      <c r="K5869" s="22">
        <v>1871.57</v>
      </c>
      <c r="L5869" s="47">
        <v>1000</v>
      </c>
      <c r="M5869" s="22">
        <v>0</v>
      </c>
      <c r="N5869" s="22">
        <v>0</v>
      </c>
    </row>
    <row r="5870" spans="1:14" hidden="1" x14ac:dyDescent="0.25">
      <c r="A5870" s="5" t="s">
        <v>8695</v>
      </c>
      <c r="B5870" s="5" t="s">
        <v>3582</v>
      </c>
      <c r="C5870" s="5" t="s">
        <v>849</v>
      </c>
      <c r="D5870" s="5" t="s">
        <v>3583</v>
      </c>
      <c r="E5870" s="5" t="s">
        <v>3584</v>
      </c>
      <c r="F5870" s="5" t="s">
        <v>853</v>
      </c>
      <c r="G5870" s="5" t="s">
        <v>3603</v>
      </c>
      <c r="H5870" s="51">
        <v>0</v>
      </c>
      <c r="I5870" s="22">
        <v>0</v>
      </c>
      <c r="J5870" s="22">
        <v>0</v>
      </c>
      <c r="K5870" s="22">
        <v>1259.26</v>
      </c>
      <c r="L5870" s="47">
        <v>1000</v>
      </c>
      <c r="M5870" s="22">
        <v>0</v>
      </c>
      <c r="N5870" s="22">
        <v>0</v>
      </c>
    </row>
    <row r="5871" spans="1:14" hidden="1" x14ac:dyDescent="0.25">
      <c r="A5871" s="5" t="s">
        <v>8695</v>
      </c>
      <c r="B5871" s="5" t="s">
        <v>3586</v>
      </c>
      <c r="C5871" s="5" t="s">
        <v>849</v>
      </c>
      <c r="D5871" s="5" t="s">
        <v>3583</v>
      </c>
      <c r="E5871" s="5" t="s">
        <v>3584</v>
      </c>
      <c r="F5871" s="5" t="s">
        <v>853</v>
      </c>
      <c r="G5871" s="5" t="s">
        <v>3603</v>
      </c>
      <c r="H5871" s="51">
        <v>0</v>
      </c>
      <c r="I5871" s="22">
        <v>0</v>
      </c>
      <c r="J5871" s="22">
        <v>0</v>
      </c>
      <c r="K5871" s="22">
        <v>1193.73</v>
      </c>
      <c r="L5871" s="47">
        <v>1000</v>
      </c>
      <c r="M5871" s="22">
        <v>0</v>
      </c>
      <c r="N5871" s="22">
        <v>0</v>
      </c>
    </row>
    <row r="5872" spans="1:14" hidden="1" x14ac:dyDescent="0.25">
      <c r="A5872" s="5" t="s">
        <v>8696</v>
      </c>
      <c r="B5872" s="5" t="s">
        <v>3586</v>
      </c>
      <c r="C5872" s="5" t="s">
        <v>849</v>
      </c>
      <c r="D5872" s="5" t="s">
        <v>3583</v>
      </c>
      <c r="E5872" s="5" t="s">
        <v>3584</v>
      </c>
      <c r="F5872" s="5" t="s">
        <v>853</v>
      </c>
      <c r="G5872" s="5" t="s">
        <v>3603</v>
      </c>
      <c r="H5872" s="51">
        <v>0</v>
      </c>
      <c r="I5872" s="22">
        <v>0</v>
      </c>
      <c r="J5872" s="22">
        <v>0</v>
      </c>
      <c r="K5872" s="22">
        <v>1593.74</v>
      </c>
      <c r="L5872" s="47">
        <v>1000</v>
      </c>
      <c r="M5872" s="22">
        <v>0</v>
      </c>
      <c r="N5872" s="22">
        <v>0</v>
      </c>
    </row>
    <row r="5873" spans="1:14" hidden="1" x14ac:dyDescent="0.25">
      <c r="A5873" s="5" t="s">
        <v>8697</v>
      </c>
      <c r="B5873" s="5" t="s">
        <v>3582</v>
      </c>
      <c r="C5873" s="5" t="s">
        <v>849</v>
      </c>
      <c r="D5873" s="5" t="s">
        <v>3583</v>
      </c>
      <c r="E5873" s="5" t="s">
        <v>3584</v>
      </c>
      <c r="F5873" s="5" t="s">
        <v>853</v>
      </c>
      <c r="G5873" s="5" t="s">
        <v>3588</v>
      </c>
      <c r="H5873" s="51">
        <v>0</v>
      </c>
      <c r="I5873" s="22">
        <v>0</v>
      </c>
      <c r="J5873" s="22">
        <v>77.95</v>
      </c>
      <c r="K5873" s="22">
        <v>78.650000000000006</v>
      </c>
      <c r="L5873" s="47">
        <v>1000</v>
      </c>
      <c r="M5873" s="22">
        <v>0</v>
      </c>
      <c r="N5873" s="22">
        <v>0</v>
      </c>
    </row>
    <row r="5874" spans="1:14" hidden="1" x14ac:dyDescent="0.25">
      <c r="A5874" s="5" t="s">
        <v>8697</v>
      </c>
      <c r="B5874" s="5" t="s">
        <v>3586</v>
      </c>
      <c r="C5874" s="5" t="s">
        <v>849</v>
      </c>
      <c r="D5874" s="5" t="s">
        <v>3583</v>
      </c>
      <c r="E5874" s="5" t="s">
        <v>3584</v>
      </c>
      <c r="F5874" s="5" t="s">
        <v>853</v>
      </c>
      <c r="G5874" s="5" t="s">
        <v>3588</v>
      </c>
      <c r="H5874" s="51">
        <v>0</v>
      </c>
      <c r="I5874" s="22">
        <v>0</v>
      </c>
      <c r="J5874" s="22">
        <v>86.58</v>
      </c>
      <c r="K5874" s="22">
        <v>87.32</v>
      </c>
      <c r="L5874" s="47">
        <v>1000</v>
      </c>
      <c r="M5874" s="22">
        <v>0</v>
      </c>
      <c r="N5874" s="22">
        <v>0</v>
      </c>
    </row>
    <row r="5875" spans="1:14" hidden="1" x14ac:dyDescent="0.25">
      <c r="A5875" s="5" t="s">
        <v>8698</v>
      </c>
      <c r="B5875" s="5" t="s">
        <v>3582</v>
      </c>
      <c r="C5875" s="5" t="s">
        <v>849</v>
      </c>
      <c r="D5875" s="5" t="s">
        <v>3583</v>
      </c>
      <c r="E5875" s="5" t="s">
        <v>3584</v>
      </c>
      <c r="F5875" s="5" t="s">
        <v>853</v>
      </c>
      <c r="G5875" s="5" t="s">
        <v>3603</v>
      </c>
      <c r="H5875" s="51">
        <v>0</v>
      </c>
      <c r="I5875" s="22">
        <v>0</v>
      </c>
      <c r="J5875" s="22">
        <v>0</v>
      </c>
      <c r="K5875" s="22">
        <v>1356.66</v>
      </c>
      <c r="L5875" s="47">
        <v>1000</v>
      </c>
      <c r="M5875" s="22">
        <v>0</v>
      </c>
      <c r="N5875" s="22">
        <v>0</v>
      </c>
    </row>
    <row r="5876" spans="1:14" hidden="1" x14ac:dyDescent="0.25">
      <c r="A5876" s="5" t="s">
        <v>8698</v>
      </c>
      <c r="B5876" s="5" t="s">
        <v>3586</v>
      </c>
      <c r="C5876" s="5" t="s">
        <v>849</v>
      </c>
      <c r="D5876" s="5" t="s">
        <v>3583</v>
      </c>
      <c r="E5876" s="5" t="s">
        <v>3584</v>
      </c>
      <c r="F5876" s="5" t="s">
        <v>853</v>
      </c>
      <c r="G5876" s="5" t="s">
        <v>3603</v>
      </c>
      <c r="H5876" s="51">
        <v>0</v>
      </c>
      <c r="I5876" s="22">
        <v>0</v>
      </c>
      <c r="J5876" s="22">
        <v>0</v>
      </c>
      <c r="K5876" s="22">
        <v>1293.06</v>
      </c>
      <c r="L5876" s="47">
        <v>1000</v>
      </c>
      <c r="M5876" s="22">
        <v>0</v>
      </c>
      <c r="N5876" s="22">
        <v>0</v>
      </c>
    </row>
    <row r="5877" spans="1:14" hidden="1" x14ac:dyDescent="0.25">
      <c r="A5877" s="5" t="s">
        <v>8699</v>
      </c>
      <c r="B5877" s="5" t="s">
        <v>3582</v>
      </c>
      <c r="C5877" s="5" t="s">
        <v>849</v>
      </c>
      <c r="D5877" s="5" t="s">
        <v>3583</v>
      </c>
      <c r="E5877" s="5" t="s">
        <v>3584</v>
      </c>
      <c r="F5877" s="5" t="s">
        <v>853</v>
      </c>
      <c r="G5877" s="5" t="s">
        <v>3603</v>
      </c>
      <c r="H5877" s="51">
        <v>0</v>
      </c>
      <c r="I5877" s="22">
        <v>0</v>
      </c>
      <c r="J5877" s="22">
        <v>0</v>
      </c>
      <c r="K5877" s="22">
        <v>1823.53</v>
      </c>
      <c r="L5877" s="47">
        <v>1000</v>
      </c>
      <c r="M5877" s="22">
        <v>0</v>
      </c>
      <c r="N5877" s="22">
        <v>0</v>
      </c>
    </row>
    <row r="5878" spans="1:14" hidden="1" x14ac:dyDescent="0.25">
      <c r="A5878" s="5" t="s">
        <v>8700</v>
      </c>
      <c r="B5878" s="5" t="s">
        <v>3586</v>
      </c>
      <c r="C5878" s="5" t="s">
        <v>849</v>
      </c>
      <c r="D5878" s="5" t="s">
        <v>3583</v>
      </c>
      <c r="E5878" s="5" t="s">
        <v>3584</v>
      </c>
      <c r="F5878" s="5" t="s">
        <v>851</v>
      </c>
      <c r="G5878" s="5" t="s">
        <v>3588</v>
      </c>
      <c r="H5878" s="51">
        <v>0</v>
      </c>
      <c r="I5878" s="22">
        <v>0</v>
      </c>
      <c r="J5878" s="22">
        <v>79.650000000000006</v>
      </c>
      <c r="K5878" s="22">
        <v>79.650000000000006</v>
      </c>
      <c r="L5878" s="47">
        <v>1000</v>
      </c>
      <c r="M5878" s="22">
        <v>0</v>
      </c>
      <c r="N5878" s="22">
        <v>0</v>
      </c>
    </row>
    <row r="5879" spans="1:14" hidden="1" x14ac:dyDescent="0.25">
      <c r="A5879" s="5" t="s">
        <v>8701</v>
      </c>
      <c r="B5879" s="5" t="s">
        <v>3586</v>
      </c>
      <c r="C5879" s="5" t="s">
        <v>849</v>
      </c>
      <c r="D5879" s="5" t="s">
        <v>3583</v>
      </c>
      <c r="E5879" s="5" t="s">
        <v>3584</v>
      </c>
      <c r="F5879" s="5" t="s">
        <v>851</v>
      </c>
      <c r="G5879" s="5" t="s">
        <v>3588</v>
      </c>
      <c r="H5879" s="51">
        <v>27000</v>
      </c>
      <c r="I5879" s="22">
        <v>2201.58</v>
      </c>
      <c r="J5879" s="22">
        <v>81.540000000000006</v>
      </c>
      <c r="K5879" s="22">
        <v>81.58</v>
      </c>
      <c r="L5879" s="47">
        <v>1000</v>
      </c>
      <c r="M5879" s="22">
        <v>2201.58</v>
      </c>
      <c r="N5879" s="22">
        <v>0</v>
      </c>
    </row>
    <row r="5880" spans="1:14" hidden="1" x14ac:dyDescent="0.25">
      <c r="A5880" s="5" t="s">
        <v>8702</v>
      </c>
      <c r="B5880" s="5" t="s">
        <v>3586</v>
      </c>
      <c r="C5880" s="5" t="s">
        <v>849</v>
      </c>
      <c r="D5880" s="5" t="s">
        <v>3583</v>
      </c>
      <c r="E5880" s="5" t="s">
        <v>3584</v>
      </c>
      <c r="F5880" s="5" t="s">
        <v>851</v>
      </c>
      <c r="G5880" s="5" t="s">
        <v>3588</v>
      </c>
      <c r="H5880" s="51">
        <v>12040</v>
      </c>
      <c r="I5880" s="22">
        <v>1108.23</v>
      </c>
      <c r="J5880" s="22">
        <v>92.05</v>
      </c>
      <c r="K5880" s="22">
        <v>92.76</v>
      </c>
      <c r="L5880" s="47">
        <v>1000</v>
      </c>
      <c r="M5880" s="22">
        <v>1108.23</v>
      </c>
      <c r="N5880" s="22">
        <v>0</v>
      </c>
    </row>
    <row r="5881" spans="1:14" hidden="1" x14ac:dyDescent="0.25">
      <c r="A5881" s="5" t="s">
        <v>8703</v>
      </c>
      <c r="B5881" s="5" t="s">
        <v>3586</v>
      </c>
      <c r="C5881" s="5" t="s">
        <v>849</v>
      </c>
      <c r="D5881" s="5" t="s">
        <v>3583</v>
      </c>
      <c r="E5881" s="5" t="s">
        <v>3584</v>
      </c>
      <c r="F5881" s="5" t="s">
        <v>851</v>
      </c>
      <c r="G5881" s="5" t="s">
        <v>3588</v>
      </c>
      <c r="H5881" s="51">
        <v>14620</v>
      </c>
      <c r="I5881" s="22">
        <v>1354.46</v>
      </c>
      <c r="J5881" s="22">
        <v>92.64</v>
      </c>
      <c r="K5881" s="22">
        <v>92.39</v>
      </c>
      <c r="L5881" s="47">
        <v>1000</v>
      </c>
      <c r="M5881" s="22">
        <v>1354.46</v>
      </c>
      <c r="N5881" s="22">
        <v>0</v>
      </c>
    </row>
    <row r="5882" spans="1:14" hidden="1" x14ac:dyDescent="0.25">
      <c r="A5882" s="5" t="s">
        <v>8704</v>
      </c>
      <c r="B5882" s="5" t="s">
        <v>3586</v>
      </c>
      <c r="C5882" s="5" t="s">
        <v>849</v>
      </c>
      <c r="D5882" s="5" t="s">
        <v>3583</v>
      </c>
      <c r="E5882" s="5" t="s">
        <v>3584</v>
      </c>
      <c r="F5882" s="5" t="s">
        <v>853</v>
      </c>
      <c r="G5882" s="5" t="s">
        <v>3603</v>
      </c>
      <c r="H5882" s="51">
        <v>0</v>
      </c>
      <c r="I5882" s="22">
        <v>0</v>
      </c>
      <c r="J5882" s="22">
        <v>0</v>
      </c>
      <c r="K5882" s="22">
        <v>1458.64</v>
      </c>
      <c r="L5882" s="47">
        <v>1000</v>
      </c>
      <c r="M5882" s="22">
        <v>0</v>
      </c>
      <c r="N5882" s="22">
        <v>0</v>
      </c>
    </row>
    <row r="5883" spans="1:14" hidden="1" x14ac:dyDescent="0.25">
      <c r="A5883" s="5" t="s">
        <v>8705</v>
      </c>
      <c r="B5883" s="5" t="s">
        <v>3586</v>
      </c>
      <c r="C5883" s="5" t="s">
        <v>849</v>
      </c>
      <c r="D5883" s="5" t="s">
        <v>3583</v>
      </c>
      <c r="E5883" s="5" t="s">
        <v>3584</v>
      </c>
      <c r="F5883" s="5" t="s">
        <v>853</v>
      </c>
      <c r="G5883" s="5" t="s">
        <v>3603</v>
      </c>
      <c r="H5883" s="51">
        <v>0</v>
      </c>
      <c r="I5883" s="22">
        <v>0</v>
      </c>
      <c r="J5883" s="22">
        <v>0</v>
      </c>
      <c r="K5883" s="22">
        <v>1346.86</v>
      </c>
      <c r="L5883" s="47">
        <v>1000</v>
      </c>
      <c r="M5883" s="22">
        <v>0</v>
      </c>
      <c r="N5883" s="22">
        <v>0</v>
      </c>
    </row>
    <row r="5884" spans="1:14" hidden="1" x14ac:dyDescent="0.25">
      <c r="A5884" s="5" t="s">
        <v>8706</v>
      </c>
      <c r="B5884" s="5" t="s">
        <v>3586</v>
      </c>
      <c r="C5884" s="5" t="s">
        <v>849</v>
      </c>
      <c r="D5884" s="5" t="s">
        <v>3583</v>
      </c>
      <c r="E5884" s="5" t="s">
        <v>3584</v>
      </c>
      <c r="F5884" s="5" t="s">
        <v>853</v>
      </c>
      <c r="G5884" s="5" t="s">
        <v>3588</v>
      </c>
      <c r="H5884" s="51">
        <v>0</v>
      </c>
      <c r="I5884" s="22">
        <v>0</v>
      </c>
      <c r="J5884" s="22">
        <v>9.93</v>
      </c>
      <c r="K5884" s="22">
        <v>10.02</v>
      </c>
      <c r="L5884" s="47">
        <v>1000</v>
      </c>
      <c r="M5884" s="22">
        <v>0</v>
      </c>
      <c r="N5884" s="22">
        <v>0</v>
      </c>
    </row>
    <row r="5885" spans="1:14" hidden="1" x14ac:dyDescent="0.25">
      <c r="A5885" s="5" t="s">
        <v>8707</v>
      </c>
      <c r="B5885" s="5" t="s">
        <v>3586</v>
      </c>
      <c r="C5885" s="5" t="s">
        <v>849</v>
      </c>
      <c r="D5885" s="5" t="s">
        <v>3583</v>
      </c>
      <c r="E5885" s="5" t="s">
        <v>3584</v>
      </c>
      <c r="F5885" s="5" t="s">
        <v>853</v>
      </c>
      <c r="G5885" s="5" t="s">
        <v>3588</v>
      </c>
      <c r="H5885" s="51">
        <v>0</v>
      </c>
      <c r="I5885" s="22">
        <v>0</v>
      </c>
      <c r="J5885" s="22">
        <v>11.54</v>
      </c>
      <c r="K5885" s="22">
        <v>11.54</v>
      </c>
      <c r="L5885" s="47">
        <v>1000</v>
      </c>
      <c r="M5885" s="22">
        <v>0</v>
      </c>
      <c r="N5885" s="22">
        <v>0</v>
      </c>
    </row>
    <row r="5886" spans="1:14" hidden="1" x14ac:dyDescent="0.25">
      <c r="A5886" s="5" t="s">
        <v>8708</v>
      </c>
      <c r="B5886" s="5" t="s">
        <v>3586</v>
      </c>
      <c r="C5886" s="5" t="s">
        <v>849</v>
      </c>
      <c r="D5886" s="5" t="s">
        <v>3583</v>
      </c>
      <c r="E5886" s="5" t="s">
        <v>3584</v>
      </c>
      <c r="F5886" s="5" t="s">
        <v>853</v>
      </c>
      <c r="G5886" s="5" t="s">
        <v>3588</v>
      </c>
      <c r="H5886" s="51">
        <v>0</v>
      </c>
      <c r="I5886" s="22">
        <v>0</v>
      </c>
      <c r="J5886" s="22">
        <v>144.5</v>
      </c>
      <c r="K5886" s="22">
        <v>145.74</v>
      </c>
      <c r="L5886" s="47">
        <v>1000</v>
      </c>
      <c r="M5886" s="22">
        <v>0</v>
      </c>
      <c r="N5886" s="22">
        <v>0</v>
      </c>
    </row>
    <row r="5887" spans="1:14" hidden="1" x14ac:dyDescent="0.25">
      <c r="A5887" s="5" t="s">
        <v>8709</v>
      </c>
      <c r="B5887" s="5" t="s">
        <v>3586</v>
      </c>
      <c r="C5887" s="5" t="s">
        <v>849</v>
      </c>
      <c r="D5887" s="5" t="s">
        <v>3583</v>
      </c>
      <c r="E5887" s="5" t="s">
        <v>3584</v>
      </c>
      <c r="F5887" s="5" t="s">
        <v>853</v>
      </c>
      <c r="G5887" s="5" t="s">
        <v>3603</v>
      </c>
      <c r="H5887" s="51">
        <v>0</v>
      </c>
      <c r="I5887" s="22">
        <v>0</v>
      </c>
      <c r="J5887" s="22">
        <v>0</v>
      </c>
      <c r="K5887" s="22">
        <v>719.48</v>
      </c>
      <c r="L5887" s="47">
        <v>1000</v>
      </c>
      <c r="M5887" s="22">
        <v>0</v>
      </c>
      <c r="N5887" s="22">
        <v>0</v>
      </c>
    </row>
    <row r="5888" spans="1:14" hidden="1" x14ac:dyDescent="0.25">
      <c r="A5888" s="5" t="s">
        <v>8710</v>
      </c>
      <c r="B5888" s="5" t="s">
        <v>3586</v>
      </c>
      <c r="C5888" s="5" t="s">
        <v>849</v>
      </c>
      <c r="D5888" s="5" t="s">
        <v>3583</v>
      </c>
      <c r="E5888" s="5" t="s">
        <v>3584</v>
      </c>
      <c r="F5888" s="5" t="s">
        <v>853</v>
      </c>
      <c r="G5888" s="5" t="s">
        <v>3603</v>
      </c>
      <c r="H5888" s="51">
        <v>0</v>
      </c>
      <c r="I5888" s="22">
        <v>0</v>
      </c>
      <c r="J5888" s="22">
        <v>0</v>
      </c>
      <c r="K5888" s="22">
        <v>731.89</v>
      </c>
      <c r="L5888" s="47">
        <v>1000</v>
      </c>
      <c r="M5888" s="22">
        <v>0</v>
      </c>
      <c r="N5888" s="22">
        <v>0</v>
      </c>
    </row>
    <row r="5889" spans="1:14" hidden="1" x14ac:dyDescent="0.25">
      <c r="A5889" s="5" t="s">
        <v>8711</v>
      </c>
      <c r="B5889" s="5" t="s">
        <v>3586</v>
      </c>
      <c r="C5889" s="5" t="s">
        <v>849</v>
      </c>
      <c r="D5889" s="5" t="s">
        <v>3583</v>
      </c>
      <c r="E5889" s="5" t="s">
        <v>3584</v>
      </c>
      <c r="F5889" s="5" t="s">
        <v>853</v>
      </c>
      <c r="G5889" s="5" t="s">
        <v>3603</v>
      </c>
      <c r="H5889" s="51">
        <v>0</v>
      </c>
      <c r="I5889" s="22">
        <v>0</v>
      </c>
      <c r="J5889" s="22">
        <v>0</v>
      </c>
      <c r="K5889" s="22">
        <v>668.89</v>
      </c>
      <c r="L5889" s="47">
        <v>1000</v>
      </c>
      <c r="M5889" s="22">
        <v>0</v>
      </c>
      <c r="N5889" s="22">
        <v>0</v>
      </c>
    </row>
    <row r="5890" spans="1:14" hidden="1" x14ac:dyDescent="0.25">
      <c r="A5890" s="5" t="s">
        <v>8712</v>
      </c>
      <c r="B5890" s="5" t="s">
        <v>3586</v>
      </c>
      <c r="C5890" s="5" t="s">
        <v>849</v>
      </c>
      <c r="D5890" s="5" t="s">
        <v>3583</v>
      </c>
      <c r="E5890" s="5" t="s">
        <v>3584</v>
      </c>
      <c r="F5890" s="5" t="s">
        <v>853</v>
      </c>
      <c r="G5890" s="5" t="s">
        <v>3603</v>
      </c>
      <c r="H5890" s="51">
        <v>0</v>
      </c>
      <c r="I5890" s="22">
        <v>0</v>
      </c>
      <c r="J5890" s="22">
        <v>0</v>
      </c>
      <c r="K5890" s="22">
        <v>675.27</v>
      </c>
      <c r="L5890" s="47">
        <v>1000</v>
      </c>
      <c r="M5890" s="22">
        <v>0</v>
      </c>
      <c r="N5890" s="22">
        <v>0</v>
      </c>
    </row>
    <row r="5891" spans="1:14" hidden="1" x14ac:dyDescent="0.25">
      <c r="A5891" s="5" t="s">
        <v>8713</v>
      </c>
      <c r="B5891" s="5" t="s">
        <v>3592</v>
      </c>
      <c r="C5891" s="5" t="s">
        <v>849</v>
      </c>
      <c r="D5891" s="5" t="s">
        <v>3583</v>
      </c>
      <c r="E5891" s="5" t="s">
        <v>3584</v>
      </c>
      <c r="F5891" s="5" t="s">
        <v>853</v>
      </c>
      <c r="G5891" s="5" t="s">
        <v>3603</v>
      </c>
      <c r="H5891" s="51">
        <v>0</v>
      </c>
      <c r="I5891" s="22">
        <v>0</v>
      </c>
      <c r="J5891" s="22">
        <v>0</v>
      </c>
      <c r="K5891" s="22">
        <v>1273.45</v>
      </c>
      <c r="L5891" s="47">
        <v>1000</v>
      </c>
      <c r="M5891" s="22">
        <v>0</v>
      </c>
      <c r="N5891" s="22">
        <v>0</v>
      </c>
    </row>
    <row r="5892" spans="1:14" hidden="1" x14ac:dyDescent="0.25">
      <c r="A5892" s="5" t="s">
        <v>8714</v>
      </c>
      <c r="B5892" s="5" t="s">
        <v>3586</v>
      </c>
      <c r="C5892" s="5" t="s">
        <v>849</v>
      </c>
      <c r="D5892" s="5" t="s">
        <v>3583</v>
      </c>
      <c r="E5892" s="5" t="s">
        <v>3584</v>
      </c>
      <c r="F5892" s="5" t="s">
        <v>853</v>
      </c>
      <c r="G5892" s="5" t="s">
        <v>3603</v>
      </c>
      <c r="H5892" s="51">
        <v>0</v>
      </c>
      <c r="I5892" s="22">
        <v>0</v>
      </c>
      <c r="J5892" s="22">
        <v>0</v>
      </c>
      <c r="K5892" s="22">
        <v>1540.21</v>
      </c>
      <c r="L5892" s="47">
        <v>1000</v>
      </c>
      <c r="M5892" s="22">
        <v>0</v>
      </c>
      <c r="N5892" s="22">
        <v>0</v>
      </c>
    </row>
    <row r="5893" spans="1:14" hidden="1" x14ac:dyDescent="0.25">
      <c r="A5893" s="5" t="s">
        <v>8715</v>
      </c>
      <c r="B5893" s="5" t="s">
        <v>3586</v>
      </c>
      <c r="C5893" s="5" t="s">
        <v>849</v>
      </c>
      <c r="D5893" s="5" t="s">
        <v>3583</v>
      </c>
      <c r="E5893" s="5" t="s">
        <v>3584</v>
      </c>
      <c r="F5893" s="5" t="s">
        <v>853</v>
      </c>
      <c r="G5893" s="5" t="s">
        <v>3603</v>
      </c>
      <c r="H5893" s="51">
        <v>0</v>
      </c>
      <c r="I5893" s="22">
        <v>0</v>
      </c>
      <c r="J5893" s="22">
        <v>0</v>
      </c>
      <c r="K5893" s="22">
        <v>1110.23</v>
      </c>
      <c r="L5893" s="47">
        <v>1000</v>
      </c>
      <c r="M5893" s="22">
        <v>0</v>
      </c>
      <c r="N5893" s="22">
        <v>0</v>
      </c>
    </row>
    <row r="5894" spans="1:14" hidden="1" x14ac:dyDescent="0.25">
      <c r="A5894" s="5" t="s">
        <v>8716</v>
      </c>
      <c r="B5894" s="5" t="s">
        <v>3592</v>
      </c>
      <c r="C5894" s="5" t="s">
        <v>849</v>
      </c>
      <c r="D5894" s="5" t="s">
        <v>3583</v>
      </c>
      <c r="E5894" s="5" t="s">
        <v>3584</v>
      </c>
      <c r="F5894" s="5" t="s">
        <v>853</v>
      </c>
      <c r="G5894" s="5" t="s">
        <v>3603</v>
      </c>
      <c r="H5894" s="51">
        <v>0</v>
      </c>
      <c r="I5894" s="22">
        <v>0</v>
      </c>
      <c r="J5894" s="22">
        <v>0</v>
      </c>
      <c r="K5894" s="22">
        <v>1313.43</v>
      </c>
      <c r="L5894" s="47">
        <v>1000</v>
      </c>
      <c r="M5894" s="22">
        <v>0</v>
      </c>
      <c r="N5894" s="22">
        <v>0</v>
      </c>
    </row>
    <row r="5895" spans="1:14" hidden="1" x14ac:dyDescent="0.25">
      <c r="A5895" s="5" t="s">
        <v>8717</v>
      </c>
      <c r="B5895" s="5" t="s">
        <v>3582</v>
      </c>
      <c r="C5895" s="5" t="s">
        <v>849</v>
      </c>
      <c r="D5895" s="5" t="s">
        <v>3583</v>
      </c>
      <c r="E5895" s="5" t="s">
        <v>3584</v>
      </c>
      <c r="F5895" s="5" t="s">
        <v>851</v>
      </c>
      <c r="G5895" s="5" t="s">
        <v>3588</v>
      </c>
      <c r="H5895" s="51">
        <v>5850</v>
      </c>
      <c r="I5895" s="22">
        <v>1360.75</v>
      </c>
      <c r="J5895" s="22">
        <v>232.61</v>
      </c>
      <c r="K5895" s="22">
        <v>229.64</v>
      </c>
      <c r="L5895" s="47">
        <v>1000</v>
      </c>
      <c r="M5895" s="22">
        <v>1360.75</v>
      </c>
      <c r="N5895" s="22">
        <v>0</v>
      </c>
    </row>
    <row r="5896" spans="1:14" x14ac:dyDescent="0.25">
      <c r="A5896" s="5" t="s">
        <v>8717</v>
      </c>
      <c r="B5896" s="5" t="s">
        <v>3590</v>
      </c>
      <c r="C5896" s="5" t="s">
        <v>849</v>
      </c>
      <c r="D5896" s="5" t="s">
        <v>3583</v>
      </c>
      <c r="E5896" s="5" t="s">
        <v>3584</v>
      </c>
      <c r="F5896" s="5" t="s">
        <v>851</v>
      </c>
      <c r="G5896" s="5" t="s">
        <v>3588</v>
      </c>
      <c r="H5896" s="51">
        <v>12400</v>
      </c>
      <c r="I5896" s="22">
        <v>4652.05</v>
      </c>
      <c r="J5896" s="22">
        <v>375.17</v>
      </c>
      <c r="K5896" s="22">
        <v>384.16</v>
      </c>
      <c r="L5896" s="47">
        <v>1000</v>
      </c>
      <c r="M5896" s="22">
        <v>4652.05</v>
      </c>
      <c r="N5896" s="22">
        <v>0</v>
      </c>
    </row>
    <row r="5897" spans="1:14" hidden="1" x14ac:dyDescent="0.25">
      <c r="A5897" s="5" t="s">
        <v>8718</v>
      </c>
      <c r="B5897" s="5" t="s">
        <v>3582</v>
      </c>
      <c r="C5897" s="5" t="s">
        <v>849</v>
      </c>
      <c r="D5897" s="5" t="s">
        <v>3583</v>
      </c>
      <c r="E5897" s="5" t="s">
        <v>3584</v>
      </c>
      <c r="F5897" s="5" t="s">
        <v>853</v>
      </c>
      <c r="G5897" s="5" t="s">
        <v>3603</v>
      </c>
      <c r="H5897" s="51">
        <v>0</v>
      </c>
      <c r="I5897" s="22">
        <v>0</v>
      </c>
      <c r="J5897" s="22">
        <v>0</v>
      </c>
      <c r="K5897" s="22">
        <v>146.91999999999999</v>
      </c>
      <c r="L5897" s="47">
        <v>1000</v>
      </c>
      <c r="M5897" s="22">
        <v>0</v>
      </c>
      <c r="N5897" s="22">
        <v>0</v>
      </c>
    </row>
    <row r="5898" spans="1:14" hidden="1" x14ac:dyDescent="0.25">
      <c r="A5898" s="5" t="s">
        <v>8719</v>
      </c>
      <c r="B5898" s="5" t="s">
        <v>3592</v>
      </c>
      <c r="C5898" s="5" t="s">
        <v>849</v>
      </c>
      <c r="D5898" s="5" t="s">
        <v>3583</v>
      </c>
      <c r="E5898" s="5" t="s">
        <v>3584</v>
      </c>
      <c r="F5898" s="5" t="s">
        <v>851</v>
      </c>
      <c r="G5898" s="5" t="s">
        <v>3588</v>
      </c>
      <c r="H5898" s="51">
        <v>9250</v>
      </c>
      <c r="I5898" s="22">
        <v>562.71</v>
      </c>
      <c r="J5898" s="22">
        <v>60.83</v>
      </c>
      <c r="K5898" s="22">
        <v>61.52</v>
      </c>
      <c r="L5898" s="47">
        <v>1000</v>
      </c>
      <c r="M5898" s="22">
        <v>562.71</v>
      </c>
      <c r="N5898" s="22">
        <v>0</v>
      </c>
    </row>
    <row r="5899" spans="1:14" hidden="1" x14ac:dyDescent="0.25">
      <c r="A5899" s="5" t="s">
        <v>8720</v>
      </c>
      <c r="B5899" s="5" t="s">
        <v>3592</v>
      </c>
      <c r="C5899" s="5" t="s">
        <v>849</v>
      </c>
      <c r="D5899" s="5" t="s">
        <v>3583</v>
      </c>
      <c r="E5899" s="5" t="s">
        <v>3584</v>
      </c>
      <c r="F5899" s="5" t="s">
        <v>853</v>
      </c>
      <c r="G5899" s="5" t="s">
        <v>3588</v>
      </c>
      <c r="H5899" s="51">
        <v>0</v>
      </c>
      <c r="I5899" s="22">
        <v>0</v>
      </c>
      <c r="J5899" s="22">
        <v>63.44</v>
      </c>
      <c r="K5899" s="22">
        <v>66.91</v>
      </c>
      <c r="L5899" s="47">
        <v>1000</v>
      </c>
      <c r="M5899" s="22">
        <v>0</v>
      </c>
      <c r="N5899" s="22">
        <v>0</v>
      </c>
    </row>
    <row r="5900" spans="1:14" hidden="1" x14ac:dyDescent="0.25">
      <c r="A5900" s="5" t="s">
        <v>8721</v>
      </c>
      <c r="B5900" s="5" t="s">
        <v>3592</v>
      </c>
      <c r="C5900" s="5" t="s">
        <v>849</v>
      </c>
      <c r="D5900" s="5" t="s">
        <v>3583</v>
      </c>
      <c r="E5900" s="5" t="s">
        <v>3584</v>
      </c>
      <c r="F5900" s="5" t="s">
        <v>853</v>
      </c>
      <c r="G5900" s="5" t="s">
        <v>3588</v>
      </c>
      <c r="H5900" s="51">
        <v>0</v>
      </c>
      <c r="I5900" s="22">
        <v>0</v>
      </c>
      <c r="J5900" s="22">
        <v>63.44</v>
      </c>
      <c r="K5900" s="22">
        <v>66.91</v>
      </c>
      <c r="L5900" s="47">
        <v>1000</v>
      </c>
      <c r="M5900" s="22">
        <v>0</v>
      </c>
      <c r="N5900" s="22">
        <v>0</v>
      </c>
    </row>
    <row r="5901" spans="1:14" hidden="1" x14ac:dyDescent="0.25">
      <c r="A5901" s="5" t="s">
        <v>8722</v>
      </c>
      <c r="B5901" s="5" t="s">
        <v>3586</v>
      </c>
      <c r="C5901" s="5" t="s">
        <v>849</v>
      </c>
      <c r="D5901" s="5" t="s">
        <v>3583</v>
      </c>
      <c r="E5901" s="5" t="s">
        <v>3584</v>
      </c>
      <c r="F5901" s="5" t="s">
        <v>851</v>
      </c>
      <c r="G5901" s="5" t="s">
        <v>3588</v>
      </c>
      <c r="H5901" s="51">
        <v>147000</v>
      </c>
      <c r="I5901" s="22">
        <v>9666.6299999999992</v>
      </c>
      <c r="J5901" s="22">
        <v>65.760000000000005</v>
      </c>
      <c r="K5901" s="22">
        <v>60.28</v>
      </c>
      <c r="L5901" s="47">
        <v>1000</v>
      </c>
      <c r="M5901" s="22">
        <v>9666.6299999999992</v>
      </c>
      <c r="N5901" s="22">
        <v>0</v>
      </c>
    </row>
    <row r="5902" spans="1:14" hidden="1" x14ac:dyDescent="0.25">
      <c r="A5902" s="5" t="s">
        <v>8722</v>
      </c>
      <c r="B5902" s="5" t="s">
        <v>3592</v>
      </c>
      <c r="C5902" s="5" t="s">
        <v>849</v>
      </c>
      <c r="D5902" s="5" t="s">
        <v>3583</v>
      </c>
      <c r="E5902" s="5" t="s">
        <v>3584</v>
      </c>
      <c r="F5902" s="5" t="s">
        <v>851</v>
      </c>
      <c r="G5902" s="5" t="s">
        <v>3588</v>
      </c>
      <c r="H5902" s="51">
        <v>16000</v>
      </c>
      <c r="I5902" s="22">
        <v>969.96</v>
      </c>
      <c r="J5902" s="22">
        <v>60.62</v>
      </c>
      <c r="K5902" s="22">
        <v>61.15</v>
      </c>
      <c r="L5902" s="47">
        <v>1000</v>
      </c>
      <c r="M5902" s="22">
        <v>969.96</v>
      </c>
      <c r="N5902" s="22">
        <v>0</v>
      </c>
    </row>
    <row r="5903" spans="1:14" hidden="1" x14ac:dyDescent="0.25">
      <c r="A5903" s="5" t="s">
        <v>8723</v>
      </c>
      <c r="B5903" s="5" t="s">
        <v>3592</v>
      </c>
      <c r="C5903" s="5" t="s">
        <v>849</v>
      </c>
      <c r="D5903" s="5" t="s">
        <v>3583</v>
      </c>
      <c r="E5903" s="5" t="s">
        <v>3584</v>
      </c>
      <c r="F5903" s="5" t="s">
        <v>853</v>
      </c>
      <c r="G5903" s="5" t="s">
        <v>3588</v>
      </c>
      <c r="H5903" s="51">
        <v>0</v>
      </c>
      <c r="I5903" s="22">
        <v>0</v>
      </c>
      <c r="J5903" s="22">
        <v>63.34</v>
      </c>
      <c r="K5903" s="22">
        <v>66.81</v>
      </c>
      <c r="L5903" s="47">
        <v>1000</v>
      </c>
      <c r="M5903" s="22">
        <v>0</v>
      </c>
      <c r="N5903" s="22">
        <v>0</v>
      </c>
    </row>
    <row r="5904" spans="1:14" hidden="1" x14ac:dyDescent="0.25">
      <c r="A5904" s="5" t="s">
        <v>8724</v>
      </c>
      <c r="B5904" s="5" t="s">
        <v>3592</v>
      </c>
      <c r="C5904" s="5" t="s">
        <v>849</v>
      </c>
      <c r="D5904" s="5" t="s">
        <v>3583</v>
      </c>
      <c r="E5904" s="5" t="s">
        <v>3584</v>
      </c>
      <c r="F5904" s="5" t="s">
        <v>851</v>
      </c>
      <c r="G5904" s="5" t="s">
        <v>3588</v>
      </c>
      <c r="H5904" s="51">
        <v>7000</v>
      </c>
      <c r="I5904" s="22">
        <v>430.76</v>
      </c>
      <c r="J5904" s="22">
        <v>61.54</v>
      </c>
      <c r="K5904" s="22">
        <v>61.79</v>
      </c>
      <c r="L5904" s="47">
        <v>1000</v>
      </c>
      <c r="M5904" s="22">
        <v>430.76</v>
      </c>
      <c r="N5904" s="22">
        <v>0</v>
      </c>
    </row>
    <row r="5905" spans="1:14" hidden="1" x14ac:dyDescent="0.25">
      <c r="A5905" s="5" t="s">
        <v>8725</v>
      </c>
      <c r="B5905" s="5" t="s">
        <v>3592</v>
      </c>
      <c r="C5905" s="5" t="s">
        <v>849</v>
      </c>
      <c r="D5905" s="5" t="s">
        <v>3583</v>
      </c>
      <c r="E5905" s="5" t="s">
        <v>3584</v>
      </c>
      <c r="F5905" s="5" t="s">
        <v>853</v>
      </c>
      <c r="G5905" s="5" t="s">
        <v>3603</v>
      </c>
      <c r="H5905" s="51">
        <v>0</v>
      </c>
      <c r="I5905" s="22">
        <v>0</v>
      </c>
      <c r="J5905" s="22">
        <v>0</v>
      </c>
      <c r="K5905" s="22">
        <v>1263.57</v>
      </c>
      <c r="L5905" s="47">
        <v>1000</v>
      </c>
      <c r="M5905" s="22">
        <v>0</v>
      </c>
      <c r="N5905" s="22">
        <v>0</v>
      </c>
    </row>
    <row r="5906" spans="1:14" hidden="1" x14ac:dyDescent="0.25">
      <c r="A5906" s="5" t="s">
        <v>8726</v>
      </c>
      <c r="B5906" s="5" t="s">
        <v>3592</v>
      </c>
      <c r="C5906" s="5" t="s">
        <v>849</v>
      </c>
      <c r="D5906" s="5" t="s">
        <v>3583</v>
      </c>
      <c r="E5906" s="5" t="s">
        <v>3584</v>
      </c>
      <c r="F5906" s="5" t="s">
        <v>853</v>
      </c>
      <c r="G5906" s="5" t="s">
        <v>3603</v>
      </c>
      <c r="H5906" s="51">
        <v>0</v>
      </c>
      <c r="I5906" s="22">
        <v>0</v>
      </c>
      <c r="J5906" s="22">
        <v>0</v>
      </c>
      <c r="K5906" s="22">
        <v>1340.93</v>
      </c>
      <c r="L5906" s="47">
        <v>1000</v>
      </c>
      <c r="M5906" s="22">
        <v>0</v>
      </c>
      <c r="N5906" s="22">
        <v>0</v>
      </c>
    </row>
    <row r="5907" spans="1:14" hidden="1" x14ac:dyDescent="0.25">
      <c r="A5907" s="5" t="s">
        <v>8727</v>
      </c>
      <c r="B5907" s="5" t="s">
        <v>3586</v>
      </c>
      <c r="C5907" s="5" t="s">
        <v>849</v>
      </c>
      <c r="D5907" s="5" t="s">
        <v>3583</v>
      </c>
      <c r="E5907" s="5" t="s">
        <v>3584</v>
      </c>
      <c r="F5907" s="5" t="s">
        <v>851</v>
      </c>
      <c r="G5907" s="5" t="s">
        <v>3588</v>
      </c>
      <c r="H5907" s="51">
        <v>152000</v>
      </c>
      <c r="I5907" s="22">
        <v>9862.92</v>
      </c>
      <c r="J5907" s="22">
        <v>64.89</v>
      </c>
      <c r="K5907" s="22">
        <v>64.010000000000005</v>
      </c>
      <c r="L5907" s="47">
        <v>1000</v>
      </c>
      <c r="M5907" s="22">
        <v>9862.92</v>
      </c>
      <c r="N5907" s="22">
        <v>0</v>
      </c>
    </row>
    <row r="5908" spans="1:14" hidden="1" x14ac:dyDescent="0.25">
      <c r="A5908" s="5" t="s">
        <v>8728</v>
      </c>
      <c r="B5908" s="5" t="s">
        <v>3586</v>
      </c>
      <c r="C5908" s="5" t="s">
        <v>849</v>
      </c>
      <c r="D5908" s="5" t="s">
        <v>3583</v>
      </c>
      <c r="E5908" s="5" t="s">
        <v>3584</v>
      </c>
      <c r="F5908" s="5" t="s">
        <v>853</v>
      </c>
      <c r="G5908" s="5" t="s">
        <v>3588</v>
      </c>
      <c r="H5908" s="51">
        <v>0</v>
      </c>
      <c r="I5908" s="22">
        <v>0</v>
      </c>
      <c r="J5908" s="22">
        <v>251.61</v>
      </c>
      <c r="K5908" s="22">
        <v>253.77</v>
      </c>
      <c r="L5908" s="47">
        <v>1000</v>
      </c>
      <c r="M5908" s="22">
        <v>0</v>
      </c>
      <c r="N5908" s="22">
        <v>0</v>
      </c>
    </row>
    <row r="5909" spans="1:14" hidden="1" x14ac:dyDescent="0.25">
      <c r="A5909" s="5" t="s">
        <v>8729</v>
      </c>
      <c r="B5909" s="5" t="s">
        <v>3586</v>
      </c>
      <c r="C5909" s="5" t="s">
        <v>849</v>
      </c>
      <c r="D5909" s="5" t="s">
        <v>3583</v>
      </c>
      <c r="E5909" s="5" t="s">
        <v>3584</v>
      </c>
      <c r="F5909" s="5" t="s">
        <v>851</v>
      </c>
      <c r="G5909" s="5" t="s">
        <v>3588</v>
      </c>
      <c r="H5909" s="51">
        <v>274000</v>
      </c>
      <c r="I5909" s="22">
        <v>17849.490000000002</v>
      </c>
      <c r="J5909" s="22">
        <v>65.14</v>
      </c>
      <c r="K5909" s="22">
        <v>64.91</v>
      </c>
      <c r="L5909" s="47">
        <v>1000</v>
      </c>
      <c r="M5909" s="22">
        <v>17849.490000000002</v>
      </c>
      <c r="N5909" s="22">
        <v>0</v>
      </c>
    </row>
    <row r="5910" spans="1:14" hidden="1" x14ac:dyDescent="0.25">
      <c r="A5910" s="5" t="s">
        <v>8730</v>
      </c>
      <c r="B5910" s="5" t="s">
        <v>3586</v>
      </c>
      <c r="C5910" s="5" t="s">
        <v>849</v>
      </c>
      <c r="D5910" s="5" t="s">
        <v>3583</v>
      </c>
      <c r="E5910" s="5" t="s">
        <v>3584</v>
      </c>
      <c r="F5910" s="5" t="s">
        <v>853</v>
      </c>
      <c r="G5910" s="5" t="s">
        <v>3603</v>
      </c>
      <c r="H5910" s="51">
        <v>0</v>
      </c>
      <c r="I5910" s="22">
        <v>0</v>
      </c>
      <c r="J5910" s="22">
        <v>0</v>
      </c>
      <c r="K5910" s="22">
        <v>1453.46</v>
      </c>
      <c r="L5910" s="47">
        <v>1000</v>
      </c>
      <c r="M5910" s="22">
        <v>0</v>
      </c>
      <c r="N5910" s="22">
        <v>0</v>
      </c>
    </row>
    <row r="5911" spans="1:14" hidden="1" x14ac:dyDescent="0.25">
      <c r="A5911" s="5" t="s">
        <v>8731</v>
      </c>
      <c r="B5911" s="5" t="s">
        <v>3586</v>
      </c>
      <c r="C5911" s="5" t="s">
        <v>849</v>
      </c>
      <c r="D5911" s="5" t="s">
        <v>3583</v>
      </c>
      <c r="E5911" s="5" t="s">
        <v>3584</v>
      </c>
      <c r="F5911" s="5" t="s">
        <v>853</v>
      </c>
      <c r="G5911" s="5" t="s">
        <v>3603</v>
      </c>
      <c r="H5911" s="51">
        <v>0</v>
      </c>
      <c r="I5911" s="22">
        <v>0</v>
      </c>
      <c r="J5911" s="22">
        <v>0</v>
      </c>
      <c r="K5911" s="22">
        <v>2184.75</v>
      </c>
      <c r="L5911" s="47">
        <v>1000</v>
      </c>
      <c r="M5911" s="22">
        <v>0</v>
      </c>
      <c r="N5911" s="22">
        <v>0</v>
      </c>
    </row>
    <row r="5912" spans="1:14" hidden="1" x14ac:dyDescent="0.25">
      <c r="A5912" s="5" t="s">
        <v>8732</v>
      </c>
      <c r="B5912" s="5" t="s">
        <v>3586</v>
      </c>
      <c r="C5912" s="5" t="s">
        <v>849</v>
      </c>
      <c r="D5912" s="5" t="s">
        <v>3583</v>
      </c>
      <c r="E5912" s="5" t="s">
        <v>3584</v>
      </c>
      <c r="F5912" s="5" t="s">
        <v>853</v>
      </c>
      <c r="G5912" s="5" t="s">
        <v>3603</v>
      </c>
      <c r="H5912" s="51">
        <v>0</v>
      </c>
      <c r="I5912" s="22">
        <v>0</v>
      </c>
      <c r="J5912" s="22">
        <v>0</v>
      </c>
      <c r="K5912" s="22">
        <v>2214.2199999999998</v>
      </c>
      <c r="L5912" s="47">
        <v>1000</v>
      </c>
      <c r="M5912" s="22">
        <v>0</v>
      </c>
      <c r="N5912" s="22">
        <v>0</v>
      </c>
    </row>
    <row r="5913" spans="1:14" hidden="1" x14ac:dyDescent="0.25">
      <c r="A5913" s="5" t="s">
        <v>8733</v>
      </c>
      <c r="B5913" s="5" t="s">
        <v>3592</v>
      </c>
      <c r="C5913" s="5" t="s">
        <v>849</v>
      </c>
      <c r="D5913" s="5" t="s">
        <v>3583</v>
      </c>
      <c r="E5913" s="5" t="s">
        <v>3584</v>
      </c>
      <c r="F5913" s="5" t="s">
        <v>853</v>
      </c>
      <c r="G5913" s="5" t="s">
        <v>3588</v>
      </c>
      <c r="H5913" s="51">
        <v>0</v>
      </c>
      <c r="I5913" s="22">
        <v>0</v>
      </c>
      <c r="J5913" s="22">
        <v>63.5</v>
      </c>
      <c r="K5913" s="22">
        <v>66.98</v>
      </c>
      <c r="L5913" s="47">
        <v>1000</v>
      </c>
      <c r="M5913" s="22">
        <v>0</v>
      </c>
      <c r="N5913" s="22">
        <v>0</v>
      </c>
    </row>
    <row r="5914" spans="1:14" hidden="1" x14ac:dyDescent="0.25">
      <c r="A5914" s="5" t="s">
        <v>8734</v>
      </c>
      <c r="B5914" s="5" t="s">
        <v>3586</v>
      </c>
      <c r="C5914" s="5" t="s">
        <v>849</v>
      </c>
      <c r="D5914" s="5" t="s">
        <v>3583</v>
      </c>
      <c r="E5914" s="5" t="s">
        <v>3584</v>
      </c>
      <c r="F5914" s="5" t="s">
        <v>851</v>
      </c>
      <c r="G5914" s="5" t="s">
        <v>3588</v>
      </c>
      <c r="H5914" s="51">
        <v>208000</v>
      </c>
      <c r="I5914" s="22">
        <v>15008.89</v>
      </c>
      <c r="J5914" s="22">
        <v>72.16</v>
      </c>
      <c r="K5914" s="22">
        <v>60.28</v>
      </c>
      <c r="L5914" s="47">
        <v>1000</v>
      </c>
      <c r="M5914" s="22">
        <v>15008.89</v>
      </c>
      <c r="N5914" s="22">
        <v>0</v>
      </c>
    </row>
    <row r="5915" spans="1:14" hidden="1" x14ac:dyDescent="0.25">
      <c r="A5915" s="5" t="s">
        <v>8734</v>
      </c>
      <c r="B5915" s="5" t="s">
        <v>3592</v>
      </c>
      <c r="C5915" s="5" t="s">
        <v>849</v>
      </c>
      <c r="D5915" s="5" t="s">
        <v>3583</v>
      </c>
      <c r="E5915" s="5" t="s">
        <v>3584</v>
      </c>
      <c r="F5915" s="5" t="s">
        <v>851</v>
      </c>
      <c r="G5915" s="5" t="s">
        <v>3588</v>
      </c>
      <c r="H5915" s="51">
        <v>17900</v>
      </c>
      <c r="I5915" s="22">
        <v>1088.4100000000001</v>
      </c>
      <c r="J5915" s="22">
        <v>60.81</v>
      </c>
      <c r="K5915" s="22">
        <v>60.98</v>
      </c>
      <c r="L5915" s="47">
        <v>1000</v>
      </c>
      <c r="M5915" s="22">
        <v>1088.4100000000001</v>
      </c>
      <c r="N5915" s="22">
        <v>0</v>
      </c>
    </row>
    <row r="5916" spans="1:14" hidden="1" x14ac:dyDescent="0.25">
      <c r="A5916" s="5" t="s">
        <v>8735</v>
      </c>
      <c r="B5916" s="5" t="s">
        <v>3592</v>
      </c>
      <c r="C5916" s="5" t="s">
        <v>849</v>
      </c>
      <c r="D5916" s="5" t="s">
        <v>3583</v>
      </c>
      <c r="E5916" s="5" t="s">
        <v>3584</v>
      </c>
      <c r="F5916" s="5" t="s">
        <v>853</v>
      </c>
      <c r="G5916" s="5" t="s">
        <v>3588</v>
      </c>
      <c r="H5916" s="51">
        <v>0</v>
      </c>
      <c r="I5916" s="22">
        <v>0</v>
      </c>
      <c r="J5916" s="22">
        <v>63.04</v>
      </c>
      <c r="K5916" s="22">
        <v>66.489999999999995</v>
      </c>
      <c r="L5916" s="47">
        <v>1000</v>
      </c>
      <c r="M5916" s="22">
        <v>0</v>
      </c>
      <c r="N5916" s="22">
        <v>0</v>
      </c>
    </row>
    <row r="5917" spans="1:14" hidden="1" x14ac:dyDescent="0.25">
      <c r="A5917" s="5" t="s">
        <v>8736</v>
      </c>
      <c r="B5917" s="5" t="s">
        <v>3592</v>
      </c>
      <c r="C5917" s="5" t="s">
        <v>849</v>
      </c>
      <c r="D5917" s="5" t="s">
        <v>3583</v>
      </c>
      <c r="E5917" s="5" t="s">
        <v>3584</v>
      </c>
      <c r="F5917" s="5" t="s">
        <v>853</v>
      </c>
      <c r="G5917" s="5" t="s">
        <v>3588</v>
      </c>
      <c r="H5917" s="51">
        <v>0</v>
      </c>
      <c r="I5917" s="22">
        <v>0</v>
      </c>
      <c r="J5917" s="22">
        <v>62.31</v>
      </c>
      <c r="K5917" s="22">
        <v>65.72</v>
      </c>
      <c r="L5917" s="47">
        <v>1000</v>
      </c>
      <c r="M5917" s="22">
        <v>0</v>
      </c>
      <c r="N5917" s="22">
        <v>0</v>
      </c>
    </row>
    <row r="5918" spans="1:14" hidden="1" x14ac:dyDescent="0.25">
      <c r="A5918" s="5" t="s">
        <v>8737</v>
      </c>
      <c r="B5918" s="5" t="s">
        <v>3586</v>
      </c>
      <c r="C5918" s="5" t="s">
        <v>849</v>
      </c>
      <c r="D5918" s="5" t="s">
        <v>3583</v>
      </c>
      <c r="E5918" s="5" t="s">
        <v>3584</v>
      </c>
      <c r="F5918" s="5" t="s">
        <v>853</v>
      </c>
      <c r="G5918" s="5" t="s">
        <v>3588</v>
      </c>
      <c r="H5918" s="51">
        <v>0</v>
      </c>
      <c r="I5918" s="22">
        <v>0</v>
      </c>
      <c r="J5918" s="22">
        <v>263.69</v>
      </c>
      <c r="K5918" s="22">
        <v>278.12</v>
      </c>
      <c r="L5918" s="47">
        <v>1000</v>
      </c>
      <c r="M5918" s="22">
        <v>0</v>
      </c>
      <c r="N5918" s="22">
        <v>0</v>
      </c>
    </row>
    <row r="5919" spans="1:14" hidden="1" x14ac:dyDescent="0.25">
      <c r="A5919" s="5" t="s">
        <v>8738</v>
      </c>
      <c r="B5919" s="5" t="s">
        <v>3586</v>
      </c>
      <c r="C5919" s="5" t="s">
        <v>849</v>
      </c>
      <c r="D5919" s="5" t="s">
        <v>3583</v>
      </c>
      <c r="E5919" s="5" t="s">
        <v>3584</v>
      </c>
      <c r="F5919" s="5" t="s">
        <v>853</v>
      </c>
      <c r="G5919" s="5" t="s">
        <v>3588</v>
      </c>
      <c r="H5919" s="51">
        <v>0</v>
      </c>
      <c r="I5919" s="22">
        <v>0</v>
      </c>
      <c r="J5919" s="22">
        <v>112.4</v>
      </c>
      <c r="K5919" s="22">
        <v>122.1</v>
      </c>
      <c r="L5919" s="47">
        <v>1000</v>
      </c>
      <c r="M5919" s="22">
        <v>0</v>
      </c>
      <c r="N5919" s="22">
        <v>0</v>
      </c>
    </row>
    <row r="5920" spans="1:14" hidden="1" x14ac:dyDescent="0.25">
      <c r="A5920" s="5" t="s">
        <v>8739</v>
      </c>
      <c r="B5920" s="5" t="s">
        <v>3586</v>
      </c>
      <c r="C5920" s="5" t="s">
        <v>849</v>
      </c>
      <c r="D5920" s="5" t="s">
        <v>3583</v>
      </c>
      <c r="E5920" s="5" t="s">
        <v>3584</v>
      </c>
      <c r="F5920" s="5" t="s">
        <v>853</v>
      </c>
      <c r="G5920" s="5" t="s">
        <v>3603</v>
      </c>
      <c r="H5920" s="51">
        <v>0</v>
      </c>
      <c r="I5920" s="22">
        <v>0</v>
      </c>
      <c r="J5920" s="22">
        <v>0</v>
      </c>
      <c r="K5920" s="22">
        <v>1027.27</v>
      </c>
      <c r="L5920" s="47">
        <v>1000</v>
      </c>
      <c r="M5920" s="22">
        <v>0</v>
      </c>
      <c r="N5920" s="22">
        <v>0</v>
      </c>
    </row>
    <row r="5921" spans="1:14" x14ac:dyDescent="0.25">
      <c r="A5921" s="5" t="s">
        <v>8740</v>
      </c>
      <c r="B5921" s="5" t="s">
        <v>3590</v>
      </c>
      <c r="C5921" s="5" t="s">
        <v>849</v>
      </c>
      <c r="D5921" s="5" t="s">
        <v>3583</v>
      </c>
      <c r="E5921" s="5" t="s">
        <v>3584</v>
      </c>
      <c r="F5921" s="5" t="s">
        <v>853</v>
      </c>
      <c r="G5921" s="5" t="s">
        <v>3603</v>
      </c>
      <c r="H5921" s="51">
        <v>0</v>
      </c>
      <c r="I5921" s="22">
        <v>0</v>
      </c>
      <c r="J5921" s="22">
        <v>0</v>
      </c>
      <c r="K5921" s="22">
        <v>0</v>
      </c>
      <c r="L5921" s="47">
        <v>1000</v>
      </c>
      <c r="M5921" s="22">
        <v>0</v>
      </c>
      <c r="N5921" s="22">
        <v>0</v>
      </c>
    </row>
    <row r="5922" spans="1:14" x14ac:dyDescent="0.25">
      <c r="A5922" s="5" t="s">
        <v>8741</v>
      </c>
      <c r="B5922" s="5" t="s">
        <v>3590</v>
      </c>
      <c r="C5922" s="5" t="s">
        <v>849</v>
      </c>
      <c r="D5922" s="5" t="s">
        <v>3583</v>
      </c>
      <c r="E5922" s="5" t="s">
        <v>3584</v>
      </c>
      <c r="F5922" s="5" t="s">
        <v>853</v>
      </c>
      <c r="G5922" s="5" t="s">
        <v>3603</v>
      </c>
      <c r="H5922" s="51">
        <v>0</v>
      </c>
      <c r="I5922" s="22">
        <v>0</v>
      </c>
      <c r="J5922" s="22">
        <v>0</v>
      </c>
      <c r="K5922" s="22">
        <v>691.96</v>
      </c>
      <c r="L5922" s="47">
        <v>1000</v>
      </c>
      <c r="M5922" s="22">
        <v>0</v>
      </c>
      <c r="N5922" s="22">
        <v>0</v>
      </c>
    </row>
    <row r="5923" spans="1:14" x14ac:dyDescent="0.25">
      <c r="A5923" s="5" t="s">
        <v>8742</v>
      </c>
      <c r="B5923" s="5" t="s">
        <v>3590</v>
      </c>
      <c r="C5923" s="5" t="s">
        <v>849</v>
      </c>
      <c r="D5923" s="5" t="s">
        <v>3583</v>
      </c>
      <c r="E5923" s="5" t="s">
        <v>3584</v>
      </c>
      <c r="F5923" s="5" t="s">
        <v>851</v>
      </c>
      <c r="G5923" s="5" t="s">
        <v>3588</v>
      </c>
      <c r="H5923" s="51">
        <v>332465</v>
      </c>
      <c r="I5923" s="22">
        <v>33689.129999999997</v>
      </c>
      <c r="J5923" s="22">
        <v>101.33</v>
      </c>
      <c r="K5923" s="22">
        <v>103.76</v>
      </c>
      <c r="L5923" s="47">
        <v>1000</v>
      </c>
      <c r="M5923" s="22">
        <v>33689.129999999997</v>
      </c>
      <c r="N5923" s="22">
        <v>0</v>
      </c>
    </row>
    <row r="5924" spans="1:14" hidden="1" x14ac:dyDescent="0.25">
      <c r="A5924" s="5" t="s">
        <v>8743</v>
      </c>
      <c r="B5924" s="5" t="s">
        <v>3592</v>
      </c>
      <c r="C5924" s="5" t="s">
        <v>849</v>
      </c>
      <c r="D5924" s="5" t="s">
        <v>3583</v>
      </c>
      <c r="E5924" s="5" t="s">
        <v>3584</v>
      </c>
      <c r="F5924" s="5" t="s">
        <v>853</v>
      </c>
      <c r="G5924" s="5" t="s">
        <v>3603</v>
      </c>
      <c r="H5924" s="51">
        <v>0</v>
      </c>
      <c r="I5924" s="22">
        <v>0</v>
      </c>
      <c r="J5924" s="22">
        <v>0</v>
      </c>
      <c r="K5924" s="22">
        <v>1232.3</v>
      </c>
      <c r="L5924" s="47">
        <v>1000</v>
      </c>
      <c r="M5924" s="22">
        <v>0</v>
      </c>
      <c r="N5924" s="22">
        <v>0</v>
      </c>
    </row>
    <row r="5925" spans="1:14" hidden="1" x14ac:dyDescent="0.25">
      <c r="A5925" s="5" t="s">
        <v>8744</v>
      </c>
      <c r="B5925" s="5" t="s">
        <v>3586</v>
      </c>
      <c r="C5925" s="5" t="s">
        <v>849</v>
      </c>
      <c r="D5925" s="5" t="s">
        <v>3583</v>
      </c>
      <c r="E5925" s="5" t="s">
        <v>3584</v>
      </c>
      <c r="F5925" s="5" t="s">
        <v>853</v>
      </c>
      <c r="G5925" s="5" t="s">
        <v>3588</v>
      </c>
      <c r="H5925" s="51">
        <v>0</v>
      </c>
      <c r="I5925" s="22">
        <v>0</v>
      </c>
      <c r="J5925" s="22">
        <v>0</v>
      </c>
      <c r="K5925" s="22">
        <v>516.02</v>
      </c>
      <c r="L5925" s="47">
        <v>1000</v>
      </c>
      <c r="M5925" s="22">
        <v>0</v>
      </c>
      <c r="N5925" s="22">
        <v>0</v>
      </c>
    </row>
    <row r="5926" spans="1:14" hidden="1" x14ac:dyDescent="0.25">
      <c r="A5926" s="5" t="s">
        <v>8745</v>
      </c>
      <c r="B5926" s="5" t="s">
        <v>3586</v>
      </c>
      <c r="C5926" s="5" t="s">
        <v>849</v>
      </c>
      <c r="D5926" s="5" t="s">
        <v>3583</v>
      </c>
      <c r="E5926" s="5" t="s">
        <v>3584</v>
      </c>
      <c r="F5926" s="5" t="s">
        <v>853</v>
      </c>
      <c r="G5926" s="5" t="s">
        <v>3603</v>
      </c>
      <c r="H5926" s="51">
        <v>0</v>
      </c>
      <c r="I5926" s="22">
        <v>0</v>
      </c>
      <c r="J5926" s="22">
        <v>0</v>
      </c>
      <c r="K5926" s="22">
        <v>70.400000000000006</v>
      </c>
      <c r="L5926" s="47">
        <v>1000</v>
      </c>
      <c r="M5926" s="22">
        <v>0</v>
      </c>
      <c r="N5926" s="22">
        <v>0</v>
      </c>
    </row>
    <row r="5927" spans="1:14" x14ac:dyDescent="0.25">
      <c r="A5927" s="5" t="s">
        <v>8746</v>
      </c>
      <c r="B5927" s="5" t="s">
        <v>3590</v>
      </c>
      <c r="C5927" s="5" t="s">
        <v>849</v>
      </c>
      <c r="D5927" s="5" t="s">
        <v>3583</v>
      </c>
      <c r="E5927" s="5" t="s">
        <v>3584</v>
      </c>
      <c r="F5927" s="5" t="s">
        <v>853</v>
      </c>
      <c r="G5927" s="5" t="s">
        <v>3588</v>
      </c>
      <c r="H5927" s="51">
        <v>0</v>
      </c>
      <c r="I5927" s="22">
        <v>0</v>
      </c>
      <c r="J5927" s="22">
        <v>13.51</v>
      </c>
      <c r="K5927" s="22">
        <v>13.51</v>
      </c>
      <c r="L5927" s="47">
        <v>1000</v>
      </c>
      <c r="M5927" s="22">
        <v>0</v>
      </c>
      <c r="N5927" s="22">
        <v>0</v>
      </c>
    </row>
    <row r="5928" spans="1:14" hidden="1" x14ac:dyDescent="0.25">
      <c r="A5928" s="5" t="s">
        <v>8747</v>
      </c>
      <c r="B5928" s="5" t="s">
        <v>3586</v>
      </c>
      <c r="C5928" s="5" t="s">
        <v>849</v>
      </c>
      <c r="D5928" s="5" t="s">
        <v>3583</v>
      </c>
      <c r="E5928" s="5" t="s">
        <v>3584</v>
      </c>
      <c r="F5928" s="5" t="s">
        <v>853</v>
      </c>
      <c r="G5928" s="5" t="s">
        <v>3603</v>
      </c>
      <c r="H5928" s="51">
        <v>0</v>
      </c>
      <c r="I5928" s="22">
        <v>0</v>
      </c>
      <c r="J5928" s="22">
        <v>0</v>
      </c>
      <c r="K5928" s="22">
        <v>846.89</v>
      </c>
      <c r="L5928" s="47">
        <v>1000</v>
      </c>
      <c r="M5928" s="22">
        <v>0</v>
      </c>
      <c r="N5928" s="22">
        <v>0</v>
      </c>
    </row>
    <row r="5929" spans="1:14" hidden="1" x14ac:dyDescent="0.25">
      <c r="A5929" s="5" t="s">
        <v>8748</v>
      </c>
      <c r="B5929" s="5" t="s">
        <v>3582</v>
      </c>
      <c r="C5929" s="5" t="s">
        <v>849</v>
      </c>
      <c r="D5929" s="5" t="s">
        <v>3583</v>
      </c>
      <c r="E5929" s="5" t="s">
        <v>3584</v>
      </c>
      <c r="F5929" s="5" t="s">
        <v>853</v>
      </c>
      <c r="G5929" s="5" t="s">
        <v>3588</v>
      </c>
      <c r="H5929" s="51">
        <v>0</v>
      </c>
      <c r="I5929" s="22">
        <v>0</v>
      </c>
      <c r="J5929" s="22">
        <v>10.52</v>
      </c>
      <c r="K5929" s="22">
        <v>11.1</v>
      </c>
      <c r="L5929" s="47">
        <v>1000</v>
      </c>
      <c r="M5929" s="22">
        <v>0</v>
      </c>
      <c r="N5929" s="22">
        <v>0</v>
      </c>
    </row>
    <row r="5930" spans="1:14" hidden="1" x14ac:dyDescent="0.25">
      <c r="A5930" s="5" t="s">
        <v>8748</v>
      </c>
      <c r="B5930" s="5" t="s">
        <v>3586</v>
      </c>
      <c r="C5930" s="5" t="s">
        <v>849</v>
      </c>
      <c r="D5930" s="5" t="s">
        <v>3583</v>
      </c>
      <c r="E5930" s="5" t="s">
        <v>3584</v>
      </c>
      <c r="F5930" s="5" t="s">
        <v>853</v>
      </c>
      <c r="G5930" s="5" t="s">
        <v>3588</v>
      </c>
      <c r="H5930" s="51">
        <v>0</v>
      </c>
      <c r="I5930" s="22">
        <v>0</v>
      </c>
      <c r="J5930" s="22">
        <v>10.52</v>
      </c>
      <c r="K5930" s="22">
        <v>11.1</v>
      </c>
      <c r="L5930" s="47">
        <v>1000</v>
      </c>
      <c r="M5930" s="22">
        <v>0</v>
      </c>
      <c r="N5930" s="22">
        <v>0</v>
      </c>
    </row>
    <row r="5931" spans="1:14" hidden="1" x14ac:dyDescent="0.25">
      <c r="A5931" s="5" t="s">
        <v>8749</v>
      </c>
      <c r="B5931" s="5" t="s">
        <v>3582</v>
      </c>
      <c r="C5931" s="5" t="s">
        <v>849</v>
      </c>
      <c r="D5931" s="5" t="s">
        <v>3583</v>
      </c>
      <c r="E5931" s="5" t="s">
        <v>3584</v>
      </c>
      <c r="F5931" s="5" t="s">
        <v>853</v>
      </c>
      <c r="G5931" s="5" t="s">
        <v>3588</v>
      </c>
      <c r="H5931" s="51">
        <v>0</v>
      </c>
      <c r="I5931" s="22">
        <v>0</v>
      </c>
      <c r="J5931" s="22">
        <v>10.52</v>
      </c>
      <c r="K5931" s="22">
        <v>11.1</v>
      </c>
      <c r="L5931" s="47">
        <v>1000</v>
      </c>
      <c r="M5931" s="22">
        <v>0</v>
      </c>
      <c r="N5931" s="22">
        <v>0</v>
      </c>
    </row>
    <row r="5932" spans="1:14" hidden="1" x14ac:dyDescent="0.25">
      <c r="A5932" s="5" t="s">
        <v>8750</v>
      </c>
      <c r="B5932" s="5" t="s">
        <v>3586</v>
      </c>
      <c r="C5932" s="5" t="s">
        <v>849</v>
      </c>
      <c r="D5932" s="5" t="s">
        <v>3583</v>
      </c>
      <c r="E5932" s="5" t="s">
        <v>3584</v>
      </c>
      <c r="F5932" s="5" t="s">
        <v>853</v>
      </c>
      <c r="G5932" s="5" t="s">
        <v>3588</v>
      </c>
      <c r="H5932" s="51">
        <v>0</v>
      </c>
      <c r="I5932" s="22">
        <v>0</v>
      </c>
      <c r="J5932" s="22">
        <v>100.34</v>
      </c>
      <c r="K5932" s="22">
        <v>101.2</v>
      </c>
      <c r="L5932" s="47">
        <v>1000</v>
      </c>
      <c r="M5932" s="22">
        <v>0</v>
      </c>
      <c r="N5932" s="22">
        <v>0</v>
      </c>
    </row>
    <row r="5933" spans="1:14" hidden="1" x14ac:dyDescent="0.25">
      <c r="A5933" s="5" t="s">
        <v>8751</v>
      </c>
      <c r="B5933" s="5" t="s">
        <v>3586</v>
      </c>
      <c r="C5933" s="5" t="s">
        <v>849</v>
      </c>
      <c r="D5933" s="5" t="s">
        <v>3583</v>
      </c>
      <c r="E5933" s="5" t="s">
        <v>3584</v>
      </c>
      <c r="F5933" s="5" t="s">
        <v>853</v>
      </c>
      <c r="G5933" s="5" t="s">
        <v>3588</v>
      </c>
      <c r="H5933" s="51">
        <v>0</v>
      </c>
      <c r="I5933" s="22">
        <v>0</v>
      </c>
      <c r="J5933" s="22">
        <v>116.44</v>
      </c>
      <c r="K5933" s="22">
        <v>117.44</v>
      </c>
      <c r="L5933" s="47">
        <v>1000</v>
      </c>
      <c r="M5933" s="22">
        <v>0</v>
      </c>
      <c r="N5933" s="22">
        <v>0</v>
      </c>
    </row>
    <row r="5934" spans="1:14" hidden="1" x14ac:dyDescent="0.25">
      <c r="A5934" s="5" t="s">
        <v>8752</v>
      </c>
      <c r="B5934" s="5" t="s">
        <v>3586</v>
      </c>
      <c r="C5934" s="5" t="s">
        <v>849</v>
      </c>
      <c r="D5934" s="5" t="s">
        <v>3583</v>
      </c>
      <c r="E5934" s="5" t="s">
        <v>3584</v>
      </c>
      <c r="F5934" s="5" t="s">
        <v>853</v>
      </c>
      <c r="G5934" s="5" t="s">
        <v>3588</v>
      </c>
      <c r="H5934" s="51">
        <v>0</v>
      </c>
      <c r="I5934" s="22">
        <v>0</v>
      </c>
      <c r="J5934" s="22">
        <v>227.1</v>
      </c>
      <c r="K5934" s="22">
        <v>229.05</v>
      </c>
      <c r="L5934" s="47">
        <v>1000</v>
      </c>
      <c r="M5934" s="22">
        <v>0</v>
      </c>
      <c r="N5934" s="22">
        <v>0</v>
      </c>
    </row>
    <row r="5935" spans="1:14" hidden="1" x14ac:dyDescent="0.25">
      <c r="A5935" s="5" t="s">
        <v>8753</v>
      </c>
      <c r="B5935" s="5" t="s">
        <v>3586</v>
      </c>
      <c r="C5935" s="5" t="s">
        <v>849</v>
      </c>
      <c r="D5935" s="5" t="s">
        <v>3583</v>
      </c>
      <c r="E5935" s="5" t="s">
        <v>3584</v>
      </c>
      <c r="F5935" s="5" t="s">
        <v>853</v>
      </c>
      <c r="G5935" s="5" t="s">
        <v>3588</v>
      </c>
      <c r="H5935" s="51">
        <v>0</v>
      </c>
      <c r="I5935" s="22">
        <v>0</v>
      </c>
      <c r="J5935" s="22">
        <v>220.94</v>
      </c>
      <c r="K5935" s="22">
        <v>222.84</v>
      </c>
      <c r="L5935" s="47">
        <v>1000</v>
      </c>
      <c r="M5935" s="22">
        <v>0</v>
      </c>
      <c r="N5935" s="22">
        <v>0</v>
      </c>
    </row>
    <row r="5936" spans="1:14" hidden="1" x14ac:dyDescent="0.25">
      <c r="A5936" s="5" t="s">
        <v>8754</v>
      </c>
      <c r="B5936" s="5" t="s">
        <v>3586</v>
      </c>
      <c r="C5936" s="5" t="s">
        <v>849</v>
      </c>
      <c r="D5936" s="5" t="s">
        <v>3583</v>
      </c>
      <c r="E5936" s="5" t="s">
        <v>3584</v>
      </c>
      <c r="F5936" s="5" t="s">
        <v>853</v>
      </c>
      <c r="G5936" s="5" t="s">
        <v>3603</v>
      </c>
      <c r="H5936" s="51">
        <v>0</v>
      </c>
      <c r="I5936" s="22">
        <v>0</v>
      </c>
      <c r="J5936" s="22">
        <v>0</v>
      </c>
      <c r="K5936" s="22">
        <v>1436.96</v>
      </c>
      <c r="L5936" s="47">
        <v>1000</v>
      </c>
      <c r="M5936" s="22">
        <v>0</v>
      </c>
      <c r="N5936" s="22">
        <v>0</v>
      </c>
    </row>
    <row r="5937" spans="1:14" hidden="1" x14ac:dyDescent="0.25">
      <c r="A5937" s="5" t="s">
        <v>8755</v>
      </c>
      <c r="B5937" s="5" t="s">
        <v>3586</v>
      </c>
      <c r="C5937" s="5" t="s">
        <v>849</v>
      </c>
      <c r="D5937" s="5" t="s">
        <v>3583</v>
      </c>
      <c r="E5937" s="5" t="s">
        <v>3584</v>
      </c>
      <c r="F5937" s="5" t="s">
        <v>853</v>
      </c>
      <c r="G5937" s="5" t="s">
        <v>3603</v>
      </c>
      <c r="H5937" s="51">
        <v>0</v>
      </c>
      <c r="I5937" s="22">
        <v>0</v>
      </c>
      <c r="J5937" s="22">
        <v>0</v>
      </c>
      <c r="K5937" s="22">
        <v>1693.02</v>
      </c>
      <c r="L5937" s="47">
        <v>1000</v>
      </c>
      <c r="M5937" s="22">
        <v>0</v>
      </c>
      <c r="N5937" s="22">
        <v>0</v>
      </c>
    </row>
    <row r="5938" spans="1:14" hidden="1" x14ac:dyDescent="0.25">
      <c r="A5938" s="5" t="s">
        <v>8756</v>
      </c>
      <c r="B5938" s="5" t="s">
        <v>3592</v>
      </c>
      <c r="C5938" s="5" t="s">
        <v>849</v>
      </c>
      <c r="D5938" s="5" t="s">
        <v>3583</v>
      </c>
      <c r="E5938" s="5" t="s">
        <v>3584</v>
      </c>
      <c r="F5938" s="5" t="s">
        <v>851</v>
      </c>
      <c r="G5938" s="5" t="s">
        <v>3585</v>
      </c>
      <c r="H5938" s="51">
        <v>520</v>
      </c>
      <c r="I5938" s="22">
        <v>1239.6099999999999</v>
      </c>
      <c r="J5938" s="22">
        <v>2383.87</v>
      </c>
      <c r="K5938" s="22">
        <v>2703.38</v>
      </c>
      <c r="L5938" s="47">
        <v>1000</v>
      </c>
      <c r="M5938" s="22">
        <v>1239.6099999999999</v>
      </c>
      <c r="N5938" s="22">
        <v>0</v>
      </c>
    </row>
    <row r="5939" spans="1:14" x14ac:dyDescent="0.25">
      <c r="A5939" s="5" t="s">
        <v>8757</v>
      </c>
      <c r="B5939" s="5" t="s">
        <v>3590</v>
      </c>
      <c r="C5939" s="5" t="s">
        <v>849</v>
      </c>
      <c r="D5939" s="5" t="s">
        <v>3583</v>
      </c>
      <c r="E5939" s="5" t="s">
        <v>3584</v>
      </c>
      <c r="F5939" s="5" t="s">
        <v>851</v>
      </c>
      <c r="G5939" s="5" t="s">
        <v>3585</v>
      </c>
      <c r="H5939" s="51">
        <v>1428.84</v>
      </c>
      <c r="I5939" s="22">
        <v>8901.25</v>
      </c>
      <c r="J5939" s="22">
        <v>6229.7</v>
      </c>
      <c r="K5939" s="22">
        <v>6255.68</v>
      </c>
      <c r="L5939" s="47">
        <v>1000</v>
      </c>
      <c r="M5939" s="22">
        <v>8901.25</v>
      </c>
      <c r="N5939" s="22">
        <v>0</v>
      </c>
    </row>
    <row r="5940" spans="1:14" x14ac:dyDescent="0.25">
      <c r="A5940" s="5" t="s">
        <v>8758</v>
      </c>
      <c r="B5940" s="5" t="s">
        <v>3590</v>
      </c>
      <c r="C5940" s="5" t="s">
        <v>849</v>
      </c>
      <c r="D5940" s="5" t="s">
        <v>3583</v>
      </c>
      <c r="E5940" s="5" t="s">
        <v>3584</v>
      </c>
      <c r="F5940" s="5" t="s">
        <v>853</v>
      </c>
      <c r="G5940" s="5" t="s">
        <v>3585</v>
      </c>
      <c r="H5940" s="51">
        <v>0</v>
      </c>
      <c r="I5940" s="22">
        <v>0</v>
      </c>
      <c r="J5940" s="22">
        <v>4804.87</v>
      </c>
      <c r="K5940" s="22">
        <v>4846.1899999999996</v>
      </c>
      <c r="L5940" s="47">
        <v>1000</v>
      </c>
      <c r="M5940" s="22">
        <v>0</v>
      </c>
      <c r="N5940" s="22">
        <v>0</v>
      </c>
    </row>
    <row r="5941" spans="1:14" hidden="1" x14ac:dyDescent="0.25">
      <c r="A5941" s="5" t="s">
        <v>8759</v>
      </c>
      <c r="B5941" s="5" t="s">
        <v>3582</v>
      </c>
      <c r="C5941" s="5" t="s">
        <v>849</v>
      </c>
      <c r="D5941" s="5" t="s">
        <v>3583</v>
      </c>
      <c r="E5941" s="5" t="s">
        <v>3584</v>
      </c>
      <c r="F5941" s="5" t="s">
        <v>853</v>
      </c>
      <c r="G5941" s="5" t="s">
        <v>3588</v>
      </c>
      <c r="H5941" s="51">
        <v>0</v>
      </c>
      <c r="I5941" s="22">
        <v>0</v>
      </c>
      <c r="J5941" s="22">
        <v>0</v>
      </c>
      <c r="K5941" s="22">
        <v>99.29</v>
      </c>
      <c r="L5941" s="47">
        <v>1000</v>
      </c>
      <c r="M5941" s="22">
        <v>0</v>
      </c>
      <c r="N5941" s="22">
        <v>0</v>
      </c>
    </row>
    <row r="5942" spans="1:14" hidden="1" x14ac:dyDescent="0.25">
      <c r="A5942" s="5" t="s">
        <v>8760</v>
      </c>
      <c r="B5942" s="5" t="s">
        <v>3582</v>
      </c>
      <c r="C5942" s="5" t="s">
        <v>849</v>
      </c>
      <c r="D5942" s="5" t="s">
        <v>3583</v>
      </c>
      <c r="E5942" s="5" t="s">
        <v>3584</v>
      </c>
      <c r="F5942" s="5" t="s">
        <v>851</v>
      </c>
      <c r="G5942" s="5" t="s">
        <v>3588</v>
      </c>
      <c r="H5942" s="51">
        <v>22800</v>
      </c>
      <c r="I5942" s="22">
        <v>1780.76</v>
      </c>
      <c r="J5942" s="22">
        <v>78.099999999999994</v>
      </c>
      <c r="K5942" s="22">
        <v>79.069999999999993</v>
      </c>
      <c r="L5942" s="47">
        <v>1000</v>
      </c>
      <c r="M5942" s="22">
        <v>1780.76</v>
      </c>
      <c r="N5942" s="22">
        <v>0</v>
      </c>
    </row>
    <row r="5943" spans="1:14" hidden="1" x14ac:dyDescent="0.25">
      <c r="A5943" s="5" t="s">
        <v>8760</v>
      </c>
      <c r="B5943" s="5" t="s">
        <v>3586</v>
      </c>
      <c r="C5943" s="5" t="s">
        <v>849</v>
      </c>
      <c r="D5943" s="5" t="s">
        <v>3583</v>
      </c>
      <c r="E5943" s="5" t="s">
        <v>3584</v>
      </c>
      <c r="F5943" s="5" t="s">
        <v>853</v>
      </c>
      <c r="G5943" s="5" t="s">
        <v>3588</v>
      </c>
      <c r="H5943" s="51">
        <v>0</v>
      </c>
      <c r="I5943" s="22">
        <v>0</v>
      </c>
      <c r="J5943" s="22">
        <v>79.849999999999994</v>
      </c>
      <c r="K5943" s="22">
        <v>80.19</v>
      </c>
      <c r="L5943" s="47">
        <v>1000</v>
      </c>
      <c r="M5943" s="22">
        <v>0</v>
      </c>
      <c r="N5943" s="22">
        <v>0</v>
      </c>
    </row>
    <row r="5944" spans="1:14" hidden="1" x14ac:dyDescent="0.25">
      <c r="A5944" s="5" t="s">
        <v>8761</v>
      </c>
      <c r="B5944" s="5" t="s">
        <v>3582</v>
      </c>
      <c r="C5944" s="5" t="s">
        <v>849</v>
      </c>
      <c r="D5944" s="5" t="s">
        <v>3583</v>
      </c>
      <c r="E5944" s="5" t="s">
        <v>3584</v>
      </c>
      <c r="F5944" s="5" t="s">
        <v>851</v>
      </c>
      <c r="G5944" s="5" t="s">
        <v>3588</v>
      </c>
      <c r="H5944" s="51">
        <v>4115</v>
      </c>
      <c r="I5944" s="22">
        <v>381.01</v>
      </c>
      <c r="J5944" s="22">
        <v>92.59</v>
      </c>
      <c r="K5944" s="22">
        <v>92.54</v>
      </c>
      <c r="L5944" s="47">
        <v>1000</v>
      </c>
      <c r="M5944" s="22">
        <v>381.01</v>
      </c>
      <c r="N5944" s="22">
        <v>0</v>
      </c>
    </row>
    <row r="5945" spans="1:14" hidden="1" x14ac:dyDescent="0.25">
      <c r="A5945" s="5" t="s">
        <v>8761</v>
      </c>
      <c r="B5945" s="5" t="s">
        <v>3586</v>
      </c>
      <c r="C5945" s="5" t="s">
        <v>849</v>
      </c>
      <c r="D5945" s="5" t="s">
        <v>3583</v>
      </c>
      <c r="E5945" s="5" t="s">
        <v>3584</v>
      </c>
      <c r="F5945" s="5" t="s">
        <v>853</v>
      </c>
      <c r="G5945" s="5" t="s">
        <v>3588</v>
      </c>
      <c r="H5945" s="51">
        <v>0</v>
      </c>
      <c r="I5945" s="22">
        <v>0</v>
      </c>
      <c r="J5945" s="22">
        <v>90.92</v>
      </c>
      <c r="K5945" s="22">
        <v>91.7</v>
      </c>
      <c r="L5945" s="47">
        <v>1000</v>
      </c>
      <c r="M5945" s="22">
        <v>0</v>
      </c>
      <c r="N5945" s="22">
        <v>0</v>
      </c>
    </row>
    <row r="5946" spans="1:14" hidden="1" x14ac:dyDescent="0.25">
      <c r="A5946" s="5" t="s">
        <v>8762</v>
      </c>
      <c r="B5946" s="5" t="s">
        <v>3582</v>
      </c>
      <c r="C5946" s="5" t="s">
        <v>849</v>
      </c>
      <c r="D5946" s="5" t="s">
        <v>3583</v>
      </c>
      <c r="E5946" s="5" t="s">
        <v>3584</v>
      </c>
      <c r="F5946" s="5" t="s">
        <v>853</v>
      </c>
      <c r="G5946" s="5" t="s">
        <v>3603</v>
      </c>
      <c r="H5946" s="51">
        <v>0</v>
      </c>
      <c r="I5946" s="22">
        <v>0</v>
      </c>
      <c r="J5946" s="22">
        <v>0</v>
      </c>
      <c r="K5946" s="22">
        <v>1161.27</v>
      </c>
      <c r="L5946" s="47">
        <v>1000</v>
      </c>
      <c r="M5946" s="22">
        <v>0</v>
      </c>
      <c r="N5946" s="22">
        <v>0</v>
      </c>
    </row>
    <row r="5947" spans="1:14" hidden="1" x14ac:dyDescent="0.25">
      <c r="A5947" s="5" t="s">
        <v>8762</v>
      </c>
      <c r="B5947" s="5" t="s">
        <v>3586</v>
      </c>
      <c r="C5947" s="5" t="s">
        <v>849</v>
      </c>
      <c r="D5947" s="5" t="s">
        <v>3583</v>
      </c>
      <c r="E5947" s="5" t="s">
        <v>3584</v>
      </c>
      <c r="F5947" s="5" t="s">
        <v>853</v>
      </c>
      <c r="G5947" s="5" t="s">
        <v>3603</v>
      </c>
      <c r="H5947" s="51">
        <v>0</v>
      </c>
      <c r="I5947" s="22">
        <v>0</v>
      </c>
      <c r="J5947" s="22">
        <v>0</v>
      </c>
      <c r="K5947" s="22">
        <v>1077.71</v>
      </c>
      <c r="L5947" s="47">
        <v>1000</v>
      </c>
      <c r="M5947" s="22">
        <v>0</v>
      </c>
      <c r="N5947" s="22">
        <v>0</v>
      </c>
    </row>
    <row r="5948" spans="1:14" hidden="1" x14ac:dyDescent="0.25">
      <c r="A5948" s="5" t="s">
        <v>8763</v>
      </c>
      <c r="B5948" s="5" t="s">
        <v>3586</v>
      </c>
      <c r="C5948" s="5" t="s">
        <v>849</v>
      </c>
      <c r="D5948" s="5" t="s">
        <v>3583</v>
      </c>
      <c r="E5948" s="5" t="s">
        <v>3584</v>
      </c>
      <c r="F5948" s="5" t="s">
        <v>853</v>
      </c>
      <c r="G5948" s="5" t="s">
        <v>3603</v>
      </c>
      <c r="H5948" s="51">
        <v>0</v>
      </c>
      <c r="I5948" s="22">
        <v>0</v>
      </c>
      <c r="J5948" s="22">
        <v>0</v>
      </c>
      <c r="K5948" s="22">
        <v>2889.28</v>
      </c>
      <c r="L5948" s="47">
        <v>1000</v>
      </c>
      <c r="M5948" s="22">
        <v>0</v>
      </c>
      <c r="N5948" s="22">
        <v>0</v>
      </c>
    </row>
    <row r="5949" spans="1:14" hidden="1" x14ac:dyDescent="0.25">
      <c r="A5949" s="5" t="s">
        <v>8764</v>
      </c>
      <c r="B5949" s="5" t="s">
        <v>3586</v>
      </c>
      <c r="C5949" s="5" t="s">
        <v>849</v>
      </c>
      <c r="D5949" s="5" t="s">
        <v>3583</v>
      </c>
      <c r="E5949" s="5" t="s">
        <v>3584</v>
      </c>
      <c r="F5949" s="5" t="s">
        <v>851</v>
      </c>
      <c r="G5949" s="5" t="s">
        <v>3585</v>
      </c>
      <c r="H5949" s="51">
        <v>8875</v>
      </c>
      <c r="I5949" s="22">
        <v>21894.06</v>
      </c>
      <c r="J5949" s="22">
        <v>2466.94</v>
      </c>
      <c r="K5949" s="22">
        <v>2488.16</v>
      </c>
      <c r="L5949" s="47">
        <v>1000</v>
      </c>
      <c r="M5949" s="22">
        <v>21894.06</v>
      </c>
      <c r="N5949" s="22">
        <v>0</v>
      </c>
    </row>
    <row r="5950" spans="1:14" hidden="1" x14ac:dyDescent="0.25">
      <c r="A5950" s="5" t="s">
        <v>8765</v>
      </c>
      <c r="B5950" s="5" t="s">
        <v>3586</v>
      </c>
      <c r="C5950" s="5" t="s">
        <v>849</v>
      </c>
      <c r="D5950" s="5" t="s">
        <v>3583</v>
      </c>
      <c r="E5950" s="5" t="s">
        <v>3584</v>
      </c>
      <c r="F5950" s="5" t="s">
        <v>851</v>
      </c>
      <c r="G5950" s="5" t="s">
        <v>3585</v>
      </c>
      <c r="H5950" s="51">
        <v>18540</v>
      </c>
      <c r="I5950" s="22">
        <v>49581.41</v>
      </c>
      <c r="J5950" s="22">
        <v>2674.29</v>
      </c>
      <c r="K5950" s="22">
        <v>4210.8999999999996</v>
      </c>
      <c r="L5950" s="47">
        <v>1000</v>
      </c>
      <c r="M5950" s="22">
        <v>49581.41</v>
      </c>
      <c r="N5950" s="22">
        <v>0</v>
      </c>
    </row>
    <row r="5951" spans="1:14" hidden="1" x14ac:dyDescent="0.25">
      <c r="A5951" s="5" t="s">
        <v>8766</v>
      </c>
      <c r="B5951" s="5" t="s">
        <v>3586</v>
      </c>
      <c r="C5951" s="5" t="s">
        <v>849</v>
      </c>
      <c r="D5951" s="5" t="s">
        <v>3583</v>
      </c>
      <c r="E5951" s="5" t="s">
        <v>3584</v>
      </c>
      <c r="F5951" s="5" t="s">
        <v>851</v>
      </c>
      <c r="G5951" s="5" t="s">
        <v>3585</v>
      </c>
      <c r="H5951" s="51">
        <v>7500</v>
      </c>
      <c r="I5951" s="22">
        <v>17934.41</v>
      </c>
      <c r="J5951" s="22">
        <v>2391.25</v>
      </c>
      <c r="K5951" s="22">
        <v>2411.81</v>
      </c>
      <c r="L5951" s="47">
        <v>1000</v>
      </c>
      <c r="M5951" s="22">
        <v>17934.41</v>
      </c>
      <c r="N5951" s="22">
        <v>0</v>
      </c>
    </row>
    <row r="5952" spans="1:14" hidden="1" x14ac:dyDescent="0.25">
      <c r="A5952" s="5" t="s">
        <v>8767</v>
      </c>
      <c r="B5952" s="5" t="s">
        <v>3592</v>
      </c>
      <c r="C5952" s="5" t="s">
        <v>849</v>
      </c>
      <c r="D5952" s="5" t="s">
        <v>3583</v>
      </c>
      <c r="E5952" s="5" t="s">
        <v>3584</v>
      </c>
      <c r="F5952" s="5" t="s">
        <v>853</v>
      </c>
      <c r="G5952" s="5" t="s">
        <v>3603</v>
      </c>
      <c r="H5952" s="51">
        <v>0</v>
      </c>
      <c r="I5952" s="22">
        <v>0</v>
      </c>
      <c r="J5952" s="22">
        <v>0</v>
      </c>
      <c r="K5952" s="22">
        <v>22137.3</v>
      </c>
      <c r="L5952" s="47">
        <v>1000</v>
      </c>
      <c r="M5952" s="22">
        <v>0</v>
      </c>
      <c r="N5952" s="22">
        <v>0</v>
      </c>
    </row>
    <row r="5953" spans="1:14" hidden="1" x14ac:dyDescent="0.25">
      <c r="A5953" s="5" t="s">
        <v>8768</v>
      </c>
      <c r="B5953" s="5" t="s">
        <v>3592</v>
      </c>
      <c r="C5953" s="5" t="s">
        <v>849</v>
      </c>
      <c r="D5953" s="5" t="s">
        <v>3583</v>
      </c>
      <c r="E5953" s="5" t="s">
        <v>3584</v>
      </c>
      <c r="F5953" s="5" t="s">
        <v>853</v>
      </c>
      <c r="G5953" s="5" t="s">
        <v>3603</v>
      </c>
      <c r="H5953" s="51">
        <v>0</v>
      </c>
      <c r="I5953" s="22">
        <v>0</v>
      </c>
      <c r="J5953" s="22">
        <v>0</v>
      </c>
      <c r="K5953" s="22">
        <v>20250.87</v>
      </c>
      <c r="L5953" s="47">
        <v>1000</v>
      </c>
      <c r="M5953" s="22">
        <v>0</v>
      </c>
      <c r="N5953" s="22">
        <v>0</v>
      </c>
    </row>
    <row r="5954" spans="1:14" hidden="1" x14ac:dyDescent="0.25">
      <c r="A5954" s="5" t="s">
        <v>8769</v>
      </c>
      <c r="B5954" s="5" t="s">
        <v>3606</v>
      </c>
      <c r="C5954" s="5" t="s">
        <v>849</v>
      </c>
      <c r="D5954" s="5" t="s">
        <v>3583</v>
      </c>
      <c r="E5954" s="5" t="s">
        <v>3584</v>
      </c>
      <c r="F5954" s="5" t="s">
        <v>851</v>
      </c>
      <c r="G5954" s="5" t="s">
        <v>3588</v>
      </c>
      <c r="H5954" s="51">
        <v>3995</v>
      </c>
      <c r="I5954" s="22">
        <v>994.83</v>
      </c>
      <c r="J5954" s="22">
        <v>249.02</v>
      </c>
      <c r="K5954" s="22">
        <v>255</v>
      </c>
      <c r="L5954" s="47">
        <v>1000</v>
      </c>
      <c r="M5954" s="22">
        <v>994.83</v>
      </c>
      <c r="N5954" s="22">
        <v>0</v>
      </c>
    </row>
    <row r="5955" spans="1:14" hidden="1" x14ac:dyDescent="0.25">
      <c r="A5955" s="5" t="s">
        <v>8770</v>
      </c>
      <c r="B5955" s="5" t="s">
        <v>3592</v>
      </c>
      <c r="C5955" s="5" t="s">
        <v>849</v>
      </c>
      <c r="D5955" s="5" t="s">
        <v>3583</v>
      </c>
      <c r="E5955" s="5" t="s">
        <v>3584</v>
      </c>
      <c r="F5955" s="5" t="s">
        <v>853</v>
      </c>
      <c r="G5955" s="5" t="s">
        <v>3603</v>
      </c>
      <c r="H5955" s="51">
        <v>0</v>
      </c>
      <c r="I5955" s="22">
        <v>0</v>
      </c>
      <c r="J5955" s="22">
        <v>0</v>
      </c>
      <c r="K5955" s="22">
        <v>1176.8</v>
      </c>
      <c r="L5955" s="47">
        <v>1000</v>
      </c>
      <c r="M5955" s="22">
        <v>0</v>
      </c>
      <c r="N5955" s="22">
        <v>0</v>
      </c>
    </row>
    <row r="5956" spans="1:14" hidden="1" x14ac:dyDescent="0.25">
      <c r="A5956" s="5" t="s">
        <v>8771</v>
      </c>
      <c r="B5956" s="5" t="s">
        <v>3592</v>
      </c>
      <c r="C5956" s="5" t="s">
        <v>849</v>
      </c>
      <c r="D5956" s="5" t="s">
        <v>3583</v>
      </c>
      <c r="E5956" s="5" t="s">
        <v>3584</v>
      </c>
      <c r="F5956" s="5" t="s">
        <v>853</v>
      </c>
      <c r="G5956" s="5" t="s">
        <v>3603</v>
      </c>
      <c r="H5956" s="51">
        <v>0</v>
      </c>
      <c r="I5956" s="22">
        <v>0</v>
      </c>
      <c r="J5956" s="22">
        <v>0</v>
      </c>
      <c r="K5956" s="22">
        <v>1304.3399999999999</v>
      </c>
      <c r="L5956" s="47">
        <v>1000</v>
      </c>
      <c r="M5956" s="22">
        <v>0</v>
      </c>
      <c r="N5956" s="22">
        <v>0</v>
      </c>
    </row>
    <row r="5957" spans="1:14" hidden="1" x14ac:dyDescent="0.25">
      <c r="A5957" s="5" t="s">
        <v>8772</v>
      </c>
      <c r="B5957" s="5" t="s">
        <v>3592</v>
      </c>
      <c r="C5957" s="5" t="s">
        <v>849</v>
      </c>
      <c r="D5957" s="5" t="s">
        <v>3583</v>
      </c>
      <c r="E5957" s="5" t="s">
        <v>3584</v>
      </c>
      <c r="F5957" s="5" t="s">
        <v>853</v>
      </c>
      <c r="G5957" s="5" t="s">
        <v>3603</v>
      </c>
      <c r="H5957" s="51">
        <v>0</v>
      </c>
      <c r="I5957" s="22">
        <v>0</v>
      </c>
      <c r="J5957" s="22">
        <v>0</v>
      </c>
      <c r="K5957" s="22">
        <v>21225.06</v>
      </c>
      <c r="L5957" s="47">
        <v>1000</v>
      </c>
      <c r="M5957" s="22">
        <v>0</v>
      </c>
      <c r="N5957" s="22">
        <v>0</v>
      </c>
    </row>
    <row r="5958" spans="1:14" hidden="1" x14ac:dyDescent="0.25">
      <c r="A5958" s="5" t="s">
        <v>8773</v>
      </c>
      <c r="B5958" s="5" t="s">
        <v>3586</v>
      </c>
      <c r="C5958" s="5" t="s">
        <v>849</v>
      </c>
      <c r="D5958" s="5" t="s">
        <v>3583</v>
      </c>
      <c r="E5958" s="5" t="s">
        <v>3584</v>
      </c>
      <c r="F5958" s="5" t="s">
        <v>851</v>
      </c>
      <c r="G5958" s="5" t="s">
        <v>3585</v>
      </c>
      <c r="H5958" s="51">
        <v>3747.65</v>
      </c>
      <c r="I5958" s="22">
        <v>15123.69</v>
      </c>
      <c r="J5958" s="22">
        <v>4035.51</v>
      </c>
      <c r="K5958" s="22">
        <v>4080.46</v>
      </c>
      <c r="L5958" s="47">
        <v>1000</v>
      </c>
      <c r="M5958" s="22">
        <v>15123.69</v>
      </c>
      <c r="N5958" s="22">
        <v>0</v>
      </c>
    </row>
    <row r="5959" spans="1:14" hidden="1" x14ac:dyDescent="0.25">
      <c r="A5959" s="5" t="s">
        <v>8774</v>
      </c>
      <c r="B5959" s="5" t="s">
        <v>3592</v>
      </c>
      <c r="C5959" s="5" t="s">
        <v>849</v>
      </c>
      <c r="D5959" s="5" t="s">
        <v>3583</v>
      </c>
      <c r="E5959" s="5" t="s">
        <v>3584</v>
      </c>
      <c r="F5959" s="5" t="s">
        <v>853</v>
      </c>
      <c r="G5959" s="5" t="s">
        <v>3603</v>
      </c>
      <c r="H5959" s="51">
        <v>0</v>
      </c>
      <c r="I5959" s="22">
        <v>0</v>
      </c>
      <c r="J5959" s="22">
        <v>0</v>
      </c>
      <c r="K5959" s="22">
        <v>1369.29</v>
      </c>
      <c r="L5959" s="47">
        <v>1000</v>
      </c>
      <c r="M5959" s="22">
        <v>0</v>
      </c>
      <c r="N5959" s="22">
        <v>0</v>
      </c>
    </row>
    <row r="5960" spans="1:14" hidden="1" x14ac:dyDescent="0.25">
      <c r="A5960" s="5" t="s">
        <v>8775</v>
      </c>
      <c r="B5960" s="5" t="s">
        <v>3586</v>
      </c>
      <c r="C5960" s="5" t="s">
        <v>849</v>
      </c>
      <c r="D5960" s="5" t="s">
        <v>3583</v>
      </c>
      <c r="E5960" s="5" t="s">
        <v>3584</v>
      </c>
      <c r="F5960" s="5" t="s">
        <v>851</v>
      </c>
      <c r="G5960" s="5" t="s">
        <v>3585</v>
      </c>
      <c r="H5960" s="51">
        <v>3860</v>
      </c>
      <c r="I5960" s="22">
        <v>29165.01</v>
      </c>
      <c r="J5960" s="22">
        <v>7555.7</v>
      </c>
      <c r="K5960" s="22">
        <v>7436.52</v>
      </c>
      <c r="L5960" s="47">
        <v>1000</v>
      </c>
      <c r="M5960" s="22">
        <v>29165.01</v>
      </c>
      <c r="N5960" s="22">
        <v>0</v>
      </c>
    </row>
    <row r="5961" spans="1:14" hidden="1" x14ac:dyDescent="0.25">
      <c r="A5961" s="5" t="s">
        <v>8776</v>
      </c>
      <c r="B5961" s="5" t="s">
        <v>3586</v>
      </c>
      <c r="C5961" s="5" t="s">
        <v>849</v>
      </c>
      <c r="D5961" s="5" t="s">
        <v>3583</v>
      </c>
      <c r="E5961" s="5" t="s">
        <v>3584</v>
      </c>
      <c r="F5961" s="5" t="s">
        <v>853</v>
      </c>
      <c r="G5961" s="5" t="s">
        <v>3603</v>
      </c>
      <c r="H5961" s="51">
        <v>0</v>
      </c>
      <c r="I5961" s="22">
        <v>0</v>
      </c>
      <c r="J5961" s="22">
        <v>4166.04</v>
      </c>
      <c r="K5961" s="22">
        <v>4889.91</v>
      </c>
      <c r="L5961" s="47">
        <v>1000</v>
      </c>
      <c r="M5961" s="22">
        <v>0</v>
      </c>
      <c r="N5961" s="22">
        <v>0</v>
      </c>
    </row>
    <row r="5962" spans="1:14" hidden="1" x14ac:dyDescent="0.25">
      <c r="A5962" s="5" t="s">
        <v>8777</v>
      </c>
      <c r="B5962" s="5" t="s">
        <v>3586</v>
      </c>
      <c r="C5962" s="5" t="s">
        <v>849</v>
      </c>
      <c r="D5962" s="5" t="s">
        <v>3583</v>
      </c>
      <c r="E5962" s="5" t="s">
        <v>3584</v>
      </c>
      <c r="F5962" s="5" t="s">
        <v>853</v>
      </c>
      <c r="G5962" s="5" t="s">
        <v>3603</v>
      </c>
      <c r="H5962" s="51">
        <v>0</v>
      </c>
      <c r="I5962" s="22">
        <v>0</v>
      </c>
      <c r="J5962" s="22">
        <v>5586.05</v>
      </c>
      <c r="K5962" s="22">
        <v>5606.22</v>
      </c>
      <c r="L5962" s="47">
        <v>1000</v>
      </c>
      <c r="M5962" s="22">
        <v>0</v>
      </c>
      <c r="N5962" s="22">
        <v>0</v>
      </c>
    </row>
    <row r="5963" spans="1:14" hidden="1" x14ac:dyDescent="0.25">
      <c r="A5963" s="5" t="s">
        <v>8778</v>
      </c>
      <c r="B5963" s="5" t="s">
        <v>3586</v>
      </c>
      <c r="C5963" s="5" t="s">
        <v>849</v>
      </c>
      <c r="D5963" s="5" t="s">
        <v>3583</v>
      </c>
      <c r="E5963" s="5" t="s">
        <v>3584</v>
      </c>
      <c r="F5963" s="5" t="s">
        <v>853</v>
      </c>
      <c r="G5963" s="5" t="s">
        <v>3603</v>
      </c>
      <c r="H5963" s="51">
        <v>0</v>
      </c>
      <c r="I5963" s="22">
        <v>0</v>
      </c>
      <c r="J5963" s="22">
        <v>0</v>
      </c>
      <c r="K5963" s="22">
        <v>569.66999999999996</v>
      </c>
      <c r="L5963" s="47">
        <v>1000</v>
      </c>
      <c r="M5963" s="22">
        <v>0</v>
      </c>
      <c r="N5963" s="22">
        <v>0</v>
      </c>
    </row>
    <row r="5964" spans="1:14" hidden="1" x14ac:dyDescent="0.25">
      <c r="A5964" s="5" t="s">
        <v>8779</v>
      </c>
      <c r="B5964" s="5" t="s">
        <v>3586</v>
      </c>
      <c r="C5964" s="5" t="s">
        <v>849</v>
      </c>
      <c r="D5964" s="5" t="s">
        <v>3583</v>
      </c>
      <c r="E5964" s="5" t="s">
        <v>3584</v>
      </c>
      <c r="F5964" s="5" t="s">
        <v>853</v>
      </c>
      <c r="G5964" s="5" t="s">
        <v>3603</v>
      </c>
      <c r="H5964" s="51">
        <v>0</v>
      </c>
      <c r="I5964" s="22">
        <v>0</v>
      </c>
      <c r="J5964" s="22">
        <v>0</v>
      </c>
      <c r="K5964" s="22">
        <v>645.94000000000005</v>
      </c>
      <c r="L5964" s="47">
        <v>1000</v>
      </c>
      <c r="M5964" s="22">
        <v>0</v>
      </c>
      <c r="N5964" s="22">
        <v>0</v>
      </c>
    </row>
    <row r="5965" spans="1:14" hidden="1" x14ac:dyDescent="0.25">
      <c r="A5965" s="5" t="s">
        <v>8780</v>
      </c>
      <c r="B5965" s="5" t="s">
        <v>3586</v>
      </c>
      <c r="C5965" s="5" t="s">
        <v>849</v>
      </c>
      <c r="D5965" s="5" t="s">
        <v>3583</v>
      </c>
      <c r="E5965" s="5" t="s">
        <v>3584</v>
      </c>
      <c r="F5965" s="5" t="s">
        <v>853</v>
      </c>
      <c r="G5965" s="5" t="s">
        <v>3603</v>
      </c>
      <c r="H5965" s="51">
        <v>0</v>
      </c>
      <c r="I5965" s="22">
        <v>0</v>
      </c>
      <c r="J5965" s="22">
        <v>0</v>
      </c>
      <c r="K5965" s="22">
        <v>793.15</v>
      </c>
      <c r="L5965" s="47">
        <v>1000</v>
      </c>
      <c r="M5965" s="22">
        <v>0</v>
      </c>
      <c r="N5965" s="22">
        <v>0</v>
      </c>
    </row>
    <row r="5966" spans="1:14" hidden="1" x14ac:dyDescent="0.25">
      <c r="A5966" s="5" t="s">
        <v>8781</v>
      </c>
      <c r="B5966" s="5" t="s">
        <v>3586</v>
      </c>
      <c r="C5966" s="5" t="s">
        <v>849</v>
      </c>
      <c r="D5966" s="5" t="s">
        <v>3583</v>
      </c>
      <c r="E5966" s="5" t="s">
        <v>3584</v>
      </c>
      <c r="F5966" s="5" t="s">
        <v>853</v>
      </c>
      <c r="G5966" s="5" t="s">
        <v>3603</v>
      </c>
      <c r="H5966" s="51">
        <v>0</v>
      </c>
      <c r="I5966" s="22">
        <v>0</v>
      </c>
      <c r="J5966" s="22">
        <v>0</v>
      </c>
      <c r="K5966" s="22">
        <v>1008.22</v>
      </c>
      <c r="L5966" s="47">
        <v>1000</v>
      </c>
      <c r="M5966" s="22">
        <v>0</v>
      </c>
      <c r="N5966" s="22">
        <v>0</v>
      </c>
    </row>
    <row r="5967" spans="1:14" hidden="1" x14ac:dyDescent="0.25">
      <c r="A5967" s="5" t="s">
        <v>8782</v>
      </c>
      <c r="B5967" s="5" t="s">
        <v>3586</v>
      </c>
      <c r="C5967" s="5" t="s">
        <v>849</v>
      </c>
      <c r="D5967" s="5" t="s">
        <v>3583</v>
      </c>
      <c r="E5967" s="5" t="s">
        <v>3584</v>
      </c>
      <c r="F5967" s="5" t="s">
        <v>853</v>
      </c>
      <c r="G5967" s="5" t="s">
        <v>3603</v>
      </c>
      <c r="H5967" s="51">
        <v>0</v>
      </c>
      <c r="I5967" s="22">
        <v>0</v>
      </c>
      <c r="J5967" s="22">
        <v>0</v>
      </c>
      <c r="K5967" s="22">
        <v>2555.5100000000002</v>
      </c>
      <c r="L5967" s="47">
        <v>1000</v>
      </c>
      <c r="M5967" s="22">
        <v>0</v>
      </c>
      <c r="N5967" s="22">
        <v>0</v>
      </c>
    </row>
    <row r="5968" spans="1:14" hidden="1" x14ac:dyDescent="0.25">
      <c r="A5968" s="5" t="s">
        <v>8783</v>
      </c>
      <c r="B5968" s="5" t="s">
        <v>3586</v>
      </c>
      <c r="C5968" s="5" t="s">
        <v>849</v>
      </c>
      <c r="D5968" s="5" t="s">
        <v>3583</v>
      </c>
      <c r="E5968" s="5" t="s">
        <v>3584</v>
      </c>
      <c r="F5968" s="5" t="s">
        <v>853</v>
      </c>
      <c r="G5968" s="5" t="s">
        <v>3603</v>
      </c>
      <c r="H5968" s="51">
        <v>0</v>
      </c>
      <c r="I5968" s="22">
        <v>0</v>
      </c>
      <c r="J5968" s="22">
        <v>0</v>
      </c>
      <c r="K5968" s="22">
        <v>1230.1600000000001</v>
      </c>
      <c r="L5968" s="47">
        <v>1000</v>
      </c>
      <c r="M5968" s="22">
        <v>0</v>
      </c>
      <c r="N5968" s="22">
        <v>0</v>
      </c>
    </row>
    <row r="5969" spans="1:14" hidden="1" x14ac:dyDescent="0.25">
      <c r="A5969" s="5" t="s">
        <v>8784</v>
      </c>
      <c r="B5969" s="5" t="s">
        <v>3586</v>
      </c>
      <c r="C5969" s="5" t="s">
        <v>849</v>
      </c>
      <c r="D5969" s="5" t="s">
        <v>3583</v>
      </c>
      <c r="E5969" s="5" t="s">
        <v>3584</v>
      </c>
      <c r="F5969" s="5" t="s">
        <v>853</v>
      </c>
      <c r="G5969" s="5" t="s">
        <v>3603</v>
      </c>
      <c r="H5969" s="51">
        <v>0</v>
      </c>
      <c r="I5969" s="22">
        <v>0</v>
      </c>
      <c r="J5969" s="22">
        <v>0</v>
      </c>
      <c r="K5969" s="22">
        <v>992.57</v>
      </c>
      <c r="L5969" s="47">
        <v>1000</v>
      </c>
      <c r="M5969" s="22">
        <v>0</v>
      </c>
      <c r="N5969" s="22">
        <v>0</v>
      </c>
    </row>
    <row r="5970" spans="1:14" hidden="1" x14ac:dyDescent="0.25">
      <c r="A5970" s="5" t="s">
        <v>8785</v>
      </c>
      <c r="B5970" s="5" t="s">
        <v>3586</v>
      </c>
      <c r="C5970" s="5" t="s">
        <v>849</v>
      </c>
      <c r="D5970" s="5" t="s">
        <v>3583</v>
      </c>
      <c r="E5970" s="5" t="s">
        <v>3584</v>
      </c>
      <c r="F5970" s="5" t="s">
        <v>853</v>
      </c>
      <c r="G5970" s="5" t="s">
        <v>3588</v>
      </c>
      <c r="H5970" s="51">
        <v>0</v>
      </c>
      <c r="I5970" s="22">
        <v>0</v>
      </c>
      <c r="J5970" s="22">
        <v>0</v>
      </c>
      <c r="K5970" s="22">
        <v>264.95999999999998</v>
      </c>
      <c r="L5970" s="47">
        <v>1000</v>
      </c>
      <c r="M5970" s="22">
        <v>0</v>
      </c>
      <c r="N5970" s="22">
        <v>0</v>
      </c>
    </row>
    <row r="5971" spans="1:14" hidden="1" x14ac:dyDescent="0.25">
      <c r="A5971" s="5" t="s">
        <v>8786</v>
      </c>
      <c r="B5971" s="5" t="s">
        <v>3586</v>
      </c>
      <c r="C5971" s="5" t="s">
        <v>849</v>
      </c>
      <c r="D5971" s="5" t="s">
        <v>3583</v>
      </c>
      <c r="E5971" s="5" t="s">
        <v>3584</v>
      </c>
      <c r="F5971" s="5" t="s">
        <v>853</v>
      </c>
      <c r="G5971" s="5" t="s">
        <v>3588</v>
      </c>
      <c r="H5971" s="51">
        <v>0</v>
      </c>
      <c r="I5971" s="22">
        <v>0</v>
      </c>
      <c r="J5971" s="22">
        <v>0</v>
      </c>
      <c r="K5971" s="22">
        <v>264.95999999999998</v>
      </c>
      <c r="L5971" s="47">
        <v>1000</v>
      </c>
      <c r="M5971" s="22">
        <v>0</v>
      </c>
      <c r="N5971" s="22">
        <v>0</v>
      </c>
    </row>
    <row r="5972" spans="1:14" hidden="1" x14ac:dyDescent="0.25">
      <c r="A5972" s="5" t="s">
        <v>8787</v>
      </c>
      <c r="B5972" s="5" t="s">
        <v>3586</v>
      </c>
      <c r="C5972" s="5" t="s">
        <v>849</v>
      </c>
      <c r="D5972" s="5" t="s">
        <v>3583</v>
      </c>
      <c r="E5972" s="5" t="s">
        <v>3584</v>
      </c>
      <c r="F5972" s="5" t="s">
        <v>851</v>
      </c>
      <c r="G5972" s="5" t="s">
        <v>3588</v>
      </c>
      <c r="H5972" s="51">
        <v>10586</v>
      </c>
      <c r="I5972" s="22">
        <v>1918.91</v>
      </c>
      <c r="J5972" s="22">
        <v>181.27</v>
      </c>
      <c r="K5972" s="22">
        <v>184.35</v>
      </c>
      <c r="L5972" s="47">
        <v>1000</v>
      </c>
      <c r="M5972" s="22">
        <v>1918.91</v>
      </c>
      <c r="N5972" s="22">
        <v>0</v>
      </c>
    </row>
    <row r="5973" spans="1:14" hidden="1" x14ac:dyDescent="0.25">
      <c r="A5973" s="5" t="s">
        <v>8788</v>
      </c>
      <c r="B5973" s="5" t="s">
        <v>3586</v>
      </c>
      <c r="C5973" s="5" t="s">
        <v>849</v>
      </c>
      <c r="D5973" s="5" t="s">
        <v>3583</v>
      </c>
      <c r="E5973" s="5" t="s">
        <v>3584</v>
      </c>
      <c r="F5973" s="5" t="s">
        <v>853</v>
      </c>
      <c r="G5973" s="5" t="s">
        <v>3603</v>
      </c>
      <c r="H5973" s="51">
        <v>0</v>
      </c>
      <c r="I5973" s="22">
        <v>0</v>
      </c>
      <c r="J5973" s="22">
        <v>5191.3</v>
      </c>
      <c r="K5973" s="22">
        <v>5180.12</v>
      </c>
      <c r="L5973" s="47">
        <v>1000</v>
      </c>
      <c r="M5973" s="22">
        <v>0</v>
      </c>
      <c r="N5973" s="22">
        <v>0</v>
      </c>
    </row>
    <row r="5974" spans="1:14" hidden="1" x14ac:dyDescent="0.25">
      <c r="A5974" s="5" t="s">
        <v>8789</v>
      </c>
      <c r="B5974" s="5" t="s">
        <v>3586</v>
      </c>
      <c r="C5974" s="5" t="s">
        <v>849</v>
      </c>
      <c r="D5974" s="5" t="s">
        <v>3583</v>
      </c>
      <c r="E5974" s="5" t="s">
        <v>3584</v>
      </c>
      <c r="F5974" s="5" t="s">
        <v>851</v>
      </c>
      <c r="G5974" s="5" t="s">
        <v>3603</v>
      </c>
      <c r="H5974" s="51">
        <v>400</v>
      </c>
      <c r="I5974" s="22">
        <v>2806.03</v>
      </c>
      <c r="J5974" s="22">
        <v>7015.08</v>
      </c>
      <c r="K5974" s="22">
        <v>7383.88</v>
      </c>
      <c r="L5974" s="47">
        <v>1000</v>
      </c>
      <c r="M5974" s="22">
        <v>2806.03</v>
      </c>
      <c r="N5974" s="22">
        <v>0</v>
      </c>
    </row>
    <row r="5975" spans="1:14" hidden="1" x14ac:dyDescent="0.25">
      <c r="A5975" s="5" t="s">
        <v>8790</v>
      </c>
      <c r="B5975" s="5" t="s">
        <v>3586</v>
      </c>
      <c r="C5975" s="5" t="s">
        <v>849</v>
      </c>
      <c r="D5975" s="5" t="s">
        <v>3583</v>
      </c>
      <c r="E5975" s="5" t="s">
        <v>3584</v>
      </c>
      <c r="F5975" s="5" t="s">
        <v>853</v>
      </c>
      <c r="G5975" s="5" t="s">
        <v>3603</v>
      </c>
      <c r="H5975" s="51">
        <v>0</v>
      </c>
      <c r="I5975" s="22">
        <v>0</v>
      </c>
      <c r="J5975" s="22">
        <v>3967.56</v>
      </c>
      <c r="K5975" s="22">
        <v>3886.04</v>
      </c>
      <c r="L5975" s="47">
        <v>1000</v>
      </c>
      <c r="M5975" s="22">
        <v>0</v>
      </c>
      <c r="N5975" s="22">
        <v>0</v>
      </c>
    </row>
    <row r="5976" spans="1:14" hidden="1" x14ac:dyDescent="0.25">
      <c r="A5976" s="5" t="s">
        <v>8791</v>
      </c>
      <c r="B5976" s="5" t="s">
        <v>3586</v>
      </c>
      <c r="C5976" s="5" t="s">
        <v>849</v>
      </c>
      <c r="D5976" s="5" t="s">
        <v>3583</v>
      </c>
      <c r="E5976" s="5" t="s">
        <v>3584</v>
      </c>
      <c r="F5976" s="5" t="s">
        <v>853</v>
      </c>
      <c r="G5976" s="5" t="s">
        <v>3603</v>
      </c>
      <c r="H5976" s="51">
        <v>0</v>
      </c>
      <c r="I5976" s="22">
        <v>0</v>
      </c>
      <c r="J5976" s="22">
        <v>5801.21</v>
      </c>
      <c r="K5976" s="22">
        <v>5981.97</v>
      </c>
      <c r="L5976" s="47">
        <v>1000</v>
      </c>
      <c r="M5976" s="22">
        <v>0</v>
      </c>
      <c r="N5976" s="22">
        <v>0</v>
      </c>
    </row>
    <row r="5977" spans="1:14" hidden="1" x14ac:dyDescent="0.25">
      <c r="A5977" s="5" t="s">
        <v>8792</v>
      </c>
      <c r="B5977" s="5" t="s">
        <v>3586</v>
      </c>
      <c r="C5977" s="5" t="s">
        <v>849</v>
      </c>
      <c r="D5977" s="5" t="s">
        <v>3583</v>
      </c>
      <c r="E5977" s="5" t="s">
        <v>3584</v>
      </c>
      <c r="F5977" s="5" t="s">
        <v>853</v>
      </c>
      <c r="G5977" s="5" t="s">
        <v>3603</v>
      </c>
      <c r="H5977" s="51">
        <v>0</v>
      </c>
      <c r="I5977" s="22">
        <v>0</v>
      </c>
      <c r="J5977" s="22">
        <v>0</v>
      </c>
      <c r="K5977" s="22">
        <v>1026.9000000000001</v>
      </c>
      <c r="L5977" s="47">
        <v>1000</v>
      </c>
      <c r="M5977" s="22">
        <v>0</v>
      </c>
      <c r="N5977" s="22">
        <v>0</v>
      </c>
    </row>
    <row r="5978" spans="1:14" hidden="1" x14ac:dyDescent="0.25">
      <c r="A5978" s="5" t="s">
        <v>8793</v>
      </c>
      <c r="B5978" s="5" t="s">
        <v>3586</v>
      </c>
      <c r="C5978" s="5" t="s">
        <v>849</v>
      </c>
      <c r="D5978" s="5" t="s">
        <v>3583</v>
      </c>
      <c r="E5978" s="5" t="s">
        <v>3584</v>
      </c>
      <c r="F5978" s="5" t="s">
        <v>853</v>
      </c>
      <c r="G5978" s="5" t="s">
        <v>3603</v>
      </c>
      <c r="H5978" s="51">
        <v>0</v>
      </c>
      <c r="I5978" s="22">
        <v>0</v>
      </c>
      <c r="J5978" s="22">
        <v>0</v>
      </c>
      <c r="K5978" s="22">
        <v>1076.1500000000001</v>
      </c>
      <c r="L5978" s="47">
        <v>1000</v>
      </c>
      <c r="M5978" s="22">
        <v>0</v>
      </c>
      <c r="N5978" s="22">
        <v>0</v>
      </c>
    </row>
    <row r="5979" spans="1:14" hidden="1" x14ac:dyDescent="0.25">
      <c r="A5979" s="5" t="s">
        <v>8794</v>
      </c>
      <c r="B5979" s="5" t="s">
        <v>3586</v>
      </c>
      <c r="C5979" s="5" t="s">
        <v>849</v>
      </c>
      <c r="D5979" s="5" t="s">
        <v>3583</v>
      </c>
      <c r="E5979" s="5" t="s">
        <v>3584</v>
      </c>
      <c r="F5979" s="5" t="s">
        <v>853</v>
      </c>
      <c r="G5979" s="5" t="s">
        <v>3603</v>
      </c>
      <c r="H5979" s="51">
        <v>0</v>
      </c>
      <c r="I5979" s="22">
        <v>0</v>
      </c>
      <c r="J5979" s="22">
        <v>0</v>
      </c>
      <c r="K5979" s="22">
        <v>1279.1300000000001</v>
      </c>
      <c r="L5979" s="47">
        <v>1000</v>
      </c>
      <c r="M5979" s="22">
        <v>0</v>
      </c>
      <c r="N5979" s="22">
        <v>0</v>
      </c>
    </row>
    <row r="5980" spans="1:14" hidden="1" x14ac:dyDescent="0.25">
      <c r="A5980" s="5" t="s">
        <v>8795</v>
      </c>
      <c r="B5980" s="5" t="s">
        <v>3586</v>
      </c>
      <c r="C5980" s="5" t="s">
        <v>849</v>
      </c>
      <c r="D5980" s="5" t="s">
        <v>3583</v>
      </c>
      <c r="E5980" s="5" t="s">
        <v>3584</v>
      </c>
      <c r="F5980" s="5" t="s">
        <v>853</v>
      </c>
      <c r="G5980" s="5" t="s">
        <v>3603</v>
      </c>
      <c r="H5980" s="51">
        <v>0</v>
      </c>
      <c r="I5980" s="22">
        <v>0</v>
      </c>
      <c r="J5980" s="22">
        <v>0</v>
      </c>
      <c r="K5980" s="22">
        <v>1366.03</v>
      </c>
      <c r="L5980" s="47">
        <v>1000</v>
      </c>
      <c r="M5980" s="22">
        <v>0</v>
      </c>
      <c r="N5980" s="22">
        <v>0</v>
      </c>
    </row>
    <row r="5981" spans="1:14" hidden="1" x14ac:dyDescent="0.25">
      <c r="A5981" s="5" t="s">
        <v>8796</v>
      </c>
      <c r="B5981" s="5" t="s">
        <v>3582</v>
      </c>
      <c r="C5981" s="5" t="s">
        <v>849</v>
      </c>
      <c r="D5981" s="5" t="s">
        <v>3583</v>
      </c>
      <c r="E5981" s="5" t="s">
        <v>3584</v>
      </c>
      <c r="F5981" s="5" t="s">
        <v>853</v>
      </c>
      <c r="G5981" s="5" t="s">
        <v>3588</v>
      </c>
      <c r="H5981" s="51">
        <v>0</v>
      </c>
      <c r="I5981" s="22">
        <v>0</v>
      </c>
      <c r="J5981" s="22">
        <v>95.95</v>
      </c>
      <c r="K5981" s="22">
        <v>98.25</v>
      </c>
      <c r="L5981" s="47">
        <v>1000</v>
      </c>
      <c r="M5981" s="22">
        <v>0</v>
      </c>
      <c r="N5981" s="22">
        <v>0</v>
      </c>
    </row>
    <row r="5982" spans="1:14" hidden="1" x14ac:dyDescent="0.25">
      <c r="A5982" s="5" t="s">
        <v>8797</v>
      </c>
      <c r="B5982" s="5" t="s">
        <v>3582</v>
      </c>
      <c r="C5982" s="5" t="s">
        <v>849</v>
      </c>
      <c r="D5982" s="5" t="s">
        <v>3583</v>
      </c>
      <c r="E5982" s="5" t="s">
        <v>3584</v>
      </c>
      <c r="F5982" s="5" t="s">
        <v>853</v>
      </c>
      <c r="G5982" s="5" t="s">
        <v>3588</v>
      </c>
      <c r="H5982" s="51">
        <v>0</v>
      </c>
      <c r="I5982" s="22">
        <v>0</v>
      </c>
      <c r="J5982" s="22">
        <v>86.61</v>
      </c>
      <c r="K5982" s="22">
        <v>88.69</v>
      </c>
      <c r="L5982" s="47">
        <v>1000</v>
      </c>
      <c r="M5982" s="22">
        <v>0</v>
      </c>
      <c r="N5982" s="22">
        <v>0</v>
      </c>
    </row>
    <row r="5983" spans="1:14" hidden="1" x14ac:dyDescent="0.25">
      <c r="A5983" s="5" t="s">
        <v>8798</v>
      </c>
      <c r="B5983" s="5" t="s">
        <v>3582</v>
      </c>
      <c r="C5983" s="5" t="s">
        <v>849</v>
      </c>
      <c r="D5983" s="5" t="s">
        <v>3583</v>
      </c>
      <c r="E5983" s="5" t="s">
        <v>3584</v>
      </c>
      <c r="F5983" s="5" t="s">
        <v>853</v>
      </c>
      <c r="G5983" s="5" t="s">
        <v>3603</v>
      </c>
      <c r="H5983" s="51">
        <v>0</v>
      </c>
      <c r="I5983" s="22">
        <v>0</v>
      </c>
      <c r="J5983" s="22">
        <v>0</v>
      </c>
      <c r="K5983" s="22">
        <v>1783.29</v>
      </c>
      <c r="L5983" s="47">
        <v>1000</v>
      </c>
      <c r="M5983" s="22">
        <v>0</v>
      </c>
      <c r="N5983" s="22">
        <v>0</v>
      </c>
    </row>
    <row r="5984" spans="1:14" hidden="1" x14ac:dyDescent="0.25">
      <c r="A5984" s="5" t="s">
        <v>8799</v>
      </c>
      <c r="B5984" s="5" t="s">
        <v>3582</v>
      </c>
      <c r="C5984" s="5" t="s">
        <v>849</v>
      </c>
      <c r="D5984" s="5" t="s">
        <v>3583</v>
      </c>
      <c r="E5984" s="5" t="s">
        <v>3584</v>
      </c>
      <c r="F5984" s="5" t="s">
        <v>853</v>
      </c>
      <c r="G5984" s="5" t="s">
        <v>3603</v>
      </c>
      <c r="H5984" s="51">
        <v>0</v>
      </c>
      <c r="I5984" s="22">
        <v>0</v>
      </c>
      <c r="J5984" s="22">
        <v>0</v>
      </c>
      <c r="K5984" s="22">
        <v>1870.23</v>
      </c>
      <c r="L5984" s="47">
        <v>1000</v>
      </c>
      <c r="M5984" s="22">
        <v>0</v>
      </c>
      <c r="N5984" s="22">
        <v>0</v>
      </c>
    </row>
    <row r="5985" spans="1:14" hidden="1" x14ac:dyDescent="0.25">
      <c r="A5985" s="5" t="s">
        <v>8800</v>
      </c>
      <c r="B5985" s="5" t="s">
        <v>3582</v>
      </c>
      <c r="C5985" s="5" t="s">
        <v>849</v>
      </c>
      <c r="D5985" s="5" t="s">
        <v>3583</v>
      </c>
      <c r="E5985" s="5" t="s">
        <v>3584</v>
      </c>
      <c r="F5985" s="5" t="s">
        <v>853</v>
      </c>
      <c r="G5985" s="5" t="s">
        <v>3603</v>
      </c>
      <c r="H5985" s="51">
        <v>0</v>
      </c>
      <c r="I5985" s="22">
        <v>0</v>
      </c>
      <c r="J5985" s="22">
        <v>0</v>
      </c>
      <c r="K5985" s="22">
        <v>1755.36</v>
      </c>
      <c r="L5985" s="47">
        <v>1000</v>
      </c>
      <c r="M5985" s="22">
        <v>0</v>
      </c>
      <c r="N5985" s="22">
        <v>0</v>
      </c>
    </row>
    <row r="5986" spans="1:14" hidden="1" x14ac:dyDescent="0.25">
      <c r="A5986" s="5" t="s">
        <v>8801</v>
      </c>
      <c r="B5986" s="5" t="s">
        <v>3582</v>
      </c>
      <c r="C5986" s="5" t="s">
        <v>849</v>
      </c>
      <c r="D5986" s="5" t="s">
        <v>3583</v>
      </c>
      <c r="E5986" s="5" t="s">
        <v>3584</v>
      </c>
      <c r="F5986" s="5" t="s">
        <v>853</v>
      </c>
      <c r="G5986" s="5" t="s">
        <v>3588</v>
      </c>
      <c r="H5986" s="51">
        <v>0</v>
      </c>
      <c r="I5986" s="22">
        <v>0</v>
      </c>
      <c r="J5986" s="22">
        <v>0</v>
      </c>
      <c r="K5986" s="22">
        <v>90.25</v>
      </c>
      <c r="L5986" s="47">
        <v>1000</v>
      </c>
      <c r="M5986" s="22">
        <v>0</v>
      </c>
      <c r="N5986" s="22">
        <v>0</v>
      </c>
    </row>
    <row r="5987" spans="1:14" hidden="1" x14ac:dyDescent="0.25">
      <c r="A5987" s="5" t="s">
        <v>8801</v>
      </c>
      <c r="B5987" s="5" t="s">
        <v>3586</v>
      </c>
      <c r="C5987" s="5" t="s">
        <v>849</v>
      </c>
      <c r="D5987" s="5" t="s">
        <v>3583</v>
      </c>
      <c r="E5987" s="5" t="s">
        <v>3584</v>
      </c>
      <c r="F5987" s="5" t="s">
        <v>853</v>
      </c>
      <c r="G5987" s="5" t="s">
        <v>3588</v>
      </c>
      <c r="H5987" s="51">
        <v>0</v>
      </c>
      <c r="I5987" s="22">
        <v>0</v>
      </c>
      <c r="J5987" s="22">
        <v>86.35</v>
      </c>
      <c r="K5987" s="22">
        <v>88.42</v>
      </c>
      <c r="L5987" s="47">
        <v>1000</v>
      </c>
      <c r="M5987" s="22">
        <v>0</v>
      </c>
      <c r="N5987" s="22">
        <v>0</v>
      </c>
    </row>
    <row r="5988" spans="1:14" hidden="1" x14ac:dyDescent="0.25">
      <c r="A5988" s="5" t="s">
        <v>8802</v>
      </c>
      <c r="B5988" s="5" t="s">
        <v>3582</v>
      </c>
      <c r="C5988" s="5" t="s">
        <v>849</v>
      </c>
      <c r="D5988" s="5" t="s">
        <v>3583</v>
      </c>
      <c r="E5988" s="5" t="s">
        <v>3584</v>
      </c>
      <c r="F5988" s="5" t="s">
        <v>853</v>
      </c>
      <c r="G5988" s="5" t="s">
        <v>3588</v>
      </c>
      <c r="H5988" s="51">
        <v>0</v>
      </c>
      <c r="I5988" s="22">
        <v>0</v>
      </c>
      <c r="J5988" s="22">
        <v>0</v>
      </c>
      <c r="K5988" s="22">
        <v>90.25</v>
      </c>
      <c r="L5988" s="47">
        <v>1000</v>
      </c>
      <c r="M5988" s="22">
        <v>0</v>
      </c>
      <c r="N5988" s="22">
        <v>0</v>
      </c>
    </row>
    <row r="5989" spans="1:14" hidden="1" x14ac:dyDescent="0.25">
      <c r="A5989" s="5" t="s">
        <v>8802</v>
      </c>
      <c r="B5989" s="5" t="s">
        <v>3586</v>
      </c>
      <c r="C5989" s="5" t="s">
        <v>849</v>
      </c>
      <c r="D5989" s="5" t="s">
        <v>3583</v>
      </c>
      <c r="E5989" s="5" t="s">
        <v>3584</v>
      </c>
      <c r="F5989" s="5" t="s">
        <v>853</v>
      </c>
      <c r="G5989" s="5" t="s">
        <v>3588</v>
      </c>
      <c r="H5989" s="51">
        <v>0</v>
      </c>
      <c r="I5989" s="22">
        <v>0</v>
      </c>
      <c r="J5989" s="22">
        <v>92.48</v>
      </c>
      <c r="K5989" s="22">
        <v>97.54</v>
      </c>
      <c r="L5989" s="47">
        <v>1000</v>
      </c>
      <c r="M5989" s="22">
        <v>0</v>
      </c>
      <c r="N5989" s="22">
        <v>0</v>
      </c>
    </row>
    <row r="5990" spans="1:14" hidden="1" x14ac:dyDescent="0.25">
      <c r="A5990" s="5" t="s">
        <v>8803</v>
      </c>
      <c r="B5990" s="5" t="s">
        <v>3582</v>
      </c>
      <c r="C5990" s="5" t="s">
        <v>849</v>
      </c>
      <c r="D5990" s="5" t="s">
        <v>3583</v>
      </c>
      <c r="E5990" s="5" t="s">
        <v>3584</v>
      </c>
      <c r="F5990" s="5" t="s">
        <v>853</v>
      </c>
      <c r="G5990" s="5" t="s">
        <v>3588</v>
      </c>
      <c r="H5990" s="51">
        <v>0</v>
      </c>
      <c r="I5990" s="22">
        <v>0</v>
      </c>
      <c r="J5990" s="22">
        <v>0</v>
      </c>
      <c r="K5990" s="22">
        <v>88.02</v>
      </c>
      <c r="L5990" s="47">
        <v>1000</v>
      </c>
      <c r="M5990" s="22">
        <v>0</v>
      </c>
      <c r="N5990" s="22">
        <v>0</v>
      </c>
    </row>
    <row r="5991" spans="1:14" hidden="1" x14ac:dyDescent="0.25">
      <c r="A5991" s="5" t="s">
        <v>8803</v>
      </c>
      <c r="B5991" s="5" t="s">
        <v>3586</v>
      </c>
      <c r="C5991" s="5" t="s">
        <v>849</v>
      </c>
      <c r="D5991" s="5" t="s">
        <v>3583</v>
      </c>
      <c r="E5991" s="5" t="s">
        <v>3584</v>
      </c>
      <c r="F5991" s="5" t="s">
        <v>853</v>
      </c>
      <c r="G5991" s="5" t="s">
        <v>3588</v>
      </c>
      <c r="H5991" s="51">
        <v>0</v>
      </c>
      <c r="I5991" s="22">
        <v>0</v>
      </c>
      <c r="J5991" s="22">
        <v>110.14</v>
      </c>
      <c r="K5991" s="22">
        <v>110.14</v>
      </c>
      <c r="L5991" s="47">
        <v>1000</v>
      </c>
      <c r="M5991" s="22">
        <v>0</v>
      </c>
      <c r="N5991" s="22">
        <v>0</v>
      </c>
    </row>
    <row r="5992" spans="1:14" hidden="1" x14ac:dyDescent="0.25">
      <c r="A5992" s="5" t="s">
        <v>8804</v>
      </c>
      <c r="B5992" s="5" t="s">
        <v>3586</v>
      </c>
      <c r="C5992" s="5" t="s">
        <v>849</v>
      </c>
      <c r="D5992" s="5" t="s">
        <v>3583</v>
      </c>
      <c r="E5992" s="5" t="s">
        <v>3584</v>
      </c>
      <c r="F5992" s="5" t="s">
        <v>853</v>
      </c>
      <c r="G5992" s="5" t="s">
        <v>3603</v>
      </c>
      <c r="H5992" s="51">
        <v>0</v>
      </c>
      <c r="I5992" s="22">
        <v>0</v>
      </c>
      <c r="J5992" s="22">
        <v>0</v>
      </c>
      <c r="K5992" s="22">
        <v>1573.7</v>
      </c>
      <c r="L5992" s="47">
        <v>1000</v>
      </c>
      <c r="M5992" s="22">
        <v>0</v>
      </c>
      <c r="N5992" s="22">
        <v>0</v>
      </c>
    </row>
    <row r="5993" spans="1:14" hidden="1" x14ac:dyDescent="0.25">
      <c r="A5993" s="5" t="s">
        <v>8805</v>
      </c>
      <c r="B5993" s="5" t="s">
        <v>3586</v>
      </c>
      <c r="C5993" s="5" t="s">
        <v>849</v>
      </c>
      <c r="D5993" s="5" t="s">
        <v>3583</v>
      </c>
      <c r="E5993" s="5" t="s">
        <v>3584</v>
      </c>
      <c r="F5993" s="5" t="s">
        <v>853</v>
      </c>
      <c r="G5993" s="5" t="s">
        <v>3603</v>
      </c>
      <c r="H5993" s="51">
        <v>0</v>
      </c>
      <c r="I5993" s="22">
        <v>0</v>
      </c>
      <c r="J5993" s="22">
        <v>0</v>
      </c>
      <c r="K5993" s="22">
        <v>1482.81</v>
      </c>
      <c r="L5993" s="47">
        <v>1000</v>
      </c>
      <c r="M5993" s="22">
        <v>0</v>
      </c>
      <c r="N5993" s="22">
        <v>0</v>
      </c>
    </row>
    <row r="5994" spans="1:14" hidden="1" x14ac:dyDescent="0.25">
      <c r="A5994" s="5" t="s">
        <v>8806</v>
      </c>
      <c r="B5994" s="5" t="s">
        <v>3592</v>
      </c>
      <c r="C5994" s="5" t="s">
        <v>849</v>
      </c>
      <c r="D5994" s="5" t="s">
        <v>3583</v>
      </c>
      <c r="E5994" s="5" t="s">
        <v>3584</v>
      </c>
      <c r="F5994" s="5" t="s">
        <v>853</v>
      </c>
      <c r="G5994" s="5" t="s">
        <v>3603</v>
      </c>
      <c r="H5994" s="51">
        <v>0</v>
      </c>
      <c r="I5994" s="22">
        <v>0</v>
      </c>
      <c r="J5994" s="22">
        <v>0</v>
      </c>
      <c r="K5994" s="22">
        <v>19759.41</v>
      </c>
      <c r="L5994" s="47">
        <v>1000</v>
      </c>
      <c r="M5994" s="22">
        <v>0</v>
      </c>
      <c r="N5994" s="22">
        <v>0</v>
      </c>
    </row>
    <row r="5995" spans="1:14" hidden="1" x14ac:dyDescent="0.25">
      <c r="A5995" s="5" t="s">
        <v>8807</v>
      </c>
      <c r="B5995" s="5" t="s">
        <v>3582</v>
      </c>
      <c r="C5995" s="5" t="s">
        <v>849</v>
      </c>
      <c r="D5995" s="5" t="s">
        <v>3583</v>
      </c>
      <c r="E5995" s="5" t="s">
        <v>3584</v>
      </c>
      <c r="F5995" s="5" t="s">
        <v>853</v>
      </c>
      <c r="G5995" s="5" t="s">
        <v>3603</v>
      </c>
      <c r="H5995" s="51">
        <v>0</v>
      </c>
      <c r="I5995" s="22">
        <v>0</v>
      </c>
      <c r="J5995" s="22">
        <v>0</v>
      </c>
      <c r="K5995" s="22">
        <v>953.14</v>
      </c>
      <c r="L5995" s="47">
        <v>1000</v>
      </c>
      <c r="M5995" s="22">
        <v>0</v>
      </c>
      <c r="N5995" s="22">
        <v>0</v>
      </c>
    </row>
    <row r="5996" spans="1:14" hidden="1" x14ac:dyDescent="0.25">
      <c r="A5996" s="5" t="s">
        <v>8808</v>
      </c>
      <c r="B5996" s="5" t="s">
        <v>3582</v>
      </c>
      <c r="C5996" s="5" t="s">
        <v>849</v>
      </c>
      <c r="D5996" s="5" t="s">
        <v>3583</v>
      </c>
      <c r="E5996" s="5" t="s">
        <v>3584</v>
      </c>
      <c r="F5996" s="5" t="s">
        <v>853</v>
      </c>
      <c r="G5996" s="5" t="s">
        <v>3603</v>
      </c>
      <c r="H5996" s="51">
        <v>0</v>
      </c>
      <c r="I5996" s="22">
        <v>0</v>
      </c>
      <c r="J5996" s="22">
        <v>0</v>
      </c>
      <c r="K5996" s="22">
        <v>617.92999999999995</v>
      </c>
      <c r="L5996" s="47">
        <v>1000</v>
      </c>
      <c r="M5996" s="22">
        <v>0</v>
      </c>
      <c r="N5996" s="22">
        <v>0</v>
      </c>
    </row>
    <row r="5997" spans="1:14" hidden="1" x14ac:dyDescent="0.25">
      <c r="A5997" s="5" t="s">
        <v>8808</v>
      </c>
      <c r="B5997" s="5" t="s">
        <v>3586</v>
      </c>
      <c r="C5997" s="5" t="s">
        <v>849</v>
      </c>
      <c r="D5997" s="5" t="s">
        <v>3583</v>
      </c>
      <c r="E5997" s="5" t="s">
        <v>3584</v>
      </c>
      <c r="F5997" s="5" t="s">
        <v>853</v>
      </c>
      <c r="G5997" s="5" t="s">
        <v>3603</v>
      </c>
      <c r="H5997" s="51">
        <v>0</v>
      </c>
      <c r="I5997" s="22">
        <v>0</v>
      </c>
      <c r="J5997" s="22">
        <v>0</v>
      </c>
      <c r="K5997" s="22">
        <v>609.21</v>
      </c>
      <c r="L5997" s="47">
        <v>1000</v>
      </c>
      <c r="M5997" s="22">
        <v>0</v>
      </c>
      <c r="N5997" s="22">
        <v>0</v>
      </c>
    </row>
    <row r="5998" spans="1:14" hidden="1" x14ac:dyDescent="0.25">
      <c r="A5998" s="5" t="s">
        <v>8809</v>
      </c>
      <c r="B5998" s="5" t="s">
        <v>3582</v>
      </c>
      <c r="C5998" s="5" t="s">
        <v>849</v>
      </c>
      <c r="D5998" s="5" t="s">
        <v>3583</v>
      </c>
      <c r="E5998" s="5" t="s">
        <v>3584</v>
      </c>
      <c r="F5998" s="5" t="s">
        <v>853</v>
      </c>
      <c r="G5998" s="5" t="s">
        <v>3603</v>
      </c>
      <c r="H5998" s="51">
        <v>0</v>
      </c>
      <c r="I5998" s="22">
        <v>0</v>
      </c>
      <c r="J5998" s="22">
        <v>0</v>
      </c>
      <c r="K5998" s="22">
        <v>903.84</v>
      </c>
      <c r="L5998" s="47">
        <v>1000</v>
      </c>
      <c r="M5998" s="22">
        <v>0</v>
      </c>
      <c r="N5998" s="22">
        <v>0</v>
      </c>
    </row>
    <row r="5999" spans="1:14" hidden="1" x14ac:dyDescent="0.25">
      <c r="A5999" s="5" t="s">
        <v>8809</v>
      </c>
      <c r="B5999" s="5" t="s">
        <v>3586</v>
      </c>
      <c r="C5999" s="5" t="s">
        <v>849</v>
      </c>
      <c r="D5999" s="5" t="s">
        <v>3583</v>
      </c>
      <c r="E5999" s="5" t="s">
        <v>3584</v>
      </c>
      <c r="F5999" s="5" t="s">
        <v>853</v>
      </c>
      <c r="G5999" s="5" t="s">
        <v>3603</v>
      </c>
      <c r="H5999" s="51">
        <v>0</v>
      </c>
      <c r="I5999" s="22">
        <v>0</v>
      </c>
      <c r="J5999" s="22">
        <v>0</v>
      </c>
      <c r="K5999" s="22">
        <v>876.15</v>
      </c>
      <c r="L5999" s="47">
        <v>1000</v>
      </c>
      <c r="M5999" s="22">
        <v>0</v>
      </c>
      <c r="N5999" s="22">
        <v>0</v>
      </c>
    </row>
    <row r="6000" spans="1:14" hidden="1" x14ac:dyDescent="0.25">
      <c r="A6000" s="5" t="s">
        <v>8810</v>
      </c>
      <c r="B6000" s="5" t="s">
        <v>3582</v>
      </c>
      <c r="C6000" s="5" t="s">
        <v>849</v>
      </c>
      <c r="D6000" s="5" t="s">
        <v>3583</v>
      </c>
      <c r="E6000" s="5" t="s">
        <v>3584</v>
      </c>
      <c r="F6000" s="5" t="s">
        <v>853</v>
      </c>
      <c r="G6000" s="5" t="s">
        <v>3603</v>
      </c>
      <c r="H6000" s="51">
        <v>0</v>
      </c>
      <c r="I6000" s="22">
        <v>0</v>
      </c>
      <c r="J6000" s="22">
        <v>0</v>
      </c>
      <c r="K6000" s="22">
        <v>885.23</v>
      </c>
      <c r="L6000" s="47">
        <v>1000</v>
      </c>
      <c r="M6000" s="22">
        <v>0</v>
      </c>
      <c r="N6000" s="22">
        <v>0</v>
      </c>
    </row>
    <row r="6001" spans="1:14" hidden="1" x14ac:dyDescent="0.25">
      <c r="A6001" s="5" t="s">
        <v>8811</v>
      </c>
      <c r="B6001" s="5" t="s">
        <v>3582</v>
      </c>
      <c r="C6001" s="5" t="s">
        <v>849</v>
      </c>
      <c r="D6001" s="5" t="s">
        <v>3583</v>
      </c>
      <c r="E6001" s="5" t="s">
        <v>3584</v>
      </c>
      <c r="F6001" s="5" t="s">
        <v>853</v>
      </c>
      <c r="G6001" s="5" t="s">
        <v>3603</v>
      </c>
      <c r="H6001" s="51">
        <v>0</v>
      </c>
      <c r="I6001" s="22">
        <v>0</v>
      </c>
      <c r="J6001" s="22">
        <v>0</v>
      </c>
      <c r="K6001" s="22">
        <v>858.4</v>
      </c>
      <c r="L6001" s="47">
        <v>1000</v>
      </c>
      <c r="M6001" s="22">
        <v>0</v>
      </c>
      <c r="N6001" s="22">
        <v>0</v>
      </c>
    </row>
    <row r="6002" spans="1:14" hidden="1" x14ac:dyDescent="0.25">
      <c r="A6002" s="5" t="s">
        <v>8811</v>
      </c>
      <c r="B6002" s="5" t="s">
        <v>3586</v>
      </c>
      <c r="C6002" s="5" t="s">
        <v>849</v>
      </c>
      <c r="D6002" s="5" t="s">
        <v>3583</v>
      </c>
      <c r="E6002" s="5" t="s">
        <v>3584</v>
      </c>
      <c r="F6002" s="5" t="s">
        <v>853</v>
      </c>
      <c r="G6002" s="5" t="s">
        <v>3603</v>
      </c>
      <c r="H6002" s="51">
        <v>0</v>
      </c>
      <c r="I6002" s="22">
        <v>0</v>
      </c>
      <c r="J6002" s="22">
        <v>0</v>
      </c>
      <c r="K6002" s="22">
        <v>833.11</v>
      </c>
      <c r="L6002" s="47">
        <v>1000</v>
      </c>
      <c r="M6002" s="22">
        <v>0</v>
      </c>
      <c r="N6002" s="22">
        <v>0</v>
      </c>
    </row>
    <row r="6003" spans="1:14" hidden="1" x14ac:dyDescent="0.25">
      <c r="A6003" s="5" t="s">
        <v>8812</v>
      </c>
      <c r="B6003" s="5" t="s">
        <v>3582</v>
      </c>
      <c r="C6003" s="5" t="s">
        <v>849</v>
      </c>
      <c r="D6003" s="5" t="s">
        <v>3583</v>
      </c>
      <c r="E6003" s="5" t="s">
        <v>3584</v>
      </c>
      <c r="F6003" s="5" t="s">
        <v>853</v>
      </c>
      <c r="G6003" s="5" t="s">
        <v>3603</v>
      </c>
      <c r="H6003" s="51">
        <v>0</v>
      </c>
      <c r="I6003" s="22">
        <v>0</v>
      </c>
      <c r="J6003" s="22">
        <v>0</v>
      </c>
      <c r="K6003" s="22">
        <v>857.1</v>
      </c>
      <c r="L6003" s="47">
        <v>1000</v>
      </c>
      <c r="M6003" s="22">
        <v>0</v>
      </c>
      <c r="N6003" s="22">
        <v>0</v>
      </c>
    </row>
    <row r="6004" spans="1:14" hidden="1" x14ac:dyDescent="0.25">
      <c r="A6004" s="5" t="s">
        <v>8813</v>
      </c>
      <c r="B6004" s="5" t="s">
        <v>3582</v>
      </c>
      <c r="C6004" s="5" t="s">
        <v>849</v>
      </c>
      <c r="D6004" s="5" t="s">
        <v>3583</v>
      </c>
      <c r="E6004" s="5" t="s">
        <v>3584</v>
      </c>
      <c r="F6004" s="5" t="s">
        <v>853</v>
      </c>
      <c r="G6004" s="5" t="s">
        <v>3603</v>
      </c>
      <c r="H6004" s="51">
        <v>0</v>
      </c>
      <c r="I6004" s="22">
        <v>0</v>
      </c>
      <c r="J6004" s="22">
        <v>0</v>
      </c>
      <c r="K6004" s="22">
        <v>910.6</v>
      </c>
      <c r="L6004" s="47">
        <v>1000</v>
      </c>
      <c r="M6004" s="22">
        <v>0</v>
      </c>
      <c r="N6004" s="22">
        <v>0</v>
      </c>
    </row>
    <row r="6005" spans="1:14" hidden="1" x14ac:dyDescent="0.25">
      <c r="A6005" s="5" t="s">
        <v>8814</v>
      </c>
      <c r="B6005" s="5" t="s">
        <v>3582</v>
      </c>
      <c r="C6005" s="5" t="s">
        <v>849</v>
      </c>
      <c r="D6005" s="5" t="s">
        <v>3583</v>
      </c>
      <c r="E6005" s="5" t="s">
        <v>3584</v>
      </c>
      <c r="F6005" s="5" t="s">
        <v>853</v>
      </c>
      <c r="G6005" s="5" t="s">
        <v>3603</v>
      </c>
      <c r="H6005" s="51">
        <v>0</v>
      </c>
      <c r="I6005" s="22">
        <v>0</v>
      </c>
      <c r="J6005" s="22">
        <v>0</v>
      </c>
      <c r="K6005" s="22">
        <v>466.82</v>
      </c>
      <c r="L6005" s="47">
        <v>1000</v>
      </c>
      <c r="M6005" s="22">
        <v>0</v>
      </c>
      <c r="N6005" s="22">
        <v>0</v>
      </c>
    </row>
    <row r="6006" spans="1:14" hidden="1" x14ac:dyDescent="0.25">
      <c r="A6006" s="5" t="s">
        <v>8814</v>
      </c>
      <c r="B6006" s="5" t="s">
        <v>3586</v>
      </c>
      <c r="C6006" s="5" t="s">
        <v>849</v>
      </c>
      <c r="D6006" s="5" t="s">
        <v>3583</v>
      </c>
      <c r="E6006" s="5" t="s">
        <v>3584</v>
      </c>
      <c r="F6006" s="5" t="s">
        <v>853</v>
      </c>
      <c r="G6006" s="5" t="s">
        <v>3603</v>
      </c>
      <c r="H6006" s="51">
        <v>0</v>
      </c>
      <c r="I6006" s="22">
        <v>0</v>
      </c>
      <c r="J6006" s="22">
        <v>0</v>
      </c>
      <c r="K6006" s="22">
        <v>439.04</v>
      </c>
      <c r="L6006" s="47">
        <v>1000</v>
      </c>
      <c r="M6006" s="22">
        <v>0</v>
      </c>
      <c r="N6006" s="22">
        <v>0</v>
      </c>
    </row>
    <row r="6007" spans="1:14" hidden="1" x14ac:dyDescent="0.25">
      <c r="A6007" s="5" t="s">
        <v>8815</v>
      </c>
      <c r="B6007" s="5" t="s">
        <v>3582</v>
      </c>
      <c r="C6007" s="5" t="s">
        <v>849</v>
      </c>
      <c r="D6007" s="5" t="s">
        <v>3583</v>
      </c>
      <c r="E6007" s="5" t="s">
        <v>3584</v>
      </c>
      <c r="F6007" s="5" t="s">
        <v>853</v>
      </c>
      <c r="G6007" s="5" t="s">
        <v>3603</v>
      </c>
      <c r="H6007" s="51">
        <v>0</v>
      </c>
      <c r="I6007" s="22">
        <v>0</v>
      </c>
      <c r="J6007" s="22">
        <v>0</v>
      </c>
      <c r="K6007" s="22">
        <v>543.25</v>
      </c>
      <c r="L6007" s="47">
        <v>1000</v>
      </c>
      <c r="M6007" s="22">
        <v>0</v>
      </c>
      <c r="N6007" s="22">
        <v>0</v>
      </c>
    </row>
    <row r="6008" spans="1:14" hidden="1" x14ac:dyDescent="0.25">
      <c r="A6008" s="5" t="s">
        <v>8815</v>
      </c>
      <c r="B6008" s="5" t="s">
        <v>3586</v>
      </c>
      <c r="C6008" s="5" t="s">
        <v>849</v>
      </c>
      <c r="D6008" s="5" t="s">
        <v>3583</v>
      </c>
      <c r="E6008" s="5" t="s">
        <v>3584</v>
      </c>
      <c r="F6008" s="5" t="s">
        <v>853</v>
      </c>
      <c r="G6008" s="5" t="s">
        <v>3603</v>
      </c>
      <c r="H6008" s="51">
        <v>0</v>
      </c>
      <c r="I6008" s="22">
        <v>0</v>
      </c>
      <c r="J6008" s="22">
        <v>0</v>
      </c>
      <c r="K6008" s="22">
        <v>531.20000000000005</v>
      </c>
      <c r="L6008" s="47">
        <v>1000</v>
      </c>
      <c r="M6008" s="22">
        <v>0</v>
      </c>
      <c r="N6008" s="22">
        <v>0</v>
      </c>
    </row>
    <row r="6009" spans="1:14" hidden="1" x14ac:dyDescent="0.25">
      <c r="A6009" s="5" t="s">
        <v>8816</v>
      </c>
      <c r="B6009" s="5" t="s">
        <v>3582</v>
      </c>
      <c r="C6009" s="5" t="s">
        <v>849</v>
      </c>
      <c r="D6009" s="5" t="s">
        <v>3583</v>
      </c>
      <c r="E6009" s="5" t="s">
        <v>3584</v>
      </c>
      <c r="F6009" s="5" t="s">
        <v>853</v>
      </c>
      <c r="G6009" s="5" t="s">
        <v>3603</v>
      </c>
      <c r="H6009" s="51">
        <v>0</v>
      </c>
      <c r="I6009" s="22">
        <v>0</v>
      </c>
      <c r="J6009" s="22">
        <v>0</v>
      </c>
      <c r="K6009" s="22">
        <v>692.31</v>
      </c>
      <c r="L6009" s="47">
        <v>1000</v>
      </c>
      <c r="M6009" s="22">
        <v>0</v>
      </c>
      <c r="N6009" s="22">
        <v>0</v>
      </c>
    </row>
    <row r="6010" spans="1:14" hidden="1" x14ac:dyDescent="0.25">
      <c r="A6010" s="5" t="s">
        <v>8816</v>
      </c>
      <c r="B6010" s="5" t="s">
        <v>3586</v>
      </c>
      <c r="C6010" s="5" t="s">
        <v>849</v>
      </c>
      <c r="D6010" s="5" t="s">
        <v>3583</v>
      </c>
      <c r="E6010" s="5" t="s">
        <v>3584</v>
      </c>
      <c r="F6010" s="5" t="s">
        <v>853</v>
      </c>
      <c r="G6010" s="5" t="s">
        <v>3603</v>
      </c>
      <c r="H6010" s="51">
        <v>0</v>
      </c>
      <c r="I6010" s="22">
        <v>0</v>
      </c>
      <c r="J6010" s="22">
        <v>0</v>
      </c>
      <c r="K6010" s="22">
        <v>675.66</v>
      </c>
      <c r="L6010" s="47">
        <v>1000</v>
      </c>
      <c r="M6010" s="22">
        <v>0</v>
      </c>
      <c r="N6010" s="22">
        <v>0</v>
      </c>
    </row>
    <row r="6011" spans="1:14" hidden="1" x14ac:dyDescent="0.25">
      <c r="A6011" s="5" t="s">
        <v>8817</v>
      </c>
      <c r="B6011" s="5" t="s">
        <v>3582</v>
      </c>
      <c r="C6011" s="5" t="s">
        <v>849</v>
      </c>
      <c r="D6011" s="5" t="s">
        <v>3583</v>
      </c>
      <c r="E6011" s="5" t="s">
        <v>3584</v>
      </c>
      <c r="F6011" s="5" t="s">
        <v>851</v>
      </c>
      <c r="G6011" s="5" t="s">
        <v>3603</v>
      </c>
      <c r="H6011" s="51">
        <v>0</v>
      </c>
      <c r="I6011" s="22">
        <v>0</v>
      </c>
      <c r="J6011" s="22">
        <v>4735.33</v>
      </c>
      <c r="K6011" s="22">
        <v>5350.74</v>
      </c>
      <c r="L6011" s="47">
        <v>1000</v>
      </c>
      <c r="M6011" s="22">
        <v>0</v>
      </c>
      <c r="N6011" s="22">
        <v>0</v>
      </c>
    </row>
    <row r="6012" spans="1:14" hidden="1" x14ac:dyDescent="0.25">
      <c r="A6012" s="5" t="s">
        <v>8817</v>
      </c>
      <c r="B6012" s="5" t="s">
        <v>3586</v>
      </c>
      <c r="C6012" s="5" t="s">
        <v>849</v>
      </c>
      <c r="D6012" s="5" t="s">
        <v>3583</v>
      </c>
      <c r="E6012" s="5" t="s">
        <v>3584</v>
      </c>
      <c r="F6012" s="5" t="s">
        <v>851</v>
      </c>
      <c r="G6012" s="5" t="s">
        <v>3603</v>
      </c>
      <c r="H6012" s="51">
        <v>0</v>
      </c>
      <c r="I6012" s="22">
        <v>0</v>
      </c>
      <c r="J6012" s="22">
        <v>4749.29</v>
      </c>
      <c r="K6012" s="22">
        <v>5487.77</v>
      </c>
      <c r="L6012" s="47">
        <v>1000</v>
      </c>
      <c r="M6012" s="22">
        <v>0</v>
      </c>
      <c r="N6012" s="22">
        <v>0</v>
      </c>
    </row>
    <row r="6013" spans="1:14" hidden="1" x14ac:dyDescent="0.25">
      <c r="A6013" s="5" t="s">
        <v>8818</v>
      </c>
      <c r="B6013" s="5" t="s">
        <v>3582</v>
      </c>
      <c r="C6013" s="5" t="s">
        <v>849</v>
      </c>
      <c r="D6013" s="5" t="s">
        <v>3583</v>
      </c>
      <c r="E6013" s="5" t="s">
        <v>3584</v>
      </c>
      <c r="F6013" s="5" t="s">
        <v>853</v>
      </c>
      <c r="G6013" s="5" t="s">
        <v>3603</v>
      </c>
      <c r="H6013" s="51">
        <v>0</v>
      </c>
      <c r="I6013" s="22">
        <v>0</v>
      </c>
      <c r="J6013" s="22">
        <v>0</v>
      </c>
      <c r="K6013" s="22">
        <v>453.81</v>
      </c>
      <c r="L6013" s="47">
        <v>1000</v>
      </c>
      <c r="M6013" s="22">
        <v>0</v>
      </c>
      <c r="N6013" s="22">
        <v>0</v>
      </c>
    </row>
    <row r="6014" spans="1:14" hidden="1" x14ac:dyDescent="0.25">
      <c r="A6014" s="5" t="s">
        <v>8818</v>
      </c>
      <c r="B6014" s="5" t="s">
        <v>3586</v>
      </c>
      <c r="C6014" s="5" t="s">
        <v>849</v>
      </c>
      <c r="D6014" s="5" t="s">
        <v>3583</v>
      </c>
      <c r="E6014" s="5" t="s">
        <v>3584</v>
      </c>
      <c r="F6014" s="5" t="s">
        <v>853</v>
      </c>
      <c r="G6014" s="5" t="s">
        <v>3603</v>
      </c>
      <c r="H6014" s="51">
        <v>0</v>
      </c>
      <c r="I6014" s="22">
        <v>0</v>
      </c>
      <c r="J6014" s="22">
        <v>0</v>
      </c>
      <c r="K6014" s="22">
        <v>435.12</v>
      </c>
      <c r="L6014" s="47">
        <v>1000</v>
      </c>
      <c r="M6014" s="22">
        <v>0</v>
      </c>
      <c r="N6014" s="22">
        <v>0</v>
      </c>
    </row>
    <row r="6015" spans="1:14" hidden="1" x14ac:dyDescent="0.25">
      <c r="A6015" s="5" t="s">
        <v>8819</v>
      </c>
      <c r="B6015" s="5" t="s">
        <v>3582</v>
      </c>
      <c r="C6015" s="5" t="s">
        <v>849</v>
      </c>
      <c r="D6015" s="5" t="s">
        <v>3583</v>
      </c>
      <c r="E6015" s="5" t="s">
        <v>3584</v>
      </c>
      <c r="F6015" s="5" t="s">
        <v>851</v>
      </c>
      <c r="G6015" s="5" t="s">
        <v>3603</v>
      </c>
      <c r="H6015" s="51">
        <v>0</v>
      </c>
      <c r="I6015" s="22">
        <v>0</v>
      </c>
      <c r="J6015" s="22">
        <v>3558.36</v>
      </c>
      <c r="K6015" s="22">
        <v>4089.3</v>
      </c>
      <c r="L6015" s="47">
        <v>1000</v>
      </c>
      <c r="M6015" s="22">
        <v>0</v>
      </c>
      <c r="N6015" s="22">
        <v>0</v>
      </c>
    </row>
    <row r="6016" spans="1:14" hidden="1" x14ac:dyDescent="0.25">
      <c r="A6016" s="5" t="s">
        <v>8819</v>
      </c>
      <c r="B6016" s="5" t="s">
        <v>3586</v>
      </c>
      <c r="C6016" s="5" t="s">
        <v>849</v>
      </c>
      <c r="D6016" s="5" t="s">
        <v>3583</v>
      </c>
      <c r="E6016" s="5" t="s">
        <v>3584</v>
      </c>
      <c r="F6016" s="5" t="s">
        <v>853</v>
      </c>
      <c r="G6016" s="5" t="s">
        <v>3603</v>
      </c>
      <c r="H6016" s="51">
        <v>0</v>
      </c>
      <c r="I6016" s="22">
        <v>0</v>
      </c>
      <c r="J6016" s="22">
        <v>3882.42</v>
      </c>
      <c r="K6016" s="22">
        <v>4096.0600000000004</v>
      </c>
      <c r="L6016" s="47">
        <v>1000</v>
      </c>
      <c r="M6016" s="22">
        <v>0</v>
      </c>
      <c r="N6016" s="22">
        <v>0</v>
      </c>
    </row>
    <row r="6017" spans="1:14" hidden="1" x14ac:dyDescent="0.25">
      <c r="A6017" s="5" t="s">
        <v>8820</v>
      </c>
      <c r="B6017" s="5" t="s">
        <v>3586</v>
      </c>
      <c r="C6017" s="5" t="s">
        <v>849</v>
      </c>
      <c r="D6017" s="5" t="s">
        <v>3583</v>
      </c>
      <c r="E6017" s="5" t="s">
        <v>3584</v>
      </c>
      <c r="F6017" s="5" t="s">
        <v>851</v>
      </c>
      <c r="G6017" s="5" t="s">
        <v>3585</v>
      </c>
      <c r="H6017" s="51">
        <v>8975</v>
      </c>
      <c r="I6017" s="22">
        <v>25924.69</v>
      </c>
      <c r="J6017" s="22">
        <v>2888.54</v>
      </c>
      <c r="K6017" s="22">
        <v>3022.12</v>
      </c>
      <c r="L6017" s="47">
        <v>1000</v>
      </c>
      <c r="M6017" s="22">
        <v>25924.69</v>
      </c>
      <c r="N6017" s="22">
        <v>0</v>
      </c>
    </row>
    <row r="6018" spans="1:14" hidden="1" x14ac:dyDescent="0.25">
      <c r="A6018" s="5" t="s">
        <v>8820</v>
      </c>
      <c r="B6018" s="5" t="s">
        <v>3592</v>
      </c>
      <c r="C6018" s="5" t="s">
        <v>849</v>
      </c>
      <c r="D6018" s="5" t="s">
        <v>3583</v>
      </c>
      <c r="E6018" s="5" t="s">
        <v>3584</v>
      </c>
      <c r="F6018" s="5" t="s">
        <v>853</v>
      </c>
      <c r="G6018" s="5" t="s">
        <v>3585</v>
      </c>
      <c r="H6018" s="51">
        <v>0</v>
      </c>
      <c r="I6018" s="22">
        <v>0</v>
      </c>
      <c r="J6018" s="22">
        <v>2976.72</v>
      </c>
      <c r="K6018" s="22">
        <v>3002.32</v>
      </c>
      <c r="L6018" s="47">
        <v>1000</v>
      </c>
      <c r="M6018" s="22">
        <v>0</v>
      </c>
      <c r="N6018" s="22">
        <v>0</v>
      </c>
    </row>
    <row r="6019" spans="1:14" x14ac:dyDescent="0.25">
      <c r="A6019" s="5" t="s">
        <v>8821</v>
      </c>
      <c r="B6019" s="5" t="s">
        <v>3590</v>
      </c>
      <c r="C6019" s="5" t="s">
        <v>849</v>
      </c>
      <c r="D6019" s="5" t="s">
        <v>3583</v>
      </c>
      <c r="E6019" s="5" t="s">
        <v>3584</v>
      </c>
      <c r="F6019" s="5" t="s">
        <v>851</v>
      </c>
      <c r="G6019" s="5" t="s">
        <v>3585</v>
      </c>
      <c r="H6019" s="51">
        <v>0</v>
      </c>
      <c r="I6019" s="22">
        <v>0</v>
      </c>
      <c r="J6019" s="22">
        <v>4641.26</v>
      </c>
      <c r="K6019" s="22">
        <v>4676.59</v>
      </c>
      <c r="L6019" s="47">
        <v>1000</v>
      </c>
      <c r="M6019" s="22">
        <v>0</v>
      </c>
      <c r="N6019" s="22">
        <v>0</v>
      </c>
    </row>
    <row r="6020" spans="1:14" x14ac:dyDescent="0.25">
      <c r="A6020" s="5" t="s">
        <v>8822</v>
      </c>
      <c r="B6020" s="5" t="s">
        <v>3590</v>
      </c>
      <c r="C6020" s="5" t="s">
        <v>849</v>
      </c>
      <c r="D6020" s="5" t="s">
        <v>3583</v>
      </c>
      <c r="E6020" s="5" t="s">
        <v>3584</v>
      </c>
      <c r="F6020" s="5" t="s">
        <v>851</v>
      </c>
      <c r="G6020" s="5" t="s">
        <v>3585</v>
      </c>
      <c r="H6020" s="51">
        <v>4105.28</v>
      </c>
      <c r="I6020" s="22">
        <v>26609.43</v>
      </c>
      <c r="J6020" s="22">
        <v>6481.76</v>
      </c>
      <c r="K6020" s="22">
        <v>6561.52</v>
      </c>
      <c r="L6020" s="47">
        <v>1000</v>
      </c>
      <c r="M6020" s="22">
        <v>26609.43</v>
      </c>
      <c r="N6020" s="22">
        <v>0</v>
      </c>
    </row>
    <row r="6021" spans="1:14" hidden="1" x14ac:dyDescent="0.25">
      <c r="A6021" s="5" t="s">
        <v>8823</v>
      </c>
      <c r="B6021" s="5" t="s">
        <v>3586</v>
      </c>
      <c r="C6021" s="5" t="s">
        <v>849</v>
      </c>
      <c r="D6021" s="5" t="s">
        <v>3583</v>
      </c>
      <c r="E6021" s="5" t="s">
        <v>3584</v>
      </c>
      <c r="F6021" s="5" t="s">
        <v>851</v>
      </c>
      <c r="G6021" s="5" t="s">
        <v>3585</v>
      </c>
      <c r="H6021" s="51">
        <v>0</v>
      </c>
      <c r="I6021" s="22">
        <v>0</v>
      </c>
      <c r="J6021" s="22">
        <v>1266.2</v>
      </c>
      <c r="K6021" s="22">
        <v>1248.8900000000001</v>
      </c>
      <c r="L6021" s="47">
        <v>1000</v>
      </c>
      <c r="M6021" s="22">
        <v>0</v>
      </c>
      <c r="N6021" s="22">
        <v>0</v>
      </c>
    </row>
    <row r="6022" spans="1:14" hidden="1" x14ac:dyDescent="0.25">
      <c r="A6022" s="5" t="s">
        <v>8823</v>
      </c>
      <c r="B6022" s="5" t="s">
        <v>3592</v>
      </c>
      <c r="C6022" s="5" t="s">
        <v>849</v>
      </c>
      <c r="D6022" s="5" t="s">
        <v>3583</v>
      </c>
      <c r="E6022" s="5" t="s">
        <v>3584</v>
      </c>
      <c r="F6022" s="5" t="s">
        <v>851</v>
      </c>
      <c r="G6022" s="5" t="s">
        <v>3585</v>
      </c>
      <c r="H6022" s="51">
        <v>0</v>
      </c>
      <c r="I6022" s="22">
        <v>0</v>
      </c>
      <c r="J6022" s="22">
        <v>1214.06</v>
      </c>
      <c r="K6022" s="22">
        <v>1220.8</v>
      </c>
      <c r="L6022" s="47">
        <v>1000</v>
      </c>
      <c r="M6022" s="22">
        <v>0</v>
      </c>
      <c r="N6022" s="22">
        <v>0</v>
      </c>
    </row>
    <row r="6023" spans="1:14" hidden="1" x14ac:dyDescent="0.25">
      <c r="A6023" s="5" t="s">
        <v>8824</v>
      </c>
      <c r="B6023" s="5" t="s">
        <v>3586</v>
      </c>
      <c r="C6023" s="5" t="s">
        <v>849</v>
      </c>
      <c r="D6023" s="5" t="s">
        <v>3583</v>
      </c>
      <c r="E6023" s="5" t="s">
        <v>3584</v>
      </c>
      <c r="F6023" s="5" t="s">
        <v>851</v>
      </c>
      <c r="G6023" s="5" t="s">
        <v>3585</v>
      </c>
      <c r="H6023" s="51">
        <v>13260</v>
      </c>
      <c r="I6023" s="22">
        <v>28613.24</v>
      </c>
      <c r="J6023" s="22">
        <v>2157.86</v>
      </c>
      <c r="K6023" s="22">
        <v>2830.56</v>
      </c>
      <c r="L6023" s="47">
        <v>1000</v>
      </c>
      <c r="M6023" s="22">
        <v>28613.24</v>
      </c>
      <c r="N6023" s="22">
        <v>0</v>
      </c>
    </row>
    <row r="6024" spans="1:14" hidden="1" x14ac:dyDescent="0.25">
      <c r="A6024" s="5" t="s">
        <v>8824</v>
      </c>
      <c r="B6024" s="5" t="s">
        <v>3592</v>
      </c>
      <c r="C6024" s="5" t="s">
        <v>849</v>
      </c>
      <c r="D6024" s="5" t="s">
        <v>3583</v>
      </c>
      <c r="E6024" s="5" t="s">
        <v>3584</v>
      </c>
      <c r="F6024" s="5" t="s">
        <v>851</v>
      </c>
      <c r="G6024" s="5" t="s">
        <v>3585</v>
      </c>
      <c r="H6024" s="51">
        <v>12663</v>
      </c>
      <c r="I6024" s="22">
        <v>27750.52</v>
      </c>
      <c r="J6024" s="22">
        <v>2191.46</v>
      </c>
      <c r="K6024" s="22">
        <v>2218.0300000000002</v>
      </c>
      <c r="L6024" s="47">
        <v>1000</v>
      </c>
      <c r="M6024" s="22">
        <v>27750.52</v>
      </c>
      <c r="N6024" s="22">
        <v>0</v>
      </c>
    </row>
    <row r="6025" spans="1:14" hidden="1" x14ac:dyDescent="0.25">
      <c r="A6025" s="5" t="s">
        <v>8825</v>
      </c>
      <c r="B6025" s="5" t="s">
        <v>3582</v>
      </c>
      <c r="C6025" s="5" t="s">
        <v>849</v>
      </c>
      <c r="D6025" s="5" t="s">
        <v>3583</v>
      </c>
      <c r="E6025" s="5" t="s">
        <v>3584</v>
      </c>
      <c r="F6025" s="5" t="s">
        <v>853</v>
      </c>
      <c r="G6025" s="5" t="s">
        <v>3603</v>
      </c>
      <c r="H6025" s="51">
        <v>0</v>
      </c>
      <c r="I6025" s="22">
        <v>0</v>
      </c>
      <c r="J6025" s="22">
        <v>0</v>
      </c>
      <c r="K6025" s="22">
        <v>3066.81</v>
      </c>
      <c r="L6025" s="47">
        <v>1000</v>
      </c>
      <c r="M6025" s="22">
        <v>0</v>
      </c>
      <c r="N6025" s="22">
        <v>0</v>
      </c>
    </row>
    <row r="6026" spans="1:14" hidden="1" x14ac:dyDescent="0.25">
      <c r="A6026" s="5" t="s">
        <v>8825</v>
      </c>
      <c r="B6026" s="5" t="s">
        <v>3586</v>
      </c>
      <c r="C6026" s="5" t="s">
        <v>849</v>
      </c>
      <c r="D6026" s="5" t="s">
        <v>3583</v>
      </c>
      <c r="E6026" s="5" t="s">
        <v>3584</v>
      </c>
      <c r="F6026" s="5" t="s">
        <v>853</v>
      </c>
      <c r="G6026" s="5" t="s">
        <v>3603</v>
      </c>
      <c r="H6026" s="51">
        <v>0</v>
      </c>
      <c r="I6026" s="22">
        <v>0</v>
      </c>
      <c r="J6026" s="22">
        <v>3022.4</v>
      </c>
      <c r="K6026" s="22">
        <v>2953.2</v>
      </c>
      <c r="L6026" s="47">
        <v>1000</v>
      </c>
      <c r="M6026" s="22">
        <v>0</v>
      </c>
      <c r="N6026" s="22">
        <v>0</v>
      </c>
    </row>
    <row r="6027" spans="1:14" hidden="1" x14ac:dyDescent="0.25">
      <c r="A6027" s="5" t="s">
        <v>8826</v>
      </c>
      <c r="B6027" s="5" t="s">
        <v>3606</v>
      </c>
      <c r="C6027" s="5" t="s">
        <v>849</v>
      </c>
      <c r="D6027" s="5" t="s">
        <v>3583</v>
      </c>
      <c r="E6027" s="5" t="s">
        <v>3584</v>
      </c>
      <c r="F6027" s="5" t="s">
        <v>851</v>
      </c>
      <c r="G6027" s="5" t="s">
        <v>3588</v>
      </c>
      <c r="H6027" s="51">
        <v>0</v>
      </c>
      <c r="I6027" s="22">
        <v>0</v>
      </c>
      <c r="J6027" s="22">
        <v>413.44</v>
      </c>
      <c r="K6027" s="22">
        <v>423.36</v>
      </c>
      <c r="L6027" s="47">
        <v>1000</v>
      </c>
      <c r="M6027" s="22">
        <v>0</v>
      </c>
      <c r="N6027" s="22">
        <v>0</v>
      </c>
    </row>
    <row r="6028" spans="1:14" hidden="1" x14ac:dyDescent="0.25">
      <c r="A6028" s="5" t="s">
        <v>8827</v>
      </c>
      <c r="B6028" s="5" t="s">
        <v>3606</v>
      </c>
      <c r="C6028" s="5" t="s">
        <v>849</v>
      </c>
      <c r="D6028" s="5" t="s">
        <v>3583</v>
      </c>
      <c r="E6028" s="5" t="s">
        <v>3584</v>
      </c>
      <c r="F6028" s="5" t="s">
        <v>851</v>
      </c>
      <c r="G6028" s="5" t="s">
        <v>3588</v>
      </c>
      <c r="H6028" s="51">
        <v>0</v>
      </c>
      <c r="I6028" s="22">
        <v>0</v>
      </c>
      <c r="J6028" s="22">
        <v>384.56</v>
      </c>
      <c r="K6028" s="22">
        <v>413.21</v>
      </c>
      <c r="L6028" s="47">
        <v>1000</v>
      </c>
      <c r="M6028" s="22">
        <v>0</v>
      </c>
      <c r="N6028" s="22">
        <v>0</v>
      </c>
    </row>
    <row r="6029" spans="1:14" hidden="1" x14ac:dyDescent="0.25">
      <c r="A6029" s="5" t="s">
        <v>8828</v>
      </c>
      <c r="B6029" s="5" t="s">
        <v>3606</v>
      </c>
      <c r="C6029" s="5" t="s">
        <v>849</v>
      </c>
      <c r="D6029" s="5" t="s">
        <v>3583</v>
      </c>
      <c r="E6029" s="5" t="s">
        <v>3584</v>
      </c>
      <c r="F6029" s="5" t="s">
        <v>851</v>
      </c>
      <c r="G6029" s="5" t="s">
        <v>3588</v>
      </c>
      <c r="H6029" s="51">
        <v>0</v>
      </c>
      <c r="I6029" s="22">
        <v>0</v>
      </c>
      <c r="J6029" s="22">
        <v>413.06</v>
      </c>
      <c r="K6029" s="22">
        <v>416.61</v>
      </c>
      <c r="L6029" s="47">
        <v>1000</v>
      </c>
      <c r="M6029" s="22">
        <v>0</v>
      </c>
      <c r="N6029" s="22">
        <v>0</v>
      </c>
    </row>
    <row r="6030" spans="1:14" hidden="1" x14ac:dyDescent="0.25">
      <c r="A6030" s="5" t="s">
        <v>8829</v>
      </c>
      <c r="B6030" s="5" t="s">
        <v>3586</v>
      </c>
      <c r="C6030" s="5" t="s">
        <v>849</v>
      </c>
      <c r="D6030" s="5" t="s">
        <v>3583</v>
      </c>
      <c r="E6030" s="5" t="s">
        <v>3584</v>
      </c>
      <c r="F6030" s="5" t="s">
        <v>853</v>
      </c>
      <c r="G6030" s="5" t="s">
        <v>3603</v>
      </c>
      <c r="H6030" s="51">
        <v>0</v>
      </c>
      <c r="I6030" s="22">
        <v>0</v>
      </c>
      <c r="J6030" s="22">
        <v>0</v>
      </c>
      <c r="K6030" s="22">
        <v>2130.7399999999998</v>
      </c>
      <c r="L6030" s="47">
        <v>1000</v>
      </c>
      <c r="M6030" s="22">
        <v>0</v>
      </c>
      <c r="N6030" s="22">
        <v>0</v>
      </c>
    </row>
    <row r="6031" spans="1:14" hidden="1" x14ac:dyDescent="0.25">
      <c r="A6031" s="5" t="s">
        <v>8830</v>
      </c>
      <c r="B6031" s="5" t="s">
        <v>3606</v>
      </c>
      <c r="C6031" s="5" t="s">
        <v>849</v>
      </c>
      <c r="D6031" s="5" t="s">
        <v>3583</v>
      </c>
      <c r="E6031" s="5" t="s">
        <v>3584</v>
      </c>
      <c r="F6031" s="5" t="s">
        <v>851</v>
      </c>
      <c r="G6031" s="5" t="s">
        <v>3588</v>
      </c>
      <c r="H6031" s="51">
        <v>1600</v>
      </c>
      <c r="I6031" s="22">
        <v>664.27</v>
      </c>
      <c r="J6031" s="22">
        <v>415.17</v>
      </c>
      <c r="K6031" s="22">
        <v>418.74</v>
      </c>
      <c r="L6031" s="47">
        <v>1000</v>
      </c>
      <c r="M6031" s="22">
        <v>664.27</v>
      </c>
      <c r="N6031" s="22">
        <v>0</v>
      </c>
    </row>
    <row r="6032" spans="1:14" hidden="1" x14ac:dyDescent="0.25">
      <c r="A6032" s="5" t="s">
        <v>8831</v>
      </c>
      <c r="B6032" s="5" t="s">
        <v>3606</v>
      </c>
      <c r="C6032" s="5" t="s">
        <v>849</v>
      </c>
      <c r="D6032" s="5" t="s">
        <v>3583</v>
      </c>
      <c r="E6032" s="5" t="s">
        <v>3584</v>
      </c>
      <c r="F6032" s="5" t="s">
        <v>851</v>
      </c>
      <c r="G6032" s="5" t="s">
        <v>3588</v>
      </c>
      <c r="H6032" s="51">
        <v>1475</v>
      </c>
      <c r="I6032" s="22">
        <v>611.87</v>
      </c>
      <c r="J6032" s="22">
        <v>414.83</v>
      </c>
      <c r="K6032" s="22">
        <v>418.4</v>
      </c>
      <c r="L6032" s="47">
        <v>1000</v>
      </c>
      <c r="M6032" s="22">
        <v>611.87</v>
      </c>
      <c r="N6032" s="22">
        <v>0</v>
      </c>
    </row>
    <row r="6033" spans="1:14" hidden="1" x14ac:dyDescent="0.25">
      <c r="A6033" s="5" t="s">
        <v>8832</v>
      </c>
      <c r="B6033" s="5" t="s">
        <v>3606</v>
      </c>
      <c r="C6033" s="5" t="s">
        <v>849</v>
      </c>
      <c r="D6033" s="5" t="s">
        <v>3583</v>
      </c>
      <c r="E6033" s="5" t="s">
        <v>3584</v>
      </c>
      <c r="F6033" s="5" t="s">
        <v>853</v>
      </c>
      <c r="G6033" s="5" t="s">
        <v>3588</v>
      </c>
      <c r="H6033" s="51">
        <v>0</v>
      </c>
      <c r="I6033" s="22">
        <v>0</v>
      </c>
      <c r="J6033" s="22">
        <v>0</v>
      </c>
      <c r="K6033" s="22">
        <v>448.11</v>
      </c>
      <c r="L6033" s="47">
        <v>1000</v>
      </c>
      <c r="M6033" s="22">
        <v>0</v>
      </c>
      <c r="N6033" s="22">
        <v>0</v>
      </c>
    </row>
    <row r="6034" spans="1:14" hidden="1" x14ac:dyDescent="0.25">
      <c r="A6034" s="5" t="s">
        <v>8833</v>
      </c>
      <c r="B6034" s="5" t="s">
        <v>3586</v>
      </c>
      <c r="C6034" s="5" t="s">
        <v>849</v>
      </c>
      <c r="D6034" s="5" t="s">
        <v>3583</v>
      </c>
      <c r="E6034" s="5" t="s">
        <v>3584</v>
      </c>
      <c r="F6034" s="5" t="s">
        <v>853</v>
      </c>
      <c r="G6034" s="5" t="s">
        <v>3603</v>
      </c>
      <c r="H6034" s="51">
        <v>0</v>
      </c>
      <c r="I6034" s="22">
        <v>0</v>
      </c>
      <c r="J6034" s="22">
        <v>7006.41</v>
      </c>
      <c r="K6034" s="22">
        <v>6277.19</v>
      </c>
      <c r="L6034" s="47">
        <v>1000</v>
      </c>
      <c r="M6034" s="22">
        <v>0</v>
      </c>
      <c r="N6034" s="22">
        <v>0</v>
      </c>
    </row>
    <row r="6035" spans="1:14" hidden="1" x14ac:dyDescent="0.25">
      <c r="A6035" s="5" t="s">
        <v>8834</v>
      </c>
      <c r="B6035" s="5" t="s">
        <v>3606</v>
      </c>
      <c r="C6035" s="5" t="s">
        <v>849</v>
      </c>
      <c r="D6035" s="5" t="s">
        <v>3583</v>
      </c>
      <c r="E6035" s="5" t="s">
        <v>3584</v>
      </c>
      <c r="F6035" s="5" t="s">
        <v>851</v>
      </c>
      <c r="G6035" s="5" t="s">
        <v>3588</v>
      </c>
      <c r="H6035" s="51">
        <v>0</v>
      </c>
      <c r="I6035" s="22">
        <v>0</v>
      </c>
      <c r="J6035" s="22">
        <v>418.2</v>
      </c>
      <c r="K6035" s="22">
        <v>428.24</v>
      </c>
      <c r="L6035" s="47">
        <v>1000</v>
      </c>
      <c r="M6035" s="22">
        <v>0</v>
      </c>
      <c r="N6035" s="22">
        <v>0</v>
      </c>
    </row>
    <row r="6036" spans="1:14" hidden="1" x14ac:dyDescent="0.25">
      <c r="A6036" s="5" t="s">
        <v>8835</v>
      </c>
      <c r="B6036" s="5" t="s">
        <v>3606</v>
      </c>
      <c r="C6036" s="5" t="s">
        <v>849</v>
      </c>
      <c r="D6036" s="5" t="s">
        <v>3583</v>
      </c>
      <c r="E6036" s="5" t="s">
        <v>3584</v>
      </c>
      <c r="F6036" s="5" t="s">
        <v>851</v>
      </c>
      <c r="G6036" s="5" t="s">
        <v>3588</v>
      </c>
      <c r="H6036" s="51">
        <v>875</v>
      </c>
      <c r="I6036" s="22">
        <v>382.58</v>
      </c>
      <c r="J6036" s="22">
        <v>437.23</v>
      </c>
      <c r="K6036" s="22">
        <v>447.72</v>
      </c>
      <c r="L6036" s="47">
        <v>1000</v>
      </c>
      <c r="M6036" s="22">
        <v>382.58</v>
      </c>
      <c r="N6036" s="22">
        <v>0</v>
      </c>
    </row>
    <row r="6037" spans="1:14" hidden="1" x14ac:dyDescent="0.25">
      <c r="A6037" s="5" t="s">
        <v>8836</v>
      </c>
      <c r="B6037" s="5" t="s">
        <v>3606</v>
      </c>
      <c r="C6037" s="5" t="s">
        <v>849</v>
      </c>
      <c r="D6037" s="5" t="s">
        <v>3583</v>
      </c>
      <c r="E6037" s="5" t="s">
        <v>3584</v>
      </c>
      <c r="F6037" s="5" t="s">
        <v>851</v>
      </c>
      <c r="G6037" s="5" t="s">
        <v>3588</v>
      </c>
      <c r="H6037" s="51">
        <v>1325</v>
      </c>
      <c r="I6037" s="22">
        <v>547.79</v>
      </c>
      <c r="J6037" s="22">
        <v>413.43</v>
      </c>
      <c r="K6037" s="22">
        <v>416.99</v>
      </c>
      <c r="L6037" s="47">
        <v>1000</v>
      </c>
      <c r="M6037" s="22">
        <v>547.79</v>
      </c>
      <c r="N6037" s="22">
        <v>0</v>
      </c>
    </row>
    <row r="6038" spans="1:14" hidden="1" x14ac:dyDescent="0.25">
      <c r="A6038" s="5" t="s">
        <v>8837</v>
      </c>
      <c r="B6038" s="5" t="s">
        <v>3606</v>
      </c>
      <c r="C6038" s="5" t="s">
        <v>849</v>
      </c>
      <c r="D6038" s="5" t="s">
        <v>3583</v>
      </c>
      <c r="E6038" s="5" t="s">
        <v>3584</v>
      </c>
      <c r="F6038" s="5" t="s">
        <v>851</v>
      </c>
      <c r="G6038" s="5" t="s">
        <v>3588</v>
      </c>
      <c r="H6038" s="51">
        <v>1475</v>
      </c>
      <c r="I6038" s="22">
        <v>611.38</v>
      </c>
      <c r="J6038" s="22">
        <v>414.49</v>
      </c>
      <c r="K6038" s="22">
        <v>418.05</v>
      </c>
      <c r="L6038" s="47">
        <v>1000</v>
      </c>
      <c r="M6038" s="22">
        <v>611.38</v>
      </c>
      <c r="N6038" s="22">
        <v>0</v>
      </c>
    </row>
    <row r="6039" spans="1:14" hidden="1" x14ac:dyDescent="0.25">
      <c r="A6039" s="5" t="s">
        <v>8838</v>
      </c>
      <c r="B6039" s="5" t="s">
        <v>3606</v>
      </c>
      <c r="C6039" s="5" t="s">
        <v>849</v>
      </c>
      <c r="D6039" s="5" t="s">
        <v>3583</v>
      </c>
      <c r="E6039" s="5" t="s">
        <v>3584</v>
      </c>
      <c r="F6039" s="5" t="s">
        <v>851</v>
      </c>
      <c r="G6039" s="5" t="s">
        <v>3588</v>
      </c>
      <c r="H6039" s="51">
        <v>0</v>
      </c>
      <c r="I6039" s="22">
        <v>0</v>
      </c>
      <c r="J6039" s="22">
        <v>410.96</v>
      </c>
      <c r="K6039" s="22">
        <v>414.49</v>
      </c>
      <c r="L6039" s="47">
        <v>1000</v>
      </c>
      <c r="M6039" s="22">
        <v>0</v>
      </c>
      <c r="N6039" s="22">
        <v>0</v>
      </c>
    </row>
    <row r="6040" spans="1:14" hidden="1" x14ac:dyDescent="0.25">
      <c r="A6040" s="5" t="s">
        <v>8839</v>
      </c>
      <c r="B6040" s="5" t="s">
        <v>3606</v>
      </c>
      <c r="C6040" s="5" t="s">
        <v>849</v>
      </c>
      <c r="D6040" s="5" t="s">
        <v>3583</v>
      </c>
      <c r="E6040" s="5" t="s">
        <v>3584</v>
      </c>
      <c r="F6040" s="5" t="s">
        <v>851</v>
      </c>
      <c r="G6040" s="5" t="s">
        <v>3588</v>
      </c>
      <c r="H6040" s="51">
        <v>2450</v>
      </c>
      <c r="I6040" s="22">
        <v>1007.48</v>
      </c>
      <c r="J6040" s="22">
        <v>411.22</v>
      </c>
      <c r="K6040" s="22">
        <v>414.76</v>
      </c>
      <c r="L6040" s="47">
        <v>1000</v>
      </c>
      <c r="M6040" s="22">
        <v>1007.48</v>
      </c>
      <c r="N6040" s="22">
        <v>0</v>
      </c>
    </row>
    <row r="6041" spans="1:14" hidden="1" x14ac:dyDescent="0.25">
      <c r="A6041" s="5" t="s">
        <v>8840</v>
      </c>
      <c r="B6041" s="5" t="s">
        <v>3606</v>
      </c>
      <c r="C6041" s="5" t="s">
        <v>849</v>
      </c>
      <c r="D6041" s="5" t="s">
        <v>3583</v>
      </c>
      <c r="E6041" s="5" t="s">
        <v>3584</v>
      </c>
      <c r="F6041" s="5" t="s">
        <v>851</v>
      </c>
      <c r="G6041" s="5" t="s">
        <v>3588</v>
      </c>
      <c r="H6041" s="51">
        <v>0</v>
      </c>
      <c r="I6041" s="22">
        <v>0</v>
      </c>
      <c r="J6041" s="22">
        <v>415.79</v>
      </c>
      <c r="K6041" s="22">
        <v>419.37</v>
      </c>
      <c r="L6041" s="47">
        <v>1000</v>
      </c>
      <c r="M6041" s="22">
        <v>0</v>
      </c>
      <c r="N6041" s="22">
        <v>0</v>
      </c>
    </row>
    <row r="6042" spans="1:14" hidden="1" x14ac:dyDescent="0.25">
      <c r="A6042" s="5" t="s">
        <v>8841</v>
      </c>
      <c r="B6042" s="5" t="s">
        <v>3606</v>
      </c>
      <c r="C6042" s="5" t="s">
        <v>849</v>
      </c>
      <c r="D6042" s="5" t="s">
        <v>3583</v>
      </c>
      <c r="E6042" s="5" t="s">
        <v>3584</v>
      </c>
      <c r="F6042" s="5" t="s">
        <v>851</v>
      </c>
      <c r="G6042" s="5" t="s">
        <v>3588</v>
      </c>
      <c r="H6042" s="51">
        <v>2350</v>
      </c>
      <c r="I6042" s="22">
        <v>966.11</v>
      </c>
      <c r="J6042" s="22">
        <v>411.11</v>
      </c>
      <c r="K6042" s="22">
        <v>414.65</v>
      </c>
      <c r="L6042" s="47">
        <v>1000</v>
      </c>
      <c r="M6042" s="22">
        <v>966.11</v>
      </c>
      <c r="N6042" s="22">
        <v>0</v>
      </c>
    </row>
    <row r="6043" spans="1:14" hidden="1" x14ac:dyDescent="0.25">
      <c r="A6043" s="5" t="s">
        <v>8842</v>
      </c>
      <c r="B6043" s="5" t="s">
        <v>3586</v>
      </c>
      <c r="C6043" s="5" t="s">
        <v>849</v>
      </c>
      <c r="D6043" s="5" t="s">
        <v>3583</v>
      </c>
      <c r="E6043" s="5" t="s">
        <v>3584</v>
      </c>
      <c r="F6043" s="5" t="s">
        <v>853</v>
      </c>
      <c r="G6043" s="5" t="s">
        <v>3588</v>
      </c>
      <c r="H6043" s="51">
        <v>0</v>
      </c>
      <c r="I6043" s="22">
        <v>0</v>
      </c>
      <c r="J6043" s="22">
        <v>221.79</v>
      </c>
      <c r="K6043" s="22">
        <v>233.92</v>
      </c>
      <c r="L6043" s="47">
        <v>1000</v>
      </c>
      <c r="M6043" s="22">
        <v>0</v>
      </c>
      <c r="N6043" s="22">
        <v>0</v>
      </c>
    </row>
    <row r="6044" spans="1:14" hidden="1" x14ac:dyDescent="0.25">
      <c r="A6044" s="5" t="s">
        <v>8843</v>
      </c>
      <c r="B6044" s="5" t="s">
        <v>3586</v>
      </c>
      <c r="C6044" s="5" t="s">
        <v>849</v>
      </c>
      <c r="D6044" s="5" t="s">
        <v>3583</v>
      </c>
      <c r="E6044" s="5" t="s">
        <v>3584</v>
      </c>
      <c r="F6044" s="5" t="s">
        <v>853</v>
      </c>
      <c r="G6044" s="5" t="s">
        <v>3588</v>
      </c>
      <c r="H6044" s="51">
        <v>0</v>
      </c>
      <c r="I6044" s="22">
        <v>0</v>
      </c>
      <c r="J6044" s="22">
        <v>28.15</v>
      </c>
      <c r="K6044" s="22">
        <v>29.69</v>
      </c>
      <c r="L6044" s="47">
        <v>1000</v>
      </c>
      <c r="M6044" s="22">
        <v>0</v>
      </c>
      <c r="N6044" s="22">
        <v>0</v>
      </c>
    </row>
    <row r="6045" spans="1:14" hidden="1" x14ac:dyDescent="0.25">
      <c r="A6045" s="5" t="s">
        <v>8844</v>
      </c>
      <c r="B6045" s="5" t="s">
        <v>3586</v>
      </c>
      <c r="C6045" s="5" t="s">
        <v>849</v>
      </c>
      <c r="D6045" s="5" t="s">
        <v>3583</v>
      </c>
      <c r="E6045" s="5" t="s">
        <v>3584</v>
      </c>
      <c r="F6045" s="5" t="s">
        <v>853</v>
      </c>
      <c r="G6045" s="5" t="s">
        <v>3588</v>
      </c>
      <c r="H6045" s="51">
        <v>0</v>
      </c>
      <c r="I6045" s="22">
        <v>0</v>
      </c>
      <c r="J6045" s="22">
        <v>288.39</v>
      </c>
      <c r="K6045" s="22">
        <v>290.87</v>
      </c>
      <c r="L6045" s="47">
        <v>1000</v>
      </c>
      <c r="M6045" s="22">
        <v>0</v>
      </c>
      <c r="N6045" s="22">
        <v>0</v>
      </c>
    </row>
    <row r="6046" spans="1:14" hidden="1" x14ac:dyDescent="0.25">
      <c r="A6046" s="5" t="s">
        <v>8845</v>
      </c>
      <c r="B6046" s="5" t="s">
        <v>3586</v>
      </c>
      <c r="C6046" s="5" t="s">
        <v>849</v>
      </c>
      <c r="D6046" s="5" t="s">
        <v>3583</v>
      </c>
      <c r="E6046" s="5" t="s">
        <v>3584</v>
      </c>
      <c r="F6046" s="5" t="s">
        <v>853</v>
      </c>
      <c r="G6046" s="5" t="s">
        <v>3588</v>
      </c>
      <c r="H6046" s="51">
        <v>0</v>
      </c>
      <c r="I6046" s="22">
        <v>0</v>
      </c>
      <c r="J6046" s="22">
        <v>298.33</v>
      </c>
      <c r="K6046" s="22">
        <v>300.89999999999998</v>
      </c>
      <c r="L6046" s="47">
        <v>1000</v>
      </c>
      <c r="M6046" s="22">
        <v>0</v>
      </c>
      <c r="N6046" s="22">
        <v>0</v>
      </c>
    </row>
    <row r="6047" spans="1:14" hidden="1" x14ac:dyDescent="0.25">
      <c r="A6047" s="5" t="s">
        <v>8846</v>
      </c>
      <c r="B6047" s="5" t="s">
        <v>3586</v>
      </c>
      <c r="C6047" s="5" t="s">
        <v>849</v>
      </c>
      <c r="D6047" s="5" t="s">
        <v>3583</v>
      </c>
      <c r="E6047" s="5" t="s">
        <v>3584</v>
      </c>
      <c r="F6047" s="5" t="s">
        <v>853</v>
      </c>
      <c r="G6047" s="5" t="s">
        <v>3588</v>
      </c>
      <c r="H6047" s="51">
        <v>0</v>
      </c>
      <c r="I6047" s="22">
        <v>0</v>
      </c>
      <c r="J6047" s="22">
        <v>298.94</v>
      </c>
      <c r="K6047" s="22">
        <v>306.11</v>
      </c>
      <c r="L6047" s="47">
        <v>1000</v>
      </c>
      <c r="M6047" s="22">
        <v>0</v>
      </c>
      <c r="N6047" s="22">
        <v>0</v>
      </c>
    </row>
    <row r="6048" spans="1:14" hidden="1" x14ac:dyDescent="0.25">
      <c r="A6048" s="5" t="s">
        <v>8847</v>
      </c>
      <c r="B6048" s="5" t="s">
        <v>3586</v>
      </c>
      <c r="C6048" s="5" t="s">
        <v>849</v>
      </c>
      <c r="D6048" s="5" t="s">
        <v>3583</v>
      </c>
      <c r="E6048" s="5" t="s">
        <v>3584</v>
      </c>
      <c r="F6048" s="5" t="s">
        <v>853</v>
      </c>
      <c r="G6048" s="5" t="s">
        <v>3588</v>
      </c>
      <c r="H6048" s="51">
        <v>0</v>
      </c>
      <c r="I6048" s="22">
        <v>0</v>
      </c>
      <c r="J6048" s="22">
        <v>303.95</v>
      </c>
      <c r="K6048" s="22">
        <v>311.24</v>
      </c>
      <c r="L6048" s="47">
        <v>1000</v>
      </c>
      <c r="M6048" s="22">
        <v>0</v>
      </c>
      <c r="N6048" s="22">
        <v>0</v>
      </c>
    </row>
    <row r="6049" spans="1:14" hidden="1" x14ac:dyDescent="0.25">
      <c r="A6049" s="5" t="s">
        <v>8848</v>
      </c>
      <c r="B6049" s="5" t="s">
        <v>3586</v>
      </c>
      <c r="C6049" s="5" t="s">
        <v>849</v>
      </c>
      <c r="D6049" s="5" t="s">
        <v>3583</v>
      </c>
      <c r="E6049" s="5" t="s">
        <v>3584</v>
      </c>
      <c r="F6049" s="5" t="s">
        <v>853</v>
      </c>
      <c r="G6049" s="5" t="s">
        <v>3603</v>
      </c>
      <c r="H6049" s="51">
        <v>0</v>
      </c>
      <c r="I6049" s="22">
        <v>0</v>
      </c>
      <c r="J6049" s="22">
        <v>8951.77</v>
      </c>
      <c r="K6049" s="22">
        <v>7710</v>
      </c>
      <c r="L6049" s="47">
        <v>1000</v>
      </c>
      <c r="M6049" s="22">
        <v>0</v>
      </c>
      <c r="N6049" s="22">
        <v>0</v>
      </c>
    </row>
    <row r="6050" spans="1:14" hidden="1" x14ac:dyDescent="0.25">
      <c r="A6050" s="5" t="s">
        <v>8849</v>
      </c>
      <c r="B6050" s="5" t="s">
        <v>3592</v>
      </c>
      <c r="C6050" s="5" t="s">
        <v>849</v>
      </c>
      <c r="D6050" s="5" t="s">
        <v>3583</v>
      </c>
      <c r="E6050" s="5" t="s">
        <v>3584</v>
      </c>
      <c r="F6050" s="5" t="s">
        <v>851</v>
      </c>
      <c r="G6050" s="5" t="s">
        <v>3585</v>
      </c>
      <c r="H6050" s="51">
        <v>7500</v>
      </c>
      <c r="I6050" s="22">
        <v>37980.49</v>
      </c>
      <c r="J6050" s="22">
        <v>5064.07</v>
      </c>
      <c r="K6050" s="22">
        <v>5107.62</v>
      </c>
      <c r="L6050" s="47">
        <v>1000</v>
      </c>
      <c r="M6050" s="22">
        <v>37980.49</v>
      </c>
      <c r="N6050" s="22">
        <v>0</v>
      </c>
    </row>
    <row r="6051" spans="1:14" hidden="1" x14ac:dyDescent="0.25">
      <c r="A6051" s="5" t="s">
        <v>8850</v>
      </c>
      <c r="B6051" s="5" t="s">
        <v>3586</v>
      </c>
      <c r="C6051" s="5" t="s">
        <v>849</v>
      </c>
      <c r="D6051" s="5" t="s">
        <v>3583</v>
      </c>
      <c r="E6051" s="5" t="s">
        <v>3584</v>
      </c>
      <c r="F6051" s="5" t="s">
        <v>853</v>
      </c>
      <c r="G6051" s="5" t="s">
        <v>3588</v>
      </c>
      <c r="H6051" s="51">
        <v>0</v>
      </c>
      <c r="I6051" s="22">
        <v>0</v>
      </c>
      <c r="J6051" s="22">
        <v>0</v>
      </c>
      <c r="K6051" s="22">
        <v>253.75</v>
      </c>
      <c r="L6051" s="47">
        <v>1000</v>
      </c>
      <c r="M6051" s="22">
        <v>0</v>
      </c>
      <c r="N6051" s="22">
        <v>0</v>
      </c>
    </row>
    <row r="6052" spans="1:14" hidden="1" x14ac:dyDescent="0.25">
      <c r="A6052" s="5" t="s">
        <v>8851</v>
      </c>
      <c r="B6052" s="5" t="s">
        <v>3606</v>
      </c>
      <c r="C6052" s="5" t="s">
        <v>849</v>
      </c>
      <c r="D6052" s="5" t="s">
        <v>3583</v>
      </c>
      <c r="E6052" s="5" t="s">
        <v>3584</v>
      </c>
      <c r="F6052" s="5" t="s">
        <v>851</v>
      </c>
      <c r="G6052" s="5" t="s">
        <v>3588</v>
      </c>
      <c r="H6052" s="51">
        <v>2925</v>
      </c>
      <c r="I6052" s="22">
        <v>773.96</v>
      </c>
      <c r="J6052" s="22">
        <v>264.60000000000002</v>
      </c>
      <c r="K6052" s="22">
        <v>266.88</v>
      </c>
      <c r="L6052" s="47">
        <v>1000</v>
      </c>
      <c r="M6052" s="22">
        <v>773.96</v>
      </c>
      <c r="N6052" s="22">
        <v>0</v>
      </c>
    </row>
    <row r="6053" spans="1:14" hidden="1" x14ac:dyDescent="0.25">
      <c r="A6053" s="5" t="s">
        <v>8852</v>
      </c>
      <c r="B6053" s="5" t="s">
        <v>3606</v>
      </c>
      <c r="C6053" s="5" t="s">
        <v>849</v>
      </c>
      <c r="D6053" s="5" t="s">
        <v>3583</v>
      </c>
      <c r="E6053" s="5" t="s">
        <v>3584</v>
      </c>
      <c r="F6053" s="5" t="s">
        <v>851</v>
      </c>
      <c r="G6053" s="5" t="s">
        <v>3588</v>
      </c>
      <c r="H6053" s="51">
        <v>4750</v>
      </c>
      <c r="I6053" s="22">
        <v>1258.95</v>
      </c>
      <c r="J6053" s="22">
        <v>265.04000000000002</v>
      </c>
      <c r="K6053" s="22">
        <v>271.39999999999998</v>
      </c>
      <c r="L6053" s="47">
        <v>1000</v>
      </c>
      <c r="M6053" s="22">
        <v>1258.95</v>
      </c>
      <c r="N6053" s="22">
        <v>0</v>
      </c>
    </row>
    <row r="6054" spans="1:14" hidden="1" x14ac:dyDescent="0.25">
      <c r="A6054" s="5" t="s">
        <v>8853</v>
      </c>
      <c r="B6054" s="5" t="s">
        <v>3582</v>
      </c>
      <c r="C6054" s="5" t="s">
        <v>849</v>
      </c>
      <c r="D6054" s="5" t="s">
        <v>3583</v>
      </c>
      <c r="E6054" s="5" t="s">
        <v>3584</v>
      </c>
      <c r="F6054" s="5" t="s">
        <v>853</v>
      </c>
      <c r="G6054" s="5" t="s">
        <v>3588</v>
      </c>
      <c r="H6054" s="51">
        <v>0</v>
      </c>
      <c r="I6054" s="22">
        <v>0</v>
      </c>
      <c r="J6054" s="22">
        <v>87.7</v>
      </c>
      <c r="K6054" s="22">
        <v>92.5</v>
      </c>
      <c r="L6054" s="47">
        <v>1000</v>
      </c>
      <c r="M6054" s="22">
        <v>0</v>
      </c>
      <c r="N6054" s="22">
        <v>0</v>
      </c>
    </row>
    <row r="6055" spans="1:14" hidden="1" x14ac:dyDescent="0.25">
      <c r="A6055" s="5" t="s">
        <v>8854</v>
      </c>
      <c r="B6055" s="5" t="s">
        <v>3582</v>
      </c>
      <c r="C6055" s="5" t="s">
        <v>849</v>
      </c>
      <c r="D6055" s="5" t="s">
        <v>3583</v>
      </c>
      <c r="E6055" s="5" t="s">
        <v>3584</v>
      </c>
      <c r="F6055" s="5" t="s">
        <v>853</v>
      </c>
      <c r="G6055" s="5" t="s">
        <v>3603</v>
      </c>
      <c r="H6055" s="51">
        <v>0</v>
      </c>
      <c r="I6055" s="22">
        <v>0</v>
      </c>
      <c r="J6055" s="22">
        <v>0</v>
      </c>
      <c r="K6055" s="22">
        <v>1847.47</v>
      </c>
      <c r="L6055" s="47">
        <v>1000</v>
      </c>
      <c r="M6055" s="22">
        <v>0</v>
      </c>
      <c r="N6055" s="22">
        <v>0</v>
      </c>
    </row>
    <row r="6056" spans="1:14" hidden="1" x14ac:dyDescent="0.25">
      <c r="A6056" s="5" t="s">
        <v>8855</v>
      </c>
      <c r="B6056" s="5" t="s">
        <v>3586</v>
      </c>
      <c r="C6056" s="5" t="s">
        <v>849</v>
      </c>
      <c r="D6056" s="5" t="s">
        <v>3583</v>
      </c>
      <c r="E6056" s="5" t="s">
        <v>3584</v>
      </c>
      <c r="F6056" s="5" t="s">
        <v>853</v>
      </c>
      <c r="G6056" s="5" t="s">
        <v>3588</v>
      </c>
      <c r="H6056" s="51">
        <v>0</v>
      </c>
      <c r="I6056" s="22">
        <v>0</v>
      </c>
      <c r="J6056" s="22">
        <v>143.28</v>
      </c>
      <c r="K6056" s="22">
        <v>144.51</v>
      </c>
      <c r="L6056" s="47">
        <v>1000</v>
      </c>
      <c r="M6056" s="22">
        <v>0</v>
      </c>
      <c r="N6056" s="22">
        <v>0</v>
      </c>
    </row>
    <row r="6057" spans="1:14" hidden="1" x14ac:dyDescent="0.25">
      <c r="A6057" s="5" t="s">
        <v>8856</v>
      </c>
      <c r="B6057" s="5" t="s">
        <v>3592</v>
      </c>
      <c r="C6057" s="5" t="s">
        <v>849</v>
      </c>
      <c r="D6057" s="5" t="s">
        <v>3583</v>
      </c>
      <c r="E6057" s="5" t="s">
        <v>3584</v>
      </c>
      <c r="F6057" s="5" t="s">
        <v>853</v>
      </c>
      <c r="G6057" s="5" t="s">
        <v>3603</v>
      </c>
      <c r="H6057" s="51">
        <v>0</v>
      </c>
      <c r="I6057" s="22">
        <v>0</v>
      </c>
      <c r="J6057" s="22">
        <v>0</v>
      </c>
      <c r="K6057" s="22">
        <v>1181.07</v>
      </c>
      <c r="L6057" s="47">
        <v>1000</v>
      </c>
      <c r="M6057" s="22">
        <v>0</v>
      </c>
      <c r="N6057" s="22">
        <v>0</v>
      </c>
    </row>
    <row r="6058" spans="1:14" hidden="1" x14ac:dyDescent="0.25">
      <c r="A6058" s="5" t="s">
        <v>8857</v>
      </c>
      <c r="B6058" s="5" t="s">
        <v>3592</v>
      </c>
      <c r="C6058" s="5" t="s">
        <v>849</v>
      </c>
      <c r="D6058" s="5" t="s">
        <v>3583</v>
      </c>
      <c r="E6058" s="5" t="s">
        <v>3584</v>
      </c>
      <c r="F6058" s="5" t="s">
        <v>853</v>
      </c>
      <c r="G6058" s="5" t="s">
        <v>3588</v>
      </c>
      <c r="H6058" s="51">
        <v>0</v>
      </c>
      <c r="I6058" s="22">
        <v>0</v>
      </c>
      <c r="J6058" s="22">
        <v>0</v>
      </c>
      <c r="K6058" s="22">
        <v>68.63</v>
      </c>
      <c r="L6058" s="47">
        <v>1000</v>
      </c>
      <c r="M6058" s="22">
        <v>0</v>
      </c>
      <c r="N6058" s="22">
        <v>0</v>
      </c>
    </row>
    <row r="6059" spans="1:14" hidden="1" x14ac:dyDescent="0.25">
      <c r="A6059" s="5" t="s">
        <v>8858</v>
      </c>
      <c r="B6059" s="5" t="s">
        <v>3592</v>
      </c>
      <c r="C6059" s="5" t="s">
        <v>849</v>
      </c>
      <c r="D6059" s="5" t="s">
        <v>3583</v>
      </c>
      <c r="E6059" s="5" t="s">
        <v>3584</v>
      </c>
      <c r="F6059" s="5" t="s">
        <v>853</v>
      </c>
      <c r="G6059" s="5" t="s">
        <v>3588</v>
      </c>
      <c r="H6059" s="51">
        <v>0</v>
      </c>
      <c r="I6059" s="22">
        <v>0</v>
      </c>
      <c r="J6059" s="22">
        <v>0</v>
      </c>
      <c r="K6059" s="22">
        <v>68.59</v>
      </c>
      <c r="L6059" s="47">
        <v>1000</v>
      </c>
      <c r="M6059" s="22">
        <v>0</v>
      </c>
      <c r="N6059" s="22">
        <v>0</v>
      </c>
    </row>
    <row r="6060" spans="1:14" hidden="1" x14ac:dyDescent="0.25">
      <c r="A6060" s="5" t="s">
        <v>8859</v>
      </c>
      <c r="B6060" s="5" t="s">
        <v>3592</v>
      </c>
      <c r="C6060" s="5" t="s">
        <v>849</v>
      </c>
      <c r="D6060" s="5" t="s">
        <v>3583</v>
      </c>
      <c r="E6060" s="5" t="s">
        <v>3584</v>
      </c>
      <c r="F6060" s="5" t="s">
        <v>853</v>
      </c>
      <c r="G6060" s="5" t="s">
        <v>3588</v>
      </c>
      <c r="H6060" s="51">
        <v>0</v>
      </c>
      <c r="I6060" s="22">
        <v>0</v>
      </c>
      <c r="J6060" s="22">
        <v>0</v>
      </c>
      <c r="K6060" s="22">
        <v>68.63</v>
      </c>
      <c r="L6060" s="47">
        <v>1000</v>
      </c>
      <c r="M6060" s="22">
        <v>0</v>
      </c>
      <c r="N6060" s="22">
        <v>0</v>
      </c>
    </row>
    <row r="6061" spans="1:14" hidden="1" x14ac:dyDescent="0.25">
      <c r="A6061" s="5" t="s">
        <v>8860</v>
      </c>
      <c r="B6061" s="5" t="s">
        <v>3592</v>
      </c>
      <c r="C6061" s="5" t="s">
        <v>849</v>
      </c>
      <c r="D6061" s="5" t="s">
        <v>3583</v>
      </c>
      <c r="E6061" s="5" t="s">
        <v>3584</v>
      </c>
      <c r="F6061" s="5" t="s">
        <v>853</v>
      </c>
      <c r="G6061" s="5" t="s">
        <v>3588</v>
      </c>
      <c r="H6061" s="51">
        <v>0</v>
      </c>
      <c r="I6061" s="22">
        <v>0</v>
      </c>
      <c r="J6061" s="22">
        <v>0</v>
      </c>
      <c r="K6061" s="22">
        <v>68.59</v>
      </c>
      <c r="L6061" s="47">
        <v>1000</v>
      </c>
      <c r="M6061" s="22">
        <v>0</v>
      </c>
      <c r="N6061" s="22">
        <v>0</v>
      </c>
    </row>
    <row r="6062" spans="1:14" hidden="1" x14ac:dyDescent="0.25">
      <c r="A6062" s="5" t="s">
        <v>8861</v>
      </c>
      <c r="B6062" s="5" t="s">
        <v>3592</v>
      </c>
      <c r="C6062" s="5" t="s">
        <v>849</v>
      </c>
      <c r="D6062" s="5" t="s">
        <v>3583</v>
      </c>
      <c r="E6062" s="5" t="s">
        <v>3584</v>
      </c>
      <c r="F6062" s="5" t="s">
        <v>853</v>
      </c>
      <c r="G6062" s="5" t="s">
        <v>3588</v>
      </c>
      <c r="H6062" s="51">
        <v>0</v>
      </c>
      <c r="I6062" s="22">
        <v>0</v>
      </c>
      <c r="J6062" s="22">
        <v>63.17</v>
      </c>
      <c r="K6062" s="22">
        <v>68.63</v>
      </c>
      <c r="L6062" s="47">
        <v>1000</v>
      </c>
      <c r="M6062" s="22">
        <v>0</v>
      </c>
      <c r="N6062" s="22">
        <v>0</v>
      </c>
    </row>
    <row r="6063" spans="1:14" hidden="1" x14ac:dyDescent="0.25">
      <c r="A6063" s="5" t="s">
        <v>8862</v>
      </c>
      <c r="B6063" s="5" t="s">
        <v>3592</v>
      </c>
      <c r="C6063" s="5" t="s">
        <v>849</v>
      </c>
      <c r="D6063" s="5" t="s">
        <v>3583</v>
      </c>
      <c r="E6063" s="5" t="s">
        <v>3584</v>
      </c>
      <c r="F6063" s="5" t="s">
        <v>853</v>
      </c>
      <c r="G6063" s="5" t="s">
        <v>3588</v>
      </c>
      <c r="H6063" s="51">
        <v>0</v>
      </c>
      <c r="I6063" s="22">
        <v>0</v>
      </c>
      <c r="J6063" s="22">
        <v>63.14</v>
      </c>
      <c r="K6063" s="22">
        <v>68.59</v>
      </c>
      <c r="L6063" s="47">
        <v>1000</v>
      </c>
      <c r="M6063" s="22">
        <v>0</v>
      </c>
      <c r="N6063" s="22">
        <v>0</v>
      </c>
    </row>
    <row r="6064" spans="1:14" hidden="1" x14ac:dyDescent="0.25">
      <c r="A6064" s="5" t="s">
        <v>8863</v>
      </c>
      <c r="B6064" s="5" t="s">
        <v>3592</v>
      </c>
      <c r="C6064" s="5" t="s">
        <v>849</v>
      </c>
      <c r="D6064" s="5" t="s">
        <v>3583</v>
      </c>
      <c r="E6064" s="5" t="s">
        <v>3584</v>
      </c>
      <c r="F6064" s="5" t="s">
        <v>853</v>
      </c>
      <c r="G6064" s="5" t="s">
        <v>3588</v>
      </c>
      <c r="H6064" s="51">
        <v>0</v>
      </c>
      <c r="I6064" s="22">
        <v>0</v>
      </c>
      <c r="J6064" s="22">
        <v>0</v>
      </c>
      <c r="K6064" s="22">
        <v>63.14</v>
      </c>
      <c r="L6064" s="47">
        <v>1000</v>
      </c>
      <c r="M6064" s="22">
        <v>0</v>
      </c>
      <c r="N6064" s="22">
        <v>0</v>
      </c>
    </row>
    <row r="6065" spans="1:14" hidden="1" x14ac:dyDescent="0.25">
      <c r="A6065" s="5" t="s">
        <v>8864</v>
      </c>
      <c r="B6065" s="5" t="s">
        <v>3592</v>
      </c>
      <c r="C6065" s="5" t="s">
        <v>849</v>
      </c>
      <c r="D6065" s="5" t="s">
        <v>3583</v>
      </c>
      <c r="E6065" s="5" t="s">
        <v>3584</v>
      </c>
      <c r="F6065" s="5" t="s">
        <v>853</v>
      </c>
      <c r="G6065" s="5" t="s">
        <v>3588</v>
      </c>
      <c r="H6065" s="51">
        <v>0</v>
      </c>
      <c r="I6065" s="22">
        <v>0</v>
      </c>
      <c r="J6065" s="22">
        <v>0</v>
      </c>
      <c r="K6065" s="22">
        <v>61.43</v>
      </c>
      <c r="L6065" s="47">
        <v>1000</v>
      </c>
      <c r="M6065" s="22">
        <v>0</v>
      </c>
      <c r="N6065" s="22">
        <v>0</v>
      </c>
    </row>
    <row r="6066" spans="1:14" hidden="1" x14ac:dyDescent="0.25">
      <c r="A6066" s="5" t="s">
        <v>8865</v>
      </c>
      <c r="B6066" s="5" t="s">
        <v>3597</v>
      </c>
      <c r="C6066" s="5" t="s">
        <v>849</v>
      </c>
      <c r="D6066" s="5" t="s">
        <v>3583</v>
      </c>
      <c r="E6066" s="5" t="s">
        <v>3584</v>
      </c>
      <c r="F6066" s="5" t="s">
        <v>851</v>
      </c>
      <c r="G6066" s="5" t="s">
        <v>3588</v>
      </c>
      <c r="H6066" s="51">
        <v>6630</v>
      </c>
      <c r="I6066" s="22">
        <v>408.71</v>
      </c>
      <c r="J6066" s="22">
        <v>61.65</v>
      </c>
      <c r="K6066" s="22">
        <v>61.78</v>
      </c>
      <c r="L6066" s="47">
        <v>1000</v>
      </c>
      <c r="M6066" s="22">
        <v>408.71</v>
      </c>
      <c r="N6066" s="22">
        <v>0</v>
      </c>
    </row>
    <row r="6067" spans="1:14" hidden="1" x14ac:dyDescent="0.25">
      <c r="A6067" s="5" t="s">
        <v>8865</v>
      </c>
      <c r="B6067" s="5" t="s">
        <v>3592</v>
      </c>
      <c r="C6067" s="5" t="s">
        <v>849</v>
      </c>
      <c r="D6067" s="5" t="s">
        <v>3583</v>
      </c>
      <c r="E6067" s="5" t="s">
        <v>3584</v>
      </c>
      <c r="F6067" s="5" t="s">
        <v>853</v>
      </c>
      <c r="G6067" s="5" t="s">
        <v>3588</v>
      </c>
      <c r="H6067" s="51">
        <v>0</v>
      </c>
      <c r="I6067" s="22">
        <v>0</v>
      </c>
      <c r="J6067" s="22">
        <v>61.48</v>
      </c>
      <c r="K6067" s="22">
        <v>61.55</v>
      </c>
      <c r="L6067" s="47">
        <v>1000</v>
      </c>
      <c r="M6067" s="22">
        <v>0</v>
      </c>
      <c r="N6067" s="22">
        <v>0</v>
      </c>
    </row>
    <row r="6068" spans="1:14" hidden="1" x14ac:dyDescent="0.25">
      <c r="A6068" s="5" t="s">
        <v>8866</v>
      </c>
      <c r="B6068" s="5" t="s">
        <v>3597</v>
      </c>
      <c r="C6068" s="5" t="s">
        <v>849</v>
      </c>
      <c r="D6068" s="5" t="s">
        <v>3583</v>
      </c>
      <c r="E6068" s="5" t="s">
        <v>3584</v>
      </c>
      <c r="F6068" s="5" t="s">
        <v>851</v>
      </c>
      <c r="G6068" s="5" t="s">
        <v>3588</v>
      </c>
      <c r="H6068" s="51">
        <v>7000</v>
      </c>
      <c r="I6068" s="22">
        <v>427.43</v>
      </c>
      <c r="J6068" s="22">
        <v>61.06</v>
      </c>
      <c r="K6068" s="22">
        <v>61.28</v>
      </c>
      <c r="L6068" s="47">
        <v>1000</v>
      </c>
      <c r="M6068" s="22">
        <v>427.43</v>
      </c>
      <c r="N6068" s="22">
        <v>0</v>
      </c>
    </row>
    <row r="6069" spans="1:14" hidden="1" x14ac:dyDescent="0.25">
      <c r="A6069" s="5" t="s">
        <v>8866</v>
      </c>
      <c r="B6069" s="5" t="s">
        <v>3592</v>
      </c>
      <c r="C6069" s="5" t="s">
        <v>849</v>
      </c>
      <c r="D6069" s="5" t="s">
        <v>3583</v>
      </c>
      <c r="E6069" s="5" t="s">
        <v>3584</v>
      </c>
      <c r="F6069" s="5" t="s">
        <v>853</v>
      </c>
      <c r="G6069" s="5" t="s">
        <v>3588</v>
      </c>
      <c r="H6069" s="51">
        <v>0</v>
      </c>
      <c r="I6069" s="22">
        <v>0</v>
      </c>
      <c r="J6069" s="22">
        <v>60.83</v>
      </c>
      <c r="K6069" s="22">
        <v>60.91</v>
      </c>
      <c r="L6069" s="47">
        <v>1000</v>
      </c>
      <c r="M6069" s="22">
        <v>0</v>
      </c>
      <c r="N6069" s="22">
        <v>0</v>
      </c>
    </row>
    <row r="6070" spans="1:14" hidden="1" x14ac:dyDescent="0.25">
      <c r="A6070" s="5" t="s">
        <v>8867</v>
      </c>
      <c r="B6070" s="5" t="s">
        <v>3592</v>
      </c>
      <c r="C6070" s="5" t="s">
        <v>849</v>
      </c>
      <c r="D6070" s="5" t="s">
        <v>3583</v>
      </c>
      <c r="E6070" s="5" t="s">
        <v>3584</v>
      </c>
      <c r="F6070" s="5" t="s">
        <v>851</v>
      </c>
      <c r="G6070" s="5" t="s">
        <v>3588</v>
      </c>
      <c r="H6070" s="51">
        <v>19000</v>
      </c>
      <c r="I6070" s="22">
        <v>1168.6400000000001</v>
      </c>
      <c r="J6070" s="22">
        <v>61.51</v>
      </c>
      <c r="K6070" s="22">
        <v>62.15</v>
      </c>
      <c r="L6070" s="47">
        <v>1000</v>
      </c>
      <c r="M6070" s="22">
        <v>1168.6400000000001</v>
      </c>
      <c r="N6070" s="22">
        <v>0</v>
      </c>
    </row>
    <row r="6071" spans="1:14" hidden="1" x14ac:dyDescent="0.25">
      <c r="A6071" s="5" t="s">
        <v>8868</v>
      </c>
      <c r="B6071" s="5" t="s">
        <v>3592</v>
      </c>
      <c r="C6071" s="5" t="s">
        <v>849</v>
      </c>
      <c r="D6071" s="5" t="s">
        <v>3583</v>
      </c>
      <c r="E6071" s="5" t="s">
        <v>3584</v>
      </c>
      <c r="F6071" s="5" t="s">
        <v>851</v>
      </c>
      <c r="G6071" s="5" t="s">
        <v>3588</v>
      </c>
      <c r="H6071" s="51">
        <v>7000</v>
      </c>
      <c r="I6071" s="22">
        <v>425.93</v>
      </c>
      <c r="J6071" s="22">
        <v>60.85</v>
      </c>
      <c r="K6071" s="22">
        <v>61.25</v>
      </c>
      <c r="L6071" s="47">
        <v>1000</v>
      </c>
      <c r="M6071" s="22">
        <v>425.93</v>
      </c>
      <c r="N6071" s="22">
        <v>0</v>
      </c>
    </row>
    <row r="6072" spans="1:14" hidden="1" x14ac:dyDescent="0.25">
      <c r="A6072" s="5" t="s">
        <v>8869</v>
      </c>
      <c r="B6072" s="5" t="s">
        <v>3592</v>
      </c>
      <c r="C6072" s="5" t="s">
        <v>849</v>
      </c>
      <c r="D6072" s="5" t="s">
        <v>3583</v>
      </c>
      <c r="E6072" s="5" t="s">
        <v>3584</v>
      </c>
      <c r="F6072" s="5" t="s">
        <v>853</v>
      </c>
      <c r="G6072" s="5" t="s">
        <v>3588</v>
      </c>
      <c r="H6072" s="51">
        <v>0</v>
      </c>
      <c r="I6072" s="22">
        <v>0</v>
      </c>
      <c r="J6072" s="22">
        <v>45.43</v>
      </c>
      <c r="K6072" s="22">
        <v>46.52</v>
      </c>
      <c r="L6072" s="47">
        <v>1000</v>
      </c>
      <c r="M6072" s="22">
        <v>0</v>
      </c>
      <c r="N6072" s="22">
        <v>0</v>
      </c>
    </row>
    <row r="6073" spans="1:14" hidden="1" x14ac:dyDescent="0.25">
      <c r="A6073" s="5" t="s">
        <v>8870</v>
      </c>
      <c r="B6073" s="5" t="s">
        <v>3586</v>
      </c>
      <c r="C6073" s="5" t="s">
        <v>849</v>
      </c>
      <c r="D6073" s="5" t="s">
        <v>3583</v>
      </c>
      <c r="E6073" s="5" t="s">
        <v>3584</v>
      </c>
      <c r="F6073" s="5" t="s">
        <v>851</v>
      </c>
      <c r="G6073" s="5" t="s">
        <v>3585</v>
      </c>
      <c r="H6073" s="51">
        <v>8690</v>
      </c>
      <c r="I6073" s="22">
        <v>18967.07</v>
      </c>
      <c r="J6073" s="22">
        <v>2182.63</v>
      </c>
      <c r="K6073" s="22">
        <v>2162.4299999999998</v>
      </c>
      <c r="L6073" s="47">
        <v>1000</v>
      </c>
      <c r="M6073" s="22">
        <v>18967.07</v>
      </c>
      <c r="N6073" s="22">
        <v>0</v>
      </c>
    </row>
    <row r="6074" spans="1:14" hidden="1" x14ac:dyDescent="0.25">
      <c r="A6074" s="5" t="s">
        <v>8871</v>
      </c>
      <c r="B6074" s="5" t="s">
        <v>3597</v>
      </c>
      <c r="C6074" s="5" t="s">
        <v>849</v>
      </c>
      <c r="D6074" s="5" t="s">
        <v>3583</v>
      </c>
      <c r="E6074" s="5" t="s">
        <v>3584</v>
      </c>
      <c r="F6074" s="5" t="s">
        <v>851</v>
      </c>
      <c r="G6074" s="5" t="s">
        <v>3588</v>
      </c>
      <c r="H6074" s="51">
        <v>15850</v>
      </c>
      <c r="I6074" s="22">
        <v>977.04</v>
      </c>
      <c r="J6074" s="22">
        <v>61.64</v>
      </c>
      <c r="K6074" s="22">
        <v>62.01</v>
      </c>
      <c r="L6074" s="47">
        <v>1000</v>
      </c>
      <c r="M6074" s="22">
        <v>977.04</v>
      </c>
      <c r="N6074" s="22">
        <v>0</v>
      </c>
    </row>
    <row r="6075" spans="1:14" hidden="1" x14ac:dyDescent="0.25">
      <c r="A6075" s="5" t="s">
        <v>8871</v>
      </c>
      <c r="B6075" s="5" t="s">
        <v>3592</v>
      </c>
      <c r="C6075" s="5" t="s">
        <v>849</v>
      </c>
      <c r="D6075" s="5" t="s">
        <v>3583</v>
      </c>
      <c r="E6075" s="5" t="s">
        <v>3584</v>
      </c>
      <c r="F6075" s="5" t="s">
        <v>853</v>
      </c>
      <c r="G6075" s="5" t="s">
        <v>3588</v>
      </c>
      <c r="H6075" s="51">
        <v>0</v>
      </c>
      <c r="I6075" s="22">
        <v>0</v>
      </c>
      <c r="J6075" s="22">
        <v>61.5</v>
      </c>
      <c r="K6075" s="22">
        <v>63.14</v>
      </c>
      <c r="L6075" s="47">
        <v>1000</v>
      </c>
      <c r="M6075" s="22">
        <v>0</v>
      </c>
      <c r="N6075" s="22">
        <v>0</v>
      </c>
    </row>
    <row r="6076" spans="1:14" hidden="1" x14ac:dyDescent="0.25">
      <c r="A6076" s="5" t="s">
        <v>8872</v>
      </c>
      <c r="B6076" s="5" t="s">
        <v>3597</v>
      </c>
      <c r="C6076" s="5" t="s">
        <v>849</v>
      </c>
      <c r="D6076" s="5" t="s">
        <v>3583</v>
      </c>
      <c r="E6076" s="5" t="s">
        <v>3584</v>
      </c>
      <c r="F6076" s="5" t="s">
        <v>851</v>
      </c>
      <c r="G6076" s="5" t="s">
        <v>3588</v>
      </c>
      <c r="H6076" s="51">
        <v>0</v>
      </c>
      <c r="I6076" s="22">
        <v>0</v>
      </c>
      <c r="J6076" s="22">
        <v>61.05</v>
      </c>
      <c r="K6076" s="22">
        <v>61.15</v>
      </c>
      <c r="L6076" s="47">
        <v>1000</v>
      </c>
      <c r="M6076" s="22">
        <v>0</v>
      </c>
      <c r="N6076" s="22">
        <v>0</v>
      </c>
    </row>
    <row r="6077" spans="1:14" hidden="1" x14ac:dyDescent="0.25">
      <c r="A6077" s="5" t="s">
        <v>8872</v>
      </c>
      <c r="B6077" s="5" t="s">
        <v>3592</v>
      </c>
      <c r="C6077" s="5" t="s">
        <v>849</v>
      </c>
      <c r="D6077" s="5" t="s">
        <v>3583</v>
      </c>
      <c r="E6077" s="5" t="s">
        <v>3584</v>
      </c>
      <c r="F6077" s="5" t="s">
        <v>853</v>
      </c>
      <c r="G6077" s="5" t="s">
        <v>3588</v>
      </c>
      <c r="H6077" s="51">
        <v>0</v>
      </c>
      <c r="I6077" s="22">
        <v>0</v>
      </c>
      <c r="J6077" s="22">
        <v>60.84</v>
      </c>
      <c r="K6077" s="22">
        <v>61.43</v>
      </c>
      <c r="L6077" s="47">
        <v>1000</v>
      </c>
      <c r="M6077" s="22">
        <v>0</v>
      </c>
      <c r="N6077" s="22">
        <v>0</v>
      </c>
    </row>
    <row r="6078" spans="1:14" hidden="1" x14ac:dyDescent="0.25">
      <c r="A6078" s="5" t="s">
        <v>8873</v>
      </c>
      <c r="B6078" s="5" t="s">
        <v>3582</v>
      </c>
      <c r="C6078" s="5" t="s">
        <v>849</v>
      </c>
      <c r="D6078" s="5" t="s">
        <v>3583</v>
      </c>
      <c r="E6078" s="5" t="s">
        <v>3584</v>
      </c>
      <c r="F6078" s="5" t="s">
        <v>853</v>
      </c>
      <c r="G6078" s="5" t="s">
        <v>3588</v>
      </c>
      <c r="H6078" s="51">
        <v>0</v>
      </c>
      <c r="I6078" s="22">
        <v>0</v>
      </c>
      <c r="J6078" s="22">
        <v>89.77</v>
      </c>
      <c r="K6078" s="22">
        <v>94.68</v>
      </c>
      <c r="L6078" s="47">
        <v>1000</v>
      </c>
      <c r="M6078" s="22">
        <v>0</v>
      </c>
      <c r="N6078" s="22">
        <v>0</v>
      </c>
    </row>
    <row r="6079" spans="1:14" hidden="1" x14ac:dyDescent="0.25">
      <c r="A6079" s="5" t="s">
        <v>8874</v>
      </c>
      <c r="B6079" s="5" t="s">
        <v>3586</v>
      </c>
      <c r="C6079" s="5" t="s">
        <v>849</v>
      </c>
      <c r="D6079" s="5" t="s">
        <v>3583</v>
      </c>
      <c r="E6079" s="5" t="s">
        <v>3584</v>
      </c>
      <c r="F6079" s="5" t="s">
        <v>853</v>
      </c>
      <c r="G6079" s="5" t="s">
        <v>3603</v>
      </c>
      <c r="H6079" s="51">
        <v>0</v>
      </c>
      <c r="I6079" s="22">
        <v>0</v>
      </c>
      <c r="J6079" s="22">
        <v>0</v>
      </c>
      <c r="K6079" s="22">
        <v>669.5</v>
      </c>
      <c r="L6079" s="47">
        <v>1000</v>
      </c>
      <c r="M6079" s="22">
        <v>0</v>
      </c>
      <c r="N6079" s="22">
        <v>0</v>
      </c>
    </row>
    <row r="6080" spans="1:14" hidden="1" x14ac:dyDescent="0.25">
      <c r="A6080" s="5" t="s">
        <v>8875</v>
      </c>
      <c r="B6080" s="5" t="s">
        <v>3586</v>
      </c>
      <c r="C6080" s="5" t="s">
        <v>849</v>
      </c>
      <c r="D6080" s="5" t="s">
        <v>3583</v>
      </c>
      <c r="E6080" s="5" t="s">
        <v>3584</v>
      </c>
      <c r="F6080" s="5" t="s">
        <v>853</v>
      </c>
      <c r="G6080" s="5" t="s">
        <v>3603</v>
      </c>
      <c r="H6080" s="51">
        <v>0</v>
      </c>
      <c r="I6080" s="22">
        <v>0</v>
      </c>
      <c r="J6080" s="22">
        <v>0</v>
      </c>
      <c r="K6080" s="22">
        <v>621.83000000000004</v>
      </c>
      <c r="L6080" s="47">
        <v>1000</v>
      </c>
      <c r="M6080" s="22">
        <v>0</v>
      </c>
      <c r="N6080" s="22">
        <v>0</v>
      </c>
    </row>
    <row r="6081" spans="1:14" hidden="1" x14ac:dyDescent="0.25">
      <c r="A6081" s="5" t="s">
        <v>8876</v>
      </c>
      <c r="B6081" s="5" t="s">
        <v>3582</v>
      </c>
      <c r="C6081" s="5" t="s">
        <v>849</v>
      </c>
      <c r="D6081" s="5" t="s">
        <v>3583</v>
      </c>
      <c r="E6081" s="5" t="s">
        <v>3584</v>
      </c>
      <c r="F6081" s="5" t="s">
        <v>853</v>
      </c>
      <c r="G6081" s="5" t="s">
        <v>3603</v>
      </c>
      <c r="H6081" s="51">
        <v>0</v>
      </c>
      <c r="I6081" s="22">
        <v>0</v>
      </c>
      <c r="J6081" s="22">
        <v>0</v>
      </c>
      <c r="K6081" s="22">
        <v>902.59</v>
      </c>
      <c r="L6081" s="47">
        <v>1000</v>
      </c>
      <c r="M6081" s="22">
        <v>0</v>
      </c>
      <c r="N6081" s="22">
        <v>0</v>
      </c>
    </row>
    <row r="6082" spans="1:14" hidden="1" x14ac:dyDescent="0.25">
      <c r="A6082" s="5" t="s">
        <v>8877</v>
      </c>
      <c r="B6082" s="5" t="s">
        <v>3582</v>
      </c>
      <c r="C6082" s="5" t="s">
        <v>849</v>
      </c>
      <c r="D6082" s="5" t="s">
        <v>3583</v>
      </c>
      <c r="E6082" s="5" t="s">
        <v>3584</v>
      </c>
      <c r="F6082" s="5" t="s">
        <v>853</v>
      </c>
      <c r="G6082" s="5" t="s">
        <v>3603</v>
      </c>
      <c r="H6082" s="51">
        <v>0</v>
      </c>
      <c r="I6082" s="22">
        <v>0</v>
      </c>
      <c r="J6082" s="22">
        <v>0</v>
      </c>
      <c r="K6082" s="22">
        <v>476.77</v>
      </c>
      <c r="L6082" s="47">
        <v>1000</v>
      </c>
      <c r="M6082" s="22">
        <v>0</v>
      </c>
      <c r="N6082" s="22">
        <v>0</v>
      </c>
    </row>
    <row r="6083" spans="1:14" hidden="1" x14ac:dyDescent="0.25">
      <c r="A6083" s="5" t="s">
        <v>8877</v>
      </c>
      <c r="B6083" s="5" t="s">
        <v>3586</v>
      </c>
      <c r="C6083" s="5" t="s">
        <v>849</v>
      </c>
      <c r="D6083" s="5" t="s">
        <v>3583</v>
      </c>
      <c r="E6083" s="5" t="s">
        <v>3584</v>
      </c>
      <c r="F6083" s="5" t="s">
        <v>853</v>
      </c>
      <c r="G6083" s="5" t="s">
        <v>3603</v>
      </c>
      <c r="H6083" s="51">
        <v>0</v>
      </c>
      <c r="I6083" s="22">
        <v>0</v>
      </c>
      <c r="J6083" s="22">
        <v>0</v>
      </c>
      <c r="K6083" s="22">
        <v>455.32</v>
      </c>
      <c r="L6083" s="47">
        <v>1000</v>
      </c>
      <c r="M6083" s="22">
        <v>0</v>
      </c>
      <c r="N6083" s="22">
        <v>0</v>
      </c>
    </row>
    <row r="6084" spans="1:14" hidden="1" x14ac:dyDescent="0.25">
      <c r="A6084" s="5" t="s">
        <v>8878</v>
      </c>
      <c r="B6084" s="5" t="s">
        <v>3592</v>
      </c>
      <c r="C6084" s="5" t="s">
        <v>849</v>
      </c>
      <c r="D6084" s="5" t="s">
        <v>3583</v>
      </c>
      <c r="E6084" s="5" t="s">
        <v>3584</v>
      </c>
      <c r="F6084" s="5" t="s">
        <v>853</v>
      </c>
      <c r="G6084" s="5" t="s">
        <v>3603</v>
      </c>
      <c r="H6084" s="51">
        <v>0</v>
      </c>
      <c r="I6084" s="22">
        <v>0</v>
      </c>
      <c r="J6084" s="22">
        <v>0</v>
      </c>
      <c r="K6084" s="22">
        <v>1265.74</v>
      </c>
      <c r="L6084" s="47">
        <v>1000</v>
      </c>
      <c r="M6084" s="22">
        <v>0</v>
      </c>
      <c r="N6084" s="22">
        <v>0</v>
      </c>
    </row>
    <row r="6085" spans="1:14" hidden="1" x14ac:dyDescent="0.25">
      <c r="A6085" s="5" t="s">
        <v>8879</v>
      </c>
      <c r="B6085" s="5" t="s">
        <v>3586</v>
      </c>
      <c r="C6085" s="5" t="s">
        <v>849</v>
      </c>
      <c r="D6085" s="5" t="s">
        <v>3583</v>
      </c>
      <c r="E6085" s="5" t="s">
        <v>3584</v>
      </c>
      <c r="F6085" s="5" t="s">
        <v>853</v>
      </c>
      <c r="G6085" s="5" t="s">
        <v>3603</v>
      </c>
      <c r="H6085" s="51">
        <v>0</v>
      </c>
      <c r="I6085" s="22">
        <v>0</v>
      </c>
      <c r="J6085" s="22">
        <v>0</v>
      </c>
      <c r="K6085" s="22">
        <v>844.33</v>
      </c>
      <c r="L6085" s="47">
        <v>1000</v>
      </c>
      <c r="M6085" s="22">
        <v>0</v>
      </c>
      <c r="N6085" s="22">
        <v>0</v>
      </c>
    </row>
    <row r="6086" spans="1:14" hidden="1" x14ac:dyDescent="0.25">
      <c r="A6086" s="5" t="s">
        <v>8880</v>
      </c>
      <c r="B6086" s="5" t="s">
        <v>3586</v>
      </c>
      <c r="C6086" s="5" t="s">
        <v>849</v>
      </c>
      <c r="D6086" s="5" t="s">
        <v>3583</v>
      </c>
      <c r="E6086" s="5" t="s">
        <v>3584</v>
      </c>
      <c r="F6086" s="5" t="s">
        <v>853</v>
      </c>
      <c r="G6086" s="5" t="s">
        <v>3603</v>
      </c>
      <c r="H6086" s="51">
        <v>0</v>
      </c>
      <c r="I6086" s="22">
        <v>0</v>
      </c>
      <c r="J6086" s="22">
        <v>0</v>
      </c>
      <c r="K6086" s="22">
        <v>878.06</v>
      </c>
      <c r="L6086" s="47">
        <v>1000</v>
      </c>
      <c r="M6086" s="22">
        <v>0</v>
      </c>
      <c r="N6086" s="22">
        <v>0</v>
      </c>
    </row>
    <row r="6087" spans="1:14" hidden="1" x14ac:dyDescent="0.25">
      <c r="A6087" s="5" t="s">
        <v>8881</v>
      </c>
      <c r="B6087" s="5" t="s">
        <v>3586</v>
      </c>
      <c r="C6087" s="5" t="s">
        <v>849</v>
      </c>
      <c r="D6087" s="5" t="s">
        <v>3583</v>
      </c>
      <c r="E6087" s="5" t="s">
        <v>3584</v>
      </c>
      <c r="F6087" s="5" t="s">
        <v>851</v>
      </c>
      <c r="G6087" s="5" t="s">
        <v>3588</v>
      </c>
      <c r="H6087" s="51">
        <v>71200</v>
      </c>
      <c r="I6087" s="22">
        <v>19463.18</v>
      </c>
      <c r="J6087" s="22">
        <v>273.36</v>
      </c>
      <c r="K6087" s="22">
        <v>249.74</v>
      </c>
      <c r="L6087" s="47">
        <v>1000</v>
      </c>
      <c r="M6087" s="22">
        <v>19463.18</v>
      </c>
      <c r="N6087" s="22">
        <v>0</v>
      </c>
    </row>
    <row r="6088" spans="1:14" hidden="1" x14ac:dyDescent="0.25">
      <c r="A6088" s="5" t="s">
        <v>8882</v>
      </c>
      <c r="B6088" s="5" t="s">
        <v>3586</v>
      </c>
      <c r="C6088" s="5" t="s">
        <v>849</v>
      </c>
      <c r="D6088" s="5" t="s">
        <v>3583</v>
      </c>
      <c r="E6088" s="5" t="s">
        <v>3584</v>
      </c>
      <c r="F6088" s="5" t="s">
        <v>853</v>
      </c>
      <c r="G6088" s="5" t="s">
        <v>3588</v>
      </c>
      <c r="H6088" s="51">
        <v>0</v>
      </c>
      <c r="I6088" s="22">
        <v>0</v>
      </c>
      <c r="J6088" s="22">
        <v>274.67</v>
      </c>
      <c r="K6088" s="22">
        <v>289.7</v>
      </c>
      <c r="L6088" s="47">
        <v>1000</v>
      </c>
      <c r="M6088" s="22">
        <v>0</v>
      </c>
      <c r="N6088" s="22">
        <v>0</v>
      </c>
    </row>
    <row r="6089" spans="1:14" x14ac:dyDescent="0.25">
      <c r="A6089" s="5" t="s">
        <v>8883</v>
      </c>
      <c r="B6089" s="5" t="s">
        <v>3590</v>
      </c>
      <c r="C6089" s="5" t="s">
        <v>849</v>
      </c>
      <c r="D6089" s="5" t="s">
        <v>3583</v>
      </c>
      <c r="E6089" s="5" t="s">
        <v>3584</v>
      </c>
      <c r="F6089" s="5" t="s">
        <v>851</v>
      </c>
      <c r="G6089" s="5" t="s">
        <v>3588</v>
      </c>
      <c r="H6089" s="51">
        <v>1600</v>
      </c>
      <c r="I6089" s="22">
        <v>329.09</v>
      </c>
      <c r="J6089" s="22">
        <v>205.68</v>
      </c>
      <c r="K6089" s="22">
        <v>210.62</v>
      </c>
      <c r="L6089" s="47">
        <v>1000</v>
      </c>
      <c r="M6089" s="22">
        <v>329.09</v>
      </c>
      <c r="N6089" s="22">
        <v>0</v>
      </c>
    </row>
    <row r="6090" spans="1:14" hidden="1" x14ac:dyDescent="0.25">
      <c r="A6090" s="5" t="s">
        <v>8884</v>
      </c>
      <c r="B6090" s="5" t="s">
        <v>3582</v>
      </c>
      <c r="C6090" s="5" t="s">
        <v>849</v>
      </c>
      <c r="D6090" s="5" t="s">
        <v>3583</v>
      </c>
      <c r="E6090" s="5" t="s">
        <v>3584</v>
      </c>
      <c r="F6090" s="5" t="s">
        <v>851</v>
      </c>
      <c r="G6090" s="5" t="s">
        <v>3588</v>
      </c>
      <c r="H6090" s="51">
        <v>72000</v>
      </c>
      <c r="I6090" s="22">
        <v>5598.18</v>
      </c>
      <c r="J6090" s="22">
        <v>77.75</v>
      </c>
      <c r="K6090" s="22">
        <v>78.55</v>
      </c>
      <c r="L6090" s="47">
        <v>1000</v>
      </c>
      <c r="M6090" s="22">
        <v>5598.18</v>
      </c>
      <c r="N6090" s="22">
        <v>0</v>
      </c>
    </row>
    <row r="6091" spans="1:14" hidden="1" x14ac:dyDescent="0.25">
      <c r="A6091" s="5" t="s">
        <v>8884</v>
      </c>
      <c r="B6091" s="5" t="s">
        <v>3586</v>
      </c>
      <c r="C6091" s="5" t="s">
        <v>849</v>
      </c>
      <c r="D6091" s="5" t="s">
        <v>3583</v>
      </c>
      <c r="E6091" s="5" t="s">
        <v>3584</v>
      </c>
      <c r="F6091" s="5" t="s">
        <v>851</v>
      </c>
      <c r="G6091" s="5" t="s">
        <v>3588</v>
      </c>
      <c r="H6091" s="51">
        <v>251400</v>
      </c>
      <c r="I6091" s="22">
        <v>21017.06</v>
      </c>
      <c r="J6091" s="22">
        <v>83.6</v>
      </c>
      <c r="K6091" s="22">
        <v>79.849999999999994</v>
      </c>
      <c r="L6091" s="47">
        <v>1000</v>
      </c>
      <c r="M6091" s="22">
        <v>21017.06</v>
      </c>
      <c r="N6091" s="22">
        <v>0</v>
      </c>
    </row>
    <row r="6092" spans="1:14" hidden="1" x14ac:dyDescent="0.25">
      <c r="A6092" s="5" t="s">
        <v>8885</v>
      </c>
      <c r="B6092" s="5" t="s">
        <v>3582</v>
      </c>
      <c r="C6092" s="5" t="s">
        <v>849</v>
      </c>
      <c r="D6092" s="5" t="s">
        <v>3583</v>
      </c>
      <c r="E6092" s="5" t="s">
        <v>3584</v>
      </c>
      <c r="F6092" s="5" t="s">
        <v>851</v>
      </c>
      <c r="G6092" s="5" t="s">
        <v>3588</v>
      </c>
      <c r="H6092" s="51">
        <v>17200</v>
      </c>
      <c r="I6092" s="22">
        <v>1565.53</v>
      </c>
      <c r="J6092" s="22">
        <v>91.02</v>
      </c>
      <c r="K6092" s="22">
        <v>92.35</v>
      </c>
      <c r="L6092" s="47">
        <v>1000</v>
      </c>
      <c r="M6092" s="22">
        <v>1565.53</v>
      </c>
      <c r="N6092" s="22">
        <v>0</v>
      </c>
    </row>
    <row r="6093" spans="1:14" hidden="1" x14ac:dyDescent="0.25">
      <c r="A6093" s="5" t="s">
        <v>8885</v>
      </c>
      <c r="B6093" s="5" t="s">
        <v>3586</v>
      </c>
      <c r="C6093" s="5" t="s">
        <v>849</v>
      </c>
      <c r="D6093" s="5" t="s">
        <v>3583</v>
      </c>
      <c r="E6093" s="5" t="s">
        <v>3584</v>
      </c>
      <c r="F6093" s="5" t="s">
        <v>851</v>
      </c>
      <c r="G6093" s="5" t="s">
        <v>3588</v>
      </c>
      <c r="H6093" s="51">
        <v>233920</v>
      </c>
      <c r="I6093" s="22">
        <v>22503.35</v>
      </c>
      <c r="J6093" s="22">
        <v>96.2</v>
      </c>
      <c r="K6093" s="22">
        <v>91.98</v>
      </c>
      <c r="L6093" s="47">
        <v>1000</v>
      </c>
      <c r="M6093" s="22">
        <v>22503.35</v>
      </c>
      <c r="N6093" s="22">
        <v>0</v>
      </c>
    </row>
    <row r="6094" spans="1:14" hidden="1" x14ac:dyDescent="0.25">
      <c r="A6094" s="5" t="s">
        <v>8886</v>
      </c>
      <c r="B6094" s="5" t="s">
        <v>3582</v>
      </c>
      <c r="C6094" s="5" t="s">
        <v>849</v>
      </c>
      <c r="D6094" s="5" t="s">
        <v>3583</v>
      </c>
      <c r="E6094" s="5" t="s">
        <v>3584</v>
      </c>
      <c r="F6094" s="5" t="s">
        <v>851</v>
      </c>
      <c r="G6094" s="5" t="s">
        <v>3588</v>
      </c>
      <c r="H6094" s="51">
        <v>6665</v>
      </c>
      <c r="I6094" s="22">
        <v>612.75</v>
      </c>
      <c r="J6094" s="22">
        <v>91.94</v>
      </c>
      <c r="K6094" s="22">
        <v>91.5</v>
      </c>
      <c r="L6094" s="47">
        <v>1000</v>
      </c>
      <c r="M6094" s="22">
        <v>612.75</v>
      </c>
      <c r="N6094" s="22">
        <v>0</v>
      </c>
    </row>
    <row r="6095" spans="1:14" hidden="1" x14ac:dyDescent="0.25">
      <c r="A6095" s="5" t="s">
        <v>8886</v>
      </c>
      <c r="B6095" s="5" t="s">
        <v>3586</v>
      </c>
      <c r="C6095" s="5" t="s">
        <v>849</v>
      </c>
      <c r="D6095" s="5" t="s">
        <v>3583</v>
      </c>
      <c r="E6095" s="5" t="s">
        <v>3584</v>
      </c>
      <c r="F6095" s="5" t="s">
        <v>853</v>
      </c>
      <c r="G6095" s="5" t="s">
        <v>3588</v>
      </c>
      <c r="H6095" s="51">
        <v>0</v>
      </c>
      <c r="I6095" s="22">
        <v>0</v>
      </c>
      <c r="J6095" s="22">
        <v>92.85</v>
      </c>
      <c r="K6095" s="22">
        <v>92.25</v>
      </c>
      <c r="L6095" s="47">
        <v>1000</v>
      </c>
      <c r="M6095" s="22">
        <v>0</v>
      </c>
      <c r="N6095" s="22">
        <v>0</v>
      </c>
    </row>
    <row r="6096" spans="1:14" hidden="1" x14ac:dyDescent="0.25">
      <c r="A6096" s="5" t="s">
        <v>8887</v>
      </c>
      <c r="B6096" s="5" t="s">
        <v>3582</v>
      </c>
      <c r="C6096" s="5" t="s">
        <v>849</v>
      </c>
      <c r="D6096" s="5" t="s">
        <v>3583</v>
      </c>
      <c r="E6096" s="5" t="s">
        <v>3584</v>
      </c>
      <c r="F6096" s="5" t="s">
        <v>851</v>
      </c>
      <c r="G6096" s="5" t="s">
        <v>3588</v>
      </c>
      <c r="H6096" s="51">
        <v>112000</v>
      </c>
      <c r="I6096" s="22">
        <v>8683.32</v>
      </c>
      <c r="J6096" s="22">
        <v>77.53</v>
      </c>
      <c r="K6096" s="22">
        <v>78.53</v>
      </c>
      <c r="L6096" s="47">
        <v>1000</v>
      </c>
      <c r="M6096" s="22">
        <v>8683.32</v>
      </c>
      <c r="N6096" s="22">
        <v>0</v>
      </c>
    </row>
    <row r="6097" spans="1:14" hidden="1" x14ac:dyDescent="0.25">
      <c r="A6097" s="5" t="s">
        <v>8887</v>
      </c>
      <c r="B6097" s="5" t="s">
        <v>3586</v>
      </c>
      <c r="C6097" s="5" t="s">
        <v>849</v>
      </c>
      <c r="D6097" s="5" t="s">
        <v>3583</v>
      </c>
      <c r="E6097" s="5" t="s">
        <v>3584</v>
      </c>
      <c r="F6097" s="5" t="s">
        <v>853</v>
      </c>
      <c r="G6097" s="5" t="s">
        <v>3588</v>
      </c>
      <c r="H6097" s="51">
        <v>0</v>
      </c>
      <c r="I6097" s="22">
        <v>0</v>
      </c>
      <c r="J6097" s="22">
        <v>78.77</v>
      </c>
      <c r="K6097" s="22">
        <v>79.38</v>
      </c>
      <c r="L6097" s="47">
        <v>1000</v>
      </c>
      <c r="M6097" s="22">
        <v>0</v>
      </c>
      <c r="N6097" s="22">
        <v>0</v>
      </c>
    </row>
    <row r="6098" spans="1:14" hidden="1" x14ac:dyDescent="0.25">
      <c r="A6098" s="5" t="s">
        <v>8888</v>
      </c>
      <c r="B6098" s="5" t="s">
        <v>3582</v>
      </c>
      <c r="C6098" s="5" t="s">
        <v>849</v>
      </c>
      <c r="D6098" s="5" t="s">
        <v>3583</v>
      </c>
      <c r="E6098" s="5" t="s">
        <v>3584</v>
      </c>
      <c r="F6098" s="5" t="s">
        <v>853</v>
      </c>
      <c r="G6098" s="5" t="s">
        <v>3603</v>
      </c>
      <c r="H6098" s="51">
        <v>0</v>
      </c>
      <c r="I6098" s="22">
        <v>0</v>
      </c>
      <c r="J6098" s="22">
        <v>0</v>
      </c>
      <c r="K6098" s="22">
        <v>1039.29</v>
      </c>
      <c r="L6098" s="47">
        <v>1000</v>
      </c>
      <c r="M6098" s="22">
        <v>0</v>
      </c>
      <c r="N6098" s="22">
        <v>0</v>
      </c>
    </row>
    <row r="6099" spans="1:14" hidden="1" x14ac:dyDescent="0.25">
      <c r="A6099" s="5" t="s">
        <v>8888</v>
      </c>
      <c r="B6099" s="5" t="s">
        <v>3586</v>
      </c>
      <c r="C6099" s="5" t="s">
        <v>849</v>
      </c>
      <c r="D6099" s="5" t="s">
        <v>3583</v>
      </c>
      <c r="E6099" s="5" t="s">
        <v>3584</v>
      </c>
      <c r="F6099" s="5" t="s">
        <v>853</v>
      </c>
      <c r="G6099" s="5" t="s">
        <v>3603</v>
      </c>
      <c r="H6099" s="51">
        <v>0</v>
      </c>
      <c r="I6099" s="22">
        <v>0</v>
      </c>
      <c r="J6099" s="22">
        <v>0</v>
      </c>
      <c r="K6099" s="22">
        <v>1017.67</v>
      </c>
      <c r="L6099" s="47">
        <v>1000</v>
      </c>
      <c r="M6099" s="22">
        <v>0</v>
      </c>
      <c r="N6099" s="22">
        <v>0</v>
      </c>
    </row>
    <row r="6100" spans="1:14" hidden="1" x14ac:dyDescent="0.25">
      <c r="A6100" s="5" t="s">
        <v>8889</v>
      </c>
      <c r="B6100" s="5" t="s">
        <v>3582</v>
      </c>
      <c r="C6100" s="5" t="s">
        <v>849</v>
      </c>
      <c r="D6100" s="5" t="s">
        <v>3583</v>
      </c>
      <c r="E6100" s="5" t="s">
        <v>3584</v>
      </c>
      <c r="F6100" s="5" t="s">
        <v>853</v>
      </c>
      <c r="G6100" s="5" t="s">
        <v>3603</v>
      </c>
      <c r="H6100" s="51">
        <v>0</v>
      </c>
      <c r="I6100" s="22">
        <v>0</v>
      </c>
      <c r="J6100" s="22">
        <v>0</v>
      </c>
      <c r="K6100" s="22">
        <v>1162.02</v>
      </c>
      <c r="L6100" s="47">
        <v>1000</v>
      </c>
      <c r="M6100" s="22">
        <v>0</v>
      </c>
      <c r="N6100" s="22">
        <v>0</v>
      </c>
    </row>
    <row r="6101" spans="1:14" hidden="1" x14ac:dyDescent="0.25">
      <c r="A6101" s="5" t="s">
        <v>8889</v>
      </c>
      <c r="B6101" s="5" t="s">
        <v>3586</v>
      </c>
      <c r="C6101" s="5" t="s">
        <v>849</v>
      </c>
      <c r="D6101" s="5" t="s">
        <v>3583</v>
      </c>
      <c r="E6101" s="5" t="s">
        <v>3584</v>
      </c>
      <c r="F6101" s="5" t="s">
        <v>853</v>
      </c>
      <c r="G6101" s="5" t="s">
        <v>3603</v>
      </c>
      <c r="H6101" s="51">
        <v>0</v>
      </c>
      <c r="I6101" s="22">
        <v>0</v>
      </c>
      <c r="J6101" s="22">
        <v>0</v>
      </c>
      <c r="K6101" s="22">
        <v>1115.8699999999999</v>
      </c>
      <c r="L6101" s="47">
        <v>1000</v>
      </c>
      <c r="M6101" s="22">
        <v>0</v>
      </c>
      <c r="N6101" s="22">
        <v>0</v>
      </c>
    </row>
    <row r="6102" spans="1:14" hidden="1" x14ac:dyDescent="0.25">
      <c r="A6102" s="5" t="s">
        <v>8890</v>
      </c>
      <c r="B6102" s="5" t="s">
        <v>3586</v>
      </c>
      <c r="C6102" s="5" t="s">
        <v>849</v>
      </c>
      <c r="D6102" s="5" t="s">
        <v>3583</v>
      </c>
      <c r="E6102" s="5" t="s">
        <v>3584</v>
      </c>
      <c r="F6102" s="5" t="s">
        <v>853</v>
      </c>
      <c r="G6102" s="5" t="s">
        <v>3588</v>
      </c>
      <c r="H6102" s="51">
        <v>0</v>
      </c>
      <c r="I6102" s="22">
        <v>0</v>
      </c>
      <c r="J6102" s="22">
        <v>0</v>
      </c>
      <c r="K6102" s="22">
        <v>60.03</v>
      </c>
      <c r="L6102" s="47">
        <v>1000</v>
      </c>
      <c r="M6102" s="22">
        <v>0</v>
      </c>
      <c r="N6102" s="22">
        <v>0</v>
      </c>
    </row>
    <row r="6103" spans="1:14" hidden="1" x14ac:dyDescent="0.25">
      <c r="A6103" s="5" t="s">
        <v>8891</v>
      </c>
      <c r="B6103" s="5" t="s">
        <v>3586</v>
      </c>
      <c r="C6103" s="5" t="s">
        <v>849</v>
      </c>
      <c r="D6103" s="5" t="s">
        <v>3583</v>
      </c>
      <c r="E6103" s="5" t="s">
        <v>3584</v>
      </c>
      <c r="F6103" s="5" t="s">
        <v>853</v>
      </c>
      <c r="G6103" s="5" t="s">
        <v>3588</v>
      </c>
      <c r="H6103" s="51">
        <v>0</v>
      </c>
      <c r="I6103" s="22">
        <v>0</v>
      </c>
      <c r="J6103" s="22">
        <v>0</v>
      </c>
      <c r="K6103" s="22">
        <v>61.34</v>
      </c>
      <c r="L6103" s="47">
        <v>1000</v>
      </c>
      <c r="M6103" s="22">
        <v>0</v>
      </c>
      <c r="N6103" s="22">
        <v>0</v>
      </c>
    </row>
    <row r="6104" spans="1:14" hidden="1" x14ac:dyDescent="0.25">
      <c r="A6104" s="5" t="s">
        <v>8892</v>
      </c>
      <c r="B6104" s="5" t="s">
        <v>3586</v>
      </c>
      <c r="C6104" s="5" t="s">
        <v>849</v>
      </c>
      <c r="D6104" s="5" t="s">
        <v>3583</v>
      </c>
      <c r="E6104" s="5" t="s">
        <v>3584</v>
      </c>
      <c r="F6104" s="5" t="s">
        <v>853</v>
      </c>
      <c r="G6104" s="5" t="s">
        <v>3588</v>
      </c>
      <c r="H6104" s="51">
        <v>0</v>
      </c>
      <c r="I6104" s="22">
        <v>0</v>
      </c>
      <c r="J6104" s="22">
        <v>0</v>
      </c>
      <c r="K6104" s="22">
        <v>306.11</v>
      </c>
      <c r="L6104" s="47">
        <v>1000</v>
      </c>
      <c r="M6104" s="22">
        <v>0</v>
      </c>
      <c r="N6104" s="22">
        <v>0</v>
      </c>
    </row>
    <row r="6105" spans="1:14" hidden="1" x14ac:dyDescent="0.25">
      <c r="A6105" s="5" t="s">
        <v>8893</v>
      </c>
      <c r="B6105" s="5" t="s">
        <v>3586</v>
      </c>
      <c r="C6105" s="5" t="s">
        <v>849</v>
      </c>
      <c r="D6105" s="5" t="s">
        <v>3583</v>
      </c>
      <c r="E6105" s="5" t="s">
        <v>3584</v>
      </c>
      <c r="F6105" s="5" t="s">
        <v>853</v>
      </c>
      <c r="G6105" s="5" t="s">
        <v>3588</v>
      </c>
      <c r="H6105" s="51">
        <v>0</v>
      </c>
      <c r="I6105" s="22">
        <v>0</v>
      </c>
      <c r="J6105" s="22">
        <v>0</v>
      </c>
      <c r="K6105" s="22">
        <v>306.11</v>
      </c>
      <c r="L6105" s="47">
        <v>1000</v>
      </c>
      <c r="M6105" s="22">
        <v>0</v>
      </c>
      <c r="N6105" s="22">
        <v>0</v>
      </c>
    </row>
    <row r="6106" spans="1:14" hidden="1" x14ac:dyDescent="0.25">
      <c r="A6106" s="5" t="s">
        <v>8894</v>
      </c>
      <c r="B6106" s="5" t="s">
        <v>3586</v>
      </c>
      <c r="C6106" s="5" t="s">
        <v>849</v>
      </c>
      <c r="D6106" s="5" t="s">
        <v>3583</v>
      </c>
      <c r="E6106" s="5" t="s">
        <v>3584</v>
      </c>
      <c r="F6106" s="5" t="s">
        <v>853</v>
      </c>
      <c r="G6106" s="5" t="s">
        <v>3588</v>
      </c>
      <c r="H6106" s="51">
        <v>0</v>
      </c>
      <c r="I6106" s="22">
        <v>0</v>
      </c>
      <c r="J6106" s="22">
        <v>0</v>
      </c>
      <c r="K6106" s="22">
        <v>61.34</v>
      </c>
      <c r="L6106" s="47">
        <v>1000</v>
      </c>
      <c r="M6106" s="22">
        <v>0</v>
      </c>
      <c r="N6106" s="22">
        <v>0</v>
      </c>
    </row>
    <row r="6107" spans="1:14" hidden="1" x14ac:dyDescent="0.25">
      <c r="A6107" s="5" t="s">
        <v>8895</v>
      </c>
      <c r="B6107" s="5" t="s">
        <v>3586</v>
      </c>
      <c r="C6107" s="5" t="s">
        <v>849</v>
      </c>
      <c r="D6107" s="5" t="s">
        <v>3583</v>
      </c>
      <c r="E6107" s="5" t="s">
        <v>3584</v>
      </c>
      <c r="F6107" s="5" t="s">
        <v>853</v>
      </c>
      <c r="G6107" s="5" t="s">
        <v>3588</v>
      </c>
      <c r="H6107" s="51">
        <v>0</v>
      </c>
      <c r="I6107" s="22">
        <v>0</v>
      </c>
      <c r="J6107" s="22">
        <v>0</v>
      </c>
      <c r="K6107" s="22">
        <v>60.03</v>
      </c>
      <c r="L6107" s="47">
        <v>1000</v>
      </c>
      <c r="M6107" s="22">
        <v>0</v>
      </c>
      <c r="N6107" s="22">
        <v>0</v>
      </c>
    </row>
    <row r="6108" spans="1:14" hidden="1" x14ac:dyDescent="0.25">
      <c r="A6108" s="5" t="s">
        <v>8896</v>
      </c>
      <c r="B6108" s="5" t="s">
        <v>3586</v>
      </c>
      <c r="C6108" s="5" t="s">
        <v>849</v>
      </c>
      <c r="D6108" s="5" t="s">
        <v>3583</v>
      </c>
      <c r="E6108" s="5" t="s">
        <v>3584</v>
      </c>
      <c r="F6108" s="5" t="s">
        <v>853</v>
      </c>
      <c r="G6108" s="5" t="s">
        <v>3588</v>
      </c>
      <c r="H6108" s="51">
        <v>0</v>
      </c>
      <c r="I6108" s="22">
        <v>0</v>
      </c>
      <c r="J6108" s="22">
        <v>0</v>
      </c>
      <c r="K6108" s="22">
        <v>61.34</v>
      </c>
      <c r="L6108" s="47">
        <v>1000</v>
      </c>
      <c r="M6108" s="22">
        <v>0</v>
      </c>
      <c r="N6108" s="22">
        <v>0</v>
      </c>
    </row>
    <row r="6109" spans="1:14" hidden="1" x14ac:dyDescent="0.25">
      <c r="A6109" s="5" t="s">
        <v>8897</v>
      </c>
      <c r="B6109" s="5" t="s">
        <v>3586</v>
      </c>
      <c r="C6109" s="5" t="s">
        <v>849</v>
      </c>
      <c r="D6109" s="5" t="s">
        <v>3583</v>
      </c>
      <c r="E6109" s="5" t="s">
        <v>3584</v>
      </c>
      <c r="F6109" s="5" t="s">
        <v>853</v>
      </c>
      <c r="G6109" s="5" t="s">
        <v>3588</v>
      </c>
      <c r="H6109" s="51">
        <v>0</v>
      </c>
      <c r="I6109" s="22">
        <v>0</v>
      </c>
      <c r="J6109" s="22">
        <v>0</v>
      </c>
      <c r="K6109" s="22">
        <v>306.11</v>
      </c>
      <c r="L6109" s="47">
        <v>1000</v>
      </c>
      <c r="M6109" s="22">
        <v>0</v>
      </c>
      <c r="N6109" s="22">
        <v>0</v>
      </c>
    </row>
    <row r="6110" spans="1:14" hidden="1" x14ac:dyDescent="0.25">
      <c r="A6110" s="5" t="s">
        <v>8898</v>
      </c>
      <c r="B6110" s="5" t="s">
        <v>3586</v>
      </c>
      <c r="C6110" s="5" t="s">
        <v>849</v>
      </c>
      <c r="D6110" s="5" t="s">
        <v>3583</v>
      </c>
      <c r="E6110" s="5" t="s">
        <v>3584</v>
      </c>
      <c r="F6110" s="5" t="s">
        <v>853</v>
      </c>
      <c r="G6110" s="5" t="s">
        <v>3603</v>
      </c>
      <c r="H6110" s="51">
        <v>0</v>
      </c>
      <c r="I6110" s="22">
        <v>0</v>
      </c>
      <c r="J6110" s="22">
        <v>0</v>
      </c>
      <c r="K6110" s="22">
        <v>630.67999999999995</v>
      </c>
      <c r="L6110" s="47">
        <v>1000</v>
      </c>
      <c r="M6110" s="22">
        <v>0</v>
      </c>
      <c r="N6110" s="22">
        <v>0</v>
      </c>
    </row>
    <row r="6111" spans="1:14" hidden="1" x14ac:dyDescent="0.25">
      <c r="A6111" s="5" t="s">
        <v>8899</v>
      </c>
      <c r="B6111" s="5" t="s">
        <v>3586</v>
      </c>
      <c r="C6111" s="5" t="s">
        <v>849</v>
      </c>
      <c r="D6111" s="5" t="s">
        <v>3583</v>
      </c>
      <c r="E6111" s="5" t="s">
        <v>3584</v>
      </c>
      <c r="F6111" s="5" t="s">
        <v>853</v>
      </c>
      <c r="G6111" s="5" t="s">
        <v>3603</v>
      </c>
      <c r="H6111" s="51">
        <v>0</v>
      </c>
      <c r="I6111" s="22">
        <v>0</v>
      </c>
      <c r="J6111" s="22">
        <v>0</v>
      </c>
      <c r="K6111" s="22">
        <v>671.73</v>
      </c>
      <c r="L6111" s="47">
        <v>1000</v>
      </c>
      <c r="M6111" s="22">
        <v>0</v>
      </c>
      <c r="N6111" s="22">
        <v>0</v>
      </c>
    </row>
    <row r="6112" spans="1:14" hidden="1" x14ac:dyDescent="0.25">
      <c r="A6112" s="5" t="s">
        <v>8900</v>
      </c>
      <c r="B6112" s="5" t="s">
        <v>3586</v>
      </c>
      <c r="C6112" s="5" t="s">
        <v>849</v>
      </c>
      <c r="D6112" s="5" t="s">
        <v>3583</v>
      </c>
      <c r="E6112" s="5" t="s">
        <v>3584</v>
      </c>
      <c r="F6112" s="5" t="s">
        <v>853</v>
      </c>
      <c r="G6112" s="5" t="s">
        <v>3603</v>
      </c>
      <c r="H6112" s="51">
        <v>0</v>
      </c>
      <c r="I6112" s="22">
        <v>0</v>
      </c>
      <c r="J6112" s="22">
        <v>0</v>
      </c>
      <c r="K6112" s="22">
        <v>610.84</v>
      </c>
      <c r="L6112" s="47">
        <v>1000</v>
      </c>
      <c r="M6112" s="22">
        <v>0</v>
      </c>
      <c r="N6112" s="22">
        <v>0</v>
      </c>
    </row>
    <row r="6113" spans="1:14" hidden="1" x14ac:dyDescent="0.25">
      <c r="A6113" s="5" t="s">
        <v>8901</v>
      </c>
      <c r="B6113" s="5" t="s">
        <v>3586</v>
      </c>
      <c r="C6113" s="5" t="s">
        <v>849</v>
      </c>
      <c r="D6113" s="5" t="s">
        <v>3583</v>
      </c>
      <c r="E6113" s="5" t="s">
        <v>3584</v>
      </c>
      <c r="F6113" s="5" t="s">
        <v>853</v>
      </c>
      <c r="G6113" s="5" t="s">
        <v>3603</v>
      </c>
      <c r="H6113" s="51">
        <v>0</v>
      </c>
      <c r="I6113" s="22">
        <v>0</v>
      </c>
      <c r="J6113" s="22">
        <v>0</v>
      </c>
      <c r="K6113" s="22">
        <v>774</v>
      </c>
      <c r="L6113" s="47">
        <v>1000</v>
      </c>
      <c r="M6113" s="22">
        <v>0</v>
      </c>
      <c r="N6113" s="22">
        <v>0</v>
      </c>
    </row>
    <row r="6114" spans="1:14" hidden="1" x14ac:dyDescent="0.25">
      <c r="A6114" s="5" t="s">
        <v>8902</v>
      </c>
      <c r="B6114" s="5" t="s">
        <v>3592</v>
      </c>
      <c r="C6114" s="5" t="s">
        <v>849</v>
      </c>
      <c r="D6114" s="5" t="s">
        <v>3583</v>
      </c>
      <c r="E6114" s="5" t="s">
        <v>3584</v>
      </c>
      <c r="F6114" s="5" t="s">
        <v>853</v>
      </c>
      <c r="G6114" s="5" t="s">
        <v>3588</v>
      </c>
      <c r="H6114" s="51">
        <v>0</v>
      </c>
      <c r="I6114" s="22">
        <v>0</v>
      </c>
      <c r="J6114" s="22">
        <v>63.74</v>
      </c>
      <c r="K6114" s="22">
        <v>66.83</v>
      </c>
      <c r="L6114" s="47">
        <v>1000</v>
      </c>
      <c r="M6114" s="22">
        <v>0</v>
      </c>
      <c r="N6114" s="22">
        <v>0</v>
      </c>
    </row>
    <row r="6115" spans="1:14" hidden="1" x14ac:dyDescent="0.25">
      <c r="A6115" s="5" t="s">
        <v>8903</v>
      </c>
      <c r="B6115" s="5" t="s">
        <v>3586</v>
      </c>
      <c r="C6115" s="5" t="s">
        <v>849</v>
      </c>
      <c r="D6115" s="5" t="s">
        <v>3583</v>
      </c>
      <c r="E6115" s="5" t="s">
        <v>3584</v>
      </c>
      <c r="F6115" s="5" t="s">
        <v>851</v>
      </c>
      <c r="G6115" s="5" t="s">
        <v>3588</v>
      </c>
      <c r="H6115" s="51">
        <v>0</v>
      </c>
      <c r="I6115" s="22">
        <v>0</v>
      </c>
      <c r="J6115" s="22">
        <v>334.22</v>
      </c>
      <c r="K6115" s="22">
        <v>337.09</v>
      </c>
      <c r="L6115" s="47">
        <v>1000</v>
      </c>
      <c r="M6115" s="22">
        <v>0</v>
      </c>
      <c r="N6115" s="22">
        <v>0</v>
      </c>
    </row>
    <row r="6116" spans="1:14" hidden="1" x14ac:dyDescent="0.25">
      <c r="A6116" s="5" t="s">
        <v>8904</v>
      </c>
      <c r="B6116" s="5" t="s">
        <v>3586</v>
      </c>
      <c r="C6116" s="5" t="s">
        <v>849</v>
      </c>
      <c r="D6116" s="5" t="s">
        <v>3583</v>
      </c>
      <c r="E6116" s="5" t="s">
        <v>3584</v>
      </c>
      <c r="F6116" s="5" t="s">
        <v>851</v>
      </c>
      <c r="G6116" s="5" t="s">
        <v>3588</v>
      </c>
      <c r="H6116" s="51">
        <v>7200</v>
      </c>
      <c r="I6116" s="22">
        <v>2449.34</v>
      </c>
      <c r="J6116" s="22">
        <v>340.19</v>
      </c>
      <c r="K6116" s="22">
        <v>343.12</v>
      </c>
      <c r="L6116" s="47">
        <v>1000</v>
      </c>
      <c r="M6116" s="22">
        <v>2449.34</v>
      </c>
      <c r="N6116" s="22">
        <v>0</v>
      </c>
    </row>
    <row r="6117" spans="1:14" hidden="1" x14ac:dyDescent="0.25">
      <c r="A6117" s="5" t="s">
        <v>8905</v>
      </c>
      <c r="B6117" s="5" t="s">
        <v>3586</v>
      </c>
      <c r="C6117" s="5" t="s">
        <v>849</v>
      </c>
      <c r="D6117" s="5" t="s">
        <v>3583</v>
      </c>
      <c r="E6117" s="5" t="s">
        <v>3584</v>
      </c>
      <c r="F6117" s="5" t="s">
        <v>851</v>
      </c>
      <c r="G6117" s="5" t="s">
        <v>3588</v>
      </c>
      <c r="H6117" s="51">
        <v>229250</v>
      </c>
      <c r="I6117" s="22">
        <v>25114.560000000001</v>
      </c>
      <c r="J6117" s="22">
        <v>109.55</v>
      </c>
      <c r="K6117" s="22">
        <v>101.8</v>
      </c>
      <c r="L6117" s="47">
        <v>1000</v>
      </c>
      <c r="M6117" s="22">
        <v>25114.560000000001</v>
      </c>
      <c r="N6117" s="22">
        <v>0</v>
      </c>
    </row>
    <row r="6118" spans="1:14" hidden="1" x14ac:dyDescent="0.25">
      <c r="A6118" s="5" t="s">
        <v>8906</v>
      </c>
      <c r="B6118" s="5" t="s">
        <v>3586</v>
      </c>
      <c r="C6118" s="5" t="s">
        <v>849</v>
      </c>
      <c r="D6118" s="5" t="s">
        <v>3583</v>
      </c>
      <c r="E6118" s="5" t="s">
        <v>3584</v>
      </c>
      <c r="F6118" s="5" t="s">
        <v>853</v>
      </c>
      <c r="G6118" s="5" t="s">
        <v>3588</v>
      </c>
      <c r="H6118" s="51">
        <v>0</v>
      </c>
      <c r="I6118" s="22">
        <v>0</v>
      </c>
      <c r="J6118" s="22">
        <v>344.8</v>
      </c>
      <c r="K6118" s="22">
        <v>339.13</v>
      </c>
      <c r="L6118" s="47">
        <v>1000</v>
      </c>
      <c r="M6118" s="22">
        <v>0</v>
      </c>
      <c r="N6118" s="22">
        <v>0</v>
      </c>
    </row>
    <row r="6119" spans="1:14" hidden="1" x14ac:dyDescent="0.25">
      <c r="A6119" s="5" t="s">
        <v>8907</v>
      </c>
      <c r="B6119" s="5" t="s">
        <v>3586</v>
      </c>
      <c r="C6119" s="5" t="s">
        <v>849</v>
      </c>
      <c r="D6119" s="5" t="s">
        <v>3583</v>
      </c>
      <c r="E6119" s="5" t="s">
        <v>3584</v>
      </c>
      <c r="F6119" s="5" t="s">
        <v>851</v>
      </c>
      <c r="G6119" s="5" t="s">
        <v>3588</v>
      </c>
      <c r="H6119" s="51">
        <v>164850</v>
      </c>
      <c r="I6119" s="22">
        <v>17515.79</v>
      </c>
      <c r="J6119" s="22">
        <v>106.25</v>
      </c>
      <c r="K6119" s="22">
        <v>102.57</v>
      </c>
      <c r="L6119" s="47">
        <v>1000</v>
      </c>
      <c r="M6119" s="22">
        <v>17515.79</v>
      </c>
      <c r="N6119" s="22">
        <v>0</v>
      </c>
    </row>
    <row r="6120" spans="1:14" hidden="1" x14ac:dyDescent="0.25">
      <c r="A6120" s="5" t="s">
        <v>8908</v>
      </c>
      <c r="B6120" s="5" t="s">
        <v>3586</v>
      </c>
      <c r="C6120" s="5" t="s">
        <v>849</v>
      </c>
      <c r="D6120" s="5" t="s">
        <v>3583</v>
      </c>
      <c r="E6120" s="5" t="s">
        <v>3584</v>
      </c>
      <c r="F6120" s="5" t="s">
        <v>853</v>
      </c>
      <c r="G6120" s="5" t="s">
        <v>3588</v>
      </c>
      <c r="H6120" s="51">
        <v>0</v>
      </c>
      <c r="I6120" s="22">
        <v>0</v>
      </c>
      <c r="J6120" s="22">
        <v>70.959999999999994</v>
      </c>
      <c r="K6120" s="22">
        <v>91</v>
      </c>
      <c r="L6120" s="47">
        <v>1000</v>
      </c>
      <c r="M6120" s="22">
        <v>0</v>
      </c>
      <c r="N6120" s="22">
        <v>0</v>
      </c>
    </row>
    <row r="6121" spans="1:14" hidden="1" x14ac:dyDescent="0.25">
      <c r="A6121" s="5" t="s">
        <v>8909</v>
      </c>
      <c r="B6121" s="5" t="s">
        <v>3586</v>
      </c>
      <c r="C6121" s="5" t="s">
        <v>849</v>
      </c>
      <c r="D6121" s="5" t="s">
        <v>3583</v>
      </c>
      <c r="E6121" s="5" t="s">
        <v>3584</v>
      </c>
      <c r="F6121" s="5" t="s">
        <v>853</v>
      </c>
      <c r="G6121" s="5" t="s">
        <v>3603</v>
      </c>
      <c r="H6121" s="51">
        <v>0</v>
      </c>
      <c r="I6121" s="22">
        <v>0</v>
      </c>
      <c r="J6121" s="22">
        <v>0</v>
      </c>
      <c r="K6121" s="22">
        <v>988.96</v>
      </c>
      <c r="L6121" s="47">
        <v>1000</v>
      </c>
      <c r="M6121" s="22">
        <v>0</v>
      </c>
      <c r="N6121" s="22">
        <v>0</v>
      </c>
    </row>
    <row r="6122" spans="1:14" hidden="1" x14ac:dyDescent="0.25">
      <c r="A6122" s="5" t="s">
        <v>8910</v>
      </c>
      <c r="B6122" s="5" t="s">
        <v>3586</v>
      </c>
      <c r="C6122" s="5" t="s">
        <v>849</v>
      </c>
      <c r="D6122" s="5" t="s">
        <v>3583</v>
      </c>
      <c r="E6122" s="5" t="s">
        <v>3584</v>
      </c>
      <c r="F6122" s="5" t="s">
        <v>853</v>
      </c>
      <c r="G6122" s="5" t="s">
        <v>3603</v>
      </c>
      <c r="H6122" s="51">
        <v>0</v>
      </c>
      <c r="I6122" s="22">
        <v>0</v>
      </c>
      <c r="J6122" s="22">
        <v>0</v>
      </c>
      <c r="K6122" s="22">
        <v>914.3</v>
      </c>
      <c r="L6122" s="47">
        <v>1000</v>
      </c>
      <c r="M6122" s="22">
        <v>0</v>
      </c>
      <c r="N6122" s="22">
        <v>0</v>
      </c>
    </row>
    <row r="6123" spans="1:14" hidden="1" x14ac:dyDescent="0.25">
      <c r="A6123" s="5" t="s">
        <v>8911</v>
      </c>
      <c r="B6123" s="5" t="s">
        <v>3586</v>
      </c>
      <c r="C6123" s="5" t="s">
        <v>849</v>
      </c>
      <c r="D6123" s="5" t="s">
        <v>3583</v>
      </c>
      <c r="E6123" s="5" t="s">
        <v>3584</v>
      </c>
      <c r="F6123" s="5" t="s">
        <v>853</v>
      </c>
      <c r="G6123" s="5" t="s">
        <v>3603</v>
      </c>
      <c r="H6123" s="51">
        <v>0</v>
      </c>
      <c r="I6123" s="22">
        <v>0</v>
      </c>
      <c r="J6123" s="22">
        <v>0</v>
      </c>
      <c r="K6123" s="22">
        <v>525.89</v>
      </c>
      <c r="L6123" s="47">
        <v>1000</v>
      </c>
      <c r="M6123" s="22">
        <v>0</v>
      </c>
      <c r="N6123" s="22">
        <v>0</v>
      </c>
    </row>
    <row r="6124" spans="1:14" hidden="1" x14ac:dyDescent="0.25">
      <c r="A6124" s="5" t="s">
        <v>8912</v>
      </c>
      <c r="B6124" s="5" t="s">
        <v>3586</v>
      </c>
      <c r="C6124" s="5" t="s">
        <v>849</v>
      </c>
      <c r="D6124" s="5" t="s">
        <v>3583</v>
      </c>
      <c r="E6124" s="5" t="s">
        <v>3584</v>
      </c>
      <c r="F6124" s="5" t="s">
        <v>853</v>
      </c>
      <c r="G6124" s="5" t="s">
        <v>3603</v>
      </c>
      <c r="H6124" s="51">
        <v>0</v>
      </c>
      <c r="I6124" s="22">
        <v>0</v>
      </c>
      <c r="J6124" s="22">
        <v>0</v>
      </c>
      <c r="K6124" s="22">
        <v>576.24</v>
      </c>
      <c r="L6124" s="47">
        <v>1000</v>
      </c>
      <c r="M6124" s="22">
        <v>0</v>
      </c>
      <c r="N6124" s="22">
        <v>0</v>
      </c>
    </row>
    <row r="6125" spans="1:14" hidden="1" x14ac:dyDescent="0.25">
      <c r="A6125" s="5" t="s">
        <v>8913</v>
      </c>
      <c r="B6125" s="5" t="s">
        <v>3586</v>
      </c>
      <c r="C6125" s="5" t="s">
        <v>849</v>
      </c>
      <c r="D6125" s="5" t="s">
        <v>3583</v>
      </c>
      <c r="E6125" s="5" t="s">
        <v>3584</v>
      </c>
      <c r="F6125" s="5" t="s">
        <v>851</v>
      </c>
      <c r="G6125" s="5" t="s">
        <v>3603</v>
      </c>
      <c r="H6125" s="51">
        <v>0</v>
      </c>
      <c r="I6125" s="22">
        <v>0</v>
      </c>
      <c r="J6125" s="22">
        <v>4765.49</v>
      </c>
      <c r="K6125" s="22">
        <v>3619.32</v>
      </c>
      <c r="L6125" s="47">
        <v>1000</v>
      </c>
      <c r="M6125" s="22">
        <v>0</v>
      </c>
      <c r="N6125" s="22">
        <v>0</v>
      </c>
    </row>
    <row r="6126" spans="1:14" hidden="1" x14ac:dyDescent="0.25">
      <c r="A6126" s="5" t="s">
        <v>8914</v>
      </c>
      <c r="B6126" s="5" t="s">
        <v>3586</v>
      </c>
      <c r="C6126" s="5" t="s">
        <v>849</v>
      </c>
      <c r="D6126" s="5" t="s">
        <v>3583</v>
      </c>
      <c r="E6126" s="5" t="s">
        <v>3584</v>
      </c>
      <c r="F6126" s="5" t="s">
        <v>853</v>
      </c>
      <c r="G6126" s="5" t="s">
        <v>3603</v>
      </c>
      <c r="H6126" s="51">
        <v>0</v>
      </c>
      <c r="I6126" s="22">
        <v>0</v>
      </c>
      <c r="J6126" s="22">
        <v>0</v>
      </c>
      <c r="K6126" s="22">
        <v>576.24</v>
      </c>
      <c r="L6126" s="47">
        <v>1000</v>
      </c>
      <c r="M6126" s="22">
        <v>0</v>
      </c>
      <c r="N6126" s="22">
        <v>0</v>
      </c>
    </row>
    <row r="6127" spans="1:14" hidden="1" x14ac:dyDescent="0.25">
      <c r="A6127" s="5" t="s">
        <v>8915</v>
      </c>
      <c r="B6127" s="5" t="s">
        <v>3586</v>
      </c>
      <c r="C6127" s="5" t="s">
        <v>849</v>
      </c>
      <c r="D6127" s="5" t="s">
        <v>3583</v>
      </c>
      <c r="E6127" s="5" t="s">
        <v>3584</v>
      </c>
      <c r="F6127" s="5" t="s">
        <v>853</v>
      </c>
      <c r="G6127" s="5" t="s">
        <v>3588</v>
      </c>
      <c r="H6127" s="51">
        <v>0</v>
      </c>
      <c r="I6127" s="22">
        <v>0</v>
      </c>
      <c r="J6127" s="22">
        <v>65.209999999999994</v>
      </c>
      <c r="K6127" s="22">
        <v>68.78</v>
      </c>
      <c r="L6127" s="47">
        <v>1000</v>
      </c>
      <c r="M6127" s="22">
        <v>0</v>
      </c>
      <c r="N6127" s="22">
        <v>0</v>
      </c>
    </row>
    <row r="6128" spans="1:14" hidden="1" x14ac:dyDescent="0.25">
      <c r="A6128" s="5" t="s">
        <v>8916</v>
      </c>
      <c r="B6128" s="5" t="s">
        <v>3586</v>
      </c>
      <c r="C6128" s="5" t="s">
        <v>849</v>
      </c>
      <c r="D6128" s="5" t="s">
        <v>3583</v>
      </c>
      <c r="E6128" s="5" t="s">
        <v>3584</v>
      </c>
      <c r="F6128" s="5" t="s">
        <v>853</v>
      </c>
      <c r="G6128" s="5" t="s">
        <v>3588</v>
      </c>
      <c r="H6128" s="51">
        <v>0</v>
      </c>
      <c r="I6128" s="22">
        <v>0</v>
      </c>
      <c r="J6128" s="22">
        <v>65.12</v>
      </c>
      <c r="K6128" s="22">
        <v>68.680000000000007</v>
      </c>
      <c r="L6128" s="47">
        <v>1000</v>
      </c>
      <c r="M6128" s="22">
        <v>0</v>
      </c>
      <c r="N6128" s="22">
        <v>0</v>
      </c>
    </row>
    <row r="6129" spans="1:14" hidden="1" x14ac:dyDescent="0.25">
      <c r="A6129" s="5" t="s">
        <v>8917</v>
      </c>
      <c r="B6129" s="5" t="s">
        <v>3582</v>
      </c>
      <c r="C6129" s="5" t="s">
        <v>849</v>
      </c>
      <c r="D6129" s="5" t="s">
        <v>3583</v>
      </c>
      <c r="E6129" s="5" t="s">
        <v>3584</v>
      </c>
      <c r="F6129" s="5" t="s">
        <v>853</v>
      </c>
      <c r="G6129" s="5" t="s">
        <v>3603</v>
      </c>
      <c r="H6129" s="51">
        <v>0</v>
      </c>
      <c r="I6129" s="22">
        <v>0</v>
      </c>
      <c r="J6129" s="22">
        <v>0</v>
      </c>
      <c r="K6129" s="22">
        <v>380.98</v>
      </c>
      <c r="L6129" s="47">
        <v>1000</v>
      </c>
      <c r="M6129" s="22">
        <v>0</v>
      </c>
      <c r="N6129" s="22">
        <v>0</v>
      </c>
    </row>
    <row r="6130" spans="1:14" hidden="1" x14ac:dyDescent="0.25">
      <c r="A6130" s="5" t="s">
        <v>8918</v>
      </c>
      <c r="B6130" s="5" t="s">
        <v>3582</v>
      </c>
      <c r="C6130" s="5" t="s">
        <v>849</v>
      </c>
      <c r="D6130" s="5" t="s">
        <v>3583</v>
      </c>
      <c r="E6130" s="5" t="s">
        <v>3584</v>
      </c>
      <c r="F6130" s="5" t="s">
        <v>853</v>
      </c>
      <c r="G6130" s="5" t="s">
        <v>3603</v>
      </c>
      <c r="H6130" s="51">
        <v>0</v>
      </c>
      <c r="I6130" s="22">
        <v>0</v>
      </c>
      <c r="J6130" s="22">
        <v>0</v>
      </c>
      <c r="K6130" s="22">
        <v>882.19</v>
      </c>
      <c r="L6130" s="47">
        <v>1000</v>
      </c>
      <c r="M6130" s="22">
        <v>0</v>
      </c>
      <c r="N6130" s="22">
        <v>0</v>
      </c>
    </row>
    <row r="6131" spans="1:14" hidden="1" x14ac:dyDescent="0.25">
      <c r="A6131" s="5" t="s">
        <v>8919</v>
      </c>
      <c r="B6131" s="5" t="s">
        <v>3606</v>
      </c>
      <c r="C6131" s="5" t="s">
        <v>849</v>
      </c>
      <c r="D6131" s="5" t="s">
        <v>3583</v>
      </c>
      <c r="E6131" s="5" t="s">
        <v>3584</v>
      </c>
      <c r="F6131" s="5" t="s">
        <v>851</v>
      </c>
      <c r="G6131" s="5" t="s">
        <v>3588</v>
      </c>
      <c r="H6131" s="51">
        <v>4245</v>
      </c>
      <c r="I6131" s="22">
        <v>1089.0899999999999</v>
      </c>
      <c r="J6131" s="22">
        <v>256.56</v>
      </c>
      <c r="K6131" s="22">
        <v>262.72000000000003</v>
      </c>
      <c r="L6131" s="47">
        <v>1000</v>
      </c>
      <c r="M6131" s="22">
        <v>1089.0899999999999</v>
      </c>
      <c r="N6131" s="22">
        <v>0</v>
      </c>
    </row>
    <row r="6132" spans="1:14" hidden="1" x14ac:dyDescent="0.25">
      <c r="A6132" s="5" t="s">
        <v>8920</v>
      </c>
      <c r="B6132" s="5" t="s">
        <v>3582</v>
      </c>
      <c r="C6132" s="5" t="s">
        <v>849</v>
      </c>
      <c r="D6132" s="5" t="s">
        <v>3583</v>
      </c>
      <c r="E6132" s="5" t="s">
        <v>3584</v>
      </c>
      <c r="F6132" s="5" t="s">
        <v>853</v>
      </c>
      <c r="G6132" s="5" t="s">
        <v>3603</v>
      </c>
      <c r="H6132" s="51">
        <v>0</v>
      </c>
      <c r="I6132" s="22">
        <v>0</v>
      </c>
      <c r="J6132" s="22">
        <v>0</v>
      </c>
      <c r="K6132" s="22">
        <v>730.54</v>
      </c>
      <c r="L6132" s="47">
        <v>1000</v>
      </c>
      <c r="M6132" s="22">
        <v>0</v>
      </c>
      <c r="N6132" s="22">
        <v>0</v>
      </c>
    </row>
    <row r="6133" spans="1:14" hidden="1" x14ac:dyDescent="0.25">
      <c r="A6133" s="5" t="s">
        <v>8920</v>
      </c>
      <c r="B6133" s="5" t="s">
        <v>3586</v>
      </c>
      <c r="C6133" s="5" t="s">
        <v>849</v>
      </c>
      <c r="D6133" s="5" t="s">
        <v>3583</v>
      </c>
      <c r="E6133" s="5" t="s">
        <v>3584</v>
      </c>
      <c r="F6133" s="5" t="s">
        <v>853</v>
      </c>
      <c r="G6133" s="5" t="s">
        <v>3603</v>
      </c>
      <c r="H6133" s="51">
        <v>0</v>
      </c>
      <c r="I6133" s="22">
        <v>0</v>
      </c>
      <c r="J6133" s="22">
        <v>0</v>
      </c>
      <c r="K6133" s="22">
        <v>641.64</v>
      </c>
      <c r="L6133" s="47">
        <v>1000</v>
      </c>
      <c r="M6133" s="22">
        <v>0</v>
      </c>
      <c r="N6133" s="22">
        <v>0</v>
      </c>
    </row>
    <row r="6134" spans="1:14" x14ac:dyDescent="0.25">
      <c r="A6134" s="5" t="s">
        <v>8921</v>
      </c>
      <c r="B6134" s="5" t="s">
        <v>3590</v>
      </c>
      <c r="C6134" s="5" t="s">
        <v>849</v>
      </c>
      <c r="D6134" s="5" t="s">
        <v>3583</v>
      </c>
      <c r="E6134" s="5" t="s">
        <v>3584</v>
      </c>
      <c r="F6134" s="5" t="s">
        <v>853</v>
      </c>
      <c r="G6134" s="5" t="s">
        <v>3603</v>
      </c>
      <c r="H6134" s="51">
        <v>0</v>
      </c>
      <c r="I6134" s="22">
        <v>0</v>
      </c>
      <c r="J6134" s="22">
        <v>0</v>
      </c>
      <c r="K6134" s="22">
        <v>1738.1</v>
      </c>
      <c r="L6134" s="47">
        <v>1000</v>
      </c>
      <c r="M6134" s="22">
        <v>0</v>
      </c>
      <c r="N6134" s="22">
        <v>0</v>
      </c>
    </row>
    <row r="6135" spans="1:14" x14ac:dyDescent="0.25">
      <c r="A6135" s="5" t="s">
        <v>8922</v>
      </c>
      <c r="B6135" s="5" t="s">
        <v>3590</v>
      </c>
      <c r="C6135" s="5" t="s">
        <v>849</v>
      </c>
      <c r="D6135" s="5" t="s">
        <v>3583</v>
      </c>
      <c r="E6135" s="5" t="s">
        <v>3584</v>
      </c>
      <c r="F6135" s="5" t="s">
        <v>853</v>
      </c>
      <c r="G6135" s="5" t="s">
        <v>3603</v>
      </c>
      <c r="H6135" s="51">
        <v>0</v>
      </c>
      <c r="I6135" s="22">
        <v>0</v>
      </c>
      <c r="J6135" s="22">
        <v>0</v>
      </c>
      <c r="K6135" s="22">
        <v>684.3</v>
      </c>
      <c r="L6135" s="47">
        <v>1000</v>
      </c>
      <c r="M6135" s="22">
        <v>0</v>
      </c>
      <c r="N6135" s="22">
        <v>0</v>
      </c>
    </row>
    <row r="6136" spans="1:14" hidden="1" x14ac:dyDescent="0.25">
      <c r="A6136" s="5" t="s">
        <v>8923</v>
      </c>
      <c r="B6136" s="5" t="s">
        <v>3586</v>
      </c>
      <c r="C6136" s="5" t="s">
        <v>849</v>
      </c>
      <c r="D6136" s="5" t="s">
        <v>3583</v>
      </c>
      <c r="E6136" s="5" t="s">
        <v>3584</v>
      </c>
      <c r="F6136" s="5" t="s">
        <v>853</v>
      </c>
      <c r="G6136" s="5" t="s">
        <v>3588</v>
      </c>
      <c r="H6136" s="51">
        <v>0</v>
      </c>
      <c r="I6136" s="22">
        <v>0</v>
      </c>
      <c r="J6136" s="22">
        <v>28.05</v>
      </c>
      <c r="K6136" s="22">
        <v>28.72</v>
      </c>
      <c r="L6136" s="47">
        <v>1000</v>
      </c>
      <c r="M6136" s="22">
        <v>0</v>
      </c>
      <c r="N6136" s="22">
        <v>0</v>
      </c>
    </row>
    <row r="6137" spans="1:14" hidden="1" x14ac:dyDescent="0.25">
      <c r="A6137" s="5" t="s">
        <v>8924</v>
      </c>
      <c r="B6137" s="5" t="s">
        <v>3586</v>
      </c>
      <c r="C6137" s="5" t="s">
        <v>849</v>
      </c>
      <c r="D6137" s="5" t="s">
        <v>3583</v>
      </c>
      <c r="E6137" s="5" t="s">
        <v>3584</v>
      </c>
      <c r="F6137" s="5" t="s">
        <v>853</v>
      </c>
      <c r="G6137" s="5" t="s">
        <v>3588</v>
      </c>
      <c r="H6137" s="51">
        <v>0</v>
      </c>
      <c r="I6137" s="22">
        <v>0</v>
      </c>
      <c r="J6137" s="22">
        <v>200.21</v>
      </c>
      <c r="K6137" s="22">
        <v>205.02</v>
      </c>
      <c r="L6137" s="47">
        <v>1000</v>
      </c>
      <c r="M6137" s="22">
        <v>0</v>
      </c>
      <c r="N6137" s="22">
        <v>0</v>
      </c>
    </row>
    <row r="6138" spans="1:14" hidden="1" x14ac:dyDescent="0.25">
      <c r="A6138" s="5" t="s">
        <v>8925</v>
      </c>
      <c r="B6138" s="5" t="s">
        <v>3586</v>
      </c>
      <c r="C6138" s="5" t="s">
        <v>849</v>
      </c>
      <c r="D6138" s="5" t="s">
        <v>3583</v>
      </c>
      <c r="E6138" s="5" t="s">
        <v>3584</v>
      </c>
      <c r="F6138" s="5" t="s">
        <v>853</v>
      </c>
      <c r="G6138" s="5" t="s">
        <v>3603</v>
      </c>
      <c r="H6138" s="51">
        <v>0</v>
      </c>
      <c r="I6138" s="22">
        <v>0</v>
      </c>
      <c r="J6138" s="22">
        <v>0</v>
      </c>
      <c r="K6138" s="22">
        <v>574.84</v>
      </c>
      <c r="L6138" s="47">
        <v>1000</v>
      </c>
      <c r="M6138" s="22">
        <v>0</v>
      </c>
      <c r="N6138" s="22">
        <v>0</v>
      </c>
    </row>
    <row r="6139" spans="1:14" hidden="1" x14ac:dyDescent="0.25">
      <c r="A6139" s="5" t="s">
        <v>8926</v>
      </c>
      <c r="B6139" s="5" t="s">
        <v>3586</v>
      </c>
      <c r="C6139" s="5" t="s">
        <v>849</v>
      </c>
      <c r="D6139" s="5" t="s">
        <v>3583</v>
      </c>
      <c r="E6139" s="5" t="s">
        <v>3584</v>
      </c>
      <c r="F6139" s="5" t="s">
        <v>853</v>
      </c>
      <c r="G6139" s="5" t="s">
        <v>3588</v>
      </c>
      <c r="H6139" s="51">
        <v>0</v>
      </c>
      <c r="I6139" s="22">
        <v>0</v>
      </c>
      <c r="J6139" s="22">
        <v>455.36</v>
      </c>
      <c r="K6139" s="22">
        <v>480.28</v>
      </c>
      <c r="L6139" s="47">
        <v>1000</v>
      </c>
      <c r="M6139" s="22">
        <v>0</v>
      </c>
      <c r="N6139" s="22">
        <v>0</v>
      </c>
    </row>
    <row r="6140" spans="1:14" hidden="1" x14ac:dyDescent="0.25">
      <c r="A6140" s="5" t="s">
        <v>8927</v>
      </c>
      <c r="B6140" s="5" t="s">
        <v>3586</v>
      </c>
      <c r="C6140" s="5" t="s">
        <v>849</v>
      </c>
      <c r="D6140" s="5" t="s">
        <v>3583</v>
      </c>
      <c r="E6140" s="5" t="s">
        <v>3584</v>
      </c>
      <c r="F6140" s="5" t="s">
        <v>853</v>
      </c>
      <c r="G6140" s="5" t="s">
        <v>3588</v>
      </c>
      <c r="H6140" s="51">
        <v>0</v>
      </c>
      <c r="I6140" s="22">
        <v>0</v>
      </c>
      <c r="J6140" s="22">
        <v>0</v>
      </c>
      <c r="K6140" s="22">
        <v>515.88</v>
      </c>
      <c r="L6140" s="47">
        <v>1000</v>
      </c>
      <c r="M6140" s="22">
        <v>0</v>
      </c>
      <c r="N6140" s="22">
        <v>0</v>
      </c>
    </row>
    <row r="6141" spans="1:14" hidden="1" x14ac:dyDescent="0.25">
      <c r="A6141" s="5" t="s">
        <v>8928</v>
      </c>
      <c r="B6141" s="5" t="s">
        <v>3582</v>
      </c>
      <c r="C6141" s="5" t="s">
        <v>849</v>
      </c>
      <c r="D6141" s="5" t="s">
        <v>3583</v>
      </c>
      <c r="E6141" s="5" t="s">
        <v>3584</v>
      </c>
      <c r="F6141" s="5" t="s">
        <v>853</v>
      </c>
      <c r="G6141" s="5" t="s">
        <v>3603</v>
      </c>
      <c r="H6141" s="51">
        <v>0</v>
      </c>
      <c r="I6141" s="22">
        <v>0</v>
      </c>
      <c r="J6141" s="22">
        <v>0</v>
      </c>
      <c r="K6141" s="22">
        <v>757.03</v>
      </c>
      <c r="L6141" s="47">
        <v>1000</v>
      </c>
      <c r="M6141" s="22">
        <v>0</v>
      </c>
      <c r="N6141" s="22">
        <v>0</v>
      </c>
    </row>
    <row r="6142" spans="1:14" hidden="1" x14ac:dyDescent="0.25">
      <c r="A6142" s="5" t="s">
        <v>8928</v>
      </c>
      <c r="B6142" s="5" t="s">
        <v>3586</v>
      </c>
      <c r="C6142" s="5" t="s">
        <v>849</v>
      </c>
      <c r="D6142" s="5" t="s">
        <v>3583</v>
      </c>
      <c r="E6142" s="5" t="s">
        <v>3584</v>
      </c>
      <c r="F6142" s="5" t="s">
        <v>853</v>
      </c>
      <c r="G6142" s="5" t="s">
        <v>3603</v>
      </c>
      <c r="H6142" s="51">
        <v>0</v>
      </c>
      <c r="I6142" s="22">
        <v>0</v>
      </c>
      <c r="J6142" s="22">
        <v>0</v>
      </c>
      <c r="K6142" s="22">
        <v>730.77</v>
      </c>
      <c r="L6142" s="47">
        <v>1000</v>
      </c>
      <c r="M6142" s="22">
        <v>0</v>
      </c>
      <c r="N6142" s="22">
        <v>0</v>
      </c>
    </row>
    <row r="6143" spans="1:14" hidden="1" x14ac:dyDescent="0.25">
      <c r="A6143" s="5" t="s">
        <v>8929</v>
      </c>
      <c r="B6143" s="5" t="s">
        <v>3582</v>
      </c>
      <c r="C6143" s="5" t="s">
        <v>849</v>
      </c>
      <c r="D6143" s="5" t="s">
        <v>3583</v>
      </c>
      <c r="E6143" s="5" t="s">
        <v>3584</v>
      </c>
      <c r="F6143" s="5" t="s">
        <v>853</v>
      </c>
      <c r="G6143" s="5" t="s">
        <v>3603</v>
      </c>
      <c r="H6143" s="51">
        <v>0</v>
      </c>
      <c r="I6143" s="22">
        <v>0</v>
      </c>
      <c r="J6143" s="22">
        <v>0</v>
      </c>
      <c r="K6143" s="22">
        <v>363.72</v>
      </c>
      <c r="L6143" s="47">
        <v>1000</v>
      </c>
      <c r="M6143" s="22">
        <v>0</v>
      </c>
      <c r="N6143" s="22">
        <v>0</v>
      </c>
    </row>
    <row r="6144" spans="1:14" hidden="1" x14ac:dyDescent="0.25">
      <c r="A6144" s="5" t="s">
        <v>8929</v>
      </c>
      <c r="B6144" s="5" t="s">
        <v>3586</v>
      </c>
      <c r="C6144" s="5" t="s">
        <v>849</v>
      </c>
      <c r="D6144" s="5" t="s">
        <v>3583</v>
      </c>
      <c r="E6144" s="5" t="s">
        <v>3584</v>
      </c>
      <c r="F6144" s="5" t="s">
        <v>853</v>
      </c>
      <c r="G6144" s="5" t="s">
        <v>3603</v>
      </c>
      <c r="H6144" s="51">
        <v>0</v>
      </c>
      <c r="I6144" s="22">
        <v>0</v>
      </c>
      <c r="J6144" s="22">
        <v>0</v>
      </c>
      <c r="K6144" s="22">
        <v>363.72</v>
      </c>
      <c r="L6144" s="47">
        <v>1000</v>
      </c>
      <c r="M6144" s="22">
        <v>0</v>
      </c>
      <c r="N6144" s="22">
        <v>0</v>
      </c>
    </row>
    <row r="6145" spans="1:14" hidden="1" x14ac:dyDescent="0.25">
      <c r="A6145" s="5" t="s">
        <v>8930</v>
      </c>
      <c r="B6145" s="5" t="s">
        <v>3582</v>
      </c>
      <c r="C6145" s="5" t="s">
        <v>849</v>
      </c>
      <c r="D6145" s="5" t="s">
        <v>3583</v>
      </c>
      <c r="E6145" s="5" t="s">
        <v>3584</v>
      </c>
      <c r="F6145" s="5" t="s">
        <v>853</v>
      </c>
      <c r="G6145" s="5" t="s">
        <v>3603</v>
      </c>
      <c r="H6145" s="51">
        <v>0</v>
      </c>
      <c r="I6145" s="22">
        <v>0</v>
      </c>
      <c r="J6145" s="22">
        <v>0</v>
      </c>
      <c r="K6145" s="22">
        <v>835.8</v>
      </c>
      <c r="L6145" s="47">
        <v>1000</v>
      </c>
      <c r="M6145" s="22">
        <v>0</v>
      </c>
      <c r="N6145" s="22">
        <v>0</v>
      </c>
    </row>
    <row r="6146" spans="1:14" hidden="1" x14ac:dyDescent="0.25">
      <c r="A6146" s="5" t="s">
        <v>8930</v>
      </c>
      <c r="B6146" s="5" t="s">
        <v>3586</v>
      </c>
      <c r="C6146" s="5" t="s">
        <v>849</v>
      </c>
      <c r="D6146" s="5" t="s">
        <v>3583</v>
      </c>
      <c r="E6146" s="5" t="s">
        <v>3584</v>
      </c>
      <c r="F6146" s="5" t="s">
        <v>853</v>
      </c>
      <c r="G6146" s="5" t="s">
        <v>3603</v>
      </c>
      <c r="H6146" s="51">
        <v>0</v>
      </c>
      <c r="I6146" s="22">
        <v>0</v>
      </c>
      <c r="J6146" s="22">
        <v>0</v>
      </c>
      <c r="K6146" s="22">
        <v>967.29</v>
      </c>
      <c r="L6146" s="47">
        <v>1000</v>
      </c>
      <c r="M6146" s="22">
        <v>0</v>
      </c>
      <c r="N6146" s="22">
        <v>0</v>
      </c>
    </row>
    <row r="6147" spans="1:14" hidden="1" x14ac:dyDescent="0.25">
      <c r="A6147" s="5" t="s">
        <v>8931</v>
      </c>
      <c r="B6147" s="5" t="s">
        <v>3592</v>
      </c>
      <c r="C6147" s="5" t="s">
        <v>849</v>
      </c>
      <c r="D6147" s="5" t="s">
        <v>3583</v>
      </c>
      <c r="E6147" s="5" t="s">
        <v>3584</v>
      </c>
      <c r="F6147" s="5" t="s">
        <v>853</v>
      </c>
      <c r="G6147" s="5" t="s">
        <v>3588</v>
      </c>
      <c r="H6147" s="51">
        <v>0</v>
      </c>
      <c r="I6147" s="22">
        <v>0</v>
      </c>
      <c r="J6147" s="22">
        <v>0</v>
      </c>
      <c r="K6147" s="22">
        <v>53.64</v>
      </c>
      <c r="L6147" s="47">
        <v>1000</v>
      </c>
      <c r="M6147" s="22">
        <v>0</v>
      </c>
      <c r="N6147" s="22">
        <v>0</v>
      </c>
    </row>
    <row r="6148" spans="1:14" hidden="1" x14ac:dyDescent="0.25">
      <c r="A6148" s="5" t="s">
        <v>8932</v>
      </c>
      <c r="B6148" s="5" t="s">
        <v>3592</v>
      </c>
      <c r="C6148" s="5" t="s">
        <v>849</v>
      </c>
      <c r="D6148" s="5" t="s">
        <v>3583</v>
      </c>
      <c r="E6148" s="5" t="s">
        <v>3584</v>
      </c>
      <c r="F6148" s="5" t="s">
        <v>853</v>
      </c>
      <c r="G6148" s="5" t="s">
        <v>3588</v>
      </c>
      <c r="H6148" s="51">
        <v>0</v>
      </c>
      <c r="I6148" s="22">
        <v>0</v>
      </c>
      <c r="J6148" s="22">
        <v>0</v>
      </c>
      <c r="K6148" s="22">
        <v>53.64</v>
      </c>
      <c r="L6148" s="47">
        <v>1000</v>
      </c>
      <c r="M6148" s="22">
        <v>0</v>
      </c>
      <c r="N6148" s="22">
        <v>0</v>
      </c>
    </row>
    <row r="6149" spans="1:14" hidden="1" x14ac:dyDescent="0.25">
      <c r="A6149" s="5" t="s">
        <v>8933</v>
      </c>
      <c r="B6149" s="5" t="s">
        <v>3592</v>
      </c>
      <c r="C6149" s="5" t="s">
        <v>849</v>
      </c>
      <c r="D6149" s="5" t="s">
        <v>3583</v>
      </c>
      <c r="E6149" s="5" t="s">
        <v>3584</v>
      </c>
      <c r="F6149" s="5" t="s">
        <v>853</v>
      </c>
      <c r="G6149" s="5" t="s">
        <v>3588</v>
      </c>
      <c r="H6149" s="51">
        <v>0</v>
      </c>
      <c r="I6149" s="22">
        <v>0</v>
      </c>
      <c r="J6149" s="22">
        <v>44.61</v>
      </c>
      <c r="K6149" s="22">
        <v>45.68</v>
      </c>
      <c r="L6149" s="47">
        <v>1000</v>
      </c>
      <c r="M6149" s="22">
        <v>0</v>
      </c>
      <c r="N6149" s="22">
        <v>0</v>
      </c>
    </row>
    <row r="6150" spans="1:14" hidden="1" x14ac:dyDescent="0.25">
      <c r="A6150" s="5" t="s">
        <v>8934</v>
      </c>
      <c r="B6150" s="5" t="s">
        <v>3592</v>
      </c>
      <c r="C6150" s="5" t="s">
        <v>849</v>
      </c>
      <c r="D6150" s="5" t="s">
        <v>3583</v>
      </c>
      <c r="E6150" s="5" t="s">
        <v>3584</v>
      </c>
      <c r="F6150" s="5" t="s">
        <v>853</v>
      </c>
      <c r="G6150" s="5" t="s">
        <v>3588</v>
      </c>
      <c r="H6150" s="51">
        <v>0</v>
      </c>
      <c r="I6150" s="22">
        <v>0</v>
      </c>
      <c r="J6150" s="22">
        <v>0</v>
      </c>
      <c r="K6150" s="22">
        <v>53.64</v>
      </c>
      <c r="L6150" s="47">
        <v>1000</v>
      </c>
      <c r="M6150" s="22">
        <v>0</v>
      </c>
      <c r="N6150" s="22">
        <v>0</v>
      </c>
    </row>
    <row r="6151" spans="1:14" hidden="1" x14ac:dyDescent="0.25">
      <c r="A6151" s="5" t="s">
        <v>8935</v>
      </c>
      <c r="B6151" s="5" t="s">
        <v>3586</v>
      </c>
      <c r="C6151" s="5" t="s">
        <v>849</v>
      </c>
      <c r="D6151" s="5" t="s">
        <v>3583</v>
      </c>
      <c r="E6151" s="5" t="s">
        <v>3584</v>
      </c>
      <c r="F6151" s="5" t="s">
        <v>853</v>
      </c>
      <c r="G6151" s="5" t="s">
        <v>3603</v>
      </c>
      <c r="H6151" s="51">
        <v>0</v>
      </c>
      <c r="I6151" s="22">
        <v>0</v>
      </c>
      <c r="J6151" s="22">
        <v>0</v>
      </c>
      <c r="K6151" s="22">
        <v>1212.43</v>
      </c>
      <c r="L6151" s="47">
        <v>1000</v>
      </c>
      <c r="M6151" s="22">
        <v>0</v>
      </c>
      <c r="N6151" s="22">
        <v>0</v>
      </c>
    </row>
    <row r="6152" spans="1:14" hidden="1" x14ac:dyDescent="0.25">
      <c r="A6152" s="5" t="s">
        <v>8936</v>
      </c>
      <c r="B6152" s="5" t="s">
        <v>3586</v>
      </c>
      <c r="C6152" s="5" t="s">
        <v>849</v>
      </c>
      <c r="D6152" s="5" t="s">
        <v>3583</v>
      </c>
      <c r="E6152" s="5" t="s">
        <v>3584</v>
      </c>
      <c r="F6152" s="5" t="s">
        <v>853</v>
      </c>
      <c r="G6152" s="5" t="s">
        <v>3603</v>
      </c>
      <c r="H6152" s="51">
        <v>0</v>
      </c>
      <c r="I6152" s="22">
        <v>0</v>
      </c>
      <c r="J6152" s="22">
        <v>0</v>
      </c>
      <c r="K6152" s="22">
        <v>1228.94</v>
      </c>
      <c r="L6152" s="47">
        <v>1000</v>
      </c>
      <c r="M6152" s="22">
        <v>0</v>
      </c>
      <c r="N6152" s="22">
        <v>0</v>
      </c>
    </row>
    <row r="6153" spans="1:14" hidden="1" x14ac:dyDescent="0.25">
      <c r="A6153" s="5" t="s">
        <v>8937</v>
      </c>
      <c r="B6153" s="5" t="s">
        <v>3586</v>
      </c>
      <c r="C6153" s="5" t="s">
        <v>849</v>
      </c>
      <c r="D6153" s="5" t="s">
        <v>3583</v>
      </c>
      <c r="E6153" s="5" t="s">
        <v>3584</v>
      </c>
      <c r="F6153" s="5" t="s">
        <v>853</v>
      </c>
      <c r="G6153" s="5" t="s">
        <v>3603</v>
      </c>
      <c r="H6153" s="51">
        <v>0</v>
      </c>
      <c r="I6153" s="22">
        <v>0</v>
      </c>
      <c r="J6153" s="22">
        <v>0</v>
      </c>
      <c r="K6153" s="22">
        <v>1247.79</v>
      </c>
      <c r="L6153" s="47">
        <v>1000</v>
      </c>
      <c r="M6153" s="22">
        <v>0</v>
      </c>
      <c r="N6153" s="22">
        <v>0</v>
      </c>
    </row>
    <row r="6154" spans="1:14" hidden="1" x14ac:dyDescent="0.25">
      <c r="A6154" s="5" t="s">
        <v>8938</v>
      </c>
      <c r="B6154" s="5" t="s">
        <v>3586</v>
      </c>
      <c r="C6154" s="5" t="s">
        <v>849</v>
      </c>
      <c r="D6154" s="5" t="s">
        <v>3583</v>
      </c>
      <c r="E6154" s="5" t="s">
        <v>3584</v>
      </c>
      <c r="F6154" s="5" t="s">
        <v>853</v>
      </c>
      <c r="G6154" s="5" t="s">
        <v>3588</v>
      </c>
      <c r="H6154" s="51">
        <v>0</v>
      </c>
      <c r="I6154" s="22">
        <v>0</v>
      </c>
      <c r="J6154" s="22">
        <v>250.81</v>
      </c>
      <c r="K6154" s="22">
        <v>264.52999999999997</v>
      </c>
      <c r="L6154" s="47">
        <v>1000</v>
      </c>
      <c r="M6154" s="22">
        <v>0</v>
      </c>
      <c r="N6154" s="22">
        <v>0</v>
      </c>
    </row>
    <row r="6155" spans="1:14" hidden="1" x14ac:dyDescent="0.25">
      <c r="A6155" s="5" t="s">
        <v>8939</v>
      </c>
      <c r="B6155" s="5" t="s">
        <v>3586</v>
      </c>
      <c r="C6155" s="5" t="s">
        <v>849</v>
      </c>
      <c r="D6155" s="5" t="s">
        <v>3583</v>
      </c>
      <c r="E6155" s="5" t="s">
        <v>3584</v>
      </c>
      <c r="F6155" s="5" t="s">
        <v>853</v>
      </c>
      <c r="G6155" s="5" t="s">
        <v>3603</v>
      </c>
      <c r="H6155" s="51">
        <v>0</v>
      </c>
      <c r="I6155" s="22">
        <v>0</v>
      </c>
      <c r="J6155" s="22">
        <v>0</v>
      </c>
      <c r="K6155" s="22">
        <v>1305.81</v>
      </c>
      <c r="L6155" s="47">
        <v>1000</v>
      </c>
      <c r="M6155" s="22">
        <v>0</v>
      </c>
      <c r="N6155" s="22">
        <v>0</v>
      </c>
    </row>
    <row r="6156" spans="1:14" hidden="1" x14ac:dyDescent="0.25">
      <c r="A6156" s="5" t="s">
        <v>8940</v>
      </c>
      <c r="B6156" s="5" t="s">
        <v>3586</v>
      </c>
      <c r="C6156" s="5" t="s">
        <v>849</v>
      </c>
      <c r="D6156" s="5" t="s">
        <v>3583</v>
      </c>
      <c r="E6156" s="5" t="s">
        <v>3584</v>
      </c>
      <c r="F6156" s="5" t="s">
        <v>853</v>
      </c>
      <c r="G6156" s="5" t="s">
        <v>3588</v>
      </c>
      <c r="H6156" s="51">
        <v>0</v>
      </c>
      <c r="I6156" s="22">
        <v>0</v>
      </c>
      <c r="J6156" s="22">
        <v>263.75</v>
      </c>
      <c r="K6156" s="22">
        <v>272.79000000000002</v>
      </c>
      <c r="L6156" s="47">
        <v>1000</v>
      </c>
      <c r="M6156" s="22">
        <v>0</v>
      </c>
      <c r="N6156" s="22">
        <v>0</v>
      </c>
    </row>
    <row r="6157" spans="1:14" hidden="1" x14ac:dyDescent="0.25">
      <c r="A6157" s="5" t="s">
        <v>8941</v>
      </c>
      <c r="B6157" s="5" t="s">
        <v>3586</v>
      </c>
      <c r="C6157" s="5" t="s">
        <v>849</v>
      </c>
      <c r="D6157" s="5" t="s">
        <v>3583</v>
      </c>
      <c r="E6157" s="5" t="s">
        <v>3584</v>
      </c>
      <c r="F6157" s="5" t="s">
        <v>853</v>
      </c>
      <c r="G6157" s="5" t="s">
        <v>3603</v>
      </c>
      <c r="H6157" s="51">
        <v>0</v>
      </c>
      <c r="I6157" s="22">
        <v>0</v>
      </c>
      <c r="J6157" s="22">
        <v>0</v>
      </c>
      <c r="K6157" s="22">
        <v>1694.17</v>
      </c>
      <c r="L6157" s="47">
        <v>1000</v>
      </c>
      <c r="M6157" s="22">
        <v>0</v>
      </c>
      <c r="N6157" s="22">
        <v>0</v>
      </c>
    </row>
    <row r="6158" spans="1:14" hidden="1" x14ac:dyDescent="0.25">
      <c r="A6158" s="5" t="s">
        <v>8942</v>
      </c>
      <c r="B6158" s="5" t="s">
        <v>3586</v>
      </c>
      <c r="C6158" s="5" t="s">
        <v>849</v>
      </c>
      <c r="D6158" s="5" t="s">
        <v>3583</v>
      </c>
      <c r="E6158" s="5" t="s">
        <v>3584</v>
      </c>
      <c r="F6158" s="5" t="s">
        <v>853</v>
      </c>
      <c r="G6158" s="5" t="s">
        <v>3603</v>
      </c>
      <c r="H6158" s="51">
        <v>0</v>
      </c>
      <c r="I6158" s="22">
        <v>0</v>
      </c>
      <c r="J6158" s="22">
        <v>0</v>
      </c>
      <c r="K6158" s="22">
        <v>908.09</v>
      </c>
      <c r="L6158" s="47">
        <v>1000</v>
      </c>
      <c r="M6158" s="22">
        <v>0</v>
      </c>
      <c r="N6158" s="22">
        <v>0</v>
      </c>
    </row>
    <row r="6159" spans="1:14" hidden="1" x14ac:dyDescent="0.25">
      <c r="A6159" s="5" t="s">
        <v>8943</v>
      </c>
      <c r="B6159" s="5" t="s">
        <v>3586</v>
      </c>
      <c r="C6159" s="5" t="s">
        <v>849</v>
      </c>
      <c r="D6159" s="5" t="s">
        <v>3583</v>
      </c>
      <c r="E6159" s="5" t="s">
        <v>3584</v>
      </c>
      <c r="F6159" s="5" t="s">
        <v>853</v>
      </c>
      <c r="G6159" s="5" t="s">
        <v>3603</v>
      </c>
      <c r="H6159" s="51">
        <v>0</v>
      </c>
      <c r="I6159" s="22">
        <v>0</v>
      </c>
      <c r="J6159" s="22">
        <v>0</v>
      </c>
      <c r="K6159" s="22">
        <v>1543.13</v>
      </c>
      <c r="L6159" s="47">
        <v>1000</v>
      </c>
      <c r="M6159" s="22">
        <v>0</v>
      </c>
      <c r="N6159" s="22">
        <v>0</v>
      </c>
    </row>
    <row r="6160" spans="1:14" hidden="1" x14ac:dyDescent="0.25">
      <c r="A6160" s="5" t="s">
        <v>8944</v>
      </c>
      <c r="B6160" s="5" t="s">
        <v>3586</v>
      </c>
      <c r="C6160" s="5" t="s">
        <v>849</v>
      </c>
      <c r="D6160" s="5" t="s">
        <v>3583</v>
      </c>
      <c r="E6160" s="5" t="s">
        <v>3584</v>
      </c>
      <c r="F6160" s="5" t="s">
        <v>853</v>
      </c>
      <c r="G6160" s="5" t="s">
        <v>3603</v>
      </c>
      <c r="H6160" s="51">
        <v>0</v>
      </c>
      <c r="I6160" s="22">
        <v>0</v>
      </c>
      <c r="J6160" s="22">
        <v>0</v>
      </c>
      <c r="K6160" s="22">
        <v>1301.4100000000001</v>
      </c>
      <c r="L6160" s="47">
        <v>1000</v>
      </c>
      <c r="M6160" s="22">
        <v>0</v>
      </c>
      <c r="N6160" s="22">
        <v>0</v>
      </c>
    </row>
    <row r="6161" spans="1:14" x14ac:dyDescent="0.25">
      <c r="A6161" s="5" t="s">
        <v>8945</v>
      </c>
      <c r="B6161" s="5" t="s">
        <v>3590</v>
      </c>
      <c r="C6161" s="5" t="s">
        <v>849</v>
      </c>
      <c r="D6161" s="5" t="s">
        <v>3583</v>
      </c>
      <c r="E6161" s="5" t="s">
        <v>3584</v>
      </c>
      <c r="F6161" s="5" t="s">
        <v>853</v>
      </c>
      <c r="G6161" s="5" t="s">
        <v>3603</v>
      </c>
      <c r="H6161" s="51">
        <v>0</v>
      </c>
      <c r="I6161" s="22">
        <v>0</v>
      </c>
      <c r="J6161" s="22">
        <v>0</v>
      </c>
      <c r="K6161" s="22">
        <v>2980.97</v>
      </c>
      <c r="L6161" s="47">
        <v>1000</v>
      </c>
      <c r="M6161" s="22">
        <v>0</v>
      </c>
      <c r="N6161" s="22">
        <v>0</v>
      </c>
    </row>
    <row r="6162" spans="1:14" hidden="1" x14ac:dyDescent="0.25">
      <c r="A6162" s="5" t="s">
        <v>8946</v>
      </c>
      <c r="B6162" s="5" t="s">
        <v>3592</v>
      </c>
      <c r="C6162" s="5" t="s">
        <v>849</v>
      </c>
      <c r="D6162" s="5" t="s">
        <v>3583</v>
      </c>
      <c r="E6162" s="5" t="s">
        <v>3584</v>
      </c>
      <c r="F6162" s="5" t="s">
        <v>853</v>
      </c>
      <c r="G6162" s="5" t="s">
        <v>3588</v>
      </c>
      <c r="H6162" s="51">
        <v>0</v>
      </c>
      <c r="I6162" s="22">
        <v>0</v>
      </c>
      <c r="J6162" s="22">
        <v>63.43</v>
      </c>
      <c r="K6162" s="22">
        <v>66.900000000000006</v>
      </c>
      <c r="L6162" s="47">
        <v>1000</v>
      </c>
      <c r="M6162" s="22">
        <v>0</v>
      </c>
      <c r="N6162" s="22">
        <v>0</v>
      </c>
    </row>
    <row r="6163" spans="1:14" hidden="1" x14ac:dyDescent="0.25">
      <c r="A6163" s="5" t="s">
        <v>8947</v>
      </c>
      <c r="B6163" s="5" t="s">
        <v>3592</v>
      </c>
      <c r="C6163" s="5" t="s">
        <v>849</v>
      </c>
      <c r="D6163" s="5" t="s">
        <v>3583</v>
      </c>
      <c r="E6163" s="5" t="s">
        <v>3584</v>
      </c>
      <c r="F6163" s="5" t="s">
        <v>853</v>
      </c>
      <c r="G6163" s="5" t="s">
        <v>3588</v>
      </c>
      <c r="H6163" s="51">
        <v>0</v>
      </c>
      <c r="I6163" s="22">
        <v>0</v>
      </c>
      <c r="J6163" s="22">
        <v>63.34</v>
      </c>
      <c r="K6163" s="22">
        <v>66.81</v>
      </c>
      <c r="L6163" s="47">
        <v>1000</v>
      </c>
      <c r="M6163" s="22">
        <v>0</v>
      </c>
      <c r="N6163" s="22">
        <v>0</v>
      </c>
    </row>
    <row r="6164" spans="1:14" hidden="1" x14ac:dyDescent="0.25">
      <c r="A6164" s="5" t="s">
        <v>8948</v>
      </c>
      <c r="B6164" s="5" t="s">
        <v>3592</v>
      </c>
      <c r="C6164" s="5" t="s">
        <v>849</v>
      </c>
      <c r="D6164" s="5" t="s">
        <v>3583</v>
      </c>
      <c r="E6164" s="5" t="s">
        <v>3584</v>
      </c>
      <c r="F6164" s="5" t="s">
        <v>853</v>
      </c>
      <c r="G6164" s="5" t="s">
        <v>3603</v>
      </c>
      <c r="H6164" s="51">
        <v>0</v>
      </c>
      <c r="I6164" s="22">
        <v>0</v>
      </c>
      <c r="J6164" s="22">
        <v>0</v>
      </c>
      <c r="K6164" s="22">
        <v>1185.53</v>
      </c>
      <c r="L6164" s="47">
        <v>1000</v>
      </c>
      <c r="M6164" s="22">
        <v>0</v>
      </c>
      <c r="N6164" s="22">
        <v>0</v>
      </c>
    </row>
    <row r="6165" spans="1:14" x14ac:dyDescent="0.25">
      <c r="A6165" s="5" t="s">
        <v>8949</v>
      </c>
      <c r="B6165" s="5" t="s">
        <v>3590</v>
      </c>
      <c r="C6165" s="5" t="s">
        <v>849</v>
      </c>
      <c r="D6165" s="5" t="s">
        <v>3583</v>
      </c>
      <c r="E6165" s="5" t="s">
        <v>3584</v>
      </c>
      <c r="F6165" s="5" t="s">
        <v>853</v>
      </c>
      <c r="G6165" s="5" t="s">
        <v>3603</v>
      </c>
      <c r="H6165" s="51">
        <v>0</v>
      </c>
      <c r="I6165" s="22">
        <v>0</v>
      </c>
      <c r="J6165" s="22">
        <v>0</v>
      </c>
      <c r="K6165" s="22">
        <v>2883.24</v>
      </c>
      <c r="L6165" s="47">
        <v>1000</v>
      </c>
      <c r="M6165" s="22">
        <v>0</v>
      </c>
      <c r="N6165" s="22">
        <v>0</v>
      </c>
    </row>
    <row r="6166" spans="1:14" x14ac:dyDescent="0.25">
      <c r="A6166" s="5" t="s">
        <v>8950</v>
      </c>
      <c r="B6166" s="5" t="s">
        <v>3590</v>
      </c>
      <c r="C6166" s="5" t="s">
        <v>849</v>
      </c>
      <c r="D6166" s="5" t="s">
        <v>3583</v>
      </c>
      <c r="E6166" s="5" t="s">
        <v>3584</v>
      </c>
      <c r="F6166" s="5" t="s">
        <v>851</v>
      </c>
      <c r="G6166" s="5" t="s">
        <v>3588</v>
      </c>
      <c r="H6166" s="51">
        <v>0</v>
      </c>
      <c r="I6166" s="22">
        <v>0</v>
      </c>
      <c r="J6166" s="22">
        <v>21.94</v>
      </c>
      <c r="K6166" s="22">
        <v>22.47</v>
      </c>
      <c r="L6166" s="47">
        <v>1000</v>
      </c>
      <c r="M6166" s="22">
        <v>0</v>
      </c>
      <c r="N6166" s="22">
        <v>0</v>
      </c>
    </row>
    <row r="6167" spans="1:14" x14ac:dyDescent="0.25">
      <c r="A6167" s="5" t="s">
        <v>8951</v>
      </c>
      <c r="B6167" s="5" t="s">
        <v>3590</v>
      </c>
      <c r="C6167" s="5" t="s">
        <v>849</v>
      </c>
      <c r="D6167" s="5" t="s">
        <v>3583</v>
      </c>
      <c r="E6167" s="5" t="s">
        <v>3584</v>
      </c>
      <c r="F6167" s="5" t="s">
        <v>851</v>
      </c>
      <c r="G6167" s="5" t="s">
        <v>3588</v>
      </c>
      <c r="H6167" s="51">
        <v>3655</v>
      </c>
      <c r="I6167" s="22">
        <v>805.83</v>
      </c>
      <c r="J6167" s="22">
        <v>220.47</v>
      </c>
      <c r="K6167" s="22">
        <v>205.45</v>
      </c>
      <c r="L6167" s="47">
        <v>1000</v>
      </c>
      <c r="M6167" s="22">
        <v>805.83</v>
      </c>
      <c r="N6167" s="22">
        <v>0</v>
      </c>
    </row>
    <row r="6168" spans="1:14" x14ac:dyDescent="0.25">
      <c r="A6168" s="5" t="s">
        <v>8952</v>
      </c>
      <c r="B6168" s="5" t="s">
        <v>3590</v>
      </c>
      <c r="C6168" s="5" t="s">
        <v>849</v>
      </c>
      <c r="D6168" s="5" t="s">
        <v>3583</v>
      </c>
      <c r="E6168" s="5" t="s">
        <v>3584</v>
      </c>
      <c r="F6168" s="5" t="s">
        <v>853</v>
      </c>
      <c r="G6168" s="5" t="s">
        <v>3603</v>
      </c>
      <c r="H6168" s="51">
        <v>0</v>
      </c>
      <c r="I6168" s="22">
        <v>0</v>
      </c>
      <c r="J6168" s="22">
        <v>0</v>
      </c>
      <c r="K6168" s="22">
        <v>1389.17</v>
      </c>
      <c r="L6168" s="47">
        <v>1000</v>
      </c>
      <c r="M6168" s="22">
        <v>0</v>
      </c>
      <c r="N6168" s="22">
        <v>0</v>
      </c>
    </row>
    <row r="6169" spans="1:14" x14ac:dyDescent="0.25">
      <c r="A6169" s="5" t="s">
        <v>8953</v>
      </c>
      <c r="B6169" s="5" t="s">
        <v>3590</v>
      </c>
      <c r="C6169" s="5" t="s">
        <v>849</v>
      </c>
      <c r="D6169" s="5" t="s">
        <v>3583</v>
      </c>
      <c r="E6169" s="5" t="s">
        <v>3584</v>
      </c>
      <c r="F6169" s="5" t="s">
        <v>853</v>
      </c>
      <c r="G6169" s="5" t="s">
        <v>3588</v>
      </c>
      <c r="H6169" s="51">
        <v>0</v>
      </c>
      <c r="I6169" s="22">
        <v>0</v>
      </c>
      <c r="J6169" s="22">
        <v>100.45</v>
      </c>
      <c r="K6169" s="22">
        <v>109.12</v>
      </c>
      <c r="L6169" s="47">
        <v>1000</v>
      </c>
      <c r="M6169" s="22">
        <v>0</v>
      </c>
      <c r="N6169" s="22">
        <v>0</v>
      </c>
    </row>
    <row r="6170" spans="1:14" x14ac:dyDescent="0.25">
      <c r="A6170" s="5" t="s">
        <v>8954</v>
      </c>
      <c r="B6170" s="5" t="s">
        <v>3590</v>
      </c>
      <c r="C6170" s="5" t="s">
        <v>849</v>
      </c>
      <c r="D6170" s="5" t="s">
        <v>3583</v>
      </c>
      <c r="E6170" s="5" t="s">
        <v>3584</v>
      </c>
      <c r="F6170" s="5" t="s">
        <v>853</v>
      </c>
      <c r="G6170" s="5" t="s">
        <v>3588</v>
      </c>
      <c r="H6170" s="51">
        <v>0</v>
      </c>
      <c r="I6170" s="22">
        <v>0</v>
      </c>
      <c r="J6170" s="22">
        <v>91.1</v>
      </c>
      <c r="K6170" s="22">
        <v>96.08</v>
      </c>
      <c r="L6170" s="47">
        <v>1000</v>
      </c>
      <c r="M6170" s="22">
        <v>0</v>
      </c>
      <c r="N6170" s="22">
        <v>0</v>
      </c>
    </row>
    <row r="6171" spans="1:14" hidden="1" x14ac:dyDescent="0.25">
      <c r="A6171" s="5" t="s">
        <v>8955</v>
      </c>
      <c r="B6171" s="5" t="s">
        <v>3586</v>
      </c>
      <c r="C6171" s="5" t="s">
        <v>849</v>
      </c>
      <c r="D6171" s="5" t="s">
        <v>3583</v>
      </c>
      <c r="E6171" s="5" t="s">
        <v>3584</v>
      </c>
      <c r="F6171" s="5" t="s">
        <v>851</v>
      </c>
      <c r="G6171" s="5" t="s">
        <v>3588</v>
      </c>
      <c r="H6171" s="51">
        <v>6400</v>
      </c>
      <c r="I6171" s="22">
        <v>1614.98</v>
      </c>
      <c r="J6171" s="22">
        <v>252.34</v>
      </c>
      <c r="K6171" s="22">
        <v>254.51</v>
      </c>
      <c r="L6171" s="47">
        <v>1000</v>
      </c>
      <c r="M6171" s="22">
        <v>1614.98</v>
      </c>
      <c r="N6171" s="22">
        <v>0</v>
      </c>
    </row>
    <row r="6172" spans="1:14" hidden="1" x14ac:dyDescent="0.25">
      <c r="A6172" s="5" t="s">
        <v>8956</v>
      </c>
      <c r="B6172" s="5" t="s">
        <v>3586</v>
      </c>
      <c r="C6172" s="5" t="s">
        <v>849</v>
      </c>
      <c r="D6172" s="5" t="s">
        <v>3583</v>
      </c>
      <c r="E6172" s="5" t="s">
        <v>3584</v>
      </c>
      <c r="F6172" s="5" t="s">
        <v>853</v>
      </c>
      <c r="G6172" s="5" t="s">
        <v>3588</v>
      </c>
      <c r="H6172" s="51">
        <v>0</v>
      </c>
      <c r="I6172" s="22">
        <v>0</v>
      </c>
      <c r="J6172" s="22">
        <v>289.33999999999997</v>
      </c>
      <c r="K6172" s="22">
        <v>305.17</v>
      </c>
      <c r="L6172" s="47">
        <v>1000</v>
      </c>
      <c r="M6172" s="22">
        <v>0</v>
      </c>
      <c r="N6172" s="22">
        <v>0</v>
      </c>
    </row>
    <row r="6173" spans="1:14" hidden="1" x14ac:dyDescent="0.25">
      <c r="A6173" s="5" t="s">
        <v>8957</v>
      </c>
      <c r="B6173" s="5" t="s">
        <v>3586</v>
      </c>
      <c r="C6173" s="5" t="s">
        <v>849</v>
      </c>
      <c r="D6173" s="5" t="s">
        <v>3583</v>
      </c>
      <c r="E6173" s="5" t="s">
        <v>3584</v>
      </c>
      <c r="F6173" s="5" t="s">
        <v>851</v>
      </c>
      <c r="G6173" s="5" t="s">
        <v>3588</v>
      </c>
      <c r="H6173" s="51">
        <v>41600</v>
      </c>
      <c r="I6173" s="22">
        <v>10451.85</v>
      </c>
      <c r="J6173" s="22">
        <v>251.25</v>
      </c>
      <c r="K6173" s="22">
        <v>256.25</v>
      </c>
      <c r="L6173" s="47">
        <v>1000</v>
      </c>
      <c r="M6173" s="22">
        <v>10451.85</v>
      </c>
      <c r="N6173" s="22">
        <v>0</v>
      </c>
    </row>
    <row r="6174" spans="1:14" hidden="1" x14ac:dyDescent="0.25">
      <c r="A6174" s="5" t="s">
        <v>8958</v>
      </c>
      <c r="B6174" s="5" t="s">
        <v>3586</v>
      </c>
      <c r="C6174" s="5" t="s">
        <v>849</v>
      </c>
      <c r="D6174" s="5" t="s">
        <v>3583</v>
      </c>
      <c r="E6174" s="5" t="s">
        <v>3584</v>
      </c>
      <c r="F6174" s="5" t="s">
        <v>853</v>
      </c>
      <c r="G6174" s="5" t="s">
        <v>3603</v>
      </c>
      <c r="H6174" s="51">
        <v>0</v>
      </c>
      <c r="I6174" s="22">
        <v>0</v>
      </c>
      <c r="J6174" s="22">
        <v>0</v>
      </c>
      <c r="K6174" s="22">
        <v>1072.57</v>
      </c>
      <c r="L6174" s="47">
        <v>1000</v>
      </c>
      <c r="M6174" s="22">
        <v>0</v>
      </c>
      <c r="N6174" s="22">
        <v>0</v>
      </c>
    </row>
    <row r="6175" spans="1:14" hidden="1" x14ac:dyDescent="0.25">
      <c r="A6175" s="5" t="s">
        <v>8959</v>
      </c>
      <c r="B6175" s="5" t="s">
        <v>3586</v>
      </c>
      <c r="C6175" s="5" t="s">
        <v>849</v>
      </c>
      <c r="D6175" s="5" t="s">
        <v>3583</v>
      </c>
      <c r="E6175" s="5" t="s">
        <v>3584</v>
      </c>
      <c r="F6175" s="5" t="s">
        <v>853</v>
      </c>
      <c r="G6175" s="5" t="s">
        <v>3603</v>
      </c>
      <c r="H6175" s="51">
        <v>0</v>
      </c>
      <c r="I6175" s="22">
        <v>0</v>
      </c>
      <c r="J6175" s="22">
        <v>0</v>
      </c>
      <c r="K6175" s="22">
        <v>978.8</v>
      </c>
      <c r="L6175" s="47">
        <v>1000</v>
      </c>
      <c r="M6175" s="22">
        <v>0</v>
      </c>
      <c r="N6175" s="22">
        <v>0</v>
      </c>
    </row>
    <row r="6176" spans="1:14" hidden="1" x14ac:dyDescent="0.25">
      <c r="A6176" s="5" t="s">
        <v>8959</v>
      </c>
      <c r="B6176" s="5" t="s">
        <v>3596</v>
      </c>
      <c r="C6176" s="5" t="s">
        <v>849</v>
      </c>
      <c r="D6176" s="5" t="s">
        <v>3583</v>
      </c>
      <c r="E6176" s="5" t="s">
        <v>3584</v>
      </c>
      <c r="F6176" s="5" t="s">
        <v>853</v>
      </c>
      <c r="G6176" s="5" t="s">
        <v>3603</v>
      </c>
      <c r="H6176" s="51">
        <v>0</v>
      </c>
      <c r="I6176" s="22">
        <v>0</v>
      </c>
      <c r="J6176" s="22">
        <v>0</v>
      </c>
      <c r="K6176" s="22">
        <v>974.44</v>
      </c>
      <c r="L6176" s="47">
        <v>1000</v>
      </c>
      <c r="M6176" s="22">
        <v>0</v>
      </c>
      <c r="N6176" s="22">
        <v>0</v>
      </c>
    </row>
    <row r="6177" spans="1:14" hidden="1" x14ac:dyDescent="0.25">
      <c r="A6177" s="5" t="s">
        <v>8960</v>
      </c>
      <c r="B6177" s="5" t="s">
        <v>3586</v>
      </c>
      <c r="C6177" s="5" t="s">
        <v>849</v>
      </c>
      <c r="D6177" s="5" t="s">
        <v>3583</v>
      </c>
      <c r="E6177" s="5" t="s">
        <v>3584</v>
      </c>
      <c r="F6177" s="5" t="s">
        <v>853</v>
      </c>
      <c r="G6177" s="5" t="s">
        <v>3603</v>
      </c>
      <c r="H6177" s="51">
        <v>0</v>
      </c>
      <c r="I6177" s="22">
        <v>0</v>
      </c>
      <c r="J6177" s="22">
        <v>0</v>
      </c>
      <c r="K6177" s="22">
        <v>535.04</v>
      </c>
      <c r="L6177" s="47">
        <v>1000</v>
      </c>
      <c r="M6177" s="22">
        <v>0</v>
      </c>
      <c r="N6177" s="22">
        <v>0</v>
      </c>
    </row>
    <row r="6178" spans="1:14" hidden="1" x14ac:dyDescent="0.25">
      <c r="A6178" s="5" t="s">
        <v>8961</v>
      </c>
      <c r="B6178" s="5" t="s">
        <v>3586</v>
      </c>
      <c r="C6178" s="5" t="s">
        <v>849</v>
      </c>
      <c r="D6178" s="5" t="s">
        <v>3583</v>
      </c>
      <c r="E6178" s="5" t="s">
        <v>3584</v>
      </c>
      <c r="F6178" s="5" t="s">
        <v>851</v>
      </c>
      <c r="G6178" s="5" t="s">
        <v>3603</v>
      </c>
      <c r="H6178" s="51">
        <v>0</v>
      </c>
      <c r="I6178" s="22">
        <v>0</v>
      </c>
      <c r="J6178" s="22">
        <v>4642.6000000000004</v>
      </c>
      <c r="K6178" s="22">
        <v>4713.8900000000003</v>
      </c>
      <c r="L6178" s="47">
        <v>1000</v>
      </c>
      <c r="M6178" s="22">
        <v>0</v>
      </c>
      <c r="N6178" s="22">
        <v>0</v>
      </c>
    </row>
    <row r="6179" spans="1:14" hidden="1" x14ac:dyDescent="0.25">
      <c r="A6179" s="5" t="s">
        <v>8962</v>
      </c>
      <c r="B6179" s="5" t="s">
        <v>3586</v>
      </c>
      <c r="C6179" s="5" t="s">
        <v>849</v>
      </c>
      <c r="D6179" s="5" t="s">
        <v>3583</v>
      </c>
      <c r="E6179" s="5" t="s">
        <v>3584</v>
      </c>
      <c r="F6179" s="5" t="s">
        <v>853</v>
      </c>
      <c r="G6179" s="5" t="s">
        <v>3603</v>
      </c>
      <c r="H6179" s="51">
        <v>0</v>
      </c>
      <c r="I6179" s="22">
        <v>0</v>
      </c>
      <c r="J6179" s="22">
        <v>0</v>
      </c>
      <c r="K6179" s="22">
        <v>402.44</v>
      </c>
      <c r="L6179" s="47">
        <v>1000</v>
      </c>
      <c r="M6179" s="22">
        <v>0</v>
      </c>
      <c r="N6179" s="22">
        <v>0</v>
      </c>
    </row>
    <row r="6180" spans="1:14" hidden="1" x14ac:dyDescent="0.25">
      <c r="A6180" s="5" t="s">
        <v>8963</v>
      </c>
      <c r="B6180" s="5" t="s">
        <v>3586</v>
      </c>
      <c r="C6180" s="5" t="s">
        <v>849</v>
      </c>
      <c r="D6180" s="5" t="s">
        <v>3583</v>
      </c>
      <c r="E6180" s="5" t="s">
        <v>3584</v>
      </c>
      <c r="F6180" s="5" t="s">
        <v>851</v>
      </c>
      <c r="G6180" s="5" t="s">
        <v>3603</v>
      </c>
      <c r="H6180" s="51">
        <v>4000</v>
      </c>
      <c r="I6180" s="22">
        <v>12092.86</v>
      </c>
      <c r="J6180" s="22">
        <v>3023.22</v>
      </c>
      <c r="K6180" s="22">
        <v>2955.43</v>
      </c>
      <c r="L6180" s="47">
        <v>1000</v>
      </c>
      <c r="M6180" s="22">
        <v>12092.86</v>
      </c>
      <c r="N6180" s="22">
        <v>0</v>
      </c>
    </row>
    <row r="6181" spans="1:14" hidden="1" x14ac:dyDescent="0.25">
      <c r="A6181" s="5" t="s">
        <v>8964</v>
      </c>
      <c r="B6181" s="5" t="s">
        <v>3582</v>
      </c>
      <c r="C6181" s="5" t="s">
        <v>849</v>
      </c>
      <c r="D6181" s="5" t="s">
        <v>3583</v>
      </c>
      <c r="E6181" s="5" t="s">
        <v>3584</v>
      </c>
      <c r="F6181" s="5" t="s">
        <v>853</v>
      </c>
      <c r="G6181" s="5" t="s">
        <v>3585</v>
      </c>
      <c r="H6181" s="51">
        <v>0</v>
      </c>
      <c r="I6181" s="22">
        <v>0</v>
      </c>
      <c r="J6181" s="22">
        <v>0</v>
      </c>
      <c r="K6181" s="22">
        <v>3752.84</v>
      </c>
      <c r="L6181" s="47">
        <v>1000</v>
      </c>
      <c r="M6181" s="22">
        <v>0</v>
      </c>
      <c r="N6181" s="22">
        <v>0</v>
      </c>
    </row>
    <row r="6182" spans="1:14" hidden="1" x14ac:dyDescent="0.25">
      <c r="A6182" s="5" t="s">
        <v>8964</v>
      </c>
      <c r="B6182" s="5" t="s">
        <v>3586</v>
      </c>
      <c r="C6182" s="5" t="s">
        <v>849</v>
      </c>
      <c r="D6182" s="5" t="s">
        <v>3583</v>
      </c>
      <c r="E6182" s="5" t="s">
        <v>3584</v>
      </c>
      <c r="F6182" s="5" t="s">
        <v>853</v>
      </c>
      <c r="G6182" s="5" t="s">
        <v>3585</v>
      </c>
      <c r="H6182" s="51">
        <v>0</v>
      </c>
      <c r="I6182" s="22">
        <v>0</v>
      </c>
      <c r="J6182" s="22">
        <v>3774.13</v>
      </c>
      <c r="K6182" s="22">
        <v>3806.59</v>
      </c>
      <c r="L6182" s="47">
        <v>1000</v>
      </c>
      <c r="M6182" s="22">
        <v>0</v>
      </c>
      <c r="N6182" s="22">
        <v>0</v>
      </c>
    </row>
    <row r="6183" spans="1:14" hidden="1" x14ac:dyDescent="0.25">
      <c r="A6183" s="5" t="s">
        <v>8965</v>
      </c>
      <c r="B6183" s="5" t="s">
        <v>3582</v>
      </c>
      <c r="C6183" s="5" t="s">
        <v>849</v>
      </c>
      <c r="D6183" s="5" t="s">
        <v>3583</v>
      </c>
      <c r="E6183" s="5" t="s">
        <v>3584</v>
      </c>
      <c r="F6183" s="5" t="s">
        <v>853</v>
      </c>
      <c r="G6183" s="5" t="s">
        <v>3588</v>
      </c>
      <c r="H6183" s="51">
        <v>0</v>
      </c>
      <c r="I6183" s="22">
        <v>0</v>
      </c>
      <c r="J6183" s="22">
        <v>0</v>
      </c>
      <c r="K6183" s="22">
        <v>1687.55</v>
      </c>
      <c r="L6183" s="47">
        <v>1000</v>
      </c>
      <c r="M6183" s="22">
        <v>0</v>
      </c>
      <c r="N6183" s="22">
        <v>0</v>
      </c>
    </row>
    <row r="6184" spans="1:14" hidden="1" x14ac:dyDescent="0.25">
      <c r="A6184" s="5" t="s">
        <v>8965</v>
      </c>
      <c r="B6184" s="5" t="s">
        <v>3586</v>
      </c>
      <c r="C6184" s="5" t="s">
        <v>849</v>
      </c>
      <c r="D6184" s="5" t="s">
        <v>3583</v>
      </c>
      <c r="E6184" s="5" t="s">
        <v>3584</v>
      </c>
      <c r="F6184" s="5" t="s">
        <v>851</v>
      </c>
      <c r="G6184" s="5" t="s">
        <v>3588</v>
      </c>
      <c r="H6184" s="51">
        <v>2226</v>
      </c>
      <c r="I6184" s="22">
        <v>3762.36</v>
      </c>
      <c r="J6184" s="22">
        <v>1690.19</v>
      </c>
      <c r="K6184" s="22">
        <v>1643.31</v>
      </c>
      <c r="L6184" s="47">
        <v>1000</v>
      </c>
      <c r="M6184" s="22">
        <v>3762.36</v>
      </c>
      <c r="N6184" s="22">
        <v>0</v>
      </c>
    </row>
    <row r="6185" spans="1:14" hidden="1" x14ac:dyDescent="0.25">
      <c r="A6185" s="5" t="s">
        <v>8966</v>
      </c>
      <c r="B6185" s="5" t="s">
        <v>3582</v>
      </c>
      <c r="C6185" s="5" t="s">
        <v>849</v>
      </c>
      <c r="D6185" s="5" t="s">
        <v>3583</v>
      </c>
      <c r="E6185" s="5" t="s">
        <v>3584</v>
      </c>
      <c r="F6185" s="5" t="s">
        <v>853</v>
      </c>
      <c r="G6185" s="5" t="s">
        <v>3588</v>
      </c>
      <c r="H6185" s="51">
        <v>0</v>
      </c>
      <c r="I6185" s="22">
        <v>0</v>
      </c>
      <c r="J6185" s="22">
        <v>0</v>
      </c>
      <c r="K6185" s="22">
        <v>1687.55</v>
      </c>
      <c r="L6185" s="47">
        <v>1000</v>
      </c>
      <c r="M6185" s="22">
        <v>0</v>
      </c>
      <c r="N6185" s="22">
        <v>0</v>
      </c>
    </row>
    <row r="6186" spans="1:14" hidden="1" x14ac:dyDescent="0.25">
      <c r="A6186" s="5" t="s">
        <v>8966</v>
      </c>
      <c r="B6186" s="5" t="s">
        <v>3586</v>
      </c>
      <c r="C6186" s="5" t="s">
        <v>849</v>
      </c>
      <c r="D6186" s="5" t="s">
        <v>3583</v>
      </c>
      <c r="E6186" s="5" t="s">
        <v>3584</v>
      </c>
      <c r="F6186" s="5" t="s">
        <v>851</v>
      </c>
      <c r="G6186" s="5" t="s">
        <v>3588</v>
      </c>
      <c r="H6186" s="51">
        <v>8064</v>
      </c>
      <c r="I6186" s="22">
        <v>13691.31</v>
      </c>
      <c r="J6186" s="22">
        <v>1697.83</v>
      </c>
      <c r="K6186" s="22">
        <v>1652.72</v>
      </c>
      <c r="L6186" s="47">
        <v>1000</v>
      </c>
      <c r="M6186" s="22">
        <v>13691.31</v>
      </c>
      <c r="N6186" s="22">
        <v>0</v>
      </c>
    </row>
    <row r="6187" spans="1:14" hidden="1" x14ac:dyDescent="0.25">
      <c r="A6187" s="5" t="s">
        <v>8967</v>
      </c>
      <c r="B6187" s="5" t="s">
        <v>3586</v>
      </c>
      <c r="C6187" s="5" t="s">
        <v>849</v>
      </c>
      <c r="D6187" s="5" t="s">
        <v>3583</v>
      </c>
      <c r="E6187" s="5" t="s">
        <v>3584</v>
      </c>
      <c r="F6187" s="5" t="s">
        <v>853</v>
      </c>
      <c r="G6187" s="5" t="s">
        <v>3603</v>
      </c>
      <c r="H6187" s="51">
        <v>0</v>
      </c>
      <c r="I6187" s="22">
        <v>0</v>
      </c>
      <c r="J6187" s="22">
        <v>0</v>
      </c>
      <c r="K6187" s="22">
        <v>993.7</v>
      </c>
      <c r="L6187" s="47">
        <v>1000</v>
      </c>
      <c r="M6187" s="22">
        <v>0</v>
      </c>
      <c r="N6187" s="22">
        <v>0</v>
      </c>
    </row>
    <row r="6188" spans="1:14" hidden="1" x14ac:dyDescent="0.25">
      <c r="A6188" s="5" t="s">
        <v>8968</v>
      </c>
      <c r="B6188" s="5" t="s">
        <v>3586</v>
      </c>
      <c r="C6188" s="5" t="s">
        <v>849</v>
      </c>
      <c r="D6188" s="5" t="s">
        <v>3583</v>
      </c>
      <c r="E6188" s="5" t="s">
        <v>3584</v>
      </c>
      <c r="F6188" s="5" t="s">
        <v>853</v>
      </c>
      <c r="G6188" s="5" t="s">
        <v>3603</v>
      </c>
      <c r="H6188" s="51">
        <v>0</v>
      </c>
      <c r="I6188" s="22">
        <v>0</v>
      </c>
      <c r="J6188" s="22">
        <v>0</v>
      </c>
      <c r="K6188" s="22">
        <v>1260.53</v>
      </c>
      <c r="L6188" s="47">
        <v>1000</v>
      </c>
      <c r="M6188" s="22">
        <v>0</v>
      </c>
      <c r="N6188" s="22">
        <v>0</v>
      </c>
    </row>
    <row r="6189" spans="1:14" hidden="1" x14ac:dyDescent="0.25">
      <c r="A6189" s="5" t="s">
        <v>8969</v>
      </c>
      <c r="B6189" s="5" t="s">
        <v>3586</v>
      </c>
      <c r="C6189" s="5" t="s">
        <v>849</v>
      </c>
      <c r="D6189" s="5" t="s">
        <v>3583</v>
      </c>
      <c r="E6189" s="5" t="s">
        <v>3584</v>
      </c>
      <c r="F6189" s="5" t="s">
        <v>853</v>
      </c>
      <c r="G6189" s="5" t="s">
        <v>3603</v>
      </c>
      <c r="H6189" s="51">
        <v>0</v>
      </c>
      <c r="I6189" s="22">
        <v>0</v>
      </c>
      <c r="J6189" s="22">
        <v>0</v>
      </c>
      <c r="K6189" s="22">
        <v>1750.69</v>
      </c>
      <c r="L6189" s="47">
        <v>1000</v>
      </c>
      <c r="M6189" s="22">
        <v>0</v>
      </c>
      <c r="N6189" s="22">
        <v>0</v>
      </c>
    </row>
    <row r="6190" spans="1:14" hidden="1" x14ac:dyDescent="0.25">
      <c r="A6190" s="5" t="s">
        <v>8970</v>
      </c>
      <c r="B6190" s="5" t="s">
        <v>3586</v>
      </c>
      <c r="C6190" s="5" t="s">
        <v>849</v>
      </c>
      <c r="D6190" s="5" t="s">
        <v>3583</v>
      </c>
      <c r="E6190" s="5" t="s">
        <v>3584</v>
      </c>
      <c r="F6190" s="5" t="s">
        <v>853</v>
      </c>
      <c r="G6190" s="5" t="s">
        <v>3603</v>
      </c>
      <c r="H6190" s="51">
        <v>0</v>
      </c>
      <c r="I6190" s="22">
        <v>0</v>
      </c>
      <c r="J6190" s="22">
        <v>0</v>
      </c>
      <c r="K6190" s="22">
        <v>1072.01</v>
      </c>
      <c r="L6190" s="47">
        <v>1000</v>
      </c>
      <c r="M6190" s="22">
        <v>0</v>
      </c>
      <c r="N6190" s="22">
        <v>0</v>
      </c>
    </row>
    <row r="6191" spans="1:14" hidden="1" x14ac:dyDescent="0.25">
      <c r="A6191" s="5" t="s">
        <v>8971</v>
      </c>
      <c r="B6191" s="5" t="s">
        <v>3582</v>
      </c>
      <c r="C6191" s="5" t="s">
        <v>849</v>
      </c>
      <c r="D6191" s="5" t="s">
        <v>3583</v>
      </c>
      <c r="E6191" s="5" t="s">
        <v>3584</v>
      </c>
      <c r="F6191" s="5" t="s">
        <v>853</v>
      </c>
      <c r="G6191" s="5" t="s">
        <v>3588</v>
      </c>
      <c r="H6191" s="51">
        <v>0</v>
      </c>
      <c r="I6191" s="22">
        <v>0</v>
      </c>
      <c r="J6191" s="22">
        <v>91.79</v>
      </c>
      <c r="K6191" s="22">
        <v>92.54</v>
      </c>
      <c r="L6191" s="47">
        <v>1000</v>
      </c>
      <c r="M6191" s="22">
        <v>0</v>
      </c>
      <c r="N6191" s="22">
        <v>0</v>
      </c>
    </row>
    <row r="6192" spans="1:14" hidden="1" x14ac:dyDescent="0.25">
      <c r="A6192" s="5" t="s">
        <v>8971</v>
      </c>
      <c r="B6192" s="5" t="s">
        <v>3586</v>
      </c>
      <c r="C6192" s="5" t="s">
        <v>849</v>
      </c>
      <c r="D6192" s="5" t="s">
        <v>3583</v>
      </c>
      <c r="E6192" s="5" t="s">
        <v>3584</v>
      </c>
      <c r="F6192" s="5" t="s">
        <v>853</v>
      </c>
      <c r="G6192" s="5" t="s">
        <v>3588</v>
      </c>
      <c r="H6192" s="51">
        <v>0</v>
      </c>
      <c r="I6192" s="22">
        <v>0</v>
      </c>
      <c r="J6192" s="22">
        <v>93.85</v>
      </c>
      <c r="K6192" s="22">
        <v>96.1</v>
      </c>
      <c r="L6192" s="47">
        <v>1000</v>
      </c>
      <c r="M6192" s="22">
        <v>0</v>
      </c>
      <c r="N6192" s="22">
        <v>0</v>
      </c>
    </row>
    <row r="6193" spans="1:14" hidden="1" x14ac:dyDescent="0.25">
      <c r="A6193" s="5" t="s">
        <v>8972</v>
      </c>
      <c r="B6193" s="5" t="s">
        <v>3582</v>
      </c>
      <c r="C6193" s="5" t="s">
        <v>849</v>
      </c>
      <c r="D6193" s="5" t="s">
        <v>3583</v>
      </c>
      <c r="E6193" s="5" t="s">
        <v>3584</v>
      </c>
      <c r="F6193" s="5" t="s">
        <v>853</v>
      </c>
      <c r="G6193" s="5" t="s">
        <v>3588</v>
      </c>
      <c r="H6193" s="51">
        <v>0</v>
      </c>
      <c r="I6193" s="22">
        <v>0</v>
      </c>
      <c r="J6193" s="22">
        <v>82.2</v>
      </c>
      <c r="K6193" s="22">
        <v>82.78</v>
      </c>
      <c r="L6193" s="47">
        <v>1000</v>
      </c>
      <c r="M6193" s="22">
        <v>0</v>
      </c>
      <c r="N6193" s="22">
        <v>0</v>
      </c>
    </row>
    <row r="6194" spans="1:14" hidden="1" x14ac:dyDescent="0.25">
      <c r="A6194" s="5" t="s">
        <v>8972</v>
      </c>
      <c r="B6194" s="5" t="s">
        <v>3586</v>
      </c>
      <c r="C6194" s="5" t="s">
        <v>849</v>
      </c>
      <c r="D6194" s="5" t="s">
        <v>3583</v>
      </c>
      <c r="E6194" s="5" t="s">
        <v>3584</v>
      </c>
      <c r="F6194" s="5" t="s">
        <v>853</v>
      </c>
      <c r="G6194" s="5" t="s">
        <v>3588</v>
      </c>
      <c r="H6194" s="51">
        <v>0</v>
      </c>
      <c r="I6194" s="22">
        <v>0</v>
      </c>
      <c r="J6194" s="22">
        <v>83.18</v>
      </c>
      <c r="K6194" s="22">
        <v>85.18</v>
      </c>
      <c r="L6194" s="47">
        <v>1000</v>
      </c>
      <c r="M6194" s="22">
        <v>0</v>
      </c>
      <c r="N6194" s="22">
        <v>0</v>
      </c>
    </row>
    <row r="6195" spans="1:14" hidden="1" x14ac:dyDescent="0.25">
      <c r="A6195" s="5" t="s">
        <v>8973</v>
      </c>
      <c r="B6195" s="5" t="s">
        <v>3582</v>
      </c>
      <c r="C6195" s="5" t="s">
        <v>849</v>
      </c>
      <c r="D6195" s="5" t="s">
        <v>3583</v>
      </c>
      <c r="E6195" s="5" t="s">
        <v>3584</v>
      </c>
      <c r="F6195" s="5" t="s">
        <v>853</v>
      </c>
      <c r="G6195" s="5" t="s">
        <v>3588</v>
      </c>
      <c r="H6195" s="51">
        <v>0</v>
      </c>
      <c r="I6195" s="22">
        <v>0</v>
      </c>
      <c r="J6195" s="22">
        <v>77.58</v>
      </c>
      <c r="K6195" s="22">
        <v>78.25</v>
      </c>
      <c r="L6195" s="47">
        <v>1000</v>
      </c>
      <c r="M6195" s="22">
        <v>0</v>
      </c>
      <c r="N6195" s="22">
        <v>0</v>
      </c>
    </row>
    <row r="6196" spans="1:14" hidden="1" x14ac:dyDescent="0.25">
      <c r="A6196" s="5" t="s">
        <v>8973</v>
      </c>
      <c r="B6196" s="5" t="s">
        <v>3586</v>
      </c>
      <c r="C6196" s="5" t="s">
        <v>849</v>
      </c>
      <c r="D6196" s="5" t="s">
        <v>3583</v>
      </c>
      <c r="E6196" s="5" t="s">
        <v>3584</v>
      </c>
      <c r="F6196" s="5" t="s">
        <v>853</v>
      </c>
      <c r="G6196" s="5" t="s">
        <v>3588</v>
      </c>
      <c r="H6196" s="51">
        <v>0</v>
      </c>
      <c r="I6196" s="22">
        <v>0</v>
      </c>
      <c r="J6196" s="22">
        <v>92.11</v>
      </c>
      <c r="K6196" s="22">
        <v>97.15</v>
      </c>
      <c r="L6196" s="47">
        <v>1000</v>
      </c>
      <c r="M6196" s="22">
        <v>0</v>
      </c>
      <c r="N6196" s="22">
        <v>0</v>
      </c>
    </row>
    <row r="6197" spans="1:14" hidden="1" x14ac:dyDescent="0.25">
      <c r="A6197" s="5" t="s">
        <v>8974</v>
      </c>
      <c r="B6197" s="5" t="s">
        <v>3582</v>
      </c>
      <c r="C6197" s="5" t="s">
        <v>849</v>
      </c>
      <c r="D6197" s="5" t="s">
        <v>3583</v>
      </c>
      <c r="E6197" s="5" t="s">
        <v>3584</v>
      </c>
      <c r="F6197" s="5" t="s">
        <v>853</v>
      </c>
      <c r="G6197" s="5" t="s">
        <v>3603</v>
      </c>
      <c r="H6197" s="51">
        <v>0</v>
      </c>
      <c r="I6197" s="22">
        <v>0</v>
      </c>
      <c r="J6197" s="22">
        <v>0</v>
      </c>
      <c r="K6197" s="22">
        <v>1716.71</v>
      </c>
      <c r="L6197" s="47">
        <v>1000</v>
      </c>
      <c r="M6197" s="22">
        <v>0</v>
      </c>
      <c r="N6197" s="22">
        <v>0</v>
      </c>
    </row>
    <row r="6198" spans="1:14" hidden="1" x14ac:dyDescent="0.25">
      <c r="A6198" s="5" t="s">
        <v>8974</v>
      </c>
      <c r="B6198" s="5" t="s">
        <v>3586</v>
      </c>
      <c r="C6198" s="5" t="s">
        <v>849</v>
      </c>
      <c r="D6198" s="5" t="s">
        <v>3583</v>
      </c>
      <c r="E6198" s="5" t="s">
        <v>3584</v>
      </c>
      <c r="F6198" s="5" t="s">
        <v>853</v>
      </c>
      <c r="G6198" s="5" t="s">
        <v>3603</v>
      </c>
      <c r="H6198" s="51">
        <v>0</v>
      </c>
      <c r="I6198" s="22">
        <v>0</v>
      </c>
      <c r="J6198" s="22">
        <v>0</v>
      </c>
      <c r="K6198" s="22">
        <v>1652.55</v>
      </c>
      <c r="L6198" s="47">
        <v>1000</v>
      </c>
      <c r="M6198" s="22">
        <v>0</v>
      </c>
      <c r="N6198" s="22">
        <v>0</v>
      </c>
    </row>
    <row r="6199" spans="1:14" hidden="1" x14ac:dyDescent="0.25">
      <c r="A6199" s="5" t="s">
        <v>8975</v>
      </c>
      <c r="B6199" s="5" t="s">
        <v>3582</v>
      </c>
      <c r="C6199" s="5" t="s">
        <v>849</v>
      </c>
      <c r="D6199" s="5" t="s">
        <v>3583</v>
      </c>
      <c r="E6199" s="5" t="s">
        <v>3584</v>
      </c>
      <c r="F6199" s="5" t="s">
        <v>853</v>
      </c>
      <c r="G6199" s="5" t="s">
        <v>3603</v>
      </c>
      <c r="H6199" s="51">
        <v>0</v>
      </c>
      <c r="I6199" s="22">
        <v>0</v>
      </c>
      <c r="J6199" s="22">
        <v>0</v>
      </c>
      <c r="K6199" s="22">
        <v>1535.54</v>
      </c>
      <c r="L6199" s="47">
        <v>1000</v>
      </c>
      <c r="M6199" s="22">
        <v>0</v>
      </c>
      <c r="N6199" s="22">
        <v>0</v>
      </c>
    </row>
    <row r="6200" spans="1:14" hidden="1" x14ac:dyDescent="0.25">
      <c r="A6200" s="5" t="s">
        <v>8975</v>
      </c>
      <c r="B6200" s="5" t="s">
        <v>3586</v>
      </c>
      <c r="C6200" s="5" t="s">
        <v>849</v>
      </c>
      <c r="D6200" s="5" t="s">
        <v>3583</v>
      </c>
      <c r="E6200" s="5" t="s">
        <v>3584</v>
      </c>
      <c r="F6200" s="5" t="s">
        <v>853</v>
      </c>
      <c r="G6200" s="5" t="s">
        <v>3603</v>
      </c>
      <c r="H6200" s="51">
        <v>0</v>
      </c>
      <c r="I6200" s="22">
        <v>0</v>
      </c>
      <c r="J6200" s="22">
        <v>0</v>
      </c>
      <c r="K6200" s="22">
        <v>1491.64</v>
      </c>
      <c r="L6200" s="47">
        <v>1000</v>
      </c>
      <c r="M6200" s="22">
        <v>0</v>
      </c>
      <c r="N6200" s="22">
        <v>0</v>
      </c>
    </row>
    <row r="6201" spans="1:14" hidden="1" x14ac:dyDescent="0.25">
      <c r="A6201" s="5" t="s">
        <v>8976</v>
      </c>
      <c r="B6201" s="5" t="s">
        <v>3582</v>
      </c>
      <c r="C6201" s="5" t="s">
        <v>849</v>
      </c>
      <c r="D6201" s="5" t="s">
        <v>3583</v>
      </c>
      <c r="E6201" s="5" t="s">
        <v>3584</v>
      </c>
      <c r="F6201" s="5" t="s">
        <v>853</v>
      </c>
      <c r="G6201" s="5" t="s">
        <v>3588</v>
      </c>
      <c r="H6201" s="51">
        <v>0</v>
      </c>
      <c r="I6201" s="22">
        <v>0</v>
      </c>
      <c r="J6201" s="22">
        <v>89.5</v>
      </c>
      <c r="K6201" s="22">
        <v>91.65</v>
      </c>
      <c r="L6201" s="47">
        <v>1000</v>
      </c>
      <c r="M6201" s="22">
        <v>0</v>
      </c>
      <c r="N6201" s="22">
        <v>0</v>
      </c>
    </row>
    <row r="6202" spans="1:14" hidden="1" x14ac:dyDescent="0.25">
      <c r="A6202" s="5" t="s">
        <v>8977</v>
      </c>
      <c r="B6202" s="5" t="s">
        <v>3582</v>
      </c>
      <c r="C6202" s="5" t="s">
        <v>849</v>
      </c>
      <c r="D6202" s="5" t="s">
        <v>3583</v>
      </c>
      <c r="E6202" s="5" t="s">
        <v>3584</v>
      </c>
      <c r="F6202" s="5" t="s">
        <v>853</v>
      </c>
      <c r="G6202" s="5" t="s">
        <v>3588</v>
      </c>
      <c r="H6202" s="51">
        <v>0</v>
      </c>
      <c r="I6202" s="22">
        <v>0</v>
      </c>
      <c r="J6202" s="22">
        <v>91.16</v>
      </c>
      <c r="K6202" s="22">
        <v>91.85</v>
      </c>
      <c r="L6202" s="47">
        <v>1000</v>
      </c>
      <c r="M6202" s="22">
        <v>0</v>
      </c>
      <c r="N6202" s="22">
        <v>0</v>
      </c>
    </row>
    <row r="6203" spans="1:14" hidden="1" x14ac:dyDescent="0.25">
      <c r="A6203" s="5" t="s">
        <v>8977</v>
      </c>
      <c r="B6203" s="5" t="s">
        <v>3586</v>
      </c>
      <c r="C6203" s="5" t="s">
        <v>849</v>
      </c>
      <c r="D6203" s="5" t="s">
        <v>3583</v>
      </c>
      <c r="E6203" s="5" t="s">
        <v>3584</v>
      </c>
      <c r="F6203" s="5" t="s">
        <v>853</v>
      </c>
      <c r="G6203" s="5" t="s">
        <v>3588</v>
      </c>
      <c r="H6203" s="51">
        <v>0</v>
      </c>
      <c r="I6203" s="22">
        <v>0</v>
      </c>
      <c r="J6203" s="22">
        <v>86.11</v>
      </c>
      <c r="K6203" s="22">
        <v>86.85</v>
      </c>
      <c r="L6203" s="47">
        <v>1000</v>
      </c>
      <c r="M6203" s="22">
        <v>0</v>
      </c>
      <c r="N6203" s="22">
        <v>0</v>
      </c>
    </row>
    <row r="6204" spans="1:14" hidden="1" x14ac:dyDescent="0.25">
      <c r="A6204" s="5" t="s">
        <v>8978</v>
      </c>
      <c r="B6204" s="5" t="s">
        <v>3582</v>
      </c>
      <c r="C6204" s="5" t="s">
        <v>849</v>
      </c>
      <c r="D6204" s="5" t="s">
        <v>3583</v>
      </c>
      <c r="E6204" s="5" t="s">
        <v>3584</v>
      </c>
      <c r="F6204" s="5" t="s">
        <v>853</v>
      </c>
      <c r="G6204" s="5" t="s">
        <v>3588</v>
      </c>
      <c r="H6204" s="51">
        <v>0</v>
      </c>
      <c r="I6204" s="22">
        <v>0</v>
      </c>
      <c r="J6204" s="22">
        <v>83.03</v>
      </c>
      <c r="K6204" s="22">
        <v>85.02</v>
      </c>
      <c r="L6204" s="47">
        <v>1000</v>
      </c>
      <c r="M6204" s="22">
        <v>0</v>
      </c>
      <c r="N6204" s="22">
        <v>0</v>
      </c>
    </row>
    <row r="6205" spans="1:14" hidden="1" x14ac:dyDescent="0.25">
      <c r="A6205" s="5" t="s">
        <v>8979</v>
      </c>
      <c r="B6205" s="5" t="s">
        <v>3582</v>
      </c>
      <c r="C6205" s="5" t="s">
        <v>849</v>
      </c>
      <c r="D6205" s="5" t="s">
        <v>3583</v>
      </c>
      <c r="E6205" s="5" t="s">
        <v>3584</v>
      </c>
      <c r="F6205" s="5" t="s">
        <v>853</v>
      </c>
      <c r="G6205" s="5" t="s">
        <v>3588</v>
      </c>
      <c r="H6205" s="51">
        <v>0</v>
      </c>
      <c r="I6205" s="22">
        <v>0</v>
      </c>
      <c r="J6205" s="22">
        <v>78.05</v>
      </c>
      <c r="K6205" s="22">
        <v>78.27</v>
      </c>
      <c r="L6205" s="47">
        <v>1000</v>
      </c>
      <c r="M6205" s="22">
        <v>0</v>
      </c>
      <c r="N6205" s="22">
        <v>0</v>
      </c>
    </row>
    <row r="6206" spans="1:14" hidden="1" x14ac:dyDescent="0.25">
      <c r="A6206" s="5" t="s">
        <v>8979</v>
      </c>
      <c r="B6206" s="5" t="s">
        <v>3586</v>
      </c>
      <c r="C6206" s="5" t="s">
        <v>849</v>
      </c>
      <c r="D6206" s="5" t="s">
        <v>3583</v>
      </c>
      <c r="E6206" s="5" t="s">
        <v>3584</v>
      </c>
      <c r="F6206" s="5" t="s">
        <v>853</v>
      </c>
      <c r="G6206" s="5" t="s">
        <v>3588</v>
      </c>
      <c r="H6206" s="51">
        <v>0</v>
      </c>
      <c r="I6206" s="22">
        <v>0</v>
      </c>
      <c r="J6206" s="22">
        <v>88.68</v>
      </c>
      <c r="K6206" s="22">
        <v>90.81</v>
      </c>
      <c r="L6206" s="47">
        <v>1000</v>
      </c>
      <c r="M6206" s="22">
        <v>0</v>
      </c>
      <c r="N6206" s="22">
        <v>0</v>
      </c>
    </row>
    <row r="6207" spans="1:14" hidden="1" x14ac:dyDescent="0.25">
      <c r="A6207" s="5" t="s">
        <v>8980</v>
      </c>
      <c r="B6207" s="5" t="s">
        <v>3582</v>
      </c>
      <c r="C6207" s="5" t="s">
        <v>849</v>
      </c>
      <c r="D6207" s="5" t="s">
        <v>3583</v>
      </c>
      <c r="E6207" s="5" t="s">
        <v>3584</v>
      </c>
      <c r="F6207" s="5" t="s">
        <v>853</v>
      </c>
      <c r="G6207" s="5" t="s">
        <v>3603</v>
      </c>
      <c r="H6207" s="51">
        <v>0</v>
      </c>
      <c r="I6207" s="22">
        <v>0</v>
      </c>
      <c r="J6207" s="22">
        <v>0</v>
      </c>
      <c r="K6207" s="22">
        <v>1714.59</v>
      </c>
      <c r="L6207" s="47">
        <v>1000</v>
      </c>
      <c r="M6207" s="22">
        <v>0</v>
      </c>
      <c r="N6207" s="22">
        <v>0</v>
      </c>
    </row>
    <row r="6208" spans="1:14" hidden="1" x14ac:dyDescent="0.25">
      <c r="A6208" s="5" t="s">
        <v>8981</v>
      </c>
      <c r="B6208" s="5" t="s">
        <v>3582</v>
      </c>
      <c r="C6208" s="5" t="s">
        <v>849</v>
      </c>
      <c r="D6208" s="5" t="s">
        <v>3583</v>
      </c>
      <c r="E6208" s="5" t="s">
        <v>3584</v>
      </c>
      <c r="F6208" s="5" t="s">
        <v>853</v>
      </c>
      <c r="G6208" s="5" t="s">
        <v>3603</v>
      </c>
      <c r="H6208" s="51">
        <v>0</v>
      </c>
      <c r="I6208" s="22">
        <v>0</v>
      </c>
      <c r="J6208" s="22">
        <v>0</v>
      </c>
      <c r="K6208" s="22">
        <v>1444.11</v>
      </c>
      <c r="L6208" s="47">
        <v>1000</v>
      </c>
      <c r="M6208" s="22">
        <v>0</v>
      </c>
      <c r="N6208" s="22">
        <v>0</v>
      </c>
    </row>
    <row r="6209" spans="1:14" hidden="1" x14ac:dyDescent="0.25">
      <c r="A6209" s="5" t="s">
        <v>8981</v>
      </c>
      <c r="B6209" s="5" t="s">
        <v>3586</v>
      </c>
      <c r="C6209" s="5" t="s">
        <v>849</v>
      </c>
      <c r="D6209" s="5" t="s">
        <v>3583</v>
      </c>
      <c r="E6209" s="5" t="s">
        <v>3584</v>
      </c>
      <c r="F6209" s="5" t="s">
        <v>853</v>
      </c>
      <c r="G6209" s="5" t="s">
        <v>3603</v>
      </c>
      <c r="H6209" s="51">
        <v>0</v>
      </c>
      <c r="I6209" s="22">
        <v>0</v>
      </c>
      <c r="J6209" s="22">
        <v>0</v>
      </c>
      <c r="K6209" s="22">
        <v>1380.47</v>
      </c>
      <c r="L6209" s="47">
        <v>1000</v>
      </c>
      <c r="M6209" s="22">
        <v>0</v>
      </c>
      <c r="N6209" s="22">
        <v>0</v>
      </c>
    </row>
    <row r="6210" spans="1:14" hidden="1" x14ac:dyDescent="0.25">
      <c r="A6210" s="5" t="s">
        <v>8982</v>
      </c>
      <c r="B6210" s="5" t="s">
        <v>3582</v>
      </c>
      <c r="C6210" s="5" t="s">
        <v>849</v>
      </c>
      <c r="D6210" s="5" t="s">
        <v>3583</v>
      </c>
      <c r="E6210" s="5" t="s">
        <v>3584</v>
      </c>
      <c r="F6210" s="5" t="s">
        <v>853</v>
      </c>
      <c r="G6210" s="5" t="s">
        <v>3588</v>
      </c>
      <c r="H6210" s="51">
        <v>0</v>
      </c>
      <c r="I6210" s="22">
        <v>0</v>
      </c>
      <c r="J6210" s="22">
        <v>0</v>
      </c>
      <c r="K6210" s="22">
        <v>90.99</v>
      </c>
      <c r="L6210" s="47">
        <v>1000</v>
      </c>
      <c r="M6210" s="22">
        <v>0</v>
      </c>
      <c r="N6210" s="22">
        <v>0</v>
      </c>
    </row>
    <row r="6211" spans="1:14" hidden="1" x14ac:dyDescent="0.25">
      <c r="A6211" s="5" t="s">
        <v>8982</v>
      </c>
      <c r="B6211" s="5" t="s">
        <v>3586</v>
      </c>
      <c r="C6211" s="5" t="s">
        <v>849</v>
      </c>
      <c r="D6211" s="5" t="s">
        <v>3583</v>
      </c>
      <c r="E6211" s="5" t="s">
        <v>3584</v>
      </c>
      <c r="F6211" s="5" t="s">
        <v>853</v>
      </c>
      <c r="G6211" s="5" t="s">
        <v>3588</v>
      </c>
      <c r="H6211" s="51">
        <v>0</v>
      </c>
      <c r="I6211" s="22">
        <v>0</v>
      </c>
      <c r="J6211" s="22">
        <v>87.68</v>
      </c>
      <c r="K6211" s="22">
        <v>89.78</v>
      </c>
      <c r="L6211" s="47">
        <v>1000</v>
      </c>
      <c r="M6211" s="22">
        <v>0</v>
      </c>
      <c r="N6211" s="22">
        <v>0</v>
      </c>
    </row>
    <row r="6212" spans="1:14" hidden="1" x14ac:dyDescent="0.25">
      <c r="A6212" s="5" t="s">
        <v>8983</v>
      </c>
      <c r="B6212" s="5" t="s">
        <v>3582</v>
      </c>
      <c r="C6212" s="5" t="s">
        <v>849</v>
      </c>
      <c r="D6212" s="5" t="s">
        <v>3583</v>
      </c>
      <c r="E6212" s="5" t="s">
        <v>3584</v>
      </c>
      <c r="F6212" s="5" t="s">
        <v>853</v>
      </c>
      <c r="G6212" s="5" t="s">
        <v>3588</v>
      </c>
      <c r="H6212" s="51">
        <v>0</v>
      </c>
      <c r="I6212" s="22">
        <v>0</v>
      </c>
      <c r="J6212" s="22">
        <v>0</v>
      </c>
      <c r="K6212" s="22">
        <v>99.29</v>
      </c>
      <c r="L6212" s="47">
        <v>1000</v>
      </c>
      <c r="M6212" s="22">
        <v>0</v>
      </c>
      <c r="N6212" s="22">
        <v>0</v>
      </c>
    </row>
    <row r="6213" spans="1:14" hidden="1" x14ac:dyDescent="0.25">
      <c r="A6213" s="5" t="s">
        <v>8983</v>
      </c>
      <c r="B6213" s="5" t="s">
        <v>3586</v>
      </c>
      <c r="C6213" s="5" t="s">
        <v>849</v>
      </c>
      <c r="D6213" s="5" t="s">
        <v>3583</v>
      </c>
      <c r="E6213" s="5" t="s">
        <v>3584</v>
      </c>
      <c r="F6213" s="5" t="s">
        <v>853</v>
      </c>
      <c r="G6213" s="5" t="s">
        <v>3588</v>
      </c>
      <c r="H6213" s="51">
        <v>0</v>
      </c>
      <c r="I6213" s="22">
        <v>0</v>
      </c>
      <c r="J6213" s="22">
        <v>84.08</v>
      </c>
      <c r="K6213" s="22">
        <v>86.1</v>
      </c>
      <c r="L6213" s="47">
        <v>1000</v>
      </c>
      <c r="M6213" s="22">
        <v>0</v>
      </c>
      <c r="N6213" s="22">
        <v>0</v>
      </c>
    </row>
    <row r="6214" spans="1:14" hidden="1" x14ac:dyDescent="0.25">
      <c r="A6214" s="5" t="s">
        <v>8984</v>
      </c>
      <c r="B6214" s="5" t="s">
        <v>3582</v>
      </c>
      <c r="C6214" s="5" t="s">
        <v>849</v>
      </c>
      <c r="D6214" s="5" t="s">
        <v>3583</v>
      </c>
      <c r="E6214" s="5" t="s">
        <v>3584</v>
      </c>
      <c r="F6214" s="5" t="s">
        <v>853</v>
      </c>
      <c r="G6214" s="5" t="s">
        <v>3603</v>
      </c>
      <c r="H6214" s="51">
        <v>0</v>
      </c>
      <c r="I6214" s="22">
        <v>0</v>
      </c>
      <c r="J6214" s="22">
        <v>0</v>
      </c>
      <c r="K6214" s="22">
        <v>1797.9</v>
      </c>
      <c r="L6214" s="47">
        <v>1000</v>
      </c>
      <c r="M6214" s="22">
        <v>0</v>
      </c>
      <c r="N6214" s="22">
        <v>0</v>
      </c>
    </row>
    <row r="6215" spans="1:14" hidden="1" x14ac:dyDescent="0.25">
      <c r="A6215" s="5" t="s">
        <v>8984</v>
      </c>
      <c r="B6215" s="5" t="s">
        <v>3586</v>
      </c>
      <c r="C6215" s="5" t="s">
        <v>849</v>
      </c>
      <c r="D6215" s="5" t="s">
        <v>3583</v>
      </c>
      <c r="E6215" s="5" t="s">
        <v>3584</v>
      </c>
      <c r="F6215" s="5" t="s">
        <v>853</v>
      </c>
      <c r="G6215" s="5" t="s">
        <v>3603</v>
      </c>
      <c r="H6215" s="51">
        <v>0</v>
      </c>
      <c r="I6215" s="22">
        <v>0</v>
      </c>
      <c r="J6215" s="22">
        <v>0</v>
      </c>
      <c r="K6215" s="22">
        <v>1829.06</v>
      </c>
      <c r="L6215" s="47">
        <v>1000</v>
      </c>
      <c r="M6215" s="22">
        <v>0</v>
      </c>
      <c r="N6215" s="22">
        <v>0</v>
      </c>
    </row>
    <row r="6216" spans="1:14" hidden="1" x14ac:dyDescent="0.25">
      <c r="A6216" s="5" t="s">
        <v>8985</v>
      </c>
      <c r="B6216" s="5" t="s">
        <v>3586</v>
      </c>
      <c r="C6216" s="5" t="s">
        <v>849</v>
      </c>
      <c r="D6216" s="5" t="s">
        <v>3583</v>
      </c>
      <c r="E6216" s="5" t="s">
        <v>3584</v>
      </c>
      <c r="F6216" s="5" t="s">
        <v>853</v>
      </c>
      <c r="G6216" s="5" t="s">
        <v>3603</v>
      </c>
      <c r="H6216" s="51">
        <v>0</v>
      </c>
      <c r="I6216" s="22">
        <v>0</v>
      </c>
      <c r="J6216" s="22">
        <v>0</v>
      </c>
      <c r="K6216" s="22">
        <v>1623.7</v>
      </c>
      <c r="L6216" s="47">
        <v>1000</v>
      </c>
      <c r="M6216" s="22">
        <v>0</v>
      </c>
      <c r="N6216" s="22">
        <v>0</v>
      </c>
    </row>
    <row r="6217" spans="1:14" hidden="1" x14ac:dyDescent="0.25">
      <c r="A6217" s="5" t="s">
        <v>8986</v>
      </c>
      <c r="B6217" s="5" t="s">
        <v>3582</v>
      </c>
      <c r="C6217" s="5" t="s">
        <v>849</v>
      </c>
      <c r="D6217" s="5" t="s">
        <v>3583</v>
      </c>
      <c r="E6217" s="5" t="s">
        <v>3584</v>
      </c>
      <c r="F6217" s="5" t="s">
        <v>853</v>
      </c>
      <c r="G6217" s="5" t="s">
        <v>3603</v>
      </c>
      <c r="H6217" s="51">
        <v>0</v>
      </c>
      <c r="I6217" s="22">
        <v>0</v>
      </c>
      <c r="J6217" s="22">
        <v>0</v>
      </c>
      <c r="K6217" s="22">
        <v>543.25</v>
      </c>
      <c r="L6217" s="47">
        <v>1000</v>
      </c>
      <c r="M6217" s="22">
        <v>0</v>
      </c>
      <c r="N6217" s="22">
        <v>0</v>
      </c>
    </row>
    <row r="6218" spans="1:14" hidden="1" x14ac:dyDescent="0.25">
      <c r="A6218" s="5" t="s">
        <v>8986</v>
      </c>
      <c r="B6218" s="5" t="s">
        <v>3586</v>
      </c>
      <c r="C6218" s="5" t="s">
        <v>849</v>
      </c>
      <c r="D6218" s="5" t="s">
        <v>3583</v>
      </c>
      <c r="E6218" s="5" t="s">
        <v>3584</v>
      </c>
      <c r="F6218" s="5" t="s">
        <v>853</v>
      </c>
      <c r="G6218" s="5" t="s">
        <v>3603</v>
      </c>
      <c r="H6218" s="51">
        <v>0</v>
      </c>
      <c r="I6218" s="22">
        <v>0</v>
      </c>
      <c r="J6218" s="22">
        <v>0</v>
      </c>
      <c r="K6218" s="22">
        <v>531.20000000000005</v>
      </c>
      <c r="L6218" s="47">
        <v>1000</v>
      </c>
      <c r="M6218" s="22">
        <v>0</v>
      </c>
      <c r="N6218" s="22">
        <v>0</v>
      </c>
    </row>
    <row r="6219" spans="1:14" hidden="1" x14ac:dyDescent="0.25">
      <c r="A6219" s="5" t="s">
        <v>8987</v>
      </c>
      <c r="B6219" s="5" t="s">
        <v>3582</v>
      </c>
      <c r="C6219" s="5" t="s">
        <v>849</v>
      </c>
      <c r="D6219" s="5" t="s">
        <v>3583</v>
      </c>
      <c r="E6219" s="5" t="s">
        <v>3584</v>
      </c>
      <c r="F6219" s="5" t="s">
        <v>853</v>
      </c>
      <c r="G6219" s="5" t="s">
        <v>3603</v>
      </c>
      <c r="H6219" s="51">
        <v>0</v>
      </c>
      <c r="I6219" s="22">
        <v>0</v>
      </c>
      <c r="J6219" s="22">
        <v>0</v>
      </c>
      <c r="K6219" s="22">
        <v>618.20000000000005</v>
      </c>
      <c r="L6219" s="47">
        <v>1000</v>
      </c>
      <c r="M6219" s="22">
        <v>0</v>
      </c>
      <c r="N6219" s="22">
        <v>0</v>
      </c>
    </row>
    <row r="6220" spans="1:14" hidden="1" x14ac:dyDescent="0.25">
      <c r="A6220" s="5" t="s">
        <v>8987</v>
      </c>
      <c r="B6220" s="5" t="s">
        <v>3586</v>
      </c>
      <c r="C6220" s="5" t="s">
        <v>849</v>
      </c>
      <c r="D6220" s="5" t="s">
        <v>3583</v>
      </c>
      <c r="E6220" s="5" t="s">
        <v>3584</v>
      </c>
      <c r="F6220" s="5" t="s">
        <v>853</v>
      </c>
      <c r="G6220" s="5" t="s">
        <v>3603</v>
      </c>
      <c r="H6220" s="51">
        <v>0</v>
      </c>
      <c r="I6220" s="22">
        <v>0</v>
      </c>
      <c r="J6220" s="22">
        <v>0</v>
      </c>
      <c r="K6220" s="22">
        <v>620.83000000000004</v>
      </c>
      <c r="L6220" s="47">
        <v>1000</v>
      </c>
      <c r="M6220" s="22">
        <v>0</v>
      </c>
      <c r="N6220" s="22">
        <v>0</v>
      </c>
    </row>
    <row r="6221" spans="1:14" hidden="1" x14ac:dyDescent="0.25">
      <c r="A6221" s="5" t="s">
        <v>8988</v>
      </c>
      <c r="B6221" s="5" t="s">
        <v>3582</v>
      </c>
      <c r="C6221" s="5" t="s">
        <v>849</v>
      </c>
      <c r="D6221" s="5" t="s">
        <v>3583</v>
      </c>
      <c r="E6221" s="5" t="s">
        <v>3584</v>
      </c>
      <c r="F6221" s="5" t="s">
        <v>853</v>
      </c>
      <c r="G6221" s="5" t="s">
        <v>3603</v>
      </c>
      <c r="H6221" s="51">
        <v>0</v>
      </c>
      <c r="I6221" s="22">
        <v>0</v>
      </c>
      <c r="J6221" s="22">
        <v>0</v>
      </c>
      <c r="K6221" s="22">
        <v>814.9</v>
      </c>
      <c r="L6221" s="47">
        <v>1000</v>
      </c>
      <c r="M6221" s="22">
        <v>0</v>
      </c>
      <c r="N6221" s="22">
        <v>0</v>
      </c>
    </row>
    <row r="6222" spans="1:14" hidden="1" x14ac:dyDescent="0.25">
      <c r="A6222" s="5" t="s">
        <v>8989</v>
      </c>
      <c r="B6222" s="5" t="s">
        <v>3586</v>
      </c>
      <c r="C6222" s="5" t="s">
        <v>849</v>
      </c>
      <c r="D6222" s="5" t="s">
        <v>3583</v>
      </c>
      <c r="E6222" s="5" t="s">
        <v>3584</v>
      </c>
      <c r="F6222" s="5" t="s">
        <v>853</v>
      </c>
      <c r="G6222" s="5" t="s">
        <v>3588</v>
      </c>
      <c r="H6222" s="51">
        <v>0</v>
      </c>
      <c r="I6222" s="22">
        <v>0</v>
      </c>
      <c r="J6222" s="22">
        <v>446.06</v>
      </c>
      <c r="K6222" s="22">
        <v>446.06</v>
      </c>
      <c r="L6222" s="47">
        <v>1000</v>
      </c>
      <c r="M6222" s="22">
        <v>0</v>
      </c>
      <c r="N6222" s="22">
        <v>0</v>
      </c>
    </row>
    <row r="6223" spans="1:14" hidden="1" x14ac:dyDescent="0.25">
      <c r="A6223" s="5" t="s">
        <v>8990</v>
      </c>
      <c r="B6223" s="5" t="s">
        <v>3582</v>
      </c>
      <c r="C6223" s="5" t="s">
        <v>849</v>
      </c>
      <c r="D6223" s="5" t="s">
        <v>3583</v>
      </c>
      <c r="E6223" s="5" t="s">
        <v>3584</v>
      </c>
      <c r="F6223" s="5" t="s">
        <v>851</v>
      </c>
      <c r="G6223" s="5" t="s">
        <v>3588</v>
      </c>
      <c r="H6223" s="51">
        <v>30100</v>
      </c>
      <c r="I6223" s="22">
        <v>5311.78</v>
      </c>
      <c r="J6223" s="22">
        <v>176.47</v>
      </c>
      <c r="K6223" s="22">
        <v>178.01</v>
      </c>
      <c r="L6223" s="47">
        <v>1000</v>
      </c>
      <c r="M6223" s="22">
        <v>5311.78</v>
      </c>
      <c r="N6223" s="22">
        <v>0</v>
      </c>
    </row>
    <row r="6224" spans="1:14" hidden="1" x14ac:dyDescent="0.25">
      <c r="A6224" s="5" t="s">
        <v>8990</v>
      </c>
      <c r="B6224" s="5" t="s">
        <v>3586</v>
      </c>
      <c r="C6224" s="5" t="s">
        <v>849</v>
      </c>
      <c r="D6224" s="5" t="s">
        <v>3583</v>
      </c>
      <c r="E6224" s="5" t="s">
        <v>3584</v>
      </c>
      <c r="F6224" s="5" t="s">
        <v>853</v>
      </c>
      <c r="G6224" s="5" t="s">
        <v>3588</v>
      </c>
      <c r="H6224" s="51">
        <v>0</v>
      </c>
      <c r="I6224" s="22">
        <v>0</v>
      </c>
      <c r="J6224" s="22">
        <v>174.98</v>
      </c>
      <c r="K6224" s="22">
        <v>174.98</v>
      </c>
      <c r="L6224" s="47">
        <v>1000</v>
      </c>
      <c r="M6224" s="22">
        <v>0</v>
      </c>
      <c r="N6224" s="22">
        <v>0</v>
      </c>
    </row>
    <row r="6225" spans="1:14" hidden="1" x14ac:dyDescent="0.25">
      <c r="A6225" s="5" t="s">
        <v>8991</v>
      </c>
      <c r="B6225" s="5" t="s">
        <v>3582</v>
      </c>
      <c r="C6225" s="5" t="s">
        <v>849</v>
      </c>
      <c r="D6225" s="5" t="s">
        <v>3583</v>
      </c>
      <c r="E6225" s="5" t="s">
        <v>3584</v>
      </c>
      <c r="F6225" s="5" t="s">
        <v>851</v>
      </c>
      <c r="G6225" s="5" t="s">
        <v>3588</v>
      </c>
      <c r="H6225" s="51">
        <v>209925</v>
      </c>
      <c r="I6225" s="22">
        <v>24195.51</v>
      </c>
      <c r="J6225" s="22">
        <v>115.26</v>
      </c>
      <c r="K6225" s="22">
        <v>115.85</v>
      </c>
      <c r="L6225" s="47">
        <v>1000</v>
      </c>
      <c r="M6225" s="22">
        <v>24195.51</v>
      </c>
      <c r="N6225" s="22">
        <v>0</v>
      </c>
    </row>
    <row r="6226" spans="1:14" hidden="1" x14ac:dyDescent="0.25">
      <c r="A6226" s="5" t="s">
        <v>8991</v>
      </c>
      <c r="B6226" s="5" t="s">
        <v>3586</v>
      </c>
      <c r="C6226" s="5" t="s">
        <v>849</v>
      </c>
      <c r="D6226" s="5" t="s">
        <v>3583</v>
      </c>
      <c r="E6226" s="5" t="s">
        <v>3584</v>
      </c>
      <c r="F6226" s="5" t="s">
        <v>851</v>
      </c>
      <c r="G6226" s="5" t="s">
        <v>3588</v>
      </c>
      <c r="H6226" s="51">
        <v>221850</v>
      </c>
      <c r="I6226" s="22">
        <v>26401.27</v>
      </c>
      <c r="J6226" s="22">
        <v>119.01</v>
      </c>
      <c r="K6226" s="22">
        <v>117.64</v>
      </c>
      <c r="L6226" s="47">
        <v>1000</v>
      </c>
      <c r="M6226" s="22">
        <v>26401.27</v>
      </c>
      <c r="N6226" s="22">
        <v>0</v>
      </c>
    </row>
    <row r="6227" spans="1:14" hidden="1" x14ac:dyDescent="0.25">
      <c r="A6227" s="5" t="s">
        <v>8992</v>
      </c>
      <c r="B6227" s="5" t="s">
        <v>3582</v>
      </c>
      <c r="C6227" s="5" t="s">
        <v>849</v>
      </c>
      <c r="D6227" s="5" t="s">
        <v>3583</v>
      </c>
      <c r="E6227" s="5" t="s">
        <v>3584</v>
      </c>
      <c r="F6227" s="5" t="s">
        <v>853</v>
      </c>
      <c r="G6227" s="5" t="s">
        <v>3603</v>
      </c>
      <c r="H6227" s="51">
        <v>0</v>
      </c>
      <c r="I6227" s="22">
        <v>0</v>
      </c>
      <c r="J6227" s="22">
        <v>0</v>
      </c>
      <c r="K6227" s="22">
        <v>1004.31</v>
      </c>
      <c r="L6227" s="47">
        <v>1000</v>
      </c>
      <c r="M6227" s="22">
        <v>0</v>
      </c>
      <c r="N6227" s="22">
        <v>0</v>
      </c>
    </row>
    <row r="6228" spans="1:14" hidden="1" x14ac:dyDescent="0.25">
      <c r="A6228" s="5" t="s">
        <v>8992</v>
      </c>
      <c r="B6228" s="5" t="s">
        <v>3586</v>
      </c>
      <c r="C6228" s="5" t="s">
        <v>849</v>
      </c>
      <c r="D6228" s="5" t="s">
        <v>3583</v>
      </c>
      <c r="E6228" s="5" t="s">
        <v>3584</v>
      </c>
      <c r="F6228" s="5" t="s">
        <v>853</v>
      </c>
      <c r="G6228" s="5" t="s">
        <v>3603</v>
      </c>
      <c r="H6228" s="51">
        <v>0</v>
      </c>
      <c r="I6228" s="22">
        <v>0</v>
      </c>
      <c r="J6228" s="22">
        <v>0</v>
      </c>
      <c r="K6228" s="22">
        <v>1012.59</v>
      </c>
      <c r="L6228" s="47">
        <v>1000</v>
      </c>
      <c r="M6228" s="22">
        <v>0</v>
      </c>
      <c r="N6228" s="22">
        <v>0</v>
      </c>
    </row>
    <row r="6229" spans="1:14" hidden="1" x14ac:dyDescent="0.25">
      <c r="A6229" s="5" t="s">
        <v>8993</v>
      </c>
      <c r="B6229" s="5" t="s">
        <v>3582</v>
      </c>
      <c r="C6229" s="5" t="s">
        <v>849</v>
      </c>
      <c r="D6229" s="5" t="s">
        <v>3583</v>
      </c>
      <c r="E6229" s="5" t="s">
        <v>3584</v>
      </c>
      <c r="F6229" s="5" t="s">
        <v>851</v>
      </c>
      <c r="G6229" s="5" t="s">
        <v>3588</v>
      </c>
      <c r="H6229" s="51">
        <v>7400</v>
      </c>
      <c r="I6229" s="22">
        <v>2531.85</v>
      </c>
      <c r="J6229" s="22">
        <v>342.14</v>
      </c>
      <c r="K6229" s="22">
        <v>332.31</v>
      </c>
      <c r="L6229" s="47">
        <v>1000</v>
      </c>
      <c r="M6229" s="22">
        <v>2531.85</v>
      </c>
      <c r="N6229" s="22">
        <v>0</v>
      </c>
    </row>
    <row r="6230" spans="1:14" hidden="1" x14ac:dyDescent="0.25">
      <c r="A6230" s="5" t="s">
        <v>8994</v>
      </c>
      <c r="B6230" s="5" t="s">
        <v>3582</v>
      </c>
      <c r="C6230" s="5" t="s">
        <v>849</v>
      </c>
      <c r="D6230" s="5" t="s">
        <v>3583</v>
      </c>
      <c r="E6230" s="5" t="s">
        <v>3584</v>
      </c>
      <c r="F6230" s="5" t="s">
        <v>851</v>
      </c>
      <c r="G6230" s="5" t="s">
        <v>3588</v>
      </c>
      <c r="H6230" s="51">
        <v>26000</v>
      </c>
      <c r="I6230" s="22">
        <v>2279.83</v>
      </c>
      <c r="J6230" s="22">
        <v>87.69</v>
      </c>
      <c r="K6230" s="22">
        <v>88.09</v>
      </c>
      <c r="L6230" s="47">
        <v>1000</v>
      </c>
      <c r="M6230" s="22">
        <v>2279.83</v>
      </c>
      <c r="N6230" s="22">
        <v>0</v>
      </c>
    </row>
    <row r="6231" spans="1:14" x14ac:dyDescent="0.25">
      <c r="A6231" s="5" t="s">
        <v>8995</v>
      </c>
      <c r="B6231" s="5" t="s">
        <v>3590</v>
      </c>
      <c r="C6231" s="5" t="s">
        <v>849</v>
      </c>
      <c r="D6231" s="5" t="s">
        <v>3583</v>
      </c>
      <c r="E6231" s="5" t="s">
        <v>3584</v>
      </c>
      <c r="F6231" s="5" t="s">
        <v>853</v>
      </c>
      <c r="G6231" s="5" t="s">
        <v>3588</v>
      </c>
      <c r="H6231" s="51">
        <v>0</v>
      </c>
      <c r="I6231" s="22">
        <v>0</v>
      </c>
      <c r="J6231" s="22">
        <v>62.82</v>
      </c>
      <c r="K6231" s="22">
        <v>63.36</v>
      </c>
      <c r="L6231" s="47">
        <v>1000</v>
      </c>
      <c r="M6231" s="22">
        <v>0</v>
      </c>
      <c r="N6231" s="22">
        <v>0</v>
      </c>
    </row>
    <row r="6232" spans="1:14" x14ac:dyDescent="0.25">
      <c r="A6232" s="5" t="s">
        <v>8996</v>
      </c>
      <c r="B6232" s="5" t="s">
        <v>3590</v>
      </c>
      <c r="C6232" s="5" t="s">
        <v>849</v>
      </c>
      <c r="D6232" s="5" t="s">
        <v>3583</v>
      </c>
      <c r="E6232" s="5" t="s">
        <v>3584</v>
      </c>
      <c r="F6232" s="5" t="s">
        <v>853</v>
      </c>
      <c r="G6232" s="5" t="s">
        <v>3588</v>
      </c>
      <c r="H6232" s="51">
        <v>0</v>
      </c>
      <c r="I6232" s="22">
        <v>0</v>
      </c>
      <c r="J6232" s="22">
        <v>64.260000000000005</v>
      </c>
      <c r="K6232" s="22">
        <v>63.29</v>
      </c>
      <c r="L6232" s="47">
        <v>1000</v>
      </c>
      <c r="M6232" s="22">
        <v>0</v>
      </c>
      <c r="N6232" s="22">
        <v>0</v>
      </c>
    </row>
    <row r="6233" spans="1:14" x14ac:dyDescent="0.25">
      <c r="A6233" s="5" t="s">
        <v>8997</v>
      </c>
      <c r="B6233" s="5" t="s">
        <v>3590</v>
      </c>
      <c r="C6233" s="5" t="s">
        <v>849</v>
      </c>
      <c r="D6233" s="5" t="s">
        <v>3583</v>
      </c>
      <c r="E6233" s="5" t="s">
        <v>3584</v>
      </c>
      <c r="F6233" s="5" t="s">
        <v>851</v>
      </c>
      <c r="G6233" s="5" t="s">
        <v>3588</v>
      </c>
      <c r="H6233" s="51">
        <v>0</v>
      </c>
      <c r="I6233" s="22">
        <v>0</v>
      </c>
      <c r="J6233" s="22">
        <v>63.05</v>
      </c>
      <c r="K6233" s="22">
        <v>64.56</v>
      </c>
      <c r="L6233" s="47">
        <v>1000</v>
      </c>
      <c r="M6233" s="22">
        <v>0</v>
      </c>
      <c r="N6233" s="22">
        <v>0</v>
      </c>
    </row>
    <row r="6234" spans="1:14" x14ac:dyDescent="0.25">
      <c r="A6234" s="5" t="s">
        <v>8998</v>
      </c>
      <c r="B6234" s="5" t="s">
        <v>3590</v>
      </c>
      <c r="C6234" s="5" t="s">
        <v>849</v>
      </c>
      <c r="D6234" s="5" t="s">
        <v>3583</v>
      </c>
      <c r="E6234" s="5" t="s">
        <v>3584</v>
      </c>
      <c r="F6234" s="5" t="s">
        <v>853</v>
      </c>
      <c r="G6234" s="5" t="s">
        <v>3588</v>
      </c>
      <c r="H6234" s="51">
        <v>0</v>
      </c>
      <c r="I6234" s="22">
        <v>0</v>
      </c>
      <c r="J6234" s="22">
        <v>63.03</v>
      </c>
      <c r="K6234" s="22">
        <v>64.540000000000006</v>
      </c>
      <c r="L6234" s="47">
        <v>1000</v>
      </c>
      <c r="M6234" s="22">
        <v>0</v>
      </c>
      <c r="N6234" s="22">
        <v>0</v>
      </c>
    </row>
    <row r="6235" spans="1:14" x14ac:dyDescent="0.25">
      <c r="A6235" s="5" t="s">
        <v>8999</v>
      </c>
      <c r="B6235" s="5" t="s">
        <v>3590</v>
      </c>
      <c r="C6235" s="5" t="s">
        <v>849</v>
      </c>
      <c r="D6235" s="5" t="s">
        <v>3583</v>
      </c>
      <c r="E6235" s="5" t="s">
        <v>3584</v>
      </c>
      <c r="F6235" s="5" t="s">
        <v>853</v>
      </c>
      <c r="G6235" s="5" t="s">
        <v>3603</v>
      </c>
      <c r="H6235" s="51">
        <v>0</v>
      </c>
      <c r="I6235" s="22">
        <v>0</v>
      </c>
      <c r="J6235" s="22">
        <v>0</v>
      </c>
      <c r="K6235" s="22">
        <v>1293.92</v>
      </c>
      <c r="L6235" s="47">
        <v>1000</v>
      </c>
      <c r="M6235" s="22">
        <v>0</v>
      </c>
      <c r="N6235" s="22">
        <v>0</v>
      </c>
    </row>
    <row r="6236" spans="1:14" x14ac:dyDescent="0.25">
      <c r="A6236" s="5" t="s">
        <v>9000</v>
      </c>
      <c r="B6236" s="5" t="s">
        <v>3590</v>
      </c>
      <c r="C6236" s="5" t="s">
        <v>849</v>
      </c>
      <c r="D6236" s="5" t="s">
        <v>3583</v>
      </c>
      <c r="E6236" s="5" t="s">
        <v>3584</v>
      </c>
      <c r="F6236" s="5" t="s">
        <v>853</v>
      </c>
      <c r="G6236" s="5" t="s">
        <v>3603</v>
      </c>
      <c r="H6236" s="51">
        <v>0</v>
      </c>
      <c r="I6236" s="22">
        <v>0</v>
      </c>
      <c r="J6236" s="22">
        <v>0</v>
      </c>
      <c r="K6236" s="22">
        <v>1334.84</v>
      </c>
      <c r="L6236" s="47">
        <v>1000</v>
      </c>
      <c r="M6236" s="22">
        <v>0</v>
      </c>
      <c r="N6236" s="22">
        <v>0</v>
      </c>
    </row>
    <row r="6237" spans="1:14" hidden="1" x14ac:dyDescent="0.25">
      <c r="A6237" s="5" t="s">
        <v>9001</v>
      </c>
      <c r="B6237" s="5" t="s">
        <v>3586</v>
      </c>
      <c r="C6237" s="5" t="s">
        <v>849</v>
      </c>
      <c r="D6237" s="5" t="s">
        <v>3583</v>
      </c>
      <c r="E6237" s="5" t="s">
        <v>3584</v>
      </c>
      <c r="F6237" s="5" t="s">
        <v>853</v>
      </c>
      <c r="G6237" s="5" t="s">
        <v>3588</v>
      </c>
      <c r="H6237" s="51">
        <v>0</v>
      </c>
      <c r="I6237" s="22">
        <v>0</v>
      </c>
      <c r="J6237" s="22">
        <v>299.39</v>
      </c>
      <c r="K6237" s="22">
        <v>315.77</v>
      </c>
      <c r="L6237" s="47">
        <v>1000</v>
      </c>
      <c r="M6237" s="22">
        <v>0</v>
      </c>
      <c r="N6237" s="22">
        <v>0</v>
      </c>
    </row>
    <row r="6238" spans="1:14" hidden="1" x14ac:dyDescent="0.25">
      <c r="A6238" s="5" t="s">
        <v>9002</v>
      </c>
      <c r="B6238" s="5" t="s">
        <v>3586</v>
      </c>
      <c r="C6238" s="5" t="s">
        <v>849</v>
      </c>
      <c r="D6238" s="5" t="s">
        <v>3583</v>
      </c>
      <c r="E6238" s="5" t="s">
        <v>3584</v>
      </c>
      <c r="F6238" s="5" t="s">
        <v>853</v>
      </c>
      <c r="G6238" s="5" t="s">
        <v>3588</v>
      </c>
      <c r="H6238" s="51">
        <v>0</v>
      </c>
      <c r="I6238" s="22">
        <v>0</v>
      </c>
      <c r="J6238" s="22">
        <v>164.73</v>
      </c>
      <c r="K6238" s="22">
        <v>173.74</v>
      </c>
      <c r="L6238" s="47">
        <v>1000</v>
      </c>
      <c r="M6238" s="22">
        <v>0</v>
      </c>
      <c r="N6238" s="22">
        <v>0</v>
      </c>
    </row>
    <row r="6239" spans="1:14" hidden="1" x14ac:dyDescent="0.25">
      <c r="A6239" s="5" t="s">
        <v>9003</v>
      </c>
      <c r="B6239" s="5" t="s">
        <v>3586</v>
      </c>
      <c r="C6239" s="5" t="s">
        <v>849</v>
      </c>
      <c r="D6239" s="5" t="s">
        <v>3583</v>
      </c>
      <c r="E6239" s="5" t="s">
        <v>3584</v>
      </c>
      <c r="F6239" s="5" t="s">
        <v>851</v>
      </c>
      <c r="G6239" s="5" t="s">
        <v>3588</v>
      </c>
      <c r="H6239" s="51">
        <v>3920</v>
      </c>
      <c r="I6239" s="22">
        <v>1119.99</v>
      </c>
      <c r="J6239" s="22">
        <v>285.70999999999998</v>
      </c>
      <c r="K6239" s="22">
        <v>262.64999999999998</v>
      </c>
      <c r="L6239" s="47">
        <v>1000</v>
      </c>
      <c r="M6239" s="22">
        <v>1119.99</v>
      </c>
      <c r="N6239" s="22">
        <v>0</v>
      </c>
    </row>
    <row r="6240" spans="1:14" hidden="1" x14ac:dyDescent="0.25">
      <c r="A6240" s="5" t="s">
        <v>9004</v>
      </c>
      <c r="B6240" s="5" t="s">
        <v>3586</v>
      </c>
      <c r="C6240" s="5" t="s">
        <v>849</v>
      </c>
      <c r="D6240" s="5" t="s">
        <v>3583</v>
      </c>
      <c r="E6240" s="5" t="s">
        <v>3584</v>
      </c>
      <c r="F6240" s="5" t="s">
        <v>851</v>
      </c>
      <c r="G6240" s="5" t="s">
        <v>3588</v>
      </c>
      <c r="H6240" s="51">
        <v>219450</v>
      </c>
      <c r="I6240" s="22">
        <v>31515.72</v>
      </c>
      <c r="J6240" s="22">
        <v>143.61000000000001</v>
      </c>
      <c r="K6240" s="22">
        <v>137.25</v>
      </c>
      <c r="L6240" s="47">
        <v>1000</v>
      </c>
      <c r="M6240" s="22">
        <v>31515.72</v>
      </c>
      <c r="N6240" s="22">
        <v>0</v>
      </c>
    </row>
    <row r="6241" spans="1:14" hidden="1" x14ac:dyDescent="0.25">
      <c r="A6241" s="5" t="s">
        <v>9005</v>
      </c>
      <c r="B6241" s="5" t="s">
        <v>3586</v>
      </c>
      <c r="C6241" s="5" t="s">
        <v>849</v>
      </c>
      <c r="D6241" s="5" t="s">
        <v>3583</v>
      </c>
      <c r="E6241" s="5" t="s">
        <v>3584</v>
      </c>
      <c r="F6241" s="5" t="s">
        <v>853</v>
      </c>
      <c r="G6241" s="5" t="s">
        <v>3603</v>
      </c>
      <c r="H6241" s="51">
        <v>0</v>
      </c>
      <c r="I6241" s="22">
        <v>0</v>
      </c>
      <c r="J6241" s="22">
        <v>0</v>
      </c>
      <c r="K6241" s="22">
        <v>1551.72</v>
      </c>
      <c r="L6241" s="47">
        <v>1000</v>
      </c>
      <c r="M6241" s="22">
        <v>0</v>
      </c>
      <c r="N6241" s="22">
        <v>0</v>
      </c>
    </row>
    <row r="6242" spans="1:14" hidden="1" x14ac:dyDescent="0.25">
      <c r="A6242" s="5" t="s">
        <v>9006</v>
      </c>
      <c r="B6242" s="5" t="s">
        <v>3586</v>
      </c>
      <c r="C6242" s="5" t="s">
        <v>849</v>
      </c>
      <c r="D6242" s="5" t="s">
        <v>3583</v>
      </c>
      <c r="E6242" s="5" t="s">
        <v>3584</v>
      </c>
      <c r="F6242" s="5" t="s">
        <v>853</v>
      </c>
      <c r="G6242" s="5" t="s">
        <v>3603</v>
      </c>
      <c r="H6242" s="51">
        <v>0</v>
      </c>
      <c r="I6242" s="22">
        <v>0</v>
      </c>
      <c r="J6242" s="22">
        <v>0</v>
      </c>
      <c r="K6242" s="22">
        <v>1945.03</v>
      </c>
      <c r="L6242" s="47">
        <v>1000</v>
      </c>
      <c r="M6242" s="22">
        <v>0</v>
      </c>
      <c r="N6242" s="22">
        <v>0</v>
      </c>
    </row>
    <row r="6243" spans="1:14" hidden="1" x14ac:dyDescent="0.25">
      <c r="A6243" s="5" t="s">
        <v>9007</v>
      </c>
      <c r="B6243" s="5" t="s">
        <v>3586</v>
      </c>
      <c r="C6243" s="5" t="s">
        <v>849</v>
      </c>
      <c r="D6243" s="5" t="s">
        <v>3583</v>
      </c>
      <c r="E6243" s="5" t="s">
        <v>3584</v>
      </c>
      <c r="F6243" s="5" t="s">
        <v>853</v>
      </c>
      <c r="G6243" s="5" t="s">
        <v>3603</v>
      </c>
      <c r="H6243" s="51">
        <v>0</v>
      </c>
      <c r="I6243" s="22">
        <v>0</v>
      </c>
      <c r="J6243" s="22">
        <v>0</v>
      </c>
      <c r="K6243" s="22">
        <v>753.55</v>
      </c>
      <c r="L6243" s="47">
        <v>1000</v>
      </c>
      <c r="M6243" s="22">
        <v>0</v>
      </c>
      <c r="N6243" s="22">
        <v>0</v>
      </c>
    </row>
    <row r="6244" spans="1:14" hidden="1" x14ac:dyDescent="0.25">
      <c r="A6244" s="5" t="s">
        <v>9008</v>
      </c>
      <c r="B6244" s="5" t="s">
        <v>3586</v>
      </c>
      <c r="C6244" s="5" t="s">
        <v>849</v>
      </c>
      <c r="D6244" s="5" t="s">
        <v>3583</v>
      </c>
      <c r="E6244" s="5" t="s">
        <v>3584</v>
      </c>
      <c r="F6244" s="5" t="s">
        <v>853</v>
      </c>
      <c r="G6244" s="5" t="s">
        <v>3603</v>
      </c>
      <c r="H6244" s="51">
        <v>0</v>
      </c>
      <c r="I6244" s="22">
        <v>0</v>
      </c>
      <c r="J6244" s="22">
        <v>0</v>
      </c>
      <c r="K6244" s="22">
        <v>778.09</v>
      </c>
      <c r="L6244" s="47">
        <v>1000</v>
      </c>
      <c r="M6244" s="22">
        <v>0</v>
      </c>
      <c r="N6244" s="22">
        <v>0</v>
      </c>
    </row>
    <row r="6245" spans="1:14" hidden="1" x14ac:dyDescent="0.25">
      <c r="A6245" s="5" t="s">
        <v>9009</v>
      </c>
      <c r="B6245" s="5" t="s">
        <v>3582</v>
      </c>
      <c r="C6245" s="5" t="s">
        <v>849</v>
      </c>
      <c r="D6245" s="5" t="s">
        <v>3583</v>
      </c>
      <c r="E6245" s="5" t="s">
        <v>3584</v>
      </c>
      <c r="F6245" s="5" t="s">
        <v>853</v>
      </c>
      <c r="G6245" s="5" t="s">
        <v>3603</v>
      </c>
      <c r="H6245" s="51">
        <v>0</v>
      </c>
      <c r="I6245" s="22">
        <v>0</v>
      </c>
      <c r="J6245" s="22">
        <v>0</v>
      </c>
      <c r="K6245" s="22">
        <v>597</v>
      </c>
      <c r="L6245" s="47">
        <v>1000</v>
      </c>
      <c r="M6245" s="22">
        <v>0</v>
      </c>
      <c r="N6245" s="22">
        <v>0</v>
      </c>
    </row>
    <row r="6246" spans="1:14" hidden="1" x14ac:dyDescent="0.25">
      <c r="A6246" s="5" t="s">
        <v>9009</v>
      </c>
      <c r="B6246" s="5" t="s">
        <v>3586</v>
      </c>
      <c r="C6246" s="5" t="s">
        <v>849</v>
      </c>
      <c r="D6246" s="5" t="s">
        <v>3583</v>
      </c>
      <c r="E6246" s="5" t="s">
        <v>3584</v>
      </c>
      <c r="F6246" s="5" t="s">
        <v>853</v>
      </c>
      <c r="G6246" s="5" t="s">
        <v>3603</v>
      </c>
      <c r="H6246" s="51">
        <v>0</v>
      </c>
      <c r="I6246" s="22">
        <v>0</v>
      </c>
      <c r="J6246" s="22">
        <v>0</v>
      </c>
      <c r="K6246" s="22">
        <v>583.33000000000004</v>
      </c>
      <c r="L6246" s="47">
        <v>1000</v>
      </c>
      <c r="M6246" s="22">
        <v>0</v>
      </c>
      <c r="N6246" s="22">
        <v>0</v>
      </c>
    </row>
    <row r="6247" spans="1:14" hidden="1" x14ac:dyDescent="0.25">
      <c r="A6247" s="5" t="s">
        <v>9010</v>
      </c>
      <c r="B6247" s="5" t="s">
        <v>3586</v>
      </c>
      <c r="C6247" s="5" t="s">
        <v>849</v>
      </c>
      <c r="D6247" s="5" t="s">
        <v>3583</v>
      </c>
      <c r="E6247" s="5" t="s">
        <v>3584</v>
      </c>
      <c r="F6247" s="5" t="s">
        <v>853</v>
      </c>
      <c r="G6247" s="5" t="s">
        <v>3603</v>
      </c>
      <c r="H6247" s="51">
        <v>0</v>
      </c>
      <c r="I6247" s="22">
        <v>0</v>
      </c>
      <c r="J6247" s="22">
        <v>0</v>
      </c>
      <c r="K6247" s="22">
        <v>762.52</v>
      </c>
      <c r="L6247" s="47">
        <v>1000</v>
      </c>
      <c r="M6247" s="22">
        <v>0</v>
      </c>
      <c r="N6247" s="22">
        <v>0</v>
      </c>
    </row>
    <row r="6248" spans="1:14" hidden="1" x14ac:dyDescent="0.25">
      <c r="A6248" s="5" t="s">
        <v>9011</v>
      </c>
      <c r="B6248" s="5" t="s">
        <v>3586</v>
      </c>
      <c r="C6248" s="5" t="s">
        <v>849</v>
      </c>
      <c r="D6248" s="5" t="s">
        <v>3583</v>
      </c>
      <c r="E6248" s="5" t="s">
        <v>3584</v>
      </c>
      <c r="F6248" s="5" t="s">
        <v>853</v>
      </c>
      <c r="G6248" s="5" t="s">
        <v>3603</v>
      </c>
      <c r="H6248" s="51">
        <v>0</v>
      </c>
      <c r="I6248" s="22">
        <v>0</v>
      </c>
      <c r="J6248" s="22">
        <v>0</v>
      </c>
      <c r="K6248" s="22">
        <v>690.9</v>
      </c>
      <c r="L6248" s="47">
        <v>1000</v>
      </c>
      <c r="M6248" s="22">
        <v>0</v>
      </c>
      <c r="N6248" s="22">
        <v>0</v>
      </c>
    </row>
    <row r="6249" spans="1:14" hidden="1" x14ac:dyDescent="0.25">
      <c r="A6249" s="5" t="s">
        <v>9012</v>
      </c>
      <c r="B6249" s="5" t="s">
        <v>3582</v>
      </c>
      <c r="C6249" s="5" t="s">
        <v>849</v>
      </c>
      <c r="D6249" s="5" t="s">
        <v>3583</v>
      </c>
      <c r="E6249" s="5" t="s">
        <v>3584</v>
      </c>
      <c r="F6249" s="5" t="s">
        <v>853</v>
      </c>
      <c r="G6249" s="5" t="s">
        <v>3588</v>
      </c>
      <c r="H6249" s="51">
        <v>0</v>
      </c>
      <c r="I6249" s="22">
        <v>0</v>
      </c>
      <c r="J6249" s="22">
        <v>0</v>
      </c>
      <c r="K6249" s="22">
        <v>99.29</v>
      </c>
      <c r="L6249" s="47">
        <v>1000</v>
      </c>
      <c r="M6249" s="22">
        <v>0</v>
      </c>
      <c r="N6249" s="22">
        <v>0</v>
      </c>
    </row>
    <row r="6250" spans="1:14" hidden="1" x14ac:dyDescent="0.25">
      <c r="A6250" s="5" t="s">
        <v>9013</v>
      </c>
      <c r="B6250" s="5" t="s">
        <v>3582</v>
      </c>
      <c r="C6250" s="5" t="s">
        <v>849</v>
      </c>
      <c r="D6250" s="5" t="s">
        <v>3583</v>
      </c>
      <c r="E6250" s="5" t="s">
        <v>3584</v>
      </c>
      <c r="F6250" s="5" t="s">
        <v>853</v>
      </c>
      <c r="G6250" s="5" t="s">
        <v>3603</v>
      </c>
      <c r="H6250" s="51">
        <v>0</v>
      </c>
      <c r="I6250" s="22">
        <v>0</v>
      </c>
      <c r="J6250" s="22">
        <v>0</v>
      </c>
      <c r="K6250" s="22">
        <v>1649.2</v>
      </c>
      <c r="L6250" s="47">
        <v>1000</v>
      </c>
      <c r="M6250" s="22">
        <v>0</v>
      </c>
      <c r="N6250" s="22">
        <v>0</v>
      </c>
    </row>
    <row r="6251" spans="1:14" hidden="1" x14ac:dyDescent="0.25">
      <c r="A6251" s="5" t="s">
        <v>9013</v>
      </c>
      <c r="B6251" s="5" t="s">
        <v>3586</v>
      </c>
      <c r="C6251" s="5" t="s">
        <v>849</v>
      </c>
      <c r="D6251" s="5" t="s">
        <v>3583</v>
      </c>
      <c r="E6251" s="5" t="s">
        <v>3584</v>
      </c>
      <c r="F6251" s="5" t="s">
        <v>853</v>
      </c>
      <c r="G6251" s="5" t="s">
        <v>3603</v>
      </c>
      <c r="H6251" s="51">
        <v>0</v>
      </c>
      <c r="I6251" s="22">
        <v>0</v>
      </c>
      <c r="J6251" s="22">
        <v>0</v>
      </c>
      <c r="K6251" s="22">
        <v>1563.97</v>
      </c>
      <c r="L6251" s="47">
        <v>1000</v>
      </c>
      <c r="M6251" s="22">
        <v>0</v>
      </c>
      <c r="N6251" s="22">
        <v>0</v>
      </c>
    </row>
    <row r="6252" spans="1:14" hidden="1" x14ac:dyDescent="0.25">
      <c r="A6252" s="5" t="s">
        <v>9014</v>
      </c>
      <c r="B6252" s="5" t="s">
        <v>3582</v>
      </c>
      <c r="C6252" s="5" t="s">
        <v>849</v>
      </c>
      <c r="D6252" s="5" t="s">
        <v>3583</v>
      </c>
      <c r="E6252" s="5" t="s">
        <v>3584</v>
      </c>
      <c r="F6252" s="5" t="s">
        <v>853</v>
      </c>
      <c r="G6252" s="5" t="s">
        <v>3588</v>
      </c>
      <c r="H6252" s="51">
        <v>0</v>
      </c>
      <c r="I6252" s="22">
        <v>0</v>
      </c>
      <c r="J6252" s="22">
        <v>91.19</v>
      </c>
      <c r="K6252" s="22">
        <v>91.96</v>
      </c>
      <c r="L6252" s="47">
        <v>1000</v>
      </c>
      <c r="M6252" s="22">
        <v>0</v>
      </c>
      <c r="N6252" s="22">
        <v>0</v>
      </c>
    </row>
    <row r="6253" spans="1:14" hidden="1" x14ac:dyDescent="0.25">
      <c r="A6253" s="5" t="s">
        <v>9014</v>
      </c>
      <c r="B6253" s="5" t="s">
        <v>3586</v>
      </c>
      <c r="C6253" s="5" t="s">
        <v>849</v>
      </c>
      <c r="D6253" s="5" t="s">
        <v>3583</v>
      </c>
      <c r="E6253" s="5" t="s">
        <v>3584</v>
      </c>
      <c r="F6253" s="5" t="s">
        <v>853</v>
      </c>
      <c r="G6253" s="5" t="s">
        <v>3588</v>
      </c>
      <c r="H6253" s="51">
        <v>0</v>
      </c>
      <c r="I6253" s="22">
        <v>0</v>
      </c>
      <c r="J6253" s="22">
        <v>90.64</v>
      </c>
      <c r="K6253" s="22">
        <v>93.31</v>
      </c>
      <c r="L6253" s="47">
        <v>1000</v>
      </c>
      <c r="M6253" s="22">
        <v>0</v>
      </c>
      <c r="N6253" s="22">
        <v>0</v>
      </c>
    </row>
    <row r="6254" spans="1:14" hidden="1" x14ac:dyDescent="0.25">
      <c r="A6254" s="5" t="s">
        <v>9015</v>
      </c>
      <c r="B6254" s="5" t="s">
        <v>3582</v>
      </c>
      <c r="C6254" s="5" t="s">
        <v>849</v>
      </c>
      <c r="D6254" s="5" t="s">
        <v>3583</v>
      </c>
      <c r="E6254" s="5" t="s">
        <v>3584</v>
      </c>
      <c r="F6254" s="5" t="s">
        <v>853</v>
      </c>
      <c r="G6254" s="5" t="s">
        <v>3588</v>
      </c>
      <c r="H6254" s="51">
        <v>0</v>
      </c>
      <c r="I6254" s="22">
        <v>0</v>
      </c>
      <c r="J6254" s="22">
        <v>78.23</v>
      </c>
      <c r="K6254" s="22">
        <v>78.900000000000006</v>
      </c>
      <c r="L6254" s="47">
        <v>1000</v>
      </c>
      <c r="M6254" s="22">
        <v>0</v>
      </c>
      <c r="N6254" s="22">
        <v>0</v>
      </c>
    </row>
    <row r="6255" spans="1:14" hidden="1" x14ac:dyDescent="0.25">
      <c r="A6255" s="5" t="s">
        <v>9015</v>
      </c>
      <c r="B6255" s="5" t="s">
        <v>3586</v>
      </c>
      <c r="C6255" s="5" t="s">
        <v>849</v>
      </c>
      <c r="D6255" s="5" t="s">
        <v>3583</v>
      </c>
      <c r="E6255" s="5" t="s">
        <v>3584</v>
      </c>
      <c r="F6255" s="5" t="s">
        <v>853</v>
      </c>
      <c r="G6255" s="5" t="s">
        <v>3588</v>
      </c>
      <c r="H6255" s="51">
        <v>0</v>
      </c>
      <c r="I6255" s="22">
        <v>0</v>
      </c>
      <c r="J6255" s="22">
        <v>78.86</v>
      </c>
      <c r="K6255" s="22">
        <v>81.489999999999995</v>
      </c>
      <c r="L6255" s="47">
        <v>1000</v>
      </c>
      <c r="M6255" s="22">
        <v>0</v>
      </c>
      <c r="N6255" s="22">
        <v>0</v>
      </c>
    </row>
    <row r="6256" spans="1:14" hidden="1" x14ac:dyDescent="0.25">
      <c r="A6256" s="5" t="s">
        <v>9016</v>
      </c>
      <c r="B6256" s="5" t="s">
        <v>3586</v>
      </c>
      <c r="C6256" s="5" t="s">
        <v>849</v>
      </c>
      <c r="D6256" s="5" t="s">
        <v>3583</v>
      </c>
      <c r="E6256" s="5" t="s">
        <v>3584</v>
      </c>
      <c r="F6256" s="5" t="s">
        <v>853</v>
      </c>
      <c r="G6256" s="5" t="s">
        <v>3588</v>
      </c>
      <c r="H6256" s="51">
        <v>0</v>
      </c>
      <c r="I6256" s="22">
        <v>0</v>
      </c>
      <c r="J6256" s="22">
        <v>0</v>
      </c>
      <c r="K6256" s="22">
        <v>99.29</v>
      </c>
      <c r="L6256" s="47">
        <v>1000</v>
      </c>
      <c r="M6256" s="22">
        <v>0</v>
      </c>
      <c r="N6256" s="22">
        <v>0</v>
      </c>
    </row>
    <row r="6257" spans="1:14" hidden="1" x14ac:dyDescent="0.25">
      <c r="A6257" s="5" t="s">
        <v>9017</v>
      </c>
      <c r="B6257" s="5" t="s">
        <v>3582</v>
      </c>
      <c r="C6257" s="5" t="s">
        <v>849</v>
      </c>
      <c r="D6257" s="5" t="s">
        <v>3583</v>
      </c>
      <c r="E6257" s="5" t="s">
        <v>3584</v>
      </c>
      <c r="F6257" s="5" t="s">
        <v>853</v>
      </c>
      <c r="G6257" s="5" t="s">
        <v>3603</v>
      </c>
      <c r="H6257" s="51">
        <v>0</v>
      </c>
      <c r="I6257" s="22">
        <v>0</v>
      </c>
      <c r="J6257" s="22">
        <v>0</v>
      </c>
      <c r="K6257" s="22">
        <v>1987.84</v>
      </c>
      <c r="L6257" s="47">
        <v>1000</v>
      </c>
      <c r="M6257" s="22">
        <v>0</v>
      </c>
      <c r="N6257" s="22">
        <v>0</v>
      </c>
    </row>
    <row r="6258" spans="1:14" hidden="1" x14ac:dyDescent="0.25">
      <c r="A6258" s="5" t="s">
        <v>9017</v>
      </c>
      <c r="B6258" s="5" t="s">
        <v>3586</v>
      </c>
      <c r="C6258" s="5" t="s">
        <v>849</v>
      </c>
      <c r="D6258" s="5" t="s">
        <v>3583</v>
      </c>
      <c r="E6258" s="5" t="s">
        <v>3584</v>
      </c>
      <c r="F6258" s="5" t="s">
        <v>853</v>
      </c>
      <c r="G6258" s="5" t="s">
        <v>3603</v>
      </c>
      <c r="H6258" s="51">
        <v>0</v>
      </c>
      <c r="I6258" s="22">
        <v>0</v>
      </c>
      <c r="J6258" s="22">
        <v>0</v>
      </c>
      <c r="K6258" s="22">
        <v>1908.66</v>
      </c>
      <c r="L6258" s="47">
        <v>1000</v>
      </c>
      <c r="M6258" s="22">
        <v>0</v>
      </c>
      <c r="N6258" s="22">
        <v>0</v>
      </c>
    </row>
    <row r="6259" spans="1:14" hidden="1" x14ac:dyDescent="0.25">
      <c r="A6259" s="5" t="s">
        <v>9018</v>
      </c>
      <c r="B6259" s="5" t="s">
        <v>3582</v>
      </c>
      <c r="C6259" s="5" t="s">
        <v>849</v>
      </c>
      <c r="D6259" s="5" t="s">
        <v>3583</v>
      </c>
      <c r="E6259" s="5" t="s">
        <v>3584</v>
      </c>
      <c r="F6259" s="5" t="s">
        <v>853</v>
      </c>
      <c r="G6259" s="5" t="s">
        <v>3588</v>
      </c>
      <c r="H6259" s="51">
        <v>0</v>
      </c>
      <c r="I6259" s="22">
        <v>0</v>
      </c>
      <c r="J6259" s="22">
        <v>77.63</v>
      </c>
      <c r="K6259" s="22">
        <v>83.65</v>
      </c>
      <c r="L6259" s="47">
        <v>1000</v>
      </c>
      <c r="M6259" s="22">
        <v>0</v>
      </c>
      <c r="N6259" s="22">
        <v>0</v>
      </c>
    </row>
    <row r="6260" spans="1:14" hidden="1" x14ac:dyDescent="0.25">
      <c r="A6260" s="5" t="s">
        <v>9018</v>
      </c>
      <c r="B6260" s="5" t="s">
        <v>3586</v>
      </c>
      <c r="C6260" s="5" t="s">
        <v>849</v>
      </c>
      <c r="D6260" s="5" t="s">
        <v>3583</v>
      </c>
      <c r="E6260" s="5" t="s">
        <v>3584</v>
      </c>
      <c r="F6260" s="5" t="s">
        <v>853</v>
      </c>
      <c r="G6260" s="5" t="s">
        <v>3588</v>
      </c>
      <c r="H6260" s="51">
        <v>0</v>
      </c>
      <c r="I6260" s="22">
        <v>0</v>
      </c>
      <c r="J6260" s="22">
        <v>85.62</v>
      </c>
      <c r="K6260" s="22">
        <v>86.36</v>
      </c>
      <c r="L6260" s="47">
        <v>1000</v>
      </c>
      <c r="M6260" s="22">
        <v>0</v>
      </c>
      <c r="N6260" s="22">
        <v>0</v>
      </c>
    </row>
    <row r="6261" spans="1:14" hidden="1" x14ac:dyDescent="0.25">
      <c r="A6261" s="5" t="s">
        <v>9019</v>
      </c>
      <c r="B6261" s="5" t="s">
        <v>3582</v>
      </c>
      <c r="C6261" s="5" t="s">
        <v>849</v>
      </c>
      <c r="D6261" s="5" t="s">
        <v>3583</v>
      </c>
      <c r="E6261" s="5" t="s">
        <v>3584</v>
      </c>
      <c r="F6261" s="5" t="s">
        <v>851</v>
      </c>
      <c r="G6261" s="5" t="s">
        <v>3588</v>
      </c>
      <c r="H6261" s="51">
        <v>80100</v>
      </c>
      <c r="I6261" s="22">
        <v>6242.75</v>
      </c>
      <c r="J6261" s="22">
        <v>77.94</v>
      </c>
      <c r="K6261" s="22">
        <v>78.53</v>
      </c>
      <c r="L6261" s="47">
        <v>1000</v>
      </c>
      <c r="M6261" s="22">
        <v>6242.75</v>
      </c>
      <c r="N6261" s="22">
        <v>0</v>
      </c>
    </row>
    <row r="6262" spans="1:14" hidden="1" x14ac:dyDescent="0.25">
      <c r="A6262" s="5" t="s">
        <v>9019</v>
      </c>
      <c r="B6262" s="5" t="s">
        <v>3586</v>
      </c>
      <c r="C6262" s="5" t="s">
        <v>849</v>
      </c>
      <c r="D6262" s="5" t="s">
        <v>3583</v>
      </c>
      <c r="E6262" s="5" t="s">
        <v>3584</v>
      </c>
      <c r="F6262" s="5" t="s">
        <v>853</v>
      </c>
      <c r="G6262" s="5" t="s">
        <v>3588</v>
      </c>
      <c r="H6262" s="51">
        <v>0</v>
      </c>
      <c r="I6262" s="22">
        <v>0</v>
      </c>
      <c r="J6262" s="22">
        <v>0</v>
      </c>
      <c r="K6262" s="22">
        <v>99.29</v>
      </c>
      <c r="L6262" s="47">
        <v>1000</v>
      </c>
      <c r="M6262" s="22">
        <v>0</v>
      </c>
      <c r="N6262" s="22">
        <v>0</v>
      </c>
    </row>
    <row r="6263" spans="1:14" hidden="1" x14ac:dyDescent="0.25">
      <c r="A6263" s="5" t="s">
        <v>9020</v>
      </c>
      <c r="B6263" s="5" t="s">
        <v>3582</v>
      </c>
      <c r="C6263" s="5" t="s">
        <v>849</v>
      </c>
      <c r="D6263" s="5" t="s">
        <v>3583</v>
      </c>
      <c r="E6263" s="5" t="s">
        <v>3584</v>
      </c>
      <c r="F6263" s="5" t="s">
        <v>851</v>
      </c>
      <c r="G6263" s="5" t="s">
        <v>3588</v>
      </c>
      <c r="H6263" s="51">
        <v>23090</v>
      </c>
      <c r="I6263" s="22">
        <v>2105.44</v>
      </c>
      <c r="J6263" s="22">
        <v>91.18</v>
      </c>
      <c r="K6263" s="22">
        <v>91.86</v>
      </c>
      <c r="L6263" s="47">
        <v>1000</v>
      </c>
      <c r="M6263" s="22">
        <v>2105.44</v>
      </c>
      <c r="N6263" s="22">
        <v>0</v>
      </c>
    </row>
    <row r="6264" spans="1:14" hidden="1" x14ac:dyDescent="0.25">
      <c r="A6264" s="5" t="s">
        <v>9020</v>
      </c>
      <c r="B6264" s="5" t="s">
        <v>3586</v>
      </c>
      <c r="C6264" s="5" t="s">
        <v>849</v>
      </c>
      <c r="D6264" s="5" t="s">
        <v>3583</v>
      </c>
      <c r="E6264" s="5" t="s">
        <v>3584</v>
      </c>
      <c r="F6264" s="5" t="s">
        <v>853</v>
      </c>
      <c r="G6264" s="5" t="s">
        <v>3588</v>
      </c>
      <c r="H6264" s="51">
        <v>0</v>
      </c>
      <c r="I6264" s="22">
        <v>0</v>
      </c>
      <c r="J6264" s="22">
        <v>0</v>
      </c>
      <c r="K6264" s="22">
        <v>91.71</v>
      </c>
      <c r="L6264" s="47">
        <v>1000</v>
      </c>
      <c r="M6264" s="22">
        <v>0</v>
      </c>
      <c r="N6264" s="22">
        <v>0</v>
      </c>
    </row>
    <row r="6265" spans="1:14" hidden="1" x14ac:dyDescent="0.25">
      <c r="A6265" s="5" t="s">
        <v>9021</v>
      </c>
      <c r="B6265" s="5" t="s">
        <v>3582</v>
      </c>
      <c r="C6265" s="5" t="s">
        <v>849</v>
      </c>
      <c r="D6265" s="5" t="s">
        <v>3583</v>
      </c>
      <c r="E6265" s="5" t="s">
        <v>3584</v>
      </c>
      <c r="F6265" s="5" t="s">
        <v>853</v>
      </c>
      <c r="G6265" s="5" t="s">
        <v>3603</v>
      </c>
      <c r="H6265" s="51">
        <v>0</v>
      </c>
      <c r="I6265" s="22">
        <v>0</v>
      </c>
      <c r="J6265" s="22">
        <v>0</v>
      </c>
      <c r="K6265" s="22">
        <v>1357.86</v>
      </c>
      <c r="L6265" s="47">
        <v>1000</v>
      </c>
      <c r="M6265" s="22">
        <v>0</v>
      </c>
      <c r="N6265" s="22">
        <v>0</v>
      </c>
    </row>
    <row r="6266" spans="1:14" hidden="1" x14ac:dyDescent="0.25">
      <c r="A6266" s="5" t="s">
        <v>9021</v>
      </c>
      <c r="B6266" s="5" t="s">
        <v>3586</v>
      </c>
      <c r="C6266" s="5" t="s">
        <v>849</v>
      </c>
      <c r="D6266" s="5" t="s">
        <v>3583</v>
      </c>
      <c r="E6266" s="5" t="s">
        <v>3584</v>
      </c>
      <c r="F6266" s="5" t="s">
        <v>853</v>
      </c>
      <c r="G6266" s="5" t="s">
        <v>3603</v>
      </c>
      <c r="H6266" s="51">
        <v>0</v>
      </c>
      <c r="I6266" s="22">
        <v>0</v>
      </c>
      <c r="J6266" s="22">
        <v>0</v>
      </c>
      <c r="K6266" s="22">
        <v>1334.34</v>
      </c>
      <c r="L6266" s="47">
        <v>1000</v>
      </c>
      <c r="M6266" s="22">
        <v>0</v>
      </c>
      <c r="N6266" s="22">
        <v>0</v>
      </c>
    </row>
    <row r="6267" spans="1:14" hidden="1" x14ac:dyDescent="0.25">
      <c r="A6267" s="5" t="s">
        <v>9022</v>
      </c>
      <c r="B6267" s="5" t="s">
        <v>3586</v>
      </c>
      <c r="C6267" s="5" t="s">
        <v>849</v>
      </c>
      <c r="D6267" s="5" t="s">
        <v>3583</v>
      </c>
      <c r="E6267" s="5" t="s">
        <v>3584</v>
      </c>
      <c r="F6267" s="5" t="s">
        <v>853</v>
      </c>
      <c r="G6267" s="5" t="s">
        <v>3603</v>
      </c>
      <c r="H6267" s="51">
        <v>0</v>
      </c>
      <c r="I6267" s="22">
        <v>0</v>
      </c>
      <c r="J6267" s="22">
        <v>0</v>
      </c>
      <c r="K6267" s="22">
        <v>1175.5899999999999</v>
      </c>
      <c r="L6267" s="47">
        <v>1000</v>
      </c>
      <c r="M6267" s="22">
        <v>0</v>
      </c>
      <c r="N6267" s="22">
        <v>0</v>
      </c>
    </row>
    <row r="6268" spans="1:14" hidden="1" x14ac:dyDescent="0.25">
      <c r="A6268" s="5" t="s">
        <v>9023</v>
      </c>
      <c r="B6268" s="5" t="s">
        <v>3586</v>
      </c>
      <c r="C6268" s="5" t="s">
        <v>849</v>
      </c>
      <c r="D6268" s="5" t="s">
        <v>3583</v>
      </c>
      <c r="E6268" s="5" t="s">
        <v>3584</v>
      </c>
      <c r="F6268" s="5" t="s">
        <v>853</v>
      </c>
      <c r="G6268" s="5" t="s">
        <v>3603</v>
      </c>
      <c r="H6268" s="51">
        <v>0</v>
      </c>
      <c r="I6268" s="22">
        <v>0</v>
      </c>
      <c r="J6268" s="22">
        <v>0</v>
      </c>
      <c r="K6268" s="22">
        <v>1261.31</v>
      </c>
      <c r="L6268" s="47">
        <v>1000</v>
      </c>
      <c r="M6268" s="22">
        <v>0</v>
      </c>
      <c r="N6268" s="22">
        <v>0</v>
      </c>
    </row>
    <row r="6269" spans="1:14" hidden="1" x14ac:dyDescent="0.25">
      <c r="A6269" s="5" t="s">
        <v>9024</v>
      </c>
      <c r="B6269" s="5" t="s">
        <v>3586</v>
      </c>
      <c r="C6269" s="5" t="s">
        <v>849</v>
      </c>
      <c r="D6269" s="5" t="s">
        <v>3583</v>
      </c>
      <c r="E6269" s="5" t="s">
        <v>3584</v>
      </c>
      <c r="F6269" s="5" t="s">
        <v>853</v>
      </c>
      <c r="G6269" s="5" t="s">
        <v>3603</v>
      </c>
      <c r="H6269" s="51">
        <v>0</v>
      </c>
      <c r="I6269" s="22">
        <v>0</v>
      </c>
      <c r="J6269" s="22">
        <v>12105.99</v>
      </c>
      <c r="K6269" s="22">
        <v>13274.64</v>
      </c>
      <c r="L6269" s="47">
        <v>1000</v>
      </c>
      <c r="M6269" s="22">
        <v>0</v>
      </c>
      <c r="N6269" s="22">
        <v>0</v>
      </c>
    </row>
    <row r="6270" spans="1:14" hidden="1" x14ac:dyDescent="0.25">
      <c r="A6270" s="5" t="s">
        <v>9025</v>
      </c>
      <c r="B6270" s="5" t="s">
        <v>3586</v>
      </c>
      <c r="C6270" s="5" t="s">
        <v>849</v>
      </c>
      <c r="D6270" s="5" t="s">
        <v>3583</v>
      </c>
      <c r="E6270" s="5" t="s">
        <v>3584</v>
      </c>
      <c r="F6270" s="5" t="s">
        <v>853</v>
      </c>
      <c r="G6270" s="5" t="s">
        <v>3603</v>
      </c>
      <c r="H6270" s="51">
        <v>0</v>
      </c>
      <c r="I6270" s="22">
        <v>0</v>
      </c>
      <c r="J6270" s="22">
        <v>7191.04</v>
      </c>
      <c r="K6270" s="22">
        <v>7352.46</v>
      </c>
      <c r="L6270" s="47">
        <v>1000</v>
      </c>
      <c r="M6270" s="22">
        <v>0</v>
      </c>
      <c r="N6270" s="22">
        <v>0</v>
      </c>
    </row>
    <row r="6271" spans="1:14" hidden="1" x14ac:dyDescent="0.25">
      <c r="A6271" s="5" t="s">
        <v>9026</v>
      </c>
      <c r="B6271" s="5" t="s">
        <v>3586</v>
      </c>
      <c r="C6271" s="5" t="s">
        <v>849</v>
      </c>
      <c r="D6271" s="5" t="s">
        <v>3583</v>
      </c>
      <c r="E6271" s="5" t="s">
        <v>3584</v>
      </c>
      <c r="F6271" s="5" t="s">
        <v>853</v>
      </c>
      <c r="G6271" s="5" t="s">
        <v>3603</v>
      </c>
      <c r="H6271" s="51">
        <v>0</v>
      </c>
      <c r="I6271" s="22">
        <v>0</v>
      </c>
      <c r="J6271" s="22">
        <v>0</v>
      </c>
      <c r="K6271" s="22">
        <v>870.35</v>
      </c>
      <c r="L6271" s="47">
        <v>1000</v>
      </c>
      <c r="M6271" s="22">
        <v>0</v>
      </c>
      <c r="N6271" s="22">
        <v>0</v>
      </c>
    </row>
    <row r="6272" spans="1:14" hidden="1" x14ac:dyDescent="0.25">
      <c r="A6272" s="5" t="s">
        <v>9027</v>
      </c>
      <c r="B6272" s="5" t="s">
        <v>3586</v>
      </c>
      <c r="C6272" s="5" t="s">
        <v>849</v>
      </c>
      <c r="D6272" s="5" t="s">
        <v>3583</v>
      </c>
      <c r="E6272" s="5" t="s">
        <v>3584</v>
      </c>
      <c r="F6272" s="5" t="s">
        <v>853</v>
      </c>
      <c r="G6272" s="5" t="s">
        <v>3603</v>
      </c>
      <c r="H6272" s="51">
        <v>0</v>
      </c>
      <c r="I6272" s="22">
        <v>0</v>
      </c>
      <c r="J6272" s="22">
        <v>0</v>
      </c>
      <c r="K6272" s="22">
        <v>1461.34</v>
      </c>
      <c r="L6272" s="47">
        <v>1000</v>
      </c>
      <c r="M6272" s="22">
        <v>0</v>
      </c>
      <c r="N6272" s="22">
        <v>0</v>
      </c>
    </row>
    <row r="6273" spans="1:14" hidden="1" x14ac:dyDescent="0.25">
      <c r="A6273" s="5" t="s">
        <v>9028</v>
      </c>
      <c r="B6273" s="5" t="s">
        <v>3586</v>
      </c>
      <c r="C6273" s="5" t="s">
        <v>849</v>
      </c>
      <c r="D6273" s="5" t="s">
        <v>3583</v>
      </c>
      <c r="E6273" s="5" t="s">
        <v>3584</v>
      </c>
      <c r="F6273" s="5" t="s">
        <v>853</v>
      </c>
      <c r="G6273" s="5" t="s">
        <v>3603</v>
      </c>
      <c r="H6273" s="51">
        <v>0</v>
      </c>
      <c r="I6273" s="22">
        <v>0</v>
      </c>
      <c r="J6273" s="22">
        <v>0</v>
      </c>
      <c r="K6273" s="22">
        <v>1279.75</v>
      </c>
      <c r="L6273" s="47">
        <v>1000</v>
      </c>
      <c r="M6273" s="22">
        <v>0</v>
      </c>
      <c r="N6273" s="22">
        <v>0</v>
      </c>
    </row>
    <row r="6274" spans="1:14" hidden="1" x14ac:dyDescent="0.25">
      <c r="A6274" s="5" t="s">
        <v>9029</v>
      </c>
      <c r="B6274" s="5" t="s">
        <v>3582</v>
      </c>
      <c r="C6274" s="5" t="s">
        <v>849</v>
      </c>
      <c r="D6274" s="5" t="s">
        <v>3583</v>
      </c>
      <c r="E6274" s="5" t="s">
        <v>3584</v>
      </c>
      <c r="F6274" s="5" t="s">
        <v>853</v>
      </c>
      <c r="G6274" s="5" t="s">
        <v>3603</v>
      </c>
      <c r="H6274" s="51">
        <v>0</v>
      </c>
      <c r="I6274" s="22">
        <v>0</v>
      </c>
      <c r="J6274" s="22">
        <v>0</v>
      </c>
      <c r="K6274" s="22">
        <v>983.31</v>
      </c>
      <c r="L6274" s="47">
        <v>1000</v>
      </c>
      <c r="M6274" s="22">
        <v>0</v>
      </c>
      <c r="N6274" s="22">
        <v>0</v>
      </c>
    </row>
    <row r="6275" spans="1:14" hidden="1" x14ac:dyDescent="0.25">
      <c r="A6275" s="5" t="s">
        <v>9029</v>
      </c>
      <c r="B6275" s="5" t="s">
        <v>3586</v>
      </c>
      <c r="C6275" s="5" t="s">
        <v>849</v>
      </c>
      <c r="D6275" s="5" t="s">
        <v>3583</v>
      </c>
      <c r="E6275" s="5" t="s">
        <v>3584</v>
      </c>
      <c r="F6275" s="5" t="s">
        <v>853</v>
      </c>
      <c r="G6275" s="5" t="s">
        <v>3603</v>
      </c>
      <c r="H6275" s="51">
        <v>0</v>
      </c>
      <c r="I6275" s="22">
        <v>0</v>
      </c>
      <c r="J6275" s="22">
        <v>0</v>
      </c>
      <c r="K6275" s="22">
        <v>962.91</v>
      </c>
      <c r="L6275" s="47">
        <v>1000</v>
      </c>
      <c r="M6275" s="22">
        <v>0</v>
      </c>
      <c r="N6275" s="22">
        <v>0</v>
      </c>
    </row>
    <row r="6276" spans="1:14" hidden="1" x14ac:dyDescent="0.25">
      <c r="A6276" s="5" t="s">
        <v>9030</v>
      </c>
      <c r="B6276" s="5" t="s">
        <v>3586</v>
      </c>
      <c r="C6276" s="5" t="s">
        <v>849</v>
      </c>
      <c r="D6276" s="5" t="s">
        <v>3583</v>
      </c>
      <c r="E6276" s="5" t="s">
        <v>3584</v>
      </c>
      <c r="F6276" s="5" t="s">
        <v>853</v>
      </c>
      <c r="G6276" s="5" t="s">
        <v>3603</v>
      </c>
      <c r="H6276" s="51">
        <v>0</v>
      </c>
      <c r="I6276" s="22">
        <v>0</v>
      </c>
      <c r="J6276" s="22">
        <v>0</v>
      </c>
      <c r="K6276" s="22">
        <v>1099.9000000000001</v>
      </c>
      <c r="L6276" s="47">
        <v>1000</v>
      </c>
      <c r="M6276" s="22">
        <v>0</v>
      </c>
      <c r="N6276" s="22">
        <v>0</v>
      </c>
    </row>
    <row r="6277" spans="1:14" hidden="1" x14ac:dyDescent="0.25">
      <c r="A6277" s="5" t="s">
        <v>9031</v>
      </c>
      <c r="B6277" s="5" t="s">
        <v>3582</v>
      </c>
      <c r="C6277" s="5" t="s">
        <v>849</v>
      </c>
      <c r="D6277" s="5" t="s">
        <v>3583</v>
      </c>
      <c r="E6277" s="5" t="s">
        <v>3584</v>
      </c>
      <c r="F6277" s="5" t="s">
        <v>853</v>
      </c>
      <c r="G6277" s="5" t="s">
        <v>3603</v>
      </c>
      <c r="H6277" s="51">
        <v>0</v>
      </c>
      <c r="I6277" s="22">
        <v>0</v>
      </c>
      <c r="J6277" s="22">
        <v>0</v>
      </c>
      <c r="K6277" s="22">
        <v>656.56</v>
      </c>
      <c r="L6277" s="47">
        <v>1000</v>
      </c>
      <c r="M6277" s="22">
        <v>0</v>
      </c>
      <c r="N6277" s="22">
        <v>0</v>
      </c>
    </row>
    <row r="6278" spans="1:14" hidden="1" x14ac:dyDescent="0.25">
      <c r="A6278" s="5" t="s">
        <v>9031</v>
      </c>
      <c r="B6278" s="5" t="s">
        <v>3586</v>
      </c>
      <c r="C6278" s="5" t="s">
        <v>849</v>
      </c>
      <c r="D6278" s="5" t="s">
        <v>3583</v>
      </c>
      <c r="E6278" s="5" t="s">
        <v>3584</v>
      </c>
      <c r="F6278" s="5" t="s">
        <v>853</v>
      </c>
      <c r="G6278" s="5" t="s">
        <v>3603</v>
      </c>
      <c r="H6278" s="51">
        <v>0</v>
      </c>
      <c r="I6278" s="22">
        <v>0</v>
      </c>
      <c r="J6278" s="22">
        <v>0</v>
      </c>
      <c r="K6278" s="22">
        <v>632.23</v>
      </c>
      <c r="L6278" s="47">
        <v>1000</v>
      </c>
      <c r="M6278" s="22">
        <v>0</v>
      </c>
      <c r="N6278" s="22">
        <v>0</v>
      </c>
    </row>
    <row r="6279" spans="1:14" x14ac:dyDescent="0.25">
      <c r="A6279" s="5" t="s">
        <v>9032</v>
      </c>
      <c r="B6279" s="5" t="s">
        <v>3590</v>
      </c>
      <c r="C6279" s="5" t="s">
        <v>849</v>
      </c>
      <c r="D6279" s="5" t="s">
        <v>3583</v>
      </c>
      <c r="E6279" s="5" t="s">
        <v>3584</v>
      </c>
      <c r="F6279" s="5" t="s">
        <v>853</v>
      </c>
      <c r="G6279" s="5" t="s">
        <v>3603</v>
      </c>
      <c r="H6279" s="51">
        <v>0</v>
      </c>
      <c r="I6279" s="22">
        <v>0</v>
      </c>
      <c r="J6279" s="22">
        <v>0</v>
      </c>
      <c r="K6279" s="22">
        <v>416.04</v>
      </c>
      <c r="L6279" s="47">
        <v>1000</v>
      </c>
      <c r="M6279" s="22">
        <v>0</v>
      </c>
      <c r="N6279" s="22">
        <v>0</v>
      </c>
    </row>
    <row r="6280" spans="1:14" hidden="1" x14ac:dyDescent="0.25">
      <c r="A6280" s="5" t="s">
        <v>9033</v>
      </c>
      <c r="B6280" s="5" t="s">
        <v>3586</v>
      </c>
      <c r="C6280" s="5" t="s">
        <v>849</v>
      </c>
      <c r="D6280" s="5" t="s">
        <v>3583</v>
      </c>
      <c r="E6280" s="5" t="s">
        <v>3584</v>
      </c>
      <c r="F6280" s="5" t="s">
        <v>851</v>
      </c>
      <c r="G6280" s="5" t="s">
        <v>3588</v>
      </c>
      <c r="H6280" s="51">
        <v>28800</v>
      </c>
      <c r="I6280" s="22">
        <v>2380.4899999999998</v>
      </c>
      <c r="J6280" s="22">
        <v>82.66</v>
      </c>
      <c r="K6280" s="22">
        <v>80.64</v>
      </c>
      <c r="L6280" s="47">
        <v>1000</v>
      </c>
      <c r="M6280" s="22">
        <v>2380.4899999999998</v>
      </c>
      <c r="N6280" s="22">
        <v>0</v>
      </c>
    </row>
    <row r="6281" spans="1:14" hidden="1" x14ac:dyDescent="0.25">
      <c r="A6281" s="5" t="s">
        <v>9034</v>
      </c>
      <c r="B6281" s="5" t="s">
        <v>3586</v>
      </c>
      <c r="C6281" s="5" t="s">
        <v>849</v>
      </c>
      <c r="D6281" s="5" t="s">
        <v>3583</v>
      </c>
      <c r="E6281" s="5" t="s">
        <v>3584</v>
      </c>
      <c r="F6281" s="5" t="s">
        <v>853</v>
      </c>
      <c r="G6281" s="5" t="s">
        <v>3588</v>
      </c>
      <c r="H6281" s="51">
        <v>0</v>
      </c>
      <c r="I6281" s="22">
        <v>0</v>
      </c>
      <c r="J6281" s="22">
        <v>86.65</v>
      </c>
      <c r="K6281" s="22">
        <v>88.64</v>
      </c>
      <c r="L6281" s="47">
        <v>1000</v>
      </c>
      <c r="M6281" s="22">
        <v>0</v>
      </c>
      <c r="N6281" s="22">
        <v>0</v>
      </c>
    </row>
    <row r="6282" spans="1:14" hidden="1" x14ac:dyDescent="0.25">
      <c r="A6282" s="5" t="s">
        <v>9035</v>
      </c>
      <c r="B6282" s="5" t="s">
        <v>3586</v>
      </c>
      <c r="C6282" s="5" t="s">
        <v>849</v>
      </c>
      <c r="D6282" s="5" t="s">
        <v>3583</v>
      </c>
      <c r="E6282" s="5" t="s">
        <v>3584</v>
      </c>
      <c r="F6282" s="5" t="s">
        <v>851</v>
      </c>
      <c r="G6282" s="5" t="s">
        <v>3588</v>
      </c>
      <c r="H6282" s="51">
        <v>40850</v>
      </c>
      <c r="I6282" s="22">
        <v>4170.1499999999996</v>
      </c>
      <c r="J6282" s="22">
        <v>102.08</v>
      </c>
      <c r="K6282" s="22">
        <v>96.4</v>
      </c>
      <c r="L6282" s="47">
        <v>1000</v>
      </c>
      <c r="M6282" s="22">
        <v>4170.1499999999996</v>
      </c>
      <c r="N6282" s="22">
        <v>0</v>
      </c>
    </row>
    <row r="6283" spans="1:14" hidden="1" x14ac:dyDescent="0.25">
      <c r="A6283" s="5" t="s">
        <v>9036</v>
      </c>
      <c r="B6283" s="5" t="s">
        <v>3586</v>
      </c>
      <c r="C6283" s="5" t="s">
        <v>849</v>
      </c>
      <c r="D6283" s="5" t="s">
        <v>3583</v>
      </c>
      <c r="E6283" s="5" t="s">
        <v>3584</v>
      </c>
      <c r="F6283" s="5" t="s">
        <v>853</v>
      </c>
      <c r="G6283" s="5" t="s">
        <v>3588</v>
      </c>
      <c r="H6283" s="51">
        <v>0</v>
      </c>
      <c r="I6283" s="22">
        <v>0</v>
      </c>
      <c r="J6283" s="22">
        <v>97.5</v>
      </c>
      <c r="K6283" s="22">
        <v>99.84</v>
      </c>
      <c r="L6283" s="47">
        <v>1000</v>
      </c>
      <c r="M6283" s="22">
        <v>0</v>
      </c>
      <c r="N6283" s="22">
        <v>0</v>
      </c>
    </row>
    <row r="6284" spans="1:14" hidden="1" x14ac:dyDescent="0.25">
      <c r="A6284" s="5" t="s">
        <v>9037</v>
      </c>
      <c r="B6284" s="5" t="s">
        <v>3586</v>
      </c>
      <c r="C6284" s="5" t="s">
        <v>849</v>
      </c>
      <c r="D6284" s="5" t="s">
        <v>3583</v>
      </c>
      <c r="E6284" s="5" t="s">
        <v>3584</v>
      </c>
      <c r="F6284" s="5" t="s">
        <v>853</v>
      </c>
      <c r="G6284" s="5" t="s">
        <v>3588</v>
      </c>
      <c r="H6284" s="51">
        <v>0</v>
      </c>
      <c r="I6284" s="22">
        <v>0</v>
      </c>
      <c r="J6284" s="22">
        <v>92.04</v>
      </c>
      <c r="K6284" s="22">
        <v>94.25</v>
      </c>
      <c r="L6284" s="47">
        <v>1000</v>
      </c>
      <c r="M6284" s="22">
        <v>0</v>
      </c>
      <c r="N6284" s="22">
        <v>0</v>
      </c>
    </row>
    <row r="6285" spans="1:14" hidden="1" x14ac:dyDescent="0.25">
      <c r="A6285" s="5" t="s">
        <v>9038</v>
      </c>
      <c r="B6285" s="5" t="s">
        <v>3586</v>
      </c>
      <c r="C6285" s="5" t="s">
        <v>849</v>
      </c>
      <c r="D6285" s="5" t="s">
        <v>3583</v>
      </c>
      <c r="E6285" s="5" t="s">
        <v>3584</v>
      </c>
      <c r="F6285" s="5" t="s">
        <v>853</v>
      </c>
      <c r="G6285" s="5" t="s">
        <v>3588</v>
      </c>
      <c r="H6285" s="51">
        <v>0</v>
      </c>
      <c r="I6285" s="22">
        <v>0</v>
      </c>
      <c r="J6285" s="22">
        <v>85.75</v>
      </c>
      <c r="K6285" s="22">
        <v>87.81</v>
      </c>
      <c r="L6285" s="47">
        <v>1000</v>
      </c>
      <c r="M6285" s="22">
        <v>0</v>
      </c>
      <c r="N6285" s="22">
        <v>0</v>
      </c>
    </row>
    <row r="6286" spans="1:14" hidden="1" x14ac:dyDescent="0.25">
      <c r="A6286" s="5" t="s">
        <v>9039</v>
      </c>
      <c r="B6286" s="5" t="s">
        <v>3586</v>
      </c>
      <c r="C6286" s="5" t="s">
        <v>849</v>
      </c>
      <c r="D6286" s="5" t="s">
        <v>3583</v>
      </c>
      <c r="E6286" s="5" t="s">
        <v>3584</v>
      </c>
      <c r="F6286" s="5" t="s">
        <v>851</v>
      </c>
      <c r="G6286" s="5" t="s">
        <v>3588</v>
      </c>
      <c r="H6286" s="51">
        <v>36980</v>
      </c>
      <c r="I6286" s="22">
        <v>3537.93</v>
      </c>
      <c r="J6286" s="22">
        <v>95.67</v>
      </c>
      <c r="K6286" s="22">
        <v>92.02</v>
      </c>
      <c r="L6286" s="47">
        <v>1000</v>
      </c>
      <c r="M6286" s="22">
        <v>3537.93</v>
      </c>
      <c r="N6286" s="22">
        <v>0</v>
      </c>
    </row>
    <row r="6287" spans="1:14" hidden="1" x14ac:dyDescent="0.25">
      <c r="A6287" s="5" t="s">
        <v>9040</v>
      </c>
      <c r="B6287" s="5" t="s">
        <v>3586</v>
      </c>
      <c r="C6287" s="5" t="s">
        <v>849</v>
      </c>
      <c r="D6287" s="5" t="s">
        <v>3583</v>
      </c>
      <c r="E6287" s="5" t="s">
        <v>3584</v>
      </c>
      <c r="F6287" s="5" t="s">
        <v>851</v>
      </c>
      <c r="G6287" s="5" t="s">
        <v>3588</v>
      </c>
      <c r="H6287" s="51">
        <v>49800</v>
      </c>
      <c r="I6287" s="22">
        <v>4115.3999999999996</v>
      </c>
      <c r="J6287" s="22">
        <v>82.64</v>
      </c>
      <c r="K6287" s="22">
        <v>79.56</v>
      </c>
      <c r="L6287" s="47">
        <v>1000</v>
      </c>
      <c r="M6287" s="22">
        <v>4115.3999999999996</v>
      </c>
      <c r="N6287" s="22">
        <v>0</v>
      </c>
    </row>
    <row r="6288" spans="1:14" hidden="1" x14ac:dyDescent="0.25">
      <c r="A6288" s="5" t="s">
        <v>9041</v>
      </c>
      <c r="B6288" s="5" t="s">
        <v>3586</v>
      </c>
      <c r="C6288" s="5" t="s">
        <v>849</v>
      </c>
      <c r="D6288" s="5" t="s">
        <v>3583</v>
      </c>
      <c r="E6288" s="5" t="s">
        <v>3584</v>
      </c>
      <c r="F6288" s="5" t="s">
        <v>851</v>
      </c>
      <c r="G6288" s="5" t="s">
        <v>3588</v>
      </c>
      <c r="H6288" s="51">
        <v>15600</v>
      </c>
      <c r="I6288" s="22">
        <v>1272.7</v>
      </c>
      <c r="J6288" s="22">
        <v>81.58</v>
      </c>
      <c r="K6288" s="22">
        <v>79.59</v>
      </c>
      <c r="L6288" s="47">
        <v>1000</v>
      </c>
      <c r="M6288" s="22">
        <v>1272.7</v>
      </c>
      <c r="N6288" s="22">
        <v>0</v>
      </c>
    </row>
    <row r="6289" spans="1:14" hidden="1" x14ac:dyDescent="0.25">
      <c r="A6289" s="5" t="s">
        <v>9042</v>
      </c>
      <c r="B6289" s="5" t="s">
        <v>3586</v>
      </c>
      <c r="C6289" s="5" t="s">
        <v>849</v>
      </c>
      <c r="D6289" s="5" t="s">
        <v>3583</v>
      </c>
      <c r="E6289" s="5" t="s">
        <v>3584</v>
      </c>
      <c r="F6289" s="5" t="s">
        <v>851</v>
      </c>
      <c r="G6289" s="5" t="s">
        <v>3588</v>
      </c>
      <c r="H6289" s="51">
        <v>38700</v>
      </c>
      <c r="I6289" s="22">
        <v>3578.48</v>
      </c>
      <c r="J6289" s="22">
        <v>92.47</v>
      </c>
      <c r="K6289" s="22">
        <v>92.58</v>
      </c>
      <c r="L6289" s="47">
        <v>1000</v>
      </c>
      <c r="M6289" s="22">
        <v>3578.48</v>
      </c>
      <c r="N6289" s="22">
        <v>0</v>
      </c>
    </row>
    <row r="6290" spans="1:14" hidden="1" x14ac:dyDescent="0.25">
      <c r="A6290" s="5" t="s">
        <v>9043</v>
      </c>
      <c r="B6290" s="5" t="s">
        <v>3586</v>
      </c>
      <c r="C6290" s="5" t="s">
        <v>849</v>
      </c>
      <c r="D6290" s="5" t="s">
        <v>3583</v>
      </c>
      <c r="E6290" s="5" t="s">
        <v>3584</v>
      </c>
      <c r="F6290" s="5" t="s">
        <v>853</v>
      </c>
      <c r="G6290" s="5" t="s">
        <v>3603</v>
      </c>
      <c r="H6290" s="51">
        <v>0</v>
      </c>
      <c r="I6290" s="22">
        <v>0</v>
      </c>
      <c r="J6290" s="22">
        <v>0</v>
      </c>
      <c r="K6290" s="22">
        <v>859.93</v>
      </c>
      <c r="L6290" s="47">
        <v>1000</v>
      </c>
      <c r="M6290" s="22">
        <v>0</v>
      </c>
      <c r="N6290" s="22">
        <v>0</v>
      </c>
    </row>
    <row r="6291" spans="1:14" hidden="1" x14ac:dyDescent="0.25">
      <c r="A6291" s="5" t="s">
        <v>9044</v>
      </c>
      <c r="B6291" s="5" t="s">
        <v>3586</v>
      </c>
      <c r="C6291" s="5" t="s">
        <v>849</v>
      </c>
      <c r="D6291" s="5" t="s">
        <v>3583</v>
      </c>
      <c r="E6291" s="5" t="s">
        <v>3584</v>
      </c>
      <c r="F6291" s="5" t="s">
        <v>853</v>
      </c>
      <c r="G6291" s="5" t="s">
        <v>3603</v>
      </c>
      <c r="H6291" s="51">
        <v>0</v>
      </c>
      <c r="I6291" s="22">
        <v>0</v>
      </c>
      <c r="J6291" s="22">
        <v>0</v>
      </c>
      <c r="K6291" s="22">
        <v>843.13</v>
      </c>
      <c r="L6291" s="47">
        <v>1000</v>
      </c>
      <c r="M6291" s="22">
        <v>0</v>
      </c>
      <c r="N6291" s="22">
        <v>0</v>
      </c>
    </row>
    <row r="6292" spans="1:14" hidden="1" x14ac:dyDescent="0.25">
      <c r="A6292" s="5" t="s">
        <v>9045</v>
      </c>
      <c r="B6292" s="5" t="s">
        <v>3586</v>
      </c>
      <c r="C6292" s="5" t="s">
        <v>849</v>
      </c>
      <c r="D6292" s="5" t="s">
        <v>3583</v>
      </c>
      <c r="E6292" s="5" t="s">
        <v>3584</v>
      </c>
      <c r="F6292" s="5" t="s">
        <v>853</v>
      </c>
      <c r="G6292" s="5" t="s">
        <v>3603</v>
      </c>
      <c r="H6292" s="51">
        <v>0</v>
      </c>
      <c r="I6292" s="22">
        <v>0</v>
      </c>
      <c r="J6292" s="22">
        <v>0</v>
      </c>
      <c r="K6292" s="22">
        <v>1289.21</v>
      </c>
      <c r="L6292" s="47">
        <v>1000</v>
      </c>
      <c r="M6292" s="22">
        <v>0</v>
      </c>
      <c r="N6292" s="22">
        <v>0</v>
      </c>
    </row>
    <row r="6293" spans="1:14" hidden="1" x14ac:dyDescent="0.25">
      <c r="A6293" s="5" t="s">
        <v>9046</v>
      </c>
      <c r="B6293" s="5" t="s">
        <v>3586</v>
      </c>
      <c r="C6293" s="5" t="s">
        <v>849</v>
      </c>
      <c r="D6293" s="5" t="s">
        <v>3583</v>
      </c>
      <c r="E6293" s="5" t="s">
        <v>3584</v>
      </c>
      <c r="F6293" s="5" t="s">
        <v>853</v>
      </c>
      <c r="G6293" s="5" t="s">
        <v>3603</v>
      </c>
      <c r="H6293" s="51">
        <v>0</v>
      </c>
      <c r="I6293" s="22">
        <v>0</v>
      </c>
      <c r="J6293" s="22">
        <v>0</v>
      </c>
      <c r="K6293" s="22">
        <v>1319.31</v>
      </c>
      <c r="L6293" s="47">
        <v>1000</v>
      </c>
      <c r="M6293" s="22">
        <v>0</v>
      </c>
      <c r="N6293" s="22">
        <v>0</v>
      </c>
    </row>
    <row r="6294" spans="1:14" hidden="1" x14ac:dyDescent="0.25">
      <c r="A6294" s="5" t="s">
        <v>9047</v>
      </c>
      <c r="B6294" s="5" t="s">
        <v>3586</v>
      </c>
      <c r="C6294" s="5" t="s">
        <v>849</v>
      </c>
      <c r="D6294" s="5" t="s">
        <v>3583</v>
      </c>
      <c r="E6294" s="5" t="s">
        <v>3584</v>
      </c>
      <c r="F6294" s="5" t="s">
        <v>853</v>
      </c>
      <c r="G6294" s="5" t="s">
        <v>3603</v>
      </c>
      <c r="H6294" s="51">
        <v>0</v>
      </c>
      <c r="I6294" s="22">
        <v>0</v>
      </c>
      <c r="J6294" s="22">
        <v>0</v>
      </c>
      <c r="K6294" s="22">
        <v>1475.78</v>
      </c>
      <c r="L6294" s="47">
        <v>1000</v>
      </c>
      <c r="M6294" s="22">
        <v>0</v>
      </c>
      <c r="N6294" s="22">
        <v>0</v>
      </c>
    </row>
    <row r="6295" spans="1:14" hidden="1" x14ac:dyDescent="0.25">
      <c r="A6295" s="5" t="s">
        <v>9048</v>
      </c>
      <c r="B6295" s="5" t="s">
        <v>3586</v>
      </c>
      <c r="C6295" s="5" t="s">
        <v>849</v>
      </c>
      <c r="D6295" s="5" t="s">
        <v>3583</v>
      </c>
      <c r="E6295" s="5" t="s">
        <v>3584</v>
      </c>
      <c r="F6295" s="5" t="s">
        <v>853</v>
      </c>
      <c r="G6295" s="5" t="s">
        <v>3603</v>
      </c>
      <c r="H6295" s="51">
        <v>0</v>
      </c>
      <c r="I6295" s="22">
        <v>0</v>
      </c>
      <c r="J6295" s="22">
        <v>8030.87</v>
      </c>
      <c r="K6295" s="22">
        <v>9132.34</v>
      </c>
      <c r="L6295" s="47">
        <v>1000</v>
      </c>
      <c r="M6295" s="22">
        <v>0</v>
      </c>
      <c r="N6295" s="22">
        <v>0</v>
      </c>
    </row>
    <row r="6296" spans="1:14" hidden="1" x14ac:dyDescent="0.25">
      <c r="A6296" s="5" t="s">
        <v>9049</v>
      </c>
      <c r="B6296" s="5" t="s">
        <v>3586</v>
      </c>
      <c r="C6296" s="5" t="s">
        <v>849</v>
      </c>
      <c r="D6296" s="5" t="s">
        <v>3583</v>
      </c>
      <c r="E6296" s="5" t="s">
        <v>3584</v>
      </c>
      <c r="F6296" s="5" t="s">
        <v>853</v>
      </c>
      <c r="G6296" s="5" t="s">
        <v>3603</v>
      </c>
      <c r="H6296" s="51">
        <v>0</v>
      </c>
      <c r="I6296" s="22">
        <v>0</v>
      </c>
      <c r="J6296" s="22">
        <v>8172.9</v>
      </c>
      <c r="K6296" s="22">
        <v>8711.81</v>
      </c>
      <c r="L6296" s="47">
        <v>1000</v>
      </c>
      <c r="M6296" s="22">
        <v>0</v>
      </c>
      <c r="N6296" s="22">
        <v>0</v>
      </c>
    </row>
    <row r="6297" spans="1:14" hidden="1" x14ac:dyDescent="0.25">
      <c r="A6297" s="5" t="s">
        <v>9050</v>
      </c>
      <c r="B6297" s="5" t="s">
        <v>3582</v>
      </c>
      <c r="C6297" s="5" t="s">
        <v>849</v>
      </c>
      <c r="D6297" s="5" t="s">
        <v>3583</v>
      </c>
      <c r="E6297" s="5" t="s">
        <v>3584</v>
      </c>
      <c r="F6297" s="5" t="s">
        <v>853</v>
      </c>
      <c r="G6297" s="5" t="s">
        <v>3588</v>
      </c>
      <c r="H6297" s="51">
        <v>0</v>
      </c>
      <c r="I6297" s="22">
        <v>0</v>
      </c>
      <c r="J6297" s="22">
        <v>91.5</v>
      </c>
      <c r="K6297" s="22">
        <v>92.14</v>
      </c>
      <c r="L6297" s="47">
        <v>1000</v>
      </c>
      <c r="M6297" s="22">
        <v>0</v>
      </c>
      <c r="N6297" s="22">
        <v>0</v>
      </c>
    </row>
    <row r="6298" spans="1:14" hidden="1" x14ac:dyDescent="0.25">
      <c r="A6298" s="5" t="s">
        <v>9050</v>
      </c>
      <c r="B6298" s="5" t="s">
        <v>3586</v>
      </c>
      <c r="C6298" s="5" t="s">
        <v>849</v>
      </c>
      <c r="D6298" s="5" t="s">
        <v>3583</v>
      </c>
      <c r="E6298" s="5" t="s">
        <v>3584</v>
      </c>
      <c r="F6298" s="5" t="s">
        <v>853</v>
      </c>
      <c r="G6298" s="5" t="s">
        <v>3588</v>
      </c>
      <c r="H6298" s="51">
        <v>0</v>
      </c>
      <c r="I6298" s="22">
        <v>0</v>
      </c>
      <c r="J6298" s="22">
        <v>92.08</v>
      </c>
      <c r="K6298" s="22">
        <v>92.68</v>
      </c>
      <c r="L6298" s="47">
        <v>1000</v>
      </c>
      <c r="M6298" s="22">
        <v>0</v>
      </c>
      <c r="N6298" s="22">
        <v>0</v>
      </c>
    </row>
    <row r="6299" spans="1:14" hidden="1" x14ac:dyDescent="0.25">
      <c r="A6299" s="5" t="s">
        <v>9051</v>
      </c>
      <c r="B6299" s="5" t="s">
        <v>3586</v>
      </c>
      <c r="C6299" s="5" t="s">
        <v>849</v>
      </c>
      <c r="D6299" s="5" t="s">
        <v>3583</v>
      </c>
      <c r="E6299" s="5" t="s">
        <v>3584</v>
      </c>
      <c r="F6299" s="5" t="s">
        <v>851</v>
      </c>
      <c r="G6299" s="5" t="s">
        <v>3588</v>
      </c>
      <c r="H6299" s="51">
        <v>0</v>
      </c>
      <c r="I6299" s="22">
        <v>0</v>
      </c>
      <c r="J6299" s="22">
        <v>91.55</v>
      </c>
      <c r="K6299" s="22">
        <v>92.68</v>
      </c>
      <c r="L6299" s="47">
        <v>1000</v>
      </c>
      <c r="M6299" s="22">
        <v>0</v>
      </c>
      <c r="N6299" s="22">
        <v>0</v>
      </c>
    </row>
    <row r="6300" spans="1:14" hidden="1" x14ac:dyDescent="0.25">
      <c r="A6300" s="5" t="s">
        <v>9052</v>
      </c>
      <c r="B6300" s="5" t="s">
        <v>3582</v>
      </c>
      <c r="C6300" s="5" t="s">
        <v>849</v>
      </c>
      <c r="D6300" s="5" t="s">
        <v>3583</v>
      </c>
      <c r="E6300" s="5" t="s">
        <v>3584</v>
      </c>
      <c r="F6300" s="5" t="s">
        <v>851</v>
      </c>
      <c r="G6300" s="5" t="s">
        <v>3588</v>
      </c>
      <c r="H6300" s="51">
        <v>0</v>
      </c>
      <c r="I6300" s="22">
        <v>0</v>
      </c>
      <c r="J6300" s="22">
        <v>77.67</v>
      </c>
      <c r="K6300" s="22">
        <v>78.459999999999994</v>
      </c>
      <c r="L6300" s="47">
        <v>1000</v>
      </c>
      <c r="M6300" s="22">
        <v>0</v>
      </c>
      <c r="N6300" s="22">
        <v>0</v>
      </c>
    </row>
    <row r="6301" spans="1:14" hidden="1" x14ac:dyDescent="0.25">
      <c r="A6301" s="5" t="s">
        <v>9052</v>
      </c>
      <c r="B6301" s="5" t="s">
        <v>3586</v>
      </c>
      <c r="C6301" s="5" t="s">
        <v>849</v>
      </c>
      <c r="D6301" s="5" t="s">
        <v>3583</v>
      </c>
      <c r="E6301" s="5" t="s">
        <v>3584</v>
      </c>
      <c r="F6301" s="5" t="s">
        <v>853</v>
      </c>
      <c r="G6301" s="5" t="s">
        <v>3588</v>
      </c>
      <c r="H6301" s="51">
        <v>0</v>
      </c>
      <c r="I6301" s="22">
        <v>0</v>
      </c>
      <c r="J6301" s="22">
        <v>78.430000000000007</v>
      </c>
      <c r="K6301" s="22">
        <v>79.099999999999994</v>
      </c>
      <c r="L6301" s="47">
        <v>1000</v>
      </c>
      <c r="M6301" s="22">
        <v>0</v>
      </c>
      <c r="N6301" s="22">
        <v>0</v>
      </c>
    </row>
    <row r="6302" spans="1:14" hidden="1" x14ac:dyDescent="0.25">
      <c r="A6302" s="5" t="s">
        <v>9053</v>
      </c>
      <c r="B6302" s="5" t="s">
        <v>3586</v>
      </c>
      <c r="C6302" s="5" t="s">
        <v>849</v>
      </c>
      <c r="D6302" s="5" t="s">
        <v>3583</v>
      </c>
      <c r="E6302" s="5" t="s">
        <v>3584</v>
      </c>
      <c r="F6302" s="5" t="s">
        <v>851</v>
      </c>
      <c r="G6302" s="5" t="s">
        <v>3588</v>
      </c>
      <c r="H6302" s="51">
        <v>0</v>
      </c>
      <c r="I6302" s="22">
        <v>0</v>
      </c>
      <c r="J6302" s="22">
        <v>79.650000000000006</v>
      </c>
      <c r="K6302" s="22">
        <v>79.650000000000006</v>
      </c>
      <c r="L6302" s="47">
        <v>1000</v>
      </c>
      <c r="M6302" s="22">
        <v>0</v>
      </c>
      <c r="N6302" s="22">
        <v>0</v>
      </c>
    </row>
    <row r="6303" spans="1:14" hidden="1" x14ac:dyDescent="0.25">
      <c r="A6303" s="5" t="s">
        <v>9054</v>
      </c>
      <c r="B6303" s="5" t="s">
        <v>3582</v>
      </c>
      <c r="C6303" s="5" t="s">
        <v>849</v>
      </c>
      <c r="D6303" s="5" t="s">
        <v>3583</v>
      </c>
      <c r="E6303" s="5" t="s">
        <v>3584</v>
      </c>
      <c r="F6303" s="5" t="s">
        <v>851</v>
      </c>
      <c r="G6303" s="5" t="s">
        <v>3588</v>
      </c>
      <c r="H6303" s="51">
        <v>12600</v>
      </c>
      <c r="I6303" s="22">
        <v>977.81</v>
      </c>
      <c r="J6303" s="22">
        <v>77.599999999999994</v>
      </c>
      <c r="K6303" s="22">
        <v>78.959999999999994</v>
      </c>
      <c r="L6303" s="47">
        <v>1000</v>
      </c>
      <c r="M6303" s="22">
        <v>977.81</v>
      </c>
      <c r="N6303" s="22">
        <v>0</v>
      </c>
    </row>
    <row r="6304" spans="1:14" hidden="1" x14ac:dyDescent="0.25">
      <c r="A6304" s="5" t="s">
        <v>9054</v>
      </c>
      <c r="B6304" s="5" t="s">
        <v>3586</v>
      </c>
      <c r="C6304" s="5" t="s">
        <v>849</v>
      </c>
      <c r="D6304" s="5" t="s">
        <v>3583</v>
      </c>
      <c r="E6304" s="5" t="s">
        <v>3584</v>
      </c>
      <c r="F6304" s="5" t="s">
        <v>851</v>
      </c>
      <c r="G6304" s="5" t="s">
        <v>3588</v>
      </c>
      <c r="H6304" s="51">
        <v>31800</v>
      </c>
      <c r="I6304" s="22">
        <v>2503.2399999999998</v>
      </c>
      <c r="J6304" s="22">
        <v>78.72</v>
      </c>
      <c r="K6304" s="22">
        <v>79.400000000000006</v>
      </c>
      <c r="L6304" s="47">
        <v>1000</v>
      </c>
      <c r="M6304" s="22">
        <v>2503.2399999999998</v>
      </c>
      <c r="N6304" s="22">
        <v>0</v>
      </c>
    </row>
    <row r="6305" spans="1:14" hidden="1" x14ac:dyDescent="0.25">
      <c r="A6305" s="5" t="s">
        <v>9055</v>
      </c>
      <c r="B6305" s="5" t="s">
        <v>3586</v>
      </c>
      <c r="C6305" s="5" t="s">
        <v>849</v>
      </c>
      <c r="D6305" s="5" t="s">
        <v>3583</v>
      </c>
      <c r="E6305" s="5" t="s">
        <v>3584</v>
      </c>
      <c r="F6305" s="5" t="s">
        <v>853</v>
      </c>
      <c r="G6305" s="5" t="s">
        <v>3588</v>
      </c>
      <c r="H6305" s="51">
        <v>0</v>
      </c>
      <c r="I6305" s="22">
        <v>0</v>
      </c>
      <c r="J6305" s="22">
        <v>93.57</v>
      </c>
      <c r="K6305" s="22">
        <v>92.37</v>
      </c>
      <c r="L6305" s="47">
        <v>1000</v>
      </c>
      <c r="M6305" s="22">
        <v>0</v>
      </c>
      <c r="N6305" s="22">
        <v>0</v>
      </c>
    </row>
    <row r="6306" spans="1:14" hidden="1" x14ac:dyDescent="0.25">
      <c r="A6306" s="5" t="s">
        <v>9056</v>
      </c>
      <c r="B6306" s="5" t="s">
        <v>3582</v>
      </c>
      <c r="C6306" s="5" t="s">
        <v>849</v>
      </c>
      <c r="D6306" s="5" t="s">
        <v>3583</v>
      </c>
      <c r="E6306" s="5" t="s">
        <v>3584</v>
      </c>
      <c r="F6306" s="5" t="s">
        <v>851</v>
      </c>
      <c r="G6306" s="5" t="s">
        <v>3588</v>
      </c>
      <c r="H6306" s="51">
        <v>860</v>
      </c>
      <c r="I6306" s="22">
        <v>79.16</v>
      </c>
      <c r="J6306" s="22">
        <v>92.05</v>
      </c>
      <c r="K6306" s="22">
        <v>91.82</v>
      </c>
      <c r="L6306" s="47">
        <v>1000</v>
      </c>
      <c r="M6306" s="22">
        <v>79.16</v>
      </c>
      <c r="N6306" s="22">
        <v>0</v>
      </c>
    </row>
    <row r="6307" spans="1:14" hidden="1" x14ac:dyDescent="0.25">
      <c r="A6307" s="5" t="s">
        <v>9056</v>
      </c>
      <c r="B6307" s="5" t="s">
        <v>3586</v>
      </c>
      <c r="C6307" s="5" t="s">
        <v>849</v>
      </c>
      <c r="D6307" s="5" t="s">
        <v>3583</v>
      </c>
      <c r="E6307" s="5" t="s">
        <v>3584</v>
      </c>
      <c r="F6307" s="5" t="s">
        <v>851</v>
      </c>
      <c r="G6307" s="5" t="s">
        <v>3588</v>
      </c>
      <c r="H6307" s="51">
        <v>30100</v>
      </c>
      <c r="I6307" s="22">
        <v>2777.79</v>
      </c>
      <c r="J6307" s="22">
        <v>92.29</v>
      </c>
      <c r="K6307" s="22">
        <v>93.08</v>
      </c>
      <c r="L6307" s="47">
        <v>1000</v>
      </c>
      <c r="M6307" s="22">
        <v>2777.79</v>
      </c>
      <c r="N6307" s="22">
        <v>0</v>
      </c>
    </row>
    <row r="6308" spans="1:14" hidden="1" x14ac:dyDescent="0.25">
      <c r="A6308" s="5" t="s">
        <v>9057</v>
      </c>
      <c r="B6308" s="5" t="s">
        <v>3586</v>
      </c>
      <c r="C6308" s="5" t="s">
        <v>849</v>
      </c>
      <c r="D6308" s="5" t="s">
        <v>3583</v>
      </c>
      <c r="E6308" s="5" t="s">
        <v>3584</v>
      </c>
      <c r="F6308" s="5" t="s">
        <v>853</v>
      </c>
      <c r="G6308" s="5" t="s">
        <v>3588</v>
      </c>
      <c r="H6308" s="51">
        <v>0</v>
      </c>
      <c r="I6308" s="22">
        <v>0</v>
      </c>
      <c r="J6308" s="22">
        <v>87.7</v>
      </c>
      <c r="K6308" s="22">
        <v>89.8</v>
      </c>
      <c r="L6308" s="47">
        <v>1000</v>
      </c>
      <c r="M6308" s="22">
        <v>0</v>
      </c>
      <c r="N6308" s="22">
        <v>0</v>
      </c>
    </row>
    <row r="6309" spans="1:14" hidden="1" x14ac:dyDescent="0.25">
      <c r="A6309" s="5" t="s">
        <v>9058</v>
      </c>
      <c r="B6309" s="5" t="s">
        <v>3586</v>
      </c>
      <c r="C6309" s="5" t="s">
        <v>849</v>
      </c>
      <c r="D6309" s="5" t="s">
        <v>3583</v>
      </c>
      <c r="E6309" s="5" t="s">
        <v>3584</v>
      </c>
      <c r="F6309" s="5" t="s">
        <v>853</v>
      </c>
      <c r="G6309" s="5" t="s">
        <v>3588</v>
      </c>
      <c r="H6309" s="51">
        <v>0</v>
      </c>
      <c r="I6309" s="22">
        <v>0</v>
      </c>
      <c r="J6309" s="22">
        <v>85.33</v>
      </c>
      <c r="K6309" s="22">
        <v>87.38</v>
      </c>
      <c r="L6309" s="47">
        <v>1000</v>
      </c>
      <c r="M6309" s="22">
        <v>0</v>
      </c>
      <c r="N6309" s="22">
        <v>0</v>
      </c>
    </row>
    <row r="6310" spans="1:14" hidden="1" x14ac:dyDescent="0.25">
      <c r="A6310" s="5" t="s">
        <v>9059</v>
      </c>
      <c r="B6310" s="5" t="s">
        <v>3586</v>
      </c>
      <c r="C6310" s="5" t="s">
        <v>849</v>
      </c>
      <c r="D6310" s="5" t="s">
        <v>3583</v>
      </c>
      <c r="E6310" s="5" t="s">
        <v>3584</v>
      </c>
      <c r="F6310" s="5" t="s">
        <v>851</v>
      </c>
      <c r="G6310" s="5" t="s">
        <v>3588</v>
      </c>
      <c r="H6310" s="51">
        <v>0</v>
      </c>
      <c r="I6310" s="22">
        <v>0</v>
      </c>
      <c r="J6310" s="22">
        <v>79.64</v>
      </c>
      <c r="K6310" s="22">
        <v>79.11</v>
      </c>
      <c r="L6310" s="47">
        <v>1000</v>
      </c>
      <c r="M6310" s="22">
        <v>0</v>
      </c>
      <c r="N6310" s="22">
        <v>0</v>
      </c>
    </row>
    <row r="6311" spans="1:14" hidden="1" x14ac:dyDescent="0.25">
      <c r="A6311" s="5" t="s">
        <v>9060</v>
      </c>
      <c r="B6311" s="5" t="s">
        <v>3582</v>
      </c>
      <c r="C6311" s="5" t="s">
        <v>849</v>
      </c>
      <c r="D6311" s="5" t="s">
        <v>3583</v>
      </c>
      <c r="E6311" s="5" t="s">
        <v>3584</v>
      </c>
      <c r="F6311" s="5" t="s">
        <v>853</v>
      </c>
      <c r="G6311" s="5" t="s">
        <v>3603</v>
      </c>
      <c r="H6311" s="51">
        <v>0</v>
      </c>
      <c r="I6311" s="22">
        <v>0</v>
      </c>
      <c r="J6311" s="22">
        <v>0</v>
      </c>
      <c r="K6311" s="22">
        <v>1235.81</v>
      </c>
      <c r="L6311" s="47">
        <v>1000</v>
      </c>
      <c r="M6311" s="22">
        <v>0</v>
      </c>
      <c r="N6311" s="22">
        <v>0</v>
      </c>
    </row>
    <row r="6312" spans="1:14" hidden="1" x14ac:dyDescent="0.25">
      <c r="A6312" s="5" t="s">
        <v>9060</v>
      </c>
      <c r="B6312" s="5" t="s">
        <v>3586</v>
      </c>
      <c r="C6312" s="5" t="s">
        <v>849</v>
      </c>
      <c r="D6312" s="5" t="s">
        <v>3583</v>
      </c>
      <c r="E6312" s="5" t="s">
        <v>3584</v>
      </c>
      <c r="F6312" s="5" t="s">
        <v>853</v>
      </c>
      <c r="G6312" s="5" t="s">
        <v>3603</v>
      </c>
      <c r="H6312" s="51">
        <v>0</v>
      </c>
      <c r="I6312" s="22">
        <v>0</v>
      </c>
      <c r="J6312" s="22">
        <v>0</v>
      </c>
      <c r="K6312" s="22">
        <v>1156.3699999999999</v>
      </c>
      <c r="L6312" s="47">
        <v>1000</v>
      </c>
      <c r="M6312" s="22">
        <v>0</v>
      </c>
      <c r="N6312" s="22">
        <v>0</v>
      </c>
    </row>
    <row r="6313" spans="1:14" hidden="1" x14ac:dyDescent="0.25">
      <c r="A6313" s="5" t="s">
        <v>9061</v>
      </c>
      <c r="B6313" s="5" t="s">
        <v>3586</v>
      </c>
      <c r="C6313" s="5" t="s">
        <v>849</v>
      </c>
      <c r="D6313" s="5" t="s">
        <v>3583</v>
      </c>
      <c r="E6313" s="5" t="s">
        <v>3584</v>
      </c>
      <c r="F6313" s="5" t="s">
        <v>853</v>
      </c>
      <c r="G6313" s="5" t="s">
        <v>3603</v>
      </c>
      <c r="H6313" s="51">
        <v>0</v>
      </c>
      <c r="I6313" s="22">
        <v>0</v>
      </c>
      <c r="J6313" s="22">
        <v>0</v>
      </c>
      <c r="K6313" s="22">
        <v>1122.24</v>
      </c>
      <c r="L6313" s="47">
        <v>1000</v>
      </c>
      <c r="M6313" s="22">
        <v>0</v>
      </c>
      <c r="N6313" s="22">
        <v>0</v>
      </c>
    </row>
    <row r="6314" spans="1:14" hidden="1" x14ac:dyDescent="0.25">
      <c r="A6314" s="5" t="s">
        <v>9062</v>
      </c>
      <c r="B6314" s="5" t="s">
        <v>3582</v>
      </c>
      <c r="C6314" s="5" t="s">
        <v>849</v>
      </c>
      <c r="D6314" s="5" t="s">
        <v>3583</v>
      </c>
      <c r="E6314" s="5" t="s">
        <v>3584</v>
      </c>
      <c r="F6314" s="5" t="s">
        <v>853</v>
      </c>
      <c r="G6314" s="5" t="s">
        <v>3603</v>
      </c>
      <c r="H6314" s="51">
        <v>0</v>
      </c>
      <c r="I6314" s="22">
        <v>0</v>
      </c>
      <c r="J6314" s="22">
        <v>0</v>
      </c>
      <c r="K6314" s="22">
        <v>1012.03</v>
      </c>
      <c r="L6314" s="47">
        <v>1000</v>
      </c>
      <c r="M6314" s="22">
        <v>0</v>
      </c>
      <c r="N6314" s="22">
        <v>0</v>
      </c>
    </row>
    <row r="6315" spans="1:14" hidden="1" x14ac:dyDescent="0.25">
      <c r="A6315" s="5" t="s">
        <v>9062</v>
      </c>
      <c r="B6315" s="5" t="s">
        <v>3586</v>
      </c>
      <c r="C6315" s="5" t="s">
        <v>849</v>
      </c>
      <c r="D6315" s="5" t="s">
        <v>3583</v>
      </c>
      <c r="E6315" s="5" t="s">
        <v>3584</v>
      </c>
      <c r="F6315" s="5" t="s">
        <v>853</v>
      </c>
      <c r="G6315" s="5" t="s">
        <v>3603</v>
      </c>
      <c r="H6315" s="51">
        <v>0</v>
      </c>
      <c r="I6315" s="22">
        <v>0</v>
      </c>
      <c r="J6315" s="22">
        <v>0</v>
      </c>
      <c r="K6315" s="22">
        <v>960.72</v>
      </c>
      <c r="L6315" s="47">
        <v>1000</v>
      </c>
      <c r="M6315" s="22">
        <v>0</v>
      </c>
      <c r="N6315" s="22">
        <v>0</v>
      </c>
    </row>
    <row r="6316" spans="1:14" hidden="1" x14ac:dyDescent="0.25">
      <c r="A6316" s="5" t="s">
        <v>9063</v>
      </c>
      <c r="B6316" s="5" t="s">
        <v>3586</v>
      </c>
      <c r="C6316" s="5" t="s">
        <v>849</v>
      </c>
      <c r="D6316" s="5" t="s">
        <v>3583</v>
      </c>
      <c r="E6316" s="5" t="s">
        <v>3584</v>
      </c>
      <c r="F6316" s="5" t="s">
        <v>853</v>
      </c>
      <c r="G6316" s="5" t="s">
        <v>3603</v>
      </c>
      <c r="H6316" s="51">
        <v>0</v>
      </c>
      <c r="I6316" s="22">
        <v>0</v>
      </c>
      <c r="J6316" s="22">
        <v>0</v>
      </c>
      <c r="K6316" s="22">
        <v>1057.1400000000001</v>
      </c>
      <c r="L6316" s="47">
        <v>1000</v>
      </c>
      <c r="M6316" s="22">
        <v>0</v>
      </c>
      <c r="N6316" s="22">
        <v>0</v>
      </c>
    </row>
    <row r="6317" spans="1:14" hidden="1" x14ac:dyDescent="0.25">
      <c r="A6317" s="5" t="s">
        <v>9064</v>
      </c>
      <c r="B6317" s="5" t="s">
        <v>3582</v>
      </c>
      <c r="C6317" s="5" t="s">
        <v>849</v>
      </c>
      <c r="D6317" s="5" t="s">
        <v>3583</v>
      </c>
      <c r="E6317" s="5" t="s">
        <v>3584</v>
      </c>
      <c r="F6317" s="5" t="s">
        <v>853</v>
      </c>
      <c r="G6317" s="5" t="s">
        <v>3603</v>
      </c>
      <c r="H6317" s="51">
        <v>0</v>
      </c>
      <c r="I6317" s="22">
        <v>0</v>
      </c>
      <c r="J6317" s="22">
        <v>0</v>
      </c>
      <c r="K6317" s="22">
        <v>1854.37</v>
      </c>
      <c r="L6317" s="47">
        <v>1000</v>
      </c>
      <c r="M6317" s="22">
        <v>0</v>
      </c>
      <c r="N6317" s="22">
        <v>0</v>
      </c>
    </row>
    <row r="6318" spans="1:14" hidden="1" x14ac:dyDescent="0.25">
      <c r="A6318" s="5" t="s">
        <v>9065</v>
      </c>
      <c r="B6318" s="5" t="s">
        <v>3586</v>
      </c>
      <c r="C6318" s="5" t="s">
        <v>849</v>
      </c>
      <c r="D6318" s="5" t="s">
        <v>3583</v>
      </c>
      <c r="E6318" s="5" t="s">
        <v>3584</v>
      </c>
      <c r="F6318" s="5" t="s">
        <v>853</v>
      </c>
      <c r="G6318" s="5" t="s">
        <v>3603</v>
      </c>
      <c r="H6318" s="51">
        <v>0</v>
      </c>
      <c r="I6318" s="22">
        <v>0</v>
      </c>
      <c r="J6318" s="22">
        <v>0</v>
      </c>
      <c r="K6318" s="22">
        <v>1401.59</v>
      </c>
      <c r="L6318" s="47">
        <v>1000</v>
      </c>
      <c r="M6318" s="22">
        <v>0</v>
      </c>
      <c r="N6318" s="22">
        <v>0</v>
      </c>
    </row>
    <row r="6319" spans="1:14" hidden="1" x14ac:dyDescent="0.25">
      <c r="A6319" s="5" t="s">
        <v>9066</v>
      </c>
      <c r="B6319" s="5" t="s">
        <v>3582</v>
      </c>
      <c r="C6319" s="5" t="s">
        <v>849</v>
      </c>
      <c r="D6319" s="5" t="s">
        <v>3583</v>
      </c>
      <c r="E6319" s="5" t="s">
        <v>3584</v>
      </c>
      <c r="F6319" s="5" t="s">
        <v>851</v>
      </c>
      <c r="G6319" s="5" t="s">
        <v>3588</v>
      </c>
      <c r="H6319" s="51">
        <v>5400</v>
      </c>
      <c r="I6319" s="22">
        <v>418.66</v>
      </c>
      <c r="J6319" s="22">
        <v>77.53</v>
      </c>
      <c r="K6319" s="22">
        <v>80.03</v>
      </c>
      <c r="L6319" s="47">
        <v>1000</v>
      </c>
      <c r="M6319" s="22">
        <v>418.66</v>
      </c>
      <c r="N6319" s="22">
        <v>0</v>
      </c>
    </row>
    <row r="6320" spans="1:14" hidden="1" x14ac:dyDescent="0.25">
      <c r="A6320" s="5" t="s">
        <v>9066</v>
      </c>
      <c r="B6320" s="5" t="s">
        <v>3586</v>
      </c>
      <c r="C6320" s="5" t="s">
        <v>849</v>
      </c>
      <c r="D6320" s="5" t="s">
        <v>3583</v>
      </c>
      <c r="E6320" s="5" t="s">
        <v>3584</v>
      </c>
      <c r="F6320" s="5" t="s">
        <v>853</v>
      </c>
      <c r="G6320" s="5" t="s">
        <v>3588</v>
      </c>
      <c r="H6320" s="51">
        <v>0</v>
      </c>
      <c r="I6320" s="22">
        <v>0</v>
      </c>
      <c r="J6320" s="22">
        <v>86.06</v>
      </c>
      <c r="K6320" s="22">
        <v>88.13</v>
      </c>
      <c r="L6320" s="47">
        <v>1000</v>
      </c>
      <c r="M6320" s="22">
        <v>0</v>
      </c>
      <c r="N6320" s="22">
        <v>0</v>
      </c>
    </row>
    <row r="6321" spans="1:14" hidden="1" x14ac:dyDescent="0.25">
      <c r="A6321" s="5" t="s">
        <v>9067</v>
      </c>
      <c r="B6321" s="5" t="s">
        <v>3582</v>
      </c>
      <c r="C6321" s="5" t="s">
        <v>849</v>
      </c>
      <c r="D6321" s="5" t="s">
        <v>3583</v>
      </c>
      <c r="E6321" s="5" t="s">
        <v>3584</v>
      </c>
      <c r="F6321" s="5" t="s">
        <v>851</v>
      </c>
      <c r="G6321" s="5" t="s">
        <v>3588</v>
      </c>
      <c r="H6321" s="51">
        <v>101400</v>
      </c>
      <c r="I6321" s="22">
        <v>7870.67</v>
      </c>
      <c r="J6321" s="22">
        <v>77.62</v>
      </c>
      <c r="K6321" s="22">
        <v>87.05</v>
      </c>
      <c r="L6321" s="47">
        <v>1000</v>
      </c>
      <c r="M6321" s="22">
        <v>7870.67</v>
      </c>
      <c r="N6321" s="22">
        <v>0</v>
      </c>
    </row>
    <row r="6322" spans="1:14" hidden="1" x14ac:dyDescent="0.25">
      <c r="A6322" s="5" t="s">
        <v>9067</v>
      </c>
      <c r="B6322" s="5" t="s">
        <v>3586</v>
      </c>
      <c r="C6322" s="5" t="s">
        <v>849</v>
      </c>
      <c r="D6322" s="5" t="s">
        <v>3583</v>
      </c>
      <c r="E6322" s="5" t="s">
        <v>3584</v>
      </c>
      <c r="F6322" s="5" t="s">
        <v>851</v>
      </c>
      <c r="G6322" s="5" t="s">
        <v>3588</v>
      </c>
      <c r="H6322" s="51">
        <v>0</v>
      </c>
      <c r="I6322" s="22">
        <v>0</v>
      </c>
      <c r="J6322" s="22">
        <v>81</v>
      </c>
      <c r="K6322" s="22">
        <v>81</v>
      </c>
      <c r="L6322" s="47">
        <v>1000</v>
      </c>
      <c r="M6322" s="22">
        <v>0</v>
      </c>
      <c r="N6322" s="22">
        <v>0</v>
      </c>
    </row>
    <row r="6323" spans="1:14" hidden="1" x14ac:dyDescent="0.25">
      <c r="A6323" s="5" t="s">
        <v>9068</v>
      </c>
      <c r="B6323" s="5" t="s">
        <v>3582</v>
      </c>
      <c r="C6323" s="5" t="s">
        <v>849</v>
      </c>
      <c r="D6323" s="5" t="s">
        <v>3583</v>
      </c>
      <c r="E6323" s="5" t="s">
        <v>3584</v>
      </c>
      <c r="F6323" s="5" t="s">
        <v>851</v>
      </c>
      <c r="G6323" s="5" t="s">
        <v>3588</v>
      </c>
      <c r="H6323" s="51">
        <v>28800</v>
      </c>
      <c r="I6323" s="22">
        <v>2239.46</v>
      </c>
      <c r="J6323" s="22">
        <v>77.760000000000005</v>
      </c>
      <c r="K6323" s="22">
        <v>89.66</v>
      </c>
      <c r="L6323" s="47">
        <v>1000</v>
      </c>
      <c r="M6323" s="22">
        <v>2239.46</v>
      </c>
      <c r="N6323" s="22">
        <v>0</v>
      </c>
    </row>
    <row r="6324" spans="1:14" hidden="1" x14ac:dyDescent="0.25">
      <c r="A6324" s="5" t="s">
        <v>9068</v>
      </c>
      <c r="B6324" s="5" t="s">
        <v>3586</v>
      </c>
      <c r="C6324" s="5" t="s">
        <v>849</v>
      </c>
      <c r="D6324" s="5" t="s">
        <v>3583</v>
      </c>
      <c r="E6324" s="5" t="s">
        <v>3584</v>
      </c>
      <c r="F6324" s="5" t="s">
        <v>853</v>
      </c>
      <c r="G6324" s="5" t="s">
        <v>3588</v>
      </c>
      <c r="H6324" s="51">
        <v>0</v>
      </c>
      <c r="I6324" s="22">
        <v>0</v>
      </c>
      <c r="J6324" s="22">
        <v>79.010000000000005</v>
      </c>
      <c r="K6324" s="22">
        <v>82.42</v>
      </c>
      <c r="L6324" s="47">
        <v>1000</v>
      </c>
      <c r="M6324" s="22">
        <v>0</v>
      </c>
      <c r="N6324" s="22">
        <v>0</v>
      </c>
    </row>
    <row r="6325" spans="1:14" hidden="1" x14ac:dyDescent="0.25">
      <c r="A6325" s="5" t="s">
        <v>9069</v>
      </c>
      <c r="B6325" s="5" t="s">
        <v>3582</v>
      </c>
      <c r="C6325" s="5" t="s">
        <v>849</v>
      </c>
      <c r="D6325" s="5" t="s">
        <v>3583</v>
      </c>
      <c r="E6325" s="5" t="s">
        <v>3584</v>
      </c>
      <c r="F6325" s="5" t="s">
        <v>851</v>
      </c>
      <c r="G6325" s="5" t="s">
        <v>3588</v>
      </c>
      <c r="H6325" s="51">
        <v>125560</v>
      </c>
      <c r="I6325" s="22">
        <v>11402.94</v>
      </c>
      <c r="J6325" s="22">
        <v>90.82</v>
      </c>
      <c r="K6325" s="22">
        <v>90.58</v>
      </c>
      <c r="L6325" s="47">
        <v>1000</v>
      </c>
      <c r="M6325" s="22">
        <v>11402.94</v>
      </c>
      <c r="N6325" s="22">
        <v>0</v>
      </c>
    </row>
    <row r="6326" spans="1:14" hidden="1" x14ac:dyDescent="0.25">
      <c r="A6326" s="5" t="s">
        <v>9069</v>
      </c>
      <c r="B6326" s="5" t="s">
        <v>3586</v>
      </c>
      <c r="C6326" s="5" t="s">
        <v>849</v>
      </c>
      <c r="D6326" s="5" t="s">
        <v>3583</v>
      </c>
      <c r="E6326" s="5" t="s">
        <v>3584</v>
      </c>
      <c r="F6326" s="5" t="s">
        <v>853</v>
      </c>
      <c r="G6326" s="5" t="s">
        <v>3588</v>
      </c>
      <c r="H6326" s="51">
        <v>0</v>
      </c>
      <c r="I6326" s="22">
        <v>0</v>
      </c>
      <c r="J6326" s="22">
        <v>90.7</v>
      </c>
      <c r="K6326" s="22">
        <v>92.57</v>
      </c>
      <c r="L6326" s="47">
        <v>1000</v>
      </c>
      <c r="M6326" s="22">
        <v>0</v>
      </c>
      <c r="N6326" s="22">
        <v>0</v>
      </c>
    </row>
    <row r="6327" spans="1:14" hidden="1" x14ac:dyDescent="0.25">
      <c r="A6327" s="5" t="s">
        <v>9070</v>
      </c>
      <c r="B6327" s="5" t="s">
        <v>3582</v>
      </c>
      <c r="C6327" s="5" t="s">
        <v>849</v>
      </c>
      <c r="D6327" s="5" t="s">
        <v>3583</v>
      </c>
      <c r="E6327" s="5" t="s">
        <v>3584</v>
      </c>
      <c r="F6327" s="5" t="s">
        <v>851</v>
      </c>
      <c r="G6327" s="5" t="s">
        <v>3588</v>
      </c>
      <c r="H6327" s="51">
        <v>26322</v>
      </c>
      <c r="I6327" s="22">
        <v>2376.61</v>
      </c>
      <c r="J6327" s="22">
        <v>90.29</v>
      </c>
      <c r="K6327" s="22">
        <v>91.8</v>
      </c>
      <c r="L6327" s="47">
        <v>1000</v>
      </c>
      <c r="M6327" s="22">
        <v>2376.61</v>
      </c>
      <c r="N6327" s="22">
        <v>0</v>
      </c>
    </row>
    <row r="6328" spans="1:14" hidden="1" x14ac:dyDescent="0.25">
      <c r="A6328" s="5" t="s">
        <v>9070</v>
      </c>
      <c r="B6328" s="5" t="s">
        <v>3586</v>
      </c>
      <c r="C6328" s="5" t="s">
        <v>849</v>
      </c>
      <c r="D6328" s="5" t="s">
        <v>3583</v>
      </c>
      <c r="E6328" s="5" t="s">
        <v>3584</v>
      </c>
      <c r="F6328" s="5" t="s">
        <v>853</v>
      </c>
      <c r="G6328" s="5" t="s">
        <v>3588</v>
      </c>
      <c r="H6328" s="51">
        <v>0</v>
      </c>
      <c r="I6328" s="22">
        <v>0</v>
      </c>
      <c r="J6328" s="22">
        <v>90.46</v>
      </c>
      <c r="K6328" s="22">
        <v>91.24</v>
      </c>
      <c r="L6328" s="47">
        <v>1000</v>
      </c>
      <c r="M6328" s="22">
        <v>0</v>
      </c>
      <c r="N6328" s="22">
        <v>0</v>
      </c>
    </row>
    <row r="6329" spans="1:14" hidden="1" x14ac:dyDescent="0.25">
      <c r="A6329" s="5" t="s">
        <v>9071</v>
      </c>
      <c r="B6329" s="5" t="s">
        <v>3582</v>
      </c>
      <c r="C6329" s="5" t="s">
        <v>849</v>
      </c>
      <c r="D6329" s="5" t="s">
        <v>3583</v>
      </c>
      <c r="E6329" s="5" t="s">
        <v>3584</v>
      </c>
      <c r="F6329" s="5" t="s">
        <v>851</v>
      </c>
      <c r="G6329" s="5" t="s">
        <v>3588</v>
      </c>
      <c r="H6329" s="51">
        <v>9633</v>
      </c>
      <c r="I6329" s="22">
        <v>749.43</v>
      </c>
      <c r="J6329" s="22">
        <v>77.8</v>
      </c>
      <c r="K6329" s="22">
        <v>78.489999999999995</v>
      </c>
      <c r="L6329" s="47">
        <v>1000</v>
      </c>
      <c r="M6329" s="22">
        <v>749.43</v>
      </c>
      <c r="N6329" s="22">
        <v>0</v>
      </c>
    </row>
    <row r="6330" spans="1:14" hidden="1" x14ac:dyDescent="0.25">
      <c r="A6330" s="5" t="s">
        <v>9071</v>
      </c>
      <c r="B6330" s="5" t="s">
        <v>3586</v>
      </c>
      <c r="C6330" s="5" t="s">
        <v>849</v>
      </c>
      <c r="D6330" s="5" t="s">
        <v>3583</v>
      </c>
      <c r="E6330" s="5" t="s">
        <v>3584</v>
      </c>
      <c r="F6330" s="5" t="s">
        <v>853</v>
      </c>
      <c r="G6330" s="5" t="s">
        <v>3588</v>
      </c>
      <c r="H6330" s="51">
        <v>0</v>
      </c>
      <c r="I6330" s="22">
        <v>0</v>
      </c>
      <c r="J6330" s="22">
        <v>78.2</v>
      </c>
      <c r="K6330" s="22">
        <v>80.08</v>
      </c>
      <c r="L6330" s="47">
        <v>1000</v>
      </c>
      <c r="M6330" s="22">
        <v>0</v>
      </c>
      <c r="N6330" s="22">
        <v>0</v>
      </c>
    </row>
    <row r="6331" spans="1:14" hidden="1" x14ac:dyDescent="0.25">
      <c r="A6331" s="5" t="s">
        <v>9072</v>
      </c>
      <c r="B6331" s="5" t="s">
        <v>3582</v>
      </c>
      <c r="C6331" s="5" t="s">
        <v>849</v>
      </c>
      <c r="D6331" s="5" t="s">
        <v>3583</v>
      </c>
      <c r="E6331" s="5" t="s">
        <v>3584</v>
      </c>
      <c r="F6331" s="5" t="s">
        <v>853</v>
      </c>
      <c r="G6331" s="5" t="s">
        <v>3603</v>
      </c>
      <c r="H6331" s="51">
        <v>0</v>
      </c>
      <c r="I6331" s="22">
        <v>0</v>
      </c>
      <c r="J6331" s="22">
        <v>0</v>
      </c>
      <c r="K6331" s="22">
        <v>1700.6</v>
      </c>
      <c r="L6331" s="47">
        <v>1000</v>
      </c>
      <c r="M6331" s="22">
        <v>0</v>
      </c>
      <c r="N6331" s="22">
        <v>0</v>
      </c>
    </row>
    <row r="6332" spans="1:14" hidden="1" x14ac:dyDescent="0.25">
      <c r="A6332" s="5" t="s">
        <v>9072</v>
      </c>
      <c r="B6332" s="5" t="s">
        <v>3586</v>
      </c>
      <c r="C6332" s="5" t="s">
        <v>849</v>
      </c>
      <c r="D6332" s="5" t="s">
        <v>3583</v>
      </c>
      <c r="E6332" s="5" t="s">
        <v>3584</v>
      </c>
      <c r="F6332" s="5" t="s">
        <v>853</v>
      </c>
      <c r="G6332" s="5" t="s">
        <v>3603</v>
      </c>
      <c r="H6332" s="51">
        <v>0</v>
      </c>
      <c r="I6332" s="22">
        <v>0</v>
      </c>
      <c r="J6332" s="22">
        <v>0</v>
      </c>
      <c r="K6332" s="22">
        <v>1639.21</v>
      </c>
      <c r="L6332" s="47">
        <v>1000</v>
      </c>
      <c r="M6332" s="22">
        <v>0</v>
      </c>
      <c r="N6332" s="22">
        <v>0</v>
      </c>
    </row>
    <row r="6333" spans="1:14" hidden="1" x14ac:dyDescent="0.25">
      <c r="A6333" s="5" t="s">
        <v>9073</v>
      </c>
      <c r="B6333" s="5" t="s">
        <v>3582</v>
      </c>
      <c r="C6333" s="5" t="s">
        <v>849</v>
      </c>
      <c r="D6333" s="5" t="s">
        <v>3583</v>
      </c>
      <c r="E6333" s="5" t="s">
        <v>3584</v>
      </c>
      <c r="F6333" s="5" t="s">
        <v>853</v>
      </c>
      <c r="G6333" s="5" t="s">
        <v>3603</v>
      </c>
      <c r="H6333" s="51">
        <v>0</v>
      </c>
      <c r="I6333" s="22">
        <v>0</v>
      </c>
      <c r="J6333" s="22">
        <v>0</v>
      </c>
      <c r="K6333" s="22">
        <v>1549.58</v>
      </c>
      <c r="L6333" s="47">
        <v>1000</v>
      </c>
      <c r="M6333" s="22">
        <v>0</v>
      </c>
      <c r="N6333" s="22">
        <v>0</v>
      </c>
    </row>
    <row r="6334" spans="1:14" hidden="1" x14ac:dyDescent="0.25">
      <c r="A6334" s="5" t="s">
        <v>9073</v>
      </c>
      <c r="B6334" s="5" t="s">
        <v>3586</v>
      </c>
      <c r="C6334" s="5" t="s">
        <v>849</v>
      </c>
      <c r="D6334" s="5" t="s">
        <v>3583</v>
      </c>
      <c r="E6334" s="5" t="s">
        <v>3584</v>
      </c>
      <c r="F6334" s="5" t="s">
        <v>853</v>
      </c>
      <c r="G6334" s="5" t="s">
        <v>3603</v>
      </c>
      <c r="H6334" s="51">
        <v>0</v>
      </c>
      <c r="I6334" s="22">
        <v>0</v>
      </c>
      <c r="J6334" s="22">
        <v>0</v>
      </c>
      <c r="K6334" s="22">
        <v>1466.26</v>
      </c>
      <c r="L6334" s="47">
        <v>1000</v>
      </c>
      <c r="M6334" s="22">
        <v>0</v>
      </c>
      <c r="N6334" s="22">
        <v>0</v>
      </c>
    </row>
    <row r="6335" spans="1:14" hidden="1" x14ac:dyDescent="0.25">
      <c r="A6335" s="5" t="s">
        <v>9074</v>
      </c>
      <c r="B6335" s="5" t="s">
        <v>3582</v>
      </c>
      <c r="C6335" s="5" t="s">
        <v>849</v>
      </c>
      <c r="D6335" s="5" t="s">
        <v>3583</v>
      </c>
      <c r="E6335" s="5" t="s">
        <v>3584</v>
      </c>
      <c r="F6335" s="5" t="s">
        <v>853</v>
      </c>
      <c r="G6335" s="5" t="s">
        <v>3603</v>
      </c>
      <c r="H6335" s="51">
        <v>0</v>
      </c>
      <c r="I6335" s="22">
        <v>0</v>
      </c>
      <c r="J6335" s="22">
        <v>0</v>
      </c>
      <c r="K6335" s="22">
        <v>1962.25</v>
      </c>
      <c r="L6335" s="47">
        <v>1000</v>
      </c>
      <c r="M6335" s="22">
        <v>0</v>
      </c>
      <c r="N6335" s="22">
        <v>0</v>
      </c>
    </row>
    <row r="6336" spans="1:14" hidden="1" x14ac:dyDescent="0.25">
      <c r="A6336" s="5" t="s">
        <v>9074</v>
      </c>
      <c r="B6336" s="5" t="s">
        <v>3586</v>
      </c>
      <c r="C6336" s="5" t="s">
        <v>849</v>
      </c>
      <c r="D6336" s="5" t="s">
        <v>3583</v>
      </c>
      <c r="E6336" s="5" t="s">
        <v>3584</v>
      </c>
      <c r="F6336" s="5" t="s">
        <v>853</v>
      </c>
      <c r="G6336" s="5" t="s">
        <v>3603</v>
      </c>
      <c r="H6336" s="51">
        <v>0</v>
      </c>
      <c r="I6336" s="22">
        <v>0</v>
      </c>
      <c r="J6336" s="22">
        <v>0</v>
      </c>
      <c r="K6336" s="22">
        <v>1873.65</v>
      </c>
      <c r="L6336" s="47">
        <v>1000</v>
      </c>
      <c r="M6336" s="22">
        <v>0</v>
      </c>
      <c r="N6336" s="22">
        <v>0</v>
      </c>
    </row>
    <row r="6337" spans="1:14" hidden="1" x14ac:dyDescent="0.25">
      <c r="A6337" s="5" t="s">
        <v>9075</v>
      </c>
      <c r="B6337" s="5" t="s">
        <v>3582</v>
      </c>
      <c r="C6337" s="5" t="s">
        <v>849</v>
      </c>
      <c r="D6337" s="5" t="s">
        <v>3583</v>
      </c>
      <c r="E6337" s="5" t="s">
        <v>3584</v>
      </c>
      <c r="F6337" s="5" t="s">
        <v>853</v>
      </c>
      <c r="G6337" s="5" t="s">
        <v>3603</v>
      </c>
      <c r="H6337" s="51">
        <v>0</v>
      </c>
      <c r="I6337" s="22">
        <v>0</v>
      </c>
      <c r="J6337" s="22">
        <v>0</v>
      </c>
      <c r="K6337" s="22">
        <v>1889.28</v>
      </c>
      <c r="L6337" s="47">
        <v>1000</v>
      </c>
      <c r="M6337" s="22">
        <v>0</v>
      </c>
      <c r="N6337" s="22">
        <v>0</v>
      </c>
    </row>
    <row r="6338" spans="1:14" hidden="1" x14ac:dyDescent="0.25">
      <c r="A6338" s="5" t="s">
        <v>9075</v>
      </c>
      <c r="B6338" s="5" t="s">
        <v>3586</v>
      </c>
      <c r="C6338" s="5" t="s">
        <v>849</v>
      </c>
      <c r="D6338" s="5" t="s">
        <v>3583</v>
      </c>
      <c r="E6338" s="5" t="s">
        <v>3584</v>
      </c>
      <c r="F6338" s="5" t="s">
        <v>853</v>
      </c>
      <c r="G6338" s="5" t="s">
        <v>3603</v>
      </c>
      <c r="H6338" s="51">
        <v>0</v>
      </c>
      <c r="I6338" s="22">
        <v>0</v>
      </c>
      <c r="J6338" s="22">
        <v>0</v>
      </c>
      <c r="K6338" s="22">
        <v>1784.25</v>
      </c>
      <c r="L6338" s="47">
        <v>1000</v>
      </c>
      <c r="M6338" s="22">
        <v>0</v>
      </c>
      <c r="N6338" s="22">
        <v>0</v>
      </c>
    </row>
    <row r="6339" spans="1:14" hidden="1" x14ac:dyDescent="0.25">
      <c r="A6339" s="5" t="s">
        <v>9076</v>
      </c>
      <c r="B6339" s="5" t="s">
        <v>3582</v>
      </c>
      <c r="C6339" s="5" t="s">
        <v>849</v>
      </c>
      <c r="D6339" s="5" t="s">
        <v>3583</v>
      </c>
      <c r="E6339" s="5" t="s">
        <v>3584</v>
      </c>
      <c r="F6339" s="5" t="s">
        <v>853</v>
      </c>
      <c r="G6339" s="5" t="s">
        <v>3588</v>
      </c>
      <c r="H6339" s="51">
        <v>0</v>
      </c>
      <c r="I6339" s="22">
        <v>0</v>
      </c>
      <c r="J6339" s="22">
        <v>0</v>
      </c>
      <c r="K6339" s="22">
        <v>99.29</v>
      </c>
      <c r="L6339" s="47">
        <v>1000</v>
      </c>
      <c r="M6339" s="22">
        <v>0</v>
      </c>
      <c r="N6339" s="22">
        <v>0</v>
      </c>
    </row>
    <row r="6340" spans="1:14" hidden="1" x14ac:dyDescent="0.25">
      <c r="A6340" s="5" t="s">
        <v>9077</v>
      </c>
      <c r="B6340" s="5" t="s">
        <v>3582</v>
      </c>
      <c r="C6340" s="5" t="s">
        <v>849</v>
      </c>
      <c r="D6340" s="5" t="s">
        <v>3583</v>
      </c>
      <c r="E6340" s="5" t="s">
        <v>3584</v>
      </c>
      <c r="F6340" s="5" t="s">
        <v>853</v>
      </c>
      <c r="G6340" s="5" t="s">
        <v>3588</v>
      </c>
      <c r="H6340" s="51">
        <v>0</v>
      </c>
      <c r="I6340" s="22">
        <v>0</v>
      </c>
      <c r="J6340" s="22">
        <v>0</v>
      </c>
      <c r="K6340" s="22">
        <v>87.12</v>
      </c>
      <c r="L6340" s="47">
        <v>1000</v>
      </c>
      <c r="M6340" s="22">
        <v>0</v>
      </c>
      <c r="N6340" s="22">
        <v>0</v>
      </c>
    </row>
    <row r="6341" spans="1:14" hidden="1" x14ac:dyDescent="0.25">
      <c r="A6341" s="5" t="s">
        <v>9078</v>
      </c>
      <c r="B6341" s="5" t="s">
        <v>3582</v>
      </c>
      <c r="C6341" s="5" t="s">
        <v>849</v>
      </c>
      <c r="D6341" s="5" t="s">
        <v>3583</v>
      </c>
      <c r="E6341" s="5" t="s">
        <v>3584</v>
      </c>
      <c r="F6341" s="5" t="s">
        <v>853</v>
      </c>
      <c r="G6341" s="5" t="s">
        <v>3588</v>
      </c>
      <c r="H6341" s="51">
        <v>0</v>
      </c>
      <c r="I6341" s="22">
        <v>0</v>
      </c>
      <c r="J6341" s="22">
        <v>0</v>
      </c>
      <c r="K6341" s="22">
        <v>87.12</v>
      </c>
      <c r="L6341" s="47">
        <v>1000</v>
      </c>
      <c r="M6341" s="22">
        <v>0</v>
      </c>
      <c r="N6341" s="22">
        <v>0</v>
      </c>
    </row>
    <row r="6342" spans="1:14" hidden="1" x14ac:dyDescent="0.25">
      <c r="A6342" s="5" t="s">
        <v>9079</v>
      </c>
      <c r="B6342" s="5" t="s">
        <v>3582</v>
      </c>
      <c r="C6342" s="5" t="s">
        <v>849</v>
      </c>
      <c r="D6342" s="5" t="s">
        <v>3583</v>
      </c>
      <c r="E6342" s="5" t="s">
        <v>3584</v>
      </c>
      <c r="F6342" s="5" t="s">
        <v>853</v>
      </c>
      <c r="G6342" s="5" t="s">
        <v>3603</v>
      </c>
      <c r="H6342" s="51">
        <v>0</v>
      </c>
      <c r="I6342" s="22">
        <v>0</v>
      </c>
      <c r="J6342" s="22">
        <v>0</v>
      </c>
      <c r="K6342" s="22">
        <v>2069.3200000000002</v>
      </c>
      <c r="L6342" s="47">
        <v>1000</v>
      </c>
      <c r="M6342" s="22">
        <v>0</v>
      </c>
      <c r="N6342" s="22">
        <v>0</v>
      </c>
    </row>
    <row r="6343" spans="1:14" hidden="1" x14ac:dyDescent="0.25">
      <c r="A6343" s="5" t="s">
        <v>9079</v>
      </c>
      <c r="B6343" s="5" t="s">
        <v>3586</v>
      </c>
      <c r="C6343" s="5" t="s">
        <v>849</v>
      </c>
      <c r="D6343" s="5" t="s">
        <v>3583</v>
      </c>
      <c r="E6343" s="5" t="s">
        <v>3584</v>
      </c>
      <c r="F6343" s="5" t="s">
        <v>853</v>
      </c>
      <c r="G6343" s="5" t="s">
        <v>3603</v>
      </c>
      <c r="H6343" s="51">
        <v>0</v>
      </c>
      <c r="I6343" s="22">
        <v>0</v>
      </c>
      <c r="J6343" s="22">
        <v>0</v>
      </c>
      <c r="K6343" s="22">
        <v>1945.17</v>
      </c>
      <c r="L6343" s="47">
        <v>1000</v>
      </c>
      <c r="M6343" s="22">
        <v>0</v>
      </c>
      <c r="N6343" s="22">
        <v>0</v>
      </c>
    </row>
    <row r="6344" spans="1:14" hidden="1" x14ac:dyDescent="0.25">
      <c r="A6344" s="5" t="s">
        <v>9080</v>
      </c>
      <c r="B6344" s="5" t="s">
        <v>3582</v>
      </c>
      <c r="C6344" s="5" t="s">
        <v>849</v>
      </c>
      <c r="D6344" s="5" t="s">
        <v>3583</v>
      </c>
      <c r="E6344" s="5" t="s">
        <v>3584</v>
      </c>
      <c r="F6344" s="5" t="s">
        <v>853</v>
      </c>
      <c r="G6344" s="5" t="s">
        <v>3603</v>
      </c>
      <c r="H6344" s="51">
        <v>0</v>
      </c>
      <c r="I6344" s="22">
        <v>0</v>
      </c>
      <c r="J6344" s="22">
        <v>0</v>
      </c>
      <c r="K6344" s="22">
        <v>1655.13</v>
      </c>
      <c r="L6344" s="47">
        <v>1000</v>
      </c>
      <c r="M6344" s="22">
        <v>0</v>
      </c>
      <c r="N6344" s="22">
        <v>0</v>
      </c>
    </row>
    <row r="6345" spans="1:14" hidden="1" x14ac:dyDescent="0.25">
      <c r="A6345" s="5" t="s">
        <v>9080</v>
      </c>
      <c r="B6345" s="5" t="s">
        <v>3586</v>
      </c>
      <c r="C6345" s="5" t="s">
        <v>849</v>
      </c>
      <c r="D6345" s="5" t="s">
        <v>3583</v>
      </c>
      <c r="E6345" s="5" t="s">
        <v>3584</v>
      </c>
      <c r="F6345" s="5" t="s">
        <v>853</v>
      </c>
      <c r="G6345" s="5" t="s">
        <v>3603</v>
      </c>
      <c r="H6345" s="51">
        <v>0</v>
      </c>
      <c r="I6345" s="22">
        <v>0</v>
      </c>
      <c r="J6345" s="22">
        <v>0</v>
      </c>
      <c r="K6345" s="22">
        <v>1554.55</v>
      </c>
      <c r="L6345" s="47">
        <v>1000</v>
      </c>
      <c r="M6345" s="22">
        <v>0</v>
      </c>
      <c r="N6345" s="22">
        <v>0</v>
      </c>
    </row>
    <row r="6346" spans="1:14" hidden="1" x14ac:dyDescent="0.25">
      <c r="A6346" s="5" t="s">
        <v>9081</v>
      </c>
      <c r="B6346" s="5" t="s">
        <v>3582</v>
      </c>
      <c r="C6346" s="5" t="s">
        <v>849</v>
      </c>
      <c r="D6346" s="5" t="s">
        <v>3583</v>
      </c>
      <c r="E6346" s="5" t="s">
        <v>3584</v>
      </c>
      <c r="F6346" s="5" t="s">
        <v>853</v>
      </c>
      <c r="G6346" s="5" t="s">
        <v>3603</v>
      </c>
      <c r="H6346" s="51">
        <v>0</v>
      </c>
      <c r="I6346" s="22">
        <v>0</v>
      </c>
      <c r="J6346" s="22">
        <v>0</v>
      </c>
      <c r="K6346" s="22">
        <v>1678.56</v>
      </c>
      <c r="L6346" s="47">
        <v>1000</v>
      </c>
      <c r="M6346" s="22">
        <v>0</v>
      </c>
      <c r="N6346" s="22">
        <v>0</v>
      </c>
    </row>
    <row r="6347" spans="1:14" hidden="1" x14ac:dyDescent="0.25">
      <c r="A6347" s="5" t="s">
        <v>9081</v>
      </c>
      <c r="B6347" s="5" t="s">
        <v>3586</v>
      </c>
      <c r="C6347" s="5" t="s">
        <v>849</v>
      </c>
      <c r="D6347" s="5" t="s">
        <v>3583</v>
      </c>
      <c r="E6347" s="5" t="s">
        <v>3584</v>
      </c>
      <c r="F6347" s="5" t="s">
        <v>853</v>
      </c>
      <c r="G6347" s="5" t="s">
        <v>3603</v>
      </c>
      <c r="H6347" s="51">
        <v>0</v>
      </c>
      <c r="I6347" s="22">
        <v>0</v>
      </c>
      <c r="J6347" s="22">
        <v>0</v>
      </c>
      <c r="K6347" s="22">
        <v>1624.46</v>
      </c>
      <c r="L6347" s="47">
        <v>1000</v>
      </c>
      <c r="M6347" s="22">
        <v>0</v>
      </c>
      <c r="N6347" s="22">
        <v>0</v>
      </c>
    </row>
    <row r="6348" spans="1:14" hidden="1" x14ac:dyDescent="0.25">
      <c r="A6348" s="5" t="s">
        <v>9082</v>
      </c>
      <c r="B6348" s="5" t="s">
        <v>3582</v>
      </c>
      <c r="C6348" s="5" t="s">
        <v>849</v>
      </c>
      <c r="D6348" s="5" t="s">
        <v>3583</v>
      </c>
      <c r="E6348" s="5" t="s">
        <v>3584</v>
      </c>
      <c r="F6348" s="5" t="s">
        <v>853</v>
      </c>
      <c r="G6348" s="5" t="s">
        <v>3603</v>
      </c>
      <c r="H6348" s="51">
        <v>0</v>
      </c>
      <c r="I6348" s="22">
        <v>0</v>
      </c>
      <c r="J6348" s="22">
        <v>0</v>
      </c>
      <c r="K6348" s="22">
        <v>1376.86</v>
      </c>
      <c r="L6348" s="47">
        <v>1000</v>
      </c>
      <c r="M6348" s="22">
        <v>0</v>
      </c>
      <c r="N6348" s="22">
        <v>0</v>
      </c>
    </row>
    <row r="6349" spans="1:14" hidden="1" x14ac:dyDescent="0.25">
      <c r="A6349" s="5" t="s">
        <v>9082</v>
      </c>
      <c r="B6349" s="5" t="s">
        <v>3586</v>
      </c>
      <c r="C6349" s="5" t="s">
        <v>849</v>
      </c>
      <c r="D6349" s="5" t="s">
        <v>3583</v>
      </c>
      <c r="E6349" s="5" t="s">
        <v>3584</v>
      </c>
      <c r="F6349" s="5" t="s">
        <v>853</v>
      </c>
      <c r="G6349" s="5" t="s">
        <v>3603</v>
      </c>
      <c r="H6349" s="51">
        <v>0</v>
      </c>
      <c r="I6349" s="22">
        <v>0</v>
      </c>
      <c r="J6349" s="22">
        <v>0</v>
      </c>
      <c r="K6349" s="22">
        <v>1296.97</v>
      </c>
      <c r="L6349" s="47">
        <v>1000</v>
      </c>
      <c r="M6349" s="22">
        <v>0</v>
      </c>
      <c r="N6349" s="22">
        <v>0</v>
      </c>
    </row>
    <row r="6350" spans="1:14" hidden="1" x14ac:dyDescent="0.25">
      <c r="A6350" s="5" t="s">
        <v>9083</v>
      </c>
      <c r="B6350" s="5" t="s">
        <v>3582</v>
      </c>
      <c r="C6350" s="5" t="s">
        <v>849</v>
      </c>
      <c r="D6350" s="5" t="s">
        <v>3583</v>
      </c>
      <c r="E6350" s="5" t="s">
        <v>3584</v>
      </c>
      <c r="F6350" s="5" t="s">
        <v>851</v>
      </c>
      <c r="G6350" s="5" t="s">
        <v>3588</v>
      </c>
      <c r="H6350" s="51">
        <v>316020</v>
      </c>
      <c r="I6350" s="22">
        <v>24531.18</v>
      </c>
      <c r="J6350" s="22">
        <v>77.63</v>
      </c>
      <c r="K6350" s="22">
        <v>78.349999999999994</v>
      </c>
      <c r="L6350" s="47">
        <v>1000</v>
      </c>
      <c r="M6350" s="22">
        <v>24531.18</v>
      </c>
      <c r="N6350" s="22">
        <v>0</v>
      </c>
    </row>
    <row r="6351" spans="1:14" hidden="1" x14ac:dyDescent="0.25">
      <c r="A6351" s="5" t="s">
        <v>9083</v>
      </c>
      <c r="B6351" s="5" t="s">
        <v>3586</v>
      </c>
      <c r="C6351" s="5" t="s">
        <v>849</v>
      </c>
      <c r="D6351" s="5" t="s">
        <v>3583</v>
      </c>
      <c r="E6351" s="5" t="s">
        <v>3584</v>
      </c>
      <c r="F6351" s="5" t="s">
        <v>853</v>
      </c>
      <c r="G6351" s="5" t="s">
        <v>3588</v>
      </c>
      <c r="H6351" s="51">
        <v>0</v>
      </c>
      <c r="I6351" s="22">
        <v>0</v>
      </c>
      <c r="J6351" s="22">
        <v>0</v>
      </c>
      <c r="K6351" s="22">
        <v>99.29</v>
      </c>
      <c r="L6351" s="47">
        <v>1000</v>
      </c>
      <c r="M6351" s="22">
        <v>0</v>
      </c>
      <c r="N6351" s="22">
        <v>0</v>
      </c>
    </row>
    <row r="6352" spans="1:14" hidden="1" x14ac:dyDescent="0.25">
      <c r="A6352" s="5" t="s">
        <v>9084</v>
      </c>
      <c r="B6352" s="5" t="s">
        <v>3582</v>
      </c>
      <c r="C6352" s="5" t="s">
        <v>849</v>
      </c>
      <c r="D6352" s="5" t="s">
        <v>3583</v>
      </c>
      <c r="E6352" s="5" t="s">
        <v>3584</v>
      </c>
      <c r="F6352" s="5" t="s">
        <v>853</v>
      </c>
      <c r="G6352" s="5" t="s">
        <v>3588</v>
      </c>
      <c r="H6352" s="51">
        <v>0</v>
      </c>
      <c r="I6352" s="22">
        <v>0</v>
      </c>
      <c r="J6352" s="22">
        <v>0</v>
      </c>
      <c r="K6352" s="22">
        <v>99.29</v>
      </c>
      <c r="L6352" s="47">
        <v>1000</v>
      </c>
      <c r="M6352" s="22">
        <v>0</v>
      </c>
      <c r="N6352" s="22">
        <v>0</v>
      </c>
    </row>
    <row r="6353" spans="1:14" hidden="1" x14ac:dyDescent="0.25">
      <c r="A6353" s="5" t="s">
        <v>9084</v>
      </c>
      <c r="B6353" s="5" t="s">
        <v>3586</v>
      </c>
      <c r="C6353" s="5" t="s">
        <v>849</v>
      </c>
      <c r="D6353" s="5" t="s">
        <v>3583</v>
      </c>
      <c r="E6353" s="5" t="s">
        <v>3584</v>
      </c>
      <c r="F6353" s="5" t="s">
        <v>853</v>
      </c>
      <c r="G6353" s="5" t="s">
        <v>3588</v>
      </c>
      <c r="H6353" s="51">
        <v>0</v>
      </c>
      <c r="I6353" s="22">
        <v>0</v>
      </c>
      <c r="J6353" s="22">
        <v>0</v>
      </c>
      <c r="K6353" s="22">
        <v>99.29</v>
      </c>
      <c r="L6353" s="47">
        <v>1000</v>
      </c>
      <c r="M6353" s="22">
        <v>0</v>
      </c>
      <c r="N6353" s="22">
        <v>0</v>
      </c>
    </row>
    <row r="6354" spans="1:14" hidden="1" x14ac:dyDescent="0.25">
      <c r="A6354" s="5" t="s">
        <v>9085</v>
      </c>
      <c r="B6354" s="5" t="s">
        <v>3582</v>
      </c>
      <c r="C6354" s="5" t="s">
        <v>849</v>
      </c>
      <c r="D6354" s="5" t="s">
        <v>3583</v>
      </c>
      <c r="E6354" s="5" t="s">
        <v>3584</v>
      </c>
      <c r="F6354" s="5" t="s">
        <v>851</v>
      </c>
      <c r="G6354" s="5" t="s">
        <v>3588</v>
      </c>
      <c r="H6354" s="51">
        <v>155960</v>
      </c>
      <c r="I6354" s="22">
        <v>14221.42</v>
      </c>
      <c r="J6354" s="22">
        <v>91.19</v>
      </c>
      <c r="K6354" s="22">
        <v>91.01</v>
      </c>
      <c r="L6354" s="47">
        <v>1000</v>
      </c>
      <c r="M6354" s="22">
        <v>14221.42</v>
      </c>
      <c r="N6354" s="22">
        <v>0</v>
      </c>
    </row>
    <row r="6355" spans="1:14" hidden="1" x14ac:dyDescent="0.25">
      <c r="A6355" s="5" t="s">
        <v>9085</v>
      </c>
      <c r="B6355" s="5" t="s">
        <v>3586</v>
      </c>
      <c r="C6355" s="5" t="s">
        <v>849</v>
      </c>
      <c r="D6355" s="5" t="s">
        <v>3583</v>
      </c>
      <c r="E6355" s="5" t="s">
        <v>3584</v>
      </c>
      <c r="F6355" s="5" t="s">
        <v>853</v>
      </c>
      <c r="G6355" s="5" t="s">
        <v>3588</v>
      </c>
      <c r="H6355" s="51">
        <v>0</v>
      </c>
      <c r="I6355" s="22">
        <v>0</v>
      </c>
      <c r="J6355" s="22">
        <v>0</v>
      </c>
      <c r="K6355" s="22">
        <v>91.71</v>
      </c>
      <c r="L6355" s="47">
        <v>1000</v>
      </c>
      <c r="M6355" s="22">
        <v>0</v>
      </c>
      <c r="N6355" s="22">
        <v>0</v>
      </c>
    </row>
    <row r="6356" spans="1:14" hidden="1" x14ac:dyDescent="0.25">
      <c r="A6356" s="5" t="s">
        <v>9086</v>
      </c>
      <c r="B6356" s="5" t="s">
        <v>3582</v>
      </c>
      <c r="C6356" s="5" t="s">
        <v>849</v>
      </c>
      <c r="D6356" s="5" t="s">
        <v>3583</v>
      </c>
      <c r="E6356" s="5" t="s">
        <v>3584</v>
      </c>
      <c r="F6356" s="5" t="s">
        <v>853</v>
      </c>
      <c r="G6356" s="5" t="s">
        <v>3588</v>
      </c>
      <c r="H6356" s="51">
        <v>0</v>
      </c>
      <c r="I6356" s="22">
        <v>0</v>
      </c>
      <c r="J6356" s="22">
        <v>89.96</v>
      </c>
      <c r="K6356" s="22">
        <v>92.12</v>
      </c>
      <c r="L6356" s="47">
        <v>1000</v>
      </c>
      <c r="M6356" s="22">
        <v>0</v>
      </c>
      <c r="N6356" s="22">
        <v>0</v>
      </c>
    </row>
    <row r="6357" spans="1:14" hidden="1" x14ac:dyDescent="0.25">
      <c r="A6357" s="5" t="s">
        <v>9086</v>
      </c>
      <c r="B6357" s="5" t="s">
        <v>3586</v>
      </c>
      <c r="C6357" s="5" t="s">
        <v>849</v>
      </c>
      <c r="D6357" s="5" t="s">
        <v>3583</v>
      </c>
      <c r="E6357" s="5" t="s">
        <v>3584</v>
      </c>
      <c r="F6357" s="5" t="s">
        <v>853</v>
      </c>
      <c r="G6357" s="5" t="s">
        <v>3588</v>
      </c>
      <c r="H6357" s="51">
        <v>0</v>
      </c>
      <c r="I6357" s="22">
        <v>0</v>
      </c>
      <c r="J6357" s="22">
        <v>83.29</v>
      </c>
      <c r="K6357" s="22">
        <v>85.85</v>
      </c>
      <c r="L6357" s="47">
        <v>1000</v>
      </c>
      <c r="M6357" s="22">
        <v>0</v>
      </c>
      <c r="N6357" s="22">
        <v>0</v>
      </c>
    </row>
    <row r="6358" spans="1:14" hidden="1" x14ac:dyDescent="0.25">
      <c r="A6358" s="5" t="s">
        <v>9087</v>
      </c>
      <c r="B6358" s="5" t="s">
        <v>3582</v>
      </c>
      <c r="C6358" s="5" t="s">
        <v>849</v>
      </c>
      <c r="D6358" s="5" t="s">
        <v>3583</v>
      </c>
      <c r="E6358" s="5" t="s">
        <v>3584</v>
      </c>
      <c r="F6358" s="5" t="s">
        <v>853</v>
      </c>
      <c r="G6358" s="5" t="s">
        <v>3588</v>
      </c>
      <c r="H6358" s="51">
        <v>0</v>
      </c>
      <c r="I6358" s="22">
        <v>0</v>
      </c>
      <c r="J6358" s="22">
        <v>86.89</v>
      </c>
      <c r="K6358" s="22">
        <v>88.98</v>
      </c>
      <c r="L6358" s="47">
        <v>1000</v>
      </c>
      <c r="M6358" s="22">
        <v>0</v>
      </c>
      <c r="N6358" s="22">
        <v>0</v>
      </c>
    </row>
    <row r="6359" spans="1:14" hidden="1" x14ac:dyDescent="0.25">
      <c r="A6359" s="5" t="s">
        <v>9087</v>
      </c>
      <c r="B6359" s="5" t="s">
        <v>3586</v>
      </c>
      <c r="C6359" s="5" t="s">
        <v>849</v>
      </c>
      <c r="D6359" s="5" t="s">
        <v>3583</v>
      </c>
      <c r="E6359" s="5" t="s">
        <v>3584</v>
      </c>
      <c r="F6359" s="5" t="s">
        <v>853</v>
      </c>
      <c r="G6359" s="5" t="s">
        <v>3588</v>
      </c>
      <c r="H6359" s="51">
        <v>0</v>
      </c>
      <c r="I6359" s="22">
        <v>0</v>
      </c>
      <c r="J6359" s="22">
        <v>91.42</v>
      </c>
      <c r="K6359" s="22">
        <v>92.21</v>
      </c>
      <c r="L6359" s="47">
        <v>1000</v>
      </c>
      <c r="M6359" s="22">
        <v>0</v>
      </c>
      <c r="N6359" s="22">
        <v>0</v>
      </c>
    </row>
    <row r="6360" spans="1:14" hidden="1" x14ac:dyDescent="0.25">
      <c r="A6360" s="5" t="s">
        <v>9088</v>
      </c>
      <c r="B6360" s="5" t="s">
        <v>3582</v>
      </c>
      <c r="C6360" s="5" t="s">
        <v>849</v>
      </c>
      <c r="D6360" s="5" t="s">
        <v>3583</v>
      </c>
      <c r="E6360" s="5" t="s">
        <v>3584</v>
      </c>
      <c r="F6360" s="5" t="s">
        <v>853</v>
      </c>
      <c r="G6360" s="5" t="s">
        <v>3603</v>
      </c>
      <c r="H6360" s="51">
        <v>0</v>
      </c>
      <c r="I6360" s="22">
        <v>0</v>
      </c>
      <c r="J6360" s="22">
        <v>0</v>
      </c>
      <c r="K6360" s="22">
        <v>1605.48</v>
      </c>
      <c r="L6360" s="47">
        <v>1000</v>
      </c>
      <c r="M6360" s="22">
        <v>0</v>
      </c>
      <c r="N6360" s="22">
        <v>0</v>
      </c>
    </row>
    <row r="6361" spans="1:14" hidden="1" x14ac:dyDescent="0.25">
      <c r="A6361" s="5" t="s">
        <v>9088</v>
      </c>
      <c r="B6361" s="5" t="s">
        <v>3586</v>
      </c>
      <c r="C6361" s="5" t="s">
        <v>849</v>
      </c>
      <c r="D6361" s="5" t="s">
        <v>3583</v>
      </c>
      <c r="E6361" s="5" t="s">
        <v>3584</v>
      </c>
      <c r="F6361" s="5" t="s">
        <v>853</v>
      </c>
      <c r="G6361" s="5" t="s">
        <v>3603</v>
      </c>
      <c r="H6361" s="51">
        <v>0</v>
      </c>
      <c r="I6361" s="22">
        <v>0</v>
      </c>
      <c r="J6361" s="22">
        <v>0</v>
      </c>
      <c r="K6361" s="22">
        <v>1517.87</v>
      </c>
      <c r="L6361" s="47">
        <v>1000</v>
      </c>
      <c r="M6361" s="22">
        <v>0</v>
      </c>
      <c r="N6361" s="22">
        <v>0</v>
      </c>
    </row>
    <row r="6362" spans="1:14" hidden="1" x14ac:dyDescent="0.25">
      <c r="A6362" s="5" t="s">
        <v>9089</v>
      </c>
      <c r="B6362" s="5" t="s">
        <v>3582</v>
      </c>
      <c r="C6362" s="5" t="s">
        <v>849</v>
      </c>
      <c r="D6362" s="5" t="s">
        <v>3583</v>
      </c>
      <c r="E6362" s="5" t="s">
        <v>3584</v>
      </c>
      <c r="F6362" s="5" t="s">
        <v>853</v>
      </c>
      <c r="G6362" s="5" t="s">
        <v>3603</v>
      </c>
      <c r="H6362" s="51">
        <v>0</v>
      </c>
      <c r="I6362" s="22">
        <v>0</v>
      </c>
      <c r="J6362" s="22">
        <v>0</v>
      </c>
      <c r="K6362" s="22">
        <v>1581.14</v>
      </c>
      <c r="L6362" s="47">
        <v>1000</v>
      </c>
      <c r="M6362" s="22">
        <v>0</v>
      </c>
      <c r="N6362" s="22">
        <v>0</v>
      </c>
    </row>
    <row r="6363" spans="1:14" hidden="1" x14ac:dyDescent="0.25">
      <c r="A6363" s="5" t="s">
        <v>9089</v>
      </c>
      <c r="B6363" s="5" t="s">
        <v>3586</v>
      </c>
      <c r="C6363" s="5" t="s">
        <v>849</v>
      </c>
      <c r="D6363" s="5" t="s">
        <v>3583</v>
      </c>
      <c r="E6363" s="5" t="s">
        <v>3584</v>
      </c>
      <c r="F6363" s="5" t="s">
        <v>853</v>
      </c>
      <c r="G6363" s="5" t="s">
        <v>3603</v>
      </c>
      <c r="H6363" s="51">
        <v>0</v>
      </c>
      <c r="I6363" s="22">
        <v>0</v>
      </c>
      <c r="J6363" s="22">
        <v>0</v>
      </c>
      <c r="K6363" s="22">
        <v>1542.08</v>
      </c>
      <c r="L6363" s="47">
        <v>1000</v>
      </c>
      <c r="M6363" s="22">
        <v>0</v>
      </c>
      <c r="N6363" s="22">
        <v>0</v>
      </c>
    </row>
    <row r="6364" spans="1:14" hidden="1" x14ac:dyDescent="0.25">
      <c r="A6364" s="5" t="s">
        <v>9090</v>
      </c>
      <c r="B6364" s="5" t="s">
        <v>3582</v>
      </c>
      <c r="C6364" s="5" t="s">
        <v>849</v>
      </c>
      <c r="D6364" s="5" t="s">
        <v>3583</v>
      </c>
      <c r="E6364" s="5" t="s">
        <v>3584</v>
      </c>
      <c r="F6364" s="5" t="s">
        <v>853</v>
      </c>
      <c r="G6364" s="5" t="s">
        <v>3588</v>
      </c>
      <c r="H6364" s="51">
        <v>0</v>
      </c>
      <c r="I6364" s="22">
        <v>0</v>
      </c>
      <c r="J6364" s="22">
        <v>77.59</v>
      </c>
      <c r="K6364" s="22">
        <v>78.099999999999994</v>
      </c>
      <c r="L6364" s="47">
        <v>1000</v>
      </c>
      <c r="M6364" s="22">
        <v>0</v>
      </c>
      <c r="N6364" s="22">
        <v>0</v>
      </c>
    </row>
    <row r="6365" spans="1:14" hidden="1" x14ac:dyDescent="0.25">
      <c r="A6365" s="5" t="s">
        <v>9090</v>
      </c>
      <c r="B6365" s="5" t="s">
        <v>3586</v>
      </c>
      <c r="C6365" s="5" t="s">
        <v>849</v>
      </c>
      <c r="D6365" s="5" t="s">
        <v>3583</v>
      </c>
      <c r="E6365" s="5" t="s">
        <v>3584</v>
      </c>
      <c r="F6365" s="5" t="s">
        <v>853</v>
      </c>
      <c r="G6365" s="5" t="s">
        <v>3588</v>
      </c>
      <c r="H6365" s="51">
        <v>0</v>
      </c>
      <c r="I6365" s="22">
        <v>0</v>
      </c>
      <c r="J6365" s="22">
        <v>86.83</v>
      </c>
      <c r="K6365" s="22">
        <v>91.58</v>
      </c>
      <c r="L6365" s="47">
        <v>1000</v>
      </c>
      <c r="M6365" s="22">
        <v>0</v>
      </c>
      <c r="N6365" s="22">
        <v>0</v>
      </c>
    </row>
    <row r="6366" spans="1:14" hidden="1" x14ac:dyDescent="0.25">
      <c r="A6366" s="5" t="s">
        <v>9091</v>
      </c>
      <c r="B6366" s="5" t="s">
        <v>3582</v>
      </c>
      <c r="C6366" s="5" t="s">
        <v>849</v>
      </c>
      <c r="D6366" s="5" t="s">
        <v>3583</v>
      </c>
      <c r="E6366" s="5" t="s">
        <v>3584</v>
      </c>
      <c r="F6366" s="5" t="s">
        <v>853</v>
      </c>
      <c r="G6366" s="5" t="s">
        <v>3588</v>
      </c>
      <c r="H6366" s="51">
        <v>0</v>
      </c>
      <c r="I6366" s="22">
        <v>0</v>
      </c>
      <c r="J6366" s="22">
        <v>91.1</v>
      </c>
      <c r="K6366" s="22">
        <v>91.66</v>
      </c>
      <c r="L6366" s="47">
        <v>1000</v>
      </c>
      <c r="M6366" s="22">
        <v>0</v>
      </c>
      <c r="N6366" s="22">
        <v>0</v>
      </c>
    </row>
    <row r="6367" spans="1:14" hidden="1" x14ac:dyDescent="0.25">
      <c r="A6367" s="5" t="s">
        <v>9091</v>
      </c>
      <c r="B6367" s="5" t="s">
        <v>3586</v>
      </c>
      <c r="C6367" s="5" t="s">
        <v>849</v>
      </c>
      <c r="D6367" s="5" t="s">
        <v>3583</v>
      </c>
      <c r="E6367" s="5" t="s">
        <v>3584</v>
      </c>
      <c r="F6367" s="5" t="s">
        <v>853</v>
      </c>
      <c r="G6367" s="5" t="s">
        <v>3588</v>
      </c>
      <c r="H6367" s="51">
        <v>0</v>
      </c>
      <c r="I6367" s="22">
        <v>0</v>
      </c>
      <c r="J6367" s="22">
        <v>93.11</v>
      </c>
      <c r="K6367" s="22">
        <v>93.11</v>
      </c>
      <c r="L6367" s="47">
        <v>1000</v>
      </c>
      <c r="M6367" s="22">
        <v>0</v>
      </c>
      <c r="N6367" s="22">
        <v>0</v>
      </c>
    </row>
    <row r="6368" spans="1:14" hidden="1" x14ac:dyDescent="0.25">
      <c r="A6368" s="5" t="s">
        <v>9092</v>
      </c>
      <c r="B6368" s="5" t="s">
        <v>3582</v>
      </c>
      <c r="C6368" s="5" t="s">
        <v>849</v>
      </c>
      <c r="D6368" s="5" t="s">
        <v>3583</v>
      </c>
      <c r="E6368" s="5" t="s">
        <v>3584</v>
      </c>
      <c r="F6368" s="5" t="s">
        <v>853</v>
      </c>
      <c r="G6368" s="5" t="s">
        <v>3588</v>
      </c>
      <c r="H6368" s="51">
        <v>0</v>
      </c>
      <c r="I6368" s="22">
        <v>0</v>
      </c>
      <c r="J6368" s="22">
        <v>89.96</v>
      </c>
      <c r="K6368" s="22">
        <v>90.73</v>
      </c>
      <c r="L6368" s="47">
        <v>1000</v>
      </c>
      <c r="M6368" s="22">
        <v>0</v>
      </c>
      <c r="N6368" s="22">
        <v>0</v>
      </c>
    </row>
    <row r="6369" spans="1:14" hidden="1" x14ac:dyDescent="0.25">
      <c r="A6369" s="5" t="s">
        <v>9092</v>
      </c>
      <c r="B6369" s="5" t="s">
        <v>3586</v>
      </c>
      <c r="C6369" s="5" t="s">
        <v>849</v>
      </c>
      <c r="D6369" s="5" t="s">
        <v>3583</v>
      </c>
      <c r="E6369" s="5" t="s">
        <v>3584</v>
      </c>
      <c r="F6369" s="5" t="s">
        <v>853</v>
      </c>
      <c r="G6369" s="5" t="s">
        <v>3588</v>
      </c>
      <c r="H6369" s="51">
        <v>0</v>
      </c>
      <c r="I6369" s="22">
        <v>0</v>
      </c>
      <c r="J6369" s="22">
        <v>84.78</v>
      </c>
      <c r="K6369" s="22">
        <v>82.74</v>
      </c>
      <c r="L6369" s="47">
        <v>1000</v>
      </c>
      <c r="M6369" s="22">
        <v>0</v>
      </c>
      <c r="N6369" s="22">
        <v>0</v>
      </c>
    </row>
    <row r="6370" spans="1:14" hidden="1" x14ac:dyDescent="0.25">
      <c r="A6370" s="5" t="s">
        <v>9093</v>
      </c>
      <c r="B6370" s="5" t="s">
        <v>3582</v>
      </c>
      <c r="C6370" s="5" t="s">
        <v>849</v>
      </c>
      <c r="D6370" s="5" t="s">
        <v>3583</v>
      </c>
      <c r="E6370" s="5" t="s">
        <v>3584</v>
      </c>
      <c r="F6370" s="5" t="s">
        <v>851</v>
      </c>
      <c r="G6370" s="5" t="s">
        <v>3588</v>
      </c>
      <c r="H6370" s="51">
        <v>0</v>
      </c>
      <c r="I6370" s="22">
        <v>0</v>
      </c>
      <c r="J6370" s="22">
        <v>92.65</v>
      </c>
      <c r="K6370" s="22">
        <v>92.65</v>
      </c>
      <c r="L6370" s="47">
        <v>1000</v>
      </c>
      <c r="M6370" s="22">
        <v>0</v>
      </c>
      <c r="N6370" s="22">
        <v>0</v>
      </c>
    </row>
    <row r="6371" spans="1:14" hidden="1" x14ac:dyDescent="0.25">
      <c r="A6371" s="5" t="s">
        <v>9093</v>
      </c>
      <c r="B6371" s="5" t="s">
        <v>3586</v>
      </c>
      <c r="C6371" s="5" t="s">
        <v>849</v>
      </c>
      <c r="D6371" s="5" t="s">
        <v>3583</v>
      </c>
      <c r="E6371" s="5" t="s">
        <v>3584</v>
      </c>
      <c r="F6371" s="5" t="s">
        <v>853</v>
      </c>
      <c r="G6371" s="5" t="s">
        <v>3588</v>
      </c>
      <c r="H6371" s="51">
        <v>0</v>
      </c>
      <c r="I6371" s="22">
        <v>0</v>
      </c>
      <c r="J6371" s="22">
        <v>90.18</v>
      </c>
      <c r="K6371" s="22">
        <v>92.34</v>
      </c>
      <c r="L6371" s="47">
        <v>1000</v>
      </c>
      <c r="M6371" s="22">
        <v>0</v>
      </c>
      <c r="N6371" s="22">
        <v>0</v>
      </c>
    </row>
    <row r="6372" spans="1:14" hidden="1" x14ac:dyDescent="0.25">
      <c r="A6372" s="5" t="s">
        <v>9094</v>
      </c>
      <c r="B6372" s="5" t="s">
        <v>3582</v>
      </c>
      <c r="C6372" s="5" t="s">
        <v>849</v>
      </c>
      <c r="D6372" s="5" t="s">
        <v>3583</v>
      </c>
      <c r="E6372" s="5" t="s">
        <v>3584</v>
      </c>
      <c r="F6372" s="5" t="s">
        <v>853</v>
      </c>
      <c r="G6372" s="5" t="s">
        <v>3588</v>
      </c>
      <c r="H6372" s="51">
        <v>0</v>
      </c>
      <c r="I6372" s="22">
        <v>0</v>
      </c>
      <c r="J6372" s="22">
        <v>78.88</v>
      </c>
      <c r="K6372" s="22">
        <v>78.88</v>
      </c>
      <c r="L6372" s="47">
        <v>1000</v>
      </c>
      <c r="M6372" s="22">
        <v>0</v>
      </c>
      <c r="N6372" s="22">
        <v>0</v>
      </c>
    </row>
    <row r="6373" spans="1:14" hidden="1" x14ac:dyDescent="0.25">
      <c r="A6373" s="5" t="s">
        <v>9094</v>
      </c>
      <c r="B6373" s="5" t="s">
        <v>3586</v>
      </c>
      <c r="C6373" s="5" t="s">
        <v>849</v>
      </c>
      <c r="D6373" s="5" t="s">
        <v>3583</v>
      </c>
      <c r="E6373" s="5" t="s">
        <v>3584</v>
      </c>
      <c r="F6373" s="5" t="s">
        <v>851</v>
      </c>
      <c r="G6373" s="5" t="s">
        <v>3588</v>
      </c>
      <c r="H6373" s="51">
        <v>44400</v>
      </c>
      <c r="I6373" s="22">
        <v>3519.95</v>
      </c>
      <c r="J6373" s="22">
        <v>79.28</v>
      </c>
      <c r="K6373" s="22">
        <v>80.959999999999994</v>
      </c>
      <c r="L6373" s="47">
        <v>1000</v>
      </c>
      <c r="M6373" s="22">
        <v>3519.95</v>
      </c>
      <c r="N6373" s="22">
        <v>0</v>
      </c>
    </row>
    <row r="6374" spans="1:14" hidden="1" x14ac:dyDescent="0.25">
      <c r="A6374" s="5" t="s">
        <v>9095</v>
      </c>
      <c r="B6374" s="5" t="s">
        <v>3586</v>
      </c>
      <c r="C6374" s="5" t="s">
        <v>849</v>
      </c>
      <c r="D6374" s="5" t="s">
        <v>3583</v>
      </c>
      <c r="E6374" s="5" t="s">
        <v>3584</v>
      </c>
      <c r="F6374" s="5" t="s">
        <v>853</v>
      </c>
      <c r="G6374" s="5" t="s">
        <v>3603</v>
      </c>
      <c r="H6374" s="51">
        <v>0</v>
      </c>
      <c r="I6374" s="22">
        <v>0</v>
      </c>
      <c r="J6374" s="22">
        <v>0</v>
      </c>
      <c r="K6374" s="22">
        <v>729.08</v>
      </c>
      <c r="L6374" s="47">
        <v>1000</v>
      </c>
      <c r="M6374" s="22">
        <v>0</v>
      </c>
      <c r="N6374" s="22">
        <v>0</v>
      </c>
    </row>
    <row r="6375" spans="1:14" hidden="1" x14ac:dyDescent="0.25">
      <c r="A6375" s="5" t="s">
        <v>9096</v>
      </c>
      <c r="B6375" s="5" t="s">
        <v>3586</v>
      </c>
      <c r="C6375" s="5" t="s">
        <v>849</v>
      </c>
      <c r="D6375" s="5" t="s">
        <v>3583</v>
      </c>
      <c r="E6375" s="5" t="s">
        <v>3584</v>
      </c>
      <c r="F6375" s="5" t="s">
        <v>853</v>
      </c>
      <c r="G6375" s="5" t="s">
        <v>3603</v>
      </c>
      <c r="H6375" s="51">
        <v>0</v>
      </c>
      <c r="I6375" s="22">
        <v>0</v>
      </c>
      <c r="J6375" s="22">
        <v>0</v>
      </c>
      <c r="K6375" s="22">
        <v>418.77</v>
      </c>
      <c r="L6375" s="47">
        <v>1000</v>
      </c>
      <c r="M6375" s="22">
        <v>0</v>
      </c>
      <c r="N6375" s="22">
        <v>0</v>
      </c>
    </row>
    <row r="6376" spans="1:14" hidden="1" x14ac:dyDescent="0.25">
      <c r="A6376" s="5" t="s">
        <v>9097</v>
      </c>
      <c r="B6376" s="5" t="s">
        <v>3586</v>
      </c>
      <c r="C6376" s="5" t="s">
        <v>849</v>
      </c>
      <c r="D6376" s="5" t="s">
        <v>3583</v>
      </c>
      <c r="E6376" s="5" t="s">
        <v>3584</v>
      </c>
      <c r="F6376" s="5" t="s">
        <v>853</v>
      </c>
      <c r="G6376" s="5" t="s">
        <v>3603</v>
      </c>
      <c r="H6376" s="51">
        <v>0</v>
      </c>
      <c r="I6376" s="22">
        <v>0</v>
      </c>
      <c r="J6376" s="22">
        <v>0</v>
      </c>
      <c r="K6376" s="22">
        <v>440.45</v>
      </c>
      <c r="L6376" s="47">
        <v>1000</v>
      </c>
      <c r="M6376" s="22">
        <v>0</v>
      </c>
      <c r="N6376" s="22">
        <v>0</v>
      </c>
    </row>
    <row r="6377" spans="1:14" hidden="1" x14ac:dyDescent="0.25">
      <c r="A6377" s="5" t="s">
        <v>9098</v>
      </c>
      <c r="B6377" s="5" t="s">
        <v>3586</v>
      </c>
      <c r="C6377" s="5" t="s">
        <v>849</v>
      </c>
      <c r="D6377" s="5" t="s">
        <v>3583</v>
      </c>
      <c r="E6377" s="5" t="s">
        <v>3584</v>
      </c>
      <c r="F6377" s="5" t="s">
        <v>851</v>
      </c>
      <c r="G6377" s="5" t="s">
        <v>3603</v>
      </c>
      <c r="H6377" s="51">
        <v>900</v>
      </c>
      <c r="I6377" s="22">
        <v>4408.04</v>
      </c>
      <c r="J6377" s="22">
        <v>4897.82</v>
      </c>
      <c r="K6377" s="22">
        <v>4484.82</v>
      </c>
      <c r="L6377" s="47">
        <v>1000</v>
      </c>
      <c r="M6377" s="22">
        <v>4408.04</v>
      </c>
      <c r="N6377" s="22">
        <v>0</v>
      </c>
    </row>
    <row r="6378" spans="1:14" hidden="1" x14ac:dyDescent="0.25">
      <c r="A6378" s="5" t="s">
        <v>9099</v>
      </c>
      <c r="B6378" s="5" t="s">
        <v>3586</v>
      </c>
      <c r="C6378" s="5" t="s">
        <v>849</v>
      </c>
      <c r="D6378" s="5" t="s">
        <v>3583</v>
      </c>
      <c r="E6378" s="5" t="s">
        <v>3584</v>
      </c>
      <c r="F6378" s="5" t="s">
        <v>851</v>
      </c>
      <c r="G6378" s="5" t="s">
        <v>3603</v>
      </c>
      <c r="H6378" s="51">
        <v>4400</v>
      </c>
      <c r="I6378" s="22">
        <v>20923.41</v>
      </c>
      <c r="J6378" s="22">
        <v>4755.32</v>
      </c>
      <c r="K6378" s="22">
        <v>3274.29</v>
      </c>
      <c r="L6378" s="47">
        <v>1000</v>
      </c>
      <c r="M6378" s="22">
        <v>20923.41</v>
      </c>
      <c r="N6378" s="22">
        <v>0</v>
      </c>
    </row>
    <row r="6379" spans="1:14" hidden="1" x14ac:dyDescent="0.25">
      <c r="A6379" s="5" t="s">
        <v>9100</v>
      </c>
      <c r="B6379" s="5" t="s">
        <v>3582</v>
      </c>
      <c r="C6379" s="5" t="s">
        <v>849</v>
      </c>
      <c r="D6379" s="5" t="s">
        <v>3583</v>
      </c>
      <c r="E6379" s="5" t="s">
        <v>3584</v>
      </c>
      <c r="F6379" s="5" t="s">
        <v>853</v>
      </c>
      <c r="G6379" s="5" t="s">
        <v>3585</v>
      </c>
      <c r="H6379" s="51">
        <v>0</v>
      </c>
      <c r="I6379" s="22">
        <v>0</v>
      </c>
      <c r="J6379" s="22">
        <v>3677.39</v>
      </c>
      <c r="K6379" s="22">
        <v>3677.39</v>
      </c>
      <c r="L6379" s="47">
        <v>1000</v>
      </c>
      <c r="M6379" s="22">
        <v>0</v>
      </c>
      <c r="N6379" s="22">
        <v>0</v>
      </c>
    </row>
    <row r="6380" spans="1:14" hidden="1" x14ac:dyDescent="0.25">
      <c r="A6380" s="5" t="s">
        <v>9100</v>
      </c>
      <c r="B6380" s="5" t="s">
        <v>3586</v>
      </c>
      <c r="C6380" s="5" t="s">
        <v>849</v>
      </c>
      <c r="D6380" s="5" t="s">
        <v>3583</v>
      </c>
      <c r="E6380" s="5" t="s">
        <v>3584</v>
      </c>
      <c r="F6380" s="5" t="s">
        <v>853</v>
      </c>
      <c r="G6380" s="5" t="s">
        <v>3585</v>
      </c>
      <c r="H6380" s="51">
        <v>0</v>
      </c>
      <c r="I6380" s="22">
        <v>0</v>
      </c>
      <c r="J6380" s="22">
        <v>0</v>
      </c>
      <c r="K6380" s="22">
        <v>3946.75</v>
      </c>
      <c r="L6380" s="47">
        <v>1000</v>
      </c>
      <c r="M6380" s="22">
        <v>0</v>
      </c>
      <c r="N6380" s="22">
        <v>0</v>
      </c>
    </row>
    <row r="6381" spans="1:14" hidden="1" x14ac:dyDescent="0.25">
      <c r="A6381" s="5" t="s">
        <v>9101</v>
      </c>
      <c r="B6381" s="5" t="s">
        <v>3586</v>
      </c>
      <c r="C6381" s="5" t="s">
        <v>849</v>
      </c>
      <c r="D6381" s="5" t="s">
        <v>3583</v>
      </c>
      <c r="E6381" s="5" t="s">
        <v>3584</v>
      </c>
      <c r="F6381" s="5" t="s">
        <v>853</v>
      </c>
      <c r="G6381" s="5" t="s">
        <v>3603</v>
      </c>
      <c r="H6381" s="51">
        <v>0</v>
      </c>
      <c r="I6381" s="22">
        <v>0</v>
      </c>
      <c r="J6381" s="22">
        <v>0</v>
      </c>
      <c r="K6381" s="22">
        <v>412.76</v>
      </c>
      <c r="L6381" s="47">
        <v>1000</v>
      </c>
      <c r="M6381" s="22">
        <v>0</v>
      </c>
      <c r="N6381" s="22">
        <v>0</v>
      </c>
    </row>
    <row r="6382" spans="1:14" hidden="1" x14ac:dyDescent="0.25">
      <c r="A6382" s="5" t="s">
        <v>9102</v>
      </c>
      <c r="B6382" s="5" t="s">
        <v>3586</v>
      </c>
      <c r="C6382" s="5" t="s">
        <v>849</v>
      </c>
      <c r="D6382" s="5" t="s">
        <v>3583</v>
      </c>
      <c r="E6382" s="5" t="s">
        <v>3584</v>
      </c>
      <c r="F6382" s="5" t="s">
        <v>853</v>
      </c>
      <c r="G6382" s="5" t="s">
        <v>3603</v>
      </c>
      <c r="H6382" s="51">
        <v>0</v>
      </c>
      <c r="I6382" s="22">
        <v>0</v>
      </c>
      <c r="J6382" s="22">
        <v>0</v>
      </c>
      <c r="K6382" s="22">
        <v>452.07</v>
      </c>
      <c r="L6382" s="47">
        <v>1000</v>
      </c>
      <c r="M6382" s="22">
        <v>0</v>
      </c>
      <c r="N6382" s="22">
        <v>0</v>
      </c>
    </row>
    <row r="6383" spans="1:14" hidden="1" x14ac:dyDescent="0.25">
      <c r="A6383" s="5" t="s">
        <v>9103</v>
      </c>
      <c r="B6383" s="5" t="s">
        <v>3582</v>
      </c>
      <c r="C6383" s="5" t="s">
        <v>849</v>
      </c>
      <c r="D6383" s="5" t="s">
        <v>3583</v>
      </c>
      <c r="E6383" s="5" t="s">
        <v>3584</v>
      </c>
      <c r="F6383" s="5" t="s">
        <v>853</v>
      </c>
      <c r="G6383" s="5" t="s">
        <v>3603</v>
      </c>
      <c r="H6383" s="51">
        <v>0</v>
      </c>
      <c r="I6383" s="22">
        <v>0</v>
      </c>
      <c r="J6383" s="22">
        <v>0</v>
      </c>
      <c r="K6383" s="22">
        <v>885.31</v>
      </c>
      <c r="L6383" s="47">
        <v>1000</v>
      </c>
      <c r="M6383" s="22">
        <v>0</v>
      </c>
      <c r="N6383" s="22">
        <v>0</v>
      </c>
    </row>
    <row r="6384" spans="1:14" hidden="1" x14ac:dyDescent="0.25">
      <c r="A6384" s="5" t="s">
        <v>9103</v>
      </c>
      <c r="B6384" s="5" t="s">
        <v>3586</v>
      </c>
      <c r="C6384" s="5" t="s">
        <v>849</v>
      </c>
      <c r="D6384" s="5" t="s">
        <v>3583</v>
      </c>
      <c r="E6384" s="5" t="s">
        <v>3584</v>
      </c>
      <c r="F6384" s="5" t="s">
        <v>853</v>
      </c>
      <c r="G6384" s="5" t="s">
        <v>3603</v>
      </c>
      <c r="H6384" s="51">
        <v>0</v>
      </c>
      <c r="I6384" s="22">
        <v>0</v>
      </c>
      <c r="J6384" s="22">
        <v>0</v>
      </c>
      <c r="K6384" s="22">
        <v>878.31</v>
      </c>
      <c r="L6384" s="47">
        <v>1000</v>
      </c>
      <c r="M6384" s="22">
        <v>0</v>
      </c>
      <c r="N6384" s="22">
        <v>0</v>
      </c>
    </row>
    <row r="6385" spans="1:14" hidden="1" x14ac:dyDescent="0.25">
      <c r="A6385" s="5" t="s">
        <v>9104</v>
      </c>
      <c r="B6385" s="5" t="s">
        <v>3586</v>
      </c>
      <c r="C6385" s="5" t="s">
        <v>849</v>
      </c>
      <c r="D6385" s="5" t="s">
        <v>3583</v>
      </c>
      <c r="E6385" s="5" t="s">
        <v>3584</v>
      </c>
      <c r="F6385" s="5" t="s">
        <v>853</v>
      </c>
      <c r="G6385" s="5" t="s">
        <v>3603</v>
      </c>
      <c r="H6385" s="51">
        <v>0</v>
      </c>
      <c r="I6385" s="22">
        <v>0</v>
      </c>
      <c r="J6385" s="22">
        <v>0</v>
      </c>
      <c r="K6385" s="22">
        <v>440.45</v>
      </c>
      <c r="L6385" s="47">
        <v>1000</v>
      </c>
      <c r="M6385" s="22">
        <v>0</v>
      </c>
      <c r="N6385" s="22">
        <v>0</v>
      </c>
    </row>
    <row r="6386" spans="1:14" hidden="1" x14ac:dyDescent="0.25">
      <c r="A6386" s="5" t="s">
        <v>9105</v>
      </c>
      <c r="B6386" s="5" t="s">
        <v>3586</v>
      </c>
      <c r="C6386" s="5" t="s">
        <v>849</v>
      </c>
      <c r="D6386" s="5" t="s">
        <v>3583</v>
      </c>
      <c r="E6386" s="5" t="s">
        <v>3584</v>
      </c>
      <c r="F6386" s="5" t="s">
        <v>853</v>
      </c>
      <c r="G6386" s="5" t="s">
        <v>3603</v>
      </c>
      <c r="H6386" s="51">
        <v>0</v>
      </c>
      <c r="I6386" s="22">
        <v>0</v>
      </c>
      <c r="J6386" s="22">
        <v>0</v>
      </c>
      <c r="K6386" s="22">
        <v>404.39</v>
      </c>
      <c r="L6386" s="47">
        <v>1000</v>
      </c>
      <c r="M6386" s="22">
        <v>0</v>
      </c>
      <c r="N6386" s="22">
        <v>0</v>
      </c>
    </row>
    <row r="6387" spans="1:14" hidden="1" x14ac:dyDescent="0.25">
      <c r="A6387" s="5" t="s">
        <v>9106</v>
      </c>
      <c r="B6387" s="5" t="s">
        <v>3586</v>
      </c>
      <c r="C6387" s="5" t="s">
        <v>849</v>
      </c>
      <c r="D6387" s="5" t="s">
        <v>3583</v>
      </c>
      <c r="E6387" s="5" t="s">
        <v>3584</v>
      </c>
      <c r="F6387" s="5" t="s">
        <v>853</v>
      </c>
      <c r="G6387" s="5" t="s">
        <v>3603</v>
      </c>
      <c r="H6387" s="51">
        <v>0</v>
      </c>
      <c r="I6387" s="22">
        <v>0</v>
      </c>
      <c r="J6387" s="22">
        <v>0</v>
      </c>
      <c r="K6387" s="22">
        <v>486.52</v>
      </c>
      <c r="L6387" s="47">
        <v>1000</v>
      </c>
      <c r="M6387" s="22">
        <v>0</v>
      </c>
      <c r="N6387" s="22">
        <v>0</v>
      </c>
    </row>
    <row r="6388" spans="1:14" hidden="1" x14ac:dyDescent="0.25">
      <c r="A6388" s="5" t="s">
        <v>9107</v>
      </c>
      <c r="B6388" s="5" t="s">
        <v>3586</v>
      </c>
      <c r="C6388" s="5" t="s">
        <v>849</v>
      </c>
      <c r="D6388" s="5" t="s">
        <v>3583</v>
      </c>
      <c r="E6388" s="5" t="s">
        <v>3584</v>
      </c>
      <c r="F6388" s="5" t="s">
        <v>853</v>
      </c>
      <c r="G6388" s="5" t="s">
        <v>3603</v>
      </c>
      <c r="H6388" s="51">
        <v>0</v>
      </c>
      <c r="I6388" s="22">
        <v>0</v>
      </c>
      <c r="J6388" s="22">
        <v>0</v>
      </c>
      <c r="K6388" s="22">
        <v>353.94</v>
      </c>
      <c r="L6388" s="47">
        <v>1000</v>
      </c>
      <c r="M6388" s="22">
        <v>0</v>
      </c>
      <c r="N6388" s="22">
        <v>0</v>
      </c>
    </row>
    <row r="6389" spans="1:14" hidden="1" x14ac:dyDescent="0.25">
      <c r="A6389" s="5" t="s">
        <v>9108</v>
      </c>
      <c r="B6389" s="5" t="s">
        <v>3582</v>
      </c>
      <c r="C6389" s="5" t="s">
        <v>849</v>
      </c>
      <c r="D6389" s="5" t="s">
        <v>3583</v>
      </c>
      <c r="E6389" s="5" t="s">
        <v>3584</v>
      </c>
      <c r="F6389" s="5" t="s">
        <v>851</v>
      </c>
      <c r="G6389" s="5" t="s">
        <v>3603</v>
      </c>
      <c r="H6389" s="51">
        <v>0</v>
      </c>
      <c r="I6389" s="22">
        <v>0</v>
      </c>
      <c r="J6389" s="22">
        <v>4641.8999999999996</v>
      </c>
      <c r="K6389" s="22">
        <v>5342.45</v>
      </c>
      <c r="L6389" s="47">
        <v>1000</v>
      </c>
      <c r="M6389" s="22">
        <v>0</v>
      </c>
      <c r="N6389" s="22">
        <v>0</v>
      </c>
    </row>
    <row r="6390" spans="1:14" hidden="1" x14ac:dyDescent="0.25">
      <c r="A6390" s="5" t="s">
        <v>9108</v>
      </c>
      <c r="B6390" s="5" t="s">
        <v>3586</v>
      </c>
      <c r="C6390" s="5" t="s">
        <v>849</v>
      </c>
      <c r="D6390" s="5" t="s">
        <v>3583</v>
      </c>
      <c r="E6390" s="5" t="s">
        <v>3584</v>
      </c>
      <c r="F6390" s="5" t="s">
        <v>851</v>
      </c>
      <c r="G6390" s="5" t="s">
        <v>3603</v>
      </c>
      <c r="H6390" s="51">
        <v>1600</v>
      </c>
      <c r="I6390" s="22">
        <v>7093.67</v>
      </c>
      <c r="J6390" s="22">
        <v>4433.54</v>
      </c>
      <c r="K6390" s="22">
        <v>5331.24</v>
      </c>
      <c r="L6390" s="47">
        <v>1000</v>
      </c>
      <c r="M6390" s="22">
        <v>7093.67</v>
      </c>
      <c r="N6390" s="22">
        <v>0</v>
      </c>
    </row>
    <row r="6391" spans="1:14" hidden="1" x14ac:dyDescent="0.25">
      <c r="A6391" s="5" t="s">
        <v>9109</v>
      </c>
      <c r="B6391" s="5" t="s">
        <v>3582</v>
      </c>
      <c r="C6391" s="5" t="s">
        <v>849</v>
      </c>
      <c r="D6391" s="5" t="s">
        <v>3583</v>
      </c>
      <c r="E6391" s="5" t="s">
        <v>3584</v>
      </c>
      <c r="F6391" s="5" t="s">
        <v>853</v>
      </c>
      <c r="G6391" s="5" t="s">
        <v>3588</v>
      </c>
      <c r="H6391" s="51">
        <v>0</v>
      </c>
      <c r="I6391" s="22">
        <v>0</v>
      </c>
      <c r="J6391" s="22">
        <v>83.17</v>
      </c>
      <c r="K6391" s="22">
        <v>85.17</v>
      </c>
      <c r="L6391" s="47">
        <v>1000</v>
      </c>
      <c r="M6391" s="22">
        <v>0</v>
      </c>
      <c r="N6391" s="22">
        <v>0</v>
      </c>
    </row>
    <row r="6392" spans="1:14" hidden="1" x14ac:dyDescent="0.25">
      <c r="A6392" s="5" t="s">
        <v>9109</v>
      </c>
      <c r="B6392" s="5" t="s">
        <v>3586</v>
      </c>
      <c r="C6392" s="5" t="s">
        <v>849</v>
      </c>
      <c r="D6392" s="5" t="s">
        <v>3583</v>
      </c>
      <c r="E6392" s="5" t="s">
        <v>3584</v>
      </c>
      <c r="F6392" s="5" t="s">
        <v>853</v>
      </c>
      <c r="G6392" s="5" t="s">
        <v>3588</v>
      </c>
      <c r="H6392" s="51">
        <v>0</v>
      </c>
      <c r="I6392" s="22">
        <v>0</v>
      </c>
      <c r="J6392" s="22">
        <v>0</v>
      </c>
      <c r="K6392" s="22">
        <v>99.29</v>
      </c>
      <c r="L6392" s="47">
        <v>1000</v>
      </c>
      <c r="M6392" s="22">
        <v>0</v>
      </c>
      <c r="N6392" s="22">
        <v>0</v>
      </c>
    </row>
    <row r="6393" spans="1:14" hidden="1" x14ac:dyDescent="0.25">
      <c r="A6393" s="5" t="s">
        <v>9110</v>
      </c>
      <c r="B6393" s="5" t="s">
        <v>3586</v>
      </c>
      <c r="C6393" s="5" t="s">
        <v>849</v>
      </c>
      <c r="D6393" s="5" t="s">
        <v>3583</v>
      </c>
      <c r="E6393" s="5" t="s">
        <v>3584</v>
      </c>
      <c r="F6393" s="5" t="s">
        <v>851</v>
      </c>
      <c r="G6393" s="5" t="s">
        <v>3588</v>
      </c>
      <c r="H6393" s="51">
        <v>61200</v>
      </c>
      <c r="I6393" s="22">
        <v>4983.83</v>
      </c>
      <c r="J6393" s="22">
        <v>81.44</v>
      </c>
      <c r="K6393" s="22">
        <v>82.14</v>
      </c>
      <c r="L6393" s="47">
        <v>1000</v>
      </c>
      <c r="M6393" s="22">
        <v>4983.83</v>
      </c>
      <c r="N6393" s="22">
        <v>0</v>
      </c>
    </row>
    <row r="6394" spans="1:14" hidden="1" x14ac:dyDescent="0.25">
      <c r="A6394" s="5" t="s">
        <v>9111</v>
      </c>
      <c r="B6394" s="5" t="s">
        <v>3586</v>
      </c>
      <c r="C6394" s="5" t="s">
        <v>849</v>
      </c>
      <c r="D6394" s="5" t="s">
        <v>3583</v>
      </c>
      <c r="E6394" s="5" t="s">
        <v>3584</v>
      </c>
      <c r="F6394" s="5" t="s">
        <v>853</v>
      </c>
      <c r="G6394" s="5" t="s">
        <v>3603</v>
      </c>
      <c r="H6394" s="51">
        <v>0</v>
      </c>
      <c r="I6394" s="22">
        <v>0</v>
      </c>
      <c r="J6394" s="22">
        <v>0</v>
      </c>
      <c r="K6394" s="22">
        <v>6789.57</v>
      </c>
      <c r="L6394" s="47">
        <v>1000</v>
      </c>
      <c r="M6394" s="22">
        <v>0</v>
      </c>
      <c r="N6394" s="22">
        <v>0</v>
      </c>
    </row>
    <row r="6395" spans="1:14" hidden="1" x14ac:dyDescent="0.25">
      <c r="A6395" s="5" t="s">
        <v>9112</v>
      </c>
      <c r="B6395" s="5" t="s">
        <v>3586</v>
      </c>
      <c r="C6395" s="5" t="s">
        <v>849</v>
      </c>
      <c r="D6395" s="5" t="s">
        <v>3583</v>
      </c>
      <c r="E6395" s="5" t="s">
        <v>3584</v>
      </c>
      <c r="F6395" s="5" t="s">
        <v>853</v>
      </c>
      <c r="G6395" s="5" t="s">
        <v>3603</v>
      </c>
      <c r="H6395" s="51">
        <v>0</v>
      </c>
      <c r="I6395" s="22">
        <v>0</v>
      </c>
      <c r="J6395" s="22">
        <v>5966.99</v>
      </c>
      <c r="K6395" s="22">
        <v>5801.17</v>
      </c>
      <c r="L6395" s="47">
        <v>1000</v>
      </c>
      <c r="M6395" s="22">
        <v>0</v>
      </c>
      <c r="N6395" s="22">
        <v>0</v>
      </c>
    </row>
    <row r="6396" spans="1:14" hidden="1" x14ac:dyDescent="0.25">
      <c r="A6396" s="5" t="s">
        <v>9113</v>
      </c>
      <c r="B6396" s="5" t="s">
        <v>3582</v>
      </c>
      <c r="C6396" s="5" t="s">
        <v>849</v>
      </c>
      <c r="D6396" s="5" t="s">
        <v>3583</v>
      </c>
      <c r="E6396" s="5" t="s">
        <v>3584</v>
      </c>
      <c r="F6396" s="5" t="s">
        <v>851</v>
      </c>
      <c r="G6396" s="5" t="s">
        <v>3588</v>
      </c>
      <c r="H6396" s="51">
        <v>160200</v>
      </c>
      <c r="I6396" s="22">
        <v>12914.72</v>
      </c>
      <c r="J6396" s="22">
        <v>80.62</v>
      </c>
      <c r="K6396" s="22">
        <v>81.31</v>
      </c>
      <c r="L6396" s="47">
        <v>1000</v>
      </c>
      <c r="M6396" s="22">
        <v>12914.72</v>
      </c>
      <c r="N6396" s="22">
        <v>0</v>
      </c>
    </row>
    <row r="6397" spans="1:14" hidden="1" x14ac:dyDescent="0.25">
      <c r="A6397" s="5" t="s">
        <v>9113</v>
      </c>
      <c r="B6397" s="5" t="s">
        <v>3586</v>
      </c>
      <c r="C6397" s="5" t="s">
        <v>849</v>
      </c>
      <c r="D6397" s="5" t="s">
        <v>3583</v>
      </c>
      <c r="E6397" s="5" t="s">
        <v>3584</v>
      </c>
      <c r="F6397" s="5" t="s">
        <v>851</v>
      </c>
      <c r="G6397" s="5" t="s">
        <v>3588</v>
      </c>
      <c r="H6397" s="51">
        <v>13800</v>
      </c>
      <c r="I6397" s="22">
        <v>1099.4000000000001</v>
      </c>
      <c r="J6397" s="22">
        <v>79.67</v>
      </c>
      <c r="K6397" s="22">
        <v>80.17</v>
      </c>
      <c r="L6397" s="47">
        <v>1000</v>
      </c>
      <c r="M6397" s="22">
        <v>1099.4000000000001</v>
      </c>
      <c r="N6397" s="22">
        <v>0</v>
      </c>
    </row>
    <row r="6398" spans="1:14" hidden="1" x14ac:dyDescent="0.25">
      <c r="A6398" s="5" t="s">
        <v>9114</v>
      </c>
      <c r="B6398" s="5" t="s">
        <v>3586</v>
      </c>
      <c r="C6398" s="5" t="s">
        <v>849</v>
      </c>
      <c r="D6398" s="5" t="s">
        <v>3583</v>
      </c>
      <c r="E6398" s="5" t="s">
        <v>3584</v>
      </c>
      <c r="F6398" s="5" t="s">
        <v>853</v>
      </c>
      <c r="G6398" s="5" t="s">
        <v>3588</v>
      </c>
      <c r="H6398" s="51">
        <v>0</v>
      </c>
      <c r="I6398" s="22">
        <v>0</v>
      </c>
      <c r="J6398" s="22">
        <v>89.74</v>
      </c>
      <c r="K6398" s="22">
        <v>94.65</v>
      </c>
      <c r="L6398" s="47">
        <v>1000</v>
      </c>
      <c r="M6398" s="22">
        <v>0</v>
      </c>
      <c r="N6398" s="22">
        <v>0</v>
      </c>
    </row>
    <row r="6399" spans="1:14" hidden="1" x14ac:dyDescent="0.25">
      <c r="A6399" s="5" t="s">
        <v>9115</v>
      </c>
      <c r="B6399" s="5" t="s">
        <v>3586</v>
      </c>
      <c r="C6399" s="5" t="s">
        <v>849</v>
      </c>
      <c r="D6399" s="5" t="s">
        <v>3583</v>
      </c>
      <c r="E6399" s="5" t="s">
        <v>3584</v>
      </c>
      <c r="F6399" s="5" t="s">
        <v>853</v>
      </c>
      <c r="G6399" s="5" t="s">
        <v>3603</v>
      </c>
      <c r="H6399" s="51">
        <v>0</v>
      </c>
      <c r="I6399" s="22">
        <v>0</v>
      </c>
      <c r="J6399" s="22">
        <v>7123.29</v>
      </c>
      <c r="K6399" s="22">
        <v>6551.93</v>
      </c>
      <c r="L6399" s="47">
        <v>1000</v>
      </c>
      <c r="M6399" s="22">
        <v>0</v>
      </c>
      <c r="N6399" s="22">
        <v>0</v>
      </c>
    </row>
    <row r="6400" spans="1:14" hidden="1" x14ac:dyDescent="0.25">
      <c r="A6400" s="5" t="s">
        <v>9116</v>
      </c>
      <c r="B6400" s="5" t="s">
        <v>3586</v>
      </c>
      <c r="C6400" s="5" t="s">
        <v>849</v>
      </c>
      <c r="D6400" s="5" t="s">
        <v>3583</v>
      </c>
      <c r="E6400" s="5" t="s">
        <v>3584</v>
      </c>
      <c r="F6400" s="5" t="s">
        <v>853</v>
      </c>
      <c r="G6400" s="5" t="s">
        <v>3603</v>
      </c>
      <c r="H6400" s="51">
        <v>0</v>
      </c>
      <c r="I6400" s="22">
        <v>0</v>
      </c>
      <c r="J6400" s="22">
        <v>6483.52</v>
      </c>
      <c r="K6400" s="22">
        <v>6452.68</v>
      </c>
      <c r="L6400" s="47">
        <v>1000</v>
      </c>
      <c r="M6400" s="22">
        <v>0</v>
      </c>
      <c r="N6400" s="22">
        <v>0</v>
      </c>
    </row>
    <row r="6401" spans="1:14" hidden="1" x14ac:dyDescent="0.25">
      <c r="A6401" s="5" t="s">
        <v>9117</v>
      </c>
      <c r="B6401" s="5" t="s">
        <v>3582</v>
      </c>
      <c r="C6401" s="5" t="s">
        <v>849</v>
      </c>
      <c r="D6401" s="5" t="s">
        <v>3583</v>
      </c>
      <c r="E6401" s="5" t="s">
        <v>3584</v>
      </c>
      <c r="F6401" s="5" t="s">
        <v>851</v>
      </c>
      <c r="G6401" s="5" t="s">
        <v>3588</v>
      </c>
      <c r="H6401" s="51">
        <v>187650</v>
      </c>
      <c r="I6401" s="22">
        <v>14591.33</v>
      </c>
      <c r="J6401" s="22">
        <v>77.760000000000005</v>
      </c>
      <c r="K6401" s="22">
        <v>78.3</v>
      </c>
      <c r="L6401" s="47">
        <v>1000</v>
      </c>
      <c r="M6401" s="22">
        <v>14591.33</v>
      </c>
      <c r="N6401" s="22">
        <v>0</v>
      </c>
    </row>
    <row r="6402" spans="1:14" hidden="1" x14ac:dyDescent="0.25">
      <c r="A6402" s="5" t="s">
        <v>9118</v>
      </c>
      <c r="B6402" s="5" t="s">
        <v>3582</v>
      </c>
      <c r="C6402" s="5" t="s">
        <v>849</v>
      </c>
      <c r="D6402" s="5" t="s">
        <v>3583</v>
      </c>
      <c r="E6402" s="5" t="s">
        <v>3584</v>
      </c>
      <c r="F6402" s="5" t="s">
        <v>853</v>
      </c>
      <c r="G6402" s="5" t="s">
        <v>3588</v>
      </c>
      <c r="H6402" s="51">
        <v>0</v>
      </c>
      <c r="I6402" s="22">
        <v>0</v>
      </c>
      <c r="J6402" s="22">
        <v>0</v>
      </c>
      <c r="K6402" s="22">
        <v>99.29</v>
      </c>
      <c r="L6402" s="47">
        <v>1000</v>
      </c>
      <c r="M6402" s="22">
        <v>0</v>
      </c>
      <c r="N6402" s="22">
        <v>0</v>
      </c>
    </row>
    <row r="6403" spans="1:14" hidden="1" x14ac:dyDescent="0.25">
      <c r="A6403" s="5" t="s">
        <v>9118</v>
      </c>
      <c r="B6403" s="5" t="s">
        <v>3586</v>
      </c>
      <c r="C6403" s="5" t="s">
        <v>849</v>
      </c>
      <c r="D6403" s="5" t="s">
        <v>3583</v>
      </c>
      <c r="E6403" s="5" t="s">
        <v>3584</v>
      </c>
      <c r="F6403" s="5" t="s">
        <v>853</v>
      </c>
      <c r="G6403" s="5" t="s">
        <v>3588</v>
      </c>
      <c r="H6403" s="51">
        <v>0</v>
      </c>
      <c r="I6403" s="22">
        <v>0</v>
      </c>
      <c r="J6403" s="22">
        <v>85.27</v>
      </c>
      <c r="K6403" s="22">
        <v>87.39</v>
      </c>
      <c r="L6403" s="47">
        <v>1000</v>
      </c>
      <c r="M6403" s="22">
        <v>0</v>
      </c>
      <c r="N6403" s="22">
        <v>0</v>
      </c>
    </row>
    <row r="6404" spans="1:14" hidden="1" x14ac:dyDescent="0.25">
      <c r="A6404" s="5" t="s">
        <v>9119</v>
      </c>
      <c r="B6404" s="5" t="s">
        <v>3582</v>
      </c>
      <c r="C6404" s="5" t="s">
        <v>849</v>
      </c>
      <c r="D6404" s="5" t="s">
        <v>3583</v>
      </c>
      <c r="E6404" s="5" t="s">
        <v>3584</v>
      </c>
      <c r="F6404" s="5" t="s">
        <v>851</v>
      </c>
      <c r="G6404" s="5" t="s">
        <v>3588</v>
      </c>
      <c r="H6404" s="51">
        <v>274500</v>
      </c>
      <c r="I6404" s="22">
        <v>21410.94</v>
      </c>
      <c r="J6404" s="22">
        <v>78</v>
      </c>
      <c r="K6404" s="22">
        <v>78.53</v>
      </c>
      <c r="L6404" s="47">
        <v>1000</v>
      </c>
      <c r="M6404" s="22">
        <v>21410.94</v>
      </c>
      <c r="N6404" s="22">
        <v>0</v>
      </c>
    </row>
    <row r="6405" spans="1:14" hidden="1" x14ac:dyDescent="0.25">
      <c r="A6405" s="5" t="s">
        <v>9119</v>
      </c>
      <c r="B6405" s="5" t="s">
        <v>3586</v>
      </c>
      <c r="C6405" s="5" t="s">
        <v>849</v>
      </c>
      <c r="D6405" s="5" t="s">
        <v>3583</v>
      </c>
      <c r="E6405" s="5" t="s">
        <v>3584</v>
      </c>
      <c r="F6405" s="5" t="s">
        <v>853</v>
      </c>
      <c r="G6405" s="5" t="s">
        <v>3588</v>
      </c>
      <c r="H6405" s="51">
        <v>0</v>
      </c>
      <c r="I6405" s="22">
        <v>0</v>
      </c>
      <c r="J6405" s="22">
        <v>78.63</v>
      </c>
      <c r="K6405" s="22">
        <v>79.31</v>
      </c>
      <c r="L6405" s="47">
        <v>1000</v>
      </c>
      <c r="M6405" s="22">
        <v>0</v>
      </c>
      <c r="N6405" s="22">
        <v>0</v>
      </c>
    </row>
    <row r="6406" spans="1:14" hidden="1" x14ac:dyDescent="0.25">
      <c r="A6406" s="5" t="s">
        <v>9120</v>
      </c>
      <c r="B6406" s="5" t="s">
        <v>3586</v>
      </c>
      <c r="C6406" s="5" t="s">
        <v>849</v>
      </c>
      <c r="D6406" s="5" t="s">
        <v>3583</v>
      </c>
      <c r="E6406" s="5" t="s">
        <v>3584</v>
      </c>
      <c r="F6406" s="5" t="s">
        <v>851</v>
      </c>
      <c r="G6406" s="5" t="s">
        <v>3588</v>
      </c>
      <c r="H6406" s="51">
        <v>10125</v>
      </c>
      <c r="I6406" s="22">
        <v>2090.5100000000002</v>
      </c>
      <c r="J6406" s="22">
        <v>206.47</v>
      </c>
      <c r="K6406" s="22">
        <v>208.25</v>
      </c>
      <c r="L6406" s="47">
        <v>1000</v>
      </c>
      <c r="M6406" s="22">
        <v>2090.5100000000002</v>
      </c>
      <c r="N6406" s="22">
        <v>0</v>
      </c>
    </row>
    <row r="6407" spans="1:14" hidden="1" x14ac:dyDescent="0.25">
      <c r="A6407" s="5" t="s">
        <v>9120</v>
      </c>
      <c r="B6407" s="5" t="s">
        <v>3596</v>
      </c>
      <c r="C6407" s="5" t="s">
        <v>849</v>
      </c>
      <c r="D6407" s="5" t="s">
        <v>3583</v>
      </c>
      <c r="E6407" s="5" t="s">
        <v>3584</v>
      </c>
      <c r="F6407" s="5" t="s">
        <v>853</v>
      </c>
      <c r="G6407" s="5" t="s">
        <v>3588</v>
      </c>
      <c r="H6407" s="51">
        <v>0</v>
      </c>
      <c r="I6407" s="22">
        <v>0</v>
      </c>
      <c r="J6407" s="22">
        <v>0</v>
      </c>
      <c r="K6407" s="22">
        <v>163.04</v>
      </c>
      <c r="L6407" s="47">
        <v>1000</v>
      </c>
      <c r="M6407" s="22">
        <v>0</v>
      </c>
      <c r="N6407" s="22">
        <v>0</v>
      </c>
    </row>
    <row r="6408" spans="1:14" hidden="1" x14ac:dyDescent="0.25">
      <c r="A6408" s="5" t="s">
        <v>9121</v>
      </c>
      <c r="B6408" s="5" t="s">
        <v>3586</v>
      </c>
      <c r="C6408" s="5" t="s">
        <v>849</v>
      </c>
      <c r="D6408" s="5" t="s">
        <v>3583</v>
      </c>
      <c r="E6408" s="5" t="s">
        <v>3584</v>
      </c>
      <c r="F6408" s="5" t="s">
        <v>853</v>
      </c>
      <c r="G6408" s="5" t="s">
        <v>3588</v>
      </c>
      <c r="H6408" s="51">
        <v>0</v>
      </c>
      <c r="I6408" s="22">
        <v>0</v>
      </c>
      <c r="J6408" s="22">
        <v>321.66000000000003</v>
      </c>
      <c r="K6408" s="22">
        <v>324.43</v>
      </c>
      <c r="L6408" s="47">
        <v>1000</v>
      </c>
      <c r="M6408" s="22">
        <v>0</v>
      </c>
      <c r="N6408" s="22">
        <v>0</v>
      </c>
    </row>
    <row r="6409" spans="1:14" hidden="1" x14ac:dyDescent="0.25">
      <c r="A6409" s="5" t="s">
        <v>9121</v>
      </c>
      <c r="B6409" s="5" t="s">
        <v>3596</v>
      </c>
      <c r="C6409" s="5" t="s">
        <v>849</v>
      </c>
      <c r="D6409" s="5" t="s">
        <v>3583</v>
      </c>
      <c r="E6409" s="5" t="s">
        <v>3584</v>
      </c>
      <c r="F6409" s="5" t="s">
        <v>853</v>
      </c>
      <c r="G6409" s="5" t="s">
        <v>3588</v>
      </c>
      <c r="H6409" s="51">
        <v>0</v>
      </c>
      <c r="I6409" s="22">
        <v>0</v>
      </c>
      <c r="J6409" s="22">
        <v>0</v>
      </c>
      <c r="K6409" s="22">
        <v>408.38</v>
      </c>
      <c r="L6409" s="47">
        <v>1000</v>
      </c>
      <c r="M6409" s="22">
        <v>0</v>
      </c>
      <c r="N6409" s="22">
        <v>0</v>
      </c>
    </row>
    <row r="6410" spans="1:14" hidden="1" x14ac:dyDescent="0.25">
      <c r="A6410" s="5" t="s">
        <v>9122</v>
      </c>
      <c r="B6410" s="5" t="s">
        <v>3586</v>
      </c>
      <c r="C6410" s="5" t="s">
        <v>849</v>
      </c>
      <c r="D6410" s="5" t="s">
        <v>3583</v>
      </c>
      <c r="E6410" s="5" t="s">
        <v>3584</v>
      </c>
      <c r="F6410" s="5" t="s">
        <v>853</v>
      </c>
      <c r="G6410" s="5" t="s">
        <v>3603</v>
      </c>
      <c r="H6410" s="51">
        <v>0</v>
      </c>
      <c r="I6410" s="22">
        <v>0</v>
      </c>
      <c r="J6410" s="22">
        <v>0</v>
      </c>
      <c r="K6410" s="22">
        <v>2493.2399999999998</v>
      </c>
      <c r="L6410" s="47">
        <v>1000</v>
      </c>
      <c r="M6410" s="22">
        <v>0</v>
      </c>
      <c r="N6410" s="22">
        <v>0</v>
      </c>
    </row>
    <row r="6411" spans="1:14" hidden="1" x14ac:dyDescent="0.25">
      <c r="A6411" s="5" t="s">
        <v>9123</v>
      </c>
      <c r="B6411" s="5" t="s">
        <v>3606</v>
      </c>
      <c r="C6411" s="5" t="s">
        <v>849</v>
      </c>
      <c r="D6411" s="5" t="s">
        <v>3583</v>
      </c>
      <c r="E6411" s="5" t="s">
        <v>3584</v>
      </c>
      <c r="F6411" s="5" t="s">
        <v>853</v>
      </c>
      <c r="G6411" s="5" t="s">
        <v>3588</v>
      </c>
      <c r="H6411" s="51">
        <v>0</v>
      </c>
      <c r="I6411" s="22">
        <v>0</v>
      </c>
      <c r="J6411" s="22">
        <v>256.33999999999997</v>
      </c>
      <c r="K6411" s="22">
        <v>262.49</v>
      </c>
      <c r="L6411" s="47">
        <v>1000</v>
      </c>
      <c r="M6411" s="22">
        <v>0</v>
      </c>
      <c r="N6411" s="22">
        <v>0</v>
      </c>
    </row>
    <row r="6412" spans="1:14" x14ac:dyDescent="0.25">
      <c r="A6412" s="5" t="s">
        <v>9124</v>
      </c>
      <c r="B6412" s="5" t="s">
        <v>3590</v>
      </c>
      <c r="C6412" s="5" t="s">
        <v>849</v>
      </c>
      <c r="D6412" s="5" t="s">
        <v>3583</v>
      </c>
      <c r="E6412" s="5" t="s">
        <v>3584</v>
      </c>
      <c r="F6412" s="5" t="s">
        <v>853</v>
      </c>
      <c r="G6412" s="5" t="s">
        <v>3585</v>
      </c>
      <c r="H6412" s="51">
        <v>0</v>
      </c>
      <c r="I6412" s="22">
        <v>0</v>
      </c>
      <c r="J6412" s="22">
        <v>4143.7700000000004</v>
      </c>
      <c r="K6412" s="22">
        <v>4210.96</v>
      </c>
      <c r="L6412" s="47">
        <v>1000</v>
      </c>
      <c r="M6412" s="22">
        <v>0</v>
      </c>
      <c r="N6412" s="22">
        <v>0</v>
      </c>
    </row>
    <row r="6413" spans="1:14" hidden="1" x14ac:dyDescent="0.25">
      <c r="A6413" s="5" t="s">
        <v>9125</v>
      </c>
      <c r="B6413" s="5" t="s">
        <v>3582</v>
      </c>
      <c r="C6413" s="5" t="s">
        <v>849</v>
      </c>
      <c r="D6413" s="5" t="s">
        <v>3583</v>
      </c>
      <c r="E6413" s="5" t="s">
        <v>3584</v>
      </c>
      <c r="F6413" s="5" t="s">
        <v>853</v>
      </c>
      <c r="G6413" s="5" t="s">
        <v>3588</v>
      </c>
      <c r="H6413" s="51">
        <v>0</v>
      </c>
      <c r="I6413" s="22">
        <v>0</v>
      </c>
      <c r="J6413" s="22">
        <v>170.1</v>
      </c>
      <c r="K6413" s="22">
        <v>179.4</v>
      </c>
      <c r="L6413" s="47">
        <v>1000</v>
      </c>
      <c r="M6413" s="22">
        <v>0</v>
      </c>
      <c r="N6413" s="22">
        <v>0</v>
      </c>
    </row>
    <row r="6414" spans="1:14" hidden="1" x14ac:dyDescent="0.25">
      <c r="A6414" s="5" t="s">
        <v>9125</v>
      </c>
      <c r="B6414" s="5" t="s">
        <v>3586</v>
      </c>
      <c r="C6414" s="5" t="s">
        <v>849</v>
      </c>
      <c r="D6414" s="5" t="s">
        <v>3583</v>
      </c>
      <c r="E6414" s="5" t="s">
        <v>3584</v>
      </c>
      <c r="F6414" s="5" t="s">
        <v>853</v>
      </c>
      <c r="G6414" s="5" t="s">
        <v>3588</v>
      </c>
      <c r="H6414" s="51">
        <v>0</v>
      </c>
      <c r="I6414" s="22">
        <v>0</v>
      </c>
      <c r="J6414" s="22">
        <v>196.86</v>
      </c>
      <c r="K6414" s="22">
        <v>201.58</v>
      </c>
      <c r="L6414" s="47">
        <v>1000</v>
      </c>
      <c r="M6414" s="22">
        <v>0</v>
      </c>
      <c r="N6414" s="22">
        <v>0</v>
      </c>
    </row>
    <row r="6415" spans="1:14" hidden="1" x14ac:dyDescent="0.25">
      <c r="A6415" s="5" t="s">
        <v>9126</v>
      </c>
      <c r="B6415" s="5" t="s">
        <v>3582</v>
      </c>
      <c r="C6415" s="5" t="s">
        <v>849</v>
      </c>
      <c r="D6415" s="5" t="s">
        <v>3583</v>
      </c>
      <c r="E6415" s="5" t="s">
        <v>3584</v>
      </c>
      <c r="F6415" s="5" t="s">
        <v>853</v>
      </c>
      <c r="G6415" s="5" t="s">
        <v>3588</v>
      </c>
      <c r="H6415" s="51">
        <v>0</v>
      </c>
      <c r="I6415" s="22">
        <v>0</v>
      </c>
      <c r="J6415" s="22">
        <v>118.23</v>
      </c>
      <c r="K6415" s="22">
        <v>121.07</v>
      </c>
      <c r="L6415" s="47">
        <v>1000</v>
      </c>
      <c r="M6415" s="22">
        <v>0</v>
      </c>
      <c r="N6415" s="22">
        <v>0</v>
      </c>
    </row>
    <row r="6416" spans="1:14" hidden="1" x14ac:dyDescent="0.25">
      <c r="A6416" s="5" t="s">
        <v>9126</v>
      </c>
      <c r="B6416" s="5" t="s">
        <v>3586</v>
      </c>
      <c r="C6416" s="5" t="s">
        <v>849</v>
      </c>
      <c r="D6416" s="5" t="s">
        <v>3583</v>
      </c>
      <c r="E6416" s="5" t="s">
        <v>3584</v>
      </c>
      <c r="F6416" s="5" t="s">
        <v>853</v>
      </c>
      <c r="G6416" s="5" t="s">
        <v>3588</v>
      </c>
      <c r="H6416" s="51">
        <v>0</v>
      </c>
      <c r="I6416" s="22">
        <v>0</v>
      </c>
      <c r="J6416" s="22">
        <v>122.59</v>
      </c>
      <c r="K6416" s="22">
        <v>129.30000000000001</v>
      </c>
      <c r="L6416" s="47">
        <v>1000</v>
      </c>
      <c r="M6416" s="22">
        <v>0</v>
      </c>
      <c r="N6416" s="22">
        <v>0</v>
      </c>
    </row>
    <row r="6417" spans="1:14" hidden="1" x14ac:dyDescent="0.25">
      <c r="A6417" s="5" t="s">
        <v>9127</v>
      </c>
      <c r="B6417" s="5" t="s">
        <v>3582</v>
      </c>
      <c r="C6417" s="5" t="s">
        <v>849</v>
      </c>
      <c r="D6417" s="5" t="s">
        <v>3583</v>
      </c>
      <c r="E6417" s="5" t="s">
        <v>3584</v>
      </c>
      <c r="F6417" s="5" t="s">
        <v>853</v>
      </c>
      <c r="G6417" s="5" t="s">
        <v>3603</v>
      </c>
      <c r="H6417" s="51">
        <v>0</v>
      </c>
      <c r="I6417" s="22">
        <v>0</v>
      </c>
      <c r="J6417" s="22">
        <v>0</v>
      </c>
      <c r="K6417" s="22">
        <v>906.96</v>
      </c>
      <c r="L6417" s="47">
        <v>1000</v>
      </c>
      <c r="M6417" s="22">
        <v>0</v>
      </c>
      <c r="N6417" s="22">
        <v>0</v>
      </c>
    </row>
    <row r="6418" spans="1:14" hidden="1" x14ac:dyDescent="0.25">
      <c r="A6418" s="5" t="s">
        <v>9127</v>
      </c>
      <c r="B6418" s="5" t="s">
        <v>3586</v>
      </c>
      <c r="C6418" s="5" t="s">
        <v>849</v>
      </c>
      <c r="D6418" s="5" t="s">
        <v>3583</v>
      </c>
      <c r="E6418" s="5" t="s">
        <v>3584</v>
      </c>
      <c r="F6418" s="5" t="s">
        <v>853</v>
      </c>
      <c r="G6418" s="5" t="s">
        <v>3603</v>
      </c>
      <c r="H6418" s="51">
        <v>0</v>
      </c>
      <c r="I6418" s="22">
        <v>0</v>
      </c>
      <c r="J6418" s="22">
        <v>0</v>
      </c>
      <c r="K6418" s="22">
        <v>869.17</v>
      </c>
      <c r="L6418" s="47">
        <v>1000</v>
      </c>
      <c r="M6418" s="22">
        <v>0</v>
      </c>
      <c r="N6418" s="22">
        <v>0</v>
      </c>
    </row>
    <row r="6419" spans="1:14" hidden="1" x14ac:dyDescent="0.25">
      <c r="A6419" s="5" t="s">
        <v>9128</v>
      </c>
      <c r="B6419" s="5" t="s">
        <v>3606</v>
      </c>
      <c r="C6419" s="5" t="s">
        <v>849</v>
      </c>
      <c r="D6419" s="5" t="s">
        <v>3583</v>
      </c>
      <c r="E6419" s="5" t="s">
        <v>3584</v>
      </c>
      <c r="F6419" s="5" t="s">
        <v>851</v>
      </c>
      <c r="G6419" s="5" t="s">
        <v>3588</v>
      </c>
      <c r="H6419" s="51">
        <v>0</v>
      </c>
      <c r="I6419" s="22">
        <v>0</v>
      </c>
      <c r="J6419" s="22">
        <v>274.5</v>
      </c>
      <c r="K6419" s="22">
        <v>446.42</v>
      </c>
      <c r="L6419" s="47">
        <v>1000</v>
      </c>
      <c r="M6419" s="22">
        <v>0</v>
      </c>
      <c r="N6419" s="22">
        <v>0</v>
      </c>
    </row>
    <row r="6420" spans="1:14" hidden="1" x14ac:dyDescent="0.25">
      <c r="A6420" s="5" t="s">
        <v>9129</v>
      </c>
      <c r="B6420" s="5" t="s">
        <v>3586</v>
      </c>
      <c r="C6420" s="5" t="s">
        <v>849</v>
      </c>
      <c r="D6420" s="5" t="s">
        <v>3583</v>
      </c>
      <c r="E6420" s="5" t="s">
        <v>3584</v>
      </c>
      <c r="F6420" s="5" t="s">
        <v>851</v>
      </c>
      <c r="G6420" s="5" t="s">
        <v>3588</v>
      </c>
      <c r="H6420" s="51">
        <v>19850</v>
      </c>
      <c r="I6420" s="22">
        <v>5016.3</v>
      </c>
      <c r="J6420" s="22">
        <v>252.71</v>
      </c>
      <c r="K6420" s="22">
        <v>254.88</v>
      </c>
      <c r="L6420" s="47">
        <v>1000</v>
      </c>
      <c r="M6420" s="22">
        <v>5016.3</v>
      </c>
      <c r="N6420" s="22">
        <v>0</v>
      </c>
    </row>
    <row r="6421" spans="1:14" hidden="1" x14ac:dyDescent="0.25">
      <c r="A6421" s="5" t="s">
        <v>9130</v>
      </c>
      <c r="B6421" s="5" t="s">
        <v>3586</v>
      </c>
      <c r="C6421" s="5" t="s">
        <v>849</v>
      </c>
      <c r="D6421" s="5" t="s">
        <v>3583</v>
      </c>
      <c r="E6421" s="5" t="s">
        <v>3584</v>
      </c>
      <c r="F6421" s="5" t="s">
        <v>853</v>
      </c>
      <c r="G6421" s="5" t="s">
        <v>3603</v>
      </c>
      <c r="H6421" s="51">
        <v>0</v>
      </c>
      <c r="I6421" s="22">
        <v>0</v>
      </c>
      <c r="J6421" s="22">
        <v>0</v>
      </c>
      <c r="K6421" s="22">
        <v>1828.31</v>
      </c>
      <c r="L6421" s="47">
        <v>1000</v>
      </c>
      <c r="M6421" s="22">
        <v>0</v>
      </c>
      <c r="N6421" s="22">
        <v>0</v>
      </c>
    </row>
    <row r="6422" spans="1:14" hidden="1" x14ac:dyDescent="0.25">
      <c r="A6422" s="5" t="s">
        <v>9131</v>
      </c>
      <c r="B6422" s="5" t="s">
        <v>3586</v>
      </c>
      <c r="C6422" s="5" t="s">
        <v>849</v>
      </c>
      <c r="D6422" s="5" t="s">
        <v>3583</v>
      </c>
      <c r="E6422" s="5" t="s">
        <v>3584</v>
      </c>
      <c r="F6422" s="5" t="s">
        <v>853</v>
      </c>
      <c r="G6422" s="5" t="s">
        <v>3603</v>
      </c>
      <c r="H6422" s="51">
        <v>0</v>
      </c>
      <c r="I6422" s="22">
        <v>0</v>
      </c>
      <c r="J6422" s="22">
        <v>0</v>
      </c>
      <c r="K6422" s="22">
        <v>1220.42</v>
      </c>
      <c r="L6422" s="47">
        <v>1000</v>
      </c>
      <c r="M6422" s="22">
        <v>0</v>
      </c>
      <c r="N6422" s="22">
        <v>0</v>
      </c>
    </row>
    <row r="6423" spans="1:14" hidden="1" x14ac:dyDescent="0.25">
      <c r="A6423" s="5" t="s">
        <v>9132</v>
      </c>
      <c r="B6423" s="5" t="s">
        <v>3586</v>
      </c>
      <c r="C6423" s="5" t="s">
        <v>849</v>
      </c>
      <c r="D6423" s="5" t="s">
        <v>3583</v>
      </c>
      <c r="E6423" s="5" t="s">
        <v>3584</v>
      </c>
      <c r="F6423" s="5" t="s">
        <v>853</v>
      </c>
      <c r="G6423" s="5" t="s">
        <v>3603</v>
      </c>
      <c r="H6423" s="51">
        <v>0</v>
      </c>
      <c r="I6423" s="22">
        <v>0</v>
      </c>
      <c r="J6423" s="22">
        <v>0</v>
      </c>
      <c r="K6423" s="22">
        <v>1348.02</v>
      </c>
      <c r="L6423" s="47">
        <v>1000</v>
      </c>
      <c r="M6423" s="22">
        <v>0</v>
      </c>
      <c r="N6423" s="22">
        <v>0</v>
      </c>
    </row>
    <row r="6424" spans="1:14" hidden="1" x14ac:dyDescent="0.25">
      <c r="A6424" s="5" t="s">
        <v>9133</v>
      </c>
      <c r="B6424" s="5" t="s">
        <v>3582</v>
      </c>
      <c r="C6424" s="5" t="s">
        <v>849</v>
      </c>
      <c r="D6424" s="5" t="s">
        <v>3583</v>
      </c>
      <c r="E6424" s="5" t="s">
        <v>3584</v>
      </c>
      <c r="F6424" s="5" t="s">
        <v>853</v>
      </c>
      <c r="G6424" s="5" t="s">
        <v>3588</v>
      </c>
      <c r="H6424" s="51">
        <v>0</v>
      </c>
      <c r="I6424" s="22">
        <v>0</v>
      </c>
      <c r="J6424" s="22">
        <v>314.70999999999998</v>
      </c>
      <c r="K6424" s="22">
        <v>314.70999999999998</v>
      </c>
      <c r="L6424" s="47">
        <v>1000</v>
      </c>
      <c r="M6424" s="22">
        <v>0</v>
      </c>
      <c r="N6424" s="22">
        <v>0</v>
      </c>
    </row>
    <row r="6425" spans="1:14" hidden="1" x14ac:dyDescent="0.25">
      <c r="A6425" s="5" t="s">
        <v>9134</v>
      </c>
      <c r="B6425" s="5" t="s">
        <v>3582</v>
      </c>
      <c r="C6425" s="5" t="s">
        <v>849</v>
      </c>
      <c r="D6425" s="5" t="s">
        <v>3583</v>
      </c>
      <c r="E6425" s="5" t="s">
        <v>3584</v>
      </c>
      <c r="F6425" s="5" t="s">
        <v>853</v>
      </c>
      <c r="G6425" s="5" t="s">
        <v>3588</v>
      </c>
      <c r="H6425" s="51">
        <v>0</v>
      </c>
      <c r="I6425" s="22">
        <v>0</v>
      </c>
      <c r="J6425" s="22">
        <v>283.39</v>
      </c>
      <c r="K6425" s="22">
        <v>285.83</v>
      </c>
      <c r="L6425" s="47">
        <v>1000</v>
      </c>
      <c r="M6425" s="22">
        <v>0</v>
      </c>
      <c r="N6425" s="22">
        <v>0</v>
      </c>
    </row>
    <row r="6426" spans="1:14" hidden="1" x14ac:dyDescent="0.25">
      <c r="A6426" s="5" t="s">
        <v>9135</v>
      </c>
      <c r="B6426" s="5" t="s">
        <v>3582</v>
      </c>
      <c r="C6426" s="5" t="s">
        <v>849</v>
      </c>
      <c r="D6426" s="5" t="s">
        <v>3583</v>
      </c>
      <c r="E6426" s="5" t="s">
        <v>3584</v>
      </c>
      <c r="F6426" s="5" t="s">
        <v>853</v>
      </c>
      <c r="G6426" s="5" t="s">
        <v>3588</v>
      </c>
      <c r="H6426" s="51">
        <v>0</v>
      </c>
      <c r="I6426" s="22">
        <v>0</v>
      </c>
      <c r="J6426" s="22">
        <v>8.94</v>
      </c>
      <c r="K6426" s="22">
        <v>9.02</v>
      </c>
      <c r="L6426" s="47">
        <v>1000</v>
      </c>
      <c r="M6426" s="22">
        <v>0</v>
      </c>
      <c r="N6426" s="22">
        <v>0</v>
      </c>
    </row>
    <row r="6427" spans="1:14" hidden="1" x14ac:dyDescent="0.25">
      <c r="A6427" s="5" t="s">
        <v>9136</v>
      </c>
      <c r="B6427" s="5" t="s">
        <v>3582</v>
      </c>
      <c r="C6427" s="5" t="s">
        <v>849</v>
      </c>
      <c r="D6427" s="5" t="s">
        <v>3583</v>
      </c>
      <c r="E6427" s="5" t="s">
        <v>3584</v>
      </c>
      <c r="F6427" s="5" t="s">
        <v>853</v>
      </c>
      <c r="G6427" s="5" t="s">
        <v>3588</v>
      </c>
      <c r="H6427" s="51">
        <v>0</v>
      </c>
      <c r="I6427" s="22">
        <v>0</v>
      </c>
      <c r="J6427" s="22">
        <v>87.97</v>
      </c>
      <c r="K6427" s="22">
        <v>90.08</v>
      </c>
      <c r="L6427" s="47">
        <v>1000</v>
      </c>
      <c r="M6427" s="22">
        <v>0</v>
      </c>
      <c r="N6427" s="22">
        <v>0</v>
      </c>
    </row>
    <row r="6428" spans="1:14" hidden="1" x14ac:dyDescent="0.25">
      <c r="A6428" s="5" t="s">
        <v>9137</v>
      </c>
      <c r="B6428" s="5" t="s">
        <v>3586</v>
      </c>
      <c r="C6428" s="5" t="s">
        <v>849</v>
      </c>
      <c r="D6428" s="5" t="s">
        <v>3583</v>
      </c>
      <c r="E6428" s="5" t="s">
        <v>3584</v>
      </c>
      <c r="F6428" s="5" t="s">
        <v>853</v>
      </c>
      <c r="G6428" s="5" t="s">
        <v>3588</v>
      </c>
      <c r="H6428" s="51">
        <v>0</v>
      </c>
      <c r="I6428" s="22">
        <v>0</v>
      </c>
      <c r="J6428" s="22">
        <v>268.95999999999998</v>
      </c>
      <c r="K6428" s="22">
        <v>275.42</v>
      </c>
      <c r="L6428" s="47">
        <v>1000</v>
      </c>
      <c r="M6428" s="22">
        <v>0</v>
      </c>
      <c r="N6428" s="22">
        <v>0</v>
      </c>
    </row>
    <row r="6429" spans="1:14" hidden="1" x14ac:dyDescent="0.25">
      <c r="A6429" s="5" t="s">
        <v>9138</v>
      </c>
      <c r="B6429" s="5" t="s">
        <v>3582</v>
      </c>
      <c r="C6429" s="5" t="s">
        <v>849</v>
      </c>
      <c r="D6429" s="5" t="s">
        <v>3583</v>
      </c>
      <c r="E6429" s="5" t="s">
        <v>3584</v>
      </c>
      <c r="F6429" s="5" t="s">
        <v>853</v>
      </c>
      <c r="G6429" s="5" t="s">
        <v>3603</v>
      </c>
      <c r="H6429" s="51">
        <v>0</v>
      </c>
      <c r="I6429" s="22">
        <v>0</v>
      </c>
      <c r="J6429" s="22">
        <v>0</v>
      </c>
      <c r="K6429" s="22">
        <v>827.56</v>
      </c>
      <c r="L6429" s="47">
        <v>1000</v>
      </c>
      <c r="M6429" s="22">
        <v>0</v>
      </c>
      <c r="N6429" s="22">
        <v>0</v>
      </c>
    </row>
    <row r="6430" spans="1:14" hidden="1" x14ac:dyDescent="0.25">
      <c r="A6430" s="5" t="s">
        <v>9139</v>
      </c>
      <c r="B6430" s="5" t="s">
        <v>3582</v>
      </c>
      <c r="C6430" s="5" t="s">
        <v>849</v>
      </c>
      <c r="D6430" s="5" t="s">
        <v>3583</v>
      </c>
      <c r="E6430" s="5" t="s">
        <v>3584</v>
      </c>
      <c r="F6430" s="5" t="s">
        <v>853</v>
      </c>
      <c r="G6430" s="5" t="s">
        <v>3603</v>
      </c>
      <c r="H6430" s="51">
        <v>0</v>
      </c>
      <c r="I6430" s="22">
        <v>0</v>
      </c>
      <c r="J6430" s="22">
        <v>0</v>
      </c>
      <c r="K6430" s="22">
        <v>178.2</v>
      </c>
      <c r="L6430" s="47">
        <v>1000</v>
      </c>
      <c r="M6430" s="22">
        <v>0</v>
      </c>
      <c r="N6430" s="22">
        <v>0</v>
      </c>
    </row>
    <row r="6431" spans="1:14" x14ac:dyDescent="0.25">
      <c r="A6431" s="5" t="s">
        <v>9140</v>
      </c>
      <c r="B6431" s="5" t="s">
        <v>3590</v>
      </c>
      <c r="C6431" s="5" t="s">
        <v>849</v>
      </c>
      <c r="D6431" s="5" t="s">
        <v>3583</v>
      </c>
      <c r="E6431" s="5" t="s">
        <v>3584</v>
      </c>
      <c r="F6431" s="5" t="s">
        <v>853</v>
      </c>
      <c r="G6431" s="5" t="s">
        <v>3588</v>
      </c>
      <c r="H6431" s="51">
        <v>0</v>
      </c>
      <c r="I6431" s="22">
        <v>0</v>
      </c>
      <c r="J6431" s="22">
        <v>27.4</v>
      </c>
      <c r="K6431" s="22">
        <v>28.06</v>
      </c>
      <c r="L6431" s="47">
        <v>1000</v>
      </c>
      <c r="M6431" s="22">
        <v>0</v>
      </c>
      <c r="N6431" s="22">
        <v>0</v>
      </c>
    </row>
    <row r="6432" spans="1:14" hidden="1" x14ac:dyDescent="0.25">
      <c r="A6432" s="5" t="s">
        <v>9141</v>
      </c>
      <c r="B6432" s="5" t="s">
        <v>3586</v>
      </c>
      <c r="C6432" s="5" t="s">
        <v>849</v>
      </c>
      <c r="D6432" s="5" t="s">
        <v>3583</v>
      </c>
      <c r="E6432" s="5" t="s">
        <v>3584</v>
      </c>
      <c r="F6432" s="5" t="s">
        <v>853</v>
      </c>
      <c r="G6432" s="5" t="s">
        <v>3588</v>
      </c>
      <c r="H6432" s="51">
        <v>0</v>
      </c>
      <c r="I6432" s="22">
        <v>0</v>
      </c>
      <c r="J6432" s="22">
        <v>124.6</v>
      </c>
      <c r="K6432" s="22">
        <v>131.41999999999999</v>
      </c>
      <c r="L6432" s="47">
        <v>1000</v>
      </c>
      <c r="M6432" s="22">
        <v>0</v>
      </c>
      <c r="N6432" s="22">
        <v>0</v>
      </c>
    </row>
    <row r="6433" spans="1:14" hidden="1" x14ac:dyDescent="0.25">
      <c r="A6433" s="5" t="s">
        <v>9142</v>
      </c>
      <c r="B6433" s="5" t="s">
        <v>3586</v>
      </c>
      <c r="C6433" s="5" t="s">
        <v>849</v>
      </c>
      <c r="D6433" s="5" t="s">
        <v>3583</v>
      </c>
      <c r="E6433" s="5" t="s">
        <v>3584</v>
      </c>
      <c r="F6433" s="5" t="s">
        <v>853</v>
      </c>
      <c r="G6433" s="5" t="s">
        <v>3588</v>
      </c>
      <c r="H6433" s="51">
        <v>0</v>
      </c>
      <c r="I6433" s="22">
        <v>0</v>
      </c>
      <c r="J6433" s="22">
        <v>289.89999999999998</v>
      </c>
      <c r="K6433" s="22">
        <v>314.94</v>
      </c>
      <c r="L6433" s="47">
        <v>1000</v>
      </c>
      <c r="M6433" s="22">
        <v>0</v>
      </c>
      <c r="N6433" s="22">
        <v>0</v>
      </c>
    </row>
    <row r="6434" spans="1:14" hidden="1" x14ac:dyDescent="0.25">
      <c r="A6434" s="5" t="s">
        <v>9143</v>
      </c>
      <c r="B6434" s="5" t="s">
        <v>3586</v>
      </c>
      <c r="C6434" s="5" t="s">
        <v>849</v>
      </c>
      <c r="D6434" s="5" t="s">
        <v>3583</v>
      </c>
      <c r="E6434" s="5" t="s">
        <v>3584</v>
      </c>
      <c r="F6434" s="5" t="s">
        <v>853</v>
      </c>
      <c r="G6434" s="5" t="s">
        <v>3588</v>
      </c>
      <c r="H6434" s="51">
        <v>0</v>
      </c>
      <c r="I6434" s="22">
        <v>0</v>
      </c>
      <c r="J6434" s="22">
        <v>293.86</v>
      </c>
      <c r="K6434" s="22">
        <v>319.24</v>
      </c>
      <c r="L6434" s="47">
        <v>1000</v>
      </c>
      <c r="M6434" s="22">
        <v>0</v>
      </c>
      <c r="N6434" s="22">
        <v>0</v>
      </c>
    </row>
    <row r="6435" spans="1:14" hidden="1" x14ac:dyDescent="0.25">
      <c r="A6435" s="5" t="s">
        <v>9144</v>
      </c>
      <c r="B6435" s="5" t="s">
        <v>3586</v>
      </c>
      <c r="C6435" s="5" t="s">
        <v>849</v>
      </c>
      <c r="D6435" s="5" t="s">
        <v>3583</v>
      </c>
      <c r="E6435" s="5" t="s">
        <v>3584</v>
      </c>
      <c r="F6435" s="5" t="s">
        <v>853</v>
      </c>
      <c r="G6435" s="5" t="s">
        <v>3588</v>
      </c>
      <c r="H6435" s="51">
        <v>0</v>
      </c>
      <c r="I6435" s="22">
        <v>0</v>
      </c>
      <c r="J6435" s="22">
        <v>287.41000000000003</v>
      </c>
      <c r="K6435" s="22">
        <v>312.23</v>
      </c>
      <c r="L6435" s="47">
        <v>1000</v>
      </c>
      <c r="M6435" s="22">
        <v>0</v>
      </c>
      <c r="N6435" s="22">
        <v>0</v>
      </c>
    </row>
    <row r="6436" spans="1:14" hidden="1" x14ac:dyDescent="0.25">
      <c r="A6436" s="5" t="s">
        <v>9145</v>
      </c>
      <c r="B6436" s="5" t="s">
        <v>3606</v>
      </c>
      <c r="C6436" s="5" t="s">
        <v>849</v>
      </c>
      <c r="D6436" s="5" t="s">
        <v>3583</v>
      </c>
      <c r="E6436" s="5" t="s">
        <v>3584</v>
      </c>
      <c r="F6436" s="5" t="s">
        <v>851</v>
      </c>
      <c r="G6436" s="5" t="s">
        <v>3588</v>
      </c>
      <c r="H6436" s="51">
        <v>0</v>
      </c>
      <c r="I6436" s="22">
        <v>0</v>
      </c>
      <c r="J6436" s="22">
        <v>426.05</v>
      </c>
      <c r="K6436" s="22">
        <v>429.71</v>
      </c>
      <c r="L6436" s="47">
        <v>1000</v>
      </c>
      <c r="M6436" s="22">
        <v>0</v>
      </c>
      <c r="N6436" s="22">
        <v>0</v>
      </c>
    </row>
    <row r="6437" spans="1:14" hidden="1" x14ac:dyDescent="0.25">
      <c r="A6437" s="5" t="s">
        <v>9146</v>
      </c>
      <c r="B6437" s="5" t="s">
        <v>3606</v>
      </c>
      <c r="C6437" s="5" t="s">
        <v>849</v>
      </c>
      <c r="D6437" s="5" t="s">
        <v>3583</v>
      </c>
      <c r="E6437" s="5" t="s">
        <v>3584</v>
      </c>
      <c r="F6437" s="5" t="s">
        <v>851</v>
      </c>
      <c r="G6437" s="5" t="s">
        <v>3588</v>
      </c>
      <c r="H6437" s="51">
        <v>0</v>
      </c>
      <c r="I6437" s="22">
        <v>0</v>
      </c>
      <c r="J6437" s="22">
        <v>425.88</v>
      </c>
      <c r="K6437" s="22">
        <v>429.54</v>
      </c>
      <c r="L6437" s="47">
        <v>1000</v>
      </c>
      <c r="M6437" s="22">
        <v>0</v>
      </c>
      <c r="N6437" s="22">
        <v>0</v>
      </c>
    </row>
    <row r="6438" spans="1:14" hidden="1" x14ac:dyDescent="0.25">
      <c r="A6438" s="5" t="s">
        <v>9147</v>
      </c>
      <c r="B6438" s="5" t="s">
        <v>3586</v>
      </c>
      <c r="C6438" s="5" t="s">
        <v>849</v>
      </c>
      <c r="D6438" s="5" t="s">
        <v>3583</v>
      </c>
      <c r="E6438" s="5" t="s">
        <v>3584</v>
      </c>
      <c r="F6438" s="5" t="s">
        <v>851</v>
      </c>
      <c r="G6438" s="5" t="s">
        <v>3585</v>
      </c>
      <c r="H6438" s="51">
        <v>63000</v>
      </c>
      <c r="I6438" s="22">
        <v>106549.94</v>
      </c>
      <c r="J6438" s="22">
        <v>1691.27</v>
      </c>
      <c r="K6438" s="22">
        <v>1668.18</v>
      </c>
      <c r="L6438" s="47">
        <v>1000</v>
      </c>
      <c r="M6438" s="22">
        <v>106549.94</v>
      </c>
      <c r="N6438" s="22">
        <v>0</v>
      </c>
    </row>
    <row r="6439" spans="1:14" x14ac:dyDescent="0.25">
      <c r="A6439" s="5" t="s">
        <v>9147</v>
      </c>
      <c r="B6439" s="5" t="s">
        <v>3590</v>
      </c>
      <c r="C6439" s="5" t="s">
        <v>849</v>
      </c>
      <c r="D6439" s="5" t="s">
        <v>3583</v>
      </c>
      <c r="E6439" s="5" t="s">
        <v>3584</v>
      </c>
      <c r="F6439" s="5" t="s">
        <v>853</v>
      </c>
      <c r="G6439" s="5" t="s">
        <v>3585</v>
      </c>
      <c r="H6439" s="51">
        <v>0</v>
      </c>
      <c r="I6439" s="22">
        <v>0</v>
      </c>
      <c r="J6439" s="22">
        <v>0</v>
      </c>
      <c r="K6439" s="22">
        <v>1423.86</v>
      </c>
      <c r="L6439" s="47">
        <v>1000</v>
      </c>
      <c r="M6439" s="22">
        <v>0</v>
      </c>
      <c r="N6439" s="22">
        <v>0</v>
      </c>
    </row>
    <row r="6440" spans="1:14" hidden="1" x14ac:dyDescent="0.25">
      <c r="A6440" s="5" t="s">
        <v>9147</v>
      </c>
      <c r="B6440" s="5" t="s">
        <v>3592</v>
      </c>
      <c r="C6440" s="5" t="s">
        <v>849</v>
      </c>
      <c r="D6440" s="5" t="s">
        <v>3583</v>
      </c>
      <c r="E6440" s="5" t="s">
        <v>3584</v>
      </c>
      <c r="F6440" s="5" t="s">
        <v>853</v>
      </c>
      <c r="G6440" s="5" t="s">
        <v>3585</v>
      </c>
      <c r="H6440" s="51">
        <v>0</v>
      </c>
      <c r="I6440" s="22">
        <v>0</v>
      </c>
      <c r="J6440" s="22">
        <v>2016.15</v>
      </c>
      <c r="K6440" s="22">
        <v>2126.4699999999998</v>
      </c>
      <c r="L6440" s="47">
        <v>1000</v>
      </c>
      <c r="M6440" s="22">
        <v>0</v>
      </c>
      <c r="N6440" s="22">
        <v>0</v>
      </c>
    </row>
    <row r="6441" spans="1:14" hidden="1" x14ac:dyDescent="0.25">
      <c r="A6441" s="5" t="s">
        <v>9148</v>
      </c>
      <c r="B6441" s="5" t="s">
        <v>3606</v>
      </c>
      <c r="C6441" s="5" t="s">
        <v>849</v>
      </c>
      <c r="D6441" s="5" t="s">
        <v>3583</v>
      </c>
      <c r="E6441" s="5" t="s">
        <v>3584</v>
      </c>
      <c r="F6441" s="5" t="s">
        <v>851</v>
      </c>
      <c r="G6441" s="5" t="s">
        <v>3588</v>
      </c>
      <c r="H6441" s="51">
        <v>1250</v>
      </c>
      <c r="I6441" s="22">
        <v>306.89</v>
      </c>
      <c r="J6441" s="22">
        <v>245.51</v>
      </c>
      <c r="K6441" s="22">
        <v>247.62</v>
      </c>
      <c r="L6441" s="47">
        <v>1000</v>
      </c>
      <c r="M6441" s="22">
        <v>306.89</v>
      </c>
      <c r="N6441" s="22">
        <v>0</v>
      </c>
    </row>
    <row r="6442" spans="1:14" hidden="1" x14ac:dyDescent="0.25">
      <c r="A6442" s="5" t="s">
        <v>9149</v>
      </c>
      <c r="B6442" s="5" t="s">
        <v>3606</v>
      </c>
      <c r="C6442" s="5" t="s">
        <v>849</v>
      </c>
      <c r="D6442" s="5" t="s">
        <v>3583</v>
      </c>
      <c r="E6442" s="5" t="s">
        <v>3584</v>
      </c>
      <c r="F6442" s="5" t="s">
        <v>851</v>
      </c>
      <c r="G6442" s="5" t="s">
        <v>3588</v>
      </c>
      <c r="H6442" s="51">
        <v>0</v>
      </c>
      <c r="I6442" s="22">
        <v>0</v>
      </c>
      <c r="J6442" s="22">
        <v>425.36</v>
      </c>
      <c r="K6442" s="22">
        <v>429.02</v>
      </c>
      <c r="L6442" s="47">
        <v>1000</v>
      </c>
      <c r="M6442" s="22">
        <v>0</v>
      </c>
      <c r="N6442" s="22">
        <v>0</v>
      </c>
    </row>
    <row r="6443" spans="1:14" hidden="1" x14ac:dyDescent="0.25">
      <c r="A6443" s="5" t="s">
        <v>9150</v>
      </c>
      <c r="B6443" s="5" t="s">
        <v>3586</v>
      </c>
      <c r="C6443" s="5" t="s">
        <v>849</v>
      </c>
      <c r="D6443" s="5" t="s">
        <v>3583</v>
      </c>
      <c r="E6443" s="5" t="s">
        <v>3584</v>
      </c>
      <c r="F6443" s="5" t="s">
        <v>853</v>
      </c>
      <c r="G6443" s="5" t="s">
        <v>3588</v>
      </c>
      <c r="H6443" s="51">
        <v>0</v>
      </c>
      <c r="I6443" s="22">
        <v>0</v>
      </c>
      <c r="J6443" s="22">
        <v>219.81</v>
      </c>
      <c r="K6443" s="22">
        <v>221.7</v>
      </c>
      <c r="L6443" s="47">
        <v>1000</v>
      </c>
      <c r="M6443" s="22">
        <v>0</v>
      </c>
      <c r="N6443" s="22">
        <v>0</v>
      </c>
    </row>
    <row r="6444" spans="1:14" hidden="1" x14ac:dyDescent="0.25">
      <c r="A6444" s="5" t="s">
        <v>9151</v>
      </c>
      <c r="B6444" s="5" t="s">
        <v>3586</v>
      </c>
      <c r="C6444" s="5" t="s">
        <v>849</v>
      </c>
      <c r="D6444" s="5" t="s">
        <v>3583</v>
      </c>
      <c r="E6444" s="5" t="s">
        <v>3584</v>
      </c>
      <c r="F6444" s="5" t="s">
        <v>853</v>
      </c>
      <c r="G6444" s="5" t="s">
        <v>3588</v>
      </c>
      <c r="H6444" s="51">
        <v>0</v>
      </c>
      <c r="I6444" s="22">
        <v>0</v>
      </c>
      <c r="J6444" s="22">
        <v>224.07</v>
      </c>
      <c r="K6444" s="22">
        <v>229.45</v>
      </c>
      <c r="L6444" s="47">
        <v>1000</v>
      </c>
      <c r="M6444" s="22">
        <v>0</v>
      </c>
      <c r="N6444" s="22">
        <v>0</v>
      </c>
    </row>
    <row r="6445" spans="1:14" hidden="1" x14ac:dyDescent="0.25">
      <c r="A6445" s="5" t="s">
        <v>9152</v>
      </c>
      <c r="B6445" s="5" t="s">
        <v>3586</v>
      </c>
      <c r="C6445" s="5" t="s">
        <v>849</v>
      </c>
      <c r="D6445" s="5" t="s">
        <v>3583</v>
      </c>
      <c r="E6445" s="5" t="s">
        <v>3584</v>
      </c>
      <c r="F6445" s="5" t="s">
        <v>853</v>
      </c>
      <c r="G6445" s="5" t="s">
        <v>3588</v>
      </c>
      <c r="H6445" s="51">
        <v>0</v>
      </c>
      <c r="I6445" s="22">
        <v>0</v>
      </c>
      <c r="J6445" s="22">
        <v>224.66</v>
      </c>
      <c r="K6445" s="22">
        <v>230.05</v>
      </c>
      <c r="L6445" s="47">
        <v>1000</v>
      </c>
      <c r="M6445" s="22">
        <v>0</v>
      </c>
      <c r="N6445" s="22">
        <v>0</v>
      </c>
    </row>
    <row r="6446" spans="1:14" hidden="1" x14ac:dyDescent="0.25">
      <c r="A6446" s="5" t="s">
        <v>9153</v>
      </c>
      <c r="B6446" s="5" t="s">
        <v>3586</v>
      </c>
      <c r="C6446" s="5" t="s">
        <v>849</v>
      </c>
      <c r="D6446" s="5" t="s">
        <v>3583</v>
      </c>
      <c r="E6446" s="5" t="s">
        <v>3584</v>
      </c>
      <c r="F6446" s="5" t="s">
        <v>853</v>
      </c>
      <c r="G6446" s="5" t="s">
        <v>3588</v>
      </c>
      <c r="H6446" s="51">
        <v>0</v>
      </c>
      <c r="I6446" s="22">
        <v>0</v>
      </c>
      <c r="J6446" s="22">
        <v>223.13</v>
      </c>
      <c r="K6446" s="22">
        <v>231.5</v>
      </c>
      <c r="L6446" s="47">
        <v>1000</v>
      </c>
      <c r="M6446" s="22">
        <v>0</v>
      </c>
      <c r="N6446" s="22">
        <v>0</v>
      </c>
    </row>
    <row r="6447" spans="1:14" hidden="1" x14ac:dyDescent="0.25">
      <c r="A6447" s="5" t="s">
        <v>9154</v>
      </c>
      <c r="B6447" s="5" t="s">
        <v>3586</v>
      </c>
      <c r="C6447" s="5" t="s">
        <v>849</v>
      </c>
      <c r="D6447" s="5" t="s">
        <v>3583</v>
      </c>
      <c r="E6447" s="5" t="s">
        <v>3584</v>
      </c>
      <c r="F6447" s="5" t="s">
        <v>853</v>
      </c>
      <c r="G6447" s="5" t="s">
        <v>3588</v>
      </c>
      <c r="H6447" s="51">
        <v>0</v>
      </c>
      <c r="I6447" s="22">
        <v>0</v>
      </c>
      <c r="J6447" s="22">
        <v>230.14</v>
      </c>
      <c r="K6447" s="22">
        <v>230.14</v>
      </c>
      <c r="L6447" s="47">
        <v>1000</v>
      </c>
      <c r="M6447" s="22">
        <v>0</v>
      </c>
      <c r="N6447" s="22">
        <v>0</v>
      </c>
    </row>
    <row r="6448" spans="1:14" hidden="1" x14ac:dyDescent="0.25">
      <c r="A6448" s="5" t="s">
        <v>9155</v>
      </c>
      <c r="B6448" s="5" t="s">
        <v>3586</v>
      </c>
      <c r="C6448" s="5" t="s">
        <v>849</v>
      </c>
      <c r="D6448" s="5" t="s">
        <v>3583</v>
      </c>
      <c r="E6448" s="5" t="s">
        <v>3584</v>
      </c>
      <c r="F6448" s="5" t="s">
        <v>853</v>
      </c>
      <c r="G6448" s="5" t="s">
        <v>3603</v>
      </c>
      <c r="H6448" s="51">
        <v>0</v>
      </c>
      <c r="I6448" s="22">
        <v>0</v>
      </c>
      <c r="J6448" s="22">
        <v>0</v>
      </c>
      <c r="K6448" s="22">
        <v>1551.82</v>
      </c>
      <c r="L6448" s="47">
        <v>1000</v>
      </c>
      <c r="M6448" s="22">
        <v>0</v>
      </c>
      <c r="N6448" s="22">
        <v>0</v>
      </c>
    </row>
    <row r="6449" spans="1:14" hidden="1" x14ac:dyDescent="0.25">
      <c r="A6449" s="5" t="s">
        <v>9156</v>
      </c>
      <c r="B6449" s="5" t="s">
        <v>3586</v>
      </c>
      <c r="C6449" s="5" t="s">
        <v>849</v>
      </c>
      <c r="D6449" s="5" t="s">
        <v>3583</v>
      </c>
      <c r="E6449" s="5" t="s">
        <v>3584</v>
      </c>
      <c r="F6449" s="5" t="s">
        <v>853</v>
      </c>
      <c r="G6449" s="5" t="s">
        <v>3603</v>
      </c>
      <c r="H6449" s="51">
        <v>0</v>
      </c>
      <c r="I6449" s="22">
        <v>0</v>
      </c>
      <c r="J6449" s="22">
        <v>0</v>
      </c>
      <c r="K6449" s="22">
        <v>1235.81</v>
      </c>
      <c r="L6449" s="47">
        <v>1000</v>
      </c>
      <c r="M6449" s="22">
        <v>0</v>
      </c>
      <c r="N6449" s="22">
        <v>0</v>
      </c>
    </row>
    <row r="6450" spans="1:14" hidden="1" x14ac:dyDescent="0.25">
      <c r="A6450" s="5" t="s">
        <v>9157</v>
      </c>
      <c r="B6450" s="5" t="s">
        <v>3586</v>
      </c>
      <c r="C6450" s="5" t="s">
        <v>849</v>
      </c>
      <c r="D6450" s="5" t="s">
        <v>3583</v>
      </c>
      <c r="E6450" s="5" t="s">
        <v>3584</v>
      </c>
      <c r="F6450" s="5" t="s">
        <v>853</v>
      </c>
      <c r="G6450" s="5" t="s">
        <v>3603</v>
      </c>
      <c r="H6450" s="51">
        <v>0</v>
      </c>
      <c r="I6450" s="22">
        <v>0</v>
      </c>
      <c r="J6450" s="22">
        <v>0</v>
      </c>
      <c r="K6450" s="22">
        <v>1123.03</v>
      </c>
      <c r="L6450" s="47">
        <v>1000</v>
      </c>
      <c r="M6450" s="22">
        <v>0</v>
      </c>
      <c r="N6450" s="22">
        <v>0</v>
      </c>
    </row>
    <row r="6451" spans="1:14" hidden="1" x14ac:dyDescent="0.25">
      <c r="A6451" s="5" t="s">
        <v>9158</v>
      </c>
      <c r="B6451" s="5" t="s">
        <v>3586</v>
      </c>
      <c r="C6451" s="5" t="s">
        <v>849</v>
      </c>
      <c r="D6451" s="5" t="s">
        <v>3583</v>
      </c>
      <c r="E6451" s="5" t="s">
        <v>3584</v>
      </c>
      <c r="F6451" s="5" t="s">
        <v>853</v>
      </c>
      <c r="G6451" s="5" t="s">
        <v>3603</v>
      </c>
      <c r="H6451" s="51">
        <v>0</v>
      </c>
      <c r="I6451" s="22">
        <v>0</v>
      </c>
      <c r="J6451" s="22">
        <v>0</v>
      </c>
      <c r="K6451" s="22">
        <v>1762.71</v>
      </c>
      <c r="L6451" s="47">
        <v>1000</v>
      </c>
      <c r="M6451" s="22">
        <v>0</v>
      </c>
      <c r="N6451" s="22">
        <v>0</v>
      </c>
    </row>
    <row r="6452" spans="1:14" hidden="1" x14ac:dyDescent="0.25">
      <c r="A6452" s="5" t="s">
        <v>9159</v>
      </c>
      <c r="B6452" s="5" t="s">
        <v>3586</v>
      </c>
      <c r="C6452" s="5" t="s">
        <v>849</v>
      </c>
      <c r="D6452" s="5" t="s">
        <v>3583</v>
      </c>
      <c r="E6452" s="5" t="s">
        <v>3584</v>
      </c>
      <c r="F6452" s="5" t="s">
        <v>853</v>
      </c>
      <c r="G6452" s="5" t="s">
        <v>3603</v>
      </c>
      <c r="H6452" s="51">
        <v>0</v>
      </c>
      <c r="I6452" s="22">
        <v>0</v>
      </c>
      <c r="J6452" s="22">
        <v>0</v>
      </c>
      <c r="K6452" s="22">
        <v>1456.76</v>
      </c>
      <c r="L6452" s="47">
        <v>1000</v>
      </c>
      <c r="M6452" s="22">
        <v>0</v>
      </c>
      <c r="N6452" s="22">
        <v>0</v>
      </c>
    </row>
    <row r="6453" spans="1:14" x14ac:dyDescent="0.25">
      <c r="A6453" s="5" t="s">
        <v>9160</v>
      </c>
      <c r="B6453" s="5" t="s">
        <v>3590</v>
      </c>
      <c r="C6453" s="5" t="s">
        <v>849</v>
      </c>
      <c r="D6453" s="5" t="s">
        <v>3583</v>
      </c>
      <c r="E6453" s="5" t="s">
        <v>3584</v>
      </c>
      <c r="F6453" s="5" t="s">
        <v>853</v>
      </c>
      <c r="G6453" s="5" t="s">
        <v>3588</v>
      </c>
      <c r="H6453" s="51">
        <v>0</v>
      </c>
      <c r="I6453" s="22">
        <v>0</v>
      </c>
      <c r="J6453" s="22">
        <v>127.16</v>
      </c>
      <c r="K6453" s="22">
        <v>127.16</v>
      </c>
      <c r="L6453" s="47">
        <v>1000</v>
      </c>
      <c r="M6453" s="22">
        <v>0</v>
      </c>
      <c r="N6453" s="22">
        <v>0</v>
      </c>
    </row>
    <row r="6454" spans="1:14" hidden="1" x14ac:dyDescent="0.25">
      <c r="A6454" s="5" t="s">
        <v>9161</v>
      </c>
      <c r="B6454" s="5" t="s">
        <v>3586</v>
      </c>
      <c r="C6454" s="5" t="s">
        <v>849</v>
      </c>
      <c r="D6454" s="5" t="s">
        <v>3583</v>
      </c>
      <c r="E6454" s="5" t="s">
        <v>3584</v>
      </c>
      <c r="F6454" s="5" t="s">
        <v>853</v>
      </c>
      <c r="G6454" s="5" t="s">
        <v>3588</v>
      </c>
      <c r="H6454" s="51">
        <v>0</v>
      </c>
      <c r="I6454" s="22">
        <v>0</v>
      </c>
      <c r="J6454" s="22">
        <v>223.41</v>
      </c>
      <c r="K6454" s="22">
        <v>228.77</v>
      </c>
      <c r="L6454" s="47">
        <v>1000</v>
      </c>
      <c r="M6454" s="22">
        <v>0</v>
      </c>
      <c r="N6454" s="22">
        <v>0</v>
      </c>
    </row>
    <row r="6455" spans="1:14" hidden="1" x14ac:dyDescent="0.25">
      <c r="A6455" s="5" t="s">
        <v>9162</v>
      </c>
      <c r="B6455" s="5" t="s">
        <v>3586</v>
      </c>
      <c r="C6455" s="5" t="s">
        <v>849</v>
      </c>
      <c r="D6455" s="5" t="s">
        <v>3583</v>
      </c>
      <c r="E6455" s="5" t="s">
        <v>3584</v>
      </c>
      <c r="F6455" s="5" t="s">
        <v>853</v>
      </c>
      <c r="G6455" s="5" t="s">
        <v>3603</v>
      </c>
      <c r="H6455" s="51">
        <v>0</v>
      </c>
      <c r="I6455" s="22">
        <v>0</v>
      </c>
      <c r="J6455" s="22">
        <v>0</v>
      </c>
      <c r="K6455" s="22">
        <v>937.43</v>
      </c>
      <c r="L6455" s="47">
        <v>1000</v>
      </c>
      <c r="M6455" s="22">
        <v>0</v>
      </c>
      <c r="N6455" s="22">
        <v>0</v>
      </c>
    </row>
    <row r="6456" spans="1:14" x14ac:dyDescent="0.25">
      <c r="A6456" s="5" t="s">
        <v>9163</v>
      </c>
      <c r="B6456" s="5" t="s">
        <v>3590</v>
      </c>
      <c r="C6456" s="5" t="s">
        <v>849</v>
      </c>
      <c r="D6456" s="5" t="s">
        <v>3583</v>
      </c>
      <c r="E6456" s="5" t="s">
        <v>3584</v>
      </c>
      <c r="F6456" s="5" t="s">
        <v>853</v>
      </c>
      <c r="G6456" s="5" t="s">
        <v>3603</v>
      </c>
      <c r="H6456" s="51">
        <v>0</v>
      </c>
      <c r="I6456" s="22">
        <v>0</v>
      </c>
      <c r="J6456" s="22">
        <v>0</v>
      </c>
      <c r="K6456" s="22">
        <v>1598.6</v>
      </c>
      <c r="L6456" s="47">
        <v>1000</v>
      </c>
      <c r="M6456" s="22">
        <v>0</v>
      </c>
      <c r="N6456" s="22">
        <v>0</v>
      </c>
    </row>
    <row r="6457" spans="1:14" x14ac:dyDescent="0.25">
      <c r="A6457" s="5" t="s">
        <v>9164</v>
      </c>
      <c r="B6457" s="5" t="s">
        <v>3590</v>
      </c>
      <c r="C6457" s="5" t="s">
        <v>849</v>
      </c>
      <c r="D6457" s="5" t="s">
        <v>3583</v>
      </c>
      <c r="E6457" s="5" t="s">
        <v>3584</v>
      </c>
      <c r="F6457" s="5" t="s">
        <v>853</v>
      </c>
      <c r="G6457" s="5" t="s">
        <v>3603</v>
      </c>
      <c r="H6457" s="51">
        <v>0</v>
      </c>
      <c r="I6457" s="22">
        <v>0</v>
      </c>
      <c r="J6457" s="22">
        <v>0</v>
      </c>
      <c r="K6457" s="22">
        <v>1552.01</v>
      </c>
      <c r="L6457" s="47">
        <v>1000</v>
      </c>
      <c r="M6457" s="22">
        <v>0</v>
      </c>
      <c r="N6457" s="22">
        <v>0</v>
      </c>
    </row>
    <row r="6458" spans="1:14" x14ac:dyDescent="0.25">
      <c r="A6458" s="5" t="s">
        <v>9165</v>
      </c>
      <c r="B6458" s="5" t="s">
        <v>3590</v>
      </c>
      <c r="C6458" s="5" t="s">
        <v>849</v>
      </c>
      <c r="D6458" s="5" t="s">
        <v>3583</v>
      </c>
      <c r="E6458" s="5" t="s">
        <v>3584</v>
      </c>
      <c r="F6458" s="5" t="s">
        <v>853</v>
      </c>
      <c r="G6458" s="5" t="s">
        <v>3585</v>
      </c>
      <c r="H6458" s="51">
        <v>0</v>
      </c>
      <c r="I6458" s="22">
        <v>0</v>
      </c>
      <c r="J6458" s="22">
        <v>3640.09</v>
      </c>
      <c r="K6458" s="22">
        <v>3839.27</v>
      </c>
      <c r="L6458" s="47">
        <v>1000</v>
      </c>
      <c r="M6458" s="22">
        <v>0</v>
      </c>
      <c r="N6458" s="22">
        <v>0</v>
      </c>
    </row>
    <row r="6459" spans="1:14" x14ac:dyDescent="0.25">
      <c r="A6459" s="5" t="s">
        <v>9166</v>
      </c>
      <c r="B6459" s="5" t="s">
        <v>3590</v>
      </c>
      <c r="C6459" s="5" t="s">
        <v>849</v>
      </c>
      <c r="D6459" s="5" t="s">
        <v>3583</v>
      </c>
      <c r="E6459" s="5" t="s">
        <v>3584</v>
      </c>
      <c r="F6459" s="5" t="s">
        <v>853</v>
      </c>
      <c r="G6459" s="5" t="s">
        <v>3603</v>
      </c>
      <c r="H6459" s="51">
        <v>0</v>
      </c>
      <c r="I6459" s="22">
        <v>0</v>
      </c>
      <c r="J6459" s="22">
        <v>0</v>
      </c>
      <c r="K6459" s="22">
        <v>620.61</v>
      </c>
      <c r="L6459" s="47">
        <v>1000</v>
      </c>
      <c r="M6459" s="22">
        <v>0</v>
      </c>
      <c r="N6459" s="22">
        <v>0</v>
      </c>
    </row>
    <row r="6460" spans="1:14" x14ac:dyDescent="0.25">
      <c r="A6460" s="5" t="s">
        <v>9167</v>
      </c>
      <c r="B6460" s="5" t="s">
        <v>3590</v>
      </c>
      <c r="C6460" s="5" t="s">
        <v>849</v>
      </c>
      <c r="D6460" s="5" t="s">
        <v>3583</v>
      </c>
      <c r="E6460" s="5" t="s">
        <v>3584</v>
      </c>
      <c r="F6460" s="5" t="s">
        <v>853</v>
      </c>
      <c r="G6460" s="5" t="s">
        <v>3588</v>
      </c>
      <c r="H6460" s="51">
        <v>0</v>
      </c>
      <c r="I6460" s="22">
        <v>0</v>
      </c>
      <c r="J6460" s="22">
        <v>103.3</v>
      </c>
      <c r="K6460" s="22">
        <v>105.78</v>
      </c>
      <c r="L6460" s="47">
        <v>1000</v>
      </c>
      <c r="M6460" s="22">
        <v>0</v>
      </c>
      <c r="N6460" s="22">
        <v>0</v>
      </c>
    </row>
    <row r="6461" spans="1:14" x14ac:dyDescent="0.25">
      <c r="A6461" s="5" t="s">
        <v>9168</v>
      </c>
      <c r="B6461" s="5" t="s">
        <v>3590</v>
      </c>
      <c r="C6461" s="5" t="s">
        <v>849</v>
      </c>
      <c r="D6461" s="5" t="s">
        <v>3583</v>
      </c>
      <c r="E6461" s="5" t="s">
        <v>3584</v>
      </c>
      <c r="F6461" s="5" t="s">
        <v>853</v>
      </c>
      <c r="G6461" s="5" t="s">
        <v>3603</v>
      </c>
      <c r="H6461" s="51">
        <v>0</v>
      </c>
      <c r="I6461" s="22">
        <v>0</v>
      </c>
      <c r="J6461" s="22">
        <v>0</v>
      </c>
      <c r="K6461" s="22">
        <v>668.05</v>
      </c>
      <c r="L6461" s="47">
        <v>1000</v>
      </c>
      <c r="M6461" s="22">
        <v>0</v>
      </c>
      <c r="N6461" s="22">
        <v>0</v>
      </c>
    </row>
    <row r="6462" spans="1:14" x14ac:dyDescent="0.25">
      <c r="A6462" s="5" t="s">
        <v>9169</v>
      </c>
      <c r="B6462" s="5" t="s">
        <v>3590</v>
      </c>
      <c r="C6462" s="5" t="s">
        <v>849</v>
      </c>
      <c r="D6462" s="5" t="s">
        <v>3583</v>
      </c>
      <c r="E6462" s="5" t="s">
        <v>3584</v>
      </c>
      <c r="F6462" s="5" t="s">
        <v>853</v>
      </c>
      <c r="G6462" s="5" t="s">
        <v>3603</v>
      </c>
      <c r="H6462" s="51">
        <v>0</v>
      </c>
      <c r="I6462" s="22">
        <v>0</v>
      </c>
      <c r="J6462" s="22">
        <v>0</v>
      </c>
      <c r="K6462" s="22">
        <v>2544.0100000000002</v>
      </c>
      <c r="L6462" s="47">
        <v>1000</v>
      </c>
      <c r="M6462" s="22">
        <v>0</v>
      </c>
      <c r="N6462" s="22">
        <v>0</v>
      </c>
    </row>
    <row r="6463" spans="1:14" hidden="1" x14ac:dyDescent="0.25">
      <c r="A6463" s="5" t="s">
        <v>9170</v>
      </c>
      <c r="B6463" s="5" t="s">
        <v>3586</v>
      </c>
      <c r="C6463" s="5" t="s">
        <v>849</v>
      </c>
      <c r="D6463" s="5" t="s">
        <v>3583</v>
      </c>
      <c r="E6463" s="5" t="s">
        <v>3584</v>
      </c>
      <c r="F6463" s="5" t="s">
        <v>853</v>
      </c>
      <c r="G6463" s="5" t="s">
        <v>3588</v>
      </c>
      <c r="H6463" s="51">
        <v>0</v>
      </c>
      <c r="I6463" s="22">
        <v>0</v>
      </c>
      <c r="J6463" s="22">
        <v>6.77</v>
      </c>
      <c r="K6463" s="22">
        <v>7.14</v>
      </c>
      <c r="L6463" s="47">
        <v>1000</v>
      </c>
      <c r="M6463" s="22">
        <v>0</v>
      </c>
      <c r="N6463" s="22">
        <v>0</v>
      </c>
    </row>
    <row r="6464" spans="1:14" x14ac:dyDescent="0.25">
      <c r="A6464" s="5" t="s">
        <v>9171</v>
      </c>
      <c r="B6464" s="5" t="s">
        <v>3590</v>
      </c>
      <c r="C6464" s="5" t="s">
        <v>849</v>
      </c>
      <c r="D6464" s="5" t="s">
        <v>3583</v>
      </c>
      <c r="E6464" s="5" t="s">
        <v>3584</v>
      </c>
      <c r="F6464" s="5" t="s">
        <v>853</v>
      </c>
      <c r="G6464" s="5" t="s">
        <v>3588</v>
      </c>
      <c r="H6464" s="51">
        <v>0</v>
      </c>
      <c r="I6464" s="22">
        <v>0</v>
      </c>
      <c r="J6464" s="22">
        <v>250.25</v>
      </c>
      <c r="K6464" s="22">
        <v>264.20999999999998</v>
      </c>
      <c r="L6464" s="47">
        <v>1000</v>
      </c>
      <c r="M6464" s="22">
        <v>0</v>
      </c>
      <c r="N6464" s="22">
        <v>0</v>
      </c>
    </row>
    <row r="6465" spans="1:14" x14ac:dyDescent="0.25">
      <c r="A6465" s="5" t="s">
        <v>9172</v>
      </c>
      <c r="B6465" s="5" t="s">
        <v>3590</v>
      </c>
      <c r="C6465" s="5" t="s">
        <v>849</v>
      </c>
      <c r="D6465" s="5" t="s">
        <v>3583</v>
      </c>
      <c r="E6465" s="5" t="s">
        <v>3584</v>
      </c>
      <c r="F6465" s="5" t="s">
        <v>853</v>
      </c>
      <c r="G6465" s="5" t="s">
        <v>3588</v>
      </c>
      <c r="H6465" s="51">
        <v>0</v>
      </c>
      <c r="I6465" s="22">
        <v>0</v>
      </c>
      <c r="J6465" s="22">
        <v>251.24</v>
      </c>
      <c r="K6465" s="22">
        <v>264.99</v>
      </c>
      <c r="L6465" s="47">
        <v>1000</v>
      </c>
      <c r="M6465" s="22">
        <v>0</v>
      </c>
      <c r="N6465" s="22">
        <v>0</v>
      </c>
    </row>
    <row r="6466" spans="1:14" hidden="1" x14ac:dyDescent="0.25">
      <c r="A6466" s="5" t="s">
        <v>9173</v>
      </c>
      <c r="B6466" s="5" t="s">
        <v>3596</v>
      </c>
      <c r="C6466" s="5" t="s">
        <v>849</v>
      </c>
      <c r="D6466" s="5" t="s">
        <v>3583</v>
      </c>
      <c r="E6466" s="5" t="s">
        <v>3584</v>
      </c>
      <c r="F6466" s="5" t="s">
        <v>851</v>
      </c>
      <c r="G6466" s="5" t="s">
        <v>3588</v>
      </c>
      <c r="H6466" s="51">
        <v>84111</v>
      </c>
      <c r="I6466" s="22">
        <v>34280.03</v>
      </c>
      <c r="J6466" s="22">
        <v>407.56</v>
      </c>
      <c r="K6466" s="22">
        <v>415.57</v>
      </c>
      <c r="L6466" s="47">
        <v>1000</v>
      </c>
      <c r="M6466" s="22">
        <v>34280.03</v>
      </c>
      <c r="N6466" s="22">
        <v>0</v>
      </c>
    </row>
    <row r="6467" spans="1:14" hidden="1" x14ac:dyDescent="0.25">
      <c r="A6467" s="5" t="s">
        <v>9174</v>
      </c>
      <c r="B6467" s="5" t="s">
        <v>3596</v>
      </c>
      <c r="C6467" s="5" t="s">
        <v>849</v>
      </c>
      <c r="D6467" s="5" t="s">
        <v>3583</v>
      </c>
      <c r="E6467" s="5" t="s">
        <v>3584</v>
      </c>
      <c r="F6467" s="5" t="s">
        <v>853</v>
      </c>
      <c r="G6467" s="5" t="s">
        <v>3603</v>
      </c>
      <c r="H6467" s="51">
        <v>0</v>
      </c>
      <c r="I6467" s="22">
        <v>0</v>
      </c>
      <c r="J6467" s="22">
        <v>0</v>
      </c>
      <c r="K6467" s="22">
        <v>5311.1</v>
      </c>
      <c r="L6467" s="47">
        <v>1000</v>
      </c>
      <c r="M6467" s="22">
        <v>0</v>
      </c>
      <c r="N6467" s="22">
        <v>0</v>
      </c>
    </row>
    <row r="6468" spans="1:14" hidden="1" x14ac:dyDescent="0.25">
      <c r="A6468" s="5" t="s">
        <v>9175</v>
      </c>
      <c r="B6468" s="5" t="s">
        <v>3586</v>
      </c>
      <c r="C6468" s="5" t="s">
        <v>849</v>
      </c>
      <c r="D6468" s="5" t="s">
        <v>3583</v>
      </c>
      <c r="E6468" s="5" t="s">
        <v>3584</v>
      </c>
      <c r="F6468" s="5" t="s">
        <v>853</v>
      </c>
      <c r="G6468" s="5" t="s">
        <v>3603</v>
      </c>
      <c r="H6468" s="51">
        <v>0</v>
      </c>
      <c r="I6468" s="22">
        <v>0</v>
      </c>
      <c r="J6468" s="22">
        <v>0</v>
      </c>
      <c r="K6468" s="22">
        <v>780.18</v>
      </c>
      <c r="L6468" s="47">
        <v>1000</v>
      </c>
      <c r="M6468" s="22">
        <v>0</v>
      </c>
      <c r="N6468" s="22">
        <v>0</v>
      </c>
    </row>
    <row r="6469" spans="1:14" hidden="1" x14ac:dyDescent="0.25">
      <c r="A6469" s="5" t="s">
        <v>9176</v>
      </c>
      <c r="B6469" s="5" t="s">
        <v>3586</v>
      </c>
      <c r="C6469" s="5" t="s">
        <v>849</v>
      </c>
      <c r="D6469" s="5" t="s">
        <v>3583</v>
      </c>
      <c r="E6469" s="5" t="s">
        <v>3584</v>
      </c>
      <c r="F6469" s="5" t="s">
        <v>853</v>
      </c>
      <c r="G6469" s="5" t="s">
        <v>3603</v>
      </c>
      <c r="H6469" s="51">
        <v>0</v>
      </c>
      <c r="I6469" s="22">
        <v>0</v>
      </c>
      <c r="J6469" s="22">
        <v>0</v>
      </c>
      <c r="K6469" s="22">
        <v>642.38</v>
      </c>
      <c r="L6469" s="47">
        <v>1000</v>
      </c>
      <c r="M6469" s="22">
        <v>0</v>
      </c>
      <c r="N6469" s="22">
        <v>0</v>
      </c>
    </row>
    <row r="6470" spans="1:14" hidden="1" x14ac:dyDescent="0.25">
      <c r="A6470" s="5" t="s">
        <v>9177</v>
      </c>
      <c r="B6470" s="5" t="s">
        <v>3586</v>
      </c>
      <c r="C6470" s="5" t="s">
        <v>849</v>
      </c>
      <c r="D6470" s="5" t="s">
        <v>3583</v>
      </c>
      <c r="E6470" s="5" t="s">
        <v>3584</v>
      </c>
      <c r="F6470" s="5" t="s">
        <v>853</v>
      </c>
      <c r="G6470" s="5" t="s">
        <v>3603</v>
      </c>
      <c r="H6470" s="51">
        <v>0</v>
      </c>
      <c r="I6470" s="22">
        <v>0</v>
      </c>
      <c r="J6470" s="22">
        <v>0</v>
      </c>
      <c r="K6470" s="22">
        <v>572.86</v>
      </c>
      <c r="L6470" s="47">
        <v>1000</v>
      </c>
      <c r="M6470" s="22">
        <v>0</v>
      </c>
      <c r="N6470" s="22">
        <v>0</v>
      </c>
    </row>
    <row r="6471" spans="1:14" hidden="1" x14ac:dyDescent="0.25">
      <c r="A6471" s="5" t="s">
        <v>9178</v>
      </c>
      <c r="B6471" s="5" t="s">
        <v>3586</v>
      </c>
      <c r="C6471" s="5" t="s">
        <v>849</v>
      </c>
      <c r="D6471" s="5" t="s">
        <v>3583</v>
      </c>
      <c r="E6471" s="5" t="s">
        <v>3584</v>
      </c>
      <c r="F6471" s="5" t="s">
        <v>853</v>
      </c>
      <c r="G6471" s="5" t="s">
        <v>3603</v>
      </c>
      <c r="H6471" s="51">
        <v>0</v>
      </c>
      <c r="I6471" s="22">
        <v>0</v>
      </c>
      <c r="J6471" s="22">
        <v>0</v>
      </c>
      <c r="K6471" s="22">
        <v>419.56</v>
      </c>
      <c r="L6471" s="47">
        <v>1000</v>
      </c>
      <c r="M6471" s="22">
        <v>0</v>
      </c>
      <c r="N6471" s="22">
        <v>0</v>
      </c>
    </row>
    <row r="6472" spans="1:14" x14ac:dyDescent="0.25">
      <c r="A6472" s="5" t="s">
        <v>9179</v>
      </c>
      <c r="B6472" s="5" t="s">
        <v>3590</v>
      </c>
      <c r="C6472" s="5" t="s">
        <v>849</v>
      </c>
      <c r="D6472" s="5" t="s">
        <v>3583</v>
      </c>
      <c r="E6472" s="5" t="s">
        <v>3584</v>
      </c>
      <c r="F6472" s="5" t="s">
        <v>853</v>
      </c>
      <c r="G6472" s="5" t="s">
        <v>3603</v>
      </c>
      <c r="H6472" s="51">
        <v>0</v>
      </c>
      <c r="I6472" s="22">
        <v>0</v>
      </c>
      <c r="J6472" s="22">
        <v>0</v>
      </c>
      <c r="K6472" s="22">
        <v>1602.56</v>
      </c>
      <c r="L6472" s="47">
        <v>1000</v>
      </c>
      <c r="M6472" s="22">
        <v>0</v>
      </c>
      <c r="N6472" s="22">
        <v>0</v>
      </c>
    </row>
    <row r="6473" spans="1:14" x14ac:dyDescent="0.25">
      <c r="A6473" s="5" t="s">
        <v>9180</v>
      </c>
      <c r="B6473" s="5" t="s">
        <v>3590</v>
      </c>
      <c r="C6473" s="5" t="s">
        <v>849</v>
      </c>
      <c r="D6473" s="5" t="s">
        <v>3583</v>
      </c>
      <c r="E6473" s="5" t="s">
        <v>3584</v>
      </c>
      <c r="F6473" s="5" t="s">
        <v>853</v>
      </c>
      <c r="G6473" s="5" t="s">
        <v>3603</v>
      </c>
      <c r="H6473" s="51">
        <v>0</v>
      </c>
      <c r="I6473" s="22">
        <v>0</v>
      </c>
      <c r="J6473" s="22">
        <v>0</v>
      </c>
      <c r="K6473" s="22">
        <v>1763.52</v>
      </c>
      <c r="L6473" s="47">
        <v>1000</v>
      </c>
      <c r="M6473" s="22">
        <v>0</v>
      </c>
      <c r="N6473" s="22">
        <v>0</v>
      </c>
    </row>
    <row r="6474" spans="1:14" x14ac:dyDescent="0.25">
      <c r="A6474" s="5" t="s">
        <v>9181</v>
      </c>
      <c r="B6474" s="5" t="s">
        <v>3590</v>
      </c>
      <c r="C6474" s="5" t="s">
        <v>849</v>
      </c>
      <c r="D6474" s="5" t="s">
        <v>3583</v>
      </c>
      <c r="E6474" s="5" t="s">
        <v>3584</v>
      </c>
      <c r="F6474" s="5" t="s">
        <v>853</v>
      </c>
      <c r="G6474" s="5" t="s">
        <v>3603</v>
      </c>
      <c r="H6474" s="51">
        <v>0</v>
      </c>
      <c r="I6474" s="22">
        <v>0</v>
      </c>
      <c r="J6474" s="22">
        <v>0</v>
      </c>
      <c r="K6474" s="22">
        <v>1798.9</v>
      </c>
      <c r="L6474" s="47">
        <v>1000</v>
      </c>
      <c r="M6474" s="22">
        <v>0</v>
      </c>
      <c r="N6474" s="22">
        <v>0</v>
      </c>
    </row>
    <row r="6475" spans="1:14" x14ac:dyDescent="0.25">
      <c r="A6475" s="5" t="s">
        <v>9182</v>
      </c>
      <c r="B6475" s="5" t="s">
        <v>3590</v>
      </c>
      <c r="C6475" s="5" t="s">
        <v>849</v>
      </c>
      <c r="D6475" s="5" t="s">
        <v>3583</v>
      </c>
      <c r="E6475" s="5" t="s">
        <v>3584</v>
      </c>
      <c r="F6475" s="5" t="s">
        <v>853</v>
      </c>
      <c r="G6475" s="5" t="s">
        <v>3603</v>
      </c>
      <c r="H6475" s="51">
        <v>0</v>
      </c>
      <c r="I6475" s="22">
        <v>0</v>
      </c>
      <c r="J6475" s="22">
        <v>0</v>
      </c>
      <c r="K6475" s="22">
        <v>1921.83</v>
      </c>
      <c r="L6475" s="47">
        <v>1000</v>
      </c>
      <c r="M6475" s="22">
        <v>0</v>
      </c>
      <c r="N6475" s="22">
        <v>0</v>
      </c>
    </row>
    <row r="6476" spans="1:14" x14ac:dyDescent="0.25">
      <c r="A6476" s="5" t="s">
        <v>9183</v>
      </c>
      <c r="B6476" s="5" t="s">
        <v>3590</v>
      </c>
      <c r="C6476" s="5" t="s">
        <v>849</v>
      </c>
      <c r="D6476" s="5" t="s">
        <v>3583</v>
      </c>
      <c r="E6476" s="5" t="s">
        <v>3584</v>
      </c>
      <c r="F6476" s="5" t="s">
        <v>853</v>
      </c>
      <c r="G6476" s="5" t="s">
        <v>3603</v>
      </c>
      <c r="H6476" s="51">
        <v>0</v>
      </c>
      <c r="I6476" s="22">
        <v>0</v>
      </c>
      <c r="J6476" s="22">
        <v>0</v>
      </c>
      <c r="K6476" s="22">
        <v>1321.1</v>
      </c>
      <c r="L6476" s="47">
        <v>1000</v>
      </c>
      <c r="M6476" s="22">
        <v>0</v>
      </c>
      <c r="N6476" s="22">
        <v>0</v>
      </c>
    </row>
    <row r="6477" spans="1:14" x14ac:dyDescent="0.25">
      <c r="A6477" s="5" t="s">
        <v>9184</v>
      </c>
      <c r="B6477" s="5" t="s">
        <v>3590</v>
      </c>
      <c r="C6477" s="5" t="s">
        <v>849</v>
      </c>
      <c r="D6477" s="5" t="s">
        <v>3583</v>
      </c>
      <c r="E6477" s="5" t="s">
        <v>3584</v>
      </c>
      <c r="F6477" s="5" t="s">
        <v>853</v>
      </c>
      <c r="G6477" s="5" t="s">
        <v>3603</v>
      </c>
      <c r="H6477" s="51">
        <v>0</v>
      </c>
      <c r="I6477" s="22">
        <v>0</v>
      </c>
      <c r="J6477" s="22">
        <v>0</v>
      </c>
      <c r="K6477" s="22">
        <v>1360.7</v>
      </c>
      <c r="L6477" s="47">
        <v>1000</v>
      </c>
      <c r="M6477" s="22">
        <v>0</v>
      </c>
      <c r="N6477" s="22">
        <v>0</v>
      </c>
    </row>
    <row r="6478" spans="1:14" x14ac:dyDescent="0.25">
      <c r="A6478" s="5" t="s">
        <v>9185</v>
      </c>
      <c r="B6478" s="5" t="s">
        <v>3590</v>
      </c>
      <c r="C6478" s="5" t="s">
        <v>849</v>
      </c>
      <c r="D6478" s="5" t="s">
        <v>3583</v>
      </c>
      <c r="E6478" s="5" t="s">
        <v>3584</v>
      </c>
      <c r="F6478" s="5" t="s">
        <v>853</v>
      </c>
      <c r="G6478" s="5" t="s">
        <v>3603</v>
      </c>
      <c r="H6478" s="51">
        <v>0</v>
      </c>
      <c r="I6478" s="22">
        <v>0</v>
      </c>
      <c r="J6478" s="22">
        <v>0</v>
      </c>
      <c r="K6478" s="22">
        <v>968.31</v>
      </c>
      <c r="L6478" s="47">
        <v>1000</v>
      </c>
      <c r="M6478" s="22">
        <v>0</v>
      </c>
      <c r="N6478" s="22">
        <v>0</v>
      </c>
    </row>
    <row r="6479" spans="1:14" x14ac:dyDescent="0.25">
      <c r="A6479" s="5" t="s">
        <v>9186</v>
      </c>
      <c r="B6479" s="5" t="s">
        <v>3590</v>
      </c>
      <c r="C6479" s="5" t="s">
        <v>849</v>
      </c>
      <c r="D6479" s="5" t="s">
        <v>3583</v>
      </c>
      <c r="E6479" s="5" t="s">
        <v>3584</v>
      </c>
      <c r="F6479" s="5" t="s">
        <v>853</v>
      </c>
      <c r="G6479" s="5" t="s">
        <v>3588</v>
      </c>
      <c r="H6479" s="51">
        <v>0</v>
      </c>
      <c r="I6479" s="22">
        <v>0</v>
      </c>
      <c r="J6479" s="22">
        <v>0</v>
      </c>
      <c r="K6479" s="22">
        <v>91.71</v>
      </c>
      <c r="L6479" s="47">
        <v>1000</v>
      </c>
      <c r="M6479" s="22">
        <v>0</v>
      </c>
      <c r="N6479" s="22">
        <v>0</v>
      </c>
    </row>
    <row r="6480" spans="1:14" x14ac:dyDescent="0.25">
      <c r="A6480" s="5" t="s">
        <v>9187</v>
      </c>
      <c r="B6480" s="5" t="s">
        <v>3590</v>
      </c>
      <c r="C6480" s="5" t="s">
        <v>849</v>
      </c>
      <c r="D6480" s="5" t="s">
        <v>3583</v>
      </c>
      <c r="E6480" s="5" t="s">
        <v>3584</v>
      </c>
      <c r="F6480" s="5" t="s">
        <v>853</v>
      </c>
      <c r="G6480" s="5" t="s">
        <v>3588</v>
      </c>
      <c r="H6480" s="51">
        <v>0</v>
      </c>
      <c r="I6480" s="22">
        <v>0</v>
      </c>
      <c r="J6480" s="22">
        <v>0</v>
      </c>
      <c r="K6480" s="22">
        <v>103.82</v>
      </c>
      <c r="L6480" s="47">
        <v>1000</v>
      </c>
      <c r="M6480" s="22">
        <v>0</v>
      </c>
      <c r="N6480" s="22">
        <v>0</v>
      </c>
    </row>
    <row r="6481" spans="1:14" x14ac:dyDescent="0.25">
      <c r="A6481" s="5" t="s">
        <v>9188</v>
      </c>
      <c r="B6481" s="5" t="s">
        <v>3590</v>
      </c>
      <c r="C6481" s="5" t="s">
        <v>849</v>
      </c>
      <c r="D6481" s="5" t="s">
        <v>3583</v>
      </c>
      <c r="E6481" s="5" t="s">
        <v>3584</v>
      </c>
      <c r="F6481" s="5" t="s">
        <v>853</v>
      </c>
      <c r="G6481" s="5" t="s">
        <v>3588</v>
      </c>
      <c r="H6481" s="51">
        <v>0</v>
      </c>
      <c r="I6481" s="22">
        <v>0</v>
      </c>
      <c r="J6481" s="22">
        <v>0</v>
      </c>
      <c r="K6481" s="22">
        <v>91.71</v>
      </c>
      <c r="L6481" s="47">
        <v>1000</v>
      </c>
      <c r="M6481" s="22">
        <v>0</v>
      </c>
      <c r="N6481" s="22">
        <v>0</v>
      </c>
    </row>
    <row r="6482" spans="1:14" x14ac:dyDescent="0.25">
      <c r="A6482" s="5" t="s">
        <v>9189</v>
      </c>
      <c r="B6482" s="5" t="s">
        <v>3590</v>
      </c>
      <c r="C6482" s="5" t="s">
        <v>849</v>
      </c>
      <c r="D6482" s="5" t="s">
        <v>3583</v>
      </c>
      <c r="E6482" s="5" t="s">
        <v>3584</v>
      </c>
      <c r="F6482" s="5" t="s">
        <v>853</v>
      </c>
      <c r="G6482" s="5" t="s">
        <v>3588</v>
      </c>
      <c r="H6482" s="51">
        <v>0</v>
      </c>
      <c r="I6482" s="22">
        <v>0</v>
      </c>
      <c r="J6482" s="22">
        <v>0</v>
      </c>
      <c r="K6482" s="22">
        <v>103.82</v>
      </c>
      <c r="L6482" s="47">
        <v>1000</v>
      </c>
      <c r="M6482" s="22">
        <v>0</v>
      </c>
      <c r="N6482" s="22">
        <v>0</v>
      </c>
    </row>
    <row r="6483" spans="1:14" x14ac:dyDescent="0.25">
      <c r="A6483" s="5" t="s">
        <v>9190</v>
      </c>
      <c r="B6483" s="5" t="s">
        <v>3590</v>
      </c>
      <c r="C6483" s="5" t="s">
        <v>849</v>
      </c>
      <c r="D6483" s="5" t="s">
        <v>3583</v>
      </c>
      <c r="E6483" s="5" t="s">
        <v>3584</v>
      </c>
      <c r="F6483" s="5" t="s">
        <v>853</v>
      </c>
      <c r="G6483" s="5" t="s">
        <v>3588</v>
      </c>
      <c r="H6483" s="51">
        <v>0</v>
      </c>
      <c r="I6483" s="22">
        <v>0</v>
      </c>
      <c r="J6483" s="22">
        <v>0</v>
      </c>
      <c r="K6483" s="22">
        <v>98.57</v>
      </c>
      <c r="L6483" s="47">
        <v>1000</v>
      </c>
      <c r="M6483" s="22">
        <v>0</v>
      </c>
      <c r="N6483" s="22">
        <v>0</v>
      </c>
    </row>
    <row r="6484" spans="1:14" x14ac:dyDescent="0.25">
      <c r="A6484" s="5" t="s">
        <v>9191</v>
      </c>
      <c r="B6484" s="5" t="s">
        <v>3590</v>
      </c>
      <c r="C6484" s="5" t="s">
        <v>849</v>
      </c>
      <c r="D6484" s="5" t="s">
        <v>3583</v>
      </c>
      <c r="E6484" s="5" t="s">
        <v>3584</v>
      </c>
      <c r="F6484" s="5" t="s">
        <v>853</v>
      </c>
      <c r="G6484" s="5" t="s">
        <v>3588</v>
      </c>
      <c r="H6484" s="51">
        <v>0</v>
      </c>
      <c r="I6484" s="22">
        <v>0</v>
      </c>
      <c r="J6484" s="22">
        <v>0</v>
      </c>
      <c r="K6484" s="22">
        <v>103.82</v>
      </c>
      <c r="L6484" s="47">
        <v>1000</v>
      </c>
      <c r="M6484" s="22">
        <v>0</v>
      </c>
      <c r="N6484" s="22">
        <v>0</v>
      </c>
    </row>
    <row r="6485" spans="1:14" x14ac:dyDescent="0.25">
      <c r="A6485" s="5" t="s">
        <v>9192</v>
      </c>
      <c r="B6485" s="5" t="s">
        <v>3590</v>
      </c>
      <c r="C6485" s="5" t="s">
        <v>849</v>
      </c>
      <c r="D6485" s="5" t="s">
        <v>3583</v>
      </c>
      <c r="E6485" s="5" t="s">
        <v>3584</v>
      </c>
      <c r="F6485" s="5" t="s">
        <v>853</v>
      </c>
      <c r="G6485" s="5" t="s">
        <v>3588</v>
      </c>
      <c r="H6485" s="51">
        <v>0</v>
      </c>
      <c r="I6485" s="22">
        <v>0</v>
      </c>
      <c r="J6485" s="22">
        <v>0</v>
      </c>
      <c r="K6485" s="22">
        <v>103.82</v>
      </c>
      <c r="L6485" s="47">
        <v>1000</v>
      </c>
      <c r="M6485" s="22">
        <v>0</v>
      </c>
      <c r="N6485" s="22">
        <v>0</v>
      </c>
    </row>
    <row r="6486" spans="1:14" x14ac:dyDescent="0.25">
      <c r="A6486" s="5" t="s">
        <v>9193</v>
      </c>
      <c r="B6486" s="5" t="s">
        <v>3590</v>
      </c>
      <c r="C6486" s="5" t="s">
        <v>849</v>
      </c>
      <c r="D6486" s="5" t="s">
        <v>3583</v>
      </c>
      <c r="E6486" s="5" t="s">
        <v>3584</v>
      </c>
      <c r="F6486" s="5" t="s">
        <v>853</v>
      </c>
      <c r="G6486" s="5" t="s">
        <v>3588</v>
      </c>
      <c r="H6486" s="51">
        <v>0</v>
      </c>
      <c r="I6486" s="22">
        <v>0</v>
      </c>
      <c r="J6486" s="22">
        <v>0</v>
      </c>
      <c r="K6486" s="22">
        <v>103.82</v>
      </c>
      <c r="L6486" s="47">
        <v>1000</v>
      </c>
      <c r="M6486" s="22">
        <v>0</v>
      </c>
      <c r="N6486" s="22">
        <v>0</v>
      </c>
    </row>
    <row r="6487" spans="1:14" x14ac:dyDescent="0.25">
      <c r="A6487" s="5" t="s">
        <v>9194</v>
      </c>
      <c r="B6487" s="5" t="s">
        <v>3590</v>
      </c>
      <c r="C6487" s="5" t="s">
        <v>849</v>
      </c>
      <c r="D6487" s="5" t="s">
        <v>3583</v>
      </c>
      <c r="E6487" s="5" t="s">
        <v>3584</v>
      </c>
      <c r="F6487" s="5" t="s">
        <v>853</v>
      </c>
      <c r="G6487" s="5" t="s">
        <v>3588</v>
      </c>
      <c r="H6487" s="51">
        <v>0</v>
      </c>
      <c r="I6487" s="22">
        <v>0</v>
      </c>
      <c r="J6487" s="22">
        <v>0</v>
      </c>
      <c r="K6487" s="22">
        <v>91.71</v>
      </c>
      <c r="L6487" s="47">
        <v>1000</v>
      </c>
      <c r="M6487" s="22">
        <v>0</v>
      </c>
      <c r="N6487" s="22">
        <v>0</v>
      </c>
    </row>
    <row r="6488" spans="1:14" x14ac:dyDescent="0.25">
      <c r="A6488" s="5" t="s">
        <v>9195</v>
      </c>
      <c r="B6488" s="5" t="s">
        <v>3590</v>
      </c>
      <c r="C6488" s="5" t="s">
        <v>849</v>
      </c>
      <c r="D6488" s="5" t="s">
        <v>3583</v>
      </c>
      <c r="E6488" s="5" t="s">
        <v>3584</v>
      </c>
      <c r="F6488" s="5" t="s">
        <v>853</v>
      </c>
      <c r="G6488" s="5" t="s">
        <v>3588</v>
      </c>
      <c r="H6488" s="51">
        <v>0</v>
      </c>
      <c r="I6488" s="22">
        <v>0</v>
      </c>
      <c r="J6488" s="22">
        <v>0</v>
      </c>
      <c r="K6488" s="22">
        <v>91.71</v>
      </c>
      <c r="L6488" s="47">
        <v>1000</v>
      </c>
      <c r="M6488" s="22">
        <v>0</v>
      </c>
      <c r="N6488" s="22">
        <v>0</v>
      </c>
    </row>
    <row r="6489" spans="1:14" x14ac:dyDescent="0.25">
      <c r="A6489" s="5" t="s">
        <v>9196</v>
      </c>
      <c r="B6489" s="5" t="s">
        <v>3590</v>
      </c>
      <c r="C6489" s="5" t="s">
        <v>849</v>
      </c>
      <c r="D6489" s="5" t="s">
        <v>3583</v>
      </c>
      <c r="E6489" s="5" t="s">
        <v>3584</v>
      </c>
      <c r="F6489" s="5" t="s">
        <v>853</v>
      </c>
      <c r="G6489" s="5" t="s">
        <v>3588</v>
      </c>
      <c r="H6489" s="51">
        <v>0</v>
      </c>
      <c r="I6489" s="22">
        <v>0</v>
      </c>
      <c r="J6489" s="22">
        <v>0</v>
      </c>
      <c r="K6489" s="22">
        <v>91.71</v>
      </c>
      <c r="L6489" s="47">
        <v>1000</v>
      </c>
      <c r="M6489" s="22">
        <v>0</v>
      </c>
      <c r="N6489" s="22">
        <v>0</v>
      </c>
    </row>
    <row r="6490" spans="1:14" x14ac:dyDescent="0.25">
      <c r="A6490" s="5" t="s">
        <v>9197</v>
      </c>
      <c r="B6490" s="5" t="s">
        <v>3590</v>
      </c>
      <c r="C6490" s="5" t="s">
        <v>849</v>
      </c>
      <c r="D6490" s="5" t="s">
        <v>3583</v>
      </c>
      <c r="E6490" s="5" t="s">
        <v>3584</v>
      </c>
      <c r="F6490" s="5" t="s">
        <v>853</v>
      </c>
      <c r="G6490" s="5" t="s">
        <v>3588</v>
      </c>
      <c r="H6490" s="51">
        <v>0</v>
      </c>
      <c r="I6490" s="22">
        <v>0</v>
      </c>
      <c r="J6490" s="22">
        <v>0</v>
      </c>
      <c r="K6490" s="22">
        <v>103.82</v>
      </c>
      <c r="L6490" s="47">
        <v>1000</v>
      </c>
      <c r="M6490" s="22">
        <v>0</v>
      </c>
      <c r="N6490" s="22">
        <v>0</v>
      </c>
    </row>
    <row r="6491" spans="1:14" hidden="1" x14ac:dyDescent="0.25">
      <c r="A6491" s="5" t="s">
        <v>9198</v>
      </c>
      <c r="B6491" s="5" t="s">
        <v>3582</v>
      </c>
      <c r="C6491" s="5" t="s">
        <v>849</v>
      </c>
      <c r="D6491" s="5" t="s">
        <v>3583</v>
      </c>
      <c r="E6491" s="5" t="s">
        <v>3584</v>
      </c>
      <c r="F6491" s="5" t="s">
        <v>851</v>
      </c>
      <c r="G6491" s="5" t="s">
        <v>3588</v>
      </c>
      <c r="H6491" s="51">
        <v>12268</v>
      </c>
      <c r="I6491" s="22">
        <v>3464.56</v>
      </c>
      <c r="J6491" s="22">
        <v>282.41000000000003</v>
      </c>
      <c r="K6491" s="22">
        <v>275.36</v>
      </c>
      <c r="L6491" s="47">
        <v>1000</v>
      </c>
      <c r="M6491" s="22">
        <v>3464.56</v>
      </c>
      <c r="N6491" s="22">
        <v>0</v>
      </c>
    </row>
    <row r="6492" spans="1:14" hidden="1" x14ac:dyDescent="0.25">
      <c r="A6492" s="5" t="s">
        <v>9199</v>
      </c>
      <c r="B6492" s="5" t="s">
        <v>3582</v>
      </c>
      <c r="C6492" s="5" t="s">
        <v>849</v>
      </c>
      <c r="D6492" s="5" t="s">
        <v>3583</v>
      </c>
      <c r="E6492" s="5" t="s">
        <v>3584</v>
      </c>
      <c r="F6492" s="5" t="s">
        <v>851</v>
      </c>
      <c r="G6492" s="5" t="s">
        <v>3588</v>
      </c>
      <c r="H6492" s="51">
        <v>1823798</v>
      </c>
      <c r="I6492" s="22">
        <v>16306.27</v>
      </c>
      <c r="J6492" s="22">
        <v>8.94</v>
      </c>
      <c r="K6492" s="22">
        <v>9.0299999999999994</v>
      </c>
      <c r="L6492" s="47">
        <v>1000</v>
      </c>
      <c r="M6492" s="22">
        <v>16306.27</v>
      </c>
      <c r="N6492" s="22">
        <v>0</v>
      </c>
    </row>
    <row r="6493" spans="1:14" hidden="1" x14ac:dyDescent="0.25">
      <c r="A6493" s="5" t="s">
        <v>9200</v>
      </c>
      <c r="B6493" s="5" t="s">
        <v>3582</v>
      </c>
      <c r="C6493" s="5" t="s">
        <v>849</v>
      </c>
      <c r="D6493" s="5" t="s">
        <v>3583</v>
      </c>
      <c r="E6493" s="5" t="s">
        <v>3584</v>
      </c>
      <c r="F6493" s="5" t="s">
        <v>853</v>
      </c>
      <c r="G6493" s="5" t="s">
        <v>3603</v>
      </c>
      <c r="H6493" s="51">
        <v>0</v>
      </c>
      <c r="I6493" s="22">
        <v>0</v>
      </c>
      <c r="J6493" s="22">
        <v>0</v>
      </c>
      <c r="K6493" s="22">
        <v>165.69</v>
      </c>
      <c r="L6493" s="47">
        <v>1000</v>
      </c>
      <c r="M6493" s="22">
        <v>0</v>
      </c>
      <c r="N6493" s="22">
        <v>0</v>
      </c>
    </row>
    <row r="6494" spans="1:14" x14ac:dyDescent="0.25">
      <c r="A6494" s="5" t="s">
        <v>9201</v>
      </c>
      <c r="B6494" s="5" t="s">
        <v>3590</v>
      </c>
      <c r="C6494" s="5" t="s">
        <v>849</v>
      </c>
      <c r="D6494" s="5" t="s">
        <v>3583</v>
      </c>
      <c r="E6494" s="5" t="s">
        <v>3584</v>
      </c>
      <c r="F6494" s="5" t="s">
        <v>853</v>
      </c>
      <c r="G6494" s="5" t="s">
        <v>3603</v>
      </c>
      <c r="H6494" s="51">
        <v>0</v>
      </c>
      <c r="I6494" s="22">
        <v>0</v>
      </c>
      <c r="J6494" s="22">
        <v>0</v>
      </c>
      <c r="K6494" s="22">
        <v>418.6</v>
      </c>
      <c r="L6494" s="47">
        <v>1000</v>
      </c>
      <c r="M6494" s="22">
        <v>0</v>
      </c>
      <c r="N6494" s="22">
        <v>0</v>
      </c>
    </row>
    <row r="6495" spans="1:14" x14ac:dyDescent="0.25">
      <c r="A6495" s="5" t="s">
        <v>9202</v>
      </c>
      <c r="B6495" s="5" t="s">
        <v>3590</v>
      </c>
      <c r="C6495" s="5" t="s">
        <v>849</v>
      </c>
      <c r="D6495" s="5" t="s">
        <v>3583</v>
      </c>
      <c r="E6495" s="5" t="s">
        <v>3584</v>
      </c>
      <c r="F6495" s="5" t="s">
        <v>853</v>
      </c>
      <c r="G6495" s="5" t="s">
        <v>3588</v>
      </c>
      <c r="H6495" s="51">
        <v>0</v>
      </c>
      <c r="I6495" s="22">
        <v>0</v>
      </c>
      <c r="J6495" s="22">
        <v>362.72</v>
      </c>
      <c r="K6495" s="22">
        <v>371.43</v>
      </c>
      <c r="L6495" s="47">
        <v>1000</v>
      </c>
      <c r="M6495" s="22">
        <v>0</v>
      </c>
      <c r="N6495" s="22">
        <v>0</v>
      </c>
    </row>
    <row r="6496" spans="1:14" x14ac:dyDescent="0.25">
      <c r="A6496" s="5" t="s">
        <v>9203</v>
      </c>
      <c r="B6496" s="5" t="s">
        <v>3590</v>
      </c>
      <c r="C6496" s="5" t="s">
        <v>849</v>
      </c>
      <c r="D6496" s="5" t="s">
        <v>3583</v>
      </c>
      <c r="E6496" s="5" t="s">
        <v>3584</v>
      </c>
      <c r="F6496" s="5" t="s">
        <v>853</v>
      </c>
      <c r="G6496" s="5" t="s">
        <v>3588</v>
      </c>
      <c r="H6496" s="51">
        <v>0</v>
      </c>
      <c r="I6496" s="22">
        <v>0</v>
      </c>
      <c r="J6496" s="22">
        <v>417.09</v>
      </c>
      <c r="K6496" s="22">
        <v>427.1</v>
      </c>
      <c r="L6496" s="47">
        <v>1000</v>
      </c>
      <c r="M6496" s="22">
        <v>0</v>
      </c>
      <c r="N6496" s="22">
        <v>0</v>
      </c>
    </row>
    <row r="6497" spans="1:14" x14ac:dyDescent="0.25">
      <c r="A6497" s="5" t="s">
        <v>9204</v>
      </c>
      <c r="B6497" s="5" t="s">
        <v>3590</v>
      </c>
      <c r="C6497" s="5" t="s">
        <v>849</v>
      </c>
      <c r="D6497" s="5" t="s">
        <v>3583</v>
      </c>
      <c r="E6497" s="5" t="s">
        <v>3584</v>
      </c>
      <c r="F6497" s="5" t="s">
        <v>853</v>
      </c>
      <c r="G6497" s="5" t="s">
        <v>3588</v>
      </c>
      <c r="H6497" s="51">
        <v>0</v>
      </c>
      <c r="I6497" s="22">
        <v>0</v>
      </c>
      <c r="J6497" s="22">
        <v>347.44</v>
      </c>
      <c r="K6497" s="22">
        <v>355.78</v>
      </c>
      <c r="L6497" s="47">
        <v>1000</v>
      </c>
      <c r="M6497" s="22">
        <v>0</v>
      </c>
      <c r="N6497" s="22">
        <v>0</v>
      </c>
    </row>
    <row r="6498" spans="1:14" x14ac:dyDescent="0.25">
      <c r="A6498" s="5" t="s">
        <v>9205</v>
      </c>
      <c r="B6498" s="5" t="s">
        <v>3590</v>
      </c>
      <c r="C6498" s="5" t="s">
        <v>849</v>
      </c>
      <c r="D6498" s="5" t="s">
        <v>3583</v>
      </c>
      <c r="E6498" s="5" t="s">
        <v>3584</v>
      </c>
      <c r="F6498" s="5" t="s">
        <v>853</v>
      </c>
      <c r="G6498" s="5" t="s">
        <v>3603</v>
      </c>
      <c r="H6498" s="51">
        <v>0</v>
      </c>
      <c r="I6498" s="22">
        <v>0</v>
      </c>
      <c r="J6498" s="22">
        <v>0</v>
      </c>
      <c r="K6498" s="22">
        <v>344.98</v>
      </c>
      <c r="L6498" s="47">
        <v>1000</v>
      </c>
      <c r="M6498" s="22">
        <v>0</v>
      </c>
      <c r="N6498" s="22">
        <v>0</v>
      </c>
    </row>
    <row r="6499" spans="1:14" x14ac:dyDescent="0.25">
      <c r="A6499" s="5" t="s">
        <v>9206</v>
      </c>
      <c r="B6499" s="5" t="s">
        <v>3590</v>
      </c>
      <c r="C6499" s="5" t="s">
        <v>849</v>
      </c>
      <c r="D6499" s="5" t="s">
        <v>3583</v>
      </c>
      <c r="E6499" s="5" t="s">
        <v>3584</v>
      </c>
      <c r="F6499" s="5" t="s">
        <v>853</v>
      </c>
      <c r="G6499" s="5" t="s">
        <v>3603</v>
      </c>
      <c r="H6499" s="51">
        <v>0</v>
      </c>
      <c r="I6499" s="22">
        <v>0</v>
      </c>
      <c r="J6499" s="22">
        <v>0</v>
      </c>
      <c r="K6499" s="22">
        <v>1467.3</v>
      </c>
      <c r="L6499" s="47">
        <v>1000</v>
      </c>
      <c r="M6499" s="22">
        <v>0</v>
      </c>
      <c r="N6499" s="22">
        <v>0</v>
      </c>
    </row>
    <row r="6500" spans="1:14" x14ac:dyDescent="0.25">
      <c r="A6500" s="5" t="s">
        <v>9207</v>
      </c>
      <c r="B6500" s="5" t="s">
        <v>3590</v>
      </c>
      <c r="C6500" s="5" t="s">
        <v>849</v>
      </c>
      <c r="D6500" s="5" t="s">
        <v>3583</v>
      </c>
      <c r="E6500" s="5" t="s">
        <v>3584</v>
      </c>
      <c r="F6500" s="5" t="s">
        <v>853</v>
      </c>
      <c r="G6500" s="5" t="s">
        <v>3603</v>
      </c>
      <c r="H6500" s="51">
        <v>0</v>
      </c>
      <c r="I6500" s="22">
        <v>0</v>
      </c>
      <c r="J6500" s="22">
        <v>0</v>
      </c>
      <c r="K6500" s="22">
        <v>1385.49</v>
      </c>
      <c r="L6500" s="47">
        <v>1000</v>
      </c>
      <c r="M6500" s="22">
        <v>0</v>
      </c>
      <c r="N6500" s="22">
        <v>0</v>
      </c>
    </row>
    <row r="6501" spans="1:14" x14ac:dyDescent="0.25">
      <c r="A6501" s="5" t="s">
        <v>9208</v>
      </c>
      <c r="B6501" s="5" t="s">
        <v>3590</v>
      </c>
      <c r="C6501" s="5" t="s">
        <v>849</v>
      </c>
      <c r="D6501" s="5" t="s">
        <v>3583</v>
      </c>
      <c r="E6501" s="5" t="s">
        <v>3584</v>
      </c>
      <c r="F6501" s="5" t="s">
        <v>853</v>
      </c>
      <c r="G6501" s="5" t="s">
        <v>3603</v>
      </c>
      <c r="H6501" s="51">
        <v>0</v>
      </c>
      <c r="I6501" s="22">
        <v>0</v>
      </c>
      <c r="J6501" s="22">
        <v>0</v>
      </c>
      <c r="K6501" s="22">
        <v>1438.93</v>
      </c>
      <c r="L6501" s="47">
        <v>1000</v>
      </c>
      <c r="M6501" s="22">
        <v>0</v>
      </c>
      <c r="N6501" s="22">
        <v>0</v>
      </c>
    </row>
    <row r="6502" spans="1:14" x14ac:dyDescent="0.25">
      <c r="A6502" s="5" t="s">
        <v>9209</v>
      </c>
      <c r="B6502" s="5" t="s">
        <v>3590</v>
      </c>
      <c r="C6502" s="5" t="s">
        <v>849</v>
      </c>
      <c r="D6502" s="5" t="s">
        <v>3583</v>
      </c>
      <c r="E6502" s="5" t="s">
        <v>3584</v>
      </c>
      <c r="F6502" s="5" t="s">
        <v>853</v>
      </c>
      <c r="G6502" s="5" t="s">
        <v>3588</v>
      </c>
      <c r="H6502" s="51">
        <v>0</v>
      </c>
      <c r="I6502" s="22">
        <v>0</v>
      </c>
      <c r="J6502" s="22">
        <v>280.70999999999998</v>
      </c>
      <c r="K6502" s="22">
        <v>287.45</v>
      </c>
      <c r="L6502" s="47">
        <v>1000</v>
      </c>
      <c r="M6502" s="22">
        <v>0</v>
      </c>
      <c r="N6502" s="22">
        <v>0</v>
      </c>
    </row>
    <row r="6503" spans="1:14" x14ac:dyDescent="0.25">
      <c r="A6503" s="5" t="s">
        <v>9210</v>
      </c>
      <c r="B6503" s="5" t="s">
        <v>3590</v>
      </c>
      <c r="C6503" s="5" t="s">
        <v>849</v>
      </c>
      <c r="D6503" s="5" t="s">
        <v>3583</v>
      </c>
      <c r="E6503" s="5" t="s">
        <v>3584</v>
      </c>
      <c r="F6503" s="5" t="s">
        <v>853</v>
      </c>
      <c r="G6503" s="5" t="s">
        <v>3588</v>
      </c>
      <c r="H6503" s="51">
        <v>0</v>
      </c>
      <c r="I6503" s="22">
        <v>0</v>
      </c>
      <c r="J6503" s="22">
        <v>271.25</v>
      </c>
      <c r="K6503" s="22">
        <v>277.76</v>
      </c>
      <c r="L6503" s="47">
        <v>1000</v>
      </c>
      <c r="M6503" s="22">
        <v>0</v>
      </c>
      <c r="N6503" s="22">
        <v>0</v>
      </c>
    </row>
    <row r="6504" spans="1:14" x14ac:dyDescent="0.25">
      <c r="A6504" s="5" t="s">
        <v>9211</v>
      </c>
      <c r="B6504" s="5" t="s">
        <v>3590</v>
      </c>
      <c r="C6504" s="5" t="s">
        <v>849</v>
      </c>
      <c r="D6504" s="5" t="s">
        <v>3583</v>
      </c>
      <c r="E6504" s="5" t="s">
        <v>3584</v>
      </c>
      <c r="F6504" s="5" t="s">
        <v>853</v>
      </c>
      <c r="G6504" s="5" t="s">
        <v>3588</v>
      </c>
      <c r="H6504" s="51">
        <v>0</v>
      </c>
      <c r="I6504" s="22">
        <v>0</v>
      </c>
      <c r="J6504" s="22">
        <v>276.95</v>
      </c>
      <c r="K6504" s="22">
        <v>283.60000000000002</v>
      </c>
      <c r="L6504" s="47">
        <v>1000</v>
      </c>
      <c r="M6504" s="22">
        <v>0</v>
      </c>
      <c r="N6504" s="22">
        <v>0</v>
      </c>
    </row>
    <row r="6505" spans="1:14" x14ac:dyDescent="0.25">
      <c r="A6505" s="5" t="s">
        <v>9212</v>
      </c>
      <c r="B6505" s="5" t="s">
        <v>3590</v>
      </c>
      <c r="C6505" s="5" t="s">
        <v>849</v>
      </c>
      <c r="D6505" s="5" t="s">
        <v>3583</v>
      </c>
      <c r="E6505" s="5" t="s">
        <v>3584</v>
      </c>
      <c r="F6505" s="5" t="s">
        <v>851</v>
      </c>
      <c r="G6505" s="5" t="s">
        <v>3588</v>
      </c>
      <c r="H6505" s="51">
        <v>1100</v>
      </c>
      <c r="I6505" s="22">
        <v>234.36</v>
      </c>
      <c r="J6505" s="22">
        <v>213.05</v>
      </c>
      <c r="K6505" s="22">
        <v>214.48</v>
      </c>
      <c r="L6505" s="47">
        <v>1000</v>
      </c>
      <c r="M6505" s="22">
        <v>234.36</v>
      </c>
      <c r="N6505" s="22">
        <v>0</v>
      </c>
    </row>
    <row r="6506" spans="1:14" x14ac:dyDescent="0.25">
      <c r="A6506" s="5" t="s">
        <v>9213</v>
      </c>
      <c r="B6506" s="5" t="s">
        <v>3590</v>
      </c>
      <c r="C6506" s="5" t="s">
        <v>849</v>
      </c>
      <c r="D6506" s="5" t="s">
        <v>3583</v>
      </c>
      <c r="E6506" s="5" t="s">
        <v>3584</v>
      </c>
      <c r="F6506" s="5" t="s">
        <v>853</v>
      </c>
      <c r="G6506" s="5" t="s">
        <v>3588</v>
      </c>
      <c r="H6506" s="51">
        <v>0</v>
      </c>
      <c r="I6506" s="22">
        <v>0</v>
      </c>
      <c r="J6506" s="22">
        <v>223.27</v>
      </c>
      <c r="K6506" s="22">
        <v>216.03</v>
      </c>
      <c r="L6506" s="47">
        <v>1000</v>
      </c>
      <c r="M6506" s="22">
        <v>0</v>
      </c>
      <c r="N6506" s="22">
        <v>0</v>
      </c>
    </row>
    <row r="6507" spans="1:14" x14ac:dyDescent="0.25">
      <c r="A6507" s="5" t="s">
        <v>9214</v>
      </c>
      <c r="B6507" s="5" t="s">
        <v>3590</v>
      </c>
      <c r="C6507" s="5" t="s">
        <v>849</v>
      </c>
      <c r="D6507" s="5" t="s">
        <v>3583</v>
      </c>
      <c r="E6507" s="5" t="s">
        <v>3584</v>
      </c>
      <c r="F6507" s="5" t="s">
        <v>851</v>
      </c>
      <c r="G6507" s="5" t="s">
        <v>3588</v>
      </c>
      <c r="H6507" s="51">
        <v>0</v>
      </c>
      <c r="I6507" s="22">
        <v>0</v>
      </c>
      <c r="J6507" s="22">
        <v>61.4</v>
      </c>
      <c r="K6507" s="22">
        <v>62.13</v>
      </c>
      <c r="L6507" s="47">
        <v>1000</v>
      </c>
      <c r="M6507" s="22">
        <v>0</v>
      </c>
      <c r="N6507" s="22">
        <v>0</v>
      </c>
    </row>
    <row r="6508" spans="1:14" x14ac:dyDescent="0.25">
      <c r="A6508" s="5" t="s">
        <v>9215</v>
      </c>
      <c r="B6508" s="5" t="s">
        <v>3590</v>
      </c>
      <c r="C6508" s="5" t="s">
        <v>849</v>
      </c>
      <c r="D6508" s="5" t="s">
        <v>3583</v>
      </c>
      <c r="E6508" s="5" t="s">
        <v>3584</v>
      </c>
      <c r="F6508" s="5" t="s">
        <v>853</v>
      </c>
      <c r="G6508" s="5" t="s">
        <v>3588</v>
      </c>
      <c r="H6508" s="51">
        <v>0</v>
      </c>
      <c r="I6508" s="22">
        <v>0</v>
      </c>
      <c r="J6508" s="22">
        <v>60.06</v>
      </c>
      <c r="K6508" s="22">
        <v>60.77</v>
      </c>
      <c r="L6508" s="47">
        <v>1000</v>
      </c>
      <c r="M6508" s="22">
        <v>0</v>
      </c>
      <c r="N6508" s="22">
        <v>0</v>
      </c>
    </row>
    <row r="6509" spans="1:14" x14ac:dyDescent="0.25">
      <c r="A6509" s="5" t="s">
        <v>9216</v>
      </c>
      <c r="B6509" s="5" t="s">
        <v>3590</v>
      </c>
      <c r="C6509" s="5" t="s">
        <v>849</v>
      </c>
      <c r="D6509" s="5" t="s">
        <v>3583</v>
      </c>
      <c r="E6509" s="5" t="s">
        <v>3584</v>
      </c>
      <c r="F6509" s="5" t="s">
        <v>853</v>
      </c>
      <c r="G6509" s="5" t="s">
        <v>3588</v>
      </c>
      <c r="H6509" s="51">
        <v>0</v>
      </c>
      <c r="I6509" s="22">
        <v>0</v>
      </c>
      <c r="J6509" s="22">
        <v>0</v>
      </c>
      <c r="K6509" s="22">
        <v>66.63</v>
      </c>
      <c r="L6509" s="47">
        <v>1000</v>
      </c>
      <c r="M6509" s="22">
        <v>0</v>
      </c>
      <c r="N6509" s="22">
        <v>0</v>
      </c>
    </row>
    <row r="6510" spans="1:14" x14ac:dyDescent="0.25">
      <c r="A6510" s="5" t="s">
        <v>9217</v>
      </c>
      <c r="B6510" s="5" t="s">
        <v>3590</v>
      </c>
      <c r="C6510" s="5" t="s">
        <v>849</v>
      </c>
      <c r="D6510" s="5" t="s">
        <v>3583</v>
      </c>
      <c r="E6510" s="5" t="s">
        <v>3584</v>
      </c>
      <c r="F6510" s="5" t="s">
        <v>853</v>
      </c>
      <c r="G6510" s="5" t="s">
        <v>3588</v>
      </c>
      <c r="H6510" s="51">
        <v>0</v>
      </c>
      <c r="I6510" s="22">
        <v>0</v>
      </c>
      <c r="J6510" s="22">
        <v>0</v>
      </c>
      <c r="K6510" s="22">
        <v>66.59</v>
      </c>
      <c r="L6510" s="47">
        <v>1000</v>
      </c>
      <c r="M6510" s="22">
        <v>0</v>
      </c>
      <c r="N6510" s="22">
        <v>0</v>
      </c>
    </row>
    <row r="6511" spans="1:14" hidden="1" x14ac:dyDescent="0.25">
      <c r="A6511" s="5" t="s">
        <v>9218</v>
      </c>
      <c r="B6511" s="5" t="s">
        <v>3586</v>
      </c>
      <c r="C6511" s="5" t="s">
        <v>849</v>
      </c>
      <c r="D6511" s="5" t="s">
        <v>3583</v>
      </c>
      <c r="E6511" s="5" t="s">
        <v>3584</v>
      </c>
      <c r="F6511" s="5" t="s">
        <v>853</v>
      </c>
      <c r="G6511" s="5" t="s">
        <v>3588</v>
      </c>
      <c r="H6511" s="51">
        <v>0</v>
      </c>
      <c r="I6511" s="22">
        <v>0</v>
      </c>
      <c r="J6511" s="22">
        <v>263.45</v>
      </c>
      <c r="K6511" s="22">
        <v>269.77</v>
      </c>
      <c r="L6511" s="47">
        <v>1000</v>
      </c>
      <c r="M6511" s="22">
        <v>0</v>
      </c>
      <c r="N6511" s="22">
        <v>0</v>
      </c>
    </row>
    <row r="6512" spans="1:14" hidden="1" x14ac:dyDescent="0.25">
      <c r="A6512" s="5" t="s">
        <v>9219</v>
      </c>
      <c r="B6512" s="5" t="s">
        <v>3586</v>
      </c>
      <c r="C6512" s="5" t="s">
        <v>849</v>
      </c>
      <c r="D6512" s="5" t="s">
        <v>3583</v>
      </c>
      <c r="E6512" s="5" t="s">
        <v>3584</v>
      </c>
      <c r="F6512" s="5" t="s">
        <v>853</v>
      </c>
      <c r="G6512" s="5" t="s">
        <v>3588</v>
      </c>
      <c r="H6512" s="51">
        <v>0</v>
      </c>
      <c r="I6512" s="22">
        <v>0</v>
      </c>
      <c r="J6512" s="22">
        <v>0</v>
      </c>
      <c r="K6512" s="22">
        <v>288.48</v>
      </c>
      <c r="L6512" s="47">
        <v>1000</v>
      </c>
      <c r="M6512" s="22">
        <v>0</v>
      </c>
      <c r="N6512" s="22">
        <v>0</v>
      </c>
    </row>
    <row r="6513" spans="1:14" x14ac:dyDescent="0.25">
      <c r="A6513" s="5" t="s">
        <v>9220</v>
      </c>
      <c r="B6513" s="5" t="s">
        <v>3590</v>
      </c>
      <c r="C6513" s="5" t="s">
        <v>849</v>
      </c>
      <c r="D6513" s="5" t="s">
        <v>3583</v>
      </c>
      <c r="E6513" s="5" t="s">
        <v>3584</v>
      </c>
      <c r="F6513" s="5" t="s">
        <v>853</v>
      </c>
      <c r="G6513" s="5" t="s">
        <v>3603</v>
      </c>
      <c r="H6513" s="51">
        <v>0</v>
      </c>
      <c r="I6513" s="22">
        <v>0</v>
      </c>
      <c r="J6513" s="22">
        <v>0</v>
      </c>
      <c r="K6513" s="22">
        <v>376.35</v>
      </c>
      <c r="L6513" s="47">
        <v>1000</v>
      </c>
      <c r="M6513" s="22">
        <v>0</v>
      </c>
      <c r="N6513" s="22">
        <v>0</v>
      </c>
    </row>
    <row r="6514" spans="1:14" x14ac:dyDescent="0.25">
      <c r="A6514" s="5" t="s">
        <v>9221</v>
      </c>
      <c r="B6514" s="5" t="s">
        <v>3590</v>
      </c>
      <c r="C6514" s="5" t="s">
        <v>849</v>
      </c>
      <c r="D6514" s="5" t="s">
        <v>3583</v>
      </c>
      <c r="E6514" s="5" t="s">
        <v>3584</v>
      </c>
      <c r="F6514" s="5" t="s">
        <v>853</v>
      </c>
      <c r="G6514" s="5" t="s">
        <v>3603</v>
      </c>
      <c r="H6514" s="51">
        <v>0</v>
      </c>
      <c r="I6514" s="22">
        <v>0</v>
      </c>
      <c r="J6514" s="22">
        <v>0</v>
      </c>
      <c r="K6514" s="22">
        <v>472.88</v>
      </c>
      <c r="L6514" s="47">
        <v>1000</v>
      </c>
      <c r="M6514" s="22">
        <v>0</v>
      </c>
      <c r="N6514" s="22">
        <v>0</v>
      </c>
    </row>
    <row r="6515" spans="1:14" x14ac:dyDescent="0.25">
      <c r="A6515" s="5" t="s">
        <v>9222</v>
      </c>
      <c r="B6515" s="5" t="s">
        <v>3590</v>
      </c>
      <c r="C6515" s="5" t="s">
        <v>849</v>
      </c>
      <c r="D6515" s="5" t="s">
        <v>3583</v>
      </c>
      <c r="E6515" s="5" t="s">
        <v>3584</v>
      </c>
      <c r="F6515" s="5" t="s">
        <v>853</v>
      </c>
      <c r="G6515" s="5" t="s">
        <v>3603</v>
      </c>
      <c r="H6515" s="51">
        <v>0</v>
      </c>
      <c r="I6515" s="22">
        <v>0</v>
      </c>
      <c r="J6515" s="22">
        <v>0</v>
      </c>
      <c r="K6515" s="22">
        <v>478.71</v>
      </c>
      <c r="L6515" s="47">
        <v>1000</v>
      </c>
      <c r="M6515" s="22">
        <v>0</v>
      </c>
      <c r="N6515" s="22">
        <v>0</v>
      </c>
    </row>
    <row r="6516" spans="1:14" x14ac:dyDescent="0.25">
      <c r="A6516" s="5" t="s">
        <v>9223</v>
      </c>
      <c r="B6516" s="5" t="s">
        <v>3590</v>
      </c>
      <c r="C6516" s="5" t="s">
        <v>849</v>
      </c>
      <c r="D6516" s="5" t="s">
        <v>3583</v>
      </c>
      <c r="E6516" s="5" t="s">
        <v>3584</v>
      </c>
      <c r="F6516" s="5" t="s">
        <v>853</v>
      </c>
      <c r="G6516" s="5" t="s">
        <v>3603</v>
      </c>
      <c r="H6516" s="51">
        <v>0</v>
      </c>
      <c r="I6516" s="22">
        <v>0</v>
      </c>
      <c r="J6516" s="22">
        <v>0</v>
      </c>
      <c r="K6516" s="22">
        <v>564.54</v>
      </c>
      <c r="L6516" s="47">
        <v>1000</v>
      </c>
      <c r="M6516" s="22">
        <v>0</v>
      </c>
      <c r="N6516" s="22">
        <v>0</v>
      </c>
    </row>
    <row r="6517" spans="1:14" x14ac:dyDescent="0.25">
      <c r="A6517" s="5" t="s">
        <v>9224</v>
      </c>
      <c r="B6517" s="5" t="s">
        <v>3590</v>
      </c>
      <c r="C6517" s="5" t="s">
        <v>849</v>
      </c>
      <c r="D6517" s="5" t="s">
        <v>3583</v>
      </c>
      <c r="E6517" s="5" t="s">
        <v>3584</v>
      </c>
      <c r="F6517" s="5" t="s">
        <v>853</v>
      </c>
      <c r="G6517" s="5" t="s">
        <v>3588</v>
      </c>
      <c r="H6517" s="51">
        <v>0</v>
      </c>
      <c r="I6517" s="22">
        <v>0</v>
      </c>
      <c r="J6517" s="22">
        <v>131.46</v>
      </c>
      <c r="K6517" s="22">
        <v>131.46</v>
      </c>
      <c r="L6517" s="47">
        <v>1000</v>
      </c>
      <c r="M6517" s="22">
        <v>0</v>
      </c>
      <c r="N6517" s="22">
        <v>0</v>
      </c>
    </row>
    <row r="6518" spans="1:14" x14ac:dyDescent="0.25">
      <c r="A6518" s="5" t="s">
        <v>9225</v>
      </c>
      <c r="B6518" s="5" t="s">
        <v>3590</v>
      </c>
      <c r="C6518" s="5" t="s">
        <v>849</v>
      </c>
      <c r="D6518" s="5" t="s">
        <v>3583</v>
      </c>
      <c r="E6518" s="5" t="s">
        <v>3584</v>
      </c>
      <c r="F6518" s="5" t="s">
        <v>853</v>
      </c>
      <c r="G6518" s="5" t="s">
        <v>3588</v>
      </c>
      <c r="H6518" s="51">
        <v>0</v>
      </c>
      <c r="I6518" s="22">
        <v>0</v>
      </c>
      <c r="J6518" s="22">
        <v>113.11</v>
      </c>
      <c r="K6518" s="22">
        <v>115.82</v>
      </c>
      <c r="L6518" s="47">
        <v>1000</v>
      </c>
      <c r="M6518" s="22">
        <v>0</v>
      </c>
      <c r="N6518" s="22">
        <v>0</v>
      </c>
    </row>
    <row r="6519" spans="1:14" x14ac:dyDescent="0.25">
      <c r="A6519" s="5" t="s">
        <v>9226</v>
      </c>
      <c r="B6519" s="5" t="s">
        <v>3590</v>
      </c>
      <c r="C6519" s="5" t="s">
        <v>849</v>
      </c>
      <c r="D6519" s="5" t="s">
        <v>3583</v>
      </c>
      <c r="E6519" s="5" t="s">
        <v>3584</v>
      </c>
      <c r="F6519" s="5" t="s">
        <v>853</v>
      </c>
      <c r="G6519" s="5" t="s">
        <v>3588</v>
      </c>
      <c r="H6519" s="51">
        <v>0</v>
      </c>
      <c r="I6519" s="22">
        <v>0</v>
      </c>
      <c r="J6519" s="22">
        <v>113.4</v>
      </c>
      <c r="K6519" s="22">
        <v>116.12</v>
      </c>
      <c r="L6519" s="47">
        <v>1000</v>
      </c>
      <c r="M6519" s="22">
        <v>0</v>
      </c>
      <c r="N6519" s="22">
        <v>0</v>
      </c>
    </row>
    <row r="6520" spans="1:14" x14ac:dyDescent="0.25">
      <c r="A6520" s="5" t="s">
        <v>9227</v>
      </c>
      <c r="B6520" s="5" t="s">
        <v>3590</v>
      </c>
      <c r="C6520" s="5" t="s">
        <v>849</v>
      </c>
      <c r="D6520" s="5" t="s">
        <v>3583</v>
      </c>
      <c r="E6520" s="5" t="s">
        <v>3584</v>
      </c>
      <c r="F6520" s="5" t="s">
        <v>851</v>
      </c>
      <c r="G6520" s="5" t="s">
        <v>3588</v>
      </c>
      <c r="H6520" s="51">
        <v>0</v>
      </c>
      <c r="I6520" s="22">
        <v>0</v>
      </c>
      <c r="J6520" s="22">
        <v>133.82</v>
      </c>
      <c r="K6520" s="22">
        <v>105.18</v>
      </c>
      <c r="L6520" s="47">
        <v>1000</v>
      </c>
      <c r="M6520" s="22">
        <v>0</v>
      </c>
      <c r="N6520" s="22">
        <v>0</v>
      </c>
    </row>
    <row r="6521" spans="1:14" hidden="1" x14ac:dyDescent="0.25">
      <c r="A6521" s="5" t="s">
        <v>9228</v>
      </c>
      <c r="B6521" s="5" t="s">
        <v>3586</v>
      </c>
      <c r="C6521" s="5" t="s">
        <v>849</v>
      </c>
      <c r="D6521" s="5" t="s">
        <v>3583</v>
      </c>
      <c r="E6521" s="5" t="s">
        <v>3584</v>
      </c>
      <c r="F6521" s="5" t="s">
        <v>853</v>
      </c>
      <c r="G6521" s="5" t="s">
        <v>3588</v>
      </c>
      <c r="H6521" s="51">
        <v>0</v>
      </c>
      <c r="I6521" s="22">
        <v>0</v>
      </c>
      <c r="J6521" s="22">
        <v>81.319999999999993</v>
      </c>
      <c r="K6521" s="22">
        <v>81.319999999999993</v>
      </c>
      <c r="L6521" s="47">
        <v>1000</v>
      </c>
      <c r="M6521" s="22">
        <v>0</v>
      </c>
      <c r="N6521" s="22">
        <v>0</v>
      </c>
    </row>
    <row r="6522" spans="1:14" x14ac:dyDescent="0.25">
      <c r="A6522" s="5" t="s">
        <v>9229</v>
      </c>
      <c r="B6522" s="5" t="s">
        <v>3590</v>
      </c>
      <c r="C6522" s="5" t="s">
        <v>849</v>
      </c>
      <c r="D6522" s="5" t="s">
        <v>3583</v>
      </c>
      <c r="E6522" s="5" t="s">
        <v>3584</v>
      </c>
      <c r="F6522" s="5" t="s">
        <v>853</v>
      </c>
      <c r="G6522" s="5" t="s">
        <v>3588</v>
      </c>
      <c r="H6522" s="51">
        <v>0</v>
      </c>
      <c r="I6522" s="22">
        <v>0</v>
      </c>
      <c r="J6522" s="22">
        <v>26.84</v>
      </c>
      <c r="K6522" s="22">
        <v>28.31</v>
      </c>
      <c r="L6522" s="47">
        <v>1000</v>
      </c>
      <c r="M6522" s="22">
        <v>0</v>
      </c>
      <c r="N6522" s="22">
        <v>0</v>
      </c>
    </row>
    <row r="6523" spans="1:14" x14ac:dyDescent="0.25">
      <c r="A6523" s="5" t="s">
        <v>9230</v>
      </c>
      <c r="B6523" s="5" t="s">
        <v>3590</v>
      </c>
      <c r="C6523" s="5" t="s">
        <v>849</v>
      </c>
      <c r="D6523" s="5" t="s">
        <v>3583</v>
      </c>
      <c r="E6523" s="5" t="s">
        <v>3584</v>
      </c>
      <c r="F6523" s="5" t="s">
        <v>853</v>
      </c>
      <c r="G6523" s="5" t="s">
        <v>3603</v>
      </c>
      <c r="H6523" s="51">
        <v>0</v>
      </c>
      <c r="I6523" s="22">
        <v>0</v>
      </c>
      <c r="J6523" s="22">
        <v>0</v>
      </c>
      <c r="K6523" s="22">
        <v>1485.24</v>
      </c>
      <c r="L6523" s="47">
        <v>1000</v>
      </c>
      <c r="M6523" s="22">
        <v>0</v>
      </c>
      <c r="N6523" s="22">
        <v>0</v>
      </c>
    </row>
    <row r="6524" spans="1:14" x14ac:dyDescent="0.25">
      <c r="A6524" s="5" t="s">
        <v>9231</v>
      </c>
      <c r="B6524" s="5" t="s">
        <v>3590</v>
      </c>
      <c r="C6524" s="5" t="s">
        <v>849</v>
      </c>
      <c r="D6524" s="5" t="s">
        <v>3583</v>
      </c>
      <c r="E6524" s="5" t="s">
        <v>3584</v>
      </c>
      <c r="F6524" s="5" t="s">
        <v>853</v>
      </c>
      <c r="G6524" s="5" t="s">
        <v>3603</v>
      </c>
      <c r="H6524" s="51">
        <v>0</v>
      </c>
      <c r="I6524" s="22">
        <v>0</v>
      </c>
      <c r="J6524" s="22">
        <v>0</v>
      </c>
      <c r="K6524" s="22">
        <v>1381.87</v>
      </c>
      <c r="L6524" s="47">
        <v>1000</v>
      </c>
      <c r="M6524" s="22">
        <v>0</v>
      </c>
      <c r="N6524" s="22">
        <v>0</v>
      </c>
    </row>
    <row r="6525" spans="1:14" x14ac:dyDescent="0.25">
      <c r="A6525" s="5" t="s">
        <v>9232</v>
      </c>
      <c r="B6525" s="5" t="s">
        <v>3590</v>
      </c>
      <c r="C6525" s="5" t="s">
        <v>849</v>
      </c>
      <c r="D6525" s="5" t="s">
        <v>3583</v>
      </c>
      <c r="E6525" s="5" t="s">
        <v>3584</v>
      </c>
      <c r="F6525" s="5" t="s">
        <v>851</v>
      </c>
      <c r="G6525" s="5" t="s">
        <v>3588</v>
      </c>
      <c r="H6525" s="51">
        <v>0</v>
      </c>
      <c r="I6525" s="22">
        <v>0</v>
      </c>
      <c r="J6525" s="22">
        <v>92.55</v>
      </c>
      <c r="K6525" s="22">
        <v>94.77</v>
      </c>
      <c r="L6525" s="47">
        <v>1000</v>
      </c>
      <c r="M6525" s="22">
        <v>0</v>
      </c>
      <c r="N6525" s="22">
        <v>0</v>
      </c>
    </row>
    <row r="6526" spans="1:14" x14ac:dyDescent="0.25">
      <c r="A6526" s="5" t="s">
        <v>9233</v>
      </c>
      <c r="B6526" s="5" t="s">
        <v>3590</v>
      </c>
      <c r="C6526" s="5" t="s">
        <v>849</v>
      </c>
      <c r="D6526" s="5" t="s">
        <v>3583</v>
      </c>
      <c r="E6526" s="5" t="s">
        <v>3584</v>
      </c>
      <c r="F6526" s="5" t="s">
        <v>851</v>
      </c>
      <c r="G6526" s="5" t="s">
        <v>3588</v>
      </c>
      <c r="H6526" s="51">
        <v>0</v>
      </c>
      <c r="I6526" s="22">
        <v>0</v>
      </c>
      <c r="J6526" s="22">
        <v>93.29</v>
      </c>
      <c r="K6526" s="22">
        <v>95.53</v>
      </c>
      <c r="L6526" s="47">
        <v>1000</v>
      </c>
      <c r="M6526" s="22">
        <v>0</v>
      </c>
      <c r="N6526" s="22">
        <v>0</v>
      </c>
    </row>
    <row r="6527" spans="1:14" x14ac:dyDescent="0.25">
      <c r="A6527" s="5" t="s">
        <v>9234</v>
      </c>
      <c r="B6527" s="5" t="s">
        <v>3590</v>
      </c>
      <c r="C6527" s="5" t="s">
        <v>849</v>
      </c>
      <c r="D6527" s="5" t="s">
        <v>3583</v>
      </c>
      <c r="E6527" s="5" t="s">
        <v>3584</v>
      </c>
      <c r="F6527" s="5" t="s">
        <v>851</v>
      </c>
      <c r="G6527" s="5" t="s">
        <v>3585</v>
      </c>
      <c r="H6527" s="51">
        <v>988.84799999999996</v>
      </c>
      <c r="I6527" s="22">
        <v>11946.16</v>
      </c>
      <c r="J6527" s="22">
        <v>12080.89</v>
      </c>
      <c r="K6527" s="22">
        <v>12911.34</v>
      </c>
      <c r="L6527" s="47">
        <v>1000</v>
      </c>
      <c r="M6527" s="22">
        <v>11946.16</v>
      </c>
      <c r="N6527" s="22">
        <v>0</v>
      </c>
    </row>
    <row r="6528" spans="1:14" hidden="1" x14ac:dyDescent="0.25">
      <c r="A6528" s="5" t="s">
        <v>9235</v>
      </c>
      <c r="B6528" s="5" t="s">
        <v>3582</v>
      </c>
      <c r="C6528" s="5" t="s">
        <v>849</v>
      </c>
      <c r="D6528" s="5" t="s">
        <v>3583</v>
      </c>
      <c r="E6528" s="5" t="s">
        <v>3584</v>
      </c>
      <c r="F6528" s="5" t="s">
        <v>853</v>
      </c>
      <c r="G6528" s="5" t="s">
        <v>3603</v>
      </c>
      <c r="H6528" s="51">
        <v>0</v>
      </c>
      <c r="I6528" s="22">
        <v>0</v>
      </c>
      <c r="J6528" s="22">
        <v>0</v>
      </c>
      <c r="K6528" s="22">
        <v>914.43</v>
      </c>
      <c r="L6528" s="47">
        <v>1000</v>
      </c>
      <c r="M6528" s="22">
        <v>0</v>
      </c>
      <c r="N6528" s="22">
        <v>0</v>
      </c>
    </row>
    <row r="6529" spans="1:14" hidden="1" x14ac:dyDescent="0.25">
      <c r="A6529" s="5" t="s">
        <v>9236</v>
      </c>
      <c r="B6529" s="5" t="s">
        <v>3586</v>
      </c>
      <c r="C6529" s="5" t="s">
        <v>849</v>
      </c>
      <c r="D6529" s="5" t="s">
        <v>3583</v>
      </c>
      <c r="E6529" s="5" t="s">
        <v>3584</v>
      </c>
      <c r="F6529" s="5" t="s">
        <v>851</v>
      </c>
      <c r="G6529" s="5" t="s">
        <v>3588</v>
      </c>
      <c r="H6529" s="51">
        <v>5300</v>
      </c>
      <c r="I6529" s="22">
        <v>1283.3499999999999</v>
      </c>
      <c r="J6529" s="22">
        <v>242.14</v>
      </c>
      <c r="K6529" s="22">
        <v>244.22</v>
      </c>
      <c r="L6529" s="47">
        <v>1000</v>
      </c>
      <c r="M6529" s="22">
        <v>1283.3499999999999</v>
      </c>
      <c r="N6529" s="22">
        <v>0</v>
      </c>
    </row>
    <row r="6530" spans="1:14" hidden="1" x14ac:dyDescent="0.25">
      <c r="A6530" s="5" t="s">
        <v>9237</v>
      </c>
      <c r="B6530" s="5" t="s">
        <v>3586</v>
      </c>
      <c r="C6530" s="5" t="s">
        <v>849</v>
      </c>
      <c r="D6530" s="5" t="s">
        <v>3583</v>
      </c>
      <c r="E6530" s="5" t="s">
        <v>3584</v>
      </c>
      <c r="F6530" s="5" t="s">
        <v>851</v>
      </c>
      <c r="G6530" s="5" t="s">
        <v>3588</v>
      </c>
      <c r="H6530" s="51">
        <v>6000</v>
      </c>
      <c r="I6530" s="22">
        <v>1561.63</v>
      </c>
      <c r="J6530" s="22">
        <v>260.27</v>
      </c>
      <c r="K6530" s="22">
        <v>262.51</v>
      </c>
      <c r="L6530" s="47">
        <v>1000</v>
      </c>
      <c r="M6530" s="22">
        <v>1561.63</v>
      </c>
      <c r="N6530" s="22">
        <v>0</v>
      </c>
    </row>
    <row r="6531" spans="1:14" hidden="1" x14ac:dyDescent="0.25">
      <c r="A6531" s="5" t="s">
        <v>9238</v>
      </c>
      <c r="B6531" s="5" t="s">
        <v>3586</v>
      </c>
      <c r="C6531" s="5" t="s">
        <v>849</v>
      </c>
      <c r="D6531" s="5" t="s">
        <v>3583</v>
      </c>
      <c r="E6531" s="5" t="s">
        <v>3584</v>
      </c>
      <c r="F6531" s="5" t="s">
        <v>853</v>
      </c>
      <c r="G6531" s="5" t="s">
        <v>3588</v>
      </c>
      <c r="H6531" s="51">
        <v>0</v>
      </c>
      <c r="I6531" s="22">
        <v>0</v>
      </c>
      <c r="J6531" s="22">
        <v>227.68</v>
      </c>
      <c r="K6531" s="22">
        <v>231.7</v>
      </c>
      <c r="L6531" s="47">
        <v>1000</v>
      </c>
      <c r="M6531" s="22">
        <v>0</v>
      </c>
      <c r="N6531" s="22">
        <v>0</v>
      </c>
    </row>
    <row r="6532" spans="1:14" hidden="1" x14ac:dyDescent="0.25">
      <c r="A6532" s="5" t="s">
        <v>9239</v>
      </c>
      <c r="B6532" s="5" t="s">
        <v>3586</v>
      </c>
      <c r="C6532" s="5" t="s">
        <v>849</v>
      </c>
      <c r="D6532" s="5" t="s">
        <v>3583</v>
      </c>
      <c r="E6532" s="5" t="s">
        <v>3584</v>
      </c>
      <c r="F6532" s="5" t="s">
        <v>853</v>
      </c>
      <c r="G6532" s="5" t="s">
        <v>3588</v>
      </c>
      <c r="H6532" s="51">
        <v>0</v>
      </c>
      <c r="I6532" s="22">
        <v>0</v>
      </c>
      <c r="J6532" s="22">
        <v>225.83</v>
      </c>
      <c r="K6532" s="22">
        <v>231.25</v>
      </c>
      <c r="L6532" s="47">
        <v>1000</v>
      </c>
      <c r="M6532" s="22">
        <v>0</v>
      </c>
      <c r="N6532" s="22">
        <v>0</v>
      </c>
    </row>
    <row r="6533" spans="1:14" hidden="1" x14ac:dyDescent="0.25">
      <c r="A6533" s="5" t="s">
        <v>9240</v>
      </c>
      <c r="B6533" s="5" t="s">
        <v>3586</v>
      </c>
      <c r="C6533" s="5" t="s">
        <v>849</v>
      </c>
      <c r="D6533" s="5" t="s">
        <v>3583</v>
      </c>
      <c r="E6533" s="5" t="s">
        <v>3584</v>
      </c>
      <c r="F6533" s="5" t="s">
        <v>853</v>
      </c>
      <c r="G6533" s="5" t="s">
        <v>3588</v>
      </c>
      <c r="H6533" s="51">
        <v>0</v>
      </c>
      <c r="I6533" s="22">
        <v>0</v>
      </c>
      <c r="J6533" s="22">
        <v>228.93</v>
      </c>
      <c r="K6533" s="22">
        <v>234.42</v>
      </c>
      <c r="L6533" s="47">
        <v>1000</v>
      </c>
      <c r="M6533" s="22">
        <v>0</v>
      </c>
      <c r="N6533" s="22">
        <v>0</v>
      </c>
    </row>
    <row r="6534" spans="1:14" hidden="1" x14ac:dyDescent="0.25">
      <c r="A6534" s="5" t="s">
        <v>9241</v>
      </c>
      <c r="B6534" s="5" t="s">
        <v>3586</v>
      </c>
      <c r="C6534" s="5" t="s">
        <v>849</v>
      </c>
      <c r="D6534" s="5" t="s">
        <v>3583</v>
      </c>
      <c r="E6534" s="5" t="s">
        <v>3584</v>
      </c>
      <c r="F6534" s="5" t="s">
        <v>853</v>
      </c>
      <c r="G6534" s="5" t="s">
        <v>3588</v>
      </c>
      <c r="H6534" s="51">
        <v>0</v>
      </c>
      <c r="I6534" s="22">
        <v>0</v>
      </c>
      <c r="J6534" s="22">
        <v>224.4</v>
      </c>
      <c r="K6534" s="22">
        <v>229.79</v>
      </c>
      <c r="L6534" s="47">
        <v>1000</v>
      </c>
      <c r="M6534" s="22">
        <v>0</v>
      </c>
      <c r="N6534" s="22">
        <v>0</v>
      </c>
    </row>
    <row r="6535" spans="1:14" hidden="1" x14ac:dyDescent="0.25">
      <c r="A6535" s="5" t="s">
        <v>9242</v>
      </c>
      <c r="B6535" s="5" t="s">
        <v>3586</v>
      </c>
      <c r="C6535" s="5" t="s">
        <v>849</v>
      </c>
      <c r="D6535" s="5" t="s">
        <v>3583</v>
      </c>
      <c r="E6535" s="5" t="s">
        <v>3584</v>
      </c>
      <c r="F6535" s="5" t="s">
        <v>851</v>
      </c>
      <c r="G6535" s="5" t="s">
        <v>3585</v>
      </c>
      <c r="H6535" s="51">
        <v>40771</v>
      </c>
      <c r="I6535" s="22">
        <v>287398.61</v>
      </c>
      <c r="J6535" s="22">
        <v>7049.09</v>
      </c>
      <c r="K6535" s="22">
        <v>7354.32</v>
      </c>
      <c r="L6535" s="47">
        <v>1000</v>
      </c>
      <c r="M6535" s="22">
        <v>287398.61</v>
      </c>
      <c r="N6535" s="22">
        <v>0</v>
      </c>
    </row>
    <row r="6536" spans="1:14" x14ac:dyDescent="0.25">
      <c r="A6536" s="5" t="s">
        <v>9243</v>
      </c>
      <c r="B6536" s="5" t="s">
        <v>3590</v>
      </c>
      <c r="C6536" s="5" t="s">
        <v>849</v>
      </c>
      <c r="D6536" s="5" t="s">
        <v>3583</v>
      </c>
      <c r="E6536" s="5" t="s">
        <v>3584</v>
      </c>
      <c r="F6536" s="5" t="s">
        <v>853</v>
      </c>
      <c r="G6536" s="5" t="s">
        <v>3588</v>
      </c>
      <c r="H6536" s="51">
        <v>0</v>
      </c>
      <c r="I6536" s="22">
        <v>0</v>
      </c>
      <c r="J6536" s="22">
        <v>319.75</v>
      </c>
      <c r="K6536" s="22">
        <v>327.42</v>
      </c>
      <c r="L6536" s="47">
        <v>1000</v>
      </c>
      <c r="M6536" s="22">
        <v>0</v>
      </c>
      <c r="N6536" s="22">
        <v>0</v>
      </c>
    </row>
    <row r="6537" spans="1:14" x14ac:dyDescent="0.25">
      <c r="A6537" s="5" t="s">
        <v>9244</v>
      </c>
      <c r="B6537" s="5" t="s">
        <v>3590</v>
      </c>
      <c r="C6537" s="5" t="s">
        <v>849</v>
      </c>
      <c r="D6537" s="5" t="s">
        <v>3583</v>
      </c>
      <c r="E6537" s="5" t="s">
        <v>3584</v>
      </c>
      <c r="F6537" s="5" t="s">
        <v>853</v>
      </c>
      <c r="G6537" s="5" t="s">
        <v>3603</v>
      </c>
      <c r="H6537" s="51">
        <v>0</v>
      </c>
      <c r="I6537" s="22">
        <v>0</v>
      </c>
      <c r="J6537" s="22">
        <v>0</v>
      </c>
      <c r="K6537" s="22">
        <v>578.64</v>
      </c>
      <c r="L6537" s="47">
        <v>1000</v>
      </c>
      <c r="M6537" s="22">
        <v>0</v>
      </c>
      <c r="N6537" s="22">
        <v>0</v>
      </c>
    </row>
    <row r="6538" spans="1:14" x14ac:dyDescent="0.25">
      <c r="A6538" s="5" t="s">
        <v>9245</v>
      </c>
      <c r="B6538" s="5" t="s">
        <v>3590</v>
      </c>
      <c r="C6538" s="5" t="s">
        <v>849</v>
      </c>
      <c r="D6538" s="5" t="s">
        <v>3583</v>
      </c>
      <c r="E6538" s="5" t="s">
        <v>3584</v>
      </c>
      <c r="F6538" s="5" t="s">
        <v>853</v>
      </c>
      <c r="G6538" s="5" t="s">
        <v>3603</v>
      </c>
      <c r="H6538" s="51">
        <v>0</v>
      </c>
      <c r="I6538" s="22">
        <v>0</v>
      </c>
      <c r="J6538" s="22">
        <v>0</v>
      </c>
      <c r="K6538" s="22">
        <v>887.52</v>
      </c>
      <c r="L6538" s="47">
        <v>1000</v>
      </c>
      <c r="M6538" s="22">
        <v>0</v>
      </c>
      <c r="N6538" s="22">
        <v>0</v>
      </c>
    </row>
    <row r="6539" spans="1:14" x14ac:dyDescent="0.25">
      <c r="A6539" s="5" t="s">
        <v>9246</v>
      </c>
      <c r="B6539" s="5" t="s">
        <v>3590</v>
      </c>
      <c r="C6539" s="5" t="s">
        <v>849</v>
      </c>
      <c r="D6539" s="5" t="s">
        <v>3583</v>
      </c>
      <c r="E6539" s="5" t="s">
        <v>3584</v>
      </c>
      <c r="F6539" s="5" t="s">
        <v>853</v>
      </c>
      <c r="G6539" s="5" t="s">
        <v>3588</v>
      </c>
      <c r="H6539" s="51">
        <v>0</v>
      </c>
      <c r="I6539" s="22">
        <v>0</v>
      </c>
      <c r="J6539" s="22">
        <v>122.42</v>
      </c>
      <c r="K6539" s="22">
        <v>125.36</v>
      </c>
      <c r="L6539" s="47">
        <v>1000</v>
      </c>
      <c r="M6539" s="22">
        <v>0</v>
      </c>
      <c r="N6539" s="22">
        <v>0</v>
      </c>
    </row>
    <row r="6540" spans="1:14" x14ac:dyDescent="0.25">
      <c r="A6540" s="5" t="s">
        <v>9247</v>
      </c>
      <c r="B6540" s="5" t="s">
        <v>3590</v>
      </c>
      <c r="C6540" s="5" t="s">
        <v>849</v>
      </c>
      <c r="D6540" s="5" t="s">
        <v>3583</v>
      </c>
      <c r="E6540" s="5" t="s">
        <v>3584</v>
      </c>
      <c r="F6540" s="5" t="s">
        <v>851</v>
      </c>
      <c r="G6540" s="5" t="s">
        <v>3588</v>
      </c>
      <c r="H6540" s="51">
        <v>32800</v>
      </c>
      <c r="I6540" s="22">
        <v>4123.84</v>
      </c>
      <c r="J6540" s="22">
        <v>125.73</v>
      </c>
      <c r="K6540" s="22">
        <v>130.02000000000001</v>
      </c>
      <c r="L6540" s="47">
        <v>1000</v>
      </c>
      <c r="M6540" s="22">
        <v>4123.84</v>
      </c>
      <c r="N6540" s="22">
        <v>0</v>
      </c>
    </row>
    <row r="6541" spans="1:14" x14ac:dyDescent="0.25">
      <c r="A6541" s="5" t="s">
        <v>9248</v>
      </c>
      <c r="B6541" s="5" t="s">
        <v>3590</v>
      </c>
      <c r="C6541" s="5" t="s">
        <v>849</v>
      </c>
      <c r="D6541" s="5" t="s">
        <v>3583</v>
      </c>
      <c r="E6541" s="5" t="s">
        <v>3584</v>
      </c>
      <c r="F6541" s="5" t="s">
        <v>851</v>
      </c>
      <c r="G6541" s="5" t="s">
        <v>3585</v>
      </c>
      <c r="H6541" s="51">
        <v>6706.8010000000004</v>
      </c>
      <c r="I6541" s="22">
        <v>100417.87</v>
      </c>
      <c r="J6541" s="22">
        <v>14972.54</v>
      </c>
      <c r="K6541" s="22">
        <v>18502.48</v>
      </c>
      <c r="L6541" s="47">
        <v>1000</v>
      </c>
      <c r="M6541" s="22">
        <v>100417.87</v>
      </c>
      <c r="N6541" s="22">
        <v>0</v>
      </c>
    </row>
    <row r="6542" spans="1:14" hidden="1" x14ac:dyDescent="0.25">
      <c r="A6542" s="5" t="s">
        <v>9249</v>
      </c>
      <c r="B6542" s="5" t="s">
        <v>3592</v>
      </c>
      <c r="C6542" s="5" t="s">
        <v>849</v>
      </c>
      <c r="D6542" s="5" t="s">
        <v>3583</v>
      </c>
      <c r="E6542" s="5" t="s">
        <v>3584</v>
      </c>
      <c r="F6542" s="5" t="s">
        <v>853</v>
      </c>
      <c r="G6542" s="5" t="s">
        <v>3588</v>
      </c>
      <c r="H6542" s="51">
        <v>0</v>
      </c>
      <c r="I6542" s="22">
        <v>0</v>
      </c>
      <c r="J6542" s="22">
        <v>43.48</v>
      </c>
      <c r="K6542" s="22">
        <v>44.52</v>
      </c>
      <c r="L6542" s="47">
        <v>1000</v>
      </c>
      <c r="M6542" s="22">
        <v>0</v>
      </c>
      <c r="N6542" s="22">
        <v>0</v>
      </c>
    </row>
    <row r="6543" spans="1:14" hidden="1" x14ac:dyDescent="0.25">
      <c r="A6543" s="5" t="s">
        <v>9250</v>
      </c>
      <c r="B6543" s="5" t="s">
        <v>3586</v>
      </c>
      <c r="C6543" s="5" t="s">
        <v>849</v>
      </c>
      <c r="D6543" s="5" t="s">
        <v>3583</v>
      </c>
      <c r="E6543" s="5" t="s">
        <v>3584</v>
      </c>
      <c r="F6543" s="5" t="s">
        <v>853</v>
      </c>
      <c r="G6543" s="5" t="s">
        <v>3588</v>
      </c>
      <c r="H6543" s="51">
        <v>0</v>
      </c>
      <c r="I6543" s="22">
        <v>0</v>
      </c>
      <c r="J6543" s="22">
        <v>224.21</v>
      </c>
      <c r="K6543" s="22">
        <v>227.48</v>
      </c>
      <c r="L6543" s="47">
        <v>1000</v>
      </c>
      <c r="M6543" s="22">
        <v>0</v>
      </c>
      <c r="N6543" s="22">
        <v>0</v>
      </c>
    </row>
    <row r="6544" spans="1:14" hidden="1" x14ac:dyDescent="0.25">
      <c r="A6544" s="5" t="s">
        <v>9251</v>
      </c>
      <c r="B6544" s="5" t="s">
        <v>3586</v>
      </c>
      <c r="C6544" s="5" t="s">
        <v>849</v>
      </c>
      <c r="D6544" s="5" t="s">
        <v>3583</v>
      </c>
      <c r="E6544" s="5" t="s">
        <v>3584</v>
      </c>
      <c r="F6544" s="5" t="s">
        <v>853</v>
      </c>
      <c r="G6544" s="5" t="s">
        <v>3603</v>
      </c>
      <c r="H6544" s="51">
        <v>0</v>
      </c>
      <c r="I6544" s="22">
        <v>0</v>
      </c>
      <c r="J6544" s="22">
        <v>0</v>
      </c>
      <c r="K6544" s="22">
        <v>1324.33</v>
      </c>
      <c r="L6544" s="47">
        <v>1000</v>
      </c>
      <c r="M6544" s="22">
        <v>0</v>
      </c>
      <c r="N6544" s="22">
        <v>0</v>
      </c>
    </row>
    <row r="6545" spans="1:14" hidden="1" x14ac:dyDescent="0.25">
      <c r="A6545" s="5" t="s">
        <v>9252</v>
      </c>
      <c r="B6545" s="5" t="s">
        <v>3586</v>
      </c>
      <c r="C6545" s="5" t="s">
        <v>849</v>
      </c>
      <c r="D6545" s="5" t="s">
        <v>3583</v>
      </c>
      <c r="E6545" s="5" t="s">
        <v>3584</v>
      </c>
      <c r="F6545" s="5" t="s">
        <v>851</v>
      </c>
      <c r="G6545" s="5" t="s">
        <v>3585</v>
      </c>
      <c r="H6545" s="51">
        <v>2790</v>
      </c>
      <c r="I6545" s="22">
        <v>42092.44</v>
      </c>
      <c r="J6545" s="22">
        <v>15086.9</v>
      </c>
      <c r="K6545" s="22">
        <v>4198.16</v>
      </c>
      <c r="L6545" s="47">
        <v>1000</v>
      </c>
      <c r="M6545" s="22">
        <v>42092.44</v>
      </c>
      <c r="N6545" s="22">
        <v>0</v>
      </c>
    </row>
    <row r="6546" spans="1:14" hidden="1" x14ac:dyDescent="0.25">
      <c r="A6546" s="5" t="s">
        <v>9253</v>
      </c>
      <c r="B6546" s="5" t="s">
        <v>3586</v>
      </c>
      <c r="C6546" s="5" t="s">
        <v>849</v>
      </c>
      <c r="D6546" s="5" t="s">
        <v>3583</v>
      </c>
      <c r="E6546" s="5" t="s">
        <v>3584</v>
      </c>
      <c r="F6546" s="5" t="s">
        <v>853</v>
      </c>
      <c r="G6546" s="5" t="s">
        <v>3585</v>
      </c>
      <c r="H6546" s="51">
        <v>0</v>
      </c>
      <c r="I6546" s="22">
        <v>0</v>
      </c>
      <c r="J6546" s="22">
        <v>2801.77</v>
      </c>
      <c r="K6546" s="22">
        <v>2825.87</v>
      </c>
      <c r="L6546" s="47">
        <v>1000</v>
      </c>
      <c r="M6546" s="22">
        <v>0</v>
      </c>
      <c r="N6546" s="22">
        <v>0</v>
      </c>
    </row>
    <row r="6547" spans="1:14" x14ac:dyDescent="0.25">
      <c r="A6547" s="5" t="s">
        <v>9254</v>
      </c>
      <c r="B6547" s="5" t="s">
        <v>3590</v>
      </c>
      <c r="C6547" s="5" t="s">
        <v>849</v>
      </c>
      <c r="D6547" s="5" t="s">
        <v>3583</v>
      </c>
      <c r="E6547" s="5" t="s">
        <v>3584</v>
      </c>
      <c r="F6547" s="5" t="s">
        <v>853</v>
      </c>
      <c r="G6547" s="5" t="s">
        <v>3603</v>
      </c>
      <c r="H6547" s="51">
        <v>0</v>
      </c>
      <c r="I6547" s="22">
        <v>0</v>
      </c>
      <c r="J6547" s="22">
        <v>0</v>
      </c>
      <c r="K6547" s="22">
        <v>5554.41</v>
      </c>
      <c r="L6547" s="47">
        <v>1000</v>
      </c>
      <c r="M6547" s="22">
        <v>0</v>
      </c>
      <c r="N6547" s="22">
        <v>0</v>
      </c>
    </row>
    <row r="6548" spans="1:14" x14ac:dyDescent="0.25">
      <c r="A6548" s="5" t="s">
        <v>9255</v>
      </c>
      <c r="B6548" s="5" t="s">
        <v>3590</v>
      </c>
      <c r="C6548" s="5" t="s">
        <v>849</v>
      </c>
      <c r="D6548" s="5" t="s">
        <v>3583</v>
      </c>
      <c r="E6548" s="5" t="s">
        <v>3584</v>
      </c>
      <c r="F6548" s="5" t="s">
        <v>853</v>
      </c>
      <c r="G6548" s="5" t="s">
        <v>3603</v>
      </c>
      <c r="H6548" s="51">
        <v>0</v>
      </c>
      <c r="I6548" s="22">
        <v>0</v>
      </c>
      <c r="J6548" s="22">
        <v>0</v>
      </c>
      <c r="K6548" s="22">
        <v>5624.04</v>
      </c>
      <c r="L6548" s="47">
        <v>1000</v>
      </c>
      <c r="M6548" s="22">
        <v>0</v>
      </c>
      <c r="N6548" s="22">
        <v>0</v>
      </c>
    </row>
    <row r="6549" spans="1:14" hidden="1" x14ac:dyDescent="0.25">
      <c r="A6549" s="5" t="s">
        <v>9256</v>
      </c>
      <c r="B6549" s="5" t="s">
        <v>3586</v>
      </c>
      <c r="C6549" s="5" t="s">
        <v>849</v>
      </c>
      <c r="D6549" s="5" t="s">
        <v>3583</v>
      </c>
      <c r="E6549" s="5" t="s">
        <v>3584</v>
      </c>
      <c r="F6549" s="5" t="s">
        <v>851</v>
      </c>
      <c r="G6549" s="5" t="s">
        <v>3588</v>
      </c>
      <c r="H6549" s="51">
        <v>14640</v>
      </c>
      <c r="I6549" s="22">
        <v>24700.66</v>
      </c>
      <c r="J6549" s="22">
        <v>1687.2</v>
      </c>
      <c r="K6549" s="22">
        <v>1635.01</v>
      </c>
      <c r="L6549" s="47">
        <v>1000</v>
      </c>
      <c r="M6549" s="22">
        <v>24700.66</v>
      </c>
      <c r="N6549" s="22">
        <v>0</v>
      </c>
    </row>
    <row r="6550" spans="1:14" hidden="1" x14ac:dyDescent="0.25">
      <c r="A6550" s="5" t="s">
        <v>9256</v>
      </c>
      <c r="B6550" s="5" t="s">
        <v>3592</v>
      </c>
      <c r="C6550" s="5" t="s">
        <v>849</v>
      </c>
      <c r="D6550" s="5" t="s">
        <v>3583</v>
      </c>
      <c r="E6550" s="5" t="s">
        <v>3584</v>
      </c>
      <c r="F6550" s="5" t="s">
        <v>851</v>
      </c>
      <c r="G6550" s="5" t="s">
        <v>3588</v>
      </c>
      <c r="H6550" s="51">
        <v>21247</v>
      </c>
      <c r="I6550" s="22">
        <v>34236.42</v>
      </c>
      <c r="J6550" s="22">
        <v>1611.35</v>
      </c>
      <c r="K6550" s="22">
        <v>1614.21</v>
      </c>
      <c r="L6550" s="47">
        <v>1000</v>
      </c>
      <c r="M6550" s="22">
        <v>34236.42</v>
      </c>
      <c r="N6550" s="22">
        <v>0</v>
      </c>
    </row>
    <row r="6551" spans="1:14" x14ac:dyDescent="0.25">
      <c r="A6551" s="5" t="s">
        <v>9257</v>
      </c>
      <c r="B6551" s="5" t="s">
        <v>3590</v>
      </c>
      <c r="C6551" s="5" t="s">
        <v>849</v>
      </c>
      <c r="D6551" s="5" t="s">
        <v>3583</v>
      </c>
      <c r="E6551" s="5" t="s">
        <v>3584</v>
      </c>
      <c r="F6551" s="5" t="s">
        <v>853</v>
      </c>
      <c r="G6551" s="5" t="s">
        <v>3603</v>
      </c>
      <c r="H6551" s="51">
        <v>0</v>
      </c>
      <c r="I6551" s="22">
        <v>0</v>
      </c>
      <c r="J6551" s="22">
        <v>0</v>
      </c>
      <c r="K6551" s="22">
        <v>1979.09</v>
      </c>
      <c r="L6551" s="47">
        <v>1000</v>
      </c>
      <c r="M6551" s="22">
        <v>0</v>
      </c>
      <c r="N6551" s="22">
        <v>0</v>
      </c>
    </row>
    <row r="6552" spans="1:14" x14ac:dyDescent="0.25">
      <c r="A6552" s="5" t="s">
        <v>9258</v>
      </c>
      <c r="B6552" s="5" t="s">
        <v>3590</v>
      </c>
      <c r="C6552" s="5" t="s">
        <v>849</v>
      </c>
      <c r="D6552" s="5" t="s">
        <v>3583</v>
      </c>
      <c r="E6552" s="5" t="s">
        <v>3584</v>
      </c>
      <c r="F6552" s="5" t="s">
        <v>853</v>
      </c>
      <c r="G6552" s="5" t="s">
        <v>3603</v>
      </c>
      <c r="H6552" s="51">
        <v>0</v>
      </c>
      <c r="I6552" s="22">
        <v>0</v>
      </c>
      <c r="J6552" s="22">
        <v>0</v>
      </c>
      <c r="K6552" s="22">
        <v>2580.63</v>
      </c>
      <c r="L6552" s="47">
        <v>1000</v>
      </c>
      <c r="M6552" s="22">
        <v>0</v>
      </c>
      <c r="N6552" s="22">
        <v>0</v>
      </c>
    </row>
    <row r="6553" spans="1:14" hidden="1" x14ac:dyDescent="0.25">
      <c r="A6553" s="5" t="s">
        <v>9259</v>
      </c>
      <c r="B6553" s="5" t="s">
        <v>3586</v>
      </c>
      <c r="C6553" s="5" t="s">
        <v>849</v>
      </c>
      <c r="D6553" s="5" t="s">
        <v>3583</v>
      </c>
      <c r="E6553" s="5" t="s">
        <v>3584</v>
      </c>
      <c r="F6553" s="5" t="s">
        <v>851</v>
      </c>
      <c r="G6553" s="5" t="s">
        <v>3585</v>
      </c>
      <c r="H6553" s="51">
        <v>61500</v>
      </c>
      <c r="I6553" s="22">
        <v>105189.5</v>
      </c>
      <c r="J6553" s="22">
        <v>1710.4</v>
      </c>
      <c r="K6553" s="22">
        <v>1829.17</v>
      </c>
      <c r="L6553" s="47">
        <v>1000</v>
      </c>
      <c r="M6553" s="22">
        <v>105189.5</v>
      </c>
      <c r="N6553" s="22">
        <v>0</v>
      </c>
    </row>
    <row r="6554" spans="1:14" hidden="1" x14ac:dyDescent="0.25">
      <c r="A6554" s="5" t="s">
        <v>9259</v>
      </c>
      <c r="B6554" s="5" t="s">
        <v>3592</v>
      </c>
      <c r="C6554" s="5" t="s">
        <v>849</v>
      </c>
      <c r="D6554" s="5" t="s">
        <v>3583</v>
      </c>
      <c r="E6554" s="5" t="s">
        <v>3584</v>
      </c>
      <c r="F6554" s="5" t="s">
        <v>851</v>
      </c>
      <c r="G6554" s="5" t="s">
        <v>3585</v>
      </c>
      <c r="H6554" s="51">
        <v>162000</v>
      </c>
      <c r="I6554" s="22">
        <v>282420.90999999997</v>
      </c>
      <c r="J6554" s="22">
        <v>1743.34</v>
      </c>
      <c r="K6554" s="22">
        <v>1772.99</v>
      </c>
      <c r="L6554" s="47">
        <v>1000</v>
      </c>
      <c r="M6554" s="22">
        <v>282420.90999999997</v>
      </c>
      <c r="N6554" s="22">
        <v>0</v>
      </c>
    </row>
    <row r="6555" spans="1:14" hidden="1" x14ac:dyDescent="0.25">
      <c r="A6555" s="5" t="s">
        <v>9260</v>
      </c>
      <c r="B6555" s="5" t="s">
        <v>3586</v>
      </c>
      <c r="C6555" s="5" t="s">
        <v>849</v>
      </c>
      <c r="D6555" s="5" t="s">
        <v>3583</v>
      </c>
      <c r="E6555" s="5" t="s">
        <v>3584</v>
      </c>
      <c r="F6555" s="5" t="s">
        <v>851</v>
      </c>
      <c r="G6555" s="5" t="s">
        <v>3585</v>
      </c>
      <c r="H6555" s="51">
        <v>19200</v>
      </c>
      <c r="I6555" s="22">
        <v>39174.129999999997</v>
      </c>
      <c r="J6555" s="22">
        <v>2040.32</v>
      </c>
      <c r="K6555" s="22">
        <v>2026.5</v>
      </c>
      <c r="L6555" s="47">
        <v>1000</v>
      </c>
      <c r="M6555" s="22">
        <v>39174.129999999997</v>
      </c>
      <c r="N6555" s="22">
        <v>0</v>
      </c>
    </row>
    <row r="6556" spans="1:14" hidden="1" x14ac:dyDescent="0.25">
      <c r="A6556" s="5" t="s">
        <v>9260</v>
      </c>
      <c r="B6556" s="5" t="s">
        <v>3592</v>
      </c>
      <c r="C6556" s="5" t="s">
        <v>849</v>
      </c>
      <c r="D6556" s="5" t="s">
        <v>3583</v>
      </c>
      <c r="E6556" s="5" t="s">
        <v>3584</v>
      </c>
      <c r="F6556" s="5" t="s">
        <v>851</v>
      </c>
      <c r="G6556" s="5" t="s">
        <v>3585</v>
      </c>
      <c r="H6556" s="51">
        <v>3500</v>
      </c>
      <c r="I6556" s="22">
        <v>7713.55</v>
      </c>
      <c r="J6556" s="22">
        <v>2203.87</v>
      </c>
      <c r="K6556" s="22">
        <v>2116.85</v>
      </c>
      <c r="L6556" s="47">
        <v>1000</v>
      </c>
      <c r="M6556" s="22">
        <v>7713.55</v>
      </c>
      <c r="N6556" s="22">
        <v>0</v>
      </c>
    </row>
    <row r="6557" spans="1:14" x14ac:dyDescent="0.25">
      <c r="A6557" s="5" t="s">
        <v>9261</v>
      </c>
      <c r="B6557" s="5" t="s">
        <v>3590</v>
      </c>
      <c r="C6557" s="5" t="s">
        <v>849</v>
      </c>
      <c r="D6557" s="5" t="s">
        <v>3583</v>
      </c>
      <c r="E6557" s="5" t="s">
        <v>3584</v>
      </c>
      <c r="F6557" s="5" t="s">
        <v>851</v>
      </c>
      <c r="G6557" s="5" t="s">
        <v>3585</v>
      </c>
      <c r="H6557" s="51">
        <v>5216.3999999999996</v>
      </c>
      <c r="I6557" s="22">
        <v>23401.17</v>
      </c>
      <c r="J6557" s="22">
        <v>4486.08</v>
      </c>
      <c r="K6557" s="22">
        <v>4478</v>
      </c>
      <c r="L6557" s="47">
        <v>1000</v>
      </c>
      <c r="M6557" s="22">
        <v>23401.17</v>
      </c>
      <c r="N6557" s="22">
        <v>0</v>
      </c>
    </row>
    <row r="6558" spans="1:14" x14ac:dyDescent="0.25">
      <c r="A6558" s="5" t="s">
        <v>9262</v>
      </c>
      <c r="B6558" s="5" t="s">
        <v>3590</v>
      </c>
      <c r="C6558" s="5" t="s">
        <v>849</v>
      </c>
      <c r="D6558" s="5" t="s">
        <v>3583</v>
      </c>
      <c r="E6558" s="5" t="s">
        <v>3584</v>
      </c>
      <c r="F6558" s="5" t="s">
        <v>851</v>
      </c>
      <c r="G6558" s="5" t="s">
        <v>3585</v>
      </c>
      <c r="H6558" s="51">
        <v>1020.6</v>
      </c>
      <c r="I6558" s="22">
        <v>3814.1</v>
      </c>
      <c r="J6558" s="22">
        <v>3737.12</v>
      </c>
      <c r="K6558" s="22">
        <v>3779.77</v>
      </c>
      <c r="L6558" s="47">
        <v>1000</v>
      </c>
      <c r="M6558" s="22">
        <v>3814.1</v>
      </c>
      <c r="N6558" s="22">
        <v>0</v>
      </c>
    </row>
    <row r="6559" spans="1:14" hidden="1" x14ac:dyDescent="0.25">
      <c r="A6559" s="5" t="s">
        <v>9263</v>
      </c>
      <c r="B6559" s="5" t="s">
        <v>3586</v>
      </c>
      <c r="C6559" s="5" t="s">
        <v>849</v>
      </c>
      <c r="D6559" s="5" t="s">
        <v>3583</v>
      </c>
      <c r="E6559" s="5" t="s">
        <v>3584</v>
      </c>
      <c r="F6559" s="5" t="s">
        <v>853</v>
      </c>
      <c r="G6559" s="5" t="s">
        <v>3603</v>
      </c>
      <c r="H6559" s="51">
        <v>0</v>
      </c>
      <c r="I6559" s="22">
        <v>0</v>
      </c>
      <c r="J6559" s="22">
        <v>0</v>
      </c>
      <c r="K6559" s="22">
        <v>1264.19</v>
      </c>
      <c r="L6559" s="47">
        <v>1000</v>
      </c>
      <c r="M6559" s="22">
        <v>0</v>
      </c>
      <c r="N6559" s="22">
        <v>0</v>
      </c>
    </row>
    <row r="6560" spans="1:14" hidden="1" x14ac:dyDescent="0.25">
      <c r="A6560" s="5" t="s">
        <v>9263</v>
      </c>
      <c r="B6560" s="5" t="s">
        <v>3592</v>
      </c>
      <c r="C6560" s="5" t="s">
        <v>849</v>
      </c>
      <c r="D6560" s="5" t="s">
        <v>3583</v>
      </c>
      <c r="E6560" s="5" t="s">
        <v>3584</v>
      </c>
      <c r="F6560" s="5" t="s">
        <v>853</v>
      </c>
      <c r="G6560" s="5" t="s">
        <v>3603</v>
      </c>
      <c r="H6560" s="51">
        <v>0</v>
      </c>
      <c r="I6560" s="22">
        <v>0</v>
      </c>
      <c r="J6560" s="22">
        <v>0</v>
      </c>
      <c r="K6560" s="22">
        <v>1240.46</v>
      </c>
      <c r="L6560" s="47">
        <v>1000</v>
      </c>
      <c r="M6560" s="22">
        <v>0</v>
      </c>
      <c r="N6560" s="22">
        <v>0</v>
      </c>
    </row>
    <row r="6561" spans="1:14" x14ac:dyDescent="0.25">
      <c r="A6561" s="5" t="s">
        <v>9264</v>
      </c>
      <c r="B6561" s="5" t="s">
        <v>3590</v>
      </c>
      <c r="C6561" s="5" t="s">
        <v>849</v>
      </c>
      <c r="D6561" s="5" t="s">
        <v>3583</v>
      </c>
      <c r="E6561" s="5" t="s">
        <v>3584</v>
      </c>
      <c r="F6561" s="5" t="s">
        <v>853</v>
      </c>
      <c r="G6561" s="5" t="s">
        <v>3588</v>
      </c>
      <c r="H6561" s="51">
        <v>0</v>
      </c>
      <c r="I6561" s="22">
        <v>0</v>
      </c>
      <c r="J6561" s="22">
        <v>0</v>
      </c>
      <c r="K6561" s="22">
        <v>124.83</v>
      </c>
      <c r="L6561" s="47">
        <v>1000</v>
      </c>
      <c r="M6561" s="22">
        <v>0</v>
      </c>
      <c r="N6561" s="22">
        <v>0</v>
      </c>
    </row>
    <row r="6562" spans="1:14" hidden="1" x14ac:dyDescent="0.25">
      <c r="A6562" s="5" t="s">
        <v>9265</v>
      </c>
      <c r="B6562" s="5" t="s">
        <v>3592</v>
      </c>
      <c r="C6562" s="5" t="s">
        <v>849</v>
      </c>
      <c r="D6562" s="5" t="s">
        <v>3583</v>
      </c>
      <c r="E6562" s="5" t="s">
        <v>3584</v>
      </c>
      <c r="F6562" s="5" t="s">
        <v>853</v>
      </c>
      <c r="G6562" s="5" t="s">
        <v>3603</v>
      </c>
      <c r="H6562" s="51">
        <v>0</v>
      </c>
      <c r="I6562" s="22">
        <v>0</v>
      </c>
      <c r="J6562" s="22">
        <v>0</v>
      </c>
      <c r="K6562" s="22">
        <v>1279.05</v>
      </c>
      <c r="L6562" s="47">
        <v>1000</v>
      </c>
      <c r="M6562" s="22">
        <v>0</v>
      </c>
      <c r="N6562" s="22">
        <v>0</v>
      </c>
    </row>
    <row r="6563" spans="1:14" hidden="1" x14ac:dyDescent="0.25">
      <c r="A6563" s="5" t="s">
        <v>9266</v>
      </c>
      <c r="B6563" s="5" t="s">
        <v>3592</v>
      </c>
      <c r="C6563" s="5" t="s">
        <v>849</v>
      </c>
      <c r="D6563" s="5" t="s">
        <v>3583</v>
      </c>
      <c r="E6563" s="5" t="s">
        <v>3584</v>
      </c>
      <c r="F6563" s="5" t="s">
        <v>853</v>
      </c>
      <c r="G6563" s="5" t="s">
        <v>3603</v>
      </c>
      <c r="H6563" s="51">
        <v>0</v>
      </c>
      <c r="I6563" s="22">
        <v>0</v>
      </c>
      <c r="J6563" s="22">
        <v>0</v>
      </c>
      <c r="K6563" s="22">
        <v>1206.3900000000001</v>
      </c>
      <c r="L6563" s="47">
        <v>1000</v>
      </c>
      <c r="M6563" s="22">
        <v>0</v>
      </c>
      <c r="N6563" s="22">
        <v>0</v>
      </c>
    </row>
    <row r="6564" spans="1:14" hidden="1" x14ac:dyDescent="0.25">
      <c r="A6564" s="5" t="s">
        <v>9267</v>
      </c>
      <c r="B6564" s="5" t="s">
        <v>3586</v>
      </c>
      <c r="C6564" s="5" t="s">
        <v>849</v>
      </c>
      <c r="D6564" s="5" t="s">
        <v>3583</v>
      </c>
      <c r="E6564" s="5" t="s">
        <v>3584</v>
      </c>
      <c r="F6564" s="5" t="s">
        <v>853</v>
      </c>
      <c r="G6564" s="5" t="s">
        <v>3603</v>
      </c>
      <c r="H6564" s="51">
        <v>0</v>
      </c>
      <c r="I6564" s="22">
        <v>0</v>
      </c>
      <c r="J6564" s="22">
        <v>0</v>
      </c>
      <c r="K6564" s="22">
        <v>1209.03</v>
      </c>
      <c r="L6564" s="47">
        <v>1000</v>
      </c>
      <c r="M6564" s="22">
        <v>0</v>
      </c>
      <c r="N6564" s="22">
        <v>0</v>
      </c>
    </row>
    <row r="6565" spans="1:14" hidden="1" x14ac:dyDescent="0.25">
      <c r="A6565" s="5" t="s">
        <v>9267</v>
      </c>
      <c r="B6565" s="5" t="s">
        <v>3592</v>
      </c>
      <c r="C6565" s="5" t="s">
        <v>849</v>
      </c>
      <c r="D6565" s="5" t="s">
        <v>3583</v>
      </c>
      <c r="E6565" s="5" t="s">
        <v>3584</v>
      </c>
      <c r="F6565" s="5" t="s">
        <v>853</v>
      </c>
      <c r="G6565" s="5" t="s">
        <v>3603</v>
      </c>
      <c r="H6565" s="51">
        <v>0</v>
      </c>
      <c r="I6565" s="22">
        <v>0</v>
      </c>
      <c r="J6565" s="22">
        <v>0</v>
      </c>
      <c r="K6565" s="22">
        <v>1158.1400000000001</v>
      </c>
      <c r="L6565" s="47">
        <v>1000</v>
      </c>
      <c r="M6565" s="22">
        <v>0</v>
      </c>
      <c r="N6565" s="22">
        <v>0</v>
      </c>
    </row>
    <row r="6566" spans="1:14" hidden="1" x14ac:dyDescent="0.25">
      <c r="A6566" s="5" t="s">
        <v>9268</v>
      </c>
      <c r="B6566" s="5" t="s">
        <v>3592</v>
      </c>
      <c r="C6566" s="5" t="s">
        <v>849</v>
      </c>
      <c r="D6566" s="5" t="s">
        <v>3583</v>
      </c>
      <c r="E6566" s="5" t="s">
        <v>3584</v>
      </c>
      <c r="F6566" s="5" t="s">
        <v>853</v>
      </c>
      <c r="G6566" s="5" t="s">
        <v>3603</v>
      </c>
      <c r="H6566" s="51">
        <v>0</v>
      </c>
      <c r="I6566" s="22">
        <v>0</v>
      </c>
      <c r="J6566" s="22">
        <v>0</v>
      </c>
      <c r="K6566" s="22">
        <v>1102.95</v>
      </c>
      <c r="L6566" s="47">
        <v>1000</v>
      </c>
      <c r="M6566" s="22">
        <v>0</v>
      </c>
      <c r="N6566" s="22">
        <v>0</v>
      </c>
    </row>
    <row r="6567" spans="1:14" hidden="1" x14ac:dyDescent="0.25">
      <c r="A6567" s="5" t="s">
        <v>9269</v>
      </c>
      <c r="B6567" s="5" t="s">
        <v>3592</v>
      </c>
      <c r="C6567" s="5" t="s">
        <v>849</v>
      </c>
      <c r="D6567" s="5" t="s">
        <v>3583</v>
      </c>
      <c r="E6567" s="5" t="s">
        <v>3584</v>
      </c>
      <c r="F6567" s="5" t="s">
        <v>853</v>
      </c>
      <c r="G6567" s="5" t="s">
        <v>3603</v>
      </c>
      <c r="H6567" s="51">
        <v>0</v>
      </c>
      <c r="I6567" s="22">
        <v>0</v>
      </c>
      <c r="J6567" s="22">
        <v>0</v>
      </c>
      <c r="K6567" s="22">
        <v>1089.01</v>
      </c>
      <c r="L6567" s="47">
        <v>1000</v>
      </c>
      <c r="M6567" s="22">
        <v>0</v>
      </c>
      <c r="N6567" s="22">
        <v>0</v>
      </c>
    </row>
    <row r="6568" spans="1:14" hidden="1" x14ac:dyDescent="0.25">
      <c r="A6568" s="5" t="s">
        <v>9270</v>
      </c>
      <c r="B6568" s="5" t="s">
        <v>3586</v>
      </c>
      <c r="C6568" s="5" t="s">
        <v>849</v>
      </c>
      <c r="D6568" s="5" t="s">
        <v>3583</v>
      </c>
      <c r="E6568" s="5" t="s">
        <v>3584</v>
      </c>
      <c r="F6568" s="5" t="s">
        <v>853</v>
      </c>
      <c r="G6568" s="5" t="s">
        <v>3603</v>
      </c>
      <c r="H6568" s="51">
        <v>0</v>
      </c>
      <c r="I6568" s="22">
        <v>0</v>
      </c>
      <c r="J6568" s="22">
        <v>0</v>
      </c>
      <c r="K6568" s="22">
        <v>1168.19</v>
      </c>
      <c r="L6568" s="47">
        <v>1000</v>
      </c>
      <c r="M6568" s="22">
        <v>0</v>
      </c>
      <c r="N6568" s="22">
        <v>0</v>
      </c>
    </row>
    <row r="6569" spans="1:14" hidden="1" x14ac:dyDescent="0.25">
      <c r="A6569" s="5" t="s">
        <v>9270</v>
      </c>
      <c r="B6569" s="5" t="s">
        <v>3592</v>
      </c>
      <c r="C6569" s="5" t="s">
        <v>849</v>
      </c>
      <c r="D6569" s="5" t="s">
        <v>3583</v>
      </c>
      <c r="E6569" s="5" t="s">
        <v>3584</v>
      </c>
      <c r="F6569" s="5" t="s">
        <v>853</v>
      </c>
      <c r="G6569" s="5" t="s">
        <v>3603</v>
      </c>
      <c r="H6569" s="51">
        <v>0</v>
      </c>
      <c r="I6569" s="22">
        <v>0</v>
      </c>
      <c r="J6569" s="22">
        <v>0</v>
      </c>
      <c r="K6569" s="22">
        <v>1132.8399999999999</v>
      </c>
      <c r="L6569" s="47">
        <v>1000</v>
      </c>
      <c r="M6569" s="22">
        <v>0</v>
      </c>
      <c r="N6569" s="22">
        <v>0</v>
      </c>
    </row>
    <row r="6570" spans="1:14" hidden="1" x14ac:dyDescent="0.25">
      <c r="A6570" s="5" t="s">
        <v>9271</v>
      </c>
      <c r="B6570" s="5" t="s">
        <v>3592</v>
      </c>
      <c r="C6570" s="5" t="s">
        <v>849</v>
      </c>
      <c r="D6570" s="5" t="s">
        <v>3583</v>
      </c>
      <c r="E6570" s="5" t="s">
        <v>3584</v>
      </c>
      <c r="F6570" s="5" t="s">
        <v>853</v>
      </c>
      <c r="G6570" s="5" t="s">
        <v>3603</v>
      </c>
      <c r="H6570" s="51">
        <v>0</v>
      </c>
      <c r="I6570" s="22">
        <v>0</v>
      </c>
      <c r="J6570" s="22">
        <v>0</v>
      </c>
      <c r="K6570" s="22">
        <v>1075.8</v>
      </c>
      <c r="L6570" s="47">
        <v>1000</v>
      </c>
      <c r="M6570" s="22">
        <v>0</v>
      </c>
      <c r="N6570" s="22">
        <v>0</v>
      </c>
    </row>
    <row r="6571" spans="1:14" hidden="1" x14ac:dyDescent="0.25">
      <c r="A6571" s="5" t="s">
        <v>9272</v>
      </c>
      <c r="B6571" s="5" t="s">
        <v>3586</v>
      </c>
      <c r="C6571" s="5" t="s">
        <v>849</v>
      </c>
      <c r="D6571" s="5" t="s">
        <v>3583</v>
      </c>
      <c r="E6571" s="5" t="s">
        <v>3584</v>
      </c>
      <c r="F6571" s="5" t="s">
        <v>853</v>
      </c>
      <c r="G6571" s="5" t="s">
        <v>3603</v>
      </c>
      <c r="H6571" s="51">
        <v>0</v>
      </c>
      <c r="I6571" s="22">
        <v>0</v>
      </c>
      <c r="J6571" s="22">
        <v>0</v>
      </c>
      <c r="K6571" s="22">
        <v>1085.1600000000001</v>
      </c>
      <c r="L6571" s="47">
        <v>1000</v>
      </c>
      <c r="M6571" s="22">
        <v>0</v>
      </c>
      <c r="N6571" s="22">
        <v>0</v>
      </c>
    </row>
    <row r="6572" spans="1:14" hidden="1" x14ac:dyDescent="0.25">
      <c r="A6572" s="5" t="s">
        <v>9272</v>
      </c>
      <c r="B6572" s="5" t="s">
        <v>3592</v>
      </c>
      <c r="C6572" s="5" t="s">
        <v>849</v>
      </c>
      <c r="D6572" s="5" t="s">
        <v>3583</v>
      </c>
      <c r="E6572" s="5" t="s">
        <v>3584</v>
      </c>
      <c r="F6572" s="5" t="s">
        <v>853</v>
      </c>
      <c r="G6572" s="5" t="s">
        <v>3603</v>
      </c>
      <c r="H6572" s="51">
        <v>0</v>
      </c>
      <c r="I6572" s="22">
        <v>0</v>
      </c>
      <c r="J6572" s="22">
        <v>0</v>
      </c>
      <c r="K6572" s="22">
        <v>1082.3699999999999</v>
      </c>
      <c r="L6572" s="47">
        <v>1000</v>
      </c>
      <c r="M6572" s="22">
        <v>0</v>
      </c>
      <c r="N6572" s="22">
        <v>0</v>
      </c>
    </row>
    <row r="6573" spans="1:14" x14ac:dyDescent="0.25">
      <c r="A6573" s="5" t="s">
        <v>9273</v>
      </c>
      <c r="B6573" s="5" t="s">
        <v>3590</v>
      </c>
      <c r="C6573" s="5" t="s">
        <v>849</v>
      </c>
      <c r="D6573" s="5" t="s">
        <v>3583</v>
      </c>
      <c r="E6573" s="5" t="s">
        <v>3584</v>
      </c>
      <c r="F6573" s="5" t="s">
        <v>853</v>
      </c>
      <c r="G6573" s="5" t="s">
        <v>3603</v>
      </c>
      <c r="H6573" s="51">
        <v>0</v>
      </c>
      <c r="I6573" s="22">
        <v>0</v>
      </c>
      <c r="J6573" s="22">
        <v>0</v>
      </c>
      <c r="K6573" s="22">
        <v>2945.22</v>
      </c>
      <c r="L6573" s="47">
        <v>1000</v>
      </c>
      <c r="M6573" s="22">
        <v>0</v>
      </c>
      <c r="N6573" s="22">
        <v>0</v>
      </c>
    </row>
    <row r="6574" spans="1:14" hidden="1" x14ac:dyDescent="0.25">
      <c r="A6574" s="5" t="s">
        <v>9274</v>
      </c>
      <c r="B6574" s="5" t="s">
        <v>3586</v>
      </c>
      <c r="C6574" s="5" t="s">
        <v>849</v>
      </c>
      <c r="D6574" s="5" t="s">
        <v>3583</v>
      </c>
      <c r="E6574" s="5" t="s">
        <v>3584</v>
      </c>
      <c r="F6574" s="5" t="s">
        <v>853</v>
      </c>
      <c r="G6574" s="5" t="s">
        <v>3588</v>
      </c>
      <c r="H6574" s="51">
        <v>0</v>
      </c>
      <c r="I6574" s="22">
        <v>0</v>
      </c>
      <c r="J6574" s="22">
        <v>0</v>
      </c>
      <c r="K6574" s="22">
        <v>352.69</v>
      </c>
      <c r="L6574" s="47">
        <v>1000</v>
      </c>
      <c r="M6574" s="22">
        <v>0</v>
      </c>
      <c r="N6574" s="22">
        <v>0</v>
      </c>
    </row>
    <row r="6575" spans="1:14" hidden="1" x14ac:dyDescent="0.25">
      <c r="A6575" s="5" t="s">
        <v>9275</v>
      </c>
      <c r="B6575" s="5" t="s">
        <v>3582</v>
      </c>
      <c r="C6575" s="5" t="s">
        <v>849</v>
      </c>
      <c r="D6575" s="5" t="s">
        <v>3583</v>
      </c>
      <c r="E6575" s="5" t="s">
        <v>3584</v>
      </c>
      <c r="F6575" s="5" t="s">
        <v>851</v>
      </c>
      <c r="G6575" s="5" t="s">
        <v>3588</v>
      </c>
      <c r="H6575" s="51">
        <v>0</v>
      </c>
      <c r="I6575" s="22">
        <v>0</v>
      </c>
      <c r="J6575" s="22">
        <v>176.64</v>
      </c>
      <c r="K6575" s="22">
        <v>176.64</v>
      </c>
      <c r="L6575" s="47">
        <v>1000</v>
      </c>
      <c r="M6575" s="22">
        <v>0</v>
      </c>
      <c r="N6575" s="22">
        <v>0</v>
      </c>
    </row>
    <row r="6576" spans="1:14" hidden="1" x14ac:dyDescent="0.25">
      <c r="A6576" s="5" t="s">
        <v>9276</v>
      </c>
      <c r="B6576" s="5" t="s">
        <v>3582</v>
      </c>
      <c r="C6576" s="5" t="s">
        <v>849</v>
      </c>
      <c r="D6576" s="5" t="s">
        <v>3583</v>
      </c>
      <c r="E6576" s="5" t="s">
        <v>3584</v>
      </c>
      <c r="F6576" s="5" t="s">
        <v>853</v>
      </c>
      <c r="G6576" s="5" t="s">
        <v>3588</v>
      </c>
      <c r="H6576" s="51">
        <v>0</v>
      </c>
      <c r="I6576" s="22">
        <v>0</v>
      </c>
      <c r="J6576" s="22">
        <v>117.91</v>
      </c>
      <c r="K6576" s="22">
        <v>124.36</v>
      </c>
      <c r="L6576" s="47">
        <v>1000</v>
      </c>
      <c r="M6576" s="22">
        <v>0</v>
      </c>
      <c r="N6576" s="22">
        <v>0</v>
      </c>
    </row>
    <row r="6577" spans="1:14" hidden="1" x14ac:dyDescent="0.25">
      <c r="A6577" s="5" t="s">
        <v>9276</v>
      </c>
      <c r="B6577" s="5" t="s">
        <v>3586</v>
      </c>
      <c r="C6577" s="5" t="s">
        <v>849</v>
      </c>
      <c r="D6577" s="5" t="s">
        <v>3583</v>
      </c>
      <c r="E6577" s="5" t="s">
        <v>3584</v>
      </c>
      <c r="F6577" s="5" t="s">
        <v>853</v>
      </c>
      <c r="G6577" s="5" t="s">
        <v>3588</v>
      </c>
      <c r="H6577" s="51">
        <v>0</v>
      </c>
      <c r="I6577" s="22">
        <v>0</v>
      </c>
      <c r="J6577" s="22">
        <v>117.52</v>
      </c>
      <c r="K6577" s="22">
        <v>118.53</v>
      </c>
      <c r="L6577" s="47">
        <v>1000</v>
      </c>
      <c r="M6577" s="22">
        <v>0</v>
      </c>
      <c r="N6577" s="22">
        <v>0</v>
      </c>
    </row>
    <row r="6578" spans="1:14" hidden="1" x14ac:dyDescent="0.25">
      <c r="A6578" s="5" t="s">
        <v>9277</v>
      </c>
      <c r="B6578" s="5" t="s">
        <v>3582</v>
      </c>
      <c r="C6578" s="5" t="s">
        <v>849</v>
      </c>
      <c r="D6578" s="5" t="s">
        <v>3583</v>
      </c>
      <c r="E6578" s="5" t="s">
        <v>3584</v>
      </c>
      <c r="F6578" s="5" t="s">
        <v>853</v>
      </c>
      <c r="G6578" s="5" t="s">
        <v>3588</v>
      </c>
      <c r="H6578" s="51">
        <v>0</v>
      </c>
      <c r="I6578" s="22">
        <v>0</v>
      </c>
      <c r="J6578" s="22">
        <v>170.32</v>
      </c>
      <c r="K6578" s="22">
        <v>170.32</v>
      </c>
      <c r="L6578" s="47">
        <v>1000</v>
      </c>
      <c r="M6578" s="22">
        <v>0</v>
      </c>
      <c r="N6578" s="22">
        <v>0</v>
      </c>
    </row>
    <row r="6579" spans="1:14" hidden="1" x14ac:dyDescent="0.25">
      <c r="A6579" s="5" t="s">
        <v>9278</v>
      </c>
      <c r="B6579" s="5" t="s">
        <v>3582</v>
      </c>
      <c r="C6579" s="5" t="s">
        <v>849</v>
      </c>
      <c r="D6579" s="5" t="s">
        <v>3583</v>
      </c>
      <c r="E6579" s="5" t="s">
        <v>3584</v>
      </c>
      <c r="F6579" s="5" t="s">
        <v>851</v>
      </c>
      <c r="G6579" s="5" t="s">
        <v>3588</v>
      </c>
      <c r="H6579" s="51">
        <v>38882</v>
      </c>
      <c r="I6579" s="22">
        <v>7157.37</v>
      </c>
      <c r="J6579" s="22">
        <v>184.08</v>
      </c>
      <c r="K6579" s="22">
        <v>179.29</v>
      </c>
      <c r="L6579" s="47">
        <v>1000</v>
      </c>
      <c r="M6579" s="22">
        <v>7157.37</v>
      </c>
      <c r="N6579" s="22">
        <v>0</v>
      </c>
    </row>
    <row r="6580" spans="1:14" hidden="1" x14ac:dyDescent="0.25">
      <c r="A6580" s="5" t="s">
        <v>9279</v>
      </c>
      <c r="B6580" s="5" t="s">
        <v>3582</v>
      </c>
      <c r="C6580" s="5" t="s">
        <v>849</v>
      </c>
      <c r="D6580" s="5" t="s">
        <v>3583</v>
      </c>
      <c r="E6580" s="5" t="s">
        <v>3584</v>
      </c>
      <c r="F6580" s="5" t="s">
        <v>851</v>
      </c>
      <c r="G6580" s="5" t="s">
        <v>3588</v>
      </c>
      <c r="H6580" s="51">
        <v>56608</v>
      </c>
      <c r="I6580" s="22">
        <v>9964.7900000000009</v>
      </c>
      <c r="J6580" s="22">
        <v>176.03</v>
      </c>
      <c r="K6580" s="22">
        <v>172.81</v>
      </c>
      <c r="L6580" s="47">
        <v>1000</v>
      </c>
      <c r="M6580" s="22">
        <v>9964.7900000000009</v>
      </c>
      <c r="N6580" s="22">
        <v>0</v>
      </c>
    </row>
    <row r="6581" spans="1:14" hidden="1" x14ac:dyDescent="0.25">
      <c r="A6581" s="5" t="s">
        <v>9279</v>
      </c>
      <c r="B6581" s="5" t="s">
        <v>3586</v>
      </c>
      <c r="C6581" s="5" t="s">
        <v>849</v>
      </c>
      <c r="D6581" s="5" t="s">
        <v>3583</v>
      </c>
      <c r="E6581" s="5" t="s">
        <v>3584</v>
      </c>
      <c r="F6581" s="5" t="s">
        <v>853</v>
      </c>
      <c r="G6581" s="5" t="s">
        <v>3588</v>
      </c>
      <c r="H6581" s="51">
        <v>0</v>
      </c>
      <c r="I6581" s="22">
        <v>0</v>
      </c>
      <c r="J6581" s="22">
        <v>177.08</v>
      </c>
      <c r="K6581" s="22">
        <v>181.33</v>
      </c>
      <c r="L6581" s="47">
        <v>1000</v>
      </c>
      <c r="M6581" s="22">
        <v>0</v>
      </c>
      <c r="N6581" s="22">
        <v>0</v>
      </c>
    </row>
    <row r="6582" spans="1:14" hidden="1" x14ac:dyDescent="0.25">
      <c r="A6582" s="5" t="s">
        <v>9280</v>
      </c>
      <c r="B6582" s="5" t="s">
        <v>3582</v>
      </c>
      <c r="C6582" s="5" t="s">
        <v>849</v>
      </c>
      <c r="D6582" s="5" t="s">
        <v>3583</v>
      </c>
      <c r="E6582" s="5" t="s">
        <v>3584</v>
      </c>
      <c r="F6582" s="5" t="s">
        <v>853</v>
      </c>
      <c r="G6582" s="5" t="s">
        <v>3588</v>
      </c>
      <c r="H6582" s="51">
        <v>0</v>
      </c>
      <c r="I6582" s="22">
        <v>0</v>
      </c>
      <c r="J6582" s="22">
        <v>0</v>
      </c>
      <c r="K6582" s="22">
        <v>545.76</v>
      </c>
      <c r="L6582" s="47">
        <v>1000</v>
      </c>
      <c r="M6582" s="22">
        <v>0</v>
      </c>
      <c r="N6582" s="22">
        <v>0</v>
      </c>
    </row>
    <row r="6583" spans="1:14" hidden="1" x14ac:dyDescent="0.25">
      <c r="A6583" s="5" t="s">
        <v>9280</v>
      </c>
      <c r="B6583" s="5" t="s">
        <v>3586</v>
      </c>
      <c r="C6583" s="5" t="s">
        <v>849</v>
      </c>
      <c r="D6583" s="5" t="s">
        <v>3583</v>
      </c>
      <c r="E6583" s="5" t="s">
        <v>3584</v>
      </c>
      <c r="F6583" s="5" t="s">
        <v>853</v>
      </c>
      <c r="G6583" s="5" t="s">
        <v>3588</v>
      </c>
      <c r="H6583" s="51">
        <v>0</v>
      </c>
      <c r="I6583" s="22">
        <v>0</v>
      </c>
      <c r="J6583" s="22">
        <v>457.65</v>
      </c>
      <c r="K6583" s="22">
        <v>461.59</v>
      </c>
      <c r="L6583" s="47">
        <v>1000</v>
      </c>
      <c r="M6583" s="22">
        <v>0</v>
      </c>
      <c r="N6583" s="22">
        <v>0</v>
      </c>
    </row>
    <row r="6584" spans="1:14" hidden="1" x14ac:dyDescent="0.25">
      <c r="A6584" s="5" t="s">
        <v>9281</v>
      </c>
      <c r="B6584" s="5" t="s">
        <v>3582</v>
      </c>
      <c r="C6584" s="5" t="s">
        <v>849</v>
      </c>
      <c r="D6584" s="5" t="s">
        <v>3583</v>
      </c>
      <c r="E6584" s="5" t="s">
        <v>3584</v>
      </c>
      <c r="F6584" s="5" t="s">
        <v>851</v>
      </c>
      <c r="G6584" s="5" t="s">
        <v>3588</v>
      </c>
      <c r="H6584" s="51">
        <v>33795</v>
      </c>
      <c r="I6584" s="22">
        <v>6066.44</v>
      </c>
      <c r="J6584" s="22">
        <v>179.51</v>
      </c>
      <c r="K6584" s="22">
        <v>176.28</v>
      </c>
      <c r="L6584" s="47">
        <v>1000</v>
      </c>
      <c r="M6584" s="22">
        <v>6066.44</v>
      </c>
      <c r="N6584" s="22">
        <v>0</v>
      </c>
    </row>
    <row r="6585" spans="1:14" hidden="1" x14ac:dyDescent="0.25">
      <c r="A6585" s="5" t="s">
        <v>9282</v>
      </c>
      <c r="B6585" s="5" t="s">
        <v>3582</v>
      </c>
      <c r="C6585" s="5" t="s">
        <v>849</v>
      </c>
      <c r="D6585" s="5" t="s">
        <v>3583</v>
      </c>
      <c r="E6585" s="5" t="s">
        <v>3584</v>
      </c>
      <c r="F6585" s="5" t="s">
        <v>851</v>
      </c>
      <c r="G6585" s="5" t="s">
        <v>3588</v>
      </c>
      <c r="H6585" s="51">
        <v>6641</v>
      </c>
      <c r="I6585" s="22">
        <v>761.92</v>
      </c>
      <c r="J6585" s="22">
        <v>114.73</v>
      </c>
      <c r="K6585" s="22">
        <v>115.72</v>
      </c>
      <c r="L6585" s="47">
        <v>1000</v>
      </c>
      <c r="M6585" s="22">
        <v>761.92</v>
      </c>
      <c r="N6585" s="22">
        <v>0</v>
      </c>
    </row>
    <row r="6586" spans="1:14" hidden="1" x14ac:dyDescent="0.25">
      <c r="A6586" s="5" t="s">
        <v>9283</v>
      </c>
      <c r="B6586" s="5" t="s">
        <v>3582</v>
      </c>
      <c r="C6586" s="5" t="s">
        <v>849</v>
      </c>
      <c r="D6586" s="5" t="s">
        <v>3583</v>
      </c>
      <c r="E6586" s="5" t="s">
        <v>3584</v>
      </c>
      <c r="F6586" s="5" t="s">
        <v>853</v>
      </c>
      <c r="G6586" s="5" t="s">
        <v>3588</v>
      </c>
      <c r="H6586" s="51">
        <v>0</v>
      </c>
      <c r="I6586" s="22">
        <v>0</v>
      </c>
      <c r="J6586" s="22">
        <v>117.76</v>
      </c>
      <c r="K6586" s="22">
        <v>124.15</v>
      </c>
      <c r="L6586" s="47">
        <v>1000</v>
      </c>
      <c r="M6586" s="22">
        <v>0</v>
      </c>
      <c r="N6586" s="22">
        <v>0</v>
      </c>
    </row>
    <row r="6587" spans="1:14" hidden="1" x14ac:dyDescent="0.25">
      <c r="A6587" s="5" t="s">
        <v>9284</v>
      </c>
      <c r="B6587" s="5" t="s">
        <v>3582</v>
      </c>
      <c r="C6587" s="5" t="s">
        <v>849</v>
      </c>
      <c r="D6587" s="5" t="s">
        <v>3583</v>
      </c>
      <c r="E6587" s="5" t="s">
        <v>3584</v>
      </c>
      <c r="F6587" s="5" t="s">
        <v>853</v>
      </c>
      <c r="G6587" s="5" t="s">
        <v>3588</v>
      </c>
      <c r="H6587" s="51">
        <v>0</v>
      </c>
      <c r="I6587" s="22">
        <v>0</v>
      </c>
      <c r="J6587" s="22">
        <v>114.96</v>
      </c>
      <c r="K6587" s="22">
        <v>117.72</v>
      </c>
      <c r="L6587" s="47">
        <v>1000</v>
      </c>
      <c r="M6587" s="22">
        <v>0</v>
      </c>
      <c r="N6587" s="22">
        <v>0</v>
      </c>
    </row>
    <row r="6588" spans="1:14" hidden="1" x14ac:dyDescent="0.25">
      <c r="A6588" s="5" t="s">
        <v>9285</v>
      </c>
      <c r="B6588" s="5" t="s">
        <v>3582</v>
      </c>
      <c r="C6588" s="5" t="s">
        <v>849</v>
      </c>
      <c r="D6588" s="5" t="s">
        <v>3583</v>
      </c>
      <c r="E6588" s="5" t="s">
        <v>3584</v>
      </c>
      <c r="F6588" s="5" t="s">
        <v>853</v>
      </c>
      <c r="G6588" s="5" t="s">
        <v>3603</v>
      </c>
      <c r="H6588" s="51">
        <v>0</v>
      </c>
      <c r="I6588" s="22">
        <v>0</v>
      </c>
      <c r="J6588" s="22">
        <v>0</v>
      </c>
      <c r="K6588" s="22">
        <v>493.59</v>
      </c>
      <c r="L6588" s="47">
        <v>1000</v>
      </c>
      <c r="M6588" s="22">
        <v>0</v>
      </c>
      <c r="N6588" s="22">
        <v>0</v>
      </c>
    </row>
    <row r="6589" spans="1:14" hidden="1" x14ac:dyDescent="0.25">
      <c r="A6589" s="5" t="s">
        <v>9286</v>
      </c>
      <c r="B6589" s="5" t="s">
        <v>3582</v>
      </c>
      <c r="C6589" s="5" t="s">
        <v>849</v>
      </c>
      <c r="D6589" s="5" t="s">
        <v>3583</v>
      </c>
      <c r="E6589" s="5" t="s">
        <v>3584</v>
      </c>
      <c r="F6589" s="5" t="s">
        <v>853</v>
      </c>
      <c r="G6589" s="5" t="s">
        <v>3603</v>
      </c>
      <c r="H6589" s="51">
        <v>0</v>
      </c>
      <c r="I6589" s="22">
        <v>0</v>
      </c>
      <c r="J6589" s="22">
        <v>0</v>
      </c>
      <c r="K6589" s="22">
        <v>424.83</v>
      </c>
      <c r="L6589" s="47">
        <v>1000</v>
      </c>
      <c r="M6589" s="22">
        <v>0</v>
      </c>
      <c r="N6589" s="22">
        <v>0</v>
      </c>
    </row>
    <row r="6590" spans="1:14" hidden="1" x14ac:dyDescent="0.25">
      <c r="A6590" s="5" t="s">
        <v>9287</v>
      </c>
      <c r="B6590" s="5" t="s">
        <v>3586</v>
      </c>
      <c r="C6590" s="5" t="s">
        <v>849</v>
      </c>
      <c r="D6590" s="5" t="s">
        <v>3583</v>
      </c>
      <c r="E6590" s="5" t="s">
        <v>3584</v>
      </c>
      <c r="F6590" s="5" t="s">
        <v>853</v>
      </c>
      <c r="G6590" s="5" t="s">
        <v>3603</v>
      </c>
      <c r="H6590" s="51">
        <v>0</v>
      </c>
      <c r="I6590" s="22">
        <v>0</v>
      </c>
      <c r="J6590" s="22">
        <v>0</v>
      </c>
      <c r="K6590" s="22">
        <v>468.23</v>
      </c>
      <c r="L6590" s="47">
        <v>1000</v>
      </c>
      <c r="M6590" s="22">
        <v>0</v>
      </c>
      <c r="N6590" s="22">
        <v>0</v>
      </c>
    </row>
    <row r="6591" spans="1:14" hidden="1" x14ac:dyDescent="0.25">
      <c r="A6591" s="5" t="s">
        <v>9288</v>
      </c>
      <c r="B6591" s="5" t="s">
        <v>3582</v>
      </c>
      <c r="C6591" s="5" t="s">
        <v>849</v>
      </c>
      <c r="D6591" s="5" t="s">
        <v>3583</v>
      </c>
      <c r="E6591" s="5" t="s">
        <v>3584</v>
      </c>
      <c r="F6591" s="5" t="s">
        <v>853</v>
      </c>
      <c r="G6591" s="5" t="s">
        <v>3603</v>
      </c>
      <c r="H6591" s="51">
        <v>0</v>
      </c>
      <c r="I6591" s="22">
        <v>0</v>
      </c>
      <c r="J6591" s="22">
        <v>0</v>
      </c>
      <c r="K6591" s="22">
        <v>441.89</v>
      </c>
      <c r="L6591" s="47">
        <v>1000</v>
      </c>
      <c r="M6591" s="22">
        <v>0</v>
      </c>
      <c r="N6591" s="22">
        <v>0</v>
      </c>
    </row>
    <row r="6592" spans="1:14" hidden="1" x14ac:dyDescent="0.25">
      <c r="A6592" s="5" t="s">
        <v>9289</v>
      </c>
      <c r="B6592" s="5" t="s">
        <v>3582</v>
      </c>
      <c r="C6592" s="5" t="s">
        <v>849</v>
      </c>
      <c r="D6592" s="5" t="s">
        <v>3583</v>
      </c>
      <c r="E6592" s="5" t="s">
        <v>3584</v>
      </c>
      <c r="F6592" s="5" t="s">
        <v>853</v>
      </c>
      <c r="G6592" s="5" t="s">
        <v>3603</v>
      </c>
      <c r="H6592" s="51">
        <v>0</v>
      </c>
      <c r="I6592" s="22">
        <v>0</v>
      </c>
      <c r="J6592" s="22">
        <v>0</v>
      </c>
      <c r="K6592" s="22">
        <v>474.26</v>
      </c>
      <c r="L6592" s="47">
        <v>1000</v>
      </c>
      <c r="M6592" s="22">
        <v>0</v>
      </c>
      <c r="N6592" s="22">
        <v>0</v>
      </c>
    </row>
    <row r="6593" spans="1:14" hidden="1" x14ac:dyDescent="0.25">
      <c r="A6593" s="5" t="s">
        <v>9290</v>
      </c>
      <c r="B6593" s="5" t="s">
        <v>3586</v>
      </c>
      <c r="C6593" s="5" t="s">
        <v>849</v>
      </c>
      <c r="D6593" s="5" t="s">
        <v>3583</v>
      </c>
      <c r="E6593" s="5" t="s">
        <v>3584</v>
      </c>
      <c r="F6593" s="5" t="s">
        <v>853</v>
      </c>
      <c r="G6593" s="5" t="s">
        <v>3588</v>
      </c>
      <c r="H6593" s="51">
        <v>0</v>
      </c>
      <c r="I6593" s="22">
        <v>0</v>
      </c>
      <c r="J6593" s="22">
        <v>0</v>
      </c>
      <c r="K6593" s="22">
        <v>508.71</v>
      </c>
      <c r="L6593" s="47">
        <v>1000</v>
      </c>
      <c r="M6593" s="22">
        <v>0</v>
      </c>
      <c r="N6593" s="22">
        <v>0</v>
      </c>
    </row>
    <row r="6594" spans="1:14" hidden="1" x14ac:dyDescent="0.25">
      <c r="A6594" s="5" t="s">
        <v>9291</v>
      </c>
      <c r="B6594" s="5" t="s">
        <v>3582</v>
      </c>
      <c r="C6594" s="5" t="s">
        <v>849</v>
      </c>
      <c r="D6594" s="5" t="s">
        <v>3583</v>
      </c>
      <c r="E6594" s="5" t="s">
        <v>3584</v>
      </c>
      <c r="F6594" s="5" t="s">
        <v>853</v>
      </c>
      <c r="G6594" s="5" t="s">
        <v>3603</v>
      </c>
      <c r="H6594" s="51">
        <v>0</v>
      </c>
      <c r="I6594" s="22">
        <v>0</v>
      </c>
      <c r="J6594" s="22">
        <v>5819.38</v>
      </c>
      <c r="K6594" s="22">
        <v>5987.05</v>
      </c>
      <c r="L6594" s="47">
        <v>1000</v>
      </c>
      <c r="M6594" s="22">
        <v>0</v>
      </c>
      <c r="N6594" s="22">
        <v>0</v>
      </c>
    </row>
    <row r="6595" spans="1:14" hidden="1" x14ac:dyDescent="0.25">
      <c r="A6595" s="5" t="s">
        <v>9291</v>
      </c>
      <c r="B6595" s="5" t="s">
        <v>3586</v>
      </c>
      <c r="C6595" s="5" t="s">
        <v>849</v>
      </c>
      <c r="D6595" s="5" t="s">
        <v>3583</v>
      </c>
      <c r="E6595" s="5" t="s">
        <v>3584</v>
      </c>
      <c r="F6595" s="5" t="s">
        <v>853</v>
      </c>
      <c r="G6595" s="5" t="s">
        <v>3603</v>
      </c>
      <c r="H6595" s="51">
        <v>0</v>
      </c>
      <c r="I6595" s="22">
        <v>0</v>
      </c>
      <c r="J6595" s="22">
        <v>5355.95</v>
      </c>
      <c r="K6595" s="22">
        <v>5664.79</v>
      </c>
      <c r="L6595" s="47">
        <v>1000</v>
      </c>
      <c r="M6595" s="22">
        <v>0</v>
      </c>
      <c r="N6595" s="22">
        <v>0</v>
      </c>
    </row>
    <row r="6596" spans="1:14" hidden="1" x14ac:dyDescent="0.25">
      <c r="A6596" s="5" t="s">
        <v>9292</v>
      </c>
      <c r="B6596" s="5" t="s">
        <v>3582</v>
      </c>
      <c r="C6596" s="5" t="s">
        <v>849</v>
      </c>
      <c r="D6596" s="5" t="s">
        <v>3583</v>
      </c>
      <c r="E6596" s="5" t="s">
        <v>3584</v>
      </c>
      <c r="F6596" s="5" t="s">
        <v>853</v>
      </c>
      <c r="G6596" s="5" t="s">
        <v>3603</v>
      </c>
      <c r="H6596" s="51">
        <v>0</v>
      </c>
      <c r="I6596" s="22">
        <v>0</v>
      </c>
      <c r="J6596" s="22">
        <v>0</v>
      </c>
      <c r="K6596" s="22">
        <v>671.47</v>
      </c>
      <c r="L6596" s="47">
        <v>1000</v>
      </c>
      <c r="M6596" s="22">
        <v>0</v>
      </c>
      <c r="N6596" s="22">
        <v>0</v>
      </c>
    </row>
    <row r="6597" spans="1:14" hidden="1" x14ac:dyDescent="0.25">
      <c r="A6597" s="5" t="s">
        <v>9292</v>
      </c>
      <c r="B6597" s="5" t="s">
        <v>3586</v>
      </c>
      <c r="C6597" s="5" t="s">
        <v>849</v>
      </c>
      <c r="D6597" s="5" t="s">
        <v>3583</v>
      </c>
      <c r="E6597" s="5" t="s">
        <v>3584</v>
      </c>
      <c r="F6597" s="5" t="s">
        <v>853</v>
      </c>
      <c r="G6597" s="5" t="s">
        <v>3603</v>
      </c>
      <c r="H6597" s="51">
        <v>0</v>
      </c>
      <c r="I6597" s="22">
        <v>0</v>
      </c>
      <c r="J6597" s="22">
        <v>0</v>
      </c>
      <c r="K6597" s="22">
        <v>621.91</v>
      </c>
      <c r="L6597" s="47">
        <v>1000</v>
      </c>
      <c r="M6597" s="22">
        <v>0</v>
      </c>
      <c r="N6597" s="22">
        <v>0</v>
      </c>
    </row>
    <row r="6598" spans="1:14" hidden="1" x14ac:dyDescent="0.25">
      <c r="A6598" s="5" t="s">
        <v>9293</v>
      </c>
      <c r="B6598" s="5" t="s">
        <v>3586</v>
      </c>
      <c r="C6598" s="5" t="s">
        <v>849</v>
      </c>
      <c r="D6598" s="5" t="s">
        <v>3583</v>
      </c>
      <c r="E6598" s="5" t="s">
        <v>3584</v>
      </c>
      <c r="F6598" s="5" t="s">
        <v>853</v>
      </c>
      <c r="G6598" s="5" t="s">
        <v>3603</v>
      </c>
      <c r="H6598" s="51">
        <v>0</v>
      </c>
      <c r="I6598" s="22">
        <v>0</v>
      </c>
      <c r="J6598" s="22">
        <v>0</v>
      </c>
      <c r="K6598" s="22">
        <v>556.46</v>
      </c>
      <c r="L6598" s="47">
        <v>1000</v>
      </c>
      <c r="M6598" s="22">
        <v>0</v>
      </c>
      <c r="N6598" s="22">
        <v>0</v>
      </c>
    </row>
    <row r="6599" spans="1:14" hidden="1" x14ac:dyDescent="0.25">
      <c r="A6599" s="5" t="s">
        <v>9294</v>
      </c>
      <c r="B6599" s="5" t="s">
        <v>3586</v>
      </c>
      <c r="C6599" s="5" t="s">
        <v>849</v>
      </c>
      <c r="D6599" s="5" t="s">
        <v>3583</v>
      </c>
      <c r="E6599" s="5" t="s">
        <v>3584</v>
      </c>
      <c r="F6599" s="5" t="s">
        <v>851</v>
      </c>
      <c r="G6599" s="5" t="s">
        <v>3588</v>
      </c>
      <c r="H6599" s="51">
        <v>0</v>
      </c>
      <c r="I6599" s="22">
        <v>0</v>
      </c>
      <c r="J6599" s="22">
        <v>114.26</v>
      </c>
      <c r="K6599" s="22">
        <v>114.26</v>
      </c>
      <c r="L6599" s="47">
        <v>1000</v>
      </c>
      <c r="M6599" s="22">
        <v>0</v>
      </c>
      <c r="N6599" s="22">
        <v>0</v>
      </c>
    </row>
    <row r="6600" spans="1:14" x14ac:dyDescent="0.25">
      <c r="A6600" s="5" t="s">
        <v>9295</v>
      </c>
      <c r="B6600" s="5" t="s">
        <v>3590</v>
      </c>
      <c r="C6600" s="5" t="s">
        <v>849</v>
      </c>
      <c r="D6600" s="5" t="s">
        <v>3583</v>
      </c>
      <c r="E6600" s="5" t="s">
        <v>3584</v>
      </c>
      <c r="F6600" s="5" t="s">
        <v>851</v>
      </c>
      <c r="G6600" s="5" t="s">
        <v>3585</v>
      </c>
      <c r="H6600" s="51">
        <v>0</v>
      </c>
      <c r="I6600" s="22">
        <v>0</v>
      </c>
      <c r="J6600" s="22">
        <v>2942.09</v>
      </c>
      <c r="K6600" s="22">
        <v>3152.06</v>
      </c>
      <c r="L6600" s="47">
        <v>1000</v>
      </c>
      <c r="M6600" s="22">
        <v>0</v>
      </c>
      <c r="N6600" s="22">
        <v>0</v>
      </c>
    </row>
    <row r="6601" spans="1:14" x14ac:dyDescent="0.25">
      <c r="A6601" s="5" t="s">
        <v>9296</v>
      </c>
      <c r="B6601" s="5" t="s">
        <v>3590</v>
      </c>
      <c r="C6601" s="5" t="s">
        <v>849</v>
      </c>
      <c r="D6601" s="5" t="s">
        <v>3583</v>
      </c>
      <c r="E6601" s="5" t="s">
        <v>3584</v>
      </c>
      <c r="F6601" s="5" t="s">
        <v>853</v>
      </c>
      <c r="G6601" s="5" t="s">
        <v>3603</v>
      </c>
      <c r="H6601" s="51">
        <v>0</v>
      </c>
      <c r="I6601" s="22">
        <v>0</v>
      </c>
      <c r="J6601" s="22">
        <v>0</v>
      </c>
      <c r="K6601" s="22">
        <v>1300.48</v>
      </c>
      <c r="L6601" s="47">
        <v>1000</v>
      </c>
      <c r="M6601" s="22">
        <v>0</v>
      </c>
      <c r="N6601" s="22">
        <v>0</v>
      </c>
    </row>
    <row r="6602" spans="1:14" x14ac:dyDescent="0.25">
      <c r="A6602" s="5" t="s">
        <v>9297</v>
      </c>
      <c r="B6602" s="5" t="s">
        <v>3590</v>
      </c>
      <c r="C6602" s="5" t="s">
        <v>849</v>
      </c>
      <c r="D6602" s="5" t="s">
        <v>3583</v>
      </c>
      <c r="E6602" s="5" t="s">
        <v>3584</v>
      </c>
      <c r="F6602" s="5" t="s">
        <v>851</v>
      </c>
      <c r="G6602" s="5" t="s">
        <v>3588</v>
      </c>
      <c r="H6602" s="51">
        <v>159925</v>
      </c>
      <c r="I6602" s="22">
        <v>9941.4</v>
      </c>
      <c r="J6602" s="22">
        <v>62.16</v>
      </c>
      <c r="K6602" s="22">
        <v>61.42</v>
      </c>
      <c r="L6602" s="47">
        <v>1000</v>
      </c>
      <c r="M6602" s="22">
        <v>9941.4</v>
      </c>
      <c r="N6602" s="22">
        <v>0</v>
      </c>
    </row>
    <row r="6603" spans="1:14" x14ac:dyDescent="0.25">
      <c r="A6603" s="5" t="s">
        <v>9298</v>
      </c>
      <c r="B6603" s="5" t="s">
        <v>3590</v>
      </c>
      <c r="C6603" s="5" t="s">
        <v>849</v>
      </c>
      <c r="D6603" s="5" t="s">
        <v>3583</v>
      </c>
      <c r="E6603" s="5" t="s">
        <v>3584</v>
      </c>
      <c r="F6603" s="5" t="s">
        <v>851</v>
      </c>
      <c r="G6603" s="5" t="s">
        <v>3588</v>
      </c>
      <c r="H6603" s="51">
        <v>108000</v>
      </c>
      <c r="I6603" s="22">
        <v>6726.27</v>
      </c>
      <c r="J6603" s="22">
        <v>62.28</v>
      </c>
      <c r="K6603" s="22">
        <v>62.46</v>
      </c>
      <c r="L6603" s="47">
        <v>1000</v>
      </c>
      <c r="M6603" s="22">
        <v>6726.27</v>
      </c>
      <c r="N6603" s="22">
        <v>0</v>
      </c>
    </row>
    <row r="6604" spans="1:14" x14ac:dyDescent="0.25">
      <c r="A6604" s="5" t="s">
        <v>9299</v>
      </c>
      <c r="B6604" s="5" t="s">
        <v>3590</v>
      </c>
      <c r="C6604" s="5" t="s">
        <v>849</v>
      </c>
      <c r="D6604" s="5" t="s">
        <v>3583</v>
      </c>
      <c r="E6604" s="5" t="s">
        <v>3584</v>
      </c>
      <c r="F6604" s="5" t="s">
        <v>851</v>
      </c>
      <c r="G6604" s="5" t="s">
        <v>3588</v>
      </c>
      <c r="H6604" s="51">
        <v>172800</v>
      </c>
      <c r="I6604" s="22">
        <v>10522.13</v>
      </c>
      <c r="J6604" s="22">
        <v>60.89</v>
      </c>
      <c r="K6604" s="22">
        <v>60.05</v>
      </c>
      <c r="L6604" s="47">
        <v>1000</v>
      </c>
      <c r="M6604" s="22">
        <v>10522.13</v>
      </c>
      <c r="N6604" s="22">
        <v>0</v>
      </c>
    </row>
    <row r="6605" spans="1:14" x14ac:dyDescent="0.25">
      <c r="A6605" s="5" t="s">
        <v>9300</v>
      </c>
      <c r="B6605" s="5" t="s">
        <v>3590</v>
      </c>
      <c r="C6605" s="5" t="s">
        <v>849</v>
      </c>
      <c r="D6605" s="5" t="s">
        <v>3583</v>
      </c>
      <c r="E6605" s="5" t="s">
        <v>3584</v>
      </c>
      <c r="F6605" s="5" t="s">
        <v>851</v>
      </c>
      <c r="G6605" s="5" t="s">
        <v>3588</v>
      </c>
      <c r="H6605" s="51">
        <v>0</v>
      </c>
      <c r="I6605" s="22">
        <v>0</v>
      </c>
      <c r="J6605" s="22">
        <v>60.77</v>
      </c>
      <c r="K6605" s="22">
        <v>61.29</v>
      </c>
      <c r="L6605" s="47">
        <v>1000</v>
      </c>
      <c r="M6605" s="22">
        <v>0</v>
      </c>
      <c r="N6605" s="22">
        <v>0</v>
      </c>
    </row>
    <row r="6606" spans="1:14" x14ac:dyDescent="0.25">
      <c r="A6606" s="5" t="s">
        <v>9301</v>
      </c>
      <c r="B6606" s="5" t="s">
        <v>3590</v>
      </c>
      <c r="C6606" s="5" t="s">
        <v>849</v>
      </c>
      <c r="D6606" s="5" t="s">
        <v>3583</v>
      </c>
      <c r="E6606" s="5" t="s">
        <v>3584</v>
      </c>
      <c r="F6606" s="5" t="s">
        <v>851</v>
      </c>
      <c r="G6606" s="5" t="s">
        <v>3588</v>
      </c>
      <c r="H6606" s="51">
        <v>104000</v>
      </c>
      <c r="I6606" s="22">
        <v>6286.69</v>
      </c>
      <c r="J6606" s="22">
        <v>60.45</v>
      </c>
      <c r="K6606" s="22">
        <v>60.97</v>
      </c>
      <c r="L6606" s="47">
        <v>1000</v>
      </c>
      <c r="M6606" s="22">
        <v>6286.69</v>
      </c>
      <c r="N6606" s="22">
        <v>0</v>
      </c>
    </row>
    <row r="6607" spans="1:14" x14ac:dyDescent="0.25">
      <c r="A6607" s="5" t="s">
        <v>9302</v>
      </c>
      <c r="B6607" s="5" t="s">
        <v>3590</v>
      </c>
      <c r="C6607" s="5" t="s">
        <v>849</v>
      </c>
      <c r="D6607" s="5" t="s">
        <v>3583</v>
      </c>
      <c r="E6607" s="5" t="s">
        <v>3584</v>
      </c>
      <c r="F6607" s="5" t="s">
        <v>853</v>
      </c>
      <c r="G6607" s="5" t="s">
        <v>3588</v>
      </c>
      <c r="H6607" s="51">
        <v>0</v>
      </c>
      <c r="I6607" s="22">
        <v>0</v>
      </c>
      <c r="J6607" s="22">
        <v>62.19</v>
      </c>
      <c r="K6607" s="22">
        <v>64.73</v>
      </c>
      <c r="L6607" s="47">
        <v>1000</v>
      </c>
      <c r="M6607" s="22">
        <v>0</v>
      </c>
      <c r="N6607" s="22">
        <v>0</v>
      </c>
    </row>
    <row r="6608" spans="1:14" hidden="1" x14ac:dyDescent="0.25">
      <c r="A6608" s="5" t="s">
        <v>9303</v>
      </c>
      <c r="B6608" s="5" t="s">
        <v>3582</v>
      </c>
      <c r="C6608" s="5" t="s">
        <v>849</v>
      </c>
      <c r="D6608" s="5" t="s">
        <v>3583</v>
      </c>
      <c r="E6608" s="5" t="s">
        <v>3584</v>
      </c>
      <c r="F6608" s="5" t="s">
        <v>853</v>
      </c>
      <c r="G6608" s="5" t="s">
        <v>3603</v>
      </c>
      <c r="H6608" s="51">
        <v>0</v>
      </c>
      <c r="I6608" s="22">
        <v>0</v>
      </c>
      <c r="J6608" s="22">
        <v>0</v>
      </c>
      <c r="K6608" s="22">
        <v>441.89</v>
      </c>
      <c r="L6608" s="47">
        <v>1000</v>
      </c>
      <c r="M6608" s="22">
        <v>0</v>
      </c>
      <c r="N6608" s="22">
        <v>0</v>
      </c>
    </row>
    <row r="6609" spans="1:14" hidden="1" x14ac:dyDescent="0.25">
      <c r="A6609" s="5" t="s">
        <v>9304</v>
      </c>
      <c r="B6609" s="5" t="s">
        <v>3582</v>
      </c>
      <c r="C6609" s="5" t="s">
        <v>849</v>
      </c>
      <c r="D6609" s="5" t="s">
        <v>3583</v>
      </c>
      <c r="E6609" s="5" t="s">
        <v>3584</v>
      </c>
      <c r="F6609" s="5" t="s">
        <v>853</v>
      </c>
      <c r="G6609" s="5" t="s">
        <v>3603</v>
      </c>
      <c r="H6609" s="51">
        <v>0</v>
      </c>
      <c r="I6609" s="22">
        <v>0</v>
      </c>
      <c r="J6609" s="22">
        <v>0</v>
      </c>
      <c r="K6609" s="22">
        <v>421.08</v>
      </c>
      <c r="L6609" s="47">
        <v>1000</v>
      </c>
      <c r="M6609" s="22">
        <v>0</v>
      </c>
      <c r="N6609" s="22">
        <v>0</v>
      </c>
    </row>
    <row r="6610" spans="1:14" hidden="1" x14ac:dyDescent="0.25">
      <c r="A6610" s="5" t="s">
        <v>9305</v>
      </c>
      <c r="B6610" s="5" t="s">
        <v>3586</v>
      </c>
      <c r="C6610" s="5" t="s">
        <v>849</v>
      </c>
      <c r="D6610" s="5" t="s">
        <v>3583</v>
      </c>
      <c r="E6610" s="5" t="s">
        <v>3584</v>
      </c>
      <c r="F6610" s="5" t="s">
        <v>853</v>
      </c>
      <c r="G6610" s="5" t="s">
        <v>3603</v>
      </c>
      <c r="H6610" s="51">
        <v>0</v>
      </c>
      <c r="I6610" s="22">
        <v>0</v>
      </c>
      <c r="J6610" s="22">
        <v>0</v>
      </c>
      <c r="K6610" s="22">
        <v>1063.92</v>
      </c>
      <c r="L6610" s="47">
        <v>1000</v>
      </c>
      <c r="M6610" s="22">
        <v>0</v>
      </c>
      <c r="N6610" s="22">
        <v>0</v>
      </c>
    </row>
    <row r="6611" spans="1:14" hidden="1" x14ac:dyDescent="0.25">
      <c r="A6611" s="5" t="s">
        <v>9306</v>
      </c>
      <c r="B6611" s="5" t="s">
        <v>3586</v>
      </c>
      <c r="C6611" s="5" t="s">
        <v>849</v>
      </c>
      <c r="D6611" s="5" t="s">
        <v>3583</v>
      </c>
      <c r="E6611" s="5" t="s">
        <v>3584</v>
      </c>
      <c r="F6611" s="5" t="s">
        <v>853</v>
      </c>
      <c r="G6611" s="5" t="s">
        <v>3588</v>
      </c>
      <c r="H6611" s="51">
        <v>0</v>
      </c>
      <c r="I6611" s="22">
        <v>0</v>
      </c>
      <c r="J6611" s="22">
        <v>223.5</v>
      </c>
      <c r="K6611" s="22">
        <v>230.29</v>
      </c>
      <c r="L6611" s="47">
        <v>1000</v>
      </c>
      <c r="M6611" s="22">
        <v>0</v>
      </c>
      <c r="N6611" s="22">
        <v>0</v>
      </c>
    </row>
    <row r="6612" spans="1:14" hidden="1" x14ac:dyDescent="0.25">
      <c r="A6612" s="5" t="s">
        <v>9307</v>
      </c>
      <c r="B6612" s="5" t="s">
        <v>3582</v>
      </c>
      <c r="C6612" s="5" t="s">
        <v>849</v>
      </c>
      <c r="D6612" s="5" t="s">
        <v>3583</v>
      </c>
      <c r="E6612" s="5" t="s">
        <v>3584</v>
      </c>
      <c r="F6612" s="5" t="s">
        <v>851</v>
      </c>
      <c r="G6612" s="5" t="s">
        <v>3603</v>
      </c>
      <c r="H6612" s="51">
        <v>0</v>
      </c>
      <c r="I6612" s="22">
        <v>0</v>
      </c>
      <c r="J6612" s="22">
        <v>4543.42</v>
      </c>
      <c r="K6612" s="22">
        <v>4482.8900000000003</v>
      </c>
      <c r="L6612" s="47">
        <v>1000</v>
      </c>
      <c r="M6612" s="22">
        <v>0</v>
      </c>
      <c r="N6612" s="22">
        <v>0</v>
      </c>
    </row>
    <row r="6613" spans="1:14" hidden="1" x14ac:dyDescent="0.25">
      <c r="A6613" s="5" t="s">
        <v>9307</v>
      </c>
      <c r="B6613" s="5" t="s">
        <v>3586</v>
      </c>
      <c r="C6613" s="5" t="s">
        <v>849</v>
      </c>
      <c r="D6613" s="5" t="s">
        <v>3583</v>
      </c>
      <c r="E6613" s="5" t="s">
        <v>3584</v>
      </c>
      <c r="F6613" s="5" t="s">
        <v>853</v>
      </c>
      <c r="G6613" s="5" t="s">
        <v>3603</v>
      </c>
      <c r="H6613" s="51">
        <v>0</v>
      </c>
      <c r="I6613" s="22">
        <v>0</v>
      </c>
      <c r="J6613" s="22">
        <v>4506.7299999999996</v>
      </c>
      <c r="K6613" s="22">
        <v>4628.28</v>
      </c>
      <c r="L6613" s="47">
        <v>1000</v>
      </c>
      <c r="M6613" s="22">
        <v>0</v>
      </c>
      <c r="N6613" s="22">
        <v>0</v>
      </c>
    </row>
    <row r="6614" spans="1:14" hidden="1" x14ac:dyDescent="0.25">
      <c r="A6614" s="5" t="s">
        <v>9308</v>
      </c>
      <c r="B6614" s="5" t="s">
        <v>3586</v>
      </c>
      <c r="C6614" s="5" t="s">
        <v>849</v>
      </c>
      <c r="D6614" s="5" t="s">
        <v>3583</v>
      </c>
      <c r="E6614" s="5" t="s">
        <v>3584</v>
      </c>
      <c r="F6614" s="5" t="s">
        <v>853</v>
      </c>
      <c r="G6614" s="5" t="s">
        <v>3588</v>
      </c>
      <c r="H6614" s="51">
        <v>0</v>
      </c>
      <c r="I6614" s="22">
        <v>0</v>
      </c>
      <c r="J6614" s="22">
        <v>224.52</v>
      </c>
      <c r="K6614" s="22">
        <v>229.91</v>
      </c>
      <c r="L6614" s="47">
        <v>1000</v>
      </c>
      <c r="M6614" s="22">
        <v>0</v>
      </c>
      <c r="N6614" s="22">
        <v>0</v>
      </c>
    </row>
    <row r="6615" spans="1:14" hidden="1" x14ac:dyDescent="0.25">
      <c r="A6615" s="5" t="s">
        <v>9309</v>
      </c>
      <c r="B6615" s="5" t="s">
        <v>3586</v>
      </c>
      <c r="C6615" s="5" t="s">
        <v>849</v>
      </c>
      <c r="D6615" s="5" t="s">
        <v>3583</v>
      </c>
      <c r="E6615" s="5" t="s">
        <v>3584</v>
      </c>
      <c r="F6615" s="5" t="s">
        <v>853</v>
      </c>
      <c r="G6615" s="5" t="s">
        <v>3603</v>
      </c>
      <c r="H6615" s="51">
        <v>0</v>
      </c>
      <c r="I6615" s="22">
        <v>0</v>
      </c>
      <c r="J6615" s="22">
        <v>0</v>
      </c>
      <c r="K6615" s="22">
        <v>670.34</v>
      </c>
      <c r="L6615" s="47">
        <v>1000</v>
      </c>
      <c r="M6615" s="22">
        <v>0</v>
      </c>
      <c r="N6615" s="22">
        <v>0</v>
      </c>
    </row>
    <row r="6616" spans="1:14" hidden="1" x14ac:dyDescent="0.25">
      <c r="A6616" s="5" t="s">
        <v>9310</v>
      </c>
      <c r="B6616" s="5" t="s">
        <v>3592</v>
      </c>
      <c r="C6616" s="5" t="s">
        <v>849</v>
      </c>
      <c r="D6616" s="5" t="s">
        <v>3583</v>
      </c>
      <c r="E6616" s="5" t="s">
        <v>3584</v>
      </c>
      <c r="F6616" s="5" t="s">
        <v>853</v>
      </c>
      <c r="G6616" s="5" t="s">
        <v>3603</v>
      </c>
      <c r="H6616" s="51">
        <v>0</v>
      </c>
      <c r="I6616" s="22">
        <v>0</v>
      </c>
      <c r="J6616" s="22">
        <v>0</v>
      </c>
      <c r="K6616" s="22">
        <v>1187.95</v>
      </c>
      <c r="L6616" s="47">
        <v>1000</v>
      </c>
      <c r="M6616" s="22">
        <v>0</v>
      </c>
      <c r="N6616" s="22">
        <v>0</v>
      </c>
    </row>
    <row r="6617" spans="1:14" hidden="1" x14ac:dyDescent="0.25">
      <c r="A6617" s="5" t="s">
        <v>9311</v>
      </c>
      <c r="B6617" s="5" t="s">
        <v>3592</v>
      </c>
      <c r="C6617" s="5" t="s">
        <v>849</v>
      </c>
      <c r="D6617" s="5" t="s">
        <v>3583</v>
      </c>
      <c r="E6617" s="5" t="s">
        <v>3584</v>
      </c>
      <c r="F6617" s="5" t="s">
        <v>853</v>
      </c>
      <c r="G6617" s="5" t="s">
        <v>3603</v>
      </c>
      <c r="H6617" s="51">
        <v>0</v>
      </c>
      <c r="I6617" s="22">
        <v>0</v>
      </c>
      <c r="J6617" s="22">
        <v>0</v>
      </c>
      <c r="K6617" s="22">
        <v>1160.26</v>
      </c>
      <c r="L6617" s="47">
        <v>1000</v>
      </c>
      <c r="M6617" s="22">
        <v>0</v>
      </c>
      <c r="N6617" s="22">
        <v>0</v>
      </c>
    </row>
    <row r="6618" spans="1:14" hidden="1" x14ac:dyDescent="0.25">
      <c r="A6618" s="5" t="s">
        <v>9312</v>
      </c>
      <c r="B6618" s="5" t="s">
        <v>3592</v>
      </c>
      <c r="C6618" s="5" t="s">
        <v>849</v>
      </c>
      <c r="D6618" s="5" t="s">
        <v>3583</v>
      </c>
      <c r="E6618" s="5" t="s">
        <v>3584</v>
      </c>
      <c r="F6618" s="5" t="s">
        <v>853</v>
      </c>
      <c r="G6618" s="5" t="s">
        <v>3603</v>
      </c>
      <c r="H6618" s="51">
        <v>0</v>
      </c>
      <c r="I6618" s="22">
        <v>0</v>
      </c>
      <c r="J6618" s="22">
        <v>0</v>
      </c>
      <c r="K6618" s="22">
        <v>1171.1400000000001</v>
      </c>
      <c r="L6618" s="47">
        <v>1000</v>
      </c>
      <c r="M6618" s="22">
        <v>0</v>
      </c>
      <c r="N6618" s="22">
        <v>0</v>
      </c>
    </row>
    <row r="6619" spans="1:14" hidden="1" x14ac:dyDescent="0.25">
      <c r="A6619" s="5" t="s">
        <v>9313</v>
      </c>
      <c r="B6619" s="5" t="s">
        <v>3592</v>
      </c>
      <c r="C6619" s="5" t="s">
        <v>849</v>
      </c>
      <c r="D6619" s="5" t="s">
        <v>3583</v>
      </c>
      <c r="E6619" s="5" t="s">
        <v>3584</v>
      </c>
      <c r="F6619" s="5" t="s">
        <v>853</v>
      </c>
      <c r="G6619" s="5" t="s">
        <v>3603</v>
      </c>
      <c r="H6619" s="51">
        <v>0</v>
      </c>
      <c r="I6619" s="22">
        <v>0</v>
      </c>
      <c r="J6619" s="22">
        <v>0</v>
      </c>
      <c r="K6619" s="22">
        <v>1140.73</v>
      </c>
      <c r="L6619" s="47">
        <v>1000</v>
      </c>
      <c r="M6619" s="22">
        <v>0</v>
      </c>
      <c r="N6619" s="22">
        <v>0</v>
      </c>
    </row>
    <row r="6620" spans="1:14" hidden="1" x14ac:dyDescent="0.25">
      <c r="A6620" s="5" t="s">
        <v>9314</v>
      </c>
      <c r="B6620" s="5" t="s">
        <v>3582</v>
      </c>
      <c r="C6620" s="5" t="s">
        <v>849</v>
      </c>
      <c r="D6620" s="5" t="s">
        <v>3583</v>
      </c>
      <c r="E6620" s="5" t="s">
        <v>3584</v>
      </c>
      <c r="F6620" s="5" t="s">
        <v>853</v>
      </c>
      <c r="G6620" s="5" t="s">
        <v>3603</v>
      </c>
      <c r="H6620" s="51">
        <v>0</v>
      </c>
      <c r="I6620" s="22">
        <v>0</v>
      </c>
      <c r="J6620" s="22">
        <v>0</v>
      </c>
      <c r="K6620" s="22">
        <v>508.02</v>
      </c>
      <c r="L6620" s="47">
        <v>1000</v>
      </c>
      <c r="M6620" s="22">
        <v>0</v>
      </c>
      <c r="N6620" s="22">
        <v>0</v>
      </c>
    </row>
    <row r="6621" spans="1:14" hidden="1" x14ac:dyDescent="0.25">
      <c r="A6621" s="5" t="s">
        <v>9314</v>
      </c>
      <c r="B6621" s="5" t="s">
        <v>3586</v>
      </c>
      <c r="C6621" s="5" t="s">
        <v>849</v>
      </c>
      <c r="D6621" s="5" t="s">
        <v>3583</v>
      </c>
      <c r="E6621" s="5" t="s">
        <v>3584</v>
      </c>
      <c r="F6621" s="5" t="s">
        <v>853</v>
      </c>
      <c r="G6621" s="5" t="s">
        <v>3603</v>
      </c>
      <c r="H6621" s="51">
        <v>0</v>
      </c>
      <c r="I6621" s="22">
        <v>0</v>
      </c>
      <c r="J6621" s="22">
        <v>0</v>
      </c>
      <c r="K6621" s="22">
        <v>513.38</v>
      </c>
      <c r="L6621" s="47">
        <v>1000</v>
      </c>
      <c r="M6621" s="22">
        <v>0</v>
      </c>
      <c r="N6621" s="22">
        <v>0</v>
      </c>
    </row>
    <row r="6622" spans="1:14" hidden="1" x14ac:dyDescent="0.25">
      <c r="A6622" s="5" t="s">
        <v>9315</v>
      </c>
      <c r="B6622" s="5" t="s">
        <v>3586</v>
      </c>
      <c r="C6622" s="5" t="s">
        <v>849</v>
      </c>
      <c r="D6622" s="5" t="s">
        <v>3583</v>
      </c>
      <c r="E6622" s="5" t="s">
        <v>3584</v>
      </c>
      <c r="F6622" s="5" t="s">
        <v>853</v>
      </c>
      <c r="G6622" s="5" t="s">
        <v>3603</v>
      </c>
      <c r="H6622" s="51">
        <v>0</v>
      </c>
      <c r="I6622" s="22">
        <v>0</v>
      </c>
      <c r="J6622" s="22">
        <v>0</v>
      </c>
      <c r="K6622" s="22">
        <v>731.31</v>
      </c>
      <c r="L6622" s="47">
        <v>1000</v>
      </c>
      <c r="M6622" s="22">
        <v>0</v>
      </c>
      <c r="N6622" s="22">
        <v>0</v>
      </c>
    </row>
    <row r="6623" spans="1:14" hidden="1" x14ac:dyDescent="0.25">
      <c r="A6623" s="5" t="s">
        <v>9316</v>
      </c>
      <c r="B6623" s="5" t="s">
        <v>3586</v>
      </c>
      <c r="C6623" s="5" t="s">
        <v>849</v>
      </c>
      <c r="D6623" s="5" t="s">
        <v>3583</v>
      </c>
      <c r="E6623" s="5" t="s">
        <v>3584</v>
      </c>
      <c r="F6623" s="5" t="s">
        <v>853</v>
      </c>
      <c r="G6623" s="5" t="s">
        <v>3588</v>
      </c>
      <c r="H6623" s="51">
        <v>0</v>
      </c>
      <c r="I6623" s="22">
        <v>0</v>
      </c>
      <c r="J6623" s="22">
        <v>24.58</v>
      </c>
      <c r="K6623" s="22">
        <v>24.58</v>
      </c>
      <c r="L6623" s="47">
        <v>1000</v>
      </c>
      <c r="M6623" s="22">
        <v>0</v>
      </c>
      <c r="N6623" s="22">
        <v>0</v>
      </c>
    </row>
    <row r="6624" spans="1:14" hidden="1" x14ac:dyDescent="0.25">
      <c r="A6624" s="5" t="s">
        <v>9317</v>
      </c>
      <c r="B6624" s="5" t="s">
        <v>3582</v>
      </c>
      <c r="C6624" s="5" t="s">
        <v>849</v>
      </c>
      <c r="D6624" s="5" t="s">
        <v>3583</v>
      </c>
      <c r="E6624" s="5" t="s">
        <v>3584</v>
      </c>
      <c r="F6624" s="5" t="s">
        <v>853</v>
      </c>
      <c r="G6624" s="5" t="s">
        <v>3603</v>
      </c>
      <c r="H6624" s="51">
        <v>0</v>
      </c>
      <c r="I6624" s="22">
        <v>0</v>
      </c>
      <c r="J6624" s="22">
        <v>0</v>
      </c>
      <c r="K6624" s="22">
        <v>490.46</v>
      </c>
      <c r="L6624" s="47">
        <v>1000</v>
      </c>
      <c r="M6624" s="22">
        <v>0</v>
      </c>
      <c r="N6624" s="22">
        <v>0</v>
      </c>
    </row>
    <row r="6625" spans="1:14" hidden="1" x14ac:dyDescent="0.25">
      <c r="A6625" s="5" t="s">
        <v>9317</v>
      </c>
      <c r="B6625" s="5" t="s">
        <v>3586</v>
      </c>
      <c r="C6625" s="5" t="s">
        <v>849</v>
      </c>
      <c r="D6625" s="5" t="s">
        <v>3583</v>
      </c>
      <c r="E6625" s="5" t="s">
        <v>3584</v>
      </c>
      <c r="F6625" s="5" t="s">
        <v>853</v>
      </c>
      <c r="G6625" s="5" t="s">
        <v>3603</v>
      </c>
      <c r="H6625" s="51">
        <v>0</v>
      </c>
      <c r="I6625" s="22">
        <v>0</v>
      </c>
      <c r="J6625" s="22">
        <v>0</v>
      </c>
      <c r="K6625" s="22">
        <v>495.59</v>
      </c>
      <c r="L6625" s="47">
        <v>1000</v>
      </c>
      <c r="M6625" s="22">
        <v>0</v>
      </c>
      <c r="N6625" s="22">
        <v>0</v>
      </c>
    </row>
    <row r="6626" spans="1:14" hidden="1" x14ac:dyDescent="0.25">
      <c r="A6626" s="5" t="s">
        <v>9318</v>
      </c>
      <c r="B6626" s="5" t="s">
        <v>3592</v>
      </c>
      <c r="C6626" s="5" t="s">
        <v>849</v>
      </c>
      <c r="D6626" s="5" t="s">
        <v>3583</v>
      </c>
      <c r="E6626" s="5" t="s">
        <v>3584</v>
      </c>
      <c r="F6626" s="5" t="s">
        <v>853</v>
      </c>
      <c r="G6626" s="5" t="s">
        <v>3603</v>
      </c>
      <c r="H6626" s="51">
        <v>0</v>
      </c>
      <c r="I6626" s="22">
        <v>0</v>
      </c>
      <c r="J6626" s="22">
        <v>0</v>
      </c>
      <c r="K6626" s="22">
        <v>1295.1400000000001</v>
      </c>
      <c r="L6626" s="47">
        <v>1000</v>
      </c>
      <c r="M6626" s="22">
        <v>0</v>
      </c>
      <c r="N6626" s="22">
        <v>0</v>
      </c>
    </row>
    <row r="6627" spans="1:14" hidden="1" x14ac:dyDescent="0.25">
      <c r="A6627" s="5" t="s">
        <v>9319</v>
      </c>
      <c r="B6627" s="5" t="s">
        <v>3592</v>
      </c>
      <c r="C6627" s="5" t="s">
        <v>849</v>
      </c>
      <c r="D6627" s="5" t="s">
        <v>3583</v>
      </c>
      <c r="E6627" s="5" t="s">
        <v>3584</v>
      </c>
      <c r="F6627" s="5" t="s">
        <v>853</v>
      </c>
      <c r="G6627" s="5" t="s">
        <v>3588</v>
      </c>
      <c r="H6627" s="51">
        <v>0</v>
      </c>
      <c r="I6627" s="22">
        <v>0</v>
      </c>
      <c r="J6627" s="22">
        <v>61.39</v>
      </c>
      <c r="K6627" s="22">
        <v>62.97</v>
      </c>
      <c r="L6627" s="47">
        <v>1000</v>
      </c>
      <c r="M6627" s="22">
        <v>0</v>
      </c>
      <c r="N6627" s="22">
        <v>0</v>
      </c>
    </row>
    <row r="6628" spans="1:14" hidden="1" x14ac:dyDescent="0.25">
      <c r="A6628" s="5" t="s">
        <v>9320</v>
      </c>
      <c r="B6628" s="5" t="s">
        <v>3592</v>
      </c>
      <c r="C6628" s="5" t="s">
        <v>849</v>
      </c>
      <c r="D6628" s="5" t="s">
        <v>3583</v>
      </c>
      <c r="E6628" s="5" t="s">
        <v>3584</v>
      </c>
      <c r="F6628" s="5" t="s">
        <v>851</v>
      </c>
      <c r="G6628" s="5" t="s">
        <v>3588</v>
      </c>
      <c r="H6628" s="51">
        <v>13000</v>
      </c>
      <c r="I6628" s="22">
        <v>791.63</v>
      </c>
      <c r="J6628" s="22">
        <v>60.89</v>
      </c>
      <c r="K6628" s="22">
        <v>62.26</v>
      </c>
      <c r="L6628" s="47">
        <v>1000</v>
      </c>
      <c r="M6628" s="22">
        <v>791.63</v>
      </c>
      <c r="N6628" s="22">
        <v>0</v>
      </c>
    </row>
    <row r="6629" spans="1:14" hidden="1" x14ac:dyDescent="0.25">
      <c r="A6629" s="5" t="s">
        <v>9321</v>
      </c>
      <c r="B6629" s="5" t="s">
        <v>3592</v>
      </c>
      <c r="C6629" s="5" t="s">
        <v>849</v>
      </c>
      <c r="D6629" s="5" t="s">
        <v>3583</v>
      </c>
      <c r="E6629" s="5" t="s">
        <v>3584</v>
      </c>
      <c r="F6629" s="5" t="s">
        <v>853</v>
      </c>
      <c r="G6629" s="5" t="s">
        <v>3588</v>
      </c>
      <c r="H6629" s="51">
        <v>0</v>
      </c>
      <c r="I6629" s="22">
        <v>0</v>
      </c>
      <c r="J6629" s="22">
        <v>60.91</v>
      </c>
      <c r="K6629" s="22">
        <v>61.95</v>
      </c>
      <c r="L6629" s="47">
        <v>1000</v>
      </c>
      <c r="M6629" s="22">
        <v>0</v>
      </c>
      <c r="N6629" s="22">
        <v>0</v>
      </c>
    </row>
    <row r="6630" spans="1:14" hidden="1" x14ac:dyDescent="0.25">
      <c r="A6630" s="5" t="s">
        <v>9322</v>
      </c>
      <c r="B6630" s="5" t="s">
        <v>3592</v>
      </c>
      <c r="C6630" s="5" t="s">
        <v>849</v>
      </c>
      <c r="D6630" s="5" t="s">
        <v>3583</v>
      </c>
      <c r="E6630" s="5" t="s">
        <v>3584</v>
      </c>
      <c r="F6630" s="5" t="s">
        <v>851</v>
      </c>
      <c r="G6630" s="5" t="s">
        <v>3588</v>
      </c>
      <c r="H6630" s="51">
        <v>35000</v>
      </c>
      <c r="I6630" s="22">
        <v>2155.2600000000002</v>
      </c>
      <c r="J6630" s="22">
        <v>61.58</v>
      </c>
      <c r="K6630" s="22">
        <v>62.68</v>
      </c>
      <c r="L6630" s="47">
        <v>1000</v>
      </c>
      <c r="M6630" s="22">
        <v>2155.2600000000002</v>
      </c>
      <c r="N6630" s="22">
        <v>0</v>
      </c>
    </row>
    <row r="6631" spans="1:14" hidden="1" x14ac:dyDescent="0.25">
      <c r="A6631" s="5" t="s">
        <v>9323</v>
      </c>
      <c r="B6631" s="5" t="s">
        <v>3592</v>
      </c>
      <c r="C6631" s="5" t="s">
        <v>849</v>
      </c>
      <c r="D6631" s="5" t="s">
        <v>3583</v>
      </c>
      <c r="E6631" s="5" t="s">
        <v>3584</v>
      </c>
      <c r="F6631" s="5" t="s">
        <v>853</v>
      </c>
      <c r="G6631" s="5" t="s">
        <v>3603</v>
      </c>
      <c r="H6631" s="51">
        <v>0</v>
      </c>
      <c r="I6631" s="22">
        <v>0</v>
      </c>
      <c r="J6631" s="22">
        <v>0</v>
      </c>
      <c r="K6631" s="22">
        <v>985.15</v>
      </c>
      <c r="L6631" s="47">
        <v>1000</v>
      </c>
      <c r="M6631" s="22">
        <v>0</v>
      </c>
      <c r="N6631" s="22">
        <v>0</v>
      </c>
    </row>
    <row r="6632" spans="1:14" hidden="1" x14ac:dyDescent="0.25">
      <c r="A6632" s="5" t="s">
        <v>9324</v>
      </c>
      <c r="B6632" s="5" t="s">
        <v>3606</v>
      </c>
      <c r="C6632" s="5" t="s">
        <v>849</v>
      </c>
      <c r="D6632" s="5" t="s">
        <v>3583</v>
      </c>
      <c r="E6632" s="5" t="s">
        <v>3584</v>
      </c>
      <c r="F6632" s="5" t="s">
        <v>851</v>
      </c>
      <c r="G6632" s="5" t="s">
        <v>3588</v>
      </c>
      <c r="H6632" s="51">
        <v>0</v>
      </c>
      <c r="I6632" s="22">
        <v>0</v>
      </c>
      <c r="J6632" s="22">
        <v>399.15</v>
      </c>
      <c r="K6632" s="22">
        <v>408.73</v>
      </c>
      <c r="L6632" s="47">
        <v>1000</v>
      </c>
      <c r="M6632" s="22">
        <v>0</v>
      </c>
      <c r="N6632" s="22">
        <v>0</v>
      </c>
    </row>
    <row r="6633" spans="1:14" hidden="1" x14ac:dyDescent="0.25">
      <c r="A6633" s="5" t="s">
        <v>9325</v>
      </c>
      <c r="B6633" s="5" t="s">
        <v>3606</v>
      </c>
      <c r="C6633" s="5" t="s">
        <v>849</v>
      </c>
      <c r="D6633" s="5" t="s">
        <v>3583</v>
      </c>
      <c r="E6633" s="5" t="s">
        <v>3584</v>
      </c>
      <c r="F6633" s="5" t="s">
        <v>853</v>
      </c>
      <c r="G6633" s="5" t="s">
        <v>3588</v>
      </c>
      <c r="H6633" s="51">
        <v>0</v>
      </c>
      <c r="I6633" s="22">
        <v>0</v>
      </c>
      <c r="J6633" s="22">
        <v>0</v>
      </c>
      <c r="K6633" s="22">
        <v>435.06</v>
      </c>
      <c r="L6633" s="47">
        <v>1000</v>
      </c>
      <c r="M6633" s="22">
        <v>0</v>
      </c>
      <c r="N6633" s="22">
        <v>0</v>
      </c>
    </row>
    <row r="6634" spans="1:14" hidden="1" x14ac:dyDescent="0.25">
      <c r="A6634" s="5" t="s">
        <v>9326</v>
      </c>
      <c r="B6634" s="5" t="s">
        <v>3606</v>
      </c>
      <c r="C6634" s="5" t="s">
        <v>849</v>
      </c>
      <c r="D6634" s="5" t="s">
        <v>3583</v>
      </c>
      <c r="E6634" s="5" t="s">
        <v>3584</v>
      </c>
      <c r="F6634" s="5" t="s">
        <v>851</v>
      </c>
      <c r="G6634" s="5" t="s">
        <v>3588</v>
      </c>
      <c r="H6634" s="51">
        <v>1230</v>
      </c>
      <c r="I6634" s="22">
        <v>469.15</v>
      </c>
      <c r="J6634" s="22">
        <v>381.42</v>
      </c>
      <c r="K6634" s="22">
        <v>390.57</v>
      </c>
      <c r="L6634" s="47">
        <v>1000</v>
      </c>
      <c r="M6634" s="22">
        <v>469.15</v>
      </c>
      <c r="N6634" s="22">
        <v>0</v>
      </c>
    </row>
    <row r="6635" spans="1:14" hidden="1" x14ac:dyDescent="0.25">
      <c r="A6635" s="5" t="s">
        <v>9327</v>
      </c>
      <c r="B6635" s="5" t="s">
        <v>3606</v>
      </c>
      <c r="C6635" s="5" t="s">
        <v>849</v>
      </c>
      <c r="D6635" s="5" t="s">
        <v>3583</v>
      </c>
      <c r="E6635" s="5" t="s">
        <v>3584</v>
      </c>
      <c r="F6635" s="5" t="s">
        <v>851</v>
      </c>
      <c r="G6635" s="5" t="s">
        <v>3588</v>
      </c>
      <c r="H6635" s="51">
        <v>0</v>
      </c>
      <c r="I6635" s="22">
        <v>0</v>
      </c>
      <c r="J6635" s="22">
        <v>73.760000000000005</v>
      </c>
      <c r="K6635" s="22">
        <v>322.56</v>
      </c>
      <c r="L6635" s="47">
        <v>1000</v>
      </c>
      <c r="M6635" s="22">
        <v>0</v>
      </c>
      <c r="N6635" s="22">
        <v>0</v>
      </c>
    </row>
    <row r="6636" spans="1:14" hidden="1" x14ac:dyDescent="0.25">
      <c r="A6636" s="5" t="s">
        <v>9328</v>
      </c>
      <c r="B6636" s="5" t="s">
        <v>3606</v>
      </c>
      <c r="C6636" s="5" t="s">
        <v>849</v>
      </c>
      <c r="D6636" s="5" t="s">
        <v>3583</v>
      </c>
      <c r="E6636" s="5" t="s">
        <v>3584</v>
      </c>
      <c r="F6636" s="5" t="s">
        <v>851</v>
      </c>
      <c r="G6636" s="5" t="s">
        <v>3588</v>
      </c>
      <c r="H6636" s="51">
        <v>0</v>
      </c>
      <c r="I6636" s="22">
        <v>0</v>
      </c>
      <c r="J6636" s="22">
        <v>73.760000000000005</v>
      </c>
      <c r="K6636" s="22">
        <v>408.74</v>
      </c>
      <c r="L6636" s="47">
        <v>1000</v>
      </c>
      <c r="M6636" s="22">
        <v>0</v>
      </c>
      <c r="N6636" s="22">
        <v>0</v>
      </c>
    </row>
    <row r="6637" spans="1:14" hidden="1" x14ac:dyDescent="0.25">
      <c r="A6637" s="5" t="s">
        <v>9329</v>
      </c>
      <c r="B6637" s="5" t="s">
        <v>3606</v>
      </c>
      <c r="C6637" s="5" t="s">
        <v>849</v>
      </c>
      <c r="D6637" s="5" t="s">
        <v>3583</v>
      </c>
      <c r="E6637" s="5" t="s">
        <v>3584</v>
      </c>
      <c r="F6637" s="5" t="s">
        <v>851</v>
      </c>
      <c r="G6637" s="5" t="s">
        <v>3588</v>
      </c>
      <c r="H6637" s="51">
        <v>3000</v>
      </c>
      <c r="I6637" s="22">
        <v>698.99</v>
      </c>
      <c r="J6637" s="22">
        <v>233</v>
      </c>
      <c r="K6637" s="22">
        <v>238.59</v>
      </c>
      <c r="L6637" s="47">
        <v>1000</v>
      </c>
      <c r="M6637" s="22">
        <v>698.99</v>
      </c>
      <c r="N6637" s="22">
        <v>0</v>
      </c>
    </row>
    <row r="6638" spans="1:14" hidden="1" x14ac:dyDescent="0.25">
      <c r="A6638" s="5" t="s">
        <v>9330</v>
      </c>
      <c r="B6638" s="5" t="s">
        <v>3606</v>
      </c>
      <c r="C6638" s="5" t="s">
        <v>849</v>
      </c>
      <c r="D6638" s="5" t="s">
        <v>3583</v>
      </c>
      <c r="E6638" s="5" t="s">
        <v>3584</v>
      </c>
      <c r="F6638" s="5" t="s">
        <v>851</v>
      </c>
      <c r="G6638" s="5" t="s">
        <v>3588</v>
      </c>
      <c r="H6638" s="51">
        <v>1140</v>
      </c>
      <c r="I6638" s="22">
        <v>426.14</v>
      </c>
      <c r="J6638" s="22">
        <v>373.81</v>
      </c>
      <c r="K6638" s="22">
        <v>327.39999999999998</v>
      </c>
      <c r="L6638" s="47">
        <v>1000</v>
      </c>
      <c r="M6638" s="22">
        <v>426.14</v>
      </c>
      <c r="N6638" s="22">
        <v>0</v>
      </c>
    </row>
    <row r="6639" spans="1:14" hidden="1" x14ac:dyDescent="0.25">
      <c r="A6639" s="5" t="s">
        <v>9331</v>
      </c>
      <c r="B6639" s="5" t="s">
        <v>3606</v>
      </c>
      <c r="C6639" s="5" t="s">
        <v>849</v>
      </c>
      <c r="D6639" s="5" t="s">
        <v>3583</v>
      </c>
      <c r="E6639" s="5" t="s">
        <v>3584</v>
      </c>
      <c r="F6639" s="5" t="s">
        <v>851</v>
      </c>
      <c r="G6639" s="5" t="s">
        <v>3588</v>
      </c>
      <c r="H6639" s="51">
        <v>2215</v>
      </c>
      <c r="I6639" s="22">
        <v>754.36</v>
      </c>
      <c r="J6639" s="22">
        <v>340.57</v>
      </c>
      <c r="K6639" s="22">
        <v>348.74</v>
      </c>
      <c r="L6639" s="47">
        <v>1000</v>
      </c>
      <c r="M6639" s="22">
        <v>754.36</v>
      </c>
      <c r="N6639" s="22">
        <v>0</v>
      </c>
    </row>
    <row r="6640" spans="1:14" hidden="1" x14ac:dyDescent="0.25">
      <c r="A6640" s="5" t="s">
        <v>9332</v>
      </c>
      <c r="B6640" s="5" t="s">
        <v>3592</v>
      </c>
      <c r="C6640" s="5" t="s">
        <v>849</v>
      </c>
      <c r="D6640" s="5" t="s">
        <v>3583</v>
      </c>
      <c r="E6640" s="5" t="s">
        <v>3584</v>
      </c>
      <c r="F6640" s="5" t="s">
        <v>851</v>
      </c>
      <c r="G6640" s="5" t="s">
        <v>3588</v>
      </c>
      <c r="H6640" s="51">
        <v>12350</v>
      </c>
      <c r="I6640" s="22">
        <v>752.27</v>
      </c>
      <c r="J6640" s="22">
        <v>60.91</v>
      </c>
      <c r="K6640" s="22">
        <v>61.16</v>
      </c>
      <c r="L6640" s="47">
        <v>1000</v>
      </c>
      <c r="M6640" s="22">
        <v>752.27</v>
      </c>
      <c r="N6640" s="22">
        <v>0</v>
      </c>
    </row>
    <row r="6641" spans="1:14" hidden="1" x14ac:dyDescent="0.25">
      <c r="A6641" s="5" t="s">
        <v>9333</v>
      </c>
      <c r="B6641" s="5" t="s">
        <v>3592</v>
      </c>
      <c r="C6641" s="5" t="s">
        <v>849</v>
      </c>
      <c r="D6641" s="5" t="s">
        <v>3583</v>
      </c>
      <c r="E6641" s="5" t="s">
        <v>3584</v>
      </c>
      <c r="F6641" s="5" t="s">
        <v>851</v>
      </c>
      <c r="G6641" s="5" t="s">
        <v>3588</v>
      </c>
      <c r="H6641" s="51">
        <v>20850</v>
      </c>
      <c r="I6641" s="22">
        <v>1283.33</v>
      </c>
      <c r="J6641" s="22">
        <v>61.55</v>
      </c>
      <c r="K6641" s="22">
        <v>61.8</v>
      </c>
      <c r="L6641" s="47">
        <v>1000</v>
      </c>
      <c r="M6641" s="22">
        <v>1283.33</v>
      </c>
      <c r="N6641" s="22">
        <v>0</v>
      </c>
    </row>
    <row r="6642" spans="1:14" hidden="1" x14ac:dyDescent="0.25">
      <c r="A6642" s="5" t="s">
        <v>9334</v>
      </c>
      <c r="B6642" s="5" t="s">
        <v>3586</v>
      </c>
      <c r="C6642" s="5" t="s">
        <v>849</v>
      </c>
      <c r="D6642" s="5" t="s">
        <v>3583</v>
      </c>
      <c r="E6642" s="5" t="s">
        <v>3584</v>
      </c>
      <c r="F6642" s="5" t="s">
        <v>853</v>
      </c>
      <c r="G6642" s="5" t="s">
        <v>3603</v>
      </c>
      <c r="H6642" s="51">
        <v>0</v>
      </c>
      <c r="I6642" s="22">
        <v>0</v>
      </c>
      <c r="J6642" s="22">
        <v>0</v>
      </c>
      <c r="K6642" s="22">
        <v>749.75</v>
      </c>
      <c r="L6642" s="47">
        <v>1000</v>
      </c>
      <c r="M6642" s="22">
        <v>0</v>
      </c>
      <c r="N6642" s="22">
        <v>0</v>
      </c>
    </row>
    <row r="6643" spans="1:14" hidden="1" x14ac:dyDescent="0.25">
      <c r="A6643" s="5" t="s">
        <v>9335</v>
      </c>
      <c r="B6643" s="5" t="s">
        <v>3586</v>
      </c>
      <c r="C6643" s="5" t="s">
        <v>849</v>
      </c>
      <c r="D6643" s="5" t="s">
        <v>3583</v>
      </c>
      <c r="E6643" s="5" t="s">
        <v>3584</v>
      </c>
      <c r="F6643" s="5" t="s">
        <v>853</v>
      </c>
      <c r="G6643" s="5" t="s">
        <v>3603</v>
      </c>
      <c r="H6643" s="51">
        <v>0</v>
      </c>
      <c r="I6643" s="22">
        <v>0</v>
      </c>
      <c r="J6643" s="22">
        <v>0</v>
      </c>
      <c r="K6643" s="22">
        <v>481.38</v>
      </c>
      <c r="L6643" s="47">
        <v>1000</v>
      </c>
      <c r="M6643" s="22">
        <v>0</v>
      </c>
      <c r="N6643" s="22">
        <v>0</v>
      </c>
    </row>
    <row r="6644" spans="1:14" hidden="1" x14ac:dyDescent="0.25">
      <c r="A6644" s="5" t="s">
        <v>9336</v>
      </c>
      <c r="B6644" s="5" t="s">
        <v>3586</v>
      </c>
      <c r="C6644" s="5" t="s">
        <v>849</v>
      </c>
      <c r="D6644" s="5" t="s">
        <v>3583</v>
      </c>
      <c r="E6644" s="5" t="s">
        <v>3584</v>
      </c>
      <c r="F6644" s="5" t="s">
        <v>853</v>
      </c>
      <c r="G6644" s="5" t="s">
        <v>3588</v>
      </c>
      <c r="H6644" s="51">
        <v>0</v>
      </c>
      <c r="I6644" s="22">
        <v>0</v>
      </c>
      <c r="J6644" s="22">
        <v>0</v>
      </c>
      <c r="K6644" s="22">
        <v>350.4</v>
      </c>
      <c r="L6644" s="47">
        <v>1000</v>
      </c>
      <c r="M6644" s="22">
        <v>0</v>
      </c>
      <c r="N6644" s="22">
        <v>0</v>
      </c>
    </row>
    <row r="6645" spans="1:14" hidden="1" x14ac:dyDescent="0.25">
      <c r="A6645" s="5" t="s">
        <v>9337</v>
      </c>
      <c r="B6645" s="5" t="s">
        <v>3586</v>
      </c>
      <c r="C6645" s="5" t="s">
        <v>849</v>
      </c>
      <c r="D6645" s="5" t="s">
        <v>3583</v>
      </c>
      <c r="E6645" s="5" t="s">
        <v>3584</v>
      </c>
      <c r="F6645" s="5" t="s">
        <v>853</v>
      </c>
      <c r="G6645" s="5" t="s">
        <v>3588</v>
      </c>
      <c r="H6645" s="51">
        <v>0</v>
      </c>
      <c r="I6645" s="22">
        <v>0</v>
      </c>
      <c r="J6645" s="22">
        <v>0</v>
      </c>
      <c r="K6645" s="22">
        <v>350.4</v>
      </c>
      <c r="L6645" s="47">
        <v>1000</v>
      </c>
      <c r="M6645" s="22">
        <v>0</v>
      </c>
      <c r="N6645" s="22">
        <v>0</v>
      </c>
    </row>
    <row r="6646" spans="1:14" hidden="1" x14ac:dyDescent="0.25">
      <c r="A6646" s="5" t="s">
        <v>9338</v>
      </c>
      <c r="B6646" s="5" t="s">
        <v>3586</v>
      </c>
      <c r="C6646" s="5" t="s">
        <v>849</v>
      </c>
      <c r="D6646" s="5" t="s">
        <v>3583</v>
      </c>
      <c r="E6646" s="5" t="s">
        <v>3584</v>
      </c>
      <c r="F6646" s="5" t="s">
        <v>853</v>
      </c>
      <c r="G6646" s="5" t="s">
        <v>3588</v>
      </c>
      <c r="H6646" s="51">
        <v>0</v>
      </c>
      <c r="I6646" s="22">
        <v>0</v>
      </c>
      <c r="J6646" s="22">
        <v>143.88999999999999</v>
      </c>
      <c r="K6646" s="22">
        <v>147.34</v>
      </c>
      <c r="L6646" s="47">
        <v>1000</v>
      </c>
      <c r="M6646" s="22">
        <v>0</v>
      </c>
      <c r="N6646" s="22">
        <v>0</v>
      </c>
    </row>
    <row r="6647" spans="1:14" hidden="1" x14ac:dyDescent="0.25">
      <c r="A6647" s="5" t="s">
        <v>9339</v>
      </c>
      <c r="B6647" s="5" t="s">
        <v>3586</v>
      </c>
      <c r="C6647" s="5" t="s">
        <v>849</v>
      </c>
      <c r="D6647" s="5" t="s">
        <v>3583</v>
      </c>
      <c r="E6647" s="5" t="s">
        <v>3584</v>
      </c>
      <c r="F6647" s="5" t="s">
        <v>853</v>
      </c>
      <c r="G6647" s="5" t="s">
        <v>3588</v>
      </c>
      <c r="H6647" s="51">
        <v>0</v>
      </c>
      <c r="I6647" s="22">
        <v>0</v>
      </c>
      <c r="J6647" s="22">
        <v>143.57</v>
      </c>
      <c r="K6647" s="22">
        <v>147.02000000000001</v>
      </c>
      <c r="L6647" s="47">
        <v>1000</v>
      </c>
      <c r="M6647" s="22">
        <v>0</v>
      </c>
      <c r="N6647" s="22">
        <v>0</v>
      </c>
    </row>
    <row r="6648" spans="1:14" hidden="1" x14ac:dyDescent="0.25">
      <c r="A6648" s="5" t="s">
        <v>9340</v>
      </c>
      <c r="B6648" s="5" t="s">
        <v>3586</v>
      </c>
      <c r="C6648" s="5" t="s">
        <v>849</v>
      </c>
      <c r="D6648" s="5" t="s">
        <v>3583</v>
      </c>
      <c r="E6648" s="5" t="s">
        <v>3584</v>
      </c>
      <c r="F6648" s="5" t="s">
        <v>853</v>
      </c>
      <c r="G6648" s="5" t="s">
        <v>3588</v>
      </c>
      <c r="H6648" s="51">
        <v>0</v>
      </c>
      <c r="I6648" s="22">
        <v>0</v>
      </c>
      <c r="J6648" s="22">
        <v>0</v>
      </c>
      <c r="K6648" s="22">
        <v>350.4</v>
      </c>
      <c r="L6648" s="47">
        <v>1000</v>
      </c>
      <c r="M6648" s="22">
        <v>0</v>
      </c>
      <c r="N6648" s="22">
        <v>0</v>
      </c>
    </row>
    <row r="6649" spans="1:14" hidden="1" x14ac:dyDescent="0.25">
      <c r="A6649" s="5" t="s">
        <v>9341</v>
      </c>
      <c r="B6649" s="5" t="s">
        <v>3586</v>
      </c>
      <c r="C6649" s="5" t="s">
        <v>849</v>
      </c>
      <c r="D6649" s="5" t="s">
        <v>3583</v>
      </c>
      <c r="E6649" s="5" t="s">
        <v>3584</v>
      </c>
      <c r="F6649" s="5" t="s">
        <v>853</v>
      </c>
      <c r="G6649" s="5" t="s">
        <v>3603</v>
      </c>
      <c r="H6649" s="51">
        <v>0</v>
      </c>
      <c r="I6649" s="22">
        <v>0</v>
      </c>
      <c r="J6649" s="22">
        <v>0</v>
      </c>
      <c r="K6649" s="22">
        <v>1355.72</v>
      </c>
      <c r="L6649" s="47">
        <v>1000</v>
      </c>
      <c r="M6649" s="22">
        <v>0</v>
      </c>
      <c r="N6649" s="22">
        <v>0</v>
      </c>
    </row>
    <row r="6650" spans="1:14" hidden="1" x14ac:dyDescent="0.25">
      <c r="A6650" s="5" t="s">
        <v>9342</v>
      </c>
      <c r="B6650" s="5" t="s">
        <v>3606</v>
      </c>
      <c r="C6650" s="5" t="s">
        <v>849</v>
      </c>
      <c r="D6650" s="5" t="s">
        <v>3583</v>
      </c>
      <c r="E6650" s="5" t="s">
        <v>3584</v>
      </c>
      <c r="F6650" s="5" t="s">
        <v>853</v>
      </c>
      <c r="G6650" s="5" t="s">
        <v>3588</v>
      </c>
      <c r="H6650" s="51">
        <v>0</v>
      </c>
      <c r="I6650" s="22">
        <v>0</v>
      </c>
      <c r="J6650" s="22">
        <v>73.72</v>
      </c>
      <c r="K6650" s="22">
        <v>356.26</v>
      </c>
      <c r="L6650" s="47">
        <v>1000</v>
      </c>
      <c r="M6650" s="22">
        <v>0</v>
      </c>
      <c r="N6650" s="22">
        <v>0</v>
      </c>
    </row>
    <row r="6651" spans="1:14" hidden="1" x14ac:dyDescent="0.25">
      <c r="A6651" s="5" t="s">
        <v>9343</v>
      </c>
      <c r="B6651" s="5" t="s">
        <v>3586</v>
      </c>
      <c r="C6651" s="5" t="s">
        <v>849</v>
      </c>
      <c r="D6651" s="5" t="s">
        <v>3583</v>
      </c>
      <c r="E6651" s="5" t="s">
        <v>3584</v>
      </c>
      <c r="F6651" s="5" t="s">
        <v>853</v>
      </c>
      <c r="G6651" s="5" t="s">
        <v>3588</v>
      </c>
      <c r="H6651" s="51">
        <v>0</v>
      </c>
      <c r="I6651" s="22">
        <v>0</v>
      </c>
      <c r="J6651" s="22">
        <v>109.58</v>
      </c>
      <c r="K6651" s="22">
        <v>115.58</v>
      </c>
      <c r="L6651" s="47">
        <v>1000</v>
      </c>
      <c r="M6651" s="22">
        <v>0</v>
      </c>
      <c r="N6651" s="22">
        <v>0</v>
      </c>
    </row>
    <row r="6652" spans="1:14" hidden="1" x14ac:dyDescent="0.25">
      <c r="A6652" s="5" t="s">
        <v>9344</v>
      </c>
      <c r="B6652" s="5" t="s">
        <v>3586</v>
      </c>
      <c r="C6652" s="5" t="s">
        <v>849</v>
      </c>
      <c r="D6652" s="5" t="s">
        <v>3583</v>
      </c>
      <c r="E6652" s="5" t="s">
        <v>3584</v>
      </c>
      <c r="F6652" s="5" t="s">
        <v>853</v>
      </c>
      <c r="G6652" s="5" t="s">
        <v>3603</v>
      </c>
      <c r="H6652" s="51">
        <v>0</v>
      </c>
      <c r="I6652" s="22">
        <v>0</v>
      </c>
      <c r="J6652" s="22">
        <v>0</v>
      </c>
      <c r="K6652" s="22">
        <v>580.84</v>
      </c>
      <c r="L6652" s="47">
        <v>1000</v>
      </c>
      <c r="M6652" s="22">
        <v>0</v>
      </c>
      <c r="N6652" s="22">
        <v>0</v>
      </c>
    </row>
    <row r="6653" spans="1:14" hidden="1" x14ac:dyDescent="0.25">
      <c r="A6653" s="5" t="s">
        <v>9345</v>
      </c>
      <c r="B6653" s="5" t="s">
        <v>3582</v>
      </c>
      <c r="C6653" s="5" t="s">
        <v>849</v>
      </c>
      <c r="D6653" s="5" t="s">
        <v>3583</v>
      </c>
      <c r="E6653" s="5" t="s">
        <v>3584</v>
      </c>
      <c r="F6653" s="5" t="s">
        <v>853</v>
      </c>
      <c r="G6653" s="5" t="s">
        <v>3588</v>
      </c>
      <c r="H6653" s="51">
        <v>0</v>
      </c>
      <c r="I6653" s="22">
        <v>0</v>
      </c>
      <c r="J6653" s="22">
        <v>678.5</v>
      </c>
      <c r="K6653" s="22">
        <v>694.78</v>
      </c>
      <c r="L6653" s="47">
        <v>1000</v>
      </c>
      <c r="M6653" s="22">
        <v>0</v>
      </c>
      <c r="N6653" s="22">
        <v>0</v>
      </c>
    </row>
    <row r="6654" spans="1:14" hidden="1" x14ac:dyDescent="0.25">
      <c r="A6654" s="5" t="s">
        <v>9346</v>
      </c>
      <c r="B6654" s="5" t="s">
        <v>3582</v>
      </c>
      <c r="C6654" s="5" t="s">
        <v>849</v>
      </c>
      <c r="D6654" s="5" t="s">
        <v>3583</v>
      </c>
      <c r="E6654" s="5" t="s">
        <v>3584</v>
      </c>
      <c r="F6654" s="5" t="s">
        <v>853</v>
      </c>
      <c r="G6654" s="5" t="s">
        <v>3603</v>
      </c>
      <c r="H6654" s="51">
        <v>0</v>
      </c>
      <c r="I6654" s="22">
        <v>0</v>
      </c>
      <c r="J6654" s="22">
        <v>0</v>
      </c>
      <c r="K6654" s="22">
        <v>1353.08</v>
      </c>
      <c r="L6654" s="47">
        <v>1000</v>
      </c>
      <c r="M6654" s="22">
        <v>0</v>
      </c>
      <c r="N6654" s="22">
        <v>0</v>
      </c>
    </row>
    <row r="6655" spans="1:14" hidden="1" x14ac:dyDescent="0.25">
      <c r="A6655" s="5" t="s">
        <v>9347</v>
      </c>
      <c r="B6655" s="5" t="s">
        <v>3582</v>
      </c>
      <c r="C6655" s="5" t="s">
        <v>849</v>
      </c>
      <c r="D6655" s="5" t="s">
        <v>3583</v>
      </c>
      <c r="E6655" s="5" t="s">
        <v>3584</v>
      </c>
      <c r="F6655" s="5" t="s">
        <v>853</v>
      </c>
      <c r="G6655" s="5" t="s">
        <v>3603</v>
      </c>
      <c r="H6655" s="51">
        <v>0</v>
      </c>
      <c r="I6655" s="22">
        <v>0</v>
      </c>
      <c r="J6655" s="22">
        <v>0</v>
      </c>
      <c r="K6655" s="22">
        <v>1091.75</v>
      </c>
      <c r="L6655" s="47">
        <v>1000</v>
      </c>
      <c r="M6655" s="22">
        <v>0</v>
      </c>
      <c r="N6655" s="22">
        <v>0</v>
      </c>
    </row>
    <row r="6656" spans="1:14" hidden="1" x14ac:dyDescent="0.25">
      <c r="A6656" s="5" t="s">
        <v>9348</v>
      </c>
      <c r="B6656" s="5" t="s">
        <v>3586</v>
      </c>
      <c r="C6656" s="5" t="s">
        <v>849</v>
      </c>
      <c r="D6656" s="5" t="s">
        <v>3583</v>
      </c>
      <c r="E6656" s="5" t="s">
        <v>3584</v>
      </c>
      <c r="F6656" s="5" t="s">
        <v>853</v>
      </c>
      <c r="G6656" s="5" t="s">
        <v>3603</v>
      </c>
      <c r="H6656" s="51">
        <v>0</v>
      </c>
      <c r="I6656" s="22">
        <v>0</v>
      </c>
      <c r="J6656" s="22">
        <v>0</v>
      </c>
      <c r="K6656" s="22">
        <v>1207.8599999999999</v>
      </c>
      <c r="L6656" s="47">
        <v>1000</v>
      </c>
      <c r="M6656" s="22">
        <v>0</v>
      </c>
      <c r="N6656" s="22">
        <v>0</v>
      </c>
    </row>
    <row r="6657" spans="1:14" hidden="1" x14ac:dyDescent="0.25">
      <c r="A6657" s="5" t="s">
        <v>9349</v>
      </c>
      <c r="B6657" s="5" t="s">
        <v>3582</v>
      </c>
      <c r="C6657" s="5" t="s">
        <v>849</v>
      </c>
      <c r="D6657" s="5" t="s">
        <v>3583</v>
      </c>
      <c r="E6657" s="5" t="s">
        <v>3584</v>
      </c>
      <c r="F6657" s="5" t="s">
        <v>851</v>
      </c>
      <c r="G6657" s="5" t="s">
        <v>3588</v>
      </c>
      <c r="H6657" s="51">
        <v>0</v>
      </c>
      <c r="I6657" s="22">
        <v>0</v>
      </c>
      <c r="J6657" s="22">
        <v>82.7</v>
      </c>
      <c r="K6657" s="22">
        <v>83.41</v>
      </c>
      <c r="L6657" s="47">
        <v>1000</v>
      </c>
      <c r="M6657" s="22">
        <v>0</v>
      </c>
      <c r="N6657" s="22">
        <v>0</v>
      </c>
    </row>
    <row r="6658" spans="1:14" hidden="1" x14ac:dyDescent="0.25">
      <c r="A6658" s="5" t="s">
        <v>9350</v>
      </c>
      <c r="B6658" s="5" t="s">
        <v>3586</v>
      </c>
      <c r="C6658" s="5" t="s">
        <v>849</v>
      </c>
      <c r="D6658" s="5" t="s">
        <v>3583</v>
      </c>
      <c r="E6658" s="5" t="s">
        <v>3584</v>
      </c>
      <c r="F6658" s="5" t="s">
        <v>853</v>
      </c>
      <c r="G6658" s="5" t="s">
        <v>3588</v>
      </c>
      <c r="H6658" s="51">
        <v>0</v>
      </c>
      <c r="I6658" s="22">
        <v>0</v>
      </c>
      <c r="J6658" s="22">
        <v>89.11</v>
      </c>
      <c r="K6658" s="22">
        <v>93.71</v>
      </c>
      <c r="L6658" s="47">
        <v>1000</v>
      </c>
      <c r="M6658" s="22">
        <v>0</v>
      </c>
      <c r="N6658" s="22">
        <v>0</v>
      </c>
    </row>
    <row r="6659" spans="1:14" hidden="1" x14ac:dyDescent="0.25">
      <c r="A6659" s="5" t="s">
        <v>9351</v>
      </c>
      <c r="B6659" s="5" t="s">
        <v>3586</v>
      </c>
      <c r="C6659" s="5" t="s">
        <v>849</v>
      </c>
      <c r="D6659" s="5" t="s">
        <v>3583</v>
      </c>
      <c r="E6659" s="5" t="s">
        <v>3584</v>
      </c>
      <c r="F6659" s="5" t="s">
        <v>853</v>
      </c>
      <c r="G6659" s="5" t="s">
        <v>3588</v>
      </c>
      <c r="H6659" s="51">
        <v>0</v>
      </c>
      <c r="I6659" s="22">
        <v>0</v>
      </c>
      <c r="J6659" s="22">
        <v>89.11</v>
      </c>
      <c r="K6659" s="22">
        <v>93.98</v>
      </c>
      <c r="L6659" s="47">
        <v>1000</v>
      </c>
      <c r="M6659" s="22">
        <v>0</v>
      </c>
      <c r="N6659" s="22">
        <v>0</v>
      </c>
    </row>
    <row r="6660" spans="1:14" hidden="1" x14ac:dyDescent="0.25">
      <c r="A6660" s="5" t="s">
        <v>9352</v>
      </c>
      <c r="B6660" s="5" t="s">
        <v>3582</v>
      </c>
      <c r="C6660" s="5" t="s">
        <v>849</v>
      </c>
      <c r="D6660" s="5" t="s">
        <v>3583</v>
      </c>
      <c r="E6660" s="5" t="s">
        <v>3584</v>
      </c>
      <c r="F6660" s="5" t="s">
        <v>853</v>
      </c>
      <c r="G6660" s="5" t="s">
        <v>3588</v>
      </c>
      <c r="H6660" s="51">
        <v>0</v>
      </c>
      <c r="I6660" s="22">
        <v>0</v>
      </c>
      <c r="J6660" s="22">
        <v>82.35</v>
      </c>
      <c r="K6660" s="22">
        <v>83.06</v>
      </c>
      <c r="L6660" s="47">
        <v>1000</v>
      </c>
      <c r="M6660" s="22">
        <v>0</v>
      </c>
      <c r="N6660" s="22">
        <v>0</v>
      </c>
    </row>
    <row r="6661" spans="1:14" hidden="1" x14ac:dyDescent="0.25">
      <c r="A6661" s="5" t="s">
        <v>9353</v>
      </c>
      <c r="B6661" s="5" t="s">
        <v>3582</v>
      </c>
      <c r="C6661" s="5" t="s">
        <v>849</v>
      </c>
      <c r="D6661" s="5" t="s">
        <v>3583</v>
      </c>
      <c r="E6661" s="5" t="s">
        <v>3584</v>
      </c>
      <c r="F6661" s="5" t="s">
        <v>853</v>
      </c>
      <c r="G6661" s="5" t="s">
        <v>3588</v>
      </c>
      <c r="H6661" s="51">
        <v>0</v>
      </c>
      <c r="I6661" s="22">
        <v>0</v>
      </c>
      <c r="J6661" s="22">
        <v>91.02</v>
      </c>
      <c r="K6661" s="22">
        <v>93.2</v>
      </c>
      <c r="L6661" s="47">
        <v>1000</v>
      </c>
      <c r="M6661" s="22">
        <v>0</v>
      </c>
      <c r="N6661" s="22">
        <v>0</v>
      </c>
    </row>
    <row r="6662" spans="1:14" hidden="1" x14ac:dyDescent="0.25">
      <c r="A6662" s="5" t="s">
        <v>9354</v>
      </c>
      <c r="B6662" s="5" t="s">
        <v>3582</v>
      </c>
      <c r="C6662" s="5" t="s">
        <v>849</v>
      </c>
      <c r="D6662" s="5" t="s">
        <v>3583</v>
      </c>
      <c r="E6662" s="5" t="s">
        <v>3584</v>
      </c>
      <c r="F6662" s="5" t="s">
        <v>853</v>
      </c>
      <c r="G6662" s="5" t="s">
        <v>3588</v>
      </c>
      <c r="H6662" s="51">
        <v>0</v>
      </c>
      <c r="I6662" s="22">
        <v>0</v>
      </c>
      <c r="J6662" s="22">
        <v>91</v>
      </c>
      <c r="K6662" s="22">
        <v>93.18</v>
      </c>
      <c r="L6662" s="47">
        <v>1000</v>
      </c>
      <c r="M6662" s="22">
        <v>0</v>
      </c>
      <c r="N6662" s="22">
        <v>0</v>
      </c>
    </row>
    <row r="6663" spans="1:14" hidden="1" x14ac:dyDescent="0.25">
      <c r="A6663" s="5" t="s">
        <v>9355</v>
      </c>
      <c r="B6663" s="5" t="s">
        <v>3586</v>
      </c>
      <c r="C6663" s="5" t="s">
        <v>849</v>
      </c>
      <c r="D6663" s="5" t="s">
        <v>3583</v>
      </c>
      <c r="E6663" s="5" t="s">
        <v>3584</v>
      </c>
      <c r="F6663" s="5" t="s">
        <v>853</v>
      </c>
      <c r="G6663" s="5" t="s">
        <v>3603</v>
      </c>
      <c r="H6663" s="51">
        <v>0</v>
      </c>
      <c r="I6663" s="22">
        <v>0</v>
      </c>
      <c r="J6663" s="22">
        <v>0</v>
      </c>
      <c r="K6663" s="22">
        <v>614.66999999999996</v>
      </c>
      <c r="L6663" s="47">
        <v>1000</v>
      </c>
      <c r="M6663" s="22">
        <v>0</v>
      </c>
      <c r="N6663" s="22">
        <v>0</v>
      </c>
    </row>
    <row r="6664" spans="1:14" hidden="1" x14ac:dyDescent="0.25">
      <c r="A6664" s="5" t="s">
        <v>9356</v>
      </c>
      <c r="B6664" s="5" t="s">
        <v>3586</v>
      </c>
      <c r="C6664" s="5" t="s">
        <v>849</v>
      </c>
      <c r="D6664" s="5" t="s">
        <v>3583</v>
      </c>
      <c r="E6664" s="5" t="s">
        <v>3584</v>
      </c>
      <c r="F6664" s="5" t="s">
        <v>853</v>
      </c>
      <c r="G6664" s="5" t="s">
        <v>3603</v>
      </c>
      <c r="H6664" s="51">
        <v>0</v>
      </c>
      <c r="I6664" s="22">
        <v>0</v>
      </c>
      <c r="J6664" s="22">
        <v>0</v>
      </c>
      <c r="K6664" s="22">
        <v>407.21</v>
      </c>
      <c r="L6664" s="47">
        <v>1000</v>
      </c>
      <c r="M6664" s="22">
        <v>0</v>
      </c>
      <c r="N6664" s="22">
        <v>0</v>
      </c>
    </row>
    <row r="6665" spans="1:14" hidden="1" x14ac:dyDescent="0.25">
      <c r="A6665" s="5" t="s">
        <v>9357</v>
      </c>
      <c r="B6665" s="5" t="s">
        <v>3586</v>
      </c>
      <c r="C6665" s="5" t="s">
        <v>849</v>
      </c>
      <c r="D6665" s="5" t="s">
        <v>3583</v>
      </c>
      <c r="E6665" s="5" t="s">
        <v>3584</v>
      </c>
      <c r="F6665" s="5" t="s">
        <v>851</v>
      </c>
      <c r="G6665" s="5" t="s">
        <v>3585</v>
      </c>
      <c r="H6665" s="51">
        <v>23460</v>
      </c>
      <c r="I6665" s="22">
        <v>88388.36</v>
      </c>
      <c r="J6665" s="22">
        <v>3767.62</v>
      </c>
      <c r="K6665" s="22">
        <v>3738.11</v>
      </c>
      <c r="L6665" s="47">
        <v>1000</v>
      </c>
      <c r="M6665" s="22">
        <v>88388.36</v>
      </c>
      <c r="N6665" s="22">
        <v>0</v>
      </c>
    </row>
    <row r="6666" spans="1:14" hidden="1" x14ac:dyDescent="0.25">
      <c r="A6666" s="5" t="s">
        <v>9358</v>
      </c>
      <c r="B6666" s="5" t="s">
        <v>3586</v>
      </c>
      <c r="C6666" s="5" t="s">
        <v>849</v>
      </c>
      <c r="D6666" s="5" t="s">
        <v>3583</v>
      </c>
      <c r="E6666" s="5" t="s">
        <v>3584</v>
      </c>
      <c r="F6666" s="5" t="s">
        <v>853</v>
      </c>
      <c r="G6666" s="5" t="s">
        <v>3588</v>
      </c>
      <c r="H6666" s="51">
        <v>0</v>
      </c>
      <c r="I6666" s="22">
        <v>0</v>
      </c>
      <c r="J6666" s="22">
        <v>267.06</v>
      </c>
      <c r="K6666" s="22">
        <v>269.36</v>
      </c>
      <c r="L6666" s="47">
        <v>1000</v>
      </c>
      <c r="M6666" s="22">
        <v>0</v>
      </c>
      <c r="N6666" s="22">
        <v>0</v>
      </c>
    </row>
    <row r="6667" spans="1:14" hidden="1" x14ac:dyDescent="0.25">
      <c r="A6667" s="5" t="s">
        <v>9359</v>
      </c>
      <c r="B6667" s="5" t="s">
        <v>3586</v>
      </c>
      <c r="C6667" s="5" t="s">
        <v>849</v>
      </c>
      <c r="D6667" s="5" t="s">
        <v>3583</v>
      </c>
      <c r="E6667" s="5" t="s">
        <v>3584</v>
      </c>
      <c r="F6667" s="5" t="s">
        <v>853</v>
      </c>
      <c r="G6667" s="5" t="s">
        <v>3588</v>
      </c>
      <c r="H6667" s="51">
        <v>0</v>
      </c>
      <c r="I6667" s="22">
        <v>0</v>
      </c>
      <c r="J6667" s="22">
        <v>134.81</v>
      </c>
      <c r="K6667" s="22">
        <v>136.9</v>
      </c>
      <c r="L6667" s="47">
        <v>1000</v>
      </c>
      <c r="M6667" s="22">
        <v>0</v>
      </c>
      <c r="N6667" s="22">
        <v>0</v>
      </c>
    </row>
    <row r="6668" spans="1:14" hidden="1" x14ac:dyDescent="0.25">
      <c r="A6668" s="5" t="s">
        <v>9360</v>
      </c>
      <c r="B6668" s="5" t="s">
        <v>3586</v>
      </c>
      <c r="C6668" s="5" t="s">
        <v>849</v>
      </c>
      <c r="D6668" s="5" t="s">
        <v>3583</v>
      </c>
      <c r="E6668" s="5" t="s">
        <v>3584</v>
      </c>
      <c r="F6668" s="5" t="s">
        <v>853</v>
      </c>
      <c r="G6668" s="5" t="s">
        <v>3585</v>
      </c>
      <c r="H6668" s="51">
        <v>0</v>
      </c>
      <c r="I6668" s="22">
        <v>0</v>
      </c>
      <c r="J6668" s="22">
        <v>11833.74</v>
      </c>
      <c r="K6668" s="22">
        <v>12117.75</v>
      </c>
      <c r="L6668" s="47">
        <v>1000</v>
      </c>
      <c r="M6668" s="22">
        <v>0</v>
      </c>
      <c r="N6668" s="22">
        <v>0</v>
      </c>
    </row>
    <row r="6669" spans="1:14" hidden="1" x14ac:dyDescent="0.25">
      <c r="A6669" s="5" t="s">
        <v>9361</v>
      </c>
      <c r="B6669" s="5" t="s">
        <v>3582</v>
      </c>
      <c r="C6669" s="5" t="s">
        <v>849</v>
      </c>
      <c r="D6669" s="5" t="s">
        <v>3583</v>
      </c>
      <c r="E6669" s="5" t="s">
        <v>3584</v>
      </c>
      <c r="F6669" s="5" t="s">
        <v>853</v>
      </c>
      <c r="G6669" s="5" t="s">
        <v>3603</v>
      </c>
      <c r="H6669" s="51">
        <v>0</v>
      </c>
      <c r="I6669" s="22">
        <v>0</v>
      </c>
      <c r="J6669" s="22">
        <v>2946.62</v>
      </c>
      <c r="K6669" s="22">
        <v>3776</v>
      </c>
      <c r="L6669" s="47">
        <v>1000</v>
      </c>
      <c r="M6669" s="22">
        <v>0</v>
      </c>
      <c r="N6669" s="22">
        <v>0</v>
      </c>
    </row>
    <row r="6670" spans="1:14" hidden="1" x14ac:dyDescent="0.25">
      <c r="A6670" s="5" t="s">
        <v>9361</v>
      </c>
      <c r="B6670" s="5" t="s">
        <v>3586</v>
      </c>
      <c r="C6670" s="5" t="s">
        <v>849</v>
      </c>
      <c r="D6670" s="5" t="s">
        <v>3583</v>
      </c>
      <c r="E6670" s="5" t="s">
        <v>3584</v>
      </c>
      <c r="F6670" s="5" t="s">
        <v>853</v>
      </c>
      <c r="G6670" s="5" t="s">
        <v>3603</v>
      </c>
      <c r="H6670" s="51">
        <v>0</v>
      </c>
      <c r="I6670" s="22">
        <v>0</v>
      </c>
      <c r="J6670" s="22">
        <v>3157.35</v>
      </c>
      <c r="K6670" s="22">
        <v>3451.55</v>
      </c>
      <c r="L6670" s="47">
        <v>1000</v>
      </c>
      <c r="M6670" s="22">
        <v>0</v>
      </c>
      <c r="N6670" s="22">
        <v>0</v>
      </c>
    </row>
    <row r="6671" spans="1:14" hidden="1" x14ac:dyDescent="0.25">
      <c r="A6671" s="5" t="s">
        <v>9362</v>
      </c>
      <c r="B6671" s="5" t="s">
        <v>3582</v>
      </c>
      <c r="C6671" s="5" t="s">
        <v>849</v>
      </c>
      <c r="D6671" s="5" t="s">
        <v>3583</v>
      </c>
      <c r="E6671" s="5" t="s">
        <v>3584</v>
      </c>
      <c r="F6671" s="5" t="s">
        <v>853</v>
      </c>
      <c r="G6671" s="5" t="s">
        <v>3603</v>
      </c>
      <c r="H6671" s="51">
        <v>0</v>
      </c>
      <c r="I6671" s="22">
        <v>0</v>
      </c>
      <c r="J6671" s="22">
        <v>0</v>
      </c>
      <c r="K6671" s="22">
        <v>783.31</v>
      </c>
      <c r="L6671" s="47">
        <v>1000</v>
      </c>
      <c r="M6671" s="22">
        <v>0</v>
      </c>
      <c r="N6671" s="22">
        <v>0</v>
      </c>
    </row>
    <row r="6672" spans="1:14" hidden="1" x14ac:dyDescent="0.25">
      <c r="A6672" s="5" t="s">
        <v>9363</v>
      </c>
      <c r="B6672" s="5" t="s">
        <v>3582</v>
      </c>
      <c r="C6672" s="5" t="s">
        <v>849</v>
      </c>
      <c r="D6672" s="5" t="s">
        <v>3583</v>
      </c>
      <c r="E6672" s="5" t="s">
        <v>3584</v>
      </c>
      <c r="F6672" s="5" t="s">
        <v>853</v>
      </c>
      <c r="G6672" s="5" t="s">
        <v>3585</v>
      </c>
      <c r="H6672" s="51">
        <v>0</v>
      </c>
      <c r="I6672" s="22">
        <v>0</v>
      </c>
      <c r="J6672" s="22">
        <v>623.28</v>
      </c>
      <c r="K6672" s="22">
        <v>657.39</v>
      </c>
      <c r="L6672" s="47">
        <v>1000</v>
      </c>
      <c r="M6672" s="22">
        <v>0</v>
      </c>
      <c r="N6672" s="22">
        <v>0</v>
      </c>
    </row>
    <row r="6673" spans="1:14" hidden="1" x14ac:dyDescent="0.25">
      <c r="A6673" s="5" t="s">
        <v>9364</v>
      </c>
      <c r="B6673" s="5" t="s">
        <v>3586</v>
      </c>
      <c r="C6673" s="5" t="s">
        <v>849</v>
      </c>
      <c r="D6673" s="5" t="s">
        <v>3583</v>
      </c>
      <c r="E6673" s="5" t="s">
        <v>3584</v>
      </c>
      <c r="F6673" s="5" t="s">
        <v>851</v>
      </c>
      <c r="G6673" s="5" t="s">
        <v>3585</v>
      </c>
      <c r="H6673" s="51">
        <v>1060</v>
      </c>
      <c r="I6673" s="22">
        <v>430.25</v>
      </c>
      <c r="J6673" s="22">
        <v>405.9</v>
      </c>
      <c r="K6673" s="22">
        <v>409.39</v>
      </c>
      <c r="L6673" s="47">
        <v>1000</v>
      </c>
      <c r="M6673" s="22">
        <v>430.25</v>
      </c>
      <c r="N6673" s="22">
        <v>0</v>
      </c>
    </row>
    <row r="6674" spans="1:14" hidden="1" x14ac:dyDescent="0.25">
      <c r="A6674" s="5" t="s">
        <v>9365</v>
      </c>
      <c r="B6674" s="5" t="s">
        <v>3582</v>
      </c>
      <c r="C6674" s="5" t="s">
        <v>849</v>
      </c>
      <c r="D6674" s="5" t="s">
        <v>3583</v>
      </c>
      <c r="E6674" s="5" t="s">
        <v>3584</v>
      </c>
      <c r="F6674" s="5" t="s">
        <v>853</v>
      </c>
      <c r="G6674" s="5" t="s">
        <v>3603</v>
      </c>
      <c r="H6674" s="51">
        <v>0</v>
      </c>
      <c r="I6674" s="22">
        <v>0</v>
      </c>
      <c r="J6674" s="22">
        <v>0</v>
      </c>
      <c r="K6674" s="22">
        <v>452.6</v>
      </c>
      <c r="L6674" s="47">
        <v>1000</v>
      </c>
      <c r="M6674" s="22">
        <v>0</v>
      </c>
      <c r="N6674" s="22">
        <v>0</v>
      </c>
    </row>
    <row r="6675" spans="1:14" hidden="1" x14ac:dyDescent="0.25">
      <c r="A6675" s="5" t="s">
        <v>9365</v>
      </c>
      <c r="B6675" s="5" t="s">
        <v>3586</v>
      </c>
      <c r="C6675" s="5" t="s">
        <v>849</v>
      </c>
      <c r="D6675" s="5" t="s">
        <v>3583</v>
      </c>
      <c r="E6675" s="5" t="s">
        <v>3584</v>
      </c>
      <c r="F6675" s="5" t="s">
        <v>853</v>
      </c>
      <c r="G6675" s="5" t="s">
        <v>3603</v>
      </c>
      <c r="H6675" s="51">
        <v>0</v>
      </c>
      <c r="I6675" s="22">
        <v>0</v>
      </c>
      <c r="J6675" s="22">
        <v>0</v>
      </c>
      <c r="K6675" s="22">
        <v>438.01</v>
      </c>
      <c r="L6675" s="47">
        <v>1000</v>
      </c>
      <c r="M6675" s="22">
        <v>0</v>
      </c>
      <c r="N6675" s="22">
        <v>0</v>
      </c>
    </row>
    <row r="6676" spans="1:14" hidden="1" x14ac:dyDescent="0.25">
      <c r="A6676" s="5" t="s">
        <v>9366</v>
      </c>
      <c r="B6676" s="5" t="s">
        <v>3606</v>
      </c>
      <c r="C6676" s="5" t="s">
        <v>849</v>
      </c>
      <c r="D6676" s="5" t="s">
        <v>3583</v>
      </c>
      <c r="E6676" s="5" t="s">
        <v>3584</v>
      </c>
      <c r="F6676" s="5" t="s">
        <v>851</v>
      </c>
      <c r="G6676" s="5" t="s">
        <v>3588</v>
      </c>
      <c r="H6676" s="51">
        <v>1020</v>
      </c>
      <c r="I6676" s="22">
        <v>310.89999999999998</v>
      </c>
      <c r="J6676" s="22">
        <v>304.8</v>
      </c>
      <c r="K6676" s="22">
        <v>312.12</v>
      </c>
      <c r="L6676" s="47">
        <v>1000</v>
      </c>
      <c r="M6676" s="22">
        <v>310.89999999999998</v>
      </c>
      <c r="N6676" s="22">
        <v>0</v>
      </c>
    </row>
    <row r="6677" spans="1:14" hidden="1" x14ac:dyDescent="0.25">
      <c r="A6677" s="5" t="s">
        <v>9367</v>
      </c>
      <c r="B6677" s="5" t="s">
        <v>3606</v>
      </c>
      <c r="C6677" s="5" t="s">
        <v>849</v>
      </c>
      <c r="D6677" s="5" t="s">
        <v>3583</v>
      </c>
      <c r="E6677" s="5" t="s">
        <v>3584</v>
      </c>
      <c r="F6677" s="5" t="s">
        <v>851</v>
      </c>
      <c r="G6677" s="5" t="s">
        <v>3588</v>
      </c>
      <c r="H6677" s="51">
        <v>1310</v>
      </c>
      <c r="I6677" s="22">
        <v>516.87</v>
      </c>
      <c r="J6677" s="22">
        <v>394.56</v>
      </c>
      <c r="K6677" s="22">
        <v>343.13</v>
      </c>
      <c r="L6677" s="47">
        <v>1000</v>
      </c>
      <c r="M6677" s="22">
        <v>516.87</v>
      </c>
      <c r="N6677" s="22">
        <v>0</v>
      </c>
    </row>
    <row r="6678" spans="1:14" hidden="1" x14ac:dyDescent="0.25">
      <c r="A6678" s="5" t="s">
        <v>9368</v>
      </c>
      <c r="B6678" s="5" t="s">
        <v>3586</v>
      </c>
      <c r="C6678" s="5" t="s">
        <v>849</v>
      </c>
      <c r="D6678" s="5" t="s">
        <v>3583</v>
      </c>
      <c r="E6678" s="5" t="s">
        <v>3584</v>
      </c>
      <c r="F6678" s="5" t="s">
        <v>853</v>
      </c>
      <c r="G6678" s="5" t="s">
        <v>3603</v>
      </c>
      <c r="H6678" s="51">
        <v>0</v>
      </c>
      <c r="I6678" s="22">
        <v>0</v>
      </c>
      <c r="J6678" s="22">
        <v>3647.58</v>
      </c>
      <c r="K6678" s="22">
        <v>3824.88</v>
      </c>
      <c r="L6678" s="47">
        <v>1000</v>
      </c>
      <c r="M6678" s="22">
        <v>0</v>
      </c>
      <c r="N6678" s="22">
        <v>0</v>
      </c>
    </row>
    <row r="6679" spans="1:14" hidden="1" x14ac:dyDescent="0.25">
      <c r="A6679" s="5" t="s">
        <v>9369</v>
      </c>
      <c r="B6679" s="5" t="s">
        <v>3586</v>
      </c>
      <c r="C6679" s="5" t="s">
        <v>849</v>
      </c>
      <c r="D6679" s="5" t="s">
        <v>3583</v>
      </c>
      <c r="E6679" s="5" t="s">
        <v>3584</v>
      </c>
      <c r="F6679" s="5" t="s">
        <v>853</v>
      </c>
      <c r="G6679" s="5" t="s">
        <v>3603</v>
      </c>
      <c r="H6679" s="51">
        <v>0</v>
      </c>
      <c r="I6679" s="22">
        <v>0</v>
      </c>
      <c r="J6679" s="22">
        <v>0</v>
      </c>
      <c r="K6679" s="22">
        <v>495.43</v>
      </c>
      <c r="L6679" s="47">
        <v>1000</v>
      </c>
      <c r="M6679" s="22">
        <v>0</v>
      </c>
      <c r="N6679" s="22">
        <v>0</v>
      </c>
    </row>
    <row r="6680" spans="1:14" hidden="1" x14ac:dyDescent="0.25">
      <c r="A6680" s="5" t="s">
        <v>9370</v>
      </c>
      <c r="B6680" s="5" t="s">
        <v>3586</v>
      </c>
      <c r="C6680" s="5" t="s">
        <v>849</v>
      </c>
      <c r="D6680" s="5" t="s">
        <v>3583</v>
      </c>
      <c r="E6680" s="5" t="s">
        <v>3584</v>
      </c>
      <c r="F6680" s="5" t="s">
        <v>853</v>
      </c>
      <c r="G6680" s="5" t="s">
        <v>3603</v>
      </c>
      <c r="H6680" s="51">
        <v>0</v>
      </c>
      <c r="I6680" s="22">
        <v>0</v>
      </c>
      <c r="J6680" s="22">
        <v>0</v>
      </c>
      <c r="K6680" s="22">
        <v>495.43</v>
      </c>
      <c r="L6680" s="47">
        <v>1000</v>
      </c>
      <c r="M6680" s="22">
        <v>0</v>
      </c>
      <c r="N6680" s="22">
        <v>0</v>
      </c>
    </row>
    <row r="6681" spans="1:14" hidden="1" x14ac:dyDescent="0.25">
      <c r="A6681" s="5" t="s">
        <v>9371</v>
      </c>
      <c r="B6681" s="5" t="s">
        <v>3582</v>
      </c>
      <c r="C6681" s="5" t="s">
        <v>849</v>
      </c>
      <c r="D6681" s="5" t="s">
        <v>3583</v>
      </c>
      <c r="E6681" s="5" t="s">
        <v>3584</v>
      </c>
      <c r="F6681" s="5" t="s">
        <v>853</v>
      </c>
      <c r="G6681" s="5" t="s">
        <v>3603</v>
      </c>
      <c r="H6681" s="51">
        <v>0</v>
      </c>
      <c r="I6681" s="22">
        <v>0</v>
      </c>
      <c r="J6681" s="22">
        <v>0</v>
      </c>
      <c r="K6681" s="22">
        <v>538.83000000000004</v>
      </c>
      <c r="L6681" s="47">
        <v>1000</v>
      </c>
      <c r="M6681" s="22">
        <v>0</v>
      </c>
      <c r="N6681" s="22">
        <v>0</v>
      </c>
    </row>
    <row r="6682" spans="1:14" hidden="1" x14ac:dyDescent="0.25">
      <c r="A6682" s="5" t="s">
        <v>9372</v>
      </c>
      <c r="B6682" s="5" t="s">
        <v>3582</v>
      </c>
      <c r="C6682" s="5" t="s">
        <v>849</v>
      </c>
      <c r="D6682" s="5" t="s">
        <v>3583</v>
      </c>
      <c r="E6682" s="5" t="s">
        <v>3584</v>
      </c>
      <c r="F6682" s="5" t="s">
        <v>853</v>
      </c>
      <c r="G6682" s="5" t="s">
        <v>3603</v>
      </c>
      <c r="H6682" s="51">
        <v>0</v>
      </c>
      <c r="I6682" s="22">
        <v>0</v>
      </c>
      <c r="J6682" s="22">
        <v>0</v>
      </c>
      <c r="K6682" s="22">
        <v>639.57000000000005</v>
      </c>
      <c r="L6682" s="47">
        <v>1000</v>
      </c>
      <c r="M6682" s="22">
        <v>0</v>
      </c>
      <c r="N6682" s="22">
        <v>0</v>
      </c>
    </row>
    <row r="6683" spans="1:14" hidden="1" x14ac:dyDescent="0.25">
      <c r="A6683" s="5" t="s">
        <v>9373</v>
      </c>
      <c r="B6683" s="5" t="s">
        <v>3586</v>
      </c>
      <c r="C6683" s="5" t="s">
        <v>849</v>
      </c>
      <c r="D6683" s="5" t="s">
        <v>3583</v>
      </c>
      <c r="E6683" s="5" t="s">
        <v>3584</v>
      </c>
      <c r="F6683" s="5" t="s">
        <v>853</v>
      </c>
      <c r="G6683" s="5" t="s">
        <v>3603</v>
      </c>
      <c r="H6683" s="51">
        <v>0</v>
      </c>
      <c r="I6683" s="22">
        <v>0</v>
      </c>
      <c r="J6683" s="22">
        <v>0</v>
      </c>
      <c r="K6683" s="22">
        <v>436.47</v>
      </c>
      <c r="L6683" s="47">
        <v>1000</v>
      </c>
      <c r="M6683" s="22">
        <v>0</v>
      </c>
      <c r="N6683" s="22">
        <v>0</v>
      </c>
    </row>
    <row r="6684" spans="1:14" hidden="1" x14ac:dyDescent="0.25">
      <c r="A6684" s="5" t="s">
        <v>9374</v>
      </c>
      <c r="B6684" s="5" t="s">
        <v>3582</v>
      </c>
      <c r="C6684" s="5" t="s">
        <v>849</v>
      </c>
      <c r="D6684" s="5" t="s">
        <v>3583</v>
      </c>
      <c r="E6684" s="5" t="s">
        <v>3584</v>
      </c>
      <c r="F6684" s="5" t="s">
        <v>853</v>
      </c>
      <c r="G6684" s="5" t="s">
        <v>3603</v>
      </c>
      <c r="H6684" s="51">
        <v>0</v>
      </c>
      <c r="I6684" s="22">
        <v>0</v>
      </c>
      <c r="J6684" s="22">
        <v>0</v>
      </c>
      <c r="K6684" s="22">
        <v>554.96</v>
      </c>
      <c r="L6684" s="47">
        <v>1000</v>
      </c>
      <c r="M6684" s="22">
        <v>0</v>
      </c>
      <c r="N6684" s="22">
        <v>0</v>
      </c>
    </row>
    <row r="6685" spans="1:14" hidden="1" x14ac:dyDescent="0.25">
      <c r="A6685" s="5" t="s">
        <v>9375</v>
      </c>
      <c r="B6685" s="5" t="s">
        <v>3582</v>
      </c>
      <c r="C6685" s="5" t="s">
        <v>849</v>
      </c>
      <c r="D6685" s="5" t="s">
        <v>3583</v>
      </c>
      <c r="E6685" s="5" t="s">
        <v>3584</v>
      </c>
      <c r="F6685" s="5" t="s">
        <v>853</v>
      </c>
      <c r="G6685" s="5" t="s">
        <v>3603</v>
      </c>
      <c r="H6685" s="51">
        <v>0</v>
      </c>
      <c r="I6685" s="22">
        <v>0</v>
      </c>
      <c r="J6685" s="22">
        <v>0</v>
      </c>
      <c r="K6685" s="22">
        <v>487.67</v>
      </c>
      <c r="L6685" s="47">
        <v>1000</v>
      </c>
      <c r="M6685" s="22">
        <v>0</v>
      </c>
      <c r="N6685" s="22">
        <v>0</v>
      </c>
    </row>
    <row r="6686" spans="1:14" hidden="1" x14ac:dyDescent="0.25">
      <c r="A6686" s="5" t="s">
        <v>9376</v>
      </c>
      <c r="B6686" s="5" t="s">
        <v>3586</v>
      </c>
      <c r="C6686" s="5" t="s">
        <v>849</v>
      </c>
      <c r="D6686" s="5" t="s">
        <v>3583</v>
      </c>
      <c r="E6686" s="5" t="s">
        <v>3584</v>
      </c>
      <c r="F6686" s="5" t="s">
        <v>853</v>
      </c>
      <c r="G6686" s="5" t="s">
        <v>3603</v>
      </c>
      <c r="H6686" s="51">
        <v>0</v>
      </c>
      <c r="I6686" s="22">
        <v>0</v>
      </c>
      <c r="J6686" s="22">
        <v>0</v>
      </c>
      <c r="K6686" s="22">
        <v>1189.72</v>
      </c>
      <c r="L6686" s="47">
        <v>1000</v>
      </c>
      <c r="M6686" s="22">
        <v>0</v>
      </c>
      <c r="N6686" s="22">
        <v>0</v>
      </c>
    </row>
    <row r="6687" spans="1:14" hidden="1" x14ac:dyDescent="0.25">
      <c r="A6687" s="5" t="s">
        <v>9377</v>
      </c>
      <c r="B6687" s="5" t="s">
        <v>3586</v>
      </c>
      <c r="C6687" s="5" t="s">
        <v>849</v>
      </c>
      <c r="D6687" s="5" t="s">
        <v>3583</v>
      </c>
      <c r="E6687" s="5" t="s">
        <v>3584</v>
      </c>
      <c r="F6687" s="5" t="s">
        <v>853</v>
      </c>
      <c r="G6687" s="5" t="s">
        <v>3603</v>
      </c>
      <c r="H6687" s="51">
        <v>0</v>
      </c>
      <c r="I6687" s="22">
        <v>0</v>
      </c>
      <c r="J6687" s="22">
        <v>0</v>
      </c>
      <c r="K6687" s="22">
        <v>678.69</v>
      </c>
      <c r="L6687" s="47">
        <v>1000</v>
      </c>
      <c r="M6687" s="22">
        <v>0</v>
      </c>
      <c r="N6687" s="22">
        <v>0</v>
      </c>
    </row>
    <row r="6688" spans="1:14" hidden="1" x14ac:dyDescent="0.25">
      <c r="A6688" s="5" t="s">
        <v>9378</v>
      </c>
      <c r="B6688" s="5" t="s">
        <v>3586</v>
      </c>
      <c r="C6688" s="5" t="s">
        <v>849</v>
      </c>
      <c r="D6688" s="5" t="s">
        <v>3583</v>
      </c>
      <c r="E6688" s="5" t="s">
        <v>3584</v>
      </c>
      <c r="F6688" s="5" t="s">
        <v>853</v>
      </c>
      <c r="G6688" s="5" t="s">
        <v>3588</v>
      </c>
      <c r="H6688" s="51">
        <v>0</v>
      </c>
      <c r="I6688" s="22">
        <v>0</v>
      </c>
      <c r="J6688" s="22">
        <v>62.67</v>
      </c>
      <c r="K6688" s="22">
        <v>64.17</v>
      </c>
      <c r="L6688" s="47">
        <v>1000</v>
      </c>
      <c r="M6688" s="22">
        <v>0</v>
      </c>
      <c r="N6688" s="22">
        <v>0</v>
      </c>
    </row>
    <row r="6689" spans="1:14" hidden="1" x14ac:dyDescent="0.25">
      <c r="A6689" s="5" t="s">
        <v>9379</v>
      </c>
      <c r="B6689" s="5" t="s">
        <v>3586</v>
      </c>
      <c r="C6689" s="5" t="s">
        <v>849</v>
      </c>
      <c r="D6689" s="5" t="s">
        <v>3583</v>
      </c>
      <c r="E6689" s="5" t="s">
        <v>3584</v>
      </c>
      <c r="F6689" s="5" t="s">
        <v>853</v>
      </c>
      <c r="G6689" s="5" t="s">
        <v>3588</v>
      </c>
      <c r="H6689" s="51">
        <v>0</v>
      </c>
      <c r="I6689" s="22">
        <v>0</v>
      </c>
      <c r="J6689" s="22">
        <v>62.81</v>
      </c>
      <c r="K6689" s="22">
        <v>64.319999999999993</v>
      </c>
      <c r="L6689" s="47">
        <v>1000</v>
      </c>
      <c r="M6689" s="22">
        <v>0</v>
      </c>
      <c r="N6689" s="22">
        <v>0</v>
      </c>
    </row>
    <row r="6690" spans="1:14" hidden="1" x14ac:dyDescent="0.25">
      <c r="A6690" s="5" t="s">
        <v>9380</v>
      </c>
      <c r="B6690" s="5" t="s">
        <v>3586</v>
      </c>
      <c r="C6690" s="5" t="s">
        <v>849</v>
      </c>
      <c r="D6690" s="5" t="s">
        <v>3583</v>
      </c>
      <c r="E6690" s="5" t="s">
        <v>3584</v>
      </c>
      <c r="F6690" s="5" t="s">
        <v>853</v>
      </c>
      <c r="G6690" s="5" t="s">
        <v>3588</v>
      </c>
      <c r="H6690" s="51">
        <v>0</v>
      </c>
      <c r="I6690" s="22">
        <v>0</v>
      </c>
      <c r="J6690" s="22">
        <v>241.8</v>
      </c>
      <c r="K6690" s="22">
        <v>247.6</v>
      </c>
      <c r="L6690" s="47">
        <v>1000</v>
      </c>
      <c r="M6690" s="22">
        <v>0</v>
      </c>
      <c r="N6690" s="22">
        <v>0</v>
      </c>
    </row>
    <row r="6691" spans="1:14" hidden="1" x14ac:dyDescent="0.25">
      <c r="A6691" s="5" t="s">
        <v>9381</v>
      </c>
      <c r="B6691" s="5" t="s">
        <v>3586</v>
      </c>
      <c r="C6691" s="5" t="s">
        <v>849</v>
      </c>
      <c r="D6691" s="5" t="s">
        <v>3583</v>
      </c>
      <c r="E6691" s="5" t="s">
        <v>3584</v>
      </c>
      <c r="F6691" s="5" t="s">
        <v>853</v>
      </c>
      <c r="G6691" s="5" t="s">
        <v>3603</v>
      </c>
      <c r="H6691" s="51">
        <v>0</v>
      </c>
      <c r="I6691" s="22">
        <v>0</v>
      </c>
      <c r="J6691" s="22">
        <v>0</v>
      </c>
      <c r="K6691" s="22">
        <v>864.37</v>
      </c>
      <c r="L6691" s="47">
        <v>1000</v>
      </c>
      <c r="M6691" s="22">
        <v>0</v>
      </c>
      <c r="N6691" s="22">
        <v>0</v>
      </c>
    </row>
    <row r="6692" spans="1:14" hidden="1" x14ac:dyDescent="0.25">
      <c r="A6692" s="5" t="s">
        <v>9382</v>
      </c>
      <c r="B6692" s="5" t="s">
        <v>3586</v>
      </c>
      <c r="C6692" s="5" t="s">
        <v>849</v>
      </c>
      <c r="D6692" s="5" t="s">
        <v>3583</v>
      </c>
      <c r="E6692" s="5" t="s">
        <v>3584</v>
      </c>
      <c r="F6692" s="5" t="s">
        <v>853</v>
      </c>
      <c r="G6692" s="5" t="s">
        <v>3603</v>
      </c>
      <c r="H6692" s="51">
        <v>0</v>
      </c>
      <c r="I6692" s="22">
        <v>0</v>
      </c>
      <c r="J6692" s="22">
        <v>0</v>
      </c>
      <c r="K6692" s="22">
        <v>468.24</v>
      </c>
      <c r="L6692" s="47">
        <v>1000</v>
      </c>
      <c r="M6692" s="22">
        <v>0</v>
      </c>
      <c r="N6692" s="22">
        <v>0</v>
      </c>
    </row>
    <row r="6693" spans="1:14" hidden="1" x14ac:dyDescent="0.25">
      <c r="A6693" s="5" t="s">
        <v>9383</v>
      </c>
      <c r="B6693" s="5" t="s">
        <v>3586</v>
      </c>
      <c r="C6693" s="5" t="s">
        <v>849</v>
      </c>
      <c r="D6693" s="5" t="s">
        <v>3583</v>
      </c>
      <c r="E6693" s="5" t="s">
        <v>3584</v>
      </c>
      <c r="F6693" s="5" t="s">
        <v>851</v>
      </c>
      <c r="G6693" s="5" t="s">
        <v>3603</v>
      </c>
      <c r="H6693" s="51">
        <v>3450</v>
      </c>
      <c r="I6693" s="22">
        <v>12745.84</v>
      </c>
      <c r="J6693" s="22">
        <v>3694.45</v>
      </c>
      <c r="K6693" s="22">
        <v>5009.8500000000004</v>
      </c>
      <c r="L6693" s="47">
        <v>1000</v>
      </c>
      <c r="M6693" s="22">
        <v>12745.84</v>
      </c>
      <c r="N6693" s="22">
        <v>0</v>
      </c>
    </row>
    <row r="6694" spans="1:14" x14ac:dyDescent="0.25">
      <c r="A6694" s="5" t="s">
        <v>9384</v>
      </c>
      <c r="B6694" s="5" t="s">
        <v>3590</v>
      </c>
      <c r="C6694" s="5" t="s">
        <v>849</v>
      </c>
      <c r="D6694" s="5" t="s">
        <v>3583</v>
      </c>
      <c r="E6694" s="5" t="s">
        <v>3584</v>
      </c>
      <c r="F6694" s="5" t="s">
        <v>853</v>
      </c>
      <c r="G6694" s="5" t="s">
        <v>3603</v>
      </c>
      <c r="H6694" s="51">
        <v>0</v>
      </c>
      <c r="I6694" s="22">
        <v>0</v>
      </c>
      <c r="J6694" s="22">
        <v>0</v>
      </c>
      <c r="K6694" s="22">
        <v>5994.44</v>
      </c>
      <c r="L6694" s="47">
        <v>1000</v>
      </c>
      <c r="M6694" s="22">
        <v>0</v>
      </c>
      <c r="N6694" s="22">
        <v>0</v>
      </c>
    </row>
    <row r="6695" spans="1:14" hidden="1" x14ac:dyDescent="0.25">
      <c r="A6695" s="5" t="s">
        <v>9385</v>
      </c>
      <c r="B6695" s="5" t="s">
        <v>3586</v>
      </c>
      <c r="C6695" s="5" t="s">
        <v>849</v>
      </c>
      <c r="D6695" s="5" t="s">
        <v>3583</v>
      </c>
      <c r="E6695" s="5" t="s">
        <v>3584</v>
      </c>
      <c r="F6695" s="5" t="s">
        <v>853</v>
      </c>
      <c r="G6695" s="5" t="s">
        <v>3588</v>
      </c>
      <c r="H6695" s="51">
        <v>0</v>
      </c>
      <c r="I6695" s="22">
        <v>0</v>
      </c>
      <c r="J6695" s="22">
        <v>230.85</v>
      </c>
      <c r="K6695" s="22">
        <v>236.39</v>
      </c>
      <c r="L6695" s="47">
        <v>1000</v>
      </c>
      <c r="M6695" s="22">
        <v>0</v>
      </c>
      <c r="N6695" s="22">
        <v>0</v>
      </c>
    </row>
    <row r="6696" spans="1:14" hidden="1" x14ac:dyDescent="0.25">
      <c r="A6696" s="5" t="s">
        <v>9386</v>
      </c>
      <c r="B6696" s="5" t="s">
        <v>3586</v>
      </c>
      <c r="C6696" s="5" t="s">
        <v>849</v>
      </c>
      <c r="D6696" s="5" t="s">
        <v>3583</v>
      </c>
      <c r="E6696" s="5" t="s">
        <v>3584</v>
      </c>
      <c r="F6696" s="5" t="s">
        <v>853</v>
      </c>
      <c r="G6696" s="5" t="s">
        <v>3588</v>
      </c>
      <c r="H6696" s="51">
        <v>0</v>
      </c>
      <c r="I6696" s="22">
        <v>0</v>
      </c>
      <c r="J6696" s="22">
        <v>0</v>
      </c>
      <c r="K6696" s="22">
        <v>352.69</v>
      </c>
      <c r="L6696" s="47">
        <v>1000</v>
      </c>
      <c r="M6696" s="22">
        <v>0</v>
      </c>
      <c r="N6696" s="22">
        <v>0</v>
      </c>
    </row>
    <row r="6697" spans="1:14" hidden="1" x14ac:dyDescent="0.25">
      <c r="A6697" s="5" t="s">
        <v>9387</v>
      </c>
      <c r="B6697" s="5" t="s">
        <v>3586</v>
      </c>
      <c r="C6697" s="5" t="s">
        <v>849</v>
      </c>
      <c r="D6697" s="5" t="s">
        <v>3583</v>
      </c>
      <c r="E6697" s="5" t="s">
        <v>3584</v>
      </c>
      <c r="F6697" s="5" t="s">
        <v>853</v>
      </c>
      <c r="G6697" s="5" t="s">
        <v>3588</v>
      </c>
      <c r="H6697" s="51">
        <v>0</v>
      </c>
      <c r="I6697" s="22">
        <v>0</v>
      </c>
      <c r="J6697" s="22">
        <v>246.85</v>
      </c>
      <c r="K6697" s="22">
        <v>248.2</v>
      </c>
      <c r="L6697" s="47">
        <v>1000</v>
      </c>
      <c r="M6697" s="22">
        <v>0</v>
      </c>
      <c r="N6697" s="22">
        <v>0</v>
      </c>
    </row>
    <row r="6698" spans="1:14" hidden="1" x14ac:dyDescent="0.25">
      <c r="A6698" s="5" t="s">
        <v>9388</v>
      </c>
      <c r="B6698" s="5" t="s">
        <v>3586</v>
      </c>
      <c r="C6698" s="5" t="s">
        <v>849</v>
      </c>
      <c r="D6698" s="5" t="s">
        <v>3583</v>
      </c>
      <c r="E6698" s="5" t="s">
        <v>3584</v>
      </c>
      <c r="F6698" s="5" t="s">
        <v>853</v>
      </c>
      <c r="G6698" s="5" t="s">
        <v>3603</v>
      </c>
      <c r="H6698" s="51">
        <v>0</v>
      </c>
      <c r="I6698" s="22">
        <v>0</v>
      </c>
      <c r="J6698" s="22">
        <v>0</v>
      </c>
      <c r="K6698" s="22">
        <v>1302.03</v>
      </c>
      <c r="L6698" s="47">
        <v>1000</v>
      </c>
      <c r="M6698" s="22">
        <v>0</v>
      </c>
      <c r="N6698" s="22">
        <v>0</v>
      </c>
    </row>
    <row r="6699" spans="1:14" hidden="1" x14ac:dyDescent="0.25">
      <c r="A6699" s="5" t="s">
        <v>9388</v>
      </c>
      <c r="B6699" s="5" t="s">
        <v>3592</v>
      </c>
      <c r="C6699" s="5" t="s">
        <v>849</v>
      </c>
      <c r="D6699" s="5" t="s">
        <v>3583</v>
      </c>
      <c r="E6699" s="5" t="s">
        <v>3584</v>
      </c>
      <c r="F6699" s="5" t="s">
        <v>853</v>
      </c>
      <c r="G6699" s="5" t="s">
        <v>3603</v>
      </c>
      <c r="H6699" s="51">
        <v>0</v>
      </c>
      <c r="I6699" s="22">
        <v>0</v>
      </c>
      <c r="J6699" s="22">
        <v>0</v>
      </c>
      <c r="K6699" s="22">
        <v>1274.17</v>
      </c>
      <c r="L6699" s="47">
        <v>1000</v>
      </c>
      <c r="M6699" s="22">
        <v>0</v>
      </c>
      <c r="N6699" s="22">
        <v>0</v>
      </c>
    </row>
    <row r="6700" spans="1:14" hidden="1" x14ac:dyDescent="0.25">
      <c r="A6700" s="5" t="s">
        <v>9389</v>
      </c>
      <c r="B6700" s="5" t="s">
        <v>3582</v>
      </c>
      <c r="C6700" s="5" t="s">
        <v>849</v>
      </c>
      <c r="D6700" s="5" t="s">
        <v>3583</v>
      </c>
      <c r="E6700" s="5" t="s">
        <v>3584</v>
      </c>
      <c r="F6700" s="5" t="s">
        <v>851</v>
      </c>
      <c r="G6700" s="5" t="s">
        <v>3588</v>
      </c>
      <c r="H6700" s="51">
        <v>908000</v>
      </c>
      <c r="I6700" s="22">
        <v>7075.54</v>
      </c>
      <c r="J6700" s="22">
        <v>7.79</v>
      </c>
      <c r="K6700" s="22">
        <v>8.02</v>
      </c>
      <c r="L6700" s="47">
        <v>1000</v>
      </c>
      <c r="M6700" s="22">
        <v>7075.54</v>
      </c>
      <c r="N6700" s="22">
        <v>0</v>
      </c>
    </row>
    <row r="6701" spans="1:14" hidden="1" x14ac:dyDescent="0.25">
      <c r="A6701" s="5" t="s">
        <v>9390</v>
      </c>
      <c r="B6701" s="5" t="s">
        <v>3592</v>
      </c>
      <c r="C6701" s="5" t="s">
        <v>849</v>
      </c>
      <c r="D6701" s="5" t="s">
        <v>3583</v>
      </c>
      <c r="E6701" s="5" t="s">
        <v>3584</v>
      </c>
      <c r="F6701" s="5" t="s">
        <v>853</v>
      </c>
      <c r="G6701" s="5" t="s">
        <v>3603</v>
      </c>
      <c r="H6701" s="51">
        <v>0</v>
      </c>
      <c r="I6701" s="22">
        <v>0</v>
      </c>
      <c r="J6701" s="22">
        <v>0</v>
      </c>
      <c r="K6701" s="22">
        <v>1279.8699999999999</v>
      </c>
      <c r="L6701" s="47">
        <v>1000</v>
      </c>
      <c r="M6701" s="22">
        <v>0</v>
      </c>
      <c r="N6701" s="22">
        <v>0</v>
      </c>
    </row>
    <row r="6702" spans="1:14" hidden="1" x14ac:dyDescent="0.25">
      <c r="A6702" s="5" t="s">
        <v>9391</v>
      </c>
      <c r="B6702" s="5" t="s">
        <v>3582</v>
      </c>
      <c r="C6702" s="5" t="s">
        <v>849</v>
      </c>
      <c r="D6702" s="5" t="s">
        <v>3583</v>
      </c>
      <c r="E6702" s="5" t="s">
        <v>3584</v>
      </c>
      <c r="F6702" s="5" t="s">
        <v>853</v>
      </c>
      <c r="G6702" s="5" t="s">
        <v>3603</v>
      </c>
      <c r="H6702" s="51">
        <v>0</v>
      </c>
      <c r="I6702" s="22">
        <v>0</v>
      </c>
      <c r="J6702" s="22">
        <v>0</v>
      </c>
      <c r="K6702" s="22">
        <v>455.23</v>
      </c>
      <c r="L6702" s="47">
        <v>1000</v>
      </c>
      <c r="M6702" s="22">
        <v>0</v>
      </c>
      <c r="N6702" s="22">
        <v>0</v>
      </c>
    </row>
    <row r="6703" spans="1:14" hidden="1" x14ac:dyDescent="0.25">
      <c r="A6703" s="5" t="s">
        <v>9392</v>
      </c>
      <c r="B6703" s="5" t="s">
        <v>3582</v>
      </c>
      <c r="C6703" s="5" t="s">
        <v>849</v>
      </c>
      <c r="D6703" s="5" t="s">
        <v>3583</v>
      </c>
      <c r="E6703" s="5" t="s">
        <v>3584</v>
      </c>
      <c r="F6703" s="5" t="s">
        <v>851</v>
      </c>
      <c r="G6703" s="5" t="s">
        <v>3585</v>
      </c>
      <c r="H6703" s="51">
        <v>11500</v>
      </c>
      <c r="I6703" s="22">
        <v>8691.36</v>
      </c>
      <c r="J6703" s="22">
        <v>755.77</v>
      </c>
      <c r="K6703" s="22">
        <v>732.62</v>
      </c>
      <c r="L6703" s="47">
        <v>1000</v>
      </c>
      <c r="M6703" s="22">
        <v>8691.36</v>
      </c>
      <c r="N6703" s="22">
        <v>0</v>
      </c>
    </row>
    <row r="6704" spans="1:14" hidden="1" x14ac:dyDescent="0.25">
      <c r="A6704" s="5" t="s">
        <v>9392</v>
      </c>
      <c r="B6704" s="5" t="s">
        <v>3586</v>
      </c>
      <c r="C6704" s="5" t="s">
        <v>849</v>
      </c>
      <c r="D6704" s="5" t="s">
        <v>3583</v>
      </c>
      <c r="E6704" s="5" t="s">
        <v>3584</v>
      </c>
      <c r="F6704" s="5" t="s">
        <v>851</v>
      </c>
      <c r="G6704" s="5" t="s">
        <v>3585</v>
      </c>
      <c r="H6704" s="51">
        <v>44200</v>
      </c>
      <c r="I6704" s="22">
        <v>38615.620000000003</v>
      </c>
      <c r="J6704" s="22">
        <v>873.66</v>
      </c>
      <c r="K6704" s="22">
        <v>777.47</v>
      </c>
      <c r="L6704" s="47">
        <v>1000</v>
      </c>
      <c r="M6704" s="22">
        <v>38615.620000000003</v>
      </c>
      <c r="N6704" s="22">
        <v>0</v>
      </c>
    </row>
    <row r="6705" spans="1:14" hidden="1" x14ac:dyDescent="0.25">
      <c r="A6705" s="5" t="s">
        <v>9393</v>
      </c>
      <c r="B6705" s="5" t="s">
        <v>3597</v>
      </c>
      <c r="C6705" s="5" t="s">
        <v>849</v>
      </c>
      <c r="D6705" s="5" t="s">
        <v>3583</v>
      </c>
      <c r="E6705" s="5" t="s">
        <v>3584</v>
      </c>
      <c r="F6705" s="5" t="s">
        <v>853</v>
      </c>
      <c r="G6705" s="5" t="s">
        <v>3585</v>
      </c>
      <c r="H6705" s="51">
        <v>0</v>
      </c>
      <c r="I6705" s="22">
        <v>0</v>
      </c>
      <c r="J6705" s="22">
        <v>2780.36</v>
      </c>
      <c r="K6705" s="22">
        <v>3020.47</v>
      </c>
      <c r="L6705" s="47">
        <v>1000</v>
      </c>
      <c r="M6705" s="22">
        <v>0</v>
      </c>
      <c r="N6705" s="22">
        <v>0</v>
      </c>
    </row>
    <row r="6706" spans="1:14" hidden="1" x14ac:dyDescent="0.25">
      <c r="A6706" s="5" t="s">
        <v>9394</v>
      </c>
      <c r="B6706" s="5" t="s">
        <v>3582</v>
      </c>
      <c r="C6706" s="5" t="s">
        <v>849</v>
      </c>
      <c r="D6706" s="5" t="s">
        <v>3583</v>
      </c>
      <c r="E6706" s="5" t="s">
        <v>3584</v>
      </c>
      <c r="F6706" s="5" t="s">
        <v>853</v>
      </c>
      <c r="G6706" s="5" t="s">
        <v>3603</v>
      </c>
      <c r="H6706" s="51">
        <v>0</v>
      </c>
      <c r="I6706" s="22">
        <v>0</v>
      </c>
      <c r="J6706" s="22">
        <v>0</v>
      </c>
      <c r="K6706" s="22">
        <v>5.9</v>
      </c>
      <c r="L6706" s="47">
        <v>1000</v>
      </c>
      <c r="M6706" s="22">
        <v>0</v>
      </c>
      <c r="N6706" s="22">
        <v>0</v>
      </c>
    </row>
    <row r="6707" spans="1:14" hidden="1" x14ac:dyDescent="0.25">
      <c r="A6707" s="5" t="s">
        <v>9394</v>
      </c>
      <c r="B6707" s="5" t="s">
        <v>3586</v>
      </c>
      <c r="C6707" s="5" t="s">
        <v>849</v>
      </c>
      <c r="D6707" s="5" t="s">
        <v>3583</v>
      </c>
      <c r="E6707" s="5" t="s">
        <v>3584</v>
      </c>
      <c r="F6707" s="5" t="s">
        <v>853</v>
      </c>
      <c r="G6707" s="5" t="s">
        <v>3603</v>
      </c>
      <c r="H6707" s="51">
        <v>0</v>
      </c>
      <c r="I6707" s="22">
        <v>0</v>
      </c>
      <c r="J6707" s="22">
        <v>0</v>
      </c>
      <c r="K6707" s="22">
        <v>4.33</v>
      </c>
      <c r="L6707" s="47">
        <v>1000</v>
      </c>
      <c r="M6707" s="22">
        <v>0</v>
      </c>
      <c r="N6707" s="22">
        <v>0</v>
      </c>
    </row>
    <row r="6708" spans="1:14" hidden="1" x14ac:dyDescent="0.25">
      <c r="A6708" s="5" t="s">
        <v>9395</v>
      </c>
      <c r="B6708" s="5" t="s">
        <v>3582</v>
      </c>
      <c r="C6708" s="5" t="s">
        <v>849</v>
      </c>
      <c r="D6708" s="5" t="s">
        <v>3583</v>
      </c>
      <c r="E6708" s="5" t="s">
        <v>3584</v>
      </c>
      <c r="F6708" s="5" t="s">
        <v>853</v>
      </c>
      <c r="G6708" s="5" t="s">
        <v>3603</v>
      </c>
      <c r="H6708" s="51">
        <v>0</v>
      </c>
      <c r="I6708" s="22">
        <v>0</v>
      </c>
      <c r="J6708" s="22">
        <v>0</v>
      </c>
      <c r="K6708" s="22">
        <v>400.42</v>
      </c>
      <c r="L6708" s="47">
        <v>1000</v>
      </c>
      <c r="M6708" s="22">
        <v>0</v>
      </c>
      <c r="N6708" s="22">
        <v>0</v>
      </c>
    </row>
    <row r="6709" spans="1:14" hidden="1" x14ac:dyDescent="0.25">
      <c r="A6709" s="5" t="s">
        <v>9395</v>
      </c>
      <c r="B6709" s="5" t="s">
        <v>3586</v>
      </c>
      <c r="C6709" s="5" t="s">
        <v>849</v>
      </c>
      <c r="D6709" s="5" t="s">
        <v>3583</v>
      </c>
      <c r="E6709" s="5" t="s">
        <v>3584</v>
      </c>
      <c r="F6709" s="5" t="s">
        <v>853</v>
      </c>
      <c r="G6709" s="5" t="s">
        <v>3603</v>
      </c>
      <c r="H6709" s="51">
        <v>0</v>
      </c>
      <c r="I6709" s="22">
        <v>0</v>
      </c>
      <c r="J6709" s="22">
        <v>0</v>
      </c>
      <c r="K6709" s="22">
        <v>409.89</v>
      </c>
      <c r="L6709" s="47">
        <v>1000</v>
      </c>
      <c r="M6709" s="22">
        <v>0</v>
      </c>
      <c r="N6709" s="22">
        <v>0</v>
      </c>
    </row>
    <row r="6710" spans="1:14" hidden="1" x14ac:dyDescent="0.25">
      <c r="A6710" s="5" t="s">
        <v>9396</v>
      </c>
      <c r="B6710" s="5" t="s">
        <v>3582</v>
      </c>
      <c r="C6710" s="5" t="s">
        <v>849</v>
      </c>
      <c r="D6710" s="5" t="s">
        <v>3583</v>
      </c>
      <c r="E6710" s="5" t="s">
        <v>3584</v>
      </c>
      <c r="F6710" s="5" t="s">
        <v>853</v>
      </c>
      <c r="G6710" s="5" t="s">
        <v>3603</v>
      </c>
      <c r="H6710" s="51">
        <v>0</v>
      </c>
      <c r="I6710" s="22">
        <v>0</v>
      </c>
      <c r="J6710" s="22">
        <v>0</v>
      </c>
      <c r="K6710" s="22">
        <v>568.14</v>
      </c>
      <c r="L6710" s="47">
        <v>1000</v>
      </c>
      <c r="M6710" s="22">
        <v>0</v>
      </c>
      <c r="N6710" s="22">
        <v>0</v>
      </c>
    </row>
    <row r="6711" spans="1:14" hidden="1" x14ac:dyDescent="0.25">
      <c r="A6711" s="5" t="s">
        <v>9396</v>
      </c>
      <c r="B6711" s="5" t="s">
        <v>3586</v>
      </c>
      <c r="C6711" s="5" t="s">
        <v>849</v>
      </c>
      <c r="D6711" s="5" t="s">
        <v>3583</v>
      </c>
      <c r="E6711" s="5" t="s">
        <v>3584</v>
      </c>
      <c r="F6711" s="5" t="s">
        <v>853</v>
      </c>
      <c r="G6711" s="5" t="s">
        <v>3603</v>
      </c>
      <c r="H6711" s="51">
        <v>0</v>
      </c>
      <c r="I6711" s="22">
        <v>0</v>
      </c>
      <c r="J6711" s="22">
        <v>0</v>
      </c>
      <c r="K6711" s="22">
        <v>576.69000000000005</v>
      </c>
      <c r="L6711" s="47">
        <v>1000</v>
      </c>
      <c r="M6711" s="22">
        <v>0</v>
      </c>
      <c r="N6711" s="22">
        <v>0</v>
      </c>
    </row>
    <row r="6712" spans="1:14" hidden="1" x14ac:dyDescent="0.25">
      <c r="A6712" s="5" t="s">
        <v>9397</v>
      </c>
      <c r="B6712" s="5" t="s">
        <v>3582</v>
      </c>
      <c r="C6712" s="5" t="s">
        <v>849</v>
      </c>
      <c r="D6712" s="5" t="s">
        <v>3583</v>
      </c>
      <c r="E6712" s="5" t="s">
        <v>3584</v>
      </c>
      <c r="F6712" s="5" t="s">
        <v>853</v>
      </c>
      <c r="G6712" s="5" t="s">
        <v>3603</v>
      </c>
      <c r="H6712" s="51">
        <v>0</v>
      </c>
      <c r="I6712" s="22">
        <v>0</v>
      </c>
      <c r="J6712" s="22">
        <v>569.77</v>
      </c>
      <c r="K6712" s="22">
        <v>619.54</v>
      </c>
      <c r="L6712" s="47">
        <v>1000</v>
      </c>
      <c r="M6712" s="22">
        <v>0</v>
      </c>
      <c r="N6712" s="22">
        <v>0</v>
      </c>
    </row>
    <row r="6713" spans="1:14" hidden="1" x14ac:dyDescent="0.25">
      <c r="A6713" s="5" t="s">
        <v>9397</v>
      </c>
      <c r="B6713" s="5" t="s">
        <v>3586</v>
      </c>
      <c r="C6713" s="5" t="s">
        <v>849</v>
      </c>
      <c r="D6713" s="5" t="s">
        <v>3583</v>
      </c>
      <c r="E6713" s="5" t="s">
        <v>3584</v>
      </c>
      <c r="F6713" s="5" t="s">
        <v>853</v>
      </c>
      <c r="G6713" s="5" t="s">
        <v>3603</v>
      </c>
      <c r="H6713" s="51">
        <v>0</v>
      </c>
      <c r="I6713" s="22">
        <v>0</v>
      </c>
      <c r="J6713" s="22">
        <v>0</v>
      </c>
      <c r="K6713" s="22">
        <v>677.29</v>
      </c>
      <c r="L6713" s="47">
        <v>1000</v>
      </c>
      <c r="M6713" s="22">
        <v>0</v>
      </c>
      <c r="N6713" s="22">
        <v>0</v>
      </c>
    </row>
    <row r="6714" spans="1:14" hidden="1" x14ac:dyDescent="0.25">
      <c r="A6714" s="5" t="s">
        <v>9398</v>
      </c>
      <c r="B6714" s="5" t="s">
        <v>3582</v>
      </c>
      <c r="C6714" s="5" t="s">
        <v>849</v>
      </c>
      <c r="D6714" s="5" t="s">
        <v>3583</v>
      </c>
      <c r="E6714" s="5" t="s">
        <v>3584</v>
      </c>
      <c r="F6714" s="5" t="s">
        <v>853</v>
      </c>
      <c r="G6714" s="5" t="s">
        <v>3603</v>
      </c>
      <c r="H6714" s="51">
        <v>0</v>
      </c>
      <c r="I6714" s="22">
        <v>0</v>
      </c>
      <c r="J6714" s="22">
        <v>0</v>
      </c>
      <c r="K6714" s="22">
        <v>840.38</v>
      </c>
      <c r="L6714" s="47">
        <v>1000</v>
      </c>
      <c r="M6714" s="22">
        <v>0</v>
      </c>
      <c r="N6714" s="22">
        <v>0</v>
      </c>
    </row>
    <row r="6715" spans="1:14" hidden="1" x14ac:dyDescent="0.25">
      <c r="A6715" s="5" t="s">
        <v>9398</v>
      </c>
      <c r="B6715" s="5" t="s">
        <v>3586</v>
      </c>
      <c r="C6715" s="5" t="s">
        <v>849</v>
      </c>
      <c r="D6715" s="5" t="s">
        <v>3583</v>
      </c>
      <c r="E6715" s="5" t="s">
        <v>3584</v>
      </c>
      <c r="F6715" s="5" t="s">
        <v>853</v>
      </c>
      <c r="G6715" s="5" t="s">
        <v>3603</v>
      </c>
      <c r="H6715" s="51">
        <v>0</v>
      </c>
      <c r="I6715" s="22">
        <v>0</v>
      </c>
      <c r="J6715" s="22">
        <v>0</v>
      </c>
      <c r="K6715" s="22">
        <v>806.52</v>
      </c>
      <c r="L6715" s="47">
        <v>1000</v>
      </c>
      <c r="M6715" s="22">
        <v>0</v>
      </c>
      <c r="N6715" s="22">
        <v>0</v>
      </c>
    </row>
    <row r="6716" spans="1:14" hidden="1" x14ac:dyDescent="0.25">
      <c r="A6716" s="5" t="s">
        <v>9399</v>
      </c>
      <c r="B6716" s="5" t="s">
        <v>3582</v>
      </c>
      <c r="C6716" s="5" t="s">
        <v>849</v>
      </c>
      <c r="D6716" s="5" t="s">
        <v>3583</v>
      </c>
      <c r="E6716" s="5" t="s">
        <v>3584</v>
      </c>
      <c r="F6716" s="5" t="s">
        <v>853</v>
      </c>
      <c r="G6716" s="5" t="s">
        <v>3603</v>
      </c>
      <c r="H6716" s="51">
        <v>0</v>
      </c>
      <c r="I6716" s="22">
        <v>0</v>
      </c>
      <c r="J6716" s="22">
        <v>0</v>
      </c>
      <c r="K6716" s="22">
        <v>790.57</v>
      </c>
      <c r="L6716" s="47">
        <v>1000</v>
      </c>
      <c r="M6716" s="22">
        <v>0</v>
      </c>
      <c r="N6716" s="22">
        <v>0</v>
      </c>
    </row>
    <row r="6717" spans="1:14" hidden="1" x14ac:dyDescent="0.25">
      <c r="A6717" s="5" t="s">
        <v>9399</v>
      </c>
      <c r="B6717" s="5" t="s">
        <v>3586</v>
      </c>
      <c r="C6717" s="5" t="s">
        <v>849</v>
      </c>
      <c r="D6717" s="5" t="s">
        <v>3583</v>
      </c>
      <c r="E6717" s="5" t="s">
        <v>3584</v>
      </c>
      <c r="F6717" s="5" t="s">
        <v>853</v>
      </c>
      <c r="G6717" s="5" t="s">
        <v>3603</v>
      </c>
      <c r="H6717" s="51">
        <v>0</v>
      </c>
      <c r="I6717" s="22">
        <v>0</v>
      </c>
      <c r="J6717" s="22">
        <v>0</v>
      </c>
      <c r="K6717" s="22">
        <v>755.98</v>
      </c>
      <c r="L6717" s="47">
        <v>1000</v>
      </c>
      <c r="M6717" s="22">
        <v>0</v>
      </c>
      <c r="N6717" s="22">
        <v>0</v>
      </c>
    </row>
    <row r="6718" spans="1:14" hidden="1" x14ac:dyDescent="0.25">
      <c r="A6718" s="5" t="s">
        <v>9400</v>
      </c>
      <c r="B6718" s="5" t="s">
        <v>3586</v>
      </c>
      <c r="C6718" s="5" t="s">
        <v>849</v>
      </c>
      <c r="D6718" s="5" t="s">
        <v>3583</v>
      </c>
      <c r="E6718" s="5" t="s">
        <v>3584</v>
      </c>
      <c r="F6718" s="5" t="s">
        <v>853</v>
      </c>
      <c r="G6718" s="5" t="s">
        <v>3585</v>
      </c>
      <c r="H6718" s="51">
        <v>0</v>
      </c>
      <c r="I6718" s="22">
        <v>0</v>
      </c>
      <c r="J6718" s="22">
        <v>1285.53</v>
      </c>
      <c r="K6718" s="22">
        <v>1459.82</v>
      </c>
      <c r="L6718" s="47">
        <v>1000</v>
      </c>
      <c r="M6718" s="22">
        <v>0</v>
      </c>
      <c r="N6718" s="22">
        <v>0</v>
      </c>
    </row>
    <row r="6719" spans="1:14" hidden="1" x14ac:dyDescent="0.25">
      <c r="A6719" s="5" t="s">
        <v>9401</v>
      </c>
      <c r="B6719" s="5" t="s">
        <v>3582</v>
      </c>
      <c r="C6719" s="5" t="s">
        <v>849</v>
      </c>
      <c r="D6719" s="5" t="s">
        <v>3583</v>
      </c>
      <c r="E6719" s="5" t="s">
        <v>3584</v>
      </c>
      <c r="F6719" s="5" t="s">
        <v>853</v>
      </c>
      <c r="G6719" s="5" t="s">
        <v>3603</v>
      </c>
      <c r="H6719" s="51">
        <v>0</v>
      </c>
      <c r="I6719" s="22">
        <v>0</v>
      </c>
      <c r="J6719" s="22">
        <v>6140.66</v>
      </c>
      <c r="K6719" s="22">
        <v>7540.12</v>
      </c>
      <c r="L6719" s="47">
        <v>1000</v>
      </c>
      <c r="M6719" s="22">
        <v>0</v>
      </c>
      <c r="N6719" s="22">
        <v>0</v>
      </c>
    </row>
    <row r="6720" spans="1:14" hidden="1" x14ac:dyDescent="0.25">
      <c r="A6720" s="5" t="s">
        <v>9401</v>
      </c>
      <c r="B6720" s="5" t="s">
        <v>3586</v>
      </c>
      <c r="C6720" s="5" t="s">
        <v>849</v>
      </c>
      <c r="D6720" s="5" t="s">
        <v>3583</v>
      </c>
      <c r="E6720" s="5" t="s">
        <v>3584</v>
      </c>
      <c r="F6720" s="5" t="s">
        <v>851</v>
      </c>
      <c r="G6720" s="5" t="s">
        <v>3603</v>
      </c>
      <c r="H6720" s="51">
        <v>10900</v>
      </c>
      <c r="I6720" s="22">
        <v>62993.33</v>
      </c>
      <c r="J6720" s="22">
        <v>5779.2</v>
      </c>
      <c r="K6720" s="22">
        <v>7250.48</v>
      </c>
      <c r="L6720" s="47">
        <v>1000</v>
      </c>
      <c r="M6720" s="22">
        <v>62993.33</v>
      </c>
      <c r="N6720" s="22">
        <v>0</v>
      </c>
    </row>
    <row r="6721" spans="1:14" hidden="1" x14ac:dyDescent="0.25">
      <c r="A6721" s="5" t="s">
        <v>9402</v>
      </c>
      <c r="B6721" s="5" t="s">
        <v>3582</v>
      </c>
      <c r="C6721" s="5" t="s">
        <v>849</v>
      </c>
      <c r="D6721" s="5" t="s">
        <v>3583</v>
      </c>
      <c r="E6721" s="5" t="s">
        <v>3584</v>
      </c>
      <c r="F6721" s="5" t="s">
        <v>853</v>
      </c>
      <c r="G6721" s="5" t="s">
        <v>3603</v>
      </c>
      <c r="H6721" s="51">
        <v>0</v>
      </c>
      <c r="I6721" s="22">
        <v>0</v>
      </c>
      <c r="J6721" s="22">
        <v>0</v>
      </c>
      <c r="K6721" s="22">
        <v>675.38</v>
      </c>
      <c r="L6721" s="47">
        <v>1000</v>
      </c>
      <c r="M6721" s="22">
        <v>0</v>
      </c>
      <c r="N6721" s="22">
        <v>0</v>
      </c>
    </row>
    <row r="6722" spans="1:14" hidden="1" x14ac:dyDescent="0.25">
      <c r="A6722" s="5" t="s">
        <v>9402</v>
      </c>
      <c r="B6722" s="5" t="s">
        <v>3586</v>
      </c>
      <c r="C6722" s="5" t="s">
        <v>849</v>
      </c>
      <c r="D6722" s="5" t="s">
        <v>3583</v>
      </c>
      <c r="E6722" s="5" t="s">
        <v>3584</v>
      </c>
      <c r="F6722" s="5" t="s">
        <v>853</v>
      </c>
      <c r="G6722" s="5" t="s">
        <v>3603</v>
      </c>
      <c r="H6722" s="51">
        <v>0</v>
      </c>
      <c r="I6722" s="22">
        <v>0</v>
      </c>
      <c r="J6722" s="22">
        <v>0</v>
      </c>
      <c r="K6722" s="22">
        <v>631.19000000000005</v>
      </c>
      <c r="L6722" s="47">
        <v>1000</v>
      </c>
      <c r="M6722" s="22">
        <v>0</v>
      </c>
      <c r="N6722" s="22">
        <v>0</v>
      </c>
    </row>
    <row r="6723" spans="1:14" hidden="1" x14ac:dyDescent="0.25">
      <c r="A6723" s="5" t="s">
        <v>9403</v>
      </c>
      <c r="B6723" s="5" t="s">
        <v>3582</v>
      </c>
      <c r="C6723" s="5" t="s">
        <v>849</v>
      </c>
      <c r="D6723" s="5" t="s">
        <v>3583</v>
      </c>
      <c r="E6723" s="5" t="s">
        <v>3584</v>
      </c>
      <c r="F6723" s="5" t="s">
        <v>853</v>
      </c>
      <c r="G6723" s="5" t="s">
        <v>3603</v>
      </c>
      <c r="H6723" s="51">
        <v>0</v>
      </c>
      <c r="I6723" s="22">
        <v>0</v>
      </c>
      <c r="J6723" s="22">
        <v>0</v>
      </c>
      <c r="K6723" s="22">
        <v>853.41</v>
      </c>
      <c r="L6723" s="47">
        <v>1000</v>
      </c>
      <c r="M6723" s="22">
        <v>0</v>
      </c>
      <c r="N6723" s="22">
        <v>0</v>
      </c>
    </row>
    <row r="6724" spans="1:14" hidden="1" x14ac:dyDescent="0.25">
      <c r="A6724" s="5" t="s">
        <v>9403</v>
      </c>
      <c r="B6724" s="5" t="s">
        <v>3586</v>
      </c>
      <c r="C6724" s="5" t="s">
        <v>849</v>
      </c>
      <c r="D6724" s="5" t="s">
        <v>3583</v>
      </c>
      <c r="E6724" s="5" t="s">
        <v>3584</v>
      </c>
      <c r="F6724" s="5" t="s">
        <v>853</v>
      </c>
      <c r="G6724" s="5" t="s">
        <v>3603</v>
      </c>
      <c r="H6724" s="51">
        <v>0</v>
      </c>
      <c r="I6724" s="22">
        <v>0</v>
      </c>
      <c r="J6724" s="22">
        <v>0</v>
      </c>
      <c r="K6724" s="22">
        <v>803.53</v>
      </c>
      <c r="L6724" s="47">
        <v>1000</v>
      </c>
      <c r="M6724" s="22">
        <v>0</v>
      </c>
      <c r="N6724" s="22">
        <v>0</v>
      </c>
    </row>
    <row r="6725" spans="1:14" hidden="1" x14ac:dyDescent="0.25">
      <c r="A6725" s="5" t="s">
        <v>9404</v>
      </c>
      <c r="B6725" s="5" t="s">
        <v>3582</v>
      </c>
      <c r="C6725" s="5" t="s">
        <v>849</v>
      </c>
      <c r="D6725" s="5" t="s">
        <v>3583</v>
      </c>
      <c r="E6725" s="5" t="s">
        <v>3584</v>
      </c>
      <c r="F6725" s="5" t="s">
        <v>853</v>
      </c>
      <c r="G6725" s="5" t="s">
        <v>3603</v>
      </c>
      <c r="H6725" s="51">
        <v>0</v>
      </c>
      <c r="I6725" s="22">
        <v>0</v>
      </c>
      <c r="J6725" s="22">
        <v>0</v>
      </c>
      <c r="K6725" s="22">
        <v>675.38</v>
      </c>
      <c r="L6725" s="47">
        <v>1000</v>
      </c>
      <c r="M6725" s="22">
        <v>0</v>
      </c>
      <c r="N6725" s="22">
        <v>0</v>
      </c>
    </row>
    <row r="6726" spans="1:14" hidden="1" x14ac:dyDescent="0.25">
      <c r="A6726" s="5" t="s">
        <v>9404</v>
      </c>
      <c r="B6726" s="5" t="s">
        <v>3586</v>
      </c>
      <c r="C6726" s="5" t="s">
        <v>849</v>
      </c>
      <c r="D6726" s="5" t="s">
        <v>3583</v>
      </c>
      <c r="E6726" s="5" t="s">
        <v>3584</v>
      </c>
      <c r="F6726" s="5" t="s">
        <v>853</v>
      </c>
      <c r="G6726" s="5" t="s">
        <v>3603</v>
      </c>
      <c r="H6726" s="51">
        <v>0</v>
      </c>
      <c r="I6726" s="22">
        <v>0</v>
      </c>
      <c r="J6726" s="22">
        <v>0</v>
      </c>
      <c r="K6726" s="22">
        <v>631.19000000000005</v>
      </c>
      <c r="L6726" s="47">
        <v>1000</v>
      </c>
      <c r="M6726" s="22">
        <v>0</v>
      </c>
      <c r="N6726" s="22">
        <v>0</v>
      </c>
    </row>
    <row r="6727" spans="1:14" hidden="1" x14ac:dyDescent="0.25">
      <c r="A6727" s="5" t="s">
        <v>9405</v>
      </c>
      <c r="B6727" s="5" t="s">
        <v>3582</v>
      </c>
      <c r="C6727" s="5" t="s">
        <v>849</v>
      </c>
      <c r="D6727" s="5" t="s">
        <v>3583</v>
      </c>
      <c r="E6727" s="5" t="s">
        <v>3584</v>
      </c>
      <c r="F6727" s="5" t="s">
        <v>851</v>
      </c>
      <c r="G6727" s="5" t="s">
        <v>3585</v>
      </c>
      <c r="H6727" s="51">
        <v>0</v>
      </c>
      <c r="I6727" s="22">
        <v>0</v>
      </c>
      <c r="J6727" s="22">
        <v>1261.0999999999999</v>
      </c>
      <c r="K6727" s="22">
        <v>1286.78</v>
      </c>
      <c r="L6727" s="47">
        <v>1000</v>
      </c>
      <c r="M6727" s="22">
        <v>0</v>
      </c>
      <c r="N6727" s="22">
        <v>0</v>
      </c>
    </row>
    <row r="6728" spans="1:14" hidden="1" x14ac:dyDescent="0.25">
      <c r="A6728" s="5" t="s">
        <v>9405</v>
      </c>
      <c r="B6728" s="5" t="s">
        <v>3586</v>
      </c>
      <c r="C6728" s="5" t="s">
        <v>849</v>
      </c>
      <c r="D6728" s="5" t="s">
        <v>3583</v>
      </c>
      <c r="E6728" s="5" t="s">
        <v>3584</v>
      </c>
      <c r="F6728" s="5" t="s">
        <v>853</v>
      </c>
      <c r="G6728" s="5" t="s">
        <v>3585</v>
      </c>
      <c r="H6728" s="51">
        <v>0</v>
      </c>
      <c r="I6728" s="22">
        <v>0</v>
      </c>
      <c r="J6728" s="22">
        <v>1373.03</v>
      </c>
      <c r="K6728" s="22">
        <v>1813</v>
      </c>
      <c r="L6728" s="47">
        <v>1000</v>
      </c>
      <c r="M6728" s="22">
        <v>0</v>
      </c>
      <c r="N6728" s="22">
        <v>0</v>
      </c>
    </row>
    <row r="6729" spans="1:14" hidden="1" x14ac:dyDescent="0.25">
      <c r="A6729" s="5" t="s">
        <v>9406</v>
      </c>
      <c r="B6729" s="5" t="s">
        <v>3582</v>
      </c>
      <c r="C6729" s="5" t="s">
        <v>849</v>
      </c>
      <c r="D6729" s="5" t="s">
        <v>3583</v>
      </c>
      <c r="E6729" s="5" t="s">
        <v>3584</v>
      </c>
      <c r="F6729" s="5" t="s">
        <v>853</v>
      </c>
      <c r="G6729" s="5" t="s">
        <v>3585</v>
      </c>
      <c r="H6729" s="51">
        <v>0</v>
      </c>
      <c r="I6729" s="22">
        <v>0</v>
      </c>
      <c r="J6729" s="22">
        <v>398.37</v>
      </c>
      <c r="K6729" s="22">
        <v>398.37</v>
      </c>
      <c r="L6729" s="47">
        <v>1000</v>
      </c>
      <c r="M6729" s="22">
        <v>0</v>
      </c>
      <c r="N6729" s="22">
        <v>0</v>
      </c>
    </row>
    <row r="6730" spans="1:14" hidden="1" x14ac:dyDescent="0.25">
      <c r="A6730" s="5" t="s">
        <v>9406</v>
      </c>
      <c r="B6730" s="5" t="s">
        <v>3586</v>
      </c>
      <c r="C6730" s="5" t="s">
        <v>849</v>
      </c>
      <c r="D6730" s="5" t="s">
        <v>3583</v>
      </c>
      <c r="E6730" s="5" t="s">
        <v>3584</v>
      </c>
      <c r="F6730" s="5" t="s">
        <v>853</v>
      </c>
      <c r="G6730" s="5" t="s">
        <v>3585</v>
      </c>
      <c r="H6730" s="51">
        <v>0</v>
      </c>
      <c r="I6730" s="22">
        <v>0</v>
      </c>
      <c r="J6730" s="22">
        <v>1309.97</v>
      </c>
      <c r="K6730" s="22">
        <v>1309.97</v>
      </c>
      <c r="L6730" s="47">
        <v>1000</v>
      </c>
      <c r="M6730" s="22">
        <v>0</v>
      </c>
      <c r="N6730" s="22">
        <v>0</v>
      </c>
    </row>
    <row r="6731" spans="1:14" hidden="1" x14ac:dyDescent="0.25">
      <c r="A6731" s="5" t="s">
        <v>9407</v>
      </c>
      <c r="B6731" s="5" t="s">
        <v>3582</v>
      </c>
      <c r="C6731" s="5" t="s">
        <v>849</v>
      </c>
      <c r="D6731" s="5" t="s">
        <v>3583</v>
      </c>
      <c r="E6731" s="5" t="s">
        <v>3584</v>
      </c>
      <c r="F6731" s="5" t="s">
        <v>853</v>
      </c>
      <c r="G6731" s="5" t="s">
        <v>3603</v>
      </c>
      <c r="H6731" s="51">
        <v>0</v>
      </c>
      <c r="I6731" s="22">
        <v>0</v>
      </c>
      <c r="J6731" s="22">
        <v>0</v>
      </c>
      <c r="K6731" s="22">
        <v>675.38</v>
      </c>
      <c r="L6731" s="47">
        <v>1000</v>
      </c>
      <c r="M6731" s="22">
        <v>0</v>
      </c>
      <c r="N6731" s="22">
        <v>0</v>
      </c>
    </row>
    <row r="6732" spans="1:14" hidden="1" x14ac:dyDescent="0.25">
      <c r="A6732" s="5" t="s">
        <v>9407</v>
      </c>
      <c r="B6732" s="5" t="s">
        <v>3586</v>
      </c>
      <c r="C6732" s="5" t="s">
        <v>849</v>
      </c>
      <c r="D6732" s="5" t="s">
        <v>3583</v>
      </c>
      <c r="E6732" s="5" t="s">
        <v>3584</v>
      </c>
      <c r="F6732" s="5" t="s">
        <v>853</v>
      </c>
      <c r="G6732" s="5" t="s">
        <v>3603</v>
      </c>
      <c r="H6732" s="51">
        <v>0</v>
      </c>
      <c r="I6732" s="22">
        <v>0</v>
      </c>
      <c r="J6732" s="22">
        <v>0</v>
      </c>
      <c r="K6732" s="22">
        <v>631.19000000000005</v>
      </c>
      <c r="L6732" s="47">
        <v>1000</v>
      </c>
      <c r="M6732" s="22">
        <v>0</v>
      </c>
      <c r="N6732" s="22">
        <v>0</v>
      </c>
    </row>
    <row r="6733" spans="1:14" hidden="1" x14ac:dyDescent="0.25">
      <c r="A6733" s="5" t="s">
        <v>9408</v>
      </c>
      <c r="B6733" s="5" t="s">
        <v>3582</v>
      </c>
      <c r="C6733" s="5" t="s">
        <v>849</v>
      </c>
      <c r="D6733" s="5" t="s">
        <v>3583</v>
      </c>
      <c r="E6733" s="5" t="s">
        <v>3584</v>
      </c>
      <c r="F6733" s="5" t="s">
        <v>853</v>
      </c>
      <c r="G6733" s="5" t="s">
        <v>3603</v>
      </c>
      <c r="H6733" s="51">
        <v>0</v>
      </c>
      <c r="I6733" s="22">
        <v>0</v>
      </c>
      <c r="J6733" s="22">
        <v>0</v>
      </c>
      <c r="K6733" s="22">
        <v>853.41</v>
      </c>
      <c r="L6733" s="47">
        <v>1000</v>
      </c>
      <c r="M6733" s="22">
        <v>0</v>
      </c>
      <c r="N6733" s="22">
        <v>0</v>
      </c>
    </row>
    <row r="6734" spans="1:14" hidden="1" x14ac:dyDescent="0.25">
      <c r="A6734" s="5" t="s">
        <v>9408</v>
      </c>
      <c r="B6734" s="5" t="s">
        <v>3586</v>
      </c>
      <c r="C6734" s="5" t="s">
        <v>849</v>
      </c>
      <c r="D6734" s="5" t="s">
        <v>3583</v>
      </c>
      <c r="E6734" s="5" t="s">
        <v>3584</v>
      </c>
      <c r="F6734" s="5" t="s">
        <v>853</v>
      </c>
      <c r="G6734" s="5" t="s">
        <v>3603</v>
      </c>
      <c r="H6734" s="51">
        <v>0</v>
      </c>
      <c r="I6734" s="22">
        <v>0</v>
      </c>
      <c r="J6734" s="22">
        <v>0</v>
      </c>
      <c r="K6734" s="22">
        <v>803.53</v>
      </c>
      <c r="L6734" s="47">
        <v>1000</v>
      </c>
      <c r="M6734" s="22">
        <v>0</v>
      </c>
      <c r="N6734" s="22">
        <v>0</v>
      </c>
    </row>
    <row r="6735" spans="1:14" hidden="1" x14ac:dyDescent="0.25">
      <c r="A6735" s="5" t="s">
        <v>9409</v>
      </c>
      <c r="B6735" s="5" t="s">
        <v>3582</v>
      </c>
      <c r="C6735" s="5" t="s">
        <v>849</v>
      </c>
      <c r="D6735" s="5" t="s">
        <v>3583</v>
      </c>
      <c r="E6735" s="5" t="s">
        <v>3584</v>
      </c>
      <c r="F6735" s="5" t="s">
        <v>853</v>
      </c>
      <c r="G6735" s="5" t="s">
        <v>3603</v>
      </c>
      <c r="H6735" s="51">
        <v>0</v>
      </c>
      <c r="I6735" s="22">
        <v>0</v>
      </c>
      <c r="J6735" s="22">
        <v>0</v>
      </c>
      <c r="K6735" s="22">
        <v>735.12</v>
      </c>
      <c r="L6735" s="47">
        <v>1000</v>
      </c>
      <c r="M6735" s="22">
        <v>0</v>
      </c>
      <c r="N6735" s="22">
        <v>0</v>
      </c>
    </row>
    <row r="6736" spans="1:14" hidden="1" x14ac:dyDescent="0.25">
      <c r="A6736" s="5" t="s">
        <v>9409</v>
      </c>
      <c r="B6736" s="5" t="s">
        <v>3586</v>
      </c>
      <c r="C6736" s="5" t="s">
        <v>849</v>
      </c>
      <c r="D6736" s="5" t="s">
        <v>3583</v>
      </c>
      <c r="E6736" s="5" t="s">
        <v>3584</v>
      </c>
      <c r="F6736" s="5" t="s">
        <v>853</v>
      </c>
      <c r="G6736" s="5" t="s">
        <v>3603</v>
      </c>
      <c r="H6736" s="51">
        <v>0</v>
      </c>
      <c r="I6736" s="22">
        <v>0</v>
      </c>
      <c r="J6736" s="22">
        <v>0</v>
      </c>
      <c r="K6736" s="22">
        <v>710.19</v>
      </c>
      <c r="L6736" s="47">
        <v>1000</v>
      </c>
      <c r="M6736" s="22">
        <v>0</v>
      </c>
      <c r="N6736" s="22">
        <v>0</v>
      </c>
    </row>
    <row r="6737" spans="1:14" hidden="1" x14ac:dyDescent="0.25">
      <c r="A6737" s="5" t="s">
        <v>9410</v>
      </c>
      <c r="B6737" s="5" t="s">
        <v>3582</v>
      </c>
      <c r="C6737" s="5" t="s">
        <v>849</v>
      </c>
      <c r="D6737" s="5" t="s">
        <v>3583</v>
      </c>
      <c r="E6737" s="5" t="s">
        <v>3584</v>
      </c>
      <c r="F6737" s="5" t="s">
        <v>851</v>
      </c>
      <c r="G6737" s="5" t="s">
        <v>3585</v>
      </c>
      <c r="H6737" s="51">
        <v>3982.4679999999998</v>
      </c>
      <c r="I6737" s="22">
        <v>8952.39</v>
      </c>
      <c r="J6737" s="22">
        <v>2247.9499999999998</v>
      </c>
      <c r="K6737" s="22">
        <v>1973.21</v>
      </c>
      <c r="L6737" s="47">
        <v>1000</v>
      </c>
      <c r="M6737" s="22">
        <v>8952.39</v>
      </c>
      <c r="N6737" s="22">
        <v>0</v>
      </c>
    </row>
    <row r="6738" spans="1:14" hidden="1" x14ac:dyDescent="0.25">
      <c r="A6738" s="5" t="s">
        <v>9411</v>
      </c>
      <c r="B6738" s="5" t="s">
        <v>3597</v>
      </c>
      <c r="C6738" s="5" t="s">
        <v>849</v>
      </c>
      <c r="D6738" s="5" t="s">
        <v>3583</v>
      </c>
      <c r="E6738" s="5" t="s">
        <v>3584</v>
      </c>
      <c r="F6738" s="5" t="s">
        <v>853</v>
      </c>
      <c r="G6738" s="5" t="s">
        <v>3585</v>
      </c>
      <c r="H6738" s="51">
        <v>0</v>
      </c>
      <c r="I6738" s="22">
        <v>0</v>
      </c>
      <c r="J6738" s="22">
        <v>0</v>
      </c>
      <c r="K6738" s="22">
        <v>2303.08</v>
      </c>
      <c r="L6738" s="47">
        <v>1000</v>
      </c>
      <c r="M6738" s="22">
        <v>0</v>
      </c>
      <c r="N6738" s="22">
        <v>0</v>
      </c>
    </row>
    <row r="6739" spans="1:14" hidden="1" x14ac:dyDescent="0.25">
      <c r="A6739" s="5" t="s">
        <v>9411</v>
      </c>
      <c r="B6739" s="5" t="s">
        <v>3592</v>
      </c>
      <c r="C6739" s="5" t="s">
        <v>849</v>
      </c>
      <c r="D6739" s="5" t="s">
        <v>3583</v>
      </c>
      <c r="E6739" s="5" t="s">
        <v>3584</v>
      </c>
      <c r="F6739" s="5" t="s">
        <v>853</v>
      </c>
      <c r="G6739" s="5" t="s">
        <v>3585</v>
      </c>
      <c r="H6739" s="51">
        <v>0</v>
      </c>
      <c r="I6739" s="22">
        <v>0</v>
      </c>
      <c r="J6739" s="22">
        <v>2150.36</v>
      </c>
      <c r="K6739" s="22">
        <v>2443.34</v>
      </c>
      <c r="L6739" s="47">
        <v>1000</v>
      </c>
      <c r="M6739" s="22">
        <v>0</v>
      </c>
      <c r="N6739" s="22">
        <v>0</v>
      </c>
    </row>
    <row r="6740" spans="1:14" hidden="1" x14ac:dyDescent="0.25">
      <c r="A6740" s="5" t="s">
        <v>9412</v>
      </c>
      <c r="B6740" s="5" t="s">
        <v>3586</v>
      </c>
      <c r="C6740" s="5" t="s">
        <v>849</v>
      </c>
      <c r="D6740" s="5" t="s">
        <v>3583</v>
      </c>
      <c r="E6740" s="5" t="s">
        <v>3584</v>
      </c>
      <c r="F6740" s="5" t="s">
        <v>853</v>
      </c>
      <c r="G6740" s="5" t="s">
        <v>3603</v>
      </c>
      <c r="H6740" s="51">
        <v>0</v>
      </c>
      <c r="I6740" s="22">
        <v>0</v>
      </c>
      <c r="J6740" s="22">
        <v>0</v>
      </c>
      <c r="K6740" s="22">
        <v>631.19000000000005</v>
      </c>
      <c r="L6740" s="47">
        <v>1000</v>
      </c>
      <c r="M6740" s="22">
        <v>0</v>
      </c>
      <c r="N6740" s="22">
        <v>0</v>
      </c>
    </row>
    <row r="6741" spans="1:14" hidden="1" x14ac:dyDescent="0.25">
      <c r="A6741" s="5" t="s">
        <v>9413</v>
      </c>
      <c r="B6741" s="5" t="s">
        <v>3586</v>
      </c>
      <c r="C6741" s="5" t="s">
        <v>849</v>
      </c>
      <c r="D6741" s="5" t="s">
        <v>3583</v>
      </c>
      <c r="E6741" s="5" t="s">
        <v>3584</v>
      </c>
      <c r="F6741" s="5" t="s">
        <v>853</v>
      </c>
      <c r="G6741" s="5" t="s">
        <v>3603</v>
      </c>
      <c r="H6741" s="51">
        <v>0</v>
      </c>
      <c r="I6741" s="22">
        <v>0</v>
      </c>
      <c r="J6741" s="22">
        <v>0</v>
      </c>
      <c r="K6741" s="22">
        <v>631.19000000000005</v>
      </c>
      <c r="L6741" s="47">
        <v>1000</v>
      </c>
      <c r="M6741" s="22">
        <v>0</v>
      </c>
      <c r="N6741" s="22">
        <v>0</v>
      </c>
    </row>
    <row r="6742" spans="1:14" hidden="1" x14ac:dyDescent="0.25">
      <c r="A6742" s="5" t="s">
        <v>9414</v>
      </c>
      <c r="B6742" s="5" t="s">
        <v>3586</v>
      </c>
      <c r="C6742" s="5" t="s">
        <v>849</v>
      </c>
      <c r="D6742" s="5" t="s">
        <v>3583</v>
      </c>
      <c r="E6742" s="5" t="s">
        <v>3584</v>
      </c>
      <c r="F6742" s="5" t="s">
        <v>853</v>
      </c>
      <c r="G6742" s="5" t="s">
        <v>3603</v>
      </c>
      <c r="H6742" s="51">
        <v>0</v>
      </c>
      <c r="I6742" s="22">
        <v>0</v>
      </c>
      <c r="J6742" s="22">
        <v>0</v>
      </c>
      <c r="K6742" s="22">
        <v>757.32</v>
      </c>
      <c r="L6742" s="47">
        <v>1000</v>
      </c>
      <c r="M6742" s="22">
        <v>0</v>
      </c>
      <c r="N6742" s="22">
        <v>0</v>
      </c>
    </row>
    <row r="6743" spans="1:14" x14ac:dyDescent="0.25">
      <c r="A6743" s="5" t="s">
        <v>9415</v>
      </c>
      <c r="B6743" s="5" t="s">
        <v>3590</v>
      </c>
      <c r="C6743" s="5" t="s">
        <v>849</v>
      </c>
      <c r="D6743" s="5" t="s">
        <v>3583</v>
      </c>
      <c r="E6743" s="5" t="s">
        <v>3584</v>
      </c>
      <c r="F6743" s="5" t="s">
        <v>851</v>
      </c>
      <c r="G6743" s="5" t="s">
        <v>3585</v>
      </c>
      <c r="H6743" s="51">
        <v>0</v>
      </c>
      <c r="I6743" s="22">
        <v>0</v>
      </c>
      <c r="J6743" s="22">
        <v>2668.79</v>
      </c>
      <c r="K6743" s="22">
        <v>2712.1</v>
      </c>
      <c r="L6743" s="47">
        <v>1000</v>
      </c>
      <c r="M6743" s="22">
        <v>0</v>
      </c>
      <c r="N6743" s="22">
        <v>0</v>
      </c>
    </row>
    <row r="6744" spans="1:14" x14ac:dyDescent="0.25">
      <c r="A6744" s="5" t="s">
        <v>9416</v>
      </c>
      <c r="B6744" s="5" t="s">
        <v>3590</v>
      </c>
      <c r="C6744" s="5" t="s">
        <v>849</v>
      </c>
      <c r="D6744" s="5" t="s">
        <v>3583</v>
      </c>
      <c r="E6744" s="5" t="s">
        <v>3584</v>
      </c>
      <c r="F6744" s="5" t="s">
        <v>853</v>
      </c>
      <c r="G6744" s="5" t="s">
        <v>3585</v>
      </c>
      <c r="H6744" s="51">
        <v>0</v>
      </c>
      <c r="I6744" s="22">
        <v>0</v>
      </c>
      <c r="J6744" s="22">
        <v>0</v>
      </c>
      <c r="K6744" s="22">
        <v>7314.93</v>
      </c>
      <c r="L6744" s="47">
        <v>1000</v>
      </c>
      <c r="M6744" s="22">
        <v>0</v>
      </c>
      <c r="N6744" s="22">
        <v>0</v>
      </c>
    </row>
    <row r="6745" spans="1:14" x14ac:dyDescent="0.25">
      <c r="A6745" s="5" t="s">
        <v>9417</v>
      </c>
      <c r="B6745" s="5" t="s">
        <v>3590</v>
      </c>
      <c r="C6745" s="5" t="s">
        <v>849</v>
      </c>
      <c r="D6745" s="5" t="s">
        <v>3583</v>
      </c>
      <c r="E6745" s="5" t="s">
        <v>3584</v>
      </c>
      <c r="F6745" s="5" t="s">
        <v>851</v>
      </c>
      <c r="G6745" s="5" t="s">
        <v>3585</v>
      </c>
      <c r="H6745" s="51">
        <v>0</v>
      </c>
      <c r="I6745" s="22">
        <v>0</v>
      </c>
      <c r="J6745" s="22">
        <v>8190.96</v>
      </c>
      <c r="K6745" s="22">
        <v>9794.7800000000007</v>
      </c>
      <c r="L6745" s="47">
        <v>1000</v>
      </c>
      <c r="M6745" s="22">
        <v>0</v>
      </c>
      <c r="N6745" s="22">
        <v>0</v>
      </c>
    </row>
    <row r="6746" spans="1:14" x14ac:dyDescent="0.25">
      <c r="A6746" s="5" t="s">
        <v>9418</v>
      </c>
      <c r="B6746" s="5" t="s">
        <v>3590</v>
      </c>
      <c r="C6746" s="5" t="s">
        <v>849</v>
      </c>
      <c r="D6746" s="5" t="s">
        <v>3583</v>
      </c>
      <c r="E6746" s="5" t="s">
        <v>3584</v>
      </c>
      <c r="F6746" s="5" t="s">
        <v>851</v>
      </c>
      <c r="G6746" s="5" t="s">
        <v>3585</v>
      </c>
      <c r="H6746" s="51">
        <v>315</v>
      </c>
      <c r="I6746" s="22">
        <v>520.55999999999995</v>
      </c>
      <c r="J6746" s="22">
        <v>1652.57</v>
      </c>
      <c r="K6746" s="22">
        <v>29.07</v>
      </c>
      <c r="L6746" s="47">
        <v>1000</v>
      </c>
      <c r="M6746" s="22">
        <v>520.55999999999995</v>
      </c>
      <c r="N6746" s="22">
        <v>0</v>
      </c>
    </row>
    <row r="6747" spans="1:14" x14ac:dyDescent="0.25">
      <c r="A6747" s="5" t="s">
        <v>9419</v>
      </c>
      <c r="B6747" s="5" t="s">
        <v>3590</v>
      </c>
      <c r="C6747" s="5" t="s">
        <v>849</v>
      </c>
      <c r="D6747" s="5" t="s">
        <v>3583</v>
      </c>
      <c r="E6747" s="5" t="s">
        <v>3584</v>
      </c>
      <c r="F6747" s="5" t="s">
        <v>851</v>
      </c>
      <c r="G6747" s="5" t="s">
        <v>3585</v>
      </c>
      <c r="H6747" s="51">
        <v>0</v>
      </c>
      <c r="I6747" s="22">
        <v>0</v>
      </c>
      <c r="J6747" s="22">
        <v>1640.46</v>
      </c>
      <c r="K6747" s="22">
        <v>1608.41</v>
      </c>
      <c r="L6747" s="47">
        <v>1000</v>
      </c>
      <c r="M6747" s="22">
        <v>0</v>
      </c>
      <c r="N6747" s="22">
        <v>0</v>
      </c>
    </row>
    <row r="6748" spans="1:14" x14ac:dyDescent="0.25">
      <c r="A6748" s="5" t="s">
        <v>9420</v>
      </c>
      <c r="B6748" s="5" t="s">
        <v>3590</v>
      </c>
      <c r="C6748" s="5" t="s">
        <v>849</v>
      </c>
      <c r="D6748" s="5" t="s">
        <v>3583</v>
      </c>
      <c r="E6748" s="5" t="s">
        <v>3584</v>
      </c>
      <c r="F6748" s="5" t="s">
        <v>851</v>
      </c>
      <c r="G6748" s="5" t="s">
        <v>3585</v>
      </c>
      <c r="H6748" s="51">
        <v>6776</v>
      </c>
      <c r="I6748" s="22">
        <v>5235.16</v>
      </c>
      <c r="J6748" s="22">
        <v>772.6</v>
      </c>
      <c r="K6748" s="22">
        <v>783.89</v>
      </c>
      <c r="L6748" s="47">
        <v>1000</v>
      </c>
      <c r="M6748" s="22">
        <v>5235.16</v>
      </c>
      <c r="N6748" s="22">
        <v>0</v>
      </c>
    </row>
    <row r="6749" spans="1:14" x14ac:dyDescent="0.25">
      <c r="A6749" s="5" t="s">
        <v>9421</v>
      </c>
      <c r="B6749" s="5" t="s">
        <v>3590</v>
      </c>
      <c r="C6749" s="5" t="s">
        <v>849</v>
      </c>
      <c r="D6749" s="5" t="s">
        <v>3583</v>
      </c>
      <c r="E6749" s="5" t="s">
        <v>3584</v>
      </c>
      <c r="F6749" s="5" t="s">
        <v>853</v>
      </c>
      <c r="G6749" s="5" t="s">
        <v>3585</v>
      </c>
      <c r="H6749" s="51">
        <v>0</v>
      </c>
      <c r="I6749" s="22">
        <v>0</v>
      </c>
      <c r="J6749" s="22">
        <v>5355.39</v>
      </c>
      <c r="K6749" s="22">
        <v>5483.92</v>
      </c>
      <c r="L6749" s="47">
        <v>1000</v>
      </c>
      <c r="M6749" s="22">
        <v>0</v>
      </c>
      <c r="N6749" s="22">
        <v>0</v>
      </c>
    </row>
    <row r="6750" spans="1:14" x14ac:dyDescent="0.25">
      <c r="A6750" s="5" t="s">
        <v>9422</v>
      </c>
      <c r="B6750" s="5" t="s">
        <v>3590</v>
      </c>
      <c r="C6750" s="5" t="s">
        <v>849</v>
      </c>
      <c r="D6750" s="5" t="s">
        <v>3583</v>
      </c>
      <c r="E6750" s="5" t="s">
        <v>3584</v>
      </c>
      <c r="F6750" s="5" t="s">
        <v>853</v>
      </c>
      <c r="G6750" s="5" t="s">
        <v>3585</v>
      </c>
      <c r="H6750" s="51">
        <v>0</v>
      </c>
      <c r="I6750" s="22">
        <v>0</v>
      </c>
      <c r="J6750" s="22">
        <v>5599.4</v>
      </c>
      <c r="K6750" s="22">
        <v>6082.97</v>
      </c>
      <c r="L6750" s="47">
        <v>1000</v>
      </c>
      <c r="M6750" s="22">
        <v>0</v>
      </c>
      <c r="N6750" s="22">
        <v>0</v>
      </c>
    </row>
    <row r="6751" spans="1:14" x14ac:dyDescent="0.25">
      <c r="A6751" s="5" t="s">
        <v>9423</v>
      </c>
      <c r="B6751" s="5" t="s">
        <v>3590</v>
      </c>
      <c r="C6751" s="5" t="s">
        <v>849</v>
      </c>
      <c r="D6751" s="5" t="s">
        <v>3583</v>
      </c>
      <c r="E6751" s="5" t="s">
        <v>3584</v>
      </c>
      <c r="F6751" s="5" t="s">
        <v>853</v>
      </c>
      <c r="G6751" s="5" t="s">
        <v>3585</v>
      </c>
      <c r="H6751" s="51">
        <v>0</v>
      </c>
      <c r="I6751" s="22">
        <v>0</v>
      </c>
      <c r="J6751" s="22">
        <v>4753.76</v>
      </c>
      <c r="K6751" s="22">
        <v>5164.3</v>
      </c>
      <c r="L6751" s="47">
        <v>1000</v>
      </c>
      <c r="M6751" s="22">
        <v>0</v>
      </c>
      <c r="N6751" s="22">
        <v>0</v>
      </c>
    </row>
    <row r="6752" spans="1:14" x14ac:dyDescent="0.25">
      <c r="A6752" s="5" t="s">
        <v>9424</v>
      </c>
      <c r="B6752" s="5" t="s">
        <v>3590</v>
      </c>
      <c r="C6752" s="5" t="s">
        <v>849</v>
      </c>
      <c r="D6752" s="5" t="s">
        <v>3583</v>
      </c>
      <c r="E6752" s="5" t="s">
        <v>3584</v>
      </c>
      <c r="F6752" s="5" t="s">
        <v>853</v>
      </c>
      <c r="G6752" s="5" t="s">
        <v>3585</v>
      </c>
      <c r="H6752" s="51">
        <v>0</v>
      </c>
      <c r="I6752" s="22">
        <v>0</v>
      </c>
      <c r="J6752" s="22">
        <v>7406.54</v>
      </c>
      <c r="K6752" s="22">
        <v>8327.94</v>
      </c>
      <c r="L6752" s="47">
        <v>1000</v>
      </c>
      <c r="M6752" s="22">
        <v>0</v>
      </c>
      <c r="N6752" s="22">
        <v>0</v>
      </c>
    </row>
    <row r="6753" spans="1:14" x14ac:dyDescent="0.25">
      <c r="A6753" s="5" t="s">
        <v>9425</v>
      </c>
      <c r="B6753" s="5" t="s">
        <v>3590</v>
      </c>
      <c r="C6753" s="5" t="s">
        <v>849</v>
      </c>
      <c r="D6753" s="5" t="s">
        <v>3583</v>
      </c>
      <c r="E6753" s="5" t="s">
        <v>3584</v>
      </c>
      <c r="F6753" s="5" t="s">
        <v>851</v>
      </c>
      <c r="G6753" s="5" t="s">
        <v>3585</v>
      </c>
      <c r="H6753" s="51">
        <v>37251</v>
      </c>
      <c r="I6753" s="22">
        <v>69901.69</v>
      </c>
      <c r="J6753" s="22">
        <v>1876.51</v>
      </c>
      <c r="K6753" s="22">
        <v>977.38</v>
      </c>
      <c r="L6753" s="47">
        <v>1000</v>
      </c>
      <c r="M6753" s="22">
        <v>69901.69</v>
      </c>
      <c r="N6753" s="22">
        <v>0</v>
      </c>
    </row>
    <row r="6754" spans="1:14" x14ac:dyDescent="0.25">
      <c r="A6754" s="5" t="s">
        <v>9426</v>
      </c>
      <c r="B6754" s="5" t="s">
        <v>3590</v>
      </c>
      <c r="C6754" s="5" t="s">
        <v>849</v>
      </c>
      <c r="D6754" s="5" t="s">
        <v>3583</v>
      </c>
      <c r="E6754" s="5" t="s">
        <v>3584</v>
      </c>
      <c r="F6754" s="5" t="s">
        <v>853</v>
      </c>
      <c r="G6754" s="5" t="s">
        <v>3585</v>
      </c>
      <c r="H6754" s="51">
        <v>0</v>
      </c>
      <c r="I6754" s="22">
        <v>0</v>
      </c>
      <c r="J6754" s="22">
        <v>2899.49</v>
      </c>
      <c r="K6754" s="22">
        <v>3149.89</v>
      </c>
      <c r="L6754" s="47">
        <v>1000</v>
      </c>
      <c r="M6754" s="22">
        <v>0</v>
      </c>
      <c r="N6754" s="22">
        <v>0</v>
      </c>
    </row>
    <row r="6755" spans="1:14" x14ac:dyDescent="0.25">
      <c r="A6755" s="5" t="s">
        <v>9427</v>
      </c>
      <c r="B6755" s="5" t="s">
        <v>3590</v>
      </c>
      <c r="C6755" s="5" t="s">
        <v>849</v>
      </c>
      <c r="D6755" s="5" t="s">
        <v>3583</v>
      </c>
      <c r="E6755" s="5" t="s">
        <v>3584</v>
      </c>
      <c r="F6755" s="5" t="s">
        <v>851</v>
      </c>
      <c r="G6755" s="5" t="s">
        <v>3585</v>
      </c>
      <c r="H6755" s="51">
        <v>3565.576</v>
      </c>
      <c r="I6755" s="22">
        <v>32996.480000000003</v>
      </c>
      <c r="J6755" s="22">
        <v>9254.18</v>
      </c>
      <c r="K6755" s="22">
        <v>11477.22</v>
      </c>
      <c r="L6755" s="47">
        <v>1000</v>
      </c>
      <c r="M6755" s="22">
        <v>32996.480000000003</v>
      </c>
      <c r="N6755" s="22">
        <v>0</v>
      </c>
    </row>
    <row r="6756" spans="1:14" x14ac:dyDescent="0.25">
      <c r="A6756" s="5" t="s">
        <v>9428</v>
      </c>
      <c r="B6756" s="5" t="s">
        <v>3590</v>
      </c>
      <c r="C6756" s="5" t="s">
        <v>849</v>
      </c>
      <c r="D6756" s="5" t="s">
        <v>3583</v>
      </c>
      <c r="E6756" s="5" t="s">
        <v>3584</v>
      </c>
      <c r="F6756" s="5" t="s">
        <v>853</v>
      </c>
      <c r="G6756" s="5" t="s">
        <v>3585</v>
      </c>
      <c r="H6756" s="51">
        <v>0</v>
      </c>
      <c r="I6756" s="22">
        <v>0</v>
      </c>
      <c r="J6756" s="22">
        <v>7366.26</v>
      </c>
      <c r="K6756" s="22">
        <v>7600.98</v>
      </c>
      <c r="L6756" s="47">
        <v>1000</v>
      </c>
      <c r="M6756" s="22">
        <v>0</v>
      </c>
      <c r="N6756" s="22">
        <v>0</v>
      </c>
    </row>
    <row r="6757" spans="1:14" x14ac:dyDescent="0.25">
      <c r="A6757" s="5" t="s">
        <v>9429</v>
      </c>
      <c r="B6757" s="5" t="s">
        <v>3590</v>
      </c>
      <c r="C6757" s="5" t="s">
        <v>849</v>
      </c>
      <c r="D6757" s="5" t="s">
        <v>3583</v>
      </c>
      <c r="E6757" s="5" t="s">
        <v>3584</v>
      </c>
      <c r="F6757" s="5" t="s">
        <v>851</v>
      </c>
      <c r="G6757" s="5" t="s">
        <v>3585</v>
      </c>
      <c r="H6757" s="51">
        <v>1163.0999999999999</v>
      </c>
      <c r="I6757" s="22">
        <v>14874.2</v>
      </c>
      <c r="J6757" s="22">
        <v>12788.41</v>
      </c>
      <c r="K6757" s="22">
        <v>12669.3</v>
      </c>
      <c r="L6757" s="47">
        <v>1000</v>
      </c>
      <c r="M6757" s="22">
        <v>14874.2</v>
      </c>
      <c r="N6757" s="22">
        <v>0</v>
      </c>
    </row>
    <row r="6758" spans="1:14" x14ac:dyDescent="0.25">
      <c r="A6758" s="5" t="s">
        <v>9430</v>
      </c>
      <c r="B6758" s="5" t="s">
        <v>3590</v>
      </c>
      <c r="C6758" s="5" t="s">
        <v>849</v>
      </c>
      <c r="D6758" s="5" t="s">
        <v>3583</v>
      </c>
      <c r="E6758" s="5" t="s">
        <v>3584</v>
      </c>
      <c r="F6758" s="5" t="s">
        <v>851</v>
      </c>
      <c r="G6758" s="5" t="s">
        <v>3585</v>
      </c>
      <c r="H6758" s="51">
        <v>6106.3</v>
      </c>
      <c r="I6758" s="22">
        <v>6400.76</v>
      </c>
      <c r="J6758" s="22">
        <v>1048.22</v>
      </c>
      <c r="K6758" s="22">
        <v>1074.18</v>
      </c>
      <c r="L6758" s="47">
        <v>1000</v>
      </c>
      <c r="M6758" s="22">
        <v>6400.76</v>
      </c>
      <c r="N6758" s="22">
        <v>0</v>
      </c>
    </row>
    <row r="6759" spans="1:14" x14ac:dyDescent="0.25">
      <c r="A6759" s="5" t="s">
        <v>9431</v>
      </c>
      <c r="B6759" s="5" t="s">
        <v>3590</v>
      </c>
      <c r="C6759" s="5" t="s">
        <v>849</v>
      </c>
      <c r="D6759" s="5" t="s">
        <v>3583</v>
      </c>
      <c r="E6759" s="5" t="s">
        <v>3584</v>
      </c>
      <c r="F6759" s="5" t="s">
        <v>851</v>
      </c>
      <c r="G6759" s="5" t="s">
        <v>3585</v>
      </c>
      <c r="H6759" s="51">
        <v>4402</v>
      </c>
      <c r="I6759" s="22">
        <v>10452.719999999999</v>
      </c>
      <c r="J6759" s="22">
        <v>2374.54</v>
      </c>
      <c r="K6759" s="22">
        <v>2345.62</v>
      </c>
      <c r="L6759" s="47">
        <v>1000</v>
      </c>
      <c r="M6759" s="22">
        <v>10452.719999999999</v>
      </c>
      <c r="N6759" s="22">
        <v>0</v>
      </c>
    </row>
    <row r="6760" spans="1:14" x14ac:dyDescent="0.25">
      <c r="A6760" s="5" t="s">
        <v>9432</v>
      </c>
      <c r="B6760" s="5" t="s">
        <v>3590</v>
      </c>
      <c r="C6760" s="5" t="s">
        <v>849</v>
      </c>
      <c r="D6760" s="5" t="s">
        <v>3583</v>
      </c>
      <c r="E6760" s="5" t="s">
        <v>3584</v>
      </c>
      <c r="F6760" s="5" t="s">
        <v>853</v>
      </c>
      <c r="G6760" s="5" t="s">
        <v>3585</v>
      </c>
      <c r="H6760" s="51">
        <v>0</v>
      </c>
      <c r="I6760" s="22">
        <v>0</v>
      </c>
      <c r="J6760" s="22">
        <v>2726.34</v>
      </c>
      <c r="K6760" s="22">
        <v>2961.79</v>
      </c>
      <c r="L6760" s="47">
        <v>1000</v>
      </c>
      <c r="M6760" s="22">
        <v>0</v>
      </c>
      <c r="N6760" s="22">
        <v>0</v>
      </c>
    </row>
    <row r="6761" spans="1:14" x14ac:dyDescent="0.25">
      <c r="A6761" s="5" t="s">
        <v>9433</v>
      </c>
      <c r="B6761" s="5" t="s">
        <v>3590</v>
      </c>
      <c r="C6761" s="5" t="s">
        <v>849</v>
      </c>
      <c r="D6761" s="5" t="s">
        <v>3583</v>
      </c>
      <c r="E6761" s="5" t="s">
        <v>3584</v>
      </c>
      <c r="F6761" s="5" t="s">
        <v>851</v>
      </c>
      <c r="G6761" s="5" t="s">
        <v>3585</v>
      </c>
      <c r="H6761" s="51">
        <v>3810</v>
      </c>
      <c r="I6761" s="22">
        <v>8845.0400000000009</v>
      </c>
      <c r="J6761" s="22">
        <v>2321.5300000000002</v>
      </c>
      <c r="K6761" s="22">
        <v>2341.5</v>
      </c>
      <c r="L6761" s="47">
        <v>1000</v>
      </c>
      <c r="M6761" s="22">
        <v>8845.0400000000009</v>
      </c>
      <c r="N6761" s="22">
        <v>0</v>
      </c>
    </row>
    <row r="6762" spans="1:14" x14ac:dyDescent="0.25">
      <c r="A6762" s="5" t="s">
        <v>9434</v>
      </c>
      <c r="B6762" s="5" t="s">
        <v>3590</v>
      </c>
      <c r="C6762" s="5" t="s">
        <v>849</v>
      </c>
      <c r="D6762" s="5" t="s">
        <v>3583</v>
      </c>
      <c r="E6762" s="5" t="s">
        <v>3584</v>
      </c>
      <c r="F6762" s="5" t="s">
        <v>851</v>
      </c>
      <c r="G6762" s="5" t="s">
        <v>3585</v>
      </c>
      <c r="H6762" s="51">
        <v>1741.7629999999999</v>
      </c>
      <c r="I6762" s="22">
        <v>6961.33</v>
      </c>
      <c r="J6762" s="22">
        <v>3996.71</v>
      </c>
      <c r="K6762" s="22">
        <v>3514.01</v>
      </c>
      <c r="L6762" s="47">
        <v>1000</v>
      </c>
      <c r="M6762" s="22">
        <v>6961.33</v>
      </c>
      <c r="N6762" s="22">
        <v>0</v>
      </c>
    </row>
    <row r="6763" spans="1:14" x14ac:dyDescent="0.25">
      <c r="A6763" s="5" t="s">
        <v>9435</v>
      </c>
      <c r="B6763" s="5" t="s">
        <v>3590</v>
      </c>
      <c r="C6763" s="5" t="s">
        <v>849</v>
      </c>
      <c r="D6763" s="5" t="s">
        <v>3583</v>
      </c>
      <c r="E6763" s="5" t="s">
        <v>3584</v>
      </c>
      <c r="F6763" s="5" t="s">
        <v>851</v>
      </c>
      <c r="G6763" s="5" t="s">
        <v>3585</v>
      </c>
      <c r="H6763" s="51">
        <v>2796.74</v>
      </c>
      <c r="I6763" s="22">
        <v>4236.96</v>
      </c>
      <c r="J6763" s="22">
        <v>1514.96</v>
      </c>
      <c r="K6763" s="22">
        <v>1443.38</v>
      </c>
      <c r="L6763" s="47">
        <v>1000</v>
      </c>
      <c r="M6763" s="22">
        <v>4236.96</v>
      </c>
      <c r="N6763" s="22">
        <v>0</v>
      </c>
    </row>
    <row r="6764" spans="1:14" hidden="1" x14ac:dyDescent="0.25">
      <c r="A6764" s="5" t="s">
        <v>9436</v>
      </c>
      <c r="B6764" s="5" t="s">
        <v>3582</v>
      </c>
      <c r="C6764" s="5" t="s">
        <v>849</v>
      </c>
      <c r="D6764" s="5" t="s">
        <v>3583</v>
      </c>
      <c r="E6764" s="5" t="s">
        <v>3584</v>
      </c>
      <c r="F6764" s="5" t="s">
        <v>853</v>
      </c>
      <c r="G6764" s="5" t="s">
        <v>3585</v>
      </c>
      <c r="H6764" s="51">
        <v>0</v>
      </c>
      <c r="I6764" s="22">
        <v>0</v>
      </c>
      <c r="J6764" s="22">
        <v>0</v>
      </c>
      <c r="K6764" s="22">
        <v>5410.08</v>
      </c>
      <c r="L6764" s="47">
        <v>1000</v>
      </c>
      <c r="M6764" s="22">
        <v>0</v>
      </c>
      <c r="N6764" s="22">
        <v>0</v>
      </c>
    </row>
    <row r="6765" spans="1:14" x14ac:dyDescent="0.25">
      <c r="A6765" s="5" t="s">
        <v>9436</v>
      </c>
      <c r="B6765" s="5" t="s">
        <v>3590</v>
      </c>
      <c r="C6765" s="5" t="s">
        <v>849</v>
      </c>
      <c r="D6765" s="5" t="s">
        <v>3583</v>
      </c>
      <c r="E6765" s="5" t="s">
        <v>3584</v>
      </c>
      <c r="F6765" s="5" t="s">
        <v>851</v>
      </c>
      <c r="G6765" s="5" t="s">
        <v>3585</v>
      </c>
      <c r="H6765" s="51">
        <v>0</v>
      </c>
      <c r="I6765" s="22">
        <v>0</v>
      </c>
      <c r="J6765" s="22">
        <v>17588.13</v>
      </c>
      <c r="K6765" s="22">
        <v>17739.16</v>
      </c>
      <c r="L6765" s="47">
        <v>1000</v>
      </c>
      <c r="M6765" s="22">
        <v>0</v>
      </c>
      <c r="N6765" s="22">
        <v>0</v>
      </c>
    </row>
    <row r="6766" spans="1:14" x14ac:dyDescent="0.25">
      <c r="A6766" s="5" t="s">
        <v>9437</v>
      </c>
      <c r="B6766" s="5" t="s">
        <v>3590</v>
      </c>
      <c r="C6766" s="5" t="s">
        <v>849</v>
      </c>
      <c r="D6766" s="5" t="s">
        <v>3583</v>
      </c>
      <c r="E6766" s="5" t="s">
        <v>3584</v>
      </c>
      <c r="F6766" s="5" t="s">
        <v>853</v>
      </c>
      <c r="G6766" s="5" t="s">
        <v>3585</v>
      </c>
      <c r="H6766" s="51">
        <v>0</v>
      </c>
      <c r="I6766" s="22">
        <v>0</v>
      </c>
      <c r="J6766" s="22">
        <v>2489.89</v>
      </c>
      <c r="K6766" s="22">
        <v>2665.18</v>
      </c>
      <c r="L6766" s="47">
        <v>1000</v>
      </c>
      <c r="M6766" s="22">
        <v>0</v>
      </c>
      <c r="N6766" s="22">
        <v>0</v>
      </c>
    </row>
    <row r="6767" spans="1:14" x14ac:dyDescent="0.25">
      <c r="A6767" s="5" t="s">
        <v>9438</v>
      </c>
      <c r="B6767" s="5" t="s">
        <v>3590</v>
      </c>
      <c r="C6767" s="5" t="s">
        <v>849</v>
      </c>
      <c r="D6767" s="5" t="s">
        <v>3583</v>
      </c>
      <c r="E6767" s="5" t="s">
        <v>3584</v>
      </c>
      <c r="F6767" s="5" t="s">
        <v>853</v>
      </c>
      <c r="G6767" s="5" t="s">
        <v>3585</v>
      </c>
      <c r="H6767" s="51">
        <v>0</v>
      </c>
      <c r="I6767" s="22">
        <v>0</v>
      </c>
      <c r="J6767" s="22">
        <v>8307.81</v>
      </c>
      <c r="K6767" s="22">
        <v>8507.2000000000007</v>
      </c>
      <c r="L6767" s="47">
        <v>1000</v>
      </c>
      <c r="M6767" s="22">
        <v>0</v>
      </c>
      <c r="N6767" s="22">
        <v>0</v>
      </c>
    </row>
    <row r="6768" spans="1:14" x14ac:dyDescent="0.25">
      <c r="A6768" s="5" t="s">
        <v>9439</v>
      </c>
      <c r="B6768" s="5" t="s">
        <v>3590</v>
      </c>
      <c r="C6768" s="5" t="s">
        <v>849</v>
      </c>
      <c r="D6768" s="5" t="s">
        <v>3583</v>
      </c>
      <c r="E6768" s="5" t="s">
        <v>3584</v>
      </c>
      <c r="F6768" s="5" t="s">
        <v>851</v>
      </c>
      <c r="G6768" s="5" t="s">
        <v>3585</v>
      </c>
      <c r="H6768" s="51">
        <v>250</v>
      </c>
      <c r="I6768" s="22">
        <v>1754.48</v>
      </c>
      <c r="J6768" s="22">
        <v>7017.92</v>
      </c>
      <c r="K6768" s="22">
        <v>6966.03</v>
      </c>
      <c r="L6768" s="47">
        <v>1000</v>
      </c>
      <c r="M6768" s="22">
        <v>1754.48</v>
      </c>
      <c r="N6768" s="22">
        <v>0</v>
      </c>
    </row>
    <row r="6769" spans="1:14" x14ac:dyDescent="0.25">
      <c r="A6769" s="5" t="s">
        <v>9440</v>
      </c>
      <c r="B6769" s="5" t="s">
        <v>3590</v>
      </c>
      <c r="C6769" s="5" t="s">
        <v>849</v>
      </c>
      <c r="D6769" s="5" t="s">
        <v>3583</v>
      </c>
      <c r="E6769" s="5" t="s">
        <v>3584</v>
      </c>
      <c r="F6769" s="5" t="s">
        <v>851</v>
      </c>
      <c r="G6769" s="5" t="s">
        <v>3585</v>
      </c>
      <c r="H6769" s="51">
        <v>1000</v>
      </c>
      <c r="I6769" s="22">
        <v>5550.68</v>
      </c>
      <c r="J6769" s="22">
        <v>5550.68</v>
      </c>
      <c r="K6769" s="22">
        <v>5598.42</v>
      </c>
      <c r="L6769" s="47">
        <v>1000</v>
      </c>
      <c r="M6769" s="22">
        <v>5550.68</v>
      </c>
      <c r="N6769" s="22">
        <v>0</v>
      </c>
    </row>
    <row r="6770" spans="1:14" x14ac:dyDescent="0.25">
      <c r="A6770" s="5" t="s">
        <v>9441</v>
      </c>
      <c r="B6770" s="5" t="s">
        <v>3590</v>
      </c>
      <c r="C6770" s="5" t="s">
        <v>849</v>
      </c>
      <c r="D6770" s="5" t="s">
        <v>3583</v>
      </c>
      <c r="E6770" s="5" t="s">
        <v>3584</v>
      </c>
      <c r="F6770" s="5" t="s">
        <v>853</v>
      </c>
      <c r="G6770" s="5" t="s">
        <v>3603</v>
      </c>
      <c r="H6770" s="51">
        <v>0</v>
      </c>
      <c r="I6770" s="22">
        <v>0</v>
      </c>
      <c r="J6770" s="22">
        <v>0</v>
      </c>
      <c r="K6770" s="22">
        <v>1279.79</v>
      </c>
      <c r="L6770" s="47">
        <v>1000</v>
      </c>
      <c r="M6770" s="22">
        <v>0</v>
      </c>
      <c r="N6770" s="22">
        <v>0</v>
      </c>
    </row>
    <row r="6771" spans="1:14" x14ac:dyDescent="0.25">
      <c r="A6771" s="5" t="s">
        <v>9442</v>
      </c>
      <c r="B6771" s="5" t="s">
        <v>3590</v>
      </c>
      <c r="C6771" s="5" t="s">
        <v>849</v>
      </c>
      <c r="D6771" s="5" t="s">
        <v>3583</v>
      </c>
      <c r="E6771" s="5" t="s">
        <v>3584</v>
      </c>
      <c r="F6771" s="5" t="s">
        <v>851</v>
      </c>
      <c r="G6771" s="5" t="s">
        <v>3585</v>
      </c>
      <c r="H6771" s="51">
        <v>0</v>
      </c>
      <c r="I6771" s="22">
        <v>0</v>
      </c>
      <c r="J6771" s="22">
        <v>3072.25</v>
      </c>
      <c r="K6771" s="22">
        <v>3145.98</v>
      </c>
      <c r="L6771" s="47">
        <v>1000</v>
      </c>
      <c r="M6771" s="22">
        <v>0</v>
      </c>
      <c r="N6771" s="22">
        <v>0</v>
      </c>
    </row>
    <row r="6772" spans="1:14" x14ac:dyDescent="0.25">
      <c r="A6772" s="5" t="s">
        <v>9443</v>
      </c>
      <c r="B6772" s="5" t="s">
        <v>3590</v>
      </c>
      <c r="C6772" s="5" t="s">
        <v>849</v>
      </c>
      <c r="D6772" s="5" t="s">
        <v>3583</v>
      </c>
      <c r="E6772" s="5" t="s">
        <v>3584</v>
      </c>
      <c r="F6772" s="5" t="s">
        <v>853</v>
      </c>
      <c r="G6772" s="5" t="s">
        <v>3585</v>
      </c>
      <c r="H6772" s="51">
        <v>0</v>
      </c>
      <c r="I6772" s="22">
        <v>0</v>
      </c>
      <c r="J6772" s="22">
        <v>6644.39</v>
      </c>
      <c r="K6772" s="22">
        <v>6740.83</v>
      </c>
      <c r="L6772" s="47">
        <v>1000</v>
      </c>
      <c r="M6772" s="22">
        <v>0</v>
      </c>
      <c r="N6772" s="22">
        <v>0</v>
      </c>
    </row>
    <row r="6773" spans="1:14" x14ac:dyDescent="0.25">
      <c r="A6773" s="5" t="s">
        <v>9444</v>
      </c>
      <c r="B6773" s="5" t="s">
        <v>3590</v>
      </c>
      <c r="C6773" s="5" t="s">
        <v>849</v>
      </c>
      <c r="D6773" s="5" t="s">
        <v>3583</v>
      </c>
      <c r="E6773" s="5" t="s">
        <v>3584</v>
      </c>
      <c r="F6773" s="5" t="s">
        <v>851</v>
      </c>
      <c r="G6773" s="5" t="s">
        <v>3585</v>
      </c>
      <c r="H6773" s="51">
        <v>155</v>
      </c>
      <c r="I6773" s="22">
        <v>2860.24</v>
      </c>
      <c r="J6773" s="22">
        <v>18453.16</v>
      </c>
      <c r="K6773" s="22">
        <v>18611.47</v>
      </c>
      <c r="L6773" s="47">
        <v>1000</v>
      </c>
      <c r="M6773" s="22">
        <v>2860.24</v>
      </c>
      <c r="N6773" s="22">
        <v>0</v>
      </c>
    </row>
    <row r="6774" spans="1:14" x14ac:dyDescent="0.25">
      <c r="A6774" s="5" t="s">
        <v>9445</v>
      </c>
      <c r="B6774" s="5" t="s">
        <v>3590</v>
      </c>
      <c r="C6774" s="5" t="s">
        <v>849</v>
      </c>
      <c r="D6774" s="5" t="s">
        <v>3583</v>
      </c>
      <c r="E6774" s="5" t="s">
        <v>3584</v>
      </c>
      <c r="F6774" s="5" t="s">
        <v>851</v>
      </c>
      <c r="G6774" s="5" t="s">
        <v>3585</v>
      </c>
      <c r="H6774" s="51">
        <v>3372.15</v>
      </c>
      <c r="I6774" s="22">
        <v>11301.56</v>
      </c>
      <c r="J6774" s="22">
        <v>3351.44</v>
      </c>
      <c r="K6774" s="22">
        <v>2648.07</v>
      </c>
      <c r="L6774" s="47">
        <v>1000</v>
      </c>
      <c r="M6774" s="22">
        <v>11301.56</v>
      </c>
      <c r="N6774" s="22">
        <v>0</v>
      </c>
    </row>
    <row r="6775" spans="1:14" x14ac:dyDescent="0.25">
      <c r="A6775" s="5" t="s">
        <v>9446</v>
      </c>
      <c r="B6775" s="5" t="s">
        <v>3590</v>
      </c>
      <c r="C6775" s="5" t="s">
        <v>849</v>
      </c>
      <c r="D6775" s="5" t="s">
        <v>3583</v>
      </c>
      <c r="E6775" s="5" t="s">
        <v>3584</v>
      </c>
      <c r="F6775" s="5" t="s">
        <v>851</v>
      </c>
      <c r="G6775" s="5" t="s">
        <v>3585</v>
      </c>
      <c r="H6775" s="51">
        <v>4882.4440000000004</v>
      </c>
      <c r="I6775" s="22">
        <v>22001.84</v>
      </c>
      <c r="J6775" s="22">
        <v>4506.32</v>
      </c>
      <c r="K6775" s="22">
        <v>4581.42</v>
      </c>
      <c r="L6775" s="47">
        <v>1000</v>
      </c>
      <c r="M6775" s="22">
        <v>22001.84</v>
      </c>
      <c r="N6775" s="22">
        <v>0</v>
      </c>
    </row>
    <row r="6776" spans="1:14" x14ac:dyDescent="0.25">
      <c r="A6776" s="5" t="s">
        <v>9447</v>
      </c>
      <c r="B6776" s="5" t="s">
        <v>3590</v>
      </c>
      <c r="C6776" s="5" t="s">
        <v>849</v>
      </c>
      <c r="D6776" s="5" t="s">
        <v>3583</v>
      </c>
      <c r="E6776" s="5" t="s">
        <v>3584</v>
      </c>
      <c r="F6776" s="5" t="s">
        <v>851</v>
      </c>
      <c r="G6776" s="5" t="s">
        <v>3585</v>
      </c>
      <c r="H6776" s="51">
        <v>1360.8</v>
      </c>
      <c r="I6776" s="22">
        <v>11503.53</v>
      </c>
      <c r="J6776" s="22">
        <v>8453.51</v>
      </c>
      <c r="K6776" s="22">
        <v>8479.61</v>
      </c>
      <c r="L6776" s="47">
        <v>1000</v>
      </c>
      <c r="M6776" s="22">
        <v>11503.53</v>
      </c>
      <c r="N6776" s="22">
        <v>0</v>
      </c>
    </row>
    <row r="6777" spans="1:14" x14ac:dyDescent="0.25">
      <c r="A6777" s="5" t="s">
        <v>9448</v>
      </c>
      <c r="B6777" s="5" t="s">
        <v>3590</v>
      </c>
      <c r="C6777" s="5" t="s">
        <v>849</v>
      </c>
      <c r="D6777" s="5" t="s">
        <v>3583</v>
      </c>
      <c r="E6777" s="5" t="s">
        <v>3584</v>
      </c>
      <c r="F6777" s="5" t="s">
        <v>853</v>
      </c>
      <c r="G6777" s="5" t="s">
        <v>3585</v>
      </c>
      <c r="H6777" s="51">
        <v>0</v>
      </c>
      <c r="I6777" s="22">
        <v>0</v>
      </c>
      <c r="J6777" s="22">
        <v>0</v>
      </c>
      <c r="K6777" s="22">
        <v>0.01</v>
      </c>
      <c r="L6777" s="47">
        <v>1000</v>
      </c>
      <c r="M6777" s="22">
        <v>0</v>
      </c>
      <c r="N6777" s="22">
        <v>0</v>
      </c>
    </row>
    <row r="6778" spans="1:14" x14ac:dyDescent="0.25">
      <c r="A6778" s="5" t="s">
        <v>9449</v>
      </c>
      <c r="B6778" s="5" t="s">
        <v>3590</v>
      </c>
      <c r="C6778" s="5" t="s">
        <v>849</v>
      </c>
      <c r="D6778" s="5" t="s">
        <v>3583</v>
      </c>
      <c r="E6778" s="5" t="s">
        <v>3584</v>
      </c>
      <c r="F6778" s="5" t="s">
        <v>851</v>
      </c>
      <c r="G6778" s="5" t="s">
        <v>3585</v>
      </c>
      <c r="H6778" s="51">
        <v>12350.75</v>
      </c>
      <c r="I6778" s="22">
        <v>155226.54999999999</v>
      </c>
      <c r="J6778" s="22">
        <v>12568.19</v>
      </c>
      <c r="K6778" s="22">
        <v>14622.08</v>
      </c>
      <c r="L6778" s="47">
        <v>1000</v>
      </c>
      <c r="M6778" s="22">
        <v>155226.54999999999</v>
      </c>
      <c r="N6778" s="22">
        <v>0</v>
      </c>
    </row>
    <row r="6779" spans="1:14" x14ac:dyDescent="0.25">
      <c r="A6779" s="5" t="s">
        <v>9450</v>
      </c>
      <c r="B6779" s="5" t="s">
        <v>3590</v>
      </c>
      <c r="C6779" s="5" t="s">
        <v>849</v>
      </c>
      <c r="D6779" s="5" t="s">
        <v>3583</v>
      </c>
      <c r="E6779" s="5" t="s">
        <v>3584</v>
      </c>
      <c r="F6779" s="5" t="s">
        <v>853</v>
      </c>
      <c r="G6779" s="5" t="s">
        <v>3585</v>
      </c>
      <c r="H6779" s="51">
        <v>0</v>
      </c>
      <c r="I6779" s="22">
        <v>0</v>
      </c>
      <c r="J6779" s="22">
        <v>3790.58</v>
      </c>
      <c r="K6779" s="22">
        <v>4117.9399999999996</v>
      </c>
      <c r="L6779" s="47">
        <v>1000</v>
      </c>
      <c r="M6779" s="22">
        <v>0</v>
      </c>
      <c r="N6779" s="22">
        <v>0</v>
      </c>
    </row>
    <row r="6780" spans="1:14" x14ac:dyDescent="0.25">
      <c r="A6780" s="5" t="s">
        <v>9451</v>
      </c>
      <c r="B6780" s="5" t="s">
        <v>3590</v>
      </c>
      <c r="C6780" s="5" t="s">
        <v>849</v>
      </c>
      <c r="D6780" s="5" t="s">
        <v>3583</v>
      </c>
      <c r="E6780" s="5" t="s">
        <v>3584</v>
      </c>
      <c r="F6780" s="5" t="s">
        <v>851</v>
      </c>
      <c r="G6780" s="5" t="s">
        <v>3585</v>
      </c>
      <c r="H6780" s="51">
        <v>748.83</v>
      </c>
      <c r="I6780" s="22">
        <v>1691.2</v>
      </c>
      <c r="J6780" s="22">
        <v>2258.46</v>
      </c>
      <c r="K6780" s="22">
        <v>1748.71</v>
      </c>
      <c r="L6780" s="47">
        <v>1000</v>
      </c>
      <c r="M6780" s="22">
        <v>1691.2</v>
      </c>
      <c r="N6780" s="22">
        <v>0</v>
      </c>
    </row>
    <row r="6781" spans="1:14" x14ac:dyDescent="0.25">
      <c r="A6781" s="5" t="s">
        <v>9452</v>
      </c>
      <c r="B6781" s="5" t="s">
        <v>3590</v>
      </c>
      <c r="C6781" s="5" t="s">
        <v>849</v>
      </c>
      <c r="D6781" s="5" t="s">
        <v>3583</v>
      </c>
      <c r="E6781" s="5" t="s">
        <v>3584</v>
      </c>
      <c r="F6781" s="5" t="s">
        <v>851</v>
      </c>
      <c r="G6781" s="5" t="s">
        <v>3585</v>
      </c>
      <c r="H6781" s="51">
        <v>10766.64</v>
      </c>
      <c r="I6781" s="22">
        <v>66838.06</v>
      </c>
      <c r="J6781" s="22">
        <v>6207.88</v>
      </c>
      <c r="K6781" s="22">
        <v>5710.7</v>
      </c>
      <c r="L6781" s="47">
        <v>1000</v>
      </c>
      <c r="M6781" s="22">
        <v>66838.06</v>
      </c>
      <c r="N6781" s="22">
        <v>0</v>
      </c>
    </row>
    <row r="6782" spans="1:14" x14ac:dyDescent="0.25">
      <c r="A6782" s="5" t="s">
        <v>9453</v>
      </c>
      <c r="B6782" s="5" t="s">
        <v>3590</v>
      </c>
      <c r="C6782" s="5" t="s">
        <v>849</v>
      </c>
      <c r="D6782" s="5" t="s">
        <v>3583</v>
      </c>
      <c r="E6782" s="5" t="s">
        <v>3584</v>
      </c>
      <c r="F6782" s="5" t="s">
        <v>851</v>
      </c>
      <c r="G6782" s="5" t="s">
        <v>3585</v>
      </c>
      <c r="H6782" s="51">
        <v>2976.08</v>
      </c>
      <c r="I6782" s="22">
        <v>8293.76</v>
      </c>
      <c r="J6782" s="22">
        <v>2786.81</v>
      </c>
      <c r="K6782" s="22">
        <v>2810.91</v>
      </c>
      <c r="L6782" s="47">
        <v>1000</v>
      </c>
      <c r="M6782" s="22">
        <v>8293.76</v>
      </c>
      <c r="N6782" s="22">
        <v>0</v>
      </c>
    </row>
    <row r="6783" spans="1:14" x14ac:dyDescent="0.25">
      <c r="A6783" s="5" t="s">
        <v>9454</v>
      </c>
      <c r="B6783" s="5" t="s">
        <v>3590</v>
      </c>
      <c r="C6783" s="5" t="s">
        <v>849</v>
      </c>
      <c r="D6783" s="5" t="s">
        <v>3583</v>
      </c>
      <c r="E6783" s="5" t="s">
        <v>3584</v>
      </c>
      <c r="F6783" s="5" t="s">
        <v>853</v>
      </c>
      <c r="G6783" s="5" t="s">
        <v>3585</v>
      </c>
      <c r="H6783" s="51">
        <v>0</v>
      </c>
      <c r="I6783" s="22">
        <v>0</v>
      </c>
      <c r="J6783" s="22">
        <v>31820.48</v>
      </c>
      <c r="K6783" s="22">
        <v>33561.69</v>
      </c>
      <c r="L6783" s="47">
        <v>1000</v>
      </c>
      <c r="M6783" s="22">
        <v>0</v>
      </c>
      <c r="N6783" s="22">
        <v>0</v>
      </c>
    </row>
    <row r="6784" spans="1:14" x14ac:dyDescent="0.25">
      <c r="A6784" s="5" t="s">
        <v>9455</v>
      </c>
      <c r="B6784" s="5" t="s">
        <v>3590</v>
      </c>
      <c r="C6784" s="5" t="s">
        <v>849</v>
      </c>
      <c r="D6784" s="5" t="s">
        <v>3583</v>
      </c>
      <c r="E6784" s="5" t="s">
        <v>3584</v>
      </c>
      <c r="F6784" s="5" t="s">
        <v>853</v>
      </c>
      <c r="G6784" s="5" t="s">
        <v>3585</v>
      </c>
      <c r="H6784" s="51">
        <v>0</v>
      </c>
      <c r="I6784" s="22">
        <v>0</v>
      </c>
      <c r="J6784" s="22">
        <v>17913.240000000002</v>
      </c>
      <c r="K6784" s="22">
        <v>19460.259999999998</v>
      </c>
      <c r="L6784" s="47">
        <v>1000</v>
      </c>
      <c r="M6784" s="22">
        <v>0</v>
      </c>
      <c r="N6784" s="22">
        <v>0</v>
      </c>
    </row>
    <row r="6785" spans="1:14" x14ac:dyDescent="0.25">
      <c r="A6785" s="5" t="s">
        <v>9456</v>
      </c>
      <c r="B6785" s="5" t="s">
        <v>3590</v>
      </c>
      <c r="C6785" s="5" t="s">
        <v>849</v>
      </c>
      <c r="D6785" s="5" t="s">
        <v>3583</v>
      </c>
      <c r="E6785" s="5" t="s">
        <v>3584</v>
      </c>
      <c r="F6785" s="5" t="s">
        <v>853</v>
      </c>
      <c r="G6785" s="5" t="s">
        <v>3585</v>
      </c>
      <c r="H6785" s="51">
        <v>0</v>
      </c>
      <c r="I6785" s="22">
        <v>0</v>
      </c>
      <c r="J6785" s="22">
        <v>0</v>
      </c>
      <c r="K6785" s="22">
        <v>0.01</v>
      </c>
      <c r="L6785" s="47">
        <v>1000</v>
      </c>
      <c r="M6785" s="22">
        <v>0</v>
      </c>
      <c r="N6785" s="22">
        <v>0</v>
      </c>
    </row>
    <row r="6786" spans="1:14" hidden="1" x14ac:dyDescent="0.25">
      <c r="A6786" s="5" t="s">
        <v>9457</v>
      </c>
      <c r="B6786" s="5" t="s">
        <v>3586</v>
      </c>
      <c r="C6786" s="5" t="s">
        <v>849</v>
      </c>
      <c r="D6786" s="5" t="s">
        <v>3583</v>
      </c>
      <c r="E6786" s="5" t="s">
        <v>3584</v>
      </c>
      <c r="F6786" s="5" t="s">
        <v>853</v>
      </c>
      <c r="G6786" s="5" t="s">
        <v>3585</v>
      </c>
      <c r="H6786" s="51">
        <v>0</v>
      </c>
      <c r="I6786" s="22">
        <v>0</v>
      </c>
      <c r="J6786" s="22">
        <v>0</v>
      </c>
      <c r="K6786" s="22">
        <v>26023.24</v>
      </c>
      <c r="L6786" s="47">
        <v>1000</v>
      </c>
      <c r="M6786" s="22">
        <v>0</v>
      </c>
      <c r="N6786" s="22">
        <v>0</v>
      </c>
    </row>
    <row r="6787" spans="1:14" x14ac:dyDescent="0.25">
      <c r="A6787" s="5" t="s">
        <v>9457</v>
      </c>
      <c r="B6787" s="5" t="s">
        <v>3590</v>
      </c>
      <c r="C6787" s="5" t="s">
        <v>849</v>
      </c>
      <c r="D6787" s="5" t="s">
        <v>3583</v>
      </c>
      <c r="E6787" s="5" t="s">
        <v>3584</v>
      </c>
      <c r="F6787" s="5" t="s">
        <v>853</v>
      </c>
      <c r="G6787" s="5" t="s">
        <v>3585</v>
      </c>
      <c r="H6787" s="51">
        <v>0</v>
      </c>
      <c r="I6787" s="22">
        <v>0</v>
      </c>
      <c r="J6787" s="22">
        <v>25413.32</v>
      </c>
      <c r="K6787" s="22">
        <v>26023.24</v>
      </c>
      <c r="L6787" s="47">
        <v>1000</v>
      </c>
      <c r="M6787" s="22">
        <v>0</v>
      </c>
      <c r="N6787" s="22">
        <v>0</v>
      </c>
    </row>
    <row r="6788" spans="1:14" x14ac:dyDescent="0.25">
      <c r="A6788" s="5" t="s">
        <v>9458</v>
      </c>
      <c r="B6788" s="5" t="s">
        <v>3590</v>
      </c>
      <c r="C6788" s="5" t="s">
        <v>849</v>
      </c>
      <c r="D6788" s="5" t="s">
        <v>3583</v>
      </c>
      <c r="E6788" s="5" t="s">
        <v>3584</v>
      </c>
      <c r="F6788" s="5" t="s">
        <v>853</v>
      </c>
      <c r="G6788" s="5" t="s">
        <v>3585</v>
      </c>
      <c r="H6788" s="51">
        <v>0</v>
      </c>
      <c r="I6788" s="22">
        <v>0</v>
      </c>
      <c r="J6788" s="22">
        <v>31353.42</v>
      </c>
      <c r="K6788" s="22">
        <v>33026.79</v>
      </c>
      <c r="L6788" s="47">
        <v>1000</v>
      </c>
      <c r="M6788" s="22">
        <v>0</v>
      </c>
      <c r="N6788" s="22">
        <v>0</v>
      </c>
    </row>
    <row r="6789" spans="1:14" x14ac:dyDescent="0.25">
      <c r="A6789" s="5" t="s">
        <v>9459</v>
      </c>
      <c r="B6789" s="5" t="s">
        <v>3590</v>
      </c>
      <c r="C6789" s="5" t="s">
        <v>849</v>
      </c>
      <c r="D6789" s="5" t="s">
        <v>3583</v>
      </c>
      <c r="E6789" s="5" t="s">
        <v>3584</v>
      </c>
      <c r="F6789" s="5" t="s">
        <v>853</v>
      </c>
      <c r="G6789" s="5" t="s">
        <v>3585</v>
      </c>
      <c r="H6789" s="51">
        <v>0</v>
      </c>
      <c r="I6789" s="22">
        <v>0</v>
      </c>
      <c r="J6789" s="22">
        <v>17811.2</v>
      </c>
      <c r="K6789" s="22">
        <v>18785.830000000002</v>
      </c>
      <c r="L6789" s="47">
        <v>1000</v>
      </c>
      <c r="M6789" s="22">
        <v>0</v>
      </c>
      <c r="N6789" s="22">
        <v>0</v>
      </c>
    </row>
    <row r="6790" spans="1:14" x14ac:dyDescent="0.25">
      <c r="A6790" s="5" t="s">
        <v>9460</v>
      </c>
      <c r="B6790" s="5" t="s">
        <v>3590</v>
      </c>
      <c r="C6790" s="5" t="s">
        <v>849</v>
      </c>
      <c r="D6790" s="5" t="s">
        <v>3583</v>
      </c>
      <c r="E6790" s="5" t="s">
        <v>3584</v>
      </c>
      <c r="F6790" s="5" t="s">
        <v>853</v>
      </c>
      <c r="G6790" s="5" t="s">
        <v>3585</v>
      </c>
      <c r="H6790" s="51">
        <v>0</v>
      </c>
      <c r="I6790" s="22">
        <v>0</v>
      </c>
      <c r="J6790" s="22">
        <v>10290.120000000001</v>
      </c>
      <c r="K6790" s="22">
        <v>11178.78</v>
      </c>
      <c r="L6790" s="47">
        <v>1000</v>
      </c>
      <c r="M6790" s="22">
        <v>0</v>
      </c>
      <c r="N6790" s="22">
        <v>0</v>
      </c>
    </row>
    <row r="6791" spans="1:14" x14ac:dyDescent="0.25">
      <c r="A6791" s="5" t="s">
        <v>9461</v>
      </c>
      <c r="B6791" s="5" t="s">
        <v>3590</v>
      </c>
      <c r="C6791" s="5" t="s">
        <v>849</v>
      </c>
      <c r="D6791" s="5" t="s">
        <v>3583</v>
      </c>
      <c r="E6791" s="5" t="s">
        <v>3584</v>
      </c>
      <c r="F6791" s="5" t="s">
        <v>853</v>
      </c>
      <c r="G6791" s="5" t="s">
        <v>3585</v>
      </c>
      <c r="H6791" s="51">
        <v>0</v>
      </c>
      <c r="I6791" s="22">
        <v>0</v>
      </c>
      <c r="J6791" s="22">
        <v>25115.919999999998</v>
      </c>
      <c r="K6791" s="22">
        <v>25167.93</v>
      </c>
      <c r="L6791" s="47">
        <v>1000</v>
      </c>
      <c r="M6791" s="22">
        <v>0</v>
      </c>
      <c r="N6791" s="22">
        <v>0</v>
      </c>
    </row>
    <row r="6792" spans="1:14" x14ac:dyDescent="0.25">
      <c r="A6792" s="5" t="s">
        <v>9462</v>
      </c>
      <c r="B6792" s="5" t="s">
        <v>3590</v>
      </c>
      <c r="C6792" s="5" t="s">
        <v>849</v>
      </c>
      <c r="D6792" s="5" t="s">
        <v>3583</v>
      </c>
      <c r="E6792" s="5" t="s">
        <v>3584</v>
      </c>
      <c r="F6792" s="5" t="s">
        <v>851</v>
      </c>
      <c r="G6792" s="5" t="s">
        <v>3585</v>
      </c>
      <c r="H6792" s="51">
        <v>23.28</v>
      </c>
      <c r="I6792" s="22">
        <v>679.45</v>
      </c>
      <c r="J6792" s="22">
        <v>29186</v>
      </c>
      <c r="K6792" s="22">
        <v>24160.26</v>
      </c>
      <c r="L6792" s="47">
        <v>1000</v>
      </c>
      <c r="M6792" s="22">
        <v>679.45</v>
      </c>
      <c r="N6792" s="22">
        <v>0</v>
      </c>
    </row>
    <row r="6793" spans="1:14" x14ac:dyDescent="0.25">
      <c r="A6793" s="5" t="s">
        <v>9463</v>
      </c>
      <c r="B6793" s="5" t="s">
        <v>3590</v>
      </c>
      <c r="C6793" s="5" t="s">
        <v>849</v>
      </c>
      <c r="D6793" s="5" t="s">
        <v>3583</v>
      </c>
      <c r="E6793" s="5" t="s">
        <v>3584</v>
      </c>
      <c r="F6793" s="5" t="s">
        <v>853</v>
      </c>
      <c r="G6793" s="5" t="s">
        <v>3585</v>
      </c>
      <c r="H6793" s="51">
        <v>0</v>
      </c>
      <c r="I6793" s="22">
        <v>0</v>
      </c>
      <c r="J6793" s="22">
        <v>24693.26</v>
      </c>
      <c r="K6793" s="22">
        <v>12735.3</v>
      </c>
      <c r="L6793" s="47">
        <v>1000</v>
      </c>
      <c r="M6793" s="22">
        <v>0</v>
      </c>
      <c r="N6793" s="22">
        <v>0</v>
      </c>
    </row>
    <row r="6794" spans="1:14" x14ac:dyDescent="0.25">
      <c r="A6794" s="5" t="s">
        <v>9464</v>
      </c>
      <c r="B6794" s="5" t="s">
        <v>3590</v>
      </c>
      <c r="C6794" s="5" t="s">
        <v>849</v>
      </c>
      <c r="D6794" s="5" t="s">
        <v>3583</v>
      </c>
      <c r="E6794" s="5" t="s">
        <v>3584</v>
      </c>
      <c r="F6794" s="5" t="s">
        <v>851</v>
      </c>
      <c r="G6794" s="5" t="s">
        <v>3585</v>
      </c>
      <c r="H6794" s="51">
        <v>454.2</v>
      </c>
      <c r="I6794" s="22">
        <v>20210.03</v>
      </c>
      <c r="J6794" s="22">
        <v>44495.88</v>
      </c>
      <c r="K6794" s="22">
        <v>45368.24</v>
      </c>
      <c r="L6794" s="47">
        <v>1000</v>
      </c>
      <c r="M6794" s="22">
        <v>20210.03</v>
      </c>
      <c r="N6794" s="22">
        <v>0</v>
      </c>
    </row>
    <row r="6795" spans="1:14" x14ac:dyDescent="0.25">
      <c r="A6795" s="5" t="s">
        <v>9465</v>
      </c>
      <c r="B6795" s="5" t="s">
        <v>3590</v>
      </c>
      <c r="C6795" s="5" t="s">
        <v>849</v>
      </c>
      <c r="D6795" s="5" t="s">
        <v>3583</v>
      </c>
      <c r="E6795" s="5" t="s">
        <v>3584</v>
      </c>
      <c r="F6795" s="5" t="s">
        <v>851</v>
      </c>
      <c r="G6795" s="5" t="s">
        <v>3585</v>
      </c>
      <c r="H6795" s="51">
        <v>258.54000000000002</v>
      </c>
      <c r="I6795" s="22">
        <v>8123.43</v>
      </c>
      <c r="J6795" s="22">
        <v>31420.400000000001</v>
      </c>
      <c r="K6795" s="22">
        <v>29494.720000000001</v>
      </c>
      <c r="L6795" s="47">
        <v>1000</v>
      </c>
      <c r="M6795" s="22">
        <v>8123.43</v>
      </c>
      <c r="N6795" s="22">
        <v>0</v>
      </c>
    </row>
    <row r="6796" spans="1:14" hidden="1" x14ac:dyDescent="0.25">
      <c r="A6796" s="5" t="s">
        <v>9466</v>
      </c>
      <c r="B6796" s="5" t="s">
        <v>3582</v>
      </c>
      <c r="C6796" s="5" t="s">
        <v>849</v>
      </c>
      <c r="D6796" s="5" t="s">
        <v>3583</v>
      </c>
      <c r="E6796" s="5" t="s">
        <v>3584</v>
      </c>
      <c r="F6796" s="5" t="s">
        <v>853</v>
      </c>
      <c r="G6796" s="5" t="s">
        <v>3585</v>
      </c>
      <c r="H6796" s="51">
        <v>0</v>
      </c>
      <c r="I6796" s="22">
        <v>0</v>
      </c>
      <c r="J6796" s="22">
        <v>0</v>
      </c>
      <c r="K6796" s="22">
        <v>10723.43</v>
      </c>
      <c r="L6796" s="47">
        <v>1000</v>
      </c>
      <c r="M6796" s="22">
        <v>0</v>
      </c>
      <c r="N6796" s="22">
        <v>0</v>
      </c>
    </row>
    <row r="6797" spans="1:14" x14ac:dyDescent="0.25">
      <c r="A6797" s="5" t="s">
        <v>9466</v>
      </c>
      <c r="B6797" s="5" t="s">
        <v>3590</v>
      </c>
      <c r="C6797" s="5" t="s">
        <v>849</v>
      </c>
      <c r="D6797" s="5" t="s">
        <v>3583</v>
      </c>
      <c r="E6797" s="5" t="s">
        <v>3584</v>
      </c>
      <c r="F6797" s="5" t="s">
        <v>853</v>
      </c>
      <c r="G6797" s="5" t="s">
        <v>3585</v>
      </c>
      <c r="H6797" s="51">
        <v>0</v>
      </c>
      <c r="I6797" s="22">
        <v>0</v>
      </c>
      <c r="J6797" s="22">
        <v>9870.9599999999991</v>
      </c>
      <c r="K6797" s="22">
        <v>10723.43</v>
      </c>
      <c r="L6797" s="47">
        <v>1000</v>
      </c>
      <c r="M6797" s="22">
        <v>0</v>
      </c>
      <c r="N6797" s="22">
        <v>0</v>
      </c>
    </row>
    <row r="6798" spans="1:14" x14ac:dyDescent="0.25">
      <c r="A6798" s="5" t="s">
        <v>9467</v>
      </c>
      <c r="B6798" s="5" t="s">
        <v>3590</v>
      </c>
      <c r="C6798" s="5" t="s">
        <v>849</v>
      </c>
      <c r="D6798" s="5" t="s">
        <v>3583</v>
      </c>
      <c r="E6798" s="5" t="s">
        <v>3584</v>
      </c>
      <c r="F6798" s="5" t="s">
        <v>851</v>
      </c>
      <c r="G6798" s="5" t="s">
        <v>3585</v>
      </c>
      <c r="H6798" s="51">
        <v>176.334</v>
      </c>
      <c r="I6798" s="22">
        <v>2713.66</v>
      </c>
      <c r="J6798" s="22">
        <v>15389.32</v>
      </c>
      <c r="K6798" s="22">
        <v>14004.47</v>
      </c>
      <c r="L6798" s="47">
        <v>1000</v>
      </c>
      <c r="M6798" s="22">
        <v>2713.66</v>
      </c>
      <c r="N6798" s="22">
        <v>0</v>
      </c>
    </row>
    <row r="6799" spans="1:14" x14ac:dyDescent="0.25">
      <c r="A6799" s="5" t="s">
        <v>9468</v>
      </c>
      <c r="B6799" s="5" t="s">
        <v>3590</v>
      </c>
      <c r="C6799" s="5" t="s">
        <v>849</v>
      </c>
      <c r="D6799" s="5" t="s">
        <v>3583</v>
      </c>
      <c r="E6799" s="5" t="s">
        <v>3584</v>
      </c>
      <c r="F6799" s="5" t="s">
        <v>851</v>
      </c>
      <c r="G6799" s="5" t="s">
        <v>3585</v>
      </c>
      <c r="H6799" s="51">
        <v>30.24</v>
      </c>
      <c r="I6799" s="22">
        <v>1096.8699999999999</v>
      </c>
      <c r="J6799" s="22">
        <v>36272.160000000003</v>
      </c>
      <c r="K6799" s="22">
        <v>28680.43</v>
      </c>
      <c r="L6799" s="47">
        <v>1000</v>
      </c>
      <c r="M6799" s="22">
        <v>1096.8699999999999</v>
      </c>
      <c r="N6799" s="22">
        <v>0</v>
      </c>
    </row>
    <row r="6800" spans="1:14" x14ac:dyDescent="0.25">
      <c r="A6800" s="5" t="s">
        <v>9469</v>
      </c>
      <c r="B6800" s="5" t="s">
        <v>3590</v>
      </c>
      <c r="C6800" s="5" t="s">
        <v>849</v>
      </c>
      <c r="D6800" s="5" t="s">
        <v>3583</v>
      </c>
      <c r="E6800" s="5" t="s">
        <v>3584</v>
      </c>
      <c r="F6800" s="5" t="s">
        <v>851</v>
      </c>
      <c r="G6800" s="5" t="s">
        <v>3585</v>
      </c>
      <c r="H6800" s="51">
        <v>10.68</v>
      </c>
      <c r="I6800" s="22">
        <v>250.22</v>
      </c>
      <c r="J6800" s="22">
        <v>23428.84</v>
      </c>
      <c r="K6800" s="22">
        <v>23631.5</v>
      </c>
      <c r="L6800" s="47">
        <v>1000</v>
      </c>
      <c r="M6800" s="22">
        <v>250.22</v>
      </c>
      <c r="N6800" s="22">
        <v>0</v>
      </c>
    </row>
    <row r="6801" spans="1:14" x14ac:dyDescent="0.25">
      <c r="A6801" s="5" t="s">
        <v>9470</v>
      </c>
      <c r="B6801" s="5" t="s">
        <v>3590</v>
      </c>
      <c r="C6801" s="5" t="s">
        <v>849</v>
      </c>
      <c r="D6801" s="5" t="s">
        <v>3583</v>
      </c>
      <c r="E6801" s="5" t="s">
        <v>3584</v>
      </c>
      <c r="F6801" s="5" t="s">
        <v>851</v>
      </c>
      <c r="G6801" s="5" t="s">
        <v>3585</v>
      </c>
      <c r="H6801" s="51">
        <v>3.5</v>
      </c>
      <c r="I6801" s="22">
        <v>24.19</v>
      </c>
      <c r="J6801" s="22">
        <v>6911.43</v>
      </c>
      <c r="K6801" s="22">
        <v>7084.78</v>
      </c>
      <c r="L6801" s="47">
        <v>1000</v>
      </c>
      <c r="M6801" s="22">
        <v>24.19</v>
      </c>
      <c r="N6801" s="22">
        <v>0</v>
      </c>
    </row>
    <row r="6802" spans="1:14" x14ac:dyDescent="0.25">
      <c r="A6802" s="5" t="s">
        <v>9471</v>
      </c>
      <c r="B6802" s="5" t="s">
        <v>3590</v>
      </c>
      <c r="C6802" s="5" t="s">
        <v>849</v>
      </c>
      <c r="D6802" s="5" t="s">
        <v>3583</v>
      </c>
      <c r="E6802" s="5" t="s">
        <v>3584</v>
      </c>
      <c r="F6802" s="5" t="s">
        <v>851</v>
      </c>
      <c r="G6802" s="5" t="s">
        <v>3585</v>
      </c>
      <c r="H6802" s="51">
        <v>60.48</v>
      </c>
      <c r="I6802" s="22">
        <v>1818.95</v>
      </c>
      <c r="J6802" s="22">
        <v>30075.23</v>
      </c>
      <c r="K6802" s="22">
        <v>31619.95</v>
      </c>
      <c r="L6802" s="47">
        <v>1000</v>
      </c>
      <c r="M6802" s="22">
        <v>1818.95</v>
      </c>
      <c r="N6802" s="22">
        <v>0</v>
      </c>
    </row>
    <row r="6803" spans="1:14" x14ac:dyDescent="0.25">
      <c r="A6803" s="5" t="s">
        <v>9472</v>
      </c>
      <c r="B6803" s="5" t="s">
        <v>3590</v>
      </c>
      <c r="C6803" s="5" t="s">
        <v>849</v>
      </c>
      <c r="D6803" s="5" t="s">
        <v>3583</v>
      </c>
      <c r="E6803" s="5" t="s">
        <v>3584</v>
      </c>
      <c r="F6803" s="5" t="s">
        <v>853</v>
      </c>
      <c r="G6803" s="5" t="s">
        <v>3585</v>
      </c>
      <c r="H6803" s="51">
        <v>0</v>
      </c>
      <c r="I6803" s="22">
        <v>0</v>
      </c>
      <c r="J6803" s="22">
        <v>8020.35</v>
      </c>
      <c r="K6803" s="22">
        <v>7935.99</v>
      </c>
      <c r="L6803" s="47">
        <v>1000</v>
      </c>
      <c r="M6803" s="22">
        <v>0</v>
      </c>
      <c r="N6803" s="22">
        <v>0</v>
      </c>
    </row>
    <row r="6804" spans="1:14" x14ac:dyDescent="0.25">
      <c r="A6804" s="5" t="s">
        <v>9473</v>
      </c>
      <c r="B6804" s="5" t="s">
        <v>3590</v>
      </c>
      <c r="C6804" s="5" t="s">
        <v>849</v>
      </c>
      <c r="D6804" s="5" t="s">
        <v>3583</v>
      </c>
      <c r="E6804" s="5" t="s">
        <v>3584</v>
      </c>
      <c r="F6804" s="5" t="s">
        <v>853</v>
      </c>
      <c r="G6804" s="5" t="s">
        <v>3585</v>
      </c>
      <c r="H6804" s="51">
        <v>0</v>
      </c>
      <c r="I6804" s="22">
        <v>0</v>
      </c>
      <c r="J6804" s="22">
        <v>38556.43</v>
      </c>
      <c r="K6804" s="22">
        <v>41886.22</v>
      </c>
      <c r="L6804" s="47">
        <v>1000</v>
      </c>
      <c r="M6804" s="22">
        <v>0</v>
      </c>
      <c r="N6804" s="22">
        <v>0</v>
      </c>
    </row>
    <row r="6805" spans="1:14" x14ac:dyDescent="0.25">
      <c r="A6805" s="5" t="s">
        <v>9474</v>
      </c>
      <c r="B6805" s="5" t="s">
        <v>3590</v>
      </c>
      <c r="C6805" s="5" t="s">
        <v>849</v>
      </c>
      <c r="D6805" s="5" t="s">
        <v>3583</v>
      </c>
      <c r="E6805" s="5" t="s">
        <v>3584</v>
      </c>
      <c r="F6805" s="5" t="s">
        <v>851</v>
      </c>
      <c r="G6805" s="5" t="s">
        <v>3585</v>
      </c>
      <c r="H6805" s="51">
        <v>0</v>
      </c>
      <c r="I6805" s="22">
        <v>0</v>
      </c>
      <c r="J6805" s="22">
        <v>54375.02</v>
      </c>
      <c r="K6805" s="22">
        <v>54495.5</v>
      </c>
      <c r="L6805" s="47">
        <v>1000</v>
      </c>
      <c r="M6805" s="22">
        <v>0</v>
      </c>
      <c r="N6805" s="22">
        <v>0</v>
      </c>
    </row>
    <row r="6806" spans="1:14" x14ac:dyDescent="0.25">
      <c r="A6806" s="5" t="s">
        <v>9475</v>
      </c>
      <c r="B6806" s="5" t="s">
        <v>3590</v>
      </c>
      <c r="C6806" s="5" t="s">
        <v>849</v>
      </c>
      <c r="D6806" s="5" t="s">
        <v>3583</v>
      </c>
      <c r="E6806" s="5" t="s">
        <v>3584</v>
      </c>
      <c r="F6806" s="5" t="s">
        <v>851</v>
      </c>
      <c r="G6806" s="5" t="s">
        <v>3585</v>
      </c>
      <c r="H6806" s="51">
        <v>67.790000000000006</v>
      </c>
      <c r="I6806" s="22">
        <v>1743.08</v>
      </c>
      <c r="J6806" s="22">
        <v>25712.94</v>
      </c>
      <c r="K6806" s="22">
        <v>21938.720000000001</v>
      </c>
      <c r="L6806" s="47">
        <v>1000</v>
      </c>
      <c r="M6806" s="22">
        <v>1743.08</v>
      </c>
      <c r="N6806" s="22">
        <v>0</v>
      </c>
    </row>
    <row r="6807" spans="1:14" x14ac:dyDescent="0.25">
      <c r="A6807" s="5" t="s">
        <v>9476</v>
      </c>
      <c r="B6807" s="5" t="s">
        <v>3590</v>
      </c>
      <c r="C6807" s="5" t="s">
        <v>849</v>
      </c>
      <c r="D6807" s="5" t="s">
        <v>3583</v>
      </c>
      <c r="E6807" s="5" t="s">
        <v>3584</v>
      </c>
      <c r="F6807" s="5" t="s">
        <v>853</v>
      </c>
      <c r="G6807" s="5" t="s">
        <v>3585</v>
      </c>
      <c r="H6807" s="51">
        <v>0</v>
      </c>
      <c r="I6807" s="22">
        <v>0</v>
      </c>
      <c r="J6807" s="22">
        <v>27165.09</v>
      </c>
      <c r="K6807" s="22">
        <v>29511.11</v>
      </c>
      <c r="L6807" s="47">
        <v>1000</v>
      </c>
      <c r="M6807" s="22">
        <v>0</v>
      </c>
      <c r="N6807" s="22">
        <v>0</v>
      </c>
    </row>
    <row r="6808" spans="1:14" x14ac:dyDescent="0.25">
      <c r="A6808" s="5" t="s">
        <v>9477</v>
      </c>
      <c r="B6808" s="5" t="s">
        <v>3590</v>
      </c>
      <c r="C6808" s="5" t="s">
        <v>849</v>
      </c>
      <c r="D6808" s="5" t="s">
        <v>3583</v>
      </c>
      <c r="E6808" s="5" t="s">
        <v>3584</v>
      </c>
      <c r="F6808" s="5" t="s">
        <v>851</v>
      </c>
      <c r="G6808" s="5" t="s">
        <v>3585</v>
      </c>
      <c r="H6808" s="51">
        <v>283.91000000000003</v>
      </c>
      <c r="I6808" s="22">
        <v>1342.11</v>
      </c>
      <c r="J6808" s="22">
        <v>4727.24</v>
      </c>
      <c r="K6808" s="22">
        <v>4652.3599999999997</v>
      </c>
      <c r="L6808" s="47">
        <v>1000</v>
      </c>
      <c r="M6808" s="22">
        <v>1342.11</v>
      </c>
      <c r="N6808" s="22">
        <v>0</v>
      </c>
    </row>
    <row r="6809" spans="1:14" x14ac:dyDescent="0.25">
      <c r="A6809" s="5" t="s">
        <v>9478</v>
      </c>
      <c r="B6809" s="5" t="s">
        <v>3590</v>
      </c>
      <c r="C6809" s="5" t="s">
        <v>849</v>
      </c>
      <c r="D6809" s="5" t="s">
        <v>3583</v>
      </c>
      <c r="E6809" s="5" t="s">
        <v>3584</v>
      </c>
      <c r="F6809" s="5" t="s">
        <v>851</v>
      </c>
      <c r="G6809" s="5" t="s">
        <v>3585</v>
      </c>
      <c r="H6809" s="51">
        <v>76.599999999999994</v>
      </c>
      <c r="I6809" s="22">
        <v>1313.62</v>
      </c>
      <c r="J6809" s="22">
        <v>17149.09</v>
      </c>
      <c r="K6809" s="22">
        <v>16871.8</v>
      </c>
      <c r="L6809" s="47">
        <v>1000</v>
      </c>
      <c r="M6809" s="22">
        <v>1313.62</v>
      </c>
      <c r="N6809" s="22">
        <v>0</v>
      </c>
    </row>
    <row r="6810" spans="1:14" x14ac:dyDescent="0.25">
      <c r="A6810" s="5" t="s">
        <v>9479</v>
      </c>
      <c r="B6810" s="5" t="s">
        <v>3590</v>
      </c>
      <c r="C6810" s="5" t="s">
        <v>849</v>
      </c>
      <c r="D6810" s="5" t="s">
        <v>3583</v>
      </c>
      <c r="E6810" s="5" t="s">
        <v>3584</v>
      </c>
      <c r="F6810" s="5" t="s">
        <v>853</v>
      </c>
      <c r="G6810" s="5" t="s">
        <v>3603</v>
      </c>
      <c r="H6810" s="51">
        <v>0</v>
      </c>
      <c r="I6810" s="22">
        <v>0</v>
      </c>
      <c r="J6810" s="22">
        <v>362.92</v>
      </c>
      <c r="K6810" s="22">
        <v>391.56</v>
      </c>
      <c r="L6810" s="47">
        <v>1000</v>
      </c>
      <c r="M6810" s="22">
        <v>0</v>
      </c>
      <c r="N6810" s="22">
        <v>0</v>
      </c>
    </row>
    <row r="6811" spans="1:14" x14ac:dyDescent="0.25">
      <c r="A6811" s="5" t="s">
        <v>9480</v>
      </c>
      <c r="B6811" s="5" t="s">
        <v>3590</v>
      </c>
      <c r="C6811" s="5" t="s">
        <v>849</v>
      </c>
      <c r="D6811" s="5" t="s">
        <v>3583</v>
      </c>
      <c r="E6811" s="5" t="s">
        <v>3584</v>
      </c>
      <c r="F6811" s="5" t="s">
        <v>853</v>
      </c>
      <c r="G6811" s="5" t="s">
        <v>3585</v>
      </c>
      <c r="H6811" s="51">
        <v>0</v>
      </c>
      <c r="I6811" s="22">
        <v>0</v>
      </c>
      <c r="J6811" s="22">
        <v>5560.65</v>
      </c>
      <c r="K6811" s="22">
        <v>5864.93</v>
      </c>
      <c r="L6811" s="47">
        <v>1000</v>
      </c>
      <c r="M6811" s="22">
        <v>0</v>
      </c>
      <c r="N6811" s="22">
        <v>0</v>
      </c>
    </row>
    <row r="6812" spans="1:14" x14ac:dyDescent="0.25">
      <c r="A6812" s="5" t="s">
        <v>9481</v>
      </c>
      <c r="B6812" s="5" t="s">
        <v>3590</v>
      </c>
      <c r="C6812" s="5" t="s">
        <v>849</v>
      </c>
      <c r="D6812" s="5" t="s">
        <v>3583</v>
      </c>
      <c r="E6812" s="5" t="s">
        <v>3584</v>
      </c>
      <c r="F6812" s="5" t="s">
        <v>853</v>
      </c>
      <c r="G6812" s="5" t="s">
        <v>3585</v>
      </c>
      <c r="H6812" s="51">
        <v>0</v>
      </c>
      <c r="I6812" s="22">
        <v>0</v>
      </c>
      <c r="J6812" s="22">
        <v>2692.86</v>
      </c>
      <c r="K6812" s="22">
        <v>2716.02</v>
      </c>
      <c r="L6812" s="47">
        <v>1000</v>
      </c>
      <c r="M6812" s="22">
        <v>0</v>
      </c>
      <c r="N6812" s="22">
        <v>0</v>
      </c>
    </row>
    <row r="6813" spans="1:14" x14ac:dyDescent="0.25">
      <c r="A6813" s="5" t="s">
        <v>9482</v>
      </c>
      <c r="B6813" s="5" t="s">
        <v>3590</v>
      </c>
      <c r="C6813" s="5" t="s">
        <v>849</v>
      </c>
      <c r="D6813" s="5" t="s">
        <v>3583</v>
      </c>
      <c r="E6813" s="5" t="s">
        <v>3584</v>
      </c>
      <c r="F6813" s="5" t="s">
        <v>853</v>
      </c>
      <c r="G6813" s="5" t="s">
        <v>3603</v>
      </c>
      <c r="H6813" s="51">
        <v>0</v>
      </c>
      <c r="I6813" s="22">
        <v>0</v>
      </c>
      <c r="J6813" s="22">
        <v>0</v>
      </c>
      <c r="K6813" s="22">
        <v>456.87</v>
      </c>
      <c r="L6813" s="47">
        <v>1000</v>
      </c>
      <c r="M6813" s="22">
        <v>0</v>
      </c>
      <c r="N6813" s="22">
        <v>0</v>
      </c>
    </row>
    <row r="6814" spans="1:14" x14ac:dyDescent="0.25">
      <c r="A6814" s="5" t="s">
        <v>9483</v>
      </c>
      <c r="B6814" s="5" t="s">
        <v>3590</v>
      </c>
      <c r="C6814" s="5" t="s">
        <v>849</v>
      </c>
      <c r="D6814" s="5" t="s">
        <v>3583</v>
      </c>
      <c r="E6814" s="5" t="s">
        <v>3584</v>
      </c>
      <c r="F6814" s="5" t="s">
        <v>853</v>
      </c>
      <c r="G6814" s="5" t="s">
        <v>3603</v>
      </c>
      <c r="H6814" s="51">
        <v>0</v>
      </c>
      <c r="I6814" s="22">
        <v>0</v>
      </c>
      <c r="J6814" s="22">
        <v>0</v>
      </c>
      <c r="K6814" s="22">
        <v>415.68</v>
      </c>
      <c r="L6814" s="47">
        <v>1000</v>
      </c>
      <c r="M6814" s="22">
        <v>0</v>
      </c>
      <c r="N6814" s="22">
        <v>0</v>
      </c>
    </row>
    <row r="6815" spans="1:14" x14ac:dyDescent="0.25">
      <c r="A6815" s="5" t="s">
        <v>9484</v>
      </c>
      <c r="B6815" s="5" t="s">
        <v>3590</v>
      </c>
      <c r="C6815" s="5" t="s">
        <v>849</v>
      </c>
      <c r="D6815" s="5" t="s">
        <v>3583</v>
      </c>
      <c r="E6815" s="5" t="s">
        <v>3584</v>
      </c>
      <c r="F6815" s="5" t="s">
        <v>853</v>
      </c>
      <c r="G6815" s="5" t="s">
        <v>3603</v>
      </c>
      <c r="H6815" s="51">
        <v>0</v>
      </c>
      <c r="I6815" s="22">
        <v>0</v>
      </c>
      <c r="J6815" s="22">
        <v>0</v>
      </c>
      <c r="K6815" s="22">
        <v>446.46</v>
      </c>
      <c r="L6815" s="47">
        <v>1000</v>
      </c>
      <c r="M6815" s="22">
        <v>0</v>
      </c>
      <c r="N6815" s="22">
        <v>0</v>
      </c>
    </row>
    <row r="6816" spans="1:14" hidden="1" x14ac:dyDescent="0.25">
      <c r="A6816" s="5" t="s">
        <v>9485</v>
      </c>
      <c r="B6816" s="5" t="s">
        <v>3582</v>
      </c>
      <c r="C6816" s="5" t="s">
        <v>849</v>
      </c>
      <c r="D6816" s="5" t="s">
        <v>3583</v>
      </c>
      <c r="E6816" s="5" t="s">
        <v>3584</v>
      </c>
      <c r="F6816" s="5" t="s">
        <v>853</v>
      </c>
      <c r="G6816" s="5" t="s">
        <v>3603</v>
      </c>
      <c r="H6816" s="51">
        <v>0</v>
      </c>
      <c r="I6816" s="22">
        <v>0</v>
      </c>
      <c r="J6816" s="22">
        <v>0</v>
      </c>
      <c r="K6816" s="22">
        <v>2027.79</v>
      </c>
      <c r="L6816" s="47">
        <v>1000</v>
      </c>
      <c r="M6816" s="22">
        <v>0</v>
      </c>
      <c r="N6816" s="22">
        <v>0</v>
      </c>
    </row>
    <row r="6817" spans="1:14" hidden="1" x14ac:dyDescent="0.25">
      <c r="A6817" s="5" t="s">
        <v>9486</v>
      </c>
      <c r="B6817" s="5" t="s">
        <v>3582</v>
      </c>
      <c r="C6817" s="5" t="s">
        <v>849</v>
      </c>
      <c r="D6817" s="5" t="s">
        <v>3583</v>
      </c>
      <c r="E6817" s="5" t="s">
        <v>3584</v>
      </c>
      <c r="F6817" s="5" t="s">
        <v>851</v>
      </c>
      <c r="G6817" s="5" t="s">
        <v>3588</v>
      </c>
      <c r="H6817" s="51">
        <v>27385.376</v>
      </c>
      <c r="I6817" s="22">
        <v>65266.03</v>
      </c>
      <c r="J6817" s="22">
        <v>2383.2399999999998</v>
      </c>
      <c r="K6817" s="22">
        <v>2402.92</v>
      </c>
      <c r="L6817" s="47">
        <v>1000</v>
      </c>
      <c r="M6817" s="22">
        <v>65266.03</v>
      </c>
      <c r="N6817" s="22">
        <v>0</v>
      </c>
    </row>
    <row r="6818" spans="1:14" hidden="1" x14ac:dyDescent="0.25">
      <c r="A6818" s="5" t="s">
        <v>9486</v>
      </c>
      <c r="B6818" s="5" t="s">
        <v>3586</v>
      </c>
      <c r="C6818" s="5" t="s">
        <v>849</v>
      </c>
      <c r="D6818" s="5" t="s">
        <v>3583</v>
      </c>
      <c r="E6818" s="5" t="s">
        <v>3584</v>
      </c>
      <c r="F6818" s="5" t="s">
        <v>853</v>
      </c>
      <c r="G6818" s="5" t="s">
        <v>3588</v>
      </c>
      <c r="H6818" s="51">
        <v>0</v>
      </c>
      <c r="I6818" s="22">
        <v>0</v>
      </c>
      <c r="J6818" s="22">
        <v>2164.56</v>
      </c>
      <c r="K6818" s="22">
        <v>2313.9499999999998</v>
      </c>
      <c r="L6818" s="47">
        <v>1000</v>
      </c>
      <c r="M6818" s="22">
        <v>0</v>
      </c>
      <c r="N6818" s="22">
        <v>0</v>
      </c>
    </row>
    <row r="6819" spans="1:14" hidden="1" x14ac:dyDescent="0.25">
      <c r="A6819" s="5" t="s">
        <v>9486</v>
      </c>
      <c r="B6819" s="5" t="s">
        <v>3596</v>
      </c>
      <c r="C6819" s="5" t="s">
        <v>849</v>
      </c>
      <c r="D6819" s="5" t="s">
        <v>3583</v>
      </c>
      <c r="E6819" s="5" t="s">
        <v>3584</v>
      </c>
      <c r="F6819" s="5" t="s">
        <v>853</v>
      </c>
      <c r="G6819" s="5" t="s">
        <v>3588</v>
      </c>
      <c r="H6819" s="51">
        <v>0</v>
      </c>
      <c r="I6819" s="22">
        <v>0</v>
      </c>
      <c r="J6819" s="22">
        <v>0</v>
      </c>
      <c r="K6819" s="22">
        <v>2402.92</v>
      </c>
      <c r="L6819" s="47">
        <v>1000</v>
      </c>
      <c r="M6819" s="22">
        <v>0</v>
      </c>
      <c r="N6819" s="22">
        <v>0</v>
      </c>
    </row>
    <row r="6820" spans="1:14" hidden="1" x14ac:dyDescent="0.25">
      <c r="A6820" s="5" t="s">
        <v>9487</v>
      </c>
      <c r="B6820" s="5" t="s">
        <v>3586</v>
      </c>
      <c r="C6820" s="5" t="s">
        <v>849</v>
      </c>
      <c r="D6820" s="5" t="s">
        <v>3583</v>
      </c>
      <c r="E6820" s="5" t="s">
        <v>3584</v>
      </c>
      <c r="F6820" s="5" t="s">
        <v>853</v>
      </c>
      <c r="G6820" s="5" t="s">
        <v>3585</v>
      </c>
      <c r="H6820" s="51">
        <v>0</v>
      </c>
      <c r="I6820" s="22">
        <v>0</v>
      </c>
      <c r="J6820" s="22">
        <v>1236.6600000000001</v>
      </c>
      <c r="K6820" s="22">
        <v>1236.6600000000001</v>
      </c>
      <c r="L6820" s="47">
        <v>1000</v>
      </c>
      <c r="M6820" s="22">
        <v>0</v>
      </c>
      <c r="N6820" s="22">
        <v>0</v>
      </c>
    </row>
    <row r="6821" spans="1:14" hidden="1" x14ac:dyDescent="0.25">
      <c r="A6821" s="5" t="s">
        <v>9488</v>
      </c>
      <c r="B6821" s="5" t="s">
        <v>3586</v>
      </c>
      <c r="C6821" s="5" t="s">
        <v>849</v>
      </c>
      <c r="D6821" s="5" t="s">
        <v>3583</v>
      </c>
      <c r="E6821" s="5" t="s">
        <v>3584</v>
      </c>
      <c r="F6821" s="5" t="s">
        <v>851</v>
      </c>
      <c r="G6821" s="5" t="s">
        <v>3585</v>
      </c>
      <c r="H6821" s="51">
        <v>13180</v>
      </c>
      <c r="I6821" s="22">
        <v>42325.74</v>
      </c>
      <c r="J6821" s="22">
        <v>3211.36</v>
      </c>
      <c r="K6821" s="22">
        <v>3315.62</v>
      </c>
      <c r="L6821" s="47">
        <v>1000</v>
      </c>
      <c r="M6821" s="22">
        <v>42325.74</v>
      </c>
      <c r="N6821" s="22">
        <v>0</v>
      </c>
    </row>
    <row r="6822" spans="1:14" hidden="1" x14ac:dyDescent="0.25">
      <c r="A6822" s="5" t="s">
        <v>9488</v>
      </c>
      <c r="B6822" s="5" t="s">
        <v>3596</v>
      </c>
      <c r="C6822" s="5" t="s">
        <v>849</v>
      </c>
      <c r="D6822" s="5" t="s">
        <v>3583</v>
      </c>
      <c r="E6822" s="5" t="s">
        <v>3584</v>
      </c>
      <c r="F6822" s="5" t="s">
        <v>853</v>
      </c>
      <c r="G6822" s="5" t="s">
        <v>3585</v>
      </c>
      <c r="H6822" s="51">
        <v>0</v>
      </c>
      <c r="I6822" s="22">
        <v>0</v>
      </c>
      <c r="J6822" s="22">
        <v>0</v>
      </c>
      <c r="K6822" s="22">
        <v>3016.5</v>
      </c>
      <c r="L6822" s="47">
        <v>1000</v>
      </c>
      <c r="M6822" s="22">
        <v>0</v>
      </c>
      <c r="N6822" s="22">
        <v>0</v>
      </c>
    </row>
    <row r="6823" spans="1:14" hidden="1" x14ac:dyDescent="0.25">
      <c r="A6823" s="5" t="s">
        <v>9488</v>
      </c>
      <c r="B6823" s="5" t="s">
        <v>3597</v>
      </c>
      <c r="C6823" s="5" t="s">
        <v>849</v>
      </c>
      <c r="D6823" s="5" t="s">
        <v>3583</v>
      </c>
      <c r="E6823" s="5" t="s">
        <v>3584</v>
      </c>
      <c r="F6823" s="5" t="s">
        <v>851</v>
      </c>
      <c r="G6823" s="5" t="s">
        <v>3585</v>
      </c>
      <c r="H6823" s="51">
        <v>1220</v>
      </c>
      <c r="I6823" s="22">
        <v>4230.84</v>
      </c>
      <c r="J6823" s="22">
        <v>3467.9</v>
      </c>
      <c r="K6823" s="22">
        <v>3214.95</v>
      </c>
      <c r="L6823" s="47">
        <v>1000</v>
      </c>
      <c r="M6823" s="22">
        <v>4230.84</v>
      </c>
      <c r="N6823" s="22">
        <v>0</v>
      </c>
    </row>
    <row r="6824" spans="1:14" hidden="1" x14ac:dyDescent="0.25">
      <c r="A6824" s="5" t="s">
        <v>9488</v>
      </c>
      <c r="B6824" s="5" t="s">
        <v>3592</v>
      </c>
      <c r="C6824" s="5" t="s">
        <v>849</v>
      </c>
      <c r="D6824" s="5" t="s">
        <v>3583</v>
      </c>
      <c r="E6824" s="5" t="s">
        <v>3584</v>
      </c>
      <c r="F6824" s="5" t="s">
        <v>851</v>
      </c>
      <c r="G6824" s="5" t="s">
        <v>3585</v>
      </c>
      <c r="H6824" s="51">
        <v>37060</v>
      </c>
      <c r="I6824" s="22">
        <v>134290.89000000001</v>
      </c>
      <c r="J6824" s="22">
        <v>3623.61</v>
      </c>
      <c r="K6824" s="22">
        <v>3186.8</v>
      </c>
      <c r="L6824" s="47">
        <v>1000</v>
      </c>
      <c r="M6824" s="22">
        <v>134290.89000000001</v>
      </c>
      <c r="N6824" s="22">
        <v>0</v>
      </c>
    </row>
    <row r="6825" spans="1:14" hidden="1" x14ac:dyDescent="0.25">
      <c r="A6825" s="5" t="s">
        <v>9489</v>
      </c>
      <c r="B6825" s="5" t="s">
        <v>3582</v>
      </c>
      <c r="C6825" s="5" t="s">
        <v>849</v>
      </c>
      <c r="D6825" s="5" t="s">
        <v>3583</v>
      </c>
      <c r="E6825" s="5" t="s">
        <v>3584</v>
      </c>
      <c r="F6825" s="5" t="s">
        <v>853</v>
      </c>
      <c r="G6825" s="5" t="s">
        <v>3585</v>
      </c>
      <c r="H6825" s="51">
        <v>0</v>
      </c>
      <c r="I6825" s="22">
        <v>0</v>
      </c>
      <c r="J6825" s="22">
        <v>1200.29</v>
      </c>
      <c r="K6825" s="22">
        <v>1303.95</v>
      </c>
      <c r="L6825" s="47">
        <v>1000</v>
      </c>
      <c r="M6825" s="22">
        <v>0</v>
      </c>
      <c r="N6825" s="22">
        <v>0</v>
      </c>
    </row>
    <row r="6826" spans="1:14" hidden="1" x14ac:dyDescent="0.25">
      <c r="A6826" s="5" t="s">
        <v>9489</v>
      </c>
      <c r="B6826" s="5" t="s">
        <v>3586</v>
      </c>
      <c r="C6826" s="5" t="s">
        <v>849</v>
      </c>
      <c r="D6826" s="5" t="s">
        <v>3583</v>
      </c>
      <c r="E6826" s="5" t="s">
        <v>3584</v>
      </c>
      <c r="F6826" s="5" t="s">
        <v>853</v>
      </c>
      <c r="G6826" s="5" t="s">
        <v>3585</v>
      </c>
      <c r="H6826" s="51">
        <v>0</v>
      </c>
      <c r="I6826" s="22">
        <v>0</v>
      </c>
      <c r="J6826" s="22">
        <v>1233.9100000000001</v>
      </c>
      <c r="K6826" s="22">
        <v>1340.48</v>
      </c>
      <c r="L6826" s="47">
        <v>1000</v>
      </c>
      <c r="M6826" s="22">
        <v>0</v>
      </c>
      <c r="N6826" s="22">
        <v>0</v>
      </c>
    </row>
    <row r="6827" spans="1:14" hidden="1" x14ac:dyDescent="0.25">
      <c r="A6827" s="5" t="s">
        <v>9489</v>
      </c>
      <c r="B6827" s="5" t="s">
        <v>3597</v>
      </c>
      <c r="C6827" s="5" t="s">
        <v>849</v>
      </c>
      <c r="D6827" s="5" t="s">
        <v>3583</v>
      </c>
      <c r="E6827" s="5" t="s">
        <v>3584</v>
      </c>
      <c r="F6827" s="5" t="s">
        <v>853</v>
      </c>
      <c r="G6827" s="5" t="s">
        <v>3585</v>
      </c>
      <c r="H6827" s="51">
        <v>0</v>
      </c>
      <c r="I6827" s="22">
        <v>0</v>
      </c>
      <c r="J6827" s="22">
        <v>1002.59</v>
      </c>
      <c r="K6827" s="22">
        <v>1026.6500000000001</v>
      </c>
      <c r="L6827" s="47">
        <v>1000</v>
      </c>
      <c r="M6827" s="22">
        <v>0</v>
      </c>
      <c r="N6827" s="22">
        <v>0</v>
      </c>
    </row>
    <row r="6828" spans="1:14" x14ac:dyDescent="0.25">
      <c r="A6828" s="5" t="s">
        <v>9490</v>
      </c>
      <c r="B6828" s="5" t="s">
        <v>3590</v>
      </c>
      <c r="C6828" s="5" t="s">
        <v>849</v>
      </c>
      <c r="D6828" s="5" t="s">
        <v>3583</v>
      </c>
      <c r="E6828" s="5" t="s">
        <v>3584</v>
      </c>
      <c r="F6828" s="5" t="s">
        <v>853</v>
      </c>
      <c r="G6828" s="5" t="s">
        <v>3585</v>
      </c>
      <c r="H6828" s="51">
        <v>0</v>
      </c>
      <c r="I6828" s="22">
        <v>0</v>
      </c>
      <c r="J6828" s="22">
        <v>4417.0600000000004</v>
      </c>
      <c r="K6828" s="22">
        <v>4798.53</v>
      </c>
      <c r="L6828" s="47">
        <v>1000</v>
      </c>
      <c r="M6828" s="22">
        <v>0</v>
      </c>
      <c r="N6828" s="22">
        <v>0</v>
      </c>
    </row>
    <row r="6829" spans="1:14" hidden="1" x14ac:dyDescent="0.25">
      <c r="A6829" s="5" t="s">
        <v>9491</v>
      </c>
      <c r="B6829" s="5" t="s">
        <v>3586</v>
      </c>
      <c r="C6829" s="5" t="s">
        <v>849</v>
      </c>
      <c r="D6829" s="5" t="s">
        <v>3583</v>
      </c>
      <c r="E6829" s="5" t="s">
        <v>3584</v>
      </c>
      <c r="F6829" s="5" t="s">
        <v>853</v>
      </c>
      <c r="G6829" s="5" t="s">
        <v>3588</v>
      </c>
      <c r="H6829" s="51">
        <v>0</v>
      </c>
      <c r="I6829" s="22">
        <v>0</v>
      </c>
      <c r="J6829" s="22">
        <v>3.57</v>
      </c>
      <c r="K6829" s="22">
        <v>3.57</v>
      </c>
      <c r="L6829" s="47">
        <v>1000</v>
      </c>
      <c r="M6829" s="22">
        <v>0</v>
      </c>
      <c r="N6829" s="22">
        <v>0</v>
      </c>
    </row>
    <row r="6830" spans="1:14" x14ac:dyDescent="0.25">
      <c r="A6830" s="5" t="s">
        <v>9491</v>
      </c>
      <c r="B6830" s="5" t="s">
        <v>3590</v>
      </c>
      <c r="C6830" s="5" t="s">
        <v>849</v>
      </c>
      <c r="D6830" s="5" t="s">
        <v>3583</v>
      </c>
      <c r="E6830" s="5" t="s">
        <v>3584</v>
      </c>
      <c r="F6830" s="5" t="s">
        <v>851</v>
      </c>
      <c r="G6830" s="5" t="s">
        <v>3588</v>
      </c>
      <c r="H6830" s="51">
        <v>582414</v>
      </c>
      <c r="I6830" s="22">
        <v>1753.12</v>
      </c>
      <c r="J6830" s="22">
        <v>3.01</v>
      </c>
      <c r="K6830" s="22">
        <v>2.82</v>
      </c>
      <c r="L6830" s="47">
        <v>1000</v>
      </c>
      <c r="M6830" s="22">
        <v>1753.12</v>
      </c>
      <c r="N6830" s="22">
        <v>0</v>
      </c>
    </row>
    <row r="6831" spans="1:14" x14ac:dyDescent="0.25">
      <c r="A6831" s="5" t="s">
        <v>9492</v>
      </c>
      <c r="B6831" s="5" t="s">
        <v>3590</v>
      </c>
      <c r="C6831" s="5" t="s">
        <v>849</v>
      </c>
      <c r="D6831" s="5" t="s">
        <v>3583</v>
      </c>
      <c r="E6831" s="5" t="s">
        <v>3584</v>
      </c>
      <c r="F6831" s="5" t="s">
        <v>853</v>
      </c>
      <c r="G6831" s="5" t="s">
        <v>3603</v>
      </c>
      <c r="H6831" s="51">
        <v>0</v>
      </c>
      <c r="I6831" s="22">
        <v>0</v>
      </c>
      <c r="J6831" s="22">
        <v>938.81</v>
      </c>
      <c r="K6831" s="22">
        <v>903.29</v>
      </c>
      <c r="L6831" s="47">
        <v>1000</v>
      </c>
      <c r="M6831" s="22">
        <v>0</v>
      </c>
      <c r="N6831" s="22">
        <v>0</v>
      </c>
    </row>
    <row r="6832" spans="1:14" x14ac:dyDescent="0.25">
      <c r="A6832" s="5" t="s">
        <v>9493</v>
      </c>
      <c r="B6832" s="5" t="s">
        <v>3590</v>
      </c>
      <c r="C6832" s="5" t="s">
        <v>849</v>
      </c>
      <c r="D6832" s="5" t="s">
        <v>3583</v>
      </c>
      <c r="E6832" s="5" t="s">
        <v>3584</v>
      </c>
      <c r="F6832" s="5" t="s">
        <v>853</v>
      </c>
      <c r="G6832" s="5" t="s">
        <v>3603</v>
      </c>
      <c r="H6832" s="51">
        <v>0</v>
      </c>
      <c r="I6832" s="22">
        <v>0</v>
      </c>
      <c r="J6832" s="22">
        <v>0</v>
      </c>
      <c r="K6832" s="22">
        <v>876.1</v>
      </c>
      <c r="L6832" s="47">
        <v>1000</v>
      </c>
      <c r="M6832" s="22">
        <v>0</v>
      </c>
      <c r="N6832" s="22">
        <v>0</v>
      </c>
    </row>
    <row r="6833" spans="1:14" x14ac:dyDescent="0.25">
      <c r="A6833" s="5" t="s">
        <v>9494</v>
      </c>
      <c r="B6833" s="5" t="s">
        <v>3590</v>
      </c>
      <c r="C6833" s="5" t="s">
        <v>849</v>
      </c>
      <c r="D6833" s="5" t="s">
        <v>3583</v>
      </c>
      <c r="E6833" s="5" t="s">
        <v>3584</v>
      </c>
      <c r="F6833" s="5" t="s">
        <v>853</v>
      </c>
      <c r="G6833" s="5" t="s">
        <v>3585</v>
      </c>
      <c r="H6833" s="51">
        <v>0</v>
      </c>
      <c r="I6833" s="22">
        <v>0</v>
      </c>
      <c r="J6833" s="22">
        <v>3457.47</v>
      </c>
      <c r="K6833" s="22">
        <v>3756.06</v>
      </c>
      <c r="L6833" s="47">
        <v>1000</v>
      </c>
      <c r="M6833" s="22">
        <v>0</v>
      </c>
      <c r="N6833" s="22">
        <v>0</v>
      </c>
    </row>
    <row r="6834" spans="1:14" hidden="1" x14ac:dyDescent="0.25">
      <c r="A6834" s="5" t="s">
        <v>9495</v>
      </c>
      <c r="B6834" s="5" t="s">
        <v>3586</v>
      </c>
      <c r="C6834" s="5" t="s">
        <v>849</v>
      </c>
      <c r="D6834" s="5" t="s">
        <v>3583</v>
      </c>
      <c r="E6834" s="5" t="s">
        <v>3584</v>
      </c>
      <c r="F6834" s="5" t="s">
        <v>853</v>
      </c>
      <c r="G6834" s="5" t="s">
        <v>3603</v>
      </c>
      <c r="H6834" s="51">
        <v>0</v>
      </c>
      <c r="I6834" s="22">
        <v>0</v>
      </c>
      <c r="J6834" s="22">
        <v>0</v>
      </c>
      <c r="K6834" s="22">
        <v>478.04</v>
      </c>
      <c r="L6834" s="47">
        <v>1000</v>
      </c>
      <c r="M6834" s="22">
        <v>0</v>
      </c>
      <c r="N6834" s="22">
        <v>0</v>
      </c>
    </row>
    <row r="6835" spans="1:14" hidden="1" x14ac:dyDescent="0.25">
      <c r="A6835" s="5" t="s">
        <v>9496</v>
      </c>
      <c r="B6835" s="5" t="s">
        <v>3582</v>
      </c>
      <c r="C6835" s="5" t="s">
        <v>849</v>
      </c>
      <c r="D6835" s="5" t="s">
        <v>3583</v>
      </c>
      <c r="E6835" s="5" t="s">
        <v>3584</v>
      </c>
      <c r="F6835" s="5" t="s">
        <v>851</v>
      </c>
      <c r="G6835" s="5" t="s">
        <v>3588</v>
      </c>
      <c r="H6835" s="51">
        <v>143442.66399999999</v>
      </c>
      <c r="I6835" s="22">
        <v>35295.47</v>
      </c>
      <c r="J6835" s="22">
        <v>246.06</v>
      </c>
      <c r="K6835" s="22">
        <v>239.48</v>
      </c>
      <c r="L6835" s="47">
        <v>1000</v>
      </c>
      <c r="M6835" s="22">
        <v>35295.47</v>
      </c>
      <c r="N6835" s="22">
        <v>0</v>
      </c>
    </row>
    <row r="6836" spans="1:14" hidden="1" x14ac:dyDescent="0.25">
      <c r="A6836" s="5" t="s">
        <v>9497</v>
      </c>
      <c r="B6836" s="5" t="s">
        <v>3582</v>
      </c>
      <c r="C6836" s="5" t="s">
        <v>849</v>
      </c>
      <c r="D6836" s="5" t="s">
        <v>3583</v>
      </c>
      <c r="E6836" s="5" t="s">
        <v>3584</v>
      </c>
      <c r="F6836" s="5" t="s">
        <v>851</v>
      </c>
      <c r="G6836" s="5" t="s">
        <v>3585</v>
      </c>
      <c r="H6836" s="51">
        <v>6480.08</v>
      </c>
      <c r="I6836" s="22">
        <v>9902.7800000000007</v>
      </c>
      <c r="J6836" s="22">
        <v>1528.19</v>
      </c>
      <c r="K6836" s="22">
        <v>1463.08</v>
      </c>
      <c r="L6836" s="47">
        <v>1000</v>
      </c>
      <c r="M6836" s="22">
        <v>9902.7800000000007</v>
      </c>
      <c r="N6836" s="22">
        <v>0</v>
      </c>
    </row>
    <row r="6837" spans="1:14" hidden="1" x14ac:dyDescent="0.25">
      <c r="A6837" s="5" t="s">
        <v>9497</v>
      </c>
      <c r="B6837" s="5" t="s">
        <v>3586</v>
      </c>
      <c r="C6837" s="5" t="s">
        <v>849</v>
      </c>
      <c r="D6837" s="5" t="s">
        <v>3583</v>
      </c>
      <c r="E6837" s="5" t="s">
        <v>3584</v>
      </c>
      <c r="F6837" s="5" t="s">
        <v>851</v>
      </c>
      <c r="G6837" s="5" t="s">
        <v>3585</v>
      </c>
      <c r="H6837" s="51">
        <v>3223.29</v>
      </c>
      <c r="I6837" s="22">
        <v>4661.78</v>
      </c>
      <c r="J6837" s="22">
        <v>1446.28</v>
      </c>
      <c r="K6837" s="22">
        <v>1396.47</v>
      </c>
      <c r="L6837" s="47">
        <v>1000</v>
      </c>
      <c r="M6837" s="22">
        <v>4661.78</v>
      </c>
      <c r="N6837" s="22">
        <v>0</v>
      </c>
    </row>
    <row r="6838" spans="1:14" hidden="1" x14ac:dyDescent="0.25">
      <c r="A6838" s="5" t="s">
        <v>9498</v>
      </c>
      <c r="B6838" s="5" t="s">
        <v>3582</v>
      </c>
      <c r="C6838" s="5" t="s">
        <v>849</v>
      </c>
      <c r="D6838" s="5" t="s">
        <v>3583</v>
      </c>
      <c r="E6838" s="5" t="s">
        <v>3584</v>
      </c>
      <c r="F6838" s="5" t="s">
        <v>851</v>
      </c>
      <c r="G6838" s="5" t="s">
        <v>3588</v>
      </c>
      <c r="H6838" s="51">
        <v>6519287.7539999997</v>
      </c>
      <c r="I6838" s="22">
        <v>66535.55</v>
      </c>
      <c r="J6838" s="22">
        <v>10.210000000000001</v>
      </c>
      <c r="K6838" s="22">
        <v>10.25</v>
      </c>
      <c r="L6838" s="47">
        <v>1000</v>
      </c>
      <c r="M6838" s="22">
        <v>66535.55</v>
      </c>
      <c r="N6838" s="22">
        <v>0</v>
      </c>
    </row>
    <row r="6839" spans="1:14" hidden="1" x14ac:dyDescent="0.25">
      <c r="A6839" s="5" t="s">
        <v>9498</v>
      </c>
      <c r="B6839" s="5" t="s">
        <v>3586</v>
      </c>
      <c r="C6839" s="5" t="s">
        <v>849</v>
      </c>
      <c r="D6839" s="5" t="s">
        <v>3583</v>
      </c>
      <c r="E6839" s="5" t="s">
        <v>3584</v>
      </c>
      <c r="F6839" s="5" t="s">
        <v>851</v>
      </c>
      <c r="G6839" s="5" t="s">
        <v>3588</v>
      </c>
      <c r="H6839" s="51">
        <v>5256610</v>
      </c>
      <c r="I6839" s="22">
        <v>54478.8</v>
      </c>
      <c r="J6839" s="22">
        <v>10.36</v>
      </c>
      <c r="K6839" s="22">
        <v>10.42</v>
      </c>
      <c r="L6839" s="47">
        <v>1000</v>
      </c>
      <c r="M6839" s="22">
        <v>54478.8</v>
      </c>
      <c r="N6839" s="22">
        <v>0</v>
      </c>
    </row>
    <row r="6840" spans="1:14" x14ac:dyDescent="0.25">
      <c r="A6840" s="5" t="s">
        <v>9498</v>
      </c>
      <c r="B6840" s="5" t="s">
        <v>3590</v>
      </c>
      <c r="C6840" s="5" t="s">
        <v>849</v>
      </c>
      <c r="D6840" s="5" t="s">
        <v>3583</v>
      </c>
      <c r="E6840" s="5" t="s">
        <v>3584</v>
      </c>
      <c r="F6840" s="5" t="s">
        <v>851</v>
      </c>
      <c r="G6840" s="5" t="s">
        <v>3588</v>
      </c>
      <c r="H6840" s="51">
        <v>2144341</v>
      </c>
      <c r="I6840" s="22">
        <v>24687.11</v>
      </c>
      <c r="J6840" s="22">
        <v>11.51</v>
      </c>
      <c r="K6840" s="22">
        <v>10.76</v>
      </c>
      <c r="L6840" s="47">
        <v>1000</v>
      </c>
      <c r="M6840" s="22">
        <v>24687.11</v>
      </c>
      <c r="N6840" s="22">
        <v>0</v>
      </c>
    </row>
    <row r="6841" spans="1:14" hidden="1" x14ac:dyDescent="0.25">
      <c r="A6841" s="5" t="s">
        <v>9499</v>
      </c>
      <c r="B6841" s="5" t="s">
        <v>3582</v>
      </c>
      <c r="C6841" s="5" t="s">
        <v>849</v>
      </c>
      <c r="D6841" s="5" t="s">
        <v>3583</v>
      </c>
      <c r="E6841" s="5" t="s">
        <v>3584</v>
      </c>
      <c r="F6841" s="5" t="s">
        <v>853</v>
      </c>
      <c r="G6841" s="5" t="s">
        <v>3585</v>
      </c>
      <c r="H6841" s="51">
        <v>0</v>
      </c>
      <c r="I6841" s="22">
        <v>0</v>
      </c>
      <c r="J6841" s="22">
        <v>3074.3</v>
      </c>
      <c r="K6841" s="22">
        <v>3148.08</v>
      </c>
      <c r="L6841" s="47">
        <v>1000</v>
      </c>
      <c r="M6841" s="22">
        <v>0</v>
      </c>
      <c r="N6841" s="22">
        <v>0</v>
      </c>
    </row>
    <row r="6842" spans="1:14" hidden="1" x14ac:dyDescent="0.25">
      <c r="A6842" s="5" t="s">
        <v>9499</v>
      </c>
      <c r="B6842" s="5" t="s">
        <v>3586</v>
      </c>
      <c r="C6842" s="5" t="s">
        <v>849</v>
      </c>
      <c r="D6842" s="5" t="s">
        <v>3583</v>
      </c>
      <c r="E6842" s="5" t="s">
        <v>3584</v>
      </c>
      <c r="F6842" s="5" t="s">
        <v>851</v>
      </c>
      <c r="G6842" s="5" t="s">
        <v>3585</v>
      </c>
      <c r="H6842" s="51">
        <v>11960</v>
      </c>
      <c r="I6842" s="22">
        <v>41303.980000000003</v>
      </c>
      <c r="J6842" s="22">
        <v>3453.51</v>
      </c>
      <c r="K6842" s="22">
        <v>3486.67</v>
      </c>
      <c r="L6842" s="47">
        <v>1000</v>
      </c>
      <c r="M6842" s="22">
        <v>41303.980000000003</v>
      </c>
      <c r="N6842" s="22">
        <v>0</v>
      </c>
    </row>
    <row r="6843" spans="1:14" hidden="1" x14ac:dyDescent="0.25">
      <c r="A6843" s="5" t="s">
        <v>9499</v>
      </c>
      <c r="B6843" s="5" t="s">
        <v>3596</v>
      </c>
      <c r="C6843" s="5" t="s">
        <v>849</v>
      </c>
      <c r="D6843" s="5" t="s">
        <v>3583</v>
      </c>
      <c r="E6843" s="5" t="s">
        <v>3584</v>
      </c>
      <c r="F6843" s="5" t="s">
        <v>853</v>
      </c>
      <c r="G6843" s="5" t="s">
        <v>3585</v>
      </c>
      <c r="H6843" s="51">
        <v>0</v>
      </c>
      <c r="I6843" s="22">
        <v>0</v>
      </c>
      <c r="J6843" s="22">
        <v>0</v>
      </c>
      <c r="K6843" s="22">
        <v>3343.46</v>
      </c>
      <c r="L6843" s="47">
        <v>1000</v>
      </c>
      <c r="M6843" s="22">
        <v>0</v>
      </c>
      <c r="N6843" s="22">
        <v>0</v>
      </c>
    </row>
    <row r="6844" spans="1:14" hidden="1" x14ac:dyDescent="0.25">
      <c r="A6844" s="5" t="s">
        <v>9499</v>
      </c>
      <c r="B6844" s="5" t="s">
        <v>3597</v>
      </c>
      <c r="C6844" s="5" t="s">
        <v>849</v>
      </c>
      <c r="D6844" s="5" t="s">
        <v>3583</v>
      </c>
      <c r="E6844" s="5" t="s">
        <v>3584</v>
      </c>
      <c r="F6844" s="5" t="s">
        <v>851</v>
      </c>
      <c r="G6844" s="5" t="s">
        <v>3585</v>
      </c>
      <c r="H6844" s="51">
        <v>1160</v>
      </c>
      <c r="I6844" s="22">
        <v>4335.04</v>
      </c>
      <c r="J6844" s="22">
        <v>3737.1</v>
      </c>
      <c r="K6844" s="22">
        <v>3726.94</v>
      </c>
      <c r="L6844" s="47">
        <v>1000</v>
      </c>
      <c r="M6844" s="22">
        <v>4335.04</v>
      </c>
      <c r="N6844" s="22">
        <v>0</v>
      </c>
    </row>
    <row r="6845" spans="1:14" hidden="1" x14ac:dyDescent="0.25">
      <c r="A6845" s="5" t="s">
        <v>9499</v>
      </c>
      <c r="B6845" s="5" t="s">
        <v>3592</v>
      </c>
      <c r="C6845" s="5" t="s">
        <v>849</v>
      </c>
      <c r="D6845" s="5" t="s">
        <v>3583</v>
      </c>
      <c r="E6845" s="5" t="s">
        <v>3584</v>
      </c>
      <c r="F6845" s="5" t="s">
        <v>851</v>
      </c>
      <c r="G6845" s="5" t="s">
        <v>3585</v>
      </c>
      <c r="H6845" s="51">
        <v>34800</v>
      </c>
      <c r="I6845" s="22">
        <v>129260</v>
      </c>
      <c r="J6845" s="22">
        <v>3714.37</v>
      </c>
      <c r="K6845" s="22">
        <v>3672.19</v>
      </c>
      <c r="L6845" s="47">
        <v>1000</v>
      </c>
      <c r="M6845" s="22">
        <v>129260</v>
      </c>
      <c r="N6845" s="22">
        <v>0</v>
      </c>
    </row>
    <row r="6846" spans="1:14" x14ac:dyDescent="0.25">
      <c r="A6846" s="5" t="s">
        <v>9500</v>
      </c>
      <c r="B6846" s="5" t="s">
        <v>3590</v>
      </c>
      <c r="C6846" s="5" t="s">
        <v>849</v>
      </c>
      <c r="D6846" s="5" t="s">
        <v>3583</v>
      </c>
      <c r="E6846" s="5" t="s">
        <v>3584</v>
      </c>
      <c r="F6846" s="5" t="s">
        <v>851</v>
      </c>
      <c r="G6846" s="5" t="s">
        <v>3585</v>
      </c>
      <c r="H6846" s="51">
        <v>1469.84</v>
      </c>
      <c r="I6846" s="22">
        <v>5158.1400000000003</v>
      </c>
      <c r="J6846" s="22">
        <v>3509.32</v>
      </c>
      <c r="K6846" s="22">
        <v>3594.39</v>
      </c>
      <c r="L6846" s="47">
        <v>1000</v>
      </c>
      <c r="M6846" s="22">
        <v>5158.1400000000003</v>
      </c>
      <c r="N6846" s="22">
        <v>0</v>
      </c>
    </row>
    <row r="6847" spans="1:14" x14ac:dyDescent="0.25">
      <c r="A6847" s="5" t="s">
        <v>9501</v>
      </c>
      <c r="B6847" s="5" t="s">
        <v>3590</v>
      </c>
      <c r="C6847" s="5" t="s">
        <v>849</v>
      </c>
      <c r="D6847" s="5" t="s">
        <v>3583</v>
      </c>
      <c r="E6847" s="5" t="s">
        <v>3584</v>
      </c>
      <c r="F6847" s="5" t="s">
        <v>853</v>
      </c>
      <c r="G6847" s="5" t="s">
        <v>3603</v>
      </c>
      <c r="H6847" s="51">
        <v>0</v>
      </c>
      <c r="I6847" s="22">
        <v>0</v>
      </c>
      <c r="J6847" s="22">
        <v>0</v>
      </c>
      <c r="K6847" s="22">
        <v>947.65</v>
      </c>
      <c r="L6847" s="47">
        <v>1000</v>
      </c>
      <c r="M6847" s="22">
        <v>0</v>
      </c>
      <c r="N6847" s="22">
        <v>0</v>
      </c>
    </row>
    <row r="6848" spans="1:14" x14ac:dyDescent="0.25">
      <c r="A6848" s="5" t="s">
        <v>9502</v>
      </c>
      <c r="B6848" s="5" t="s">
        <v>3590</v>
      </c>
      <c r="C6848" s="5" t="s">
        <v>849</v>
      </c>
      <c r="D6848" s="5" t="s">
        <v>3583</v>
      </c>
      <c r="E6848" s="5" t="s">
        <v>3584</v>
      </c>
      <c r="F6848" s="5" t="s">
        <v>853</v>
      </c>
      <c r="G6848" s="5" t="s">
        <v>3603</v>
      </c>
      <c r="H6848" s="51">
        <v>0</v>
      </c>
      <c r="I6848" s="22">
        <v>0</v>
      </c>
      <c r="J6848" s="22">
        <v>0</v>
      </c>
      <c r="K6848" s="22">
        <v>689.95</v>
      </c>
      <c r="L6848" s="47">
        <v>1000</v>
      </c>
      <c r="M6848" s="22">
        <v>0</v>
      </c>
      <c r="N6848" s="22">
        <v>0</v>
      </c>
    </row>
    <row r="6849" spans="1:14" x14ac:dyDescent="0.25">
      <c r="A6849" s="5" t="s">
        <v>9503</v>
      </c>
      <c r="B6849" s="5" t="s">
        <v>3590</v>
      </c>
      <c r="C6849" s="5" t="s">
        <v>849</v>
      </c>
      <c r="D6849" s="5" t="s">
        <v>3583</v>
      </c>
      <c r="E6849" s="5" t="s">
        <v>3584</v>
      </c>
      <c r="F6849" s="5" t="s">
        <v>853</v>
      </c>
      <c r="G6849" s="5" t="s">
        <v>3603</v>
      </c>
      <c r="H6849" s="51">
        <v>0</v>
      </c>
      <c r="I6849" s="22">
        <v>0</v>
      </c>
      <c r="J6849" s="22">
        <v>0</v>
      </c>
      <c r="K6849" s="22">
        <v>722.47</v>
      </c>
      <c r="L6849" s="47">
        <v>1000</v>
      </c>
      <c r="M6849" s="22">
        <v>0</v>
      </c>
      <c r="N6849" s="22">
        <v>0</v>
      </c>
    </row>
    <row r="6850" spans="1:14" x14ac:dyDescent="0.25">
      <c r="A6850" s="5" t="s">
        <v>9504</v>
      </c>
      <c r="B6850" s="5" t="s">
        <v>3590</v>
      </c>
      <c r="C6850" s="5" t="s">
        <v>849</v>
      </c>
      <c r="D6850" s="5" t="s">
        <v>3583</v>
      </c>
      <c r="E6850" s="5" t="s">
        <v>3584</v>
      </c>
      <c r="F6850" s="5" t="s">
        <v>853</v>
      </c>
      <c r="G6850" s="5" t="s">
        <v>3603</v>
      </c>
      <c r="H6850" s="51">
        <v>0</v>
      </c>
      <c r="I6850" s="22">
        <v>0</v>
      </c>
      <c r="J6850" s="22">
        <v>0</v>
      </c>
      <c r="K6850" s="22">
        <v>647.39</v>
      </c>
      <c r="L6850" s="47">
        <v>1000</v>
      </c>
      <c r="M6850" s="22">
        <v>0</v>
      </c>
      <c r="N6850" s="22">
        <v>0</v>
      </c>
    </row>
    <row r="6851" spans="1:14" hidden="1" x14ac:dyDescent="0.25">
      <c r="A6851" s="5" t="s">
        <v>9505</v>
      </c>
      <c r="B6851" s="5" t="s">
        <v>3586</v>
      </c>
      <c r="C6851" s="5" t="s">
        <v>849</v>
      </c>
      <c r="D6851" s="5" t="s">
        <v>3583</v>
      </c>
      <c r="E6851" s="5" t="s">
        <v>3584</v>
      </c>
      <c r="F6851" s="5" t="s">
        <v>851</v>
      </c>
      <c r="G6851" s="5" t="s">
        <v>3588</v>
      </c>
      <c r="H6851" s="51">
        <v>1481478.7250000001</v>
      </c>
      <c r="I6851" s="22">
        <v>4019.08</v>
      </c>
      <c r="J6851" s="22">
        <v>2.71</v>
      </c>
      <c r="K6851" s="22">
        <v>2.78</v>
      </c>
      <c r="L6851" s="47">
        <v>1000</v>
      </c>
      <c r="M6851" s="22">
        <v>4019.08</v>
      </c>
      <c r="N6851" s="22">
        <v>0</v>
      </c>
    </row>
    <row r="6852" spans="1:14" x14ac:dyDescent="0.25">
      <c r="A6852" s="5" t="s">
        <v>9505</v>
      </c>
      <c r="B6852" s="5" t="s">
        <v>3590</v>
      </c>
      <c r="C6852" s="5" t="s">
        <v>849</v>
      </c>
      <c r="D6852" s="5" t="s">
        <v>3583</v>
      </c>
      <c r="E6852" s="5" t="s">
        <v>3584</v>
      </c>
      <c r="F6852" s="5" t="s">
        <v>851</v>
      </c>
      <c r="G6852" s="5" t="s">
        <v>3588</v>
      </c>
      <c r="H6852" s="51">
        <v>691815</v>
      </c>
      <c r="I6852" s="22">
        <v>1886.95</v>
      </c>
      <c r="J6852" s="22">
        <v>2.73</v>
      </c>
      <c r="K6852" s="22">
        <v>2.66</v>
      </c>
      <c r="L6852" s="47">
        <v>1000</v>
      </c>
      <c r="M6852" s="22">
        <v>1886.95</v>
      </c>
      <c r="N6852" s="22">
        <v>0</v>
      </c>
    </row>
    <row r="6853" spans="1:14" x14ac:dyDescent="0.25">
      <c r="A6853" s="5" t="s">
        <v>9506</v>
      </c>
      <c r="B6853" s="5" t="s">
        <v>3590</v>
      </c>
      <c r="C6853" s="5" t="s">
        <v>849</v>
      </c>
      <c r="D6853" s="5" t="s">
        <v>3583</v>
      </c>
      <c r="E6853" s="5" t="s">
        <v>3584</v>
      </c>
      <c r="F6853" s="5" t="s">
        <v>853</v>
      </c>
      <c r="G6853" s="5" t="s">
        <v>3603</v>
      </c>
      <c r="H6853" s="51">
        <v>0</v>
      </c>
      <c r="I6853" s="22">
        <v>0</v>
      </c>
      <c r="J6853" s="22">
        <v>0</v>
      </c>
      <c r="K6853" s="22">
        <v>1571.72</v>
      </c>
      <c r="L6853" s="47">
        <v>1000</v>
      </c>
      <c r="M6853" s="22">
        <v>0</v>
      </c>
      <c r="N6853" s="22">
        <v>0</v>
      </c>
    </row>
    <row r="6854" spans="1:14" hidden="1" x14ac:dyDescent="0.25">
      <c r="A6854" s="5" t="s">
        <v>9507</v>
      </c>
      <c r="B6854" s="5" t="s">
        <v>3586</v>
      </c>
      <c r="C6854" s="5" t="s">
        <v>849</v>
      </c>
      <c r="D6854" s="5" t="s">
        <v>3583</v>
      </c>
      <c r="E6854" s="5" t="s">
        <v>3584</v>
      </c>
      <c r="F6854" s="5" t="s">
        <v>851</v>
      </c>
      <c r="G6854" s="5" t="s">
        <v>3585</v>
      </c>
      <c r="H6854" s="51">
        <v>29580</v>
      </c>
      <c r="I6854" s="22">
        <v>50912.160000000003</v>
      </c>
      <c r="J6854" s="22">
        <v>1721.17</v>
      </c>
      <c r="K6854" s="22">
        <v>1701.01</v>
      </c>
      <c r="L6854" s="47">
        <v>1000</v>
      </c>
      <c r="M6854" s="22">
        <v>50912.160000000003</v>
      </c>
      <c r="N6854" s="22">
        <v>0</v>
      </c>
    </row>
    <row r="6855" spans="1:14" hidden="1" x14ac:dyDescent="0.25">
      <c r="A6855" s="5" t="s">
        <v>9507</v>
      </c>
      <c r="B6855" s="5" t="s">
        <v>3597</v>
      </c>
      <c r="C6855" s="5" t="s">
        <v>849</v>
      </c>
      <c r="D6855" s="5" t="s">
        <v>3583</v>
      </c>
      <c r="E6855" s="5" t="s">
        <v>3584</v>
      </c>
      <c r="F6855" s="5" t="s">
        <v>853</v>
      </c>
      <c r="G6855" s="5" t="s">
        <v>3585</v>
      </c>
      <c r="H6855" s="51">
        <v>0</v>
      </c>
      <c r="I6855" s="22">
        <v>0</v>
      </c>
      <c r="J6855" s="22">
        <v>0</v>
      </c>
      <c r="K6855" s="22">
        <v>1365.11</v>
      </c>
      <c r="L6855" s="47">
        <v>1000</v>
      </c>
      <c r="M6855" s="22">
        <v>0</v>
      </c>
      <c r="N6855" s="22">
        <v>0</v>
      </c>
    </row>
    <row r="6856" spans="1:14" hidden="1" x14ac:dyDescent="0.25">
      <c r="A6856" s="5" t="s">
        <v>9507</v>
      </c>
      <c r="B6856" s="5" t="s">
        <v>3592</v>
      </c>
      <c r="C6856" s="5" t="s">
        <v>849</v>
      </c>
      <c r="D6856" s="5" t="s">
        <v>3583</v>
      </c>
      <c r="E6856" s="5" t="s">
        <v>3584</v>
      </c>
      <c r="F6856" s="5" t="s">
        <v>851</v>
      </c>
      <c r="G6856" s="5" t="s">
        <v>3585</v>
      </c>
      <c r="H6856" s="51">
        <v>4468</v>
      </c>
      <c r="I6856" s="22">
        <v>7862.49</v>
      </c>
      <c r="J6856" s="22">
        <v>1759.73</v>
      </c>
      <c r="K6856" s="22">
        <v>1767.6</v>
      </c>
      <c r="L6856" s="47">
        <v>1000</v>
      </c>
      <c r="M6856" s="22">
        <v>7862.49</v>
      </c>
      <c r="N6856" s="22">
        <v>0</v>
      </c>
    </row>
    <row r="6857" spans="1:14" x14ac:dyDescent="0.25">
      <c r="A6857" s="5" t="s">
        <v>9508</v>
      </c>
      <c r="B6857" s="5" t="s">
        <v>3590</v>
      </c>
      <c r="C6857" s="5" t="s">
        <v>849</v>
      </c>
      <c r="D6857" s="5" t="s">
        <v>3583</v>
      </c>
      <c r="E6857" s="5" t="s">
        <v>3584</v>
      </c>
      <c r="F6857" s="5" t="s">
        <v>853</v>
      </c>
      <c r="G6857" s="5" t="s">
        <v>3585</v>
      </c>
      <c r="H6857" s="51">
        <v>0</v>
      </c>
      <c r="I6857" s="22">
        <v>0</v>
      </c>
      <c r="J6857" s="22">
        <v>7063.49</v>
      </c>
      <c r="K6857" s="22">
        <v>7673.5</v>
      </c>
      <c r="L6857" s="47">
        <v>1000</v>
      </c>
      <c r="M6857" s="22">
        <v>0</v>
      </c>
      <c r="N6857" s="22">
        <v>0</v>
      </c>
    </row>
    <row r="6858" spans="1:14" x14ac:dyDescent="0.25">
      <c r="A6858" s="5" t="s">
        <v>9509</v>
      </c>
      <c r="B6858" s="5" t="s">
        <v>3590</v>
      </c>
      <c r="C6858" s="5" t="s">
        <v>849</v>
      </c>
      <c r="D6858" s="5" t="s">
        <v>3583</v>
      </c>
      <c r="E6858" s="5" t="s">
        <v>3584</v>
      </c>
      <c r="F6858" s="5" t="s">
        <v>853</v>
      </c>
      <c r="G6858" s="5" t="s">
        <v>3585</v>
      </c>
      <c r="H6858" s="51">
        <v>0</v>
      </c>
      <c r="I6858" s="22">
        <v>0</v>
      </c>
      <c r="J6858" s="22">
        <v>7.69</v>
      </c>
      <c r="K6858" s="22">
        <v>8.6300000000000008</v>
      </c>
      <c r="L6858" s="47">
        <v>1000</v>
      </c>
      <c r="M6858" s="22">
        <v>0</v>
      </c>
      <c r="N6858" s="22">
        <v>0</v>
      </c>
    </row>
    <row r="6859" spans="1:14" hidden="1" x14ac:dyDescent="0.25">
      <c r="A6859" s="5" t="s">
        <v>9510</v>
      </c>
      <c r="B6859" s="5" t="s">
        <v>3586</v>
      </c>
      <c r="C6859" s="5" t="s">
        <v>849</v>
      </c>
      <c r="D6859" s="5" t="s">
        <v>3583</v>
      </c>
      <c r="E6859" s="5" t="s">
        <v>3584</v>
      </c>
      <c r="F6859" s="5" t="s">
        <v>853</v>
      </c>
      <c r="G6859" s="5" t="s">
        <v>3585</v>
      </c>
      <c r="H6859" s="51">
        <v>0</v>
      </c>
      <c r="I6859" s="22">
        <v>0</v>
      </c>
      <c r="J6859" s="22">
        <v>1028.1300000000001</v>
      </c>
      <c r="K6859" s="22">
        <v>816.25</v>
      </c>
      <c r="L6859" s="47">
        <v>1000</v>
      </c>
      <c r="M6859" s="22">
        <v>0</v>
      </c>
      <c r="N6859" s="22">
        <v>0</v>
      </c>
    </row>
    <row r="6860" spans="1:14" x14ac:dyDescent="0.25">
      <c r="A6860" s="5" t="s">
        <v>9511</v>
      </c>
      <c r="B6860" s="5" t="s">
        <v>3590</v>
      </c>
      <c r="C6860" s="5" t="s">
        <v>849</v>
      </c>
      <c r="D6860" s="5" t="s">
        <v>3583</v>
      </c>
      <c r="E6860" s="5" t="s">
        <v>3584</v>
      </c>
      <c r="F6860" s="5" t="s">
        <v>853</v>
      </c>
      <c r="G6860" s="5" t="s">
        <v>3585</v>
      </c>
      <c r="H6860" s="51">
        <v>0</v>
      </c>
      <c r="I6860" s="22">
        <v>0</v>
      </c>
      <c r="J6860" s="22">
        <v>3128.61</v>
      </c>
      <c r="K6860" s="22">
        <v>3398.8</v>
      </c>
      <c r="L6860" s="47">
        <v>1000</v>
      </c>
      <c r="M6860" s="22">
        <v>0</v>
      </c>
      <c r="N6860" s="22">
        <v>0</v>
      </c>
    </row>
    <row r="6861" spans="1:14" x14ac:dyDescent="0.25">
      <c r="A6861" s="5" t="s">
        <v>9512</v>
      </c>
      <c r="B6861" s="5" t="s">
        <v>3590</v>
      </c>
      <c r="C6861" s="5" t="s">
        <v>849</v>
      </c>
      <c r="D6861" s="5" t="s">
        <v>3583</v>
      </c>
      <c r="E6861" s="5" t="s">
        <v>3584</v>
      </c>
      <c r="F6861" s="5" t="s">
        <v>853</v>
      </c>
      <c r="G6861" s="5" t="s">
        <v>3585</v>
      </c>
      <c r="H6861" s="51">
        <v>0</v>
      </c>
      <c r="I6861" s="22">
        <v>0</v>
      </c>
      <c r="J6861" s="22">
        <v>576.42999999999995</v>
      </c>
      <c r="K6861" s="22">
        <v>646.24</v>
      </c>
      <c r="L6861" s="47">
        <v>1000</v>
      </c>
      <c r="M6861" s="22">
        <v>0</v>
      </c>
      <c r="N6861" s="22">
        <v>0</v>
      </c>
    </row>
    <row r="6862" spans="1:14" x14ac:dyDescent="0.25">
      <c r="A6862" s="5" t="s">
        <v>9513</v>
      </c>
      <c r="B6862" s="5" t="s">
        <v>3590</v>
      </c>
      <c r="C6862" s="5" t="s">
        <v>849</v>
      </c>
      <c r="D6862" s="5" t="s">
        <v>3583</v>
      </c>
      <c r="E6862" s="5" t="s">
        <v>3584</v>
      </c>
      <c r="F6862" s="5" t="s">
        <v>853</v>
      </c>
      <c r="G6862" s="5" t="s">
        <v>3603</v>
      </c>
      <c r="H6862" s="51">
        <v>0</v>
      </c>
      <c r="I6862" s="22">
        <v>0</v>
      </c>
      <c r="J6862" s="22">
        <v>0</v>
      </c>
      <c r="K6862" s="22">
        <v>479.59</v>
      </c>
      <c r="L6862" s="47">
        <v>1000</v>
      </c>
      <c r="M6862" s="22">
        <v>0</v>
      </c>
      <c r="N6862" s="22">
        <v>0</v>
      </c>
    </row>
    <row r="6863" spans="1:14" x14ac:dyDescent="0.25">
      <c r="A6863" s="5" t="s">
        <v>9514</v>
      </c>
      <c r="B6863" s="5" t="s">
        <v>3590</v>
      </c>
      <c r="C6863" s="5" t="s">
        <v>849</v>
      </c>
      <c r="D6863" s="5" t="s">
        <v>3583</v>
      </c>
      <c r="E6863" s="5" t="s">
        <v>3584</v>
      </c>
      <c r="F6863" s="5" t="s">
        <v>853</v>
      </c>
      <c r="G6863" s="5" t="s">
        <v>3603</v>
      </c>
      <c r="H6863" s="51">
        <v>0</v>
      </c>
      <c r="I6863" s="22">
        <v>0</v>
      </c>
      <c r="J6863" s="22">
        <v>0</v>
      </c>
      <c r="K6863" s="22">
        <v>595.52</v>
      </c>
      <c r="L6863" s="47">
        <v>1000</v>
      </c>
      <c r="M6863" s="22">
        <v>0</v>
      </c>
      <c r="N6863" s="22">
        <v>0</v>
      </c>
    </row>
    <row r="6864" spans="1:14" x14ac:dyDescent="0.25">
      <c r="A6864" s="5" t="s">
        <v>9515</v>
      </c>
      <c r="B6864" s="5" t="s">
        <v>3590</v>
      </c>
      <c r="C6864" s="5" t="s">
        <v>849</v>
      </c>
      <c r="D6864" s="5" t="s">
        <v>3583</v>
      </c>
      <c r="E6864" s="5" t="s">
        <v>3584</v>
      </c>
      <c r="F6864" s="5" t="s">
        <v>853</v>
      </c>
      <c r="G6864" s="5" t="s">
        <v>3603</v>
      </c>
      <c r="H6864" s="51">
        <v>0</v>
      </c>
      <c r="I6864" s="22">
        <v>0</v>
      </c>
      <c r="J6864" s="22">
        <v>0</v>
      </c>
      <c r="K6864" s="22">
        <v>549.72</v>
      </c>
      <c r="L6864" s="47">
        <v>1000</v>
      </c>
      <c r="M6864" s="22">
        <v>0</v>
      </c>
      <c r="N6864" s="22">
        <v>0</v>
      </c>
    </row>
    <row r="6865" spans="1:14" hidden="1" x14ac:dyDescent="0.25">
      <c r="A6865" s="5" t="s">
        <v>9516</v>
      </c>
      <c r="B6865" s="5" t="s">
        <v>3582</v>
      </c>
      <c r="C6865" s="5" t="s">
        <v>849</v>
      </c>
      <c r="D6865" s="5" t="s">
        <v>3583</v>
      </c>
      <c r="E6865" s="5" t="s">
        <v>3584</v>
      </c>
      <c r="F6865" s="5" t="s">
        <v>851</v>
      </c>
      <c r="G6865" s="5" t="s">
        <v>3585</v>
      </c>
      <c r="H6865" s="51">
        <v>117894.2</v>
      </c>
      <c r="I6865" s="22">
        <v>90125.02</v>
      </c>
      <c r="J6865" s="22">
        <v>764.46</v>
      </c>
      <c r="K6865" s="22">
        <v>651.16</v>
      </c>
      <c r="L6865" s="47">
        <v>1000</v>
      </c>
      <c r="M6865" s="22">
        <v>90125.02</v>
      </c>
      <c r="N6865" s="22">
        <v>0</v>
      </c>
    </row>
    <row r="6866" spans="1:14" hidden="1" x14ac:dyDescent="0.25">
      <c r="A6866" s="5" t="s">
        <v>9516</v>
      </c>
      <c r="B6866" s="5" t="s">
        <v>3586</v>
      </c>
      <c r="C6866" s="5" t="s">
        <v>849</v>
      </c>
      <c r="D6866" s="5" t="s">
        <v>3583</v>
      </c>
      <c r="E6866" s="5" t="s">
        <v>3584</v>
      </c>
      <c r="F6866" s="5" t="s">
        <v>851</v>
      </c>
      <c r="G6866" s="5" t="s">
        <v>3585</v>
      </c>
      <c r="H6866" s="51">
        <v>66746.634999999995</v>
      </c>
      <c r="I6866" s="22">
        <v>55130.9</v>
      </c>
      <c r="J6866" s="22">
        <v>825.97</v>
      </c>
      <c r="K6866" s="22">
        <v>642.28</v>
      </c>
      <c r="L6866" s="47">
        <v>1000</v>
      </c>
      <c r="M6866" s="22">
        <v>55130.9</v>
      </c>
      <c r="N6866" s="22">
        <v>0</v>
      </c>
    </row>
    <row r="6867" spans="1:14" x14ac:dyDescent="0.25">
      <c r="A6867" s="5" t="s">
        <v>9516</v>
      </c>
      <c r="B6867" s="5" t="s">
        <v>3590</v>
      </c>
      <c r="C6867" s="5" t="s">
        <v>849</v>
      </c>
      <c r="D6867" s="5" t="s">
        <v>3583</v>
      </c>
      <c r="E6867" s="5" t="s">
        <v>3584</v>
      </c>
      <c r="F6867" s="5" t="s">
        <v>853</v>
      </c>
      <c r="G6867" s="5" t="s">
        <v>3585</v>
      </c>
      <c r="H6867" s="51">
        <v>0</v>
      </c>
      <c r="I6867" s="22">
        <v>0</v>
      </c>
      <c r="J6867" s="22">
        <v>565.87</v>
      </c>
      <c r="K6867" s="22">
        <v>651.82000000000005</v>
      </c>
      <c r="L6867" s="47">
        <v>1000</v>
      </c>
      <c r="M6867" s="22">
        <v>0</v>
      </c>
      <c r="N6867" s="22">
        <v>0</v>
      </c>
    </row>
    <row r="6868" spans="1:14" hidden="1" x14ac:dyDescent="0.25">
      <c r="A6868" s="5" t="s">
        <v>9517</v>
      </c>
      <c r="B6868" s="5" t="s">
        <v>3586</v>
      </c>
      <c r="C6868" s="5" t="s">
        <v>849</v>
      </c>
      <c r="D6868" s="5" t="s">
        <v>3583</v>
      </c>
      <c r="E6868" s="5" t="s">
        <v>3584</v>
      </c>
      <c r="F6868" s="5" t="s">
        <v>853</v>
      </c>
      <c r="G6868" s="5" t="s">
        <v>3585</v>
      </c>
      <c r="H6868" s="51">
        <v>0</v>
      </c>
      <c r="I6868" s="22">
        <v>0</v>
      </c>
      <c r="J6868" s="22">
        <v>6612.24</v>
      </c>
      <c r="K6868" s="22">
        <v>7517.08</v>
      </c>
      <c r="L6868" s="47">
        <v>1000</v>
      </c>
      <c r="M6868" s="22">
        <v>0</v>
      </c>
      <c r="N6868" s="22">
        <v>0</v>
      </c>
    </row>
    <row r="6869" spans="1:14" hidden="1" x14ac:dyDescent="0.25">
      <c r="A6869" s="5" t="s">
        <v>9518</v>
      </c>
      <c r="B6869" s="5" t="s">
        <v>3582</v>
      </c>
      <c r="C6869" s="5" t="s">
        <v>849</v>
      </c>
      <c r="D6869" s="5" t="s">
        <v>3583</v>
      </c>
      <c r="E6869" s="5" t="s">
        <v>3584</v>
      </c>
      <c r="F6869" s="5" t="s">
        <v>853</v>
      </c>
      <c r="G6869" s="5" t="s">
        <v>3585</v>
      </c>
      <c r="H6869" s="51">
        <v>0</v>
      </c>
      <c r="I6869" s="22">
        <v>0</v>
      </c>
      <c r="J6869" s="22">
        <v>478.26</v>
      </c>
      <c r="K6869" s="22">
        <v>519.57000000000005</v>
      </c>
      <c r="L6869" s="47">
        <v>1000</v>
      </c>
      <c r="M6869" s="22">
        <v>0</v>
      </c>
      <c r="N6869" s="22">
        <v>0</v>
      </c>
    </row>
    <row r="6870" spans="1:14" hidden="1" x14ac:dyDescent="0.25">
      <c r="A6870" s="5" t="s">
        <v>9518</v>
      </c>
      <c r="B6870" s="5" t="s">
        <v>3586</v>
      </c>
      <c r="C6870" s="5" t="s">
        <v>849</v>
      </c>
      <c r="D6870" s="5" t="s">
        <v>3583</v>
      </c>
      <c r="E6870" s="5" t="s">
        <v>3584</v>
      </c>
      <c r="F6870" s="5" t="s">
        <v>853</v>
      </c>
      <c r="G6870" s="5" t="s">
        <v>3585</v>
      </c>
      <c r="H6870" s="51">
        <v>0</v>
      </c>
      <c r="I6870" s="22">
        <v>0</v>
      </c>
      <c r="J6870" s="22">
        <v>510</v>
      </c>
      <c r="K6870" s="22">
        <v>498.41</v>
      </c>
      <c r="L6870" s="47">
        <v>1000</v>
      </c>
      <c r="M6870" s="22">
        <v>0</v>
      </c>
      <c r="N6870" s="22">
        <v>0</v>
      </c>
    </row>
    <row r="6871" spans="1:14" hidden="1" x14ac:dyDescent="0.25">
      <c r="A6871" s="5" t="s">
        <v>9519</v>
      </c>
      <c r="B6871" s="5" t="s">
        <v>3582</v>
      </c>
      <c r="C6871" s="5" t="s">
        <v>849</v>
      </c>
      <c r="D6871" s="5" t="s">
        <v>3583</v>
      </c>
      <c r="E6871" s="5" t="s">
        <v>3584</v>
      </c>
      <c r="F6871" s="5" t="s">
        <v>853</v>
      </c>
      <c r="G6871" s="5" t="s">
        <v>3585</v>
      </c>
      <c r="H6871" s="51">
        <v>0</v>
      </c>
      <c r="I6871" s="22">
        <v>0</v>
      </c>
      <c r="J6871" s="22">
        <v>937.88</v>
      </c>
      <c r="K6871" s="22">
        <v>960.39</v>
      </c>
      <c r="L6871" s="47">
        <v>1000</v>
      </c>
      <c r="M6871" s="22">
        <v>0</v>
      </c>
      <c r="N6871" s="22">
        <v>0</v>
      </c>
    </row>
    <row r="6872" spans="1:14" x14ac:dyDescent="0.25">
      <c r="A6872" s="5" t="s">
        <v>9520</v>
      </c>
      <c r="B6872" s="5" t="s">
        <v>3590</v>
      </c>
      <c r="C6872" s="5" t="s">
        <v>849</v>
      </c>
      <c r="D6872" s="5" t="s">
        <v>3583</v>
      </c>
      <c r="E6872" s="5" t="s">
        <v>3584</v>
      </c>
      <c r="F6872" s="5" t="s">
        <v>851</v>
      </c>
      <c r="G6872" s="5" t="s">
        <v>3585</v>
      </c>
      <c r="H6872" s="51">
        <v>0</v>
      </c>
      <c r="I6872" s="22">
        <v>0</v>
      </c>
      <c r="J6872" s="22">
        <v>6736.22</v>
      </c>
      <c r="K6872" s="22">
        <v>6794.15</v>
      </c>
      <c r="L6872" s="47">
        <v>1000</v>
      </c>
      <c r="M6872" s="22">
        <v>0</v>
      </c>
      <c r="N6872" s="22">
        <v>0</v>
      </c>
    </row>
    <row r="6873" spans="1:14" x14ac:dyDescent="0.25">
      <c r="A6873" s="5" t="s">
        <v>9521</v>
      </c>
      <c r="B6873" s="5" t="s">
        <v>3590</v>
      </c>
      <c r="C6873" s="5" t="s">
        <v>849</v>
      </c>
      <c r="D6873" s="5" t="s">
        <v>3583</v>
      </c>
      <c r="E6873" s="5" t="s">
        <v>3584</v>
      </c>
      <c r="F6873" s="5" t="s">
        <v>853</v>
      </c>
      <c r="G6873" s="5" t="s">
        <v>3585</v>
      </c>
      <c r="H6873" s="51">
        <v>0</v>
      </c>
      <c r="I6873" s="22">
        <v>0</v>
      </c>
      <c r="J6873" s="22">
        <v>1321.53</v>
      </c>
      <c r="K6873" s="22">
        <v>1332.9</v>
      </c>
      <c r="L6873" s="47">
        <v>1000</v>
      </c>
      <c r="M6873" s="22">
        <v>0</v>
      </c>
      <c r="N6873" s="22">
        <v>0</v>
      </c>
    </row>
    <row r="6874" spans="1:14" hidden="1" x14ac:dyDescent="0.25">
      <c r="A6874" s="5" t="s">
        <v>9522</v>
      </c>
      <c r="B6874" s="5" t="s">
        <v>3586</v>
      </c>
      <c r="C6874" s="5" t="s">
        <v>849</v>
      </c>
      <c r="D6874" s="5" t="s">
        <v>3583</v>
      </c>
      <c r="E6874" s="5" t="s">
        <v>3584</v>
      </c>
      <c r="F6874" s="5" t="s">
        <v>851</v>
      </c>
      <c r="G6874" s="5" t="s">
        <v>3585</v>
      </c>
      <c r="H6874" s="51">
        <v>1377.875</v>
      </c>
      <c r="I6874" s="22">
        <v>13770.69</v>
      </c>
      <c r="J6874" s="22">
        <v>9994.15</v>
      </c>
      <c r="K6874" s="22">
        <v>12235.9</v>
      </c>
      <c r="L6874" s="47">
        <v>1000</v>
      </c>
      <c r="M6874" s="22">
        <v>13770.69</v>
      </c>
      <c r="N6874" s="22">
        <v>0</v>
      </c>
    </row>
    <row r="6875" spans="1:14" hidden="1" x14ac:dyDescent="0.25">
      <c r="A6875" s="5" t="s">
        <v>9522</v>
      </c>
      <c r="B6875" s="5" t="s">
        <v>3592</v>
      </c>
      <c r="C6875" s="5" t="s">
        <v>849</v>
      </c>
      <c r="D6875" s="5" t="s">
        <v>3583</v>
      </c>
      <c r="E6875" s="5" t="s">
        <v>3584</v>
      </c>
      <c r="F6875" s="5" t="s">
        <v>853</v>
      </c>
      <c r="G6875" s="5" t="s">
        <v>3585</v>
      </c>
      <c r="H6875" s="51">
        <v>0</v>
      </c>
      <c r="I6875" s="22">
        <v>0</v>
      </c>
      <c r="J6875" s="22">
        <v>7742</v>
      </c>
      <c r="K6875" s="22">
        <v>12235.9</v>
      </c>
      <c r="L6875" s="47">
        <v>1000</v>
      </c>
      <c r="M6875" s="22">
        <v>0</v>
      </c>
      <c r="N6875" s="22">
        <v>0</v>
      </c>
    </row>
    <row r="6876" spans="1:14" x14ac:dyDescent="0.25">
      <c r="A6876" s="5" t="s">
        <v>9523</v>
      </c>
      <c r="B6876" s="5" t="s">
        <v>3590</v>
      </c>
      <c r="C6876" s="5" t="s">
        <v>849</v>
      </c>
      <c r="D6876" s="5" t="s">
        <v>3583</v>
      </c>
      <c r="E6876" s="5" t="s">
        <v>3584</v>
      </c>
      <c r="F6876" s="5" t="s">
        <v>851</v>
      </c>
      <c r="G6876" s="5" t="s">
        <v>3585</v>
      </c>
      <c r="H6876" s="51">
        <v>504.94</v>
      </c>
      <c r="I6876" s="22">
        <v>12973.37</v>
      </c>
      <c r="J6876" s="22">
        <v>25692.89</v>
      </c>
      <c r="K6876" s="22">
        <v>25913.86</v>
      </c>
      <c r="L6876" s="47">
        <v>1000</v>
      </c>
      <c r="M6876" s="22">
        <v>12973.37</v>
      </c>
      <c r="N6876" s="22">
        <v>0</v>
      </c>
    </row>
    <row r="6877" spans="1:14" x14ac:dyDescent="0.25">
      <c r="A6877" s="5" t="s">
        <v>9524</v>
      </c>
      <c r="B6877" s="5" t="s">
        <v>3590</v>
      </c>
      <c r="C6877" s="5" t="s">
        <v>849</v>
      </c>
      <c r="D6877" s="5" t="s">
        <v>3583</v>
      </c>
      <c r="E6877" s="5" t="s">
        <v>3584</v>
      </c>
      <c r="F6877" s="5" t="s">
        <v>853</v>
      </c>
      <c r="G6877" s="5" t="s">
        <v>3585</v>
      </c>
      <c r="H6877" s="51">
        <v>0</v>
      </c>
      <c r="I6877" s="22">
        <v>0</v>
      </c>
      <c r="J6877" s="22">
        <v>34673.919999999998</v>
      </c>
      <c r="K6877" s="22">
        <v>37668.410000000003</v>
      </c>
      <c r="L6877" s="47">
        <v>1000</v>
      </c>
      <c r="M6877" s="22">
        <v>0</v>
      </c>
      <c r="N6877" s="22">
        <v>0</v>
      </c>
    </row>
    <row r="6878" spans="1:14" x14ac:dyDescent="0.25">
      <c r="A6878" s="5" t="s">
        <v>9525</v>
      </c>
      <c r="B6878" s="5" t="s">
        <v>3590</v>
      </c>
      <c r="C6878" s="5" t="s">
        <v>849</v>
      </c>
      <c r="D6878" s="5" t="s">
        <v>3583</v>
      </c>
      <c r="E6878" s="5" t="s">
        <v>3584</v>
      </c>
      <c r="F6878" s="5" t="s">
        <v>853</v>
      </c>
      <c r="G6878" s="5" t="s">
        <v>3585</v>
      </c>
      <c r="H6878" s="51">
        <v>0</v>
      </c>
      <c r="I6878" s="22">
        <v>0</v>
      </c>
      <c r="J6878" s="22">
        <v>16150.42</v>
      </c>
      <c r="K6878" s="22">
        <v>17545.2</v>
      </c>
      <c r="L6878" s="47">
        <v>1000</v>
      </c>
      <c r="M6878" s="22">
        <v>0</v>
      </c>
      <c r="N6878" s="22">
        <v>0</v>
      </c>
    </row>
    <row r="6879" spans="1:14" hidden="1" x14ac:dyDescent="0.25">
      <c r="A6879" s="5" t="s">
        <v>9526</v>
      </c>
      <c r="B6879" s="5" t="s">
        <v>3582</v>
      </c>
      <c r="C6879" s="5" t="s">
        <v>849</v>
      </c>
      <c r="D6879" s="5" t="s">
        <v>3583</v>
      </c>
      <c r="E6879" s="5" t="s">
        <v>3584</v>
      </c>
      <c r="F6879" s="5" t="s">
        <v>853</v>
      </c>
      <c r="G6879" s="5" t="s">
        <v>3585</v>
      </c>
      <c r="H6879" s="51">
        <v>0</v>
      </c>
      <c r="I6879" s="22">
        <v>0</v>
      </c>
      <c r="J6879" s="22">
        <v>1661.44</v>
      </c>
      <c r="K6879" s="22">
        <v>1804.92</v>
      </c>
      <c r="L6879" s="47">
        <v>1000</v>
      </c>
      <c r="M6879" s="22">
        <v>0</v>
      </c>
      <c r="N6879" s="22">
        <v>0</v>
      </c>
    </row>
    <row r="6880" spans="1:14" hidden="1" x14ac:dyDescent="0.25">
      <c r="A6880" s="5" t="s">
        <v>9527</v>
      </c>
      <c r="B6880" s="5" t="s">
        <v>3586</v>
      </c>
      <c r="C6880" s="5" t="s">
        <v>849</v>
      </c>
      <c r="D6880" s="5" t="s">
        <v>3583</v>
      </c>
      <c r="E6880" s="5" t="s">
        <v>3584</v>
      </c>
      <c r="F6880" s="5" t="s">
        <v>851</v>
      </c>
      <c r="G6880" s="5" t="s">
        <v>3585</v>
      </c>
      <c r="H6880" s="51">
        <v>28400</v>
      </c>
      <c r="I6880" s="22">
        <v>129633.97</v>
      </c>
      <c r="J6880" s="22">
        <v>4564.58</v>
      </c>
      <c r="K6880" s="22">
        <v>4470.63</v>
      </c>
      <c r="L6880" s="47">
        <v>1000</v>
      </c>
      <c r="M6880" s="22">
        <v>129633.97</v>
      </c>
      <c r="N6880" s="22">
        <v>0</v>
      </c>
    </row>
    <row r="6881" spans="1:14" x14ac:dyDescent="0.25">
      <c r="A6881" s="5" t="s">
        <v>9527</v>
      </c>
      <c r="B6881" s="5" t="s">
        <v>3590</v>
      </c>
      <c r="C6881" s="5" t="s">
        <v>849</v>
      </c>
      <c r="D6881" s="5" t="s">
        <v>3583</v>
      </c>
      <c r="E6881" s="5" t="s">
        <v>3584</v>
      </c>
      <c r="F6881" s="5" t="s">
        <v>853</v>
      </c>
      <c r="G6881" s="5" t="s">
        <v>3585</v>
      </c>
      <c r="H6881" s="51">
        <v>0</v>
      </c>
      <c r="I6881" s="22">
        <v>0</v>
      </c>
      <c r="J6881" s="22">
        <v>4567.6499999999996</v>
      </c>
      <c r="K6881" s="22">
        <v>4962.12</v>
      </c>
      <c r="L6881" s="47">
        <v>1000</v>
      </c>
      <c r="M6881" s="22">
        <v>0</v>
      </c>
      <c r="N6881" s="22">
        <v>0</v>
      </c>
    </row>
    <row r="6882" spans="1:14" hidden="1" x14ac:dyDescent="0.25">
      <c r="A6882" s="5" t="s">
        <v>9527</v>
      </c>
      <c r="B6882" s="5" t="s">
        <v>3597</v>
      </c>
      <c r="C6882" s="5" t="s">
        <v>849</v>
      </c>
      <c r="D6882" s="5" t="s">
        <v>3583</v>
      </c>
      <c r="E6882" s="5" t="s">
        <v>3584</v>
      </c>
      <c r="F6882" s="5" t="s">
        <v>853</v>
      </c>
      <c r="G6882" s="5" t="s">
        <v>3585</v>
      </c>
      <c r="H6882" s="51">
        <v>0</v>
      </c>
      <c r="I6882" s="22">
        <v>0</v>
      </c>
      <c r="J6882" s="22">
        <v>4060.86</v>
      </c>
      <c r="K6882" s="22">
        <v>4979.29</v>
      </c>
      <c r="L6882" s="47">
        <v>1000</v>
      </c>
      <c r="M6882" s="22">
        <v>0</v>
      </c>
      <c r="N6882" s="22">
        <v>0</v>
      </c>
    </row>
    <row r="6883" spans="1:14" hidden="1" x14ac:dyDescent="0.25">
      <c r="A6883" s="5" t="s">
        <v>9527</v>
      </c>
      <c r="B6883" s="5" t="s">
        <v>3592</v>
      </c>
      <c r="C6883" s="5" t="s">
        <v>849</v>
      </c>
      <c r="D6883" s="5" t="s">
        <v>3583</v>
      </c>
      <c r="E6883" s="5" t="s">
        <v>3584</v>
      </c>
      <c r="F6883" s="5" t="s">
        <v>853</v>
      </c>
      <c r="G6883" s="5" t="s">
        <v>3585</v>
      </c>
      <c r="H6883" s="51">
        <v>0</v>
      </c>
      <c r="I6883" s="22">
        <v>0</v>
      </c>
      <c r="J6883" s="22">
        <v>4720.96</v>
      </c>
      <c r="K6883" s="22">
        <v>4979.29</v>
      </c>
      <c r="L6883" s="47">
        <v>1000</v>
      </c>
      <c r="M6883" s="22">
        <v>0</v>
      </c>
      <c r="N6883" s="22">
        <v>0</v>
      </c>
    </row>
    <row r="6884" spans="1:14" hidden="1" x14ac:dyDescent="0.25">
      <c r="A6884" s="5" t="s">
        <v>9528</v>
      </c>
      <c r="B6884" s="5" t="s">
        <v>3582</v>
      </c>
      <c r="C6884" s="5" t="s">
        <v>849</v>
      </c>
      <c r="D6884" s="5" t="s">
        <v>3583</v>
      </c>
      <c r="E6884" s="5" t="s">
        <v>3584</v>
      </c>
      <c r="F6884" s="5" t="s">
        <v>853</v>
      </c>
      <c r="G6884" s="5" t="s">
        <v>3585</v>
      </c>
      <c r="H6884" s="51">
        <v>0</v>
      </c>
      <c r="I6884" s="22">
        <v>0</v>
      </c>
      <c r="J6884" s="22">
        <v>1581.01</v>
      </c>
      <c r="K6884" s="22">
        <v>1717.54</v>
      </c>
      <c r="L6884" s="47">
        <v>1000</v>
      </c>
      <c r="M6884" s="22">
        <v>0</v>
      </c>
      <c r="N6884" s="22">
        <v>0</v>
      </c>
    </row>
    <row r="6885" spans="1:14" hidden="1" x14ac:dyDescent="0.25">
      <c r="A6885" s="5" t="s">
        <v>9528</v>
      </c>
      <c r="B6885" s="5" t="s">
        <v>3586</v>
      </c>
      <c r="C6885" s="5" t="s">
        <v>849</v>
      </c>
      <c r="D6885" s="5" t="s">
        <v>3583</v>
      </c>
      <c r="E6885" s="5" t="s">
        <v>3584</v>
      </c>
      <c r="F6885" s="5" t="s">
        <v>851</v>
      </c>
      <c r="G6885" s="5" t="s">
        <v>3585</v>
      </c>
      <c r="H6885" s="51">
        <v>55296</v>
      </c>
      <c r="I6885" s="22">
        <v>51727.05</v>
      </c>
      <c r="J6885" s="22">
        <v>935.46</v>
      </c>
      <c r="K6885" s="22">
        <v>953.65</v>
      </c>
      <c r="L6885" s="47">
        <v>1000</v>
      </c>
      <c r="M6885" s="22">
        <v>51727.05</v>
      </c>
      <c r="N6885" s="22">
        <v>0</v>
      </c>
    </row>
    <row r="6886" spans="1:14" hidden="1" x14ac:dyDescent="0.25">
      <c r="A6886" s="5" t="s">
        <v>9528</v>
      </c>
      <c r="B6886" s="5" t="s">
        <v>3597</v>
      </c>
      <c r="C6886" s="5" t="s">
        <v>849</v>
      </c>
      <c r="D6886" s="5" t="s">
        <v>3583</v>
      </c>
      <c r="E6886" s="5" t="s">
        <v>3584</v>
      </c>
      <c r="F6886" s="5" t="s">
        <v>851</v>
      </c>
      <c r="G6886" s="5" t="s">
        <v>3585</v>
      </c>
      <c r="H6886" s="51">
        <v>38747</v>
      </c>
      <c r="I6886" s="22">
        <v>34861.61</v>
      </c>
      <c r="J6886" s="22">
        <v>899.72</v>
      </c>
      <c r="K6886" s="22">
        <v>922.22</v>
      </c>
      <c r="L6886" s="47">
        <v>1000</v>
      </c>
      <c r="M6886" s="22">
        <v>34861.61</v>
      </c>
      <c r="N6886" s="22">
        <v>0</v>
      </c>
    </row>
    <row r="6887" spans="1:14" hidden="1" x14ac:dyDescent="0.25">
      <c r="A6887" s="5" t="s">
        <v>9528</v>
      </c>
      <c r="B6887" s="5" t="s">
        <v>3592</v>
      </c>
      <c r="C6887" s="5" t="s">
        <v>849</v>
      </c>
      <c r="D6887" s="5" t="s">
        <v>3583</v>
      </c>
      <c r="E6887" s="5" t="s">
        <v>3584</v>
      </c>
      <c r="F6887" s="5" t="s">
        <v>851</v>
      </c>
      <c r="G6887" s="5" t="s">
        <v>3585</v>
      </c>
      <c r="H6887" s="51">
        <v>52206</v>
      </c>
      <c r="I6887" s="22">
        <v>49483.49</v>
      </c>
      <c r="J6887" s="22">
        <v>947.85</v>
      </c>
      <c r="K6887" s="22">
        <v>971.79</v>
      </c>
      <c r="L6887" s="47">
        <v>1000</v>
      </c>
      <c r="M6887" s="22">
        <v>49483.49</v>
      </c>
      <c r="N6887" s="22">
        <v>0</v>
      </c>
    </row>
    <row r="6888" spans="1:14" hidden="1" x14ac:dyDescent="0.25">
      <c r="A6888" s="5" t="s">
        <v>9529</v>
      </c>
      <c r="B6888" s="5" t="s">
        <v>3582</v>
      </c>
      <c r="C6888" s="5" t="s">
        <v>849</v>
      </c>
      <c r="D6888" s="5" t="s">
        <v>3583</v>
      </c>
      <c r="E6888" s="5" t="s">
        <v>3584</v>
      </c>
      <c r="F6888" s="5" t="s">
        <v>853</v>
      </c>
      <c r="G6888" s="5" t="s">
        <v>3585</v>
      </c>
      <c r="H6888" s="51">
        <v>0</v>
      </c>
      <c r="I6888" s="22">
        <v>0</v>
      </c>
      <c r="J6888" s="22">
        <v>959.83</v>
      </c>
      <c r="K6888" s="22">
        <v>1042.72</v>
      </c>
      <c r="L6888" s="47">
        <v>1000</v>
      </c>
      <c r="M6888" s="22">
        <v>0</v>
      </c>
      <c r="N6888" s="22">
        <v>0</v>
      </c>
    </row>
    <row r="6889" spans="1:14" hidden="1" x14ac:dyDescent="0.25">
      <c r="A6889" s="5" t="s">
        <v>9529</v>
      </c>
      <c r="B6889" s="5" t="s">
        <v>3586</v>
      </c>
      <c r="C6889" s="5" t="s">
        <v>849</v>
      </c>
      <c r="D6889" s="5" t="s">
        <v>3583</v>
      </c>
      <c r="E6889" s="5" t="s">
        <v>3584</v>
      </c>
      <c r="F6889" s="5" t="s">
        <v>853</v>
      </c>
      <c r="G6889" s="5" t="s">
        <v>3585</v>
      </c>
      <c r="H6889" s="51">
        <v>0</v>
      </c>
      <c r="I6889" s="22">
        <v>0</v>
      </c>
      <c r="J6889" s="22">
        <v>1160.74</v>
      </c>
      <c r="K6889" s="22">
        <v>1224.25</v>
      </c>
      <c r="L6889" s="47">
        <v>1000</v>
      </c>
      <c r="M6889" s="22">
        <v>0</v>
      </c>
      <c r="N6889" s="22">
        <v>0</v>
      </c>
    </row>
    <row r="6890" spans="1:14" hidden="1" x14ac:dyDescent="0.25">
      <c r="A6890" s="5" t="s">
        <v>9529</v>
      </c>
      <c r="B6890" s="5" t="s">
        <v>3597</v>
      </c>
      <c r="C6890" s="5" t="s">
        <v>849</v>
      </c>
      <c r="D6890" s="5" t="s">
        <v>3583</v>
      </c>
      <c r="E6890" s="5" t="s">
        <v>3584</v>
      </c>
      <c r="F6890" s="5" t="s">
        <v>853</v>
      </c>
      <c r="G6890" s="5" t="s">
        <v>3585</v>
      </c>
      <c r="H6890" s="51">
        <v>0</v>
      </c>
      <c r="I6890" s="22">
        <v>0</v>
      </c>
      <c r="J6890" s="22">
        <v>1164.08</v>
      </c>
      <c r="K6890" s="22">
        <v>1227.78</v>
      </c>
      <c r="L6890" s="47">
        <v>1000</v>
      </c>
      <c r="M6890" s="22">
        <v>0</v>
      </c>
      <c r="N6890" s="22">
        <v>0</v>
      </c>
    </row>
    <row r="6891" spans="1:14" hidden="1" x14ac:dyDescent="0.25">
      <c r="A6891" s="5" t="s">
        <v>9530</v>
      </c>
      <c r="B6891" s="5" t="s">
        <v>3586</v>
      </c>
      <c r="C6891" s="5" t="s">
        <v>849</v>
      </c>
      <c r="D6891" s="5" t="s">
        <v>3583</v>
      </c>
      <c r="E6891" s="5" t="s">
        <v>3584</v>
      </c>
      <c r="F6891" s="5" t="s">
        <v>853</v>
      </c>
      <c r="G6891" s="5" t="s">
        <v>3585</v>
      </c>
      <c r="H6891" s="51">
        <v>0</v>
      </c>
      <c r="I6891" s="22">
        <v>0</v>
      </c>
      <c r="J6891" s="22">
        <v>9413.2199999999993</v>
      </c>
      <c r="K6891" s="22">
        <v>10226.17</v>
      </c>
      <c r="L6891" s="47">
        <v>1000</v>
      </c>
      <c r="M6891" s="22">
        <v>0</v>
      </c>
      <c r="N6891" s="22">
        <v>0</v>
      </c>
    </row>
    <row r="6892" spans="1:14" x14ac:dyDescent="0.25">
      <c r="A6892" s="5" t="s">
        <v>9530</v>
      </c>
      <c r="B6892" s="5" t="s">
        <v>3590</v>
      </c>
      <c r="C6892" s="5" t="s">
        <v>849</v>
      </c>
      <c r="D6892" s="5" t="s">
        <v>3583</v>
      </c>
      <c r="E6892" s="5" t="s">
        <v>3584</v>
      </c>
      <c r="F6892" s="5" t="s">
        <v>851</v>
      </c>
      <c r="G6892" s="5" t="s">
        <v>3585</v>
      </c>
      <c r="H6892" s="51">
        <v>2521.2399999999998</v>
      </c>
      <c r="I6892" s="22">
        <v>25801.86</v>
      </c>
      <c r="J6892" s="22">
        <v>10233.799999999999</v>
      </c>
      <c r="K6892" s="22">
        <v>10672.17</v>
      </c>
      <c r="L6892" s="47">
        <v>1000</v>
      </c>
      <c r="M6892" s="22">
        <v>25801.86</v>
      </c>
      <c r="N6892" s="22">
        <v>0</v>
      </c>
    </row>
    <row r="6893" spans="1:14" hidden="1" x14ac:dyDescent="0.25">
      <c r="A6893" s="5" t="s">
        <v>9531</v>
      </c>
      <c r="B6893" s="5" t="s">
        <v>3582</v>
      </c>
      <c r="C6893" s="5" t="s">
        <v>849</v>
      </c>
      <c r="D6893" s="5" t="s">
        <v>3583</v>
      </c>
      <c r="E6893" s="5" t="s">
        <v>3584</v>
      </c>
      <c r="F6893" s="5" t="s">
        <v>853</v>
      </c>
      <c r="G6893" s="5" t="s">
        <v>3585</v>
      </c>
      <c r="H6893" s="51">
        <v>0</v>
      </c>
      <c r="I6893" s="22">
        <v>0</v>
      </c>
      <c r="J6893" s="22">
        <v>1344.94</v>
      </c>
      <c r="K6893" s="22">
        <v>1461.09</v>
      </c>
      <c r="L6893" s="47">
        <v>1000</v>
      </c>
      <c r="M6893" s="22">
        <v>0</v>
      </c>
      <c r="N6893" s="22">
        <v>0</v>
      </c>
    </row>
    <row r="6894" spans="1:14" x14ac:dyDescent="0.25">
      <c r="A6894" s="5" t="s">
        <v>9532</v>
      </c>
      <c r="B6894" s="5" t="s">
        <v>3590</v>
      </c>
      <c r="C6894" s="5" t="s">
        <v>849</v>
      </c>
      <c r="D6894" s="5" t="s">
        <v>3583</v>
      </c>
      <c r="E6894" s="5" t="s">
        <v>3584</v>
      </c>
      <c r="F6894" s="5" t="s">
        <v>853</v>
      </c>
      <c r="G6894" s="5" t="s">
        <v>3585</v>
      </c>
      <c r="H6894" s="51">
        <v>0</v>
      </c>
      <c r="I6894" s="22">
        <v>0</v>
      </c>
      <c r="J6894" s="22">
        <v>27927.79</v>
      </c>
      <c r="K6894" s="22">
        <v>26075.55</v>
      </c>
      <c r="L6894" s="47">
        <v>1000</v>
      </c>
      <c r="M6894" s="22">
        <v>0</v>
      </c>
      <c r="N6894" s="22">
        <v>0</v>
      </c>
    </row>
    <row r="6895" spans="1:14" x14ac:dyDescent="0.25">
      <c r="A6895" s="5" t="s">
        <v>9533</v>
      </c>
      <c r="B6895" s="5" t="s">
        <v>3590</v>
      </c>
      <c r="C6895" s="5" t="s">
        <v>849</v>
      </c>
      <c r="D6895" s="5" t="s">
        <v>3583</v>
      </c>
      <c r="E6895" s="5" t="s">
        <v>3584</v>
      </c>
      <c r="F6895" s="5" t="s">
        <v>851</v>
      </c>
      <c r="G6895" s="5" t="s">
        <v>3585</v>
      </c>
      <c r="H6895" s="51">
        <v>13525</v>
      </c>
      <c r="I6895" s="22">
        <v>138319.29999999999</v>
      </c>
      <c r="J6895" s="22">
        <v>10226.94</v>
      </c>
      <c r="K6895" s="22">
        <v>13176.32</v>
      </c>
      <c r="L6895" s="47">
        <v>1000</v>
      </c>
      <c r="M6895" s="22">
        <v>138319.29999999999</v>
      </c>
      <c r="N6895" s="22">
        <v>0</v>
      </c>
    </row>
    <row r="6896" spans="1:14" hidden="1" x14ac:dyDescent="0.25">
      <c r="A6896" s="5" t="s">
        <v>9534</v>
      </c>
      <c r="B6896" s="5" t="s">
        <v>3582</v>
      </c>
      <c r="C6896" s="5" t="s">
        <v>849</v>
      </c>
      <c r="D6896" s="5" t="s">
        <v>3583</v>
      </c>
      <c r="E6896" s="5" t="s">
        <v>3584</v>
      </c>
      <c r="F6896" s="5" t="s">
        <v>853</v>
      </c>
      <c r="G6896" s="5" t="s">
        <v>3585</v>
      </c>
      <c r="H6896" s="51">
        <v>0</v>
      </c>
      <c r="I6896" s="22">
        <v>0</v>
      </c>
      <c r="J6896" s="22">
        <v>1932.11</v>
      </c>
      <c r="K6896" s="22">
        <v>2098.96</v>
      </c>
      <c r="L6896" s="47">
        <v>1000</v>
      </c>
      <c r="M6896" s="22">
        <v>0</v>
      </c>
      <c r="N6896" s="22">
        <v>0</v>
      </c>
    </row>
    <row r="6897" spans="1:14" hidden="1" x14ac:dyDescent="0.25">
      <c r="A6897" s="5" t="s">
        <v>9534</v>
      </c>
      <c r="B6897" s="5" t="s">
        <v>3586</v>
      </c>
      <c r="C6897" s="5" t="s">
        <v>849</v>
      </c>
      <c r="D6897" s="5" t="s">
        <v>3583</v>
      </c>
      <c r="E6897" s="5" t="s">
        <v>3584</v>
      </c>
      <c r="F6897" s="5" t="s">
        <v>853</v>
      </c>
      <c r="G6897" s="5" t="s">
        <v>3585</v>
      </c>
      <c r="H6897" s="51">
        <v>0</v>
      </c>
      <c r="I6897" s="22">
        <v>0</v>
      </c>
      <c r="J6897" s="22">
        <v>2132.9</v>
      </c>
      <c r="K6897" s="22">
        <v>2317.11</v>
      </c>
      <c r="L6897" s="47">
        <v>1000</v>
      </c>
      <c r="M6897" s="22">
        <v>0</v>
      </c>
      <c r="N6897" s="22">
        <v>0</v>
      </c>
    </row>
    <row r="6898" spans="1:14" hidden="1" x14ac:dyDescent="0.25">
      <c r="A6898" s="5" t="s">
        <v>9534</v>
      </c>
      <c r="B6898" s="5" t="s">
        <v>3596</v>
      </c>
      <c r="C6898" s="5" t="s">
        <v>849</v>
      </c>
      <c r="D6898" s="5" t="s">
        <v>3583</v>
      </c>
      <c r="E6898" s="5" t="s">
        <v>3584</v>
      </c>
      <c r="F6898" s="5" t="s">
        <v>853</v>
      </c>
      <c r="G6898" s="5" t="s">
        <v>3585</v>
      </c>
      <c r="H6898" s="51">
        <v>0</v>
      </c>
      <c r="I6898" s="22">
        <v>0</v>
      </c>
      <c r="J6898" s="22">
        <v>0</v>
      </c>
      <c r="K6898" s="22">
        <v>1982.87</v>
      </c>
      <c r="L6898" s="47">
        <v>1000</v>
      </c>
      <c r="M6898" s="22">
        <v>0</v>
      </c>
      <c r="N6898" s="22">
        <v>0</v>
      </c>
    </row>
    <row r="6899" spans="1:14" hidden="1" x14ac:dyDescent="0.25">
      <c r="A6899" s="5" t="s">
        <v>9534</v>
      </c>
      <c r="B6899" s="5" t="s">
        <v>3597</v>
      </c>
      <c r="C6899" s="5" t="s">
        <v>849</v>
      </c>
      <c r="D6899" s="5" t="s">
        <v>3583</v>
      </c>
      <c r="E6899" s="5" t="s">
        <v>3584</v>
      </c>
      <c r="F6899" s="5" t="s">
        <v>853</v>
      </c>
      <c r="G6899" s="5" t="s">
        <v>3585</v>
      </c>
      <c r="H6899" s="51">
        <v>0</v>
      </c>
      <c r="I6899" s="22">
        <v>0</v>
      </c>
      <c r="J6899" s="22">
        <v>1913.02</v>
      </c>
      <c r="K6899" s="22">
        <v>2138.5</v>
      </c>
      <c r="L6899" s="47">
        <v>1000</v>
      </c>
      <c r="M6899" s="22">
        <v>0</v>
      </c>
      <c r="N6899" s="22">
        <v>0</v>
      </c>
    </row>
    <row r="6900" spans="1:14" hidden="1" x14ac:dyDescent="0.25">
      <c r="A6900" s="5" t="s">
        <v>9534</v>
      </c>
      <c r="B6900" s="5" t="s">
        <v>3592</v>
      </c>
      <c r="C6900" s="5" t="s">
        <v>849</v>
      </c>
      <c r="D6900" s="5" t="s">
        <v>3583</v>
      </c>
      <c r="E6900" s="5" t="s">
        <v>3584</v>
      </c>
      <c r="F6900" s="5" t="s">
        <v>853</v>
      </c>
      <c r="G6900" s="5" t="s">
        <v>3585</v>
      </c>
      <c r="H6900" s="51">
        <v>0</v>
      </c>
      <c r="I6900" s="22">
        <v>0</v>
      </c>
      <c r="J6900" s="22">
        <v>1821.07</v>
      </c>
      <c r="K6900" s="22">
        <v>2018.98</v>
      </c>
      <c r="L6900" s="47">
        <v>1000</v>
      </c>
      <c r="M6900" s="22">
        <v>0</v>
      </c>
      <c r="N6900" s="22">
        <v>0</v>
      </c>
    </row>
    <row r="6901" spans="1:14" hidden="1" x14ac:dyDescent="0.25">
      <c r="A6901" s="5" t="s">
        <v>9535</v>
      </c>
      <c r="B6901" s="5" t="s">
        <v>3586</v>
      </c>
      <c r="C6901" s="5" t="s">
        <v>849</v>
      </c>
      <c r="D6901" s="5" t="s">
        <v>3583</v>
      </c>
      <c r="E6901" s="5" t="s">
        <v>3584</v>
      </c>
      <c r="F6901" s="5" t="s">
        <v>851</v>
      </c>
      <c r="G6901" s="5" t="s">
        <v>3585</v>
      </c>
      <c r="H6901" s="51">
        <v>5940</v>
      </c>
      <c r="I6901" s="22">
        <v>15355.88</v>
      </c>
      <c r="J6901" s="22">
        <v>2585.16</v>
      </c>
      <c r="K6901" s="22">
        <v>2623.43</v>
      </c>
      <c r="L6901" s="47">
        <v>1000</v>
      </c>
      <c r="M6901" s="22">
        <v>15355.88</v>
      </c>
      <c r="N6901" s="22">
        <v>0</v>
      </c>
    </row>
    <row r="6902" spans="1:14" hidden="1" x14ac:dyDescent="0.25">
      <c r="A6902" s="5" t="s">
        <v>9535</v>
      </c>
      <c r="B6902" s="5" t="s">
        <v>3597</v>
      </c>
      <c r="C6902" s="5" t="s">
        <v>849</v>
      </c>
      <c r="D6902" s="5" t="s">
        <v>3583</v>
      </c>
      <c r="E6902" s="5" t="s">
        <v>3584</v>
      </c>
      <c r="F6902" s="5" t="s">
        <v>853</v>
      </c>
      <c r="G6902" s="5" t="s">
        <v>3585</v>
      </c>
      <c r="H6902" s="51">
        <v>0</v>
      </c>
      <c r="I6902" s="22">
        <v>0</v>
      </c>
      <c r="J6902" s="22">
        <v>2515.33</v>
      </c>
      <c r="K6902" s="22">
        <v>2268.67</v>
      </c>
      <c r="L6902" s="47">
        <v>1000</v>
      </c>
      <c r="M6902" s="22">
        <v>0</v>
      </c>
      <c r="N6902" s="22">
        <v>0</v>
      </c>
    </row>
    <row r="6903" spans="1:14" hidden="1" x14ac:dyDescent="0.25">
      <c r="A6903" s="5" t="s">
        <v>9536</v>
      </c>
      <c r="B6903" s="5" t="s">
        <v>3582</v>
      </c>
      <c r="C6903" s="5" t="s">
        <v>849</v>
      </c>
      <c r="D6903" s="5" t="s">
        <v>3583</v>
      </c>
      <c r="E6903" s="5" t="s">
        <v>3584</v>
      </c>
      <c r="F6903" s="5" t="s">
        <v>853</v>
      </c>
      <c r="G6903" s="5" t="s">
        <v>3585</v>
      </c>
      <c r="H6903" s="51">
        <v>0</v>
      </c>
      <c r="I6903" s="22">
        <v>0</v>
      </c>
      <c r="J6903" s="22">
        <v>2280.15</v>
      </c>
      <c r="K6903" s="22">
        <v>2914.89</v>
      </c>
      <c r="L6903" s="47">
        <v>1000</v>
      </c>
      <c r="M6903" s="22">
        <v>0</v>
      </c>
      <c r="N6903" s="22">
        <v>0</v>
      </c>
    </row>
    <row r="6904" spans="1:14" x14ac:dyDescent="0.25">
      <c r="A6904" s="5" t="s">
        <v>9536</v>
      </c>
      <c r="B6904" s="5" t="s">
        <v>3590</v>
      </c>
      <c r="C6904" s="5" t="s">
        <v>849</v>
      </c>
      <c r="D6904" s="5" t="s">
        <v>3583</v>
      </c>
      <c r="E6904" s="5" t="s">
        <v>3584</v>
      </c>
      <c r="F6904" s="5" t="s">
        <v>851</v>
      </c>
      <c r="G6904" s="5" t="s">
        <v>3585</v>
      </c>
      <c r="H6904" s="51">
        <v>15500</v>
      </c>
      <c r="I6904" s="22">
        <v>43589.16</v>
      </c>
      <c r="J6904" s="22">
        <v>2812.2</v>
      </c>
      <c r="K6904" s="22">
        <v>2883.27</v>
      </c>
      <c r="L6904" s="47">
        <v>1000</v>
      </c>
      <c r="M6904" s="22">
        <v>43589.16</v>
      </c>
      <c r="N6904" s="22">
        <v>0</v>
      </c>
    </row>
    <row r="6905" spans="1:14" hidden="1" x14ac:dyDescent="0.25">
      <c r="A6905" s="5" t="s">
        <v>9537</v>
      </c>
      <c r="B6905" s="5" t="s">
        <v>3582</v>
      </c>
      <c r="C6905" s="5" t="s">
        <v>849</v>
      </c>
      <c r="D6905" s="5" t="s">
        <v>3583</v>
      </c>
      <c r="E6905" s="5" t="s">
        <v>3584</v>
      </c>
      <c r="F6905" s="5" t="s">
        <v>853</v>
      </c>
      <c r="G6905" s="5" t="s">
        <v>3585</v>
      </c>
      <c r="H6905" s="51">
        <v>0</v>
      </c>
      <c r="I6905" s="22">
        <v>0</v>
      </c>
      <c r="J6905" s="22">
        <v>1320.48</v>
      </c>
      <c r="K6905" s="22">
        <v>1460.66</v>
      </c>
      <c r="L6905" s="47">
        <v>1000</v>
      </c>
      <c r="M6905" s="22">
        <v>0</v>
      </c>
      <c r="N6905" s="22">
        <v>0</v>
      </c>
    </row>
    <row r="6906" spans="1:14" hidden="1" x14ac:dyDescent="0.25">
      <c r="A6906" s="5" t="s">
        <v>9537</v>
      </c>
      <c r="B6906" s="5" t="s">
        <v>3592</v>
      </c>
      <c r="C6906" s="5" t="s">
        <v>849</v>
      </c>
      <c r="D6906" s="5" t="s">
        <v>3583</v>
      </c>
      <c r="E6906" s="5" t="s">
        <v>3584</v>
      </c>
      <c r="F6906" s="5" t="s">
        <v>853</v>
      </c>
      <c r="G6906" s="5" t="s">
        <v>3585</v>
      </c>
      <c r="H6906" s="51">
        <v>0</v>
      </c>
      <c r="I6906" s="22">
        <v>0</v>
      </c>
      <c r="J6906" s="22">
        <v>784.04</v>
      </c>
      <c r="K6906" s="22">
        <v>1299.01</v>
      </c>
      <c r="L6906" s="47">
        <v>1000</v>
      </c>
      <c r="M6906" s="22">
        <v>0</v>
      </c>
      <c r="N6906" s="22">
        <v>0</v>
      </c>
    </row>
    <row r="6907" spans="1:14" hidden="1" x14ac:dyDescent="0.25">
      <c r="A6907" s="5" t="s">
        <v>9538</v>
      </c>
      <c r="B6907" s="5" t="s">
        <v>3586</v>
      </c>
      <c r="C6907" s="5" t="s">
        <v>849</v>
      </c>
      <c r="D6907" s="5" t="s">
        <v>3583</v>
      </c>
      <c r="E6907" s="5" t="s">
        <v>3584</v>
      </c>
      <c r="F6907" s="5" t="s">
        <v>851</v>
      </c>
      <c r="G6907" s="5" t="s">
        <v>3588</v>
      </c>
      <c r="H6907" s="51">
        <v>5200</v>
      </c>
      <c r="I6907" s="22">
        <v>3912.84</v>
      </c>
      <c r="J6907" s="22">
        <v>752.47</v>
      </c>
      <c r="K6907" s="22">
        <v>697.92</v>
      </c>
      <c r="L6907" s="47">
        <v>1000</v>
      </c>
      <c r="M6907" s="22">
        <v>3912.84</v>
      </c>
      <c r="N6907" s="22">
        <v>0</v>
      </c>
    </row>
    <row r="6908" spans="1:14" hidden="1" x14ac:dyDescent="0.25">
      <c r="A6908" s="5" t="s">
        <v>9539</v>
      </c>
      <c r="B6908" s="5" t="s">
        <v>3582</v>
      </c>
      <c r="C6908" s="5" t="s">
        <v>849</v>
      </c>
      <c r="D6908" s="5" t="s">
        <v>3583</v>
      </c>
      <c r="E6908" s="5" t="s">
        <v>3584</v>
      </c>
      <c r="F6908" s="5" t="s">
        <v>853</v>
      </c>
      <c r="G6908" s="5" t="s">
        <v>3585</v>
      </c>
      <c r="H6908" s="51">
        <v>0</v>
      </c>
      <c r="I6908" s="22">
        <v>0</v>
      </c>
      <c r="J6908" s="22">
        <v>1221.56</v>
      </c>
      <c r="K6908" s="22">
        <v>1327.06</v>
      </c>
      <c r="L6908" s="47">
        <v>1000</v>
      </c>
      <c r="M6908" s="22">
        <v>0</v>
      </c>
      <c r="N6908" s="22">
        <v>0</v>
      </c>
    </row>
    <row r="6909" spans="1:14" hidden="1" x14ac:dyDescent="0.25">
      <c r="A6909" s="5" t="s">
        <v>9539</v>
      </c>
      <c r="B6909" s="5" t="s">
        <v>3586</v>
      </c>
      <c r="C6909" s="5" t="s">
        <v>849</v>
      </c>
      <c r="D6909" s="5" t="s">
        <v>3583</v>
      </c>
      <c r="E6909" s="5" t="s">
        <v>3584</v>
      </c>
      <c r="F6909" s="5" t="s">
        <v>853</v>
      </c>
      <c r="G6909" s="5" t="s">
        <v>3585</v>
      </c>
      <c r="H6909" s="51">
        <v>0</v>
      </c>
      <c r="I6909" s="22">
        <v>0</v>
      </c>
      <c r="J6909" s="22">
        <v>1128.27</v>
      </c>
      <c r="K6909" s="22">
        <v>1190.01</v>
      </c>
      <c r="L6909" s="47">
        <v>1000</v>
      </c>
      <c r="M6909" s="22">
        <v>0</v>
      </c>
      <c r="N6909" s="22">
        <v>0</v>
      </c>
    </row>
    <row r="6910" spans="1:14" hidden="1" x14ac:dyDescent="0.25">
      <c r="A6910" s="5" t="s">
        <v>9539</v>
      </c>
      <c r="B6910" s="5" t="s">
        <v>3592</v>
      </c>
      <c r="C6910" s="5" t="s">
        <v>849</v>
      </c>
      <c r="D6910" s="5" t="s">
        <v>3583</v>
      </c>
      <c r="E6910" s="5" t="s">
        <v>3584</v>
      </c>
      <c r="F6910" s="5" t="s">
        <v>853</v>
      </c>
      <c r="G6910" s="5" t="s">
        <v>3585</v>
      </c>
      <c r="H6910" s="51">
        <v>0</v>
      </c>
      <c r="I6910" s="22">
        <v>0</v>
      </c>
      <c r="J6910" s="22">
        <v>0</v>
      </c>
      <c r="K6910" s="22">
        <v>942.65</v>
      </c>
      <c r="L6910" s="47">
        <v>1000</v>
      </c>
      <c r="M6910" s="22">
        <v>0</v>
      </c>
      <c r="N6910" s="22">
        <v>0</v>
      </c>
    </row>
    <row r="6911" spans="1:14" hidden="1" x14ac:dyDescent="0.25">
      <c r="A6911" s="5" t="s">
        <v>9540</v>
      </c>
      <c r="B6911" s="5" t="s">
        <v>3597</v>
      </c>
      <c r="C6911" s="5" t="s">
        <v>849</v>
      </c>
      <c r="D6911" s="5" t="s">
        <v>3583</v>
      </c>
      <c r="E6911" s="5" t="s">
        <v>3584</v>
      </c>
      <c r="F6911" s="5" t="s">
        <v>853</v>
      </c>
      <c r="G6911" s="5" t="s">
        <v>3603</v>
      </c>
      <c r="H6911" s="51">
        <v>0</v>
      </c>
      <c r="I6911" s="22">
        <v>0</v>
      </c>
      <c r="J6911" s="22">
        <v>0</v>
      </c>
      <c r="K6911" s="22">
        <v>749.99</v>
      </c>
      <c r="L6911" s="47">
        <v>1000</v>
      </c>
      <c r="M6911" s="22">
        <v>0</v>
      </c>
      <c r="N6911" s="22">
        <v>0</v>
      </c>
    </row>
    <row r="6912" spans="1:14" x14ac:dyDescent="0.25">
      <c r="A6912" s="5" t="s">
        <v>9541</v>
      </c>
      <c r="B6912" s="5" t="s">
        <v>3590</v>
      </c>
      <c r="C6912" s="5" t="s">
        <v>849</v>
      </c>
      <c r="D6912" s="5" t="s">
        <v>3583</v>
      </c>
      <c r="E6912" s="5" t="s">
        <v>3584</v>
      </c>
      <c r="F6912" s="5" t="s">
        <v>853</v>
      </c>
      <c r="G6912" s="5" t="s">
        <v>3603</v>
      </c>
      <c r="H6912" s="51">
        <v>0</v>
      </c>
      <c r="I6912" s="22">
        <v>0</v>
      </c>
      <c r="J6912" s="22">
        <v>208.08</v>
      </c>
      <c r="K6912" s="22">
        <v>256.14999999999998</v>
      </c>
      <c r="L6912" s="47">
        <v>1000</v>
      </c>
      <c r="M6912" s="22">
        <v>0</v>
      </c>
      <c r="N6912" s="22">
        <v>0</v>
      </c>
    </row>
    <row r="6913" spans="1:14" hidden="1" x14ac:dyDescent="0.25">
      <c r="A6913" s="5" t="s">
        <v>9542</v>
      </c>
      <c r="B6913" s="5" t="s">
        <v>3582</v>
      </c>
      <c r="C6913" s="5" t="s">
        <v>849</v>
      </c>
      <c r="D6913" s="5" t="s">
        <v>3583</v>
      </c>
      <c r="E6913" s="5" t="s">
        <v>3584</v>
      </c>
      <c r="F6913" s="5" t="s">
        <v>851</v>
      </c>
      <c r="G6913" s="5" t="s">
        <v>3585</v>
      </c>
      <c r="H6913" s="51">
        <v>12550</v>
      </c>
      <c r="I6913" s="22">
        <v>6976.91</v>
      </c>
      <c r="J6913" s="22">
        <v>555.92999999999995</v>
      </c>
      <c r="K6913" s="22">
        <v>560.71</v>
      </c>
      <c r="L6913" s="47">
        <v>1000</v>
      </c>
      <c r="M6913" s="22">
        <v>6976.91</v>
      </c>
      <c r="N6913" s="22">
        <v>0</v>
      </c>
    </row>
    <row r="6914" spans="1:14" hidden="1" x14ac:dyDescent="0.25">
      <c r="A6914" s="5" t="s">
        <v>9542</v>
      </c>
      <c r="B6914" s="5" t="s">
        <v>3586</v>
      </c>
      <c r="C6914" s="5" t="s">
        <v>849</v>
      </c>
      <c r="D6914" s="5" t="s">
        <v>3583</v>
      </c>
      <c r="E6914" s="5" t="s">
        <v>3584</v>
      </c>
      <c r="F6914" s="5" t="s">
        <v>851</v>
      </c>
      <c r="G6914" s="5" t="s">
        <v>3585</v>
      </c>
      <c r="H6914" s="51">
        <v>22900</v>
      </c>
      <c r="I6914" s="22">
        <v>12877.82</v>
      </c>
      <c r="J6914" s="22">
        <v>562.35</v>
      </c>
      <c r="K6914" s="22">
        <v>589.11</v>
      </c>
      <c r="L6914" s="47">
        <v>1000</v>
      </c>
      <c r="M6914" s="22">
        <v>12877.82</v>
      </c>
      <c r="N6914" s="22">
        <v>0</v>
      </c>
    </row>
    <row r="6915" spans="1:14" hidden="1" x14ac:dyDescent="0.25">
      <c r="A6915" s="5" t="s">
        <v>9543</v>
      </c>
      <c r="B6915" s="5" t="s">
        <v>3582</v>
      </c>
      <c r="C6915" s="5" t="s">
        <v>849</v>
      </c>
      <c r="D6915" s="5" t="s">
        <v>3583</v>
      </c>
      <c r="E6915" s="5" t="s">
        <v>3584</v>
      </c>
      <c r="F6915" s="5" t="s">
        <v>853</v>
      </c>
      <c r="G6915" s="5" t="s">
        <v>3603</v>
      </c>
      <c r="H6915" s="51">
        <v>0</v>
      </c>
      <c r="I6915" s="22">
        <v>0</v>
      </c>
      <c r="J6915" s="22">
        <v>3004.46</v>
      </c>
      <c r="K6915" s="22">
        <v>5423.94</v>
      </c>
      <c r="L6915" s="47">
        <v>1000</v>
      </c>
      <c r="M6915" s="22">
        <v>0</v>
      </c>
      <c r="N6915" s="22">
        <v>0</v>
      </c>
    </row>
    <row r="6916" spans="1:14" hidden="1" x14ac:dyDescent="0.25">
      <c r="A6916" s="5" t="s">
        <v>9543</v>
      </c>
      <c r="B6916" s="5" t="s">
        <v>3586</v>
      </c>
      <c r="C6916" s="5" t="s">
        <v>849</v>
      </c>
      <c r="D6916" s="5" t="s">
        <v>3583</v>
      </c>
      <c r="E6916" s="5" t="s">
        <v>3584</v>
      </c>
      <c r="F6916" s="5" t="s">
        <v>853</v>
      </c>
      <c r="G6916" s="5" t="s">
        <v>3603</v>
      </c>
      <c r="H6916" s="51">
        <v>0</v>
      </c>
      <c r="I6916" s="22">
        <v>0</v>
      </c>
      <c r="J6916" s="22">
        <v>3257.43</v>
      </c>
      <c r="K6916" s="22">
        <v>5355.31</v>
      </c>
      <c r="L6916" s="47">
        <v>1000</v>
      </c>
      <c r="M6916" s="22">
        <v>0</v>
      </c>
      <c r="N6916" s="22">
        <v>0</v>
      </c>
    </row>
    <row r="6917" spans="1:14" hidden="1" x14ac:dyDescent="0.25">
      <c r="A6917" s="5" t="s">
        <v>9544</v>
      </c>
      <c r="B6917" s="5" t="s">
        <v>3586</v>
      </c>
      <c r="C6917" s="5" t="s">
        <v>849</v>
      </c>
      <c r="D6917" s="5" t="s">
        <v>3583</v>
      </c>
      <c r="E6917" s="5" t="s">
        <v>3584</v>
      </c>
      <c r="F6917" s="5" t="s">
        <v>853</v>
      </c>
      <c r="G6917" s="5" t="s">
        <v>3585</v>
      </c>
      <c r="H6917" s="51">
        <v>0</v>
      </c>
      <c r="I6917" s="22">
        <v>0</v>
      </c>
      <c r="J6917" s="22">
        <v>1261.3399999999999</v>
      </c>
      <c r="K6917" s="22">
        <v>1344.96</v>
      </c>
      <c r="L6917" s="47">
        <v>1000</v>
      </c>
      <c r="M6917" s="22">
        <v>0</v>
      </c>
      <c r="N6917" s="22">
        <v>0</v>
      </c>
    </row>
    <row r="6918" spans="1:14" hidden="1" x14ac:dyDescent="0.25">
      <c r="A6918" s="5" t="s">
        <v>9545</v>
      </c>
      <c r="B6918" s="5" t="s">
        <v>3582</v>
      </c>
      <c r="C6918" s="5" t="s">
        <v>849</v>
      </c>
      <c r="D6918" s="5" t="s">
        <v>3583</v>
      </c>
      <c r="E6918" s="5" t="s">
        <v>3584</v>
      </c>
      <c r="F6918" s="5" t="s">
        <v>851</v>
      </c>
      <c r="G6918" s="5" t="s">
        <v>3585</v>
      </c>
      <c r="H6918" s="51">
        <v>320</v>
      </c>
      <c r="I6918" s="22">
        <v>598.02</v>
      </c>
      <c r="J6918" s="22">
        <v>1868.81</v>
      </c>
      <c r="K6918" s="22">
        <v>1903.17</v>
      </c>
      <c r="L6918" s="47">
        <v>1000</v>
      </c>
      <c r="M6918" s="22">
        <v>598.02</v>
      </c>
      <c r="N6918" s="22">
        <v>0</v>
      </c>
    </row>
    <row r="6919" spans="1:14" hidden="1" x14ac:dyDescent="0.25">
      <c r="A6919" s="5" t="s">
        <v>9545</v>
      </c>
      <c r="B6919" s="5" t="s">
        <v>3586</v>
      </c>
      <c r="C6919" s="5" t="s">
        <v>849</v>
      </c>
      <c r="D6919" s="5" t="s">
        <v>3583</v>
      </c>
      <c r="E6919" s="5" t="s">
        <v>3584</v>
      </c>
      <c r="F6919" s="5" t="s">
        <v>851</v>
      </c>
      <c r="G6919" s="5" t="s">
        <v>3585</v>
      </c>
      <c r="H6919" s="51">
        <v>6848</v>
      </c>
      <c r="I6919" s="22">
        <v>13107.82</v>
      </c>
      <c r="J6919" s="22">
        <v>1914.11</v>
      </c>
      <c r="K6919" s="22">
        <v>1882.32</v>
      </c>
      <c r="L6919" s="47">
        <v>1000</v>
      </c>
      <c r="M6919" s="22">
        <v>13107.82</v>
      </c>
      <c r="N6919" s="22">
        <v>0</v>
      </c>
    </row>
    <row r="6920" spans="1:14" x14ac:dyDescent="0.25">
      <c r="A6920" s="5" t="s">
        <v>9546</v>
      </c>
      <c r="B6920" s="5" t="s">
        <v>3590</v>
      </c>
      <c r="C6920" s="5" t="s">
        <v>849</v>
      </c>
      <c r="D6920" s="5" t="s">
        <v>3583</v>
      </c>
      <c r="E6920" s="5" t="s">
        <v>3584</v>
      </c>
      <c r="F6920" s="5" t="s">
        <v>853</v>
      </c>
      <c r="G6920" s="5" t="s">
        <v>3585</v>
      </c>
      <c r="H6920" s="51">
        <v>0</v>
      </c>
      <c r="I6920" s="22">
        <v>0</v>
      </c>
      <c r="J6920" s="22">
        <v>44558.55</v>
      </c>
      <c r="K6920" s="22">
        <v>48406.7</v>
      </c>
      <c r="L6920" s="47">
        <v>1000</v>
      </c>
      <c r="M6920" s="22">
        <v>0</v>
      </c>
      <c r="N6920" s="22">
        <v>0</v>
      </c>
    </row>
    <row r="6921" spans="1:14" x14ac:dyDescent="0.25">
      <c r="A6921" s="5" t="s">
        <v>9547</v>
      </c>
      <c r="B6921" s="5" t="s">
        <v>3590</v>
      </c>
      <c r="C6921" s="5" t="s">
        <v>849</v>
      </c>
      <c r="D6921" s="5" t="s">
        <v>3583</v>
      </c>
      <c r="E6921" s="5" t="s">
        <v>3584</v>
      </c>
      <c r="F6921" s="5" t="s">
        <v>853</v>
      </c>
      <c r="G6921" s="5" t="s">
        <v>3585</v>
      </c>
      <c r="H6921" s="51">
        <v>0</v>
      </c>
      <c r="I6921" s="22">
        <v>0</v>
      </c>
      <c r="J6921" s="22">
        <v>3509.56</v>
      </c>
      <c r="K6921" s="22">
        <v>3812.66</v>
      </c>
      <c r="L6921" s="47">
        <v>1000</v>
      </c>
      <c r="M6921" s="22">
        <v>0</v>
      </c>
      <c r="N6921" s="22">
        <v>0</v>
      </c>
    </row>
    <row r="6922" spans="1:14" hidden="1" x14ac:dyDescent="0.25">
      <c r="A6922" s="5" t="s">
        <v>9548</v>
      </c>
      <c r="B6922" s="5" t="s">
        <v>3582</v>
      </c>
      <c r="C6922" s="5" t="s">
        <v>849</v>
      </c>
      <c r="D6922" s="5" t="s">
        <v>3583</v>
      </c>
      <c r="E6922" s="5" t="s">
        <v>3584</v>
      </c>
      <c r="F6922" s="5" t="s">
        <v>853</v>
      </c>
      <c r="G6922" s="5" t="s">
        <v>3603</v>
      </c>
      <c r="H6922" s="51">
        <v>0</v>
      </c>
      <c r="I6922" s="22">
        <v>0</v>
      </c>
      <c r="J6922" s="22">
        <v>0</v>
      </c>
      <c r="K6922" s="22">
        <v>420.88</v>
      </c>
      <c r="L6922" s="47">
        <v>1000</v>
      </c>
      <c r="M6922" s="22">
        <v>0</v>
      </c>
      <c r="N6922" s="22">
        <v>0</v>
      </c>
    </row>
    <row r="6923" spans="1:14" hidden="1" x14ac:dyDescent="0.25">
      <c r="A6923" s="5" t="s">
        <v>9548</v>
      </c>
      <c r="B6923" s="5" t="s">
        <v>3586</v>
      </c>
      <c r="C6923" s="5" t="s">
        <v>849</v>
      </c>
      <c r="D6923" s="5" t="s">
        <v>3583</v>
      </c>
      <c r="E6923" s="5" t="s">
        <v>3584</v>
      </c>
      <c r="F6923" s="5" t="s">
        <v>853</v>
      </c>
      <c r="G6923" s="5" t="s">
        <v>3603</v>
      </c>
      <c r="H6923" s="51">
        <v>0</v>
      </c>
      <c r="I6923" s="22">
        <v>0</v>
      </c>
      <c r="J6923" s="22">
        <v>0</v>
      </c>
      <c r="K6923" s="22">
        <v>378.24</v>
      </c>
      <c r="L6923" s="47">
        <v>1000</v>
      </c>
      <c r="M6923" s="22">
        <v>0</v>
      </c>
      <c r="N6923" s="22">
        <v>0</v>
      </c>
    </row>
    <row r="6924" spans="1:14" hidden="1" x14ac:dyDescent="0.25">
      <c r="A6924" s="5" t="s">
        <v>9549</v>
      </c>
      <c r="B6924" s="5" t="s">
        <v>3582</v>
      </c>
      <c r="C6924" s="5" t="s">
        <v>849</v>
      </c>
      <c r="D6924" s="5" t="s">
        <v>3583</v>
      </c>
      <c r="E6924" s="5" t="s">
        <v>3584</v>
      </c>
      <c r="F6924" s="5" t="s">
        <v>853</v>
      </c>
      <c r="G6924" s="5" t="s">
        <v>3603</v>
      </c>
      <c r="H6924" s="51">
        <v>0</v>
      </c>
      <c r="I6924" s="22">
        <v>0</v>
      </c>
      <c r="J6924" s="22">
        <v>5021.37</v>
      </c>
      <c r="K6924" s="22">
        <v>8271.83</v>
      </c>
      <c r="L6924" s="47">
        <v>1000</v>
      </c>
      <c r="M6924" s="22">
        <v>0</v>
      </c>
      <c r="N6924" s="22">
        <v>0</v>
      </c>
    </row>
    <row r="6925" spans="1:14" hidden="1" x14ac:dyDescent="0.25">
      <c r="A6925" s="5" t="s">
        <v>9549</v>
      </c>
      <c r="B6925" s="5" t="s">
        <v>3586</v>
      </c>
      <c r="C6925" s="5" t="s">
        <v>849</v>
      </c>
      <c r="D6925" s="5" t="s">
        <v>3583</v>
      </c>
      <c r="E6925" s="5" t="s">
        <v>3584</v>
      </c>
      <c r="F6925" s="5" t="s">
        <v>853</v>
      </c>
      <c r="G6925" s="5" t="s">
        <v>3603</v>
      </c>
      <c r="H6925" s="51">
        <v>0</v>
      </c>
      <c r="I6925" s="22">
        <v>0</v>
      </c>
      <c r="J6925" s="22">
        <v>4661.09</v>
      </c>
      <c r="K6925" s="22">
        <v>5308.13</v>
      </c>
      <c r="L6925" s="47">
        <v>1000</v>
      </c>
      <c r="M6925" s="22">
        <v>0</v>
      </c>
      <c r="N6925" s="22">
        <v>0</v>
      </c>
    </row>
    <row r="6926" spans="1:14" x14ac:dyDescent="0.25">
      <c r="A6926" s="5" t="s">
        <v>9550</v>
      </c>
      <c r="B6926" s="5" t="s">
        <v>3590</v>
      </c>
      <c r="C6926" s="5" t="s">
        <v>849</v>
      </c>
      <c r="D6926" s="5" t="s">
        <v>3583</v>
      </c>
      <c r="E6926" s="5" t="s">
        <v>3584</v>
      </c>
      <c r="F6926" s="5" t="s">
        <v>853</v>
      </c>
      <c r="G6926" s="5" t="s">
        <v>3585</v>
      </c>
      <c r="H6926" s="51">
        <v>0</v>
      </c>
      <c r="I6926" s="22">
        <v>0</v>
      </c>
      <c r="J6926" s="22">
        <v>1588.12</v>
      </c>
      <c r="K6926" s="22">
        <v>880.28</v>
      </c>
      <c r="L6926" s="47">
        <v>1000</v>
      </c>
      <c r="M6926" s="22">
        <v>0</v>
      </c>
      <c r="N6926" s="22">
        <v>0</v>
      </c>
    </row>
    <row r="6927" spans="1:14" hidden="1" x14ac:dyDescent="0.25">
      <c r="A6927" s="5" t="s">
        <v>9551</v>
      </c>
      <c r="B6927" s="5" t="s">
        <v>3582</v>
      </c>
      <c r="C6927" s="5" t="s">
        <v>849</v>
      </c>
      <c r="D6927" s="5" t="s">
        <v>3583</v>
      </c>
      <c r="E6927" s="5" t="s">
        <v>3584</v>
      </c>
      <c r="F6927" s="5" t="s">
        <v>853</v>
      </c>
      <c r="G6927" s="5" t="s">
        <v>3585</v>
      </c>
      <c r="H6927" s="51">
        <v>0</v>
      </c>
      <c r="I6927" s="22">
        <v>0</v>
      </c>
      <c r="J6927" s="22">
        <v>0</v>
      </c>
      <c r="K6927" s="22">
        <v>33547.19</v>
      </c>
      <c r="L6927" s="47">
        <v>1000</v>
      </c>
      <c r="M6927" s="22">
        <v>0</v>
      </c>
      <c r="N6927" s="22">
        <v>0</v>
      </c>
    </row>
    <row r="6928" spans="1:14" hidden="1" x14ac:dyDescent="0.25">
      <c r="A6928" s="5" t="s">
        <v>9551</v>
      </c>
      <c r="B6928" s="5" t="s">
        <v>3586</v>
      </c>
      <c r="C6928" s="5" t="s">
        <v>849</v>
      </c>
      <c r="D6928" s="5" t="s">
        <v>3583</v>
      </c>
      <c r="E6928" s="5" t="s">
        <v>3584</v>
      </c>
      <c r="F6928" s="5" t="s">
        <v>851</v>
      </c>
      <c r="G6928" s="5" t="s">
        <v>3585</v>
      </c>
      <c r="H6928" s="51">
        <v>605</v>
      </c>
      <c r="I6928" s="22">
        <v>16303.68</v>
      </c>
      <c r="J6928" s="22">
        <v>26948.23</v>
      </c>
      <c r="K6928" s="22">
        <v>25424.240000000002</v>
      </c>
      <c r="L6928" s="47">
        <v>1000</v>
      </c>
      <c r="M6928" s="22">
        <v>16303.68</v>
      </c>
      <c r="N6928" s="22">
        <v>0</v>
      </c>
    </row>
    <row r="6929" spans="1:14" hidden="1" x14ac:dyDescent="0.25">
      <c r="A6929" s="5" t="s">
        <v>9552</v>
      </c>
      <c r="B6929" s="5" t="s">
        <v>3582</v>
      </c>
      <c r="C6929" s="5" t="s">
        <v>849</v>
      </c>
      <c r="D6929" s="5" t="s">
        <v>3583</v>
      </c>
      <c r="E6929" s="5" t="s">
        <v>3584</v>
      </c>
      <c r="F6929" s="5" t="s">
        <v>851</v>
      </c>
      <c r="G6929" s="5" t="s">
        <v>3585</v>
      </c>
      <c r="H6929" s="51">
        <v>76976</v>
      </c>
      <c r="I6929" s="22">
        <v>38330.03</v>
      </c>
      <c r="J6929" s="22">
        <v>497.95</v>
      </c>
      <c r="K6929" s="22">
        <v>421.33</v>
      </c>
      <c r="L6929" s="47">
        <v>1000</v>
      </c>
      <c r="M6929" s="22">
        <v>38330.03</v>
      </c>
      <c r="N6929" s="22">
        <v>0</v>
      </c>
    </row>
    <row r="6930" spans="1:14" hidden="1" x14ac:dyDescent="0.25">
      <c r="A6930" s="5" t="s">
        <v>9552</v>
      </c>
      <c r="B6930" s="5" t="s">
        <v>3586</v>
      </c>
      <c r="C6930" s="5" t="s">
        <v>849</v>
      </c>
      <c r="D6930" s="5" t="s">
        <v>3583</v>
      </c>
      <c r="E6930" s="5" t="s">
        <v>3584</v>
      </c>
      <c r="F6930" s="5" t="s">
        <v>851</v>
      </c>
      <c r="G6930" s="5" t="s">
        <v>3585</v>
      </c>
      <c r="H6930" s="51">
        <v>375229.65399999998</v>
      </c>
      <c r="I6930" s="22">
        <v>154253.68</v>
      </c>
      <c r="J6930" s="22">
        <v>411.09</v>
      </c>
      <c r="K6930" s="22">
        <v>397.65</v>
      </c>
      <c r="L6930" s="47">
        <v>1000</v>
      </c>
      <c r="M6930" s="22">
        <v>154253.68</v>
      </c>
      <c r="N6930" s="22">
        <v>0</v>
      </c>
    </row>
    <row r="6931" spans="1:14" x14ac:dyDescent="0.25">
      <c r="A6931" s="5" t="s">
        <v>9553</v>
      </c>
      <c r="B6931" s="5" t="s">
        <v>3590</v>
      </c>
      <c r="C6931" s="5" t="s">
        <v>849</v>
      </c>
      <c r="D6931" s="5" t="s">
        <v>3583</v>
      </c>
      <c r="E6931" s="5" t="s">
        <v>3584</v>
      </c>
      <c r="F6931" s="5" t="s">
        <v>851</v>
      </c>
      <c r="G6931" s="5" t="s">
        <v>3585</v>
      </c>
      <c r="H6931" s="51">
        <v>2125</v>
      </c>
      <c r="I6931" s="22">
        <v>12330.93</v>
      </c>
      <c r="J6931" s="22">
        <v>5802.79</v>
      </c>
      <c r="K6931" s="22">
        <v>5761.77</v>
      </c>
      <c r="L6931" s="47">
        <v>1000</v>
      </c>
      <c r="M6931" s="22">
        <v>12330.93</v>
      </c>
      <c r="N6931" s="22">
        <v>0</v>
      </c>
    </row>
    <row r="6932" spans="1:14" hidden="1" x14ac:dyDescent="0.25">
      <c r="A6932" s="5" t="s">
        <v>9554</v>
      </c>
      <c r="B6932" s="5" t="s">
        <v>3582</v>
      </c>
      <c r="C6932" s="5" t="s">
        <v>849</v>
      </c>
      <c r="D6932" s="5" t="s">
        <v>3583</v>
      </c>
      <c r="E6932" s="5" t="s">
        <v>3584</v>
      </c>
      <c r="F6932" s="5" t="s">
        <v>853</v>
      </c>
      <c r="G6932" s="5" t="s">
        <v>3603</v>
      </c>
      <c r="H6932" s="51">
        <v>0</v>
      </c>
      <c r="I6932" s="22">
        <v>0</v>
      </c>
      <c r="J6932" s="22">
        <v>0</v>
      </c>
      <c r="K6932" s="22">
        <v>432.26</v>
      </c>
      <c r="L6932" s="47">
        <v>1000</v>
      </c>
      <c r="M6932" s="22">
        <v>0</v>
      </c>
      <c r="N6932" s="22">
        <v>0</v>
      </c>
    </row>
    <row r="6933" spans="1:14" hidden="1" x14ac:dyDescent="0.25">
      <c r="A6933" s="5" t="s">
        <v>9554</v>
      </c>
      <c r="B6933" s="5" t="s">
        <v>3586</v>
      </c>
      <c r="C6933" s="5" t="s">
        <v>849</v>
      </c>
      <c r="D6933" s="5" t="s">
        <v>3583</v>
      </c>
      <c r="E6933" s="5" t="s">
        <v>3584</v>
      </c>
      <c r="F6933" s="5" t="s">
        <v>853</v>
      </c>
      <c r="G6933" s="5" t="s">
        <v>3603</v>
      </c>
      <c r="H6933" s="51">
        <v>0</v>
      </c>
      <c r="I6933" s="22">
        <v>0</v>
      </c>
      <c r="J6933" s="22">
        <v>0</v>
      </c>
      <c r="K6933" s="22">
        <v>414.84</v>
      </c>
      <c r="L6933" s="47">
        <v>1000</v>
      </c>
      <c r="M6933" s="22">
        <v>0</v>
      </c>
      <c r="N6933" s="22">
        <v>0</v>
      </c>
    </row>
    <row r="6934" spans="1:14" hidden="1" x14ac:dyDescent="0.25">
      <c r="A6934" s="5" t="s">
        <v>9555</v>
      </c>
      <c r="B6934" s="5" t="s">
        <v>3582</v>
      </c>
      <c r="C6934" s="5" t="s">
        <v>849</v>
      </c>
      <c r="D6934" s="5" t="s">
        <v>3583</v>
      </c>
      <c r="E6934" s="5" t="s">
        <v>3584</v>
      </c>
      <c r="F6934" s="5" t="s">
        <v>853</v>
      </c>
      <c r="G6934" s="5" t="s">
        <v>3603</v>
      </c>
      <c r="H6934" s="51">
        <v>0</v>
      </c>
      <c r="I6934" s="22">
        <v>0</v>
      </c>
      <c r="J6934" s="22">
        <v>0</v>
      </c>
      <c r="K6934" s="22">
        <v>417.33</v>
      </c>
      <c r="L6934" s="47">
        <v>1000</v>
      </c>
      <c r="M6934" s="22">
        <v>0</v>
      </c>
      <c r="N6934" s="22">
        <v>0</v>
      </c>
    </row>
    <row r="6935" spans="1:14" hidden="1" x14ac:dyDescent="0.25">
      <c r="A6935" s="5" t="s">
        <v>9555</v>
      </c>
      <c r="B6935" s="5" t="s">
        <v>3586</v>
      </c>
      <c r="C6935" s="5" t="s">
        <v>849</v>
      </c>
      <c r="D6935" s="5" t="s">
        <v>3583</v>
      </c>
      <c r="E6935" s="5" t="s">
        <v>3584</v>
      </c>
      <c r="F6935" s="5" t="s">
        <v>853</v>
      </c>
      <c r="G6935" s="5" t="s">
        <v>3603</v>
      </c>
      <c r="H6935" s="51">
        <v>0</v>
      </c>
      <c r="I6935" s="22">
        <v>0</v>
      </c>
      <c r="J6935" s="22">
        <v>0</v>
      </c>
      <c r="K6935" s="22">
        <v>400.48</v>
      </c>
      <c r="L6935" s="47">
        <v>1000</v>
      </c>
      <c r="M6935" s="22">
        <v>0</v>
      </c>
      <c r="N6935" s="22">
        <v>0</v>
      </c>
    </row>
    <row r="6936" spans="1:14" hidden="1" x14ac:dyDescent="0.25">
      <c r="A6936" s="5" t="s">
        <v>9556</v>
      </c>
      <c r="B6936" s="5" t="s">
        <v>3597</v>
      </c>
      <c r="C6936" s="5" t="s">
        <v>849</v>
      </c>
      <c r="D6936" s="5" t="s">
        <v>3583</v>
      </c>
      <c r="E6936" s="5" t="s">
        <v>3584</v>
      </c>
      <c r="F6936" s="5" t="s">
        <v>853</v>
      </c>
      <c r="G6936" s="5" t="s">
        <v>3585</v>
      </c>
      <c r="H6936" s="51">
        <v>0</v>
      </c>
      <c r="I6936" s="22">
        <v>0</v>
      </c>
      <c r="J6936" s="22">
        <v>1999.53</v>
      </c>
      <c r="K6936" s="22">
        <v>2047.52</v>
      </c>
      <c r="L6936" s="47">
        <v>1000</v>
      </c>
      <c r="M6936" s="22">
        <v>0</v>
      </c>
      <c r="N6936" s="22">
        <v>0</v>
      </c>
    </row>
    <row r="6937" spans="1:14" hidden="1" x14ac:dyDescent="0.25">
      <c r="A6937" s="5" t="s">
        <v>9557</v>
      </c>
      <c r="B6937" s="5" t="s">
        <v>3582</v>
      </c>
      <c r="C6937" s="5" t="s">
        <v>849</v>
      </c>
      <c r="D6937" s="5" t="s">
        <v>3583</v>
      </c>
      <c r="E6937" s="5" t="s">
        <v>3584</v>
      </c>
      <c r="F6937" s="5" t="s">
        <v>851</v>
      </c>
      <c r="G6937" s="5" t="s">
        <v>3585</v>
      </c>
      <c r="H6937" s="51">
        <v>42510</v>
      </c>
      <c r="I6937" s="22">
        <v>53631.72</v>
      </c>
      <c r="J6937" s="22">
        <v>1261.6300000000001</v>
      </c>
      <c r="K6937" s="22">
        <v>1188.56</v>
      </c>
      <c r="L6937" s="47">
        <v>1000</v>
      </c>
      <c r="M6937" s="22">
        <v>53631.72</v>
      </c>
      <c r="N6937" s="22">
        <v>0</v>
      </c>
    </row>
    <row r="6938" spans="1:14" hidden="1" x14ac:dyDescent="0.25">
      <c r="A6938" s="5" t="s">
        <v>9557</v>
      </c>
      <c r="B6938" s="5" t="s">
        <v>3586</v>
      </c>
      <c r="C6938" s="5" t="s">
        <v>849</v>
      </c>
      <c r="D6938" s="5" t="s">
        <v>3583</v>
      </c>
      <c r="E6938" s="5" t="s">
        <v>3584</v>
      </c>
      <c r="F6938" s="5" t="s">
        <v>851</v>
      </c>
      <c r="G6938" s="5" t="s">
        <v>3585</v>
      </c>
      <c r="H6938" s="51">
        <v>11640</v>
      </c>
      <c r="I6938" s="22">
        <v>14197.76</v>
      </c>
      <c r="J6938" s="22">
        <v>1219.74</v>
      </c>
      <c r="K6938" s="22">
        <v>1226.58</v>
      </c>
      <c r="L6938" s="47">
        <v>1000</v>
      </c>
      <c r="M6938" s="22">
        <v>14197.76</v>
      </c>
      <c r="N6938" s="22">
        <v>0</v>
      </c>
    </row>
    <row r="6939" spans="1:14" hidden="1" x14ac:dyDescent="0.25">
      <c r="A6939" s="5" t="s">
        <v>9558</v>
      </c>
      <c r="B6939" s="5" t="s">
        <v>3582</v>
      </c>
      <c r="C6939" s="5" t="s">
        <v>849</v>
      </c>
      <c r="D6939" s="5" t="s">
        <v>3583</v>
      </c>
      <c r="E6939" s="5" t="s">
        <v>3584</v>
      </c>
      <c r="F6939" s="5" t="s">
        <v>851</v>
      </c>
      <c r="G6939" s="5" t="s">
        <v>3585</v>
      </c>
      <c r="H6939" s="51">
        <v>89460</v>
      </c>
      <c r="I6939" s="22">
        <v>122303.62</v>
      </c>
      <c r="J6939" s="22">
        <v>1367.13</v>
      </c>
      <c r="K6939" s="22">
        <v>1328.76</v>
      </c>
      <c r="L6939" s="47">
        <v>1000</v>
      </c>
      <c r="M6939" s="22">
        <v>122303.62</v>
      </c>
      <c r="N6939" s="22">
        <v>0</v>
      </c>
    </row>
    <row r="6940" spans="1:14" hidden="1" x14ac:dyDescent="0.25">
      <c r="A6940" s="5" t="s">
        <v>9559</v>
      </c>
      <c r="B6940" s="5" t="s">
        <v>3606</v>
      </c>
      <c r="C6940" s="5" t="s">
        <v>849</v>
      </c>
      <c r="D6940" s="5" t="s">
        <v>3583</v>
      </c>
      <c r="E6940" s="5" t="s">
        <v>3584</v>
      </c>
      <c r="F6940" s="5" t="s">
        <v>853</v>
      </c>
      <c r="G6940" s="5" t="s">
        <v>3588</v>
      </c>
      <c r="H6940" s="51">
        <v>0</v>
      </c>
      <c r="I6940" s="22">
        <v>0</v>
      </c>
      <c r="J6940" s="22">
        <v>166.07</v>
      </c>
      <c r="K6940" s="22">
        <v>207.36</v>
      </c>
      <c r="L6940" s="47">
        <v>1000</v>
      </c>
      <c r="M6940" s="22">
        <v>0</v>
      </c>
      <c r="N6940" s="22">
        <v>0</v>
      </c>
    </row>
    <row r="6941" spans="1:14" hidden="1" x14ac:dyDescent="0.25">
      <c r="A6941" s="5" t="s">
        <v>9560</v>
      </c>
      <c r="B6941" s="5" t="s">
        <v>3582</v>
      </c>
      <c r="C6941" s="5" t="s">
        <v>849</v>
      </c>
      <c r="D6941" s="5" t="s">
        <v>3583</v>
      </c>
      <c r="E6941" s="5" t="s">
        <v>3584</v>
      </c>
      <c r="F6941" s="5" t="s">
        <v>853</v>
      </c>
      <c r="G6941" s="5" t="s">
        <v>3603</v>
      </c>
      <c r="H6941" s="51">
        <v>0</v>
      </c>
      <c r="I6941" s="22">
        <v>0</v>
      </c>
      <c r="J6941" s="22">
        <v>0</v>
      </c>
      <c r="K6941" s="22">
        <v>1569.71</v>
      </c>
      <c r="L6941" s="47">
        <v>1000</v>
      </c>
      <c r="M6941" s="22">
        <v>0</v>
      </c>
      <c r="N6941" s="22">
        <v>0</v>
      </c>
    </row>
    <row r="6942" spans="1:14" hidden="1" x14ac:dyDescent="0.25">
      <c r="A6942" s="5" t="s">
        <v>9560</v>
      </c>
      <c r="B6942" s="5" t="s">
        <v>3586</v>
      </c>
      <c r="C6942" s="5" t="s">
        <v>849</v>
      </c>
      <c r="D6942" s="5" t="s">
        <v>3583</v>
      </c>
      <c r="E6942" s="5" t="s">
        <v>3584</v>
      </c>
      <c r="F6942" s="5" t="s">
        <v>853</v>
      </c>
      <c r="G6942" s="5" t="s">
        <v>3603</v>
      </c>
      <c r="H6942" s="51">
        <v>0</v>
      </c>
      <c r="I6942" s="22">
        <v>0</v>
      </c>
      <c r="J6942" s="22">
        <v>0</v>
      </c>
      <c r="K6942" s="22">
        <v>1488</v>
      </c>
      <c r="L6942" s="47">
        <v>1000</v>
      </c>
      <c r="M6942" s="22">
        <v>0</v>
      </c>
      <c r="N6942" s="22">
        <v>0</v>
      </c>
    </row>
    <row r="6943" spans="1:14" hidden="1" x14ac:dyDescent="0.25">
      <c r="A6943" s="5" t="s">
        <v>9561</v>
      </c>
      <c r="B6943" s="5" t="s">
        <v>3582</v>
      </c>
      <c r="C6943" s="5" t="s">
        <v>849</v>
      </c>
      <c r="D6943" s="5" t="s">
        <v>3583</v>
      </c>
      <c r="E6943" s="5" t="s">
        <v>3584</v>
      </c>
      <c r="F6943" s="5" t="s">
        <v>851</v>
      </c>
      <c r="G6943" s="5" t="s">
        <v>3585</v>
      </c>
      <c r="H6943" s="51">
        <v>30660</v>
      </c>
      <c r="I6943" s="22">
        <v>45903.89</v>
      </c>
      <c r="J6943" s="22">
        <v>1497.19</v>
      </c>
      <c r="K6943" s="22">
        <v>1501.13</v>
      </c>
      <c r="L6943" s="47">
        <v>1000</v>
      </c>
      <c r="M6943" s="22">
        <v>45903.89</v>
      </c>
      <c r="N6943" s="22">
        <v>0</v>
      </c>
    </row>
    <row r="6944" spans="1:14" hidden="1" x14ac:dyDescent="0.25">
      <c r="A6944" s="5" t="s">
        <v>9561</v>
      </c>
      <c r="B6944" s="5" t="s">
        <v>3586</v>
      </c>
      <c r="C6944" s="5" t="s">
        <v>849</v>
      </c>
      <c r="D6944" s="5" t="s">
        <v>3583</v>
      </c>
      <c r="E6944" s="5" t="s">
        <v>3584</v>
      </c>
      <c r="F6944" s="5" t="s">
        <v>851</v>
      </c>
      <c r="G6944" s="5" t="s">
        <v>3585</v>
      </c>
      <c r="H6944" s="51">
        <v>77280</v>
      </c>
      <c r="I6944" s="22">
        <v>124276.18</v>
      </c>
      <c r="J6944" s="22">
        <v>1608.13</v>
      </c>
      <c r="K6944" s="22">
        <v>1497.56</v>
      </c>
      <c r="L6944" s="47">
        <v>1000</v>
      </c>
      <c r="M6944" s="22">
        <v>124276.18</v>
      </c>
      <c r="N6944" s="22">
        <v>0</v>
      </c>
    </row>
    <row r="6945" spans="1:14" x14ac:dyDescent="0.25">
      <c r="A6945" s="5" t="s">
        <v>9562</v>
      </c>
      <c r="B6945" s="5" t="s">
        <v>3590</v>
      </c>
      <c r="C6945" s="5" t="s">
        <v>849</v>
      </c>
      <c r="D6945" s="5" t="s">
        <v>3583</v>
      </c>
      <c r="E6945" s="5" t="s">
        <v>3584</v>
      </c>
      <c r="F6945" s="5" t="s">
        <v>851</v>
      </c>
      <c r="G6945" s="5" t="s">
        <v>3585</v>
      </c>
      <c r="H6945" s="51">
        <v>0</v>
      </c>
      <c r="I6945" s="22">
        <v>0</v>
      </c>
      <c r="J6945" s="22">
        <v>68383.02</v>
      </c>
      <c r="K6945" s="22">
        <v>66033.08</v>
      </c>
      <c r="L6945" s="47">
        <v>1000</v>
      </c>
      <c r="M6945" s="22">
        <v>0</v>
      </c>
      <c r="N6945" s="22">
        <v>0</v>
      </c>
    </row>
    <row r="6946" spans="1:14" hidden="1" x14ac:dyDescent="0.25">
      <c r="A6946" s="5" t="s">
        <v>9563</v>
      </c>
      <c r="B6946" s="5" t="s">
        <v>3582</v>
      </c>
      <c r="C6946" s="5" t="s">
        <v>849</v>
      </c>
      <c r="D6946" s="5" t="s">
        <v>3583</v>
      </c>
      <c r="E6946" s="5" t="s">
        <v>3584</v>
      </c>
      <c r="F6946" s="5" t="s">
        <v>853</v>
      </c>
      <c r="G6946" s="5" t="s">
        <v>3585</v>
      </c>
      <c r="H6946" s="51">
        <v>0</v>
      </c>
      <c r="I6946" s="22">
        <v>0</v>
      </c>
      <c r="J6946" s="22">
        <v>0</v>
      </c>
      <c r="K6946" s="22">
        <v>1852.89</v>
      </c>
      <c r="L6946" s="47">
        <v>1000</v>
      </c>
      <c r="M6946" s="22">
        <v>0</v>
      </c>
      <c r="N6946" s="22">
        <v>0</v>
      </c>
    </row>
    <row r="6947" spans="1:14" hidden="1" x14ac:dyDescent="0.25">
      <c r="A6947" s="5" t="s">
        <v>9563</v>
      </c>
      <c r="B6947" s="5" t="s">
        <v>3586</v>
      </c>
      <c r="C6947" s="5" t="s">
        <v>849</v>
      </c>
      <c r="D6947" s="5" t="s">
        <v>3583</v>
      </c>
      <c r="E6947" s="5" t="s">
        <v>3584</v>
      </c>
      <c r="F6947" s="5" t="s">
        <v>853</v>
      </c>
      <c r="G6947" s="5" t="s">
        <v>3585</v>
      </c>
      <c r="H6947" s="51">
        <v>0</v>
      </c>
      <c r="I6947" s="22">
        <v>0</v>
      </c>
      <c r="J6947" s="22">
        <v>1485.38</v>
      </c>
      <c r="K6947" s="22">
        <v>1613.66</v>
      </c>
      <c r="L6947" s="47">
        <v>1000</v>
      </c>
      <c r="M6947" s="22">
        <v>0</v>
      </c>
      <c r="N6947" s="22">
        <v>0</v>
      </c>
    </row>
    <row r="6948" spans="1:14" hidden="1" x14ac:dyDescent="0.25">
      <c r="A6948" s="5" t="s">
        <v>9564</v>
      </c>
      <c r="B6948" s="5" t="s">
        <v>3586</v>
      </c>
      <c r="C6948" s="5" t="s">
        <v>849</v>
      </c>
      <c r="D6948" s="5" t="s">
        <v>3583</v>
      </c>
      <c r="E6948" s="5" t="s">
        <v>3584</v>
      </c>
      <c r="F6948" s="5" t="s">
        <v>853</v>
      </c>
      <c r="G6948" s="5" t="s">
        <v>3585</v>
      </c>
      <c r="H6948" s="51">
        <v>0</v>
      </c>
      <c r="I6948" s="22">
        <v>0</v>
      </c>
      <c r="J6948" s="22">
        <v>2486.69</v>
      </c>
      <c r="K6948" s="22">
        <v>3034.62</v>
      </c>
      <c r="L6948" s="47">
        <v>1000</v>
      </c>
      <c r="M6948" s="22">
        <v>0</v>
      </c>
      <c r="N6948" s="22">
        <v>0</v>
      </c>
    </row>
    <row r="6949" spans="1:14" hidden="1" x14ac:dyDescent="0.25">
      <c r="A6949" s="5" t="s">
        <v>9565</v>
      </c>
      <c r="B6949" s="5" t="s">
        <v>3582</v>
      </c>
      <c r="C6949" s="5" t="s">
        <v>849</v>
      </c>
      <c r="D6949" s="5" t="s">
        <v>3583</v>
      </c>
      <c r="E6949" s="5" t="s">
        <v>3584</v>
      </c>
      <c r="F6949" s="5" t="s">
        <v>851</v>
      </c>
      <c r="G6949" s="5" t="s">
        <v>3585</v>
      </c>
      <c r="H6949" s="51">
        <v>3327.069</v>
      </c>
      <c r="I6949" s="22">
        <v>6397.14</v>
      </c>
      <c r="J6949" s="22">
        <v>1922.76</v>
      </c>
      <c r="K6949" s="22">
        <v>2001.94</v>
      </c>
      <c r="L6949" s="47">
        <v>1000</v>
      </c>
      <c r="M6949" s="22">
        <v>6397.14</v>
      </c>
      <c r="N6949" s="22">
        <v>0</v>
      </c>
    </row>
    <row r="6950" spans="1:14" hidden="1" x14ac:dyDescent="0.25">
      <c r="A6950" s="5" t="s">
        <v>9565</v>
      </c>
      <c r="B6950" s="5" t="s">
        <v>3586</v>
      </c>
      <c r="C6950" s="5" t="s">
        <v>849</v>
      </c>
      <c r="D6950" s="5" t="s">
        <v>3583</v>
      </c>
      <c r="E6950" s="5" t="s">
        <v>3584</v>
      </c>
      <c r="F6950" s="5" t="s">
        <v>851</v>
      </c>
      <c r="G6950" s="5" t="s">
        <v>3585</v>
      </c>
      <c r="H6950" s="51">
        <v>6144</v>
      </c>
      <c r="I6950" s="22">
        <v>11767.9</v>
      </c>
      <c r="J6950" s="22">
        <v>1915.35</v>
      </c>
      <c r="K6950" s="22">
        <v>1962.53</v>
      </c>
      <c r="L6950" s="47">
        <v>1000</v>
      </c>
      <c r="M6950" s="22">
        <v>11767.9</v>
      </c>
      <c r="N6950" s="22">
        <v>0</v>
      </c>
    </row>
    <row r="6951" spans="1:14" hidden="1" x14ac:dyDescent="0.25">
      <c r="A6951" s="5" t="s">
        <v>9566</v>
      </c>
      <c r="B6951" s="5" t="s">
        <v>3586</v>
      </c>
      <c r="C6951" s="5" t="s">
        <v>849</v>
      </c>
      <c r="D6951" s="5" t="s">
        <v>3583</v>
      </c>
      <c r="E6951" s="5" t="s">
        <v>3584</v>
      </c>
      <c r="F6951" s="5" t="s">
        <v>853</v>
      </c>
      <c r="G6951" s="5" t="s">
        <v>3585</v>
      </c>
      <c r="H6951" s="51">
        <v>0</v>
      </c>
      <c r="I6951" s="22">
        <v>0</v>
      </c>
      <c r="J6951" s="22">
        <v>491.65</v>
      </c>
      <c r="K6951" s="22">
        <v>593.01</v>
      </c>
      <c r="L6951" s="47">
        <v>1000</v>
      </c>
      <c r="M6951" s="22">
        <v>0</v>
      </c>
      <c r="N6951" s="22">
        <v>0</v>
      </c>
    </row>
    <row r="6952" spans="1:14" x14ac:dyDescent="0.25">
      <c r="A6952" s="5" t="s">
        <v>9567</v>
      </c>
      <c r="B6952" s="5" t="s">
        <v>3590</v>
      </c>
      <c r="C6952" s="5" t="s">
        <v>849</v>
      </c>
      <c r="D6952" s="5" t="s">
        <v>3583</v>
      </c>
      <c r="E6952" s="5" t="s">
        <v>3584</v>
      </c>
      <c r="F6952" s="5" t="s">
        <v>851</v>
      </c>
      <c r="G6952" s="5" t="s">
        <v>3585</v>
      </c>
      <c r="H6952" s="51">
        <v>159.19999999999999</v>
      </c>
      <c r="I6952" s="22">
        <v>10563.31</v>
      </c>
      <c r="J6952" s="22">
        <v>66352.45</v>
      </c>
      <c r="K6952" s="22">
        <v>66538.820000000007</v>
      </c>
      <c r="L6952" s="47">
        <v>1000</v>
      </c>
      <c r="M6952" s="22">
        <v>10563.31</v>
      </c>
      <c r="N6952" s="22">
        <v>0</v>
      </c>
    </row>
    <row r="6953" spans="1:14" hidden="1" x14ac:dyDescent="0.25">
      <c r="A6953" s="5" t="s">
        <v>9568</v>
      </c>
      <c r="B6953" s="5" t="s">
        <v>3582</v>
      </c>
      <c r="C6953" s="5" t="s">
        <v>849</v>
      </c>
      <c r="D6953" s="5" t="s">
        <v>3583</v>
      </c>
      <c r="E6953" s="5" t="s">
        <v>3584</v>
      </c>
      <c r="F6953" s="5" t="s">
        <v>853</v>
      </c>
      <c r="G6953" s="5" t="s">
        <v>3585</v>
      </c>
      <c r="H6953" s="51">
        <v>0</v>
      </c>
      <c r="I6953" s="22">
        <v>0</v>
      </c>
      <c r="J6953" s="22">
        <v>980.16</v>
      </c>
      <c r="K6953" s="22">
        <v>1003.68</v>
      </c>
      <c r="L6953" s="47">
        <v>1000</v>
      </c>
      <c r="M6953" s="22">
        <v>0</v>
      </c>
      <c r="N6953" s="22">
        <v>0</v>
      </c>
    </row>
    <row r="6954" spans="1:14" hidden="1" x14ac:dyDescent="0.25">
      <c r="A6954" s="5" t="s">
        <v>9568</v>
      </c>
      <c r="B6954" s="5" t="s">
        <v>3586</v>
      </c>
      <c r="C6954" s="5" t="s">
        <v>849</v>
      </c>
      <c r="D6954" s="5" t="s">
        <v>3583</v>
      </c>
      <c r="E6954" s="5" t="s">
        <v>3584</v>
      </c>
      <c r="F6954" s="5" t="s">
        <v>853</v>
      </c>
      <c r="G6954" s="5" t="s">
        <v>3585</v>
      </c>
      <c r="H6954" s="51">
        <v>0</v>
      </c>
      <c r="I6954" s="22">
        <v>0</v>
      </c>
      <c r="J6954" s="22">
        <v>791.76</v>
      </c>
      <c r="K6954" s="22">
        <v>1000.28</v>
      </c>
      <c r="L6954" s="47">
        <v>1000</v>
      </c>
      <c r="M6954" s="22">
        <v>0</v>
      </c>
      <c r="N6954" s="22">
        <v>0</v>
      </c>
    </row>
    <row r="6955" spans="1:14" x14ac:dyDescent="0.25">
      <c r="A6955" s="5" t="s">
        <v>9568</v>
      </c>
      <c r="B6955" s="5" t="s">
        <v>3590</v>
      </c>
      <c r="C6955" s="5" t="s">
        <v>849</v>
      </c>
      <c r="D6955" s="5" t="s">
        <v>3583</v>
      </c>
      <c r="E6955" s="5" t="s">
        <v>3584</v>
      </c>
      <c r="F6955" s="5" t="s">
        <v>853</v>
      </c>
      <c r="G6955" s="5" t="s">
        <v>3585</v>
      </c>
      <c r="H6955" s="51">
        <v>0</v>
      </c>
      <c r="I6955" s="22">
        <v>0</v>
      </c>
      <c r="J6955" s="22">
        <v>0</v>
      </c>
      <c r="K6955" s="22">
        <v>990.8</v>
      </c>
      <c r="L6955" s="47">
        <v>1000</v>
      </c>
      <c r="M6955" s="22">
        <v>0</v>
      </c>
      <c r="N6955" s="22">
        <v>0</v>
      </c>
    </row>
    <row r="6956" spans="1:14" hidden="1" x14ac:dyDescent="0.25">
      <c r="A6956" s="5" t="s">
        <v>9568</v>
      </c>
      <c r="B6956" s="5" t="s">
        <v>3592</v>
      </c>
      <c r="C6956" s="5" t="s">
        <v>849</v>
      </c>
      <c r="D6956" s="5" t="s">
        <v>3583</v>
      </c>
      <c r="E6956" s="5" t="s">
        <v>3584</v>
      </c>
      <c r="F6956" s="5" t="s">
        <v>851</v>
      </c>
      <c r="G6956" s="5" t="s">
        <v>3585</v>
      </c>
      <c r="H6956" s="51">
        <v>573.29600000000005</v>
      </c>
      <c r="I6956" s="22">
        <v>612.35</v>
      </c>
      <c r="J6956" s="22">
        <v>1068.1199999999999</v>
      </c>
      <c r="K6956" s="22">
        <v>1024.48</v>
      </c>
      <c r="L6956" s="47">
        <v>1000</v>
      </c>
      <c r="M6956" s="22">
        <v>612.35</v>
      </c>
      <c r="N6956" s="22">
        <v>0</v>
      </c>
    </row>
    <row r="6957" spans="1:14" x14ac:dyDescent="0.25">
      <c r="A6957" s="5" t="s">
        <v>9569</v>
      </c>
      <c r="B6957" s="5" t="s">
        <v>3590</v>
      </c>
      <c r="C6957" s="5" t="s">
        <v>849</v>
      </c>
      <c r="D6957" s="5" t="s">
        <v>3583</v>
      </c>
      <c r="E6957" s="5" t="s">
        <v>3584</v>
      </c>
      <c r="F6957" s="5" t="s">
        <v>853</v>
      </c>
      <c r="G6957" s="5" t="s">
        <v>3585</v>
      </c>
      <c r="H6957" s="51">
        <v>0</v>
      </c>
      <c r="I6957" s="22">
        <v>0</v>
      </c>
      <c r="J6957" s="22">
        <v>32364.05</v>
      </c>
      <c r="K6957" s="22">
        <v>34135.01</v>
      </c>
      <c r="L6957" s="47">
        <v>1000</v>
      </c>
      <c r="M6957" s="22">
        <v>0</v>
      </c>
      <c r="N6957" s="22">
        <v>0</v>
      </c>
    </row>
    <row r="6958" spans="1:14" hidden="1" x14ac:dyDescent="0.25">
      <c r="A6958" s="5" t="s">
        <v>9570</v>
      </c>
      <c r="B6958" s="5" t="s">
        <v>3582</v>
      </c>
      <c r="C6958" s="5" t="s">
        <v>849</v>
      </c>
      <c r="D6958" s="5" t="s">
        <v>3583</v>
      </c>
      <c r="E6958" s="5" t="s">
        <v>3584</v>
      </c>
      <c r="F6958" s="5" t="s">
        <v>853</v>
      </c>
      <c r="G6958" s="5" t="s">
        <v>3585</v>
      </c>
      <c r="H6958" s="51">
        <v>0</v>
      </c>
      <c r="I6958" s="22">
        <v>0</v>
      </c>
      <c r="J6958" s="22">
        <v>1496.02</v>
      </c>
      <c r="K6958" s="22">
        <v>1625.22</v>
      </c>
      <c r="L6958" s="47">
        <v>1000</v>
      </c>
      <c r="M6958" s="22">
        <v>0</v>
      </c>
      <c r="N6958" s="22">
        <v>0</v>
      </c>
    </row>
    <row r="6959" spans="1:14" hidden="1" x14ac:dyDescent="0.25">
      <c r="A6959" s="5" t="s">
        <v>9570</v>
      </c>
      <c r="B6959" s="5" t="s">
        <v>3586</v>
      </c>
      <c r="C6959" s="5" t="s">
        <v>849</v>
      </c>
      <c r="D6959" s="5" t="s">
        <v>3583</v>
      </c>
      <c r="E6959" s="5" t="s">
        <v>3584</v>
      </c>
      <c r="F6959" s="5" t="s">
        <v>853</v>
      </c>
      <c r="G6959" s="5" t="s">
        <v>3585</v>
      </c>
      <c r="H6959" s="51">
        <v>0</v>
      </c>
      <c r="I6959" s="22">
        <v>0</v>
      </c>
      <c r="J6959" s="22">
        <v>1255.81</v>
      </c>
      <c r="K6959" s="22">
        <v>1364.25</v>
      </c>
      <c r="L6959" s="47">
        <v>1000</v>
      </c>
      <c r="M6959" s="22">
        <v>0</v>
      </c>
      <c r="N6959" s="22">
        <v>0</v>
      </c>
    </row>
    <row r="6960" spans="1:14" x14ac:dyDescent="0.25">
      <c r="A6960" s="5" t="s">
        <v>9571</v>
      </c>
      <c r="B6960" s="5" t="s">
        <v>3590</v>
      </c>
      <c r="C6960" s="5" t="s">
        <v>849</v>
      </c>
      <c r="D6960" s="5" t="s">
        <v>3583</v>
      </c>
      <c r="E6960" s="5" t="s">
        <v>3584</v>
      </c>
      <c r="F6960" s="5" t="s">
        <v>853</v>
      </c>
      <c r="G6960" s="5" t="s">
        <v>3585</v>
      </c>
      <c r="H6960" s="51">
        <v>0</v>
      </c>
      <c r="I6960" s="22">
        <v>0</v>
      </c>
      <c r="J6960" s="22">
        <v>13170.37</v>
      </c>
      <c r="K6960" s="22">
        <v>14307.78</v>
      </c>
      <c r="L6960" s="47">
        <v>1000</v>
      </c>
      <c r="M6960" s="22">
        <v>0</v>
      </c>
      <c r="N6960" s="22">
        <v>0</v>
      </c>
    </row>
    <row r="6961" spans="1:14" hidden="1" x14ac:dyDescent="0.25">
      <c r="A6961" s="5" t="s">
        <v>9572</v>
      </c>
      <c r="B6961" s="5" t="s">
        <v>3582</v>
      </c>
      <c r="C6961" s="5" t="s">
        <v>849</v>
      </c>
      <c r="D6961" s="5" t="s">
        <v>3583</v>
      </c>
      <c r="E6961" s="5" t="s">
        <v>3584</v>
      </c>
      <c r="F6961" s="5" t="s">
        <v>851</v>
      </c>
      <c r="G6961" s="5" t="s">
        <v>3585</v>
      </c>
      <c r="H6961" s="51">
        <v>6401.4</v>
      </c>
      <c r="I6961" s="22">
        <v>7753.76</v>
      </c>
      <c r="J6961" s="22">
        <v>1211.26</v>
      </c>
      <c r="K6961" s="22">
        <v>1240.97</v>
      </c>
      <c r="L6961" s="47">
        <v>1000</v>
      </c>
      <c r="M6961" s="22">
        <v>7753.76</v>
      </c>
      <c r="N6961" s="22">
        <v>0</v>
      </c>
    </row>
    <row r="6962" spans="1:14" hidden="1" x14ac:dyDescent="0.25">
      <c r="A6962" s="5" t="s">
        <v>9572</v>
      </c>
      <c r="B6962" s="5" t="s">
        <v>3586</v>
      </c>
      <c r="C6962" s="5" t="s">
        <v>849</v>
      </c>
      <c r="D6962" s="5" t="s">
        <v>3583</v>
      </c>
      <c r="E6962" s="5" t="s">
        <v>3584</v>
      </c>
      <c r="F6962" s="5" t="s">
        <v>853</v>
      </c>
      <c r="G6962" s="5" t="s">
        <v>3585</v>
      </c>
      <c r="H6962" s="51">
        <v>0</v>
      </c>
      <c r="I6962" s="22">
        <v>0</v>
      </c>
      <c r="J6962" s="22">
        <v>1065.18</v>
      </c>
      <c r="K6962" s="22">
        <v>1157.17</v>
      </c>
      <c r="L6962" s="47">
        <v>1000</v>
      </c>
      <c r="M6962" s="22">
        <v>0</v>
      </c>
      <c r="N6962" s="22">
        <v>0</v>
      </c>
    </row>
    <row r="6963" spans="1:14" hidden="1" x14ac:dyDescent="0.25">
      <c r="A6963" s="5" t="s">
        <v>9573</v>
      </c>
      <c r="B6963" s="5" t="s">
        <v>3582</v>
      </c>
      <c r="C6963" s="5" t="s">
        <v>849</v>
      </c>
      <c r="D6963" s="5" t="s">
        <v>3583</v>
      </c>
      <c r="E6963" s="5" t="s">
        <v>3584</v>
      </c>
      <c r="F6963" s="5" t="s">
        <v>853</v>
      </c>
      <c r="G6963" s="5" t="s">
        <v>3603</v>
      </c>
      <c r="H6963" s="51">
        <v>0</v>
      </c>
      <c r="I6963" s="22">
        <v>0</v>
      </c>
      <c r="J6963" s="22">
        <v>0</v>
      </c>
      <c r="K6963" s="22">
        <v>741.64</v>
      </c>
      <c r="L6963" s="47">
        <v>1000</v>
      </c>
      <c r="M6963" s="22">
        <v>0</v>
      </c>
      <c r="N6963" s="22">
        <v>0</v>
      </c>
    </row>
    <row r="6964" spans="1:14" hidden="1" x14ac:dyDescent="0.25">
      <c r="A6964" s="5" t="s">
        <v>9573</v>
      </c>
      <c r="B6964" s="5" t="s">
        <v>3586</v>
      </c>
      <c r="C6964" s="5" t="s">
        <v>849</v>
      </c>
      <c r="D6964" s="5" t="s">
        <v>3583</v>
      </c>
      <c r="E6964" s="5" t="s">
        <v>3584</v>
      </c>
      <c r="F6964" s="5" t="s">
        <v>853</v>
      </c>
      <c r="G6964" s="5" t="s">
        <v>3603</v>
      </c>
      <c r="H6964" s="51">
        <v>0</v>
      </c>
      <c r="I6964" s="22">
        <v>0</v>
      </c>
      <c r="J6964" s="22">
        <v>0</v>
      </c>
      <c r="K6964" s="22">
        <v>705.55</v>
      </c>
      <c r="L6964" s="47">
        <v>1000</v>
      </c>
      <c r="M6964" s="22">
        <v>0</v>
      </c>
      <c r="N6964" s="22">
        <v>0</v>
      </c>
    </row>
    <row r="6965" spans="1:14" hidden="1" x14ac:dyDescent="0.25">
      <c r="A6965" s="5" t="s">
        <v>9574</v>
      </c>
      <c r="B6965" s="5" t="s">
        <v>3582</v>
      </c>
      <c r="C6965" s="5" t="s">
        <v>849</v>
      </c>
      <c r="D6965" s="5" t="s">
        <v>3583</v>
      </c>
      <c r="E6965" s="5" t="s">
        <v>3584</v>
      </c>
      <c r="F6965" s="5" t="s">
        <v>851</v>
      </c>
      <c r="G6965" s="5" t="s">
        <v>3585</v>
      </c>
      <c r="H6965" s="51">
        <v>106680</v>
      </c>
      <c r="I6965" s="22">
        <v>149255.32999999999</v>
      </c>
      <c r="J6965" s="22">
        <v>1399.09</v>
      </c>
      <c r="K6965" s="22">
        <v>1405.35</v>
      </c>
      <c r="L6965" s="47">
        <v>1000</v>
      </c>
      <c r="M6965" s="22">
        <v>149255.32999999999</v>
      </c>
      <c r="N6965" s="22">
        <v>0</v>
      </c>
    </row>
    <row r="6966" spans="1:14" hidden="1" x14ac:dyDescent="0.25">
      <c r="A6966" s="5" t="s">
        <v>9574</v>
      </c>
      <c r="B6966" s="5" t="s">
        <v>3586</v>
      </c>
      <c r="C6966" s="5" t="s">
        <v>849</v>
      </c>
      <c r="D6966" s="5" t="s">
        <v>3583</v>
      </c>
      <c r="E6966" s="5" t="s">
        <v>3584</v>
      </c>
      <c r="F6966" s="5" t="s">
        <v>851</v>
      </c>
      <c r="G6966" s="5" t="s">
        <v>3585</v>
      </c>
      <c r="H6966" s="51">
        <v>154920</v>
      </c>
      <c r="I6966" s="22">
        <v>228685.78</v>
      </c>
      <c r="J6966" s="22">
        <v>1476.15</v>
      </c>
      <c r="K6966" s="22">
        <v>1405.02</v>
      </c>
      <c r="L6966" s="47">
        <v>1000</v>
      </c>
      <c r="M6966" s="22">
        <v>228685.78</v>
      </c>
      <c r="N6966" s="22">
        <v>0</v>
      </c>
    </row>
    <row r="6967" spans="1:14" hidden="1" x14ac:dyDescent="0.25">
      <c r="A6967" s="5" t="s">
        <v>9575</v>
      </c>
      <c r="B6967" s="5" t="s">
        <v>3582</v>
      </c>
      <c r="C6967" s="5" t="s">
        <v>849</v>
      </c>
      <c r="D6967" s="5" t="s">
        <v>3583</v>
      </c>
      <c r="E6967" s="5" t="s">
        <v>3584</v>
      </c>
      <c r="F6967" s="5" t="s">
        <v>851</v>
      </c>
      <c r="G6967" s="5" t="s">
        <v>3585</v>
      </c>
      <c r="H6967" s="51">
        <v>14464</v>
      </c>
      <c r="I6967" s="22">
        <v>12889.46</v>
      </c>
      <c r="J6967" s="22">
        <v>891.14</v>
      </c>
      <c r="K6967" s="22">
        <v>950.66</v>
      </c>
      <c r="L6967" s="47">
        <v>1000</v>
      </c>
      <c r="M6967" s="22">
        <v>12889.46</v>
      </c>
      <c r="N6967" s="22">
        <v>0</v>
      </c>
    </row>
    <row r="6968" spans="1:14" hidden="1" x14ac:dyDescent="0.25">
      <c r="A6968" s="5" t="s">
        <v>9575</v>
      </c>
      <c r="B6968" s="5" t="s">
        <v>3586</v>
      </c>
      <c r="C6968" s="5" t="s">
        <v>849</v>
      </c>
      <c r="D6968" s="5" t="s">
        <v>3583</v>
      </c>
      <c r="E6968" s="5" t="s">
        <v>3584</v>
      </c>
      <c r="F6968" s="5" t="s">
        <v>853</v>
      </c>
      <c r="G6968" s="5" t="s">
        <v>3585</v>
      </c>
      <c r="H6968" s="51">
        <v>0</v>
      </c>
      <c r="I6968" s="22">
        <v>0</v>
      </c>
      <c r="J6968" s="22">
        <v>883.53</v>
      </c>
      <c r="K6968" s="22">
        <v>959.84</v>
      </c>
      <c r="L6968" s="47">
        <v>1000</v>
      </c>
      <c r="M6968" s="22">
        <v>0</v>
      </c>
      <c r="N6968" s="22">
        <v>0</v>
      </c>
    </row>
    <row r="6969" spans="1:14" x14ac:dyDescent="0.25">
      <c r="A6969" s="5" t="s">
        <v>9576</v>
      </c>
      <c r="B6969" s="5" t="s">
        <v>3590</v>
      </c>
      <c r="C6969" s="5" t="s">
        <v>849</v>
      </c>
      <c r="D6969" s="5" t="s">
        <v>3583</v>
      </c>
      <c r="E6969" s="5" t="s">
        <v>3584</v>
      </c>
      <c r="F6969" s="5" t="s">
        <v>853</v>
      </c>
      <c r="G6969" s="5" t="s">
        <v>3585</v>
      </c>
      <c r="H6969" s="51">
        <v>0</v>
      </c>
      <c r="I6969" s="22">
        <v>0</v>
      </c>
      <c r="J6969" s="22">
        <v>51297.05</v>
      </c>
      <c r="K6969" s="22">
        <v>52528.18</v>
      </c>
      <c r="L6969" s="47">
        <v>1000</v>
      </c>
      <c r="M6969" s="22">
        <v>0</v>
      </c>
      <c r="N6969" s="22">
        <v>0</v>
      </c>
    </row>
    <row r="6970" spans="1:14" hidden="1" x14ac:dyDescent="0.25">
      <c r="A6970" s="5" t="s">
        <v>9577</v>
      </c>
      <c r="B6970" s="5" t="s">
        <v>3582</v>
      </c>
      <c r="C6970" s="5" t="s">
        <v>849</v>
      </c>
      <c r="D6970" s="5" t="s">
        <v>3583</v>
      </c>
      <c r="E6970" s="5" t="s">
        <v>3584</v>
      </c>
      <c r="F6970" s="5" t="s">
        <v>853</v>
      </c>
      <c r="G6970" s="5" t="s">
        <v>3603</v>
      </c>
      <c r="H6970" s="51">
        <v>0</v>
      </c>
      <c r="I6970" s="22">
        <v>0</v>
      </c>
      <c r="J6970" s="22">
        <v>0</v>
      </c>
      <c r="K6970" s="22">
        <v>826.59</v>
      </c>
      <c r="L6970" s="47">
        <v>1000</v>
      </c>
      <c r="M6970" s="22">
        <v>0</v>
      </c>
      <c r="N6970" s="22">
        <v>0</v>
      </c>
    </row>
    <row r="6971" spans="1:14" hidden="1" x14ac:dyDescent="0.25">
      <c r="A6971" s="5" t="s">
        <v>9577</v>
      </c>
      <c r="B6971" s="5" t="s">
        <v>3586</v>
      </c>
      <c r="C6971" s="5" t="s">
        <v>849</v>
      </c>
      <c r="D6971" s="5" t="s">
        <v>3583</v>
      </c>
      <c r="E6971" s="5" t="s">
        <v>3584</v>
      </c>
      <c r="F6971" s="5" t="s">
        <v>853</v>
      </c>
      <c r="G6971" s="5" t="s">
        <v>3603</v>
      </c>
      <c r="H6971" s="51">
        <v>0</v>
      </c>
      <c r="I6971" s="22">
        <v>0</v>
      </c>
      <c r="J6971" s="22">
        <v>0</v>
      </c>
      <c r="K6971" s="22">
        <v>789.84</v>
      </c>
      <c r="L6971" s="47">
        <v>1000</v>
      </c>
      <c r="M6971" s="22">
        <v>0</v>
      </c>
      <c r="N6971" s="22">
        <v>0</v>
      </c>
    </row>
    <row r="6972" spans="1:14" hidden="1" x14ac:dyDescent="0.25">
      <c r="A6972" s="5" t="s">
        <v>9578</v>
      </c>
      <c r="B6972" s="5" t="s">
        <v>3582</v>
      </c>
      <c r="C6972" s="5" t="s">
        <v>849</v>
      </c>
      <c r="D6972" s="5" t="s">
        <v>3583</v>
      </c>
      <c r="E6972" s="5" t="s">
        <v>3584</v>
      </c>
      <c r="F6972" s="5" t="s">
        <v>851</v>
      </c>
      <c r="G6972" s="5" t="s">
        <v>3585</v>
      </c>
      <c r="H6972" s="51">
        <v>3948</v>
      </c>
      <c r="I6972" s="22">
        <v>5918.89</v>
      </c>
      <c r="J6972" s="22">
        <v>1499.21</v>
      </c>
      <c r="K6972" s="22">
        <v>1327.45</v>
      </c>
      <c r="L6972" s="47">
        <v>1000</v>
      </c>
      <c r="M6972" s="22">
        <v>5918.89</v>
      </c>
      <c r="N6972" s="22">
        <v>0</v>
      </c>
    </row>
    <row r="6973" spans="1:14" hidden="1" x14ac:dyDescent="0.25">
      <c r="A6973" s="5" t="s">
        <v>9578</v>
      </c>
      <c r="B6973" s="5" t="s">
        <v>3586</v>
      </c>
      <c r="C6973" s="5" t="s">
        <v>849</v>
      </c>
      <c r="D6973" s="5" t="s">
        <v>3583</v>
      </c>
      <c r="E6973" s="5" t="s">
        <v>3584</v>
      </c>
      <c r="F6973" s="5" t="s">
        <v>851</v>
      </c>
      <c r="G6973" s="5" t="s">
        <v>3585</v>
      </c>
      <c r="H6973" s="51">
        <v>5248</v>
      </c>
      <c r="I6973" s="22">
        <v>7331.41</v>
      </c>
      <c r="J6973" s="22">
        <v>1396.99</v>
      </c>
      <c r="K6973" s="22">
        <v>1310.47</v>
      </c>
      <c r="L6973" s="47">
        <v>1000</v>
      </c>
      <c r="M6973" s="22">
        <v>7331.41</v>
      </c>
      <c r="N6973" s="22">
        <v>0</v>
      </c>
    </row>
    <row r="6974" spans="1:14" hidden="1" x14ac:dyDescent="0.25">
      <c r="A6974" s="5" t="s">
        <v>9579</v>
      </c>
      <c r="B6974" s="5" t="s">
        <v>3582</v>
      </c>
      <c r="C6974" s="5" t="s">
        <v>849</v>
      </c>
      <c r="D6974" s="5" t="s">
        <v>3583</v>
      </c>
      <c r="E6974" s="5" t="s">
        <v>3584</v>
      </c>
      <c r="F6974" s="5" t="s">
        <v>853</v>
      </c>
      <c r="G6974" s="5" t="s">
        <v>3603</v>
      </c>
      <c r="H6974" s="51">
        <v>0</v>
      </c>
      <c r="I6974" s="22">
        <v>0</v>
      </c>
      <c r="J6974" s="22">
        <v>0</v>
      </c>
      <c r="K6974" s="22">
        <v>777.65</v>
      </c>
      <c r="L6974" s="47">
        <v>1000</v>
      </c>
      <c r="M6974" s="22">
        <v>0</v>
      </c>
      <c r="N6974" s="22">
        <v>0</v>
      </c>
    </row>
    <row r="6975" spans="1:14" hidden="1" x14ac:dyDescent="0.25">
      <c r="A6975" s="5" t="s">
        <v>9579</v>
      </c>
      <c r="B6975" s="5" t="s">
        <v>3586</v>
      </c>
      <c r="C6975" s="5" t="s">
        <v>849</v>
      </c>
      <c r="D6975" s="5" t="s">
        <v>3583</v>
      </c>
      <c r="E6975" s="5" t="s">
        <v>3584</v>
      </c>
      <c r="F6975" s="5" t="s">
        <v>853</v>
      </c>
      <c r="G6975" s="5" t="s">
        <v>3603</v>
      </c>
      <c r="H6975" s="51">
        <v>0</v>
      </c>
      <c r="I6975" s="22">
        <v>0</v>
      </c>
      <c r="J6975" s="22">
        <v>0</v>
      </c>
      <c r="K6975" s="22">
        <v>735.16</v>
      </c>
      <c r="L6975" s="47">
        <v>1000</v>
      </c>
      <c r="M6975" s="22">
        <v>0</v>
      </c>
      <c r="N6975" s="22">
        <v>0</v>
      </c>
    </row>
    <row r="6976" spans="1:14" hidden="1" x14ac:dyDescent="0.25">
      <c r="A6976" s="5" t="s">
        <v>9580</v>
      </c>
      <c r="B6976" s="5" t="s">
        <v>3582</v>
      </c>
      <c r="C6976" s="5" t="s">
        <v>849</v>
      </c>
      <c r="D6976" s="5" t="s">
        <v>3583</v>
      </c>
      <c r="E6976" s="5" t="s">
        <v>3584</v>
      </c>
      <c r="F6976" s="5" t="s">
        <v>853</v>
      </c>
      <c r="G6976" s="5" t="s">
        <v>3603</v>
      </c>
      <c r="H6976" s="51">
        <v>0</v>
      </c>
      <c r="I6976" s="22">
        <v>0</v>
      </c>
      <c r="J6976" s="22">
        <v>0</v>
      </c>
      <c r="K6976" s="22">
        <v>807.44</v>
      </c>
      <c r="L6976" s="47">
        <v>1000</v>
      </c>
      <c r="M6976" s="22">
        <v>0</v>
      </c>
      <c r="N6976" s="22">
        <v>0</v>
      </c>
    </row>
    <row r="6977" spans="1:14" hidden="1" x14ac:dyDescent="0.25">
      <c r="A6977" s="5" t="s">
        <v>9580</v>
      </c>
      <c r="B6977" s="5" t="s">
        <v>3586</v>
      </c>
      <c r="C6977" s="5" t="s">
        <v>849</v>
      </c>
      <c r="D6977" s="5" t="s">
        <v>3583</v>
      </c>
      <c r="E6977" s="5" t="s">
        <v>3584</v>
      </c>
      <c r="F6977" s="5" t="s">
        <v>853</v>
      </c>
      <c r="G6977" s="5" t="s">
        <v>3603</v>
      </c>
      <c r="H6977" s="51">
        <v>0</v>
      </c>
      <c r="I6977" s="22">
        <v>0</v>
      </c>
      <c r="J6977" s="22">
        <v>0</v>
      </c>
      <c r="K6977" s="22">
        <v>771.3</v>
      </c>
      <c r="L6977" s="47">
        <v>1000</v>
      </c>
      <c r="M6977" s="22">
        <v>0</v>
      </c>
      <c r="N6977" s="22">
        <v>0</v>
      </c>
    </row>
    <row r="6978" spans="1:14" hidden="1" x14ac:dyDescent="0.25">
      <c r="A6978" s="5" t="s">
        <v>9581</v>
      </c>
      <c r="B6978" s="5" t="s">
        <v>3582</v>
      </c>
      <c r="C6978" s="5" t="s">
        <v>849</v>
      </c>
      <c r="D6978" s="5" t="s">
        <v>3583</v>
      </c>
      <c r="E6978" s="5" t="s">
        <v>3584</v>
      </c>
      <c r="F6978" s="5" t="s">
        <v>853</v>
      </c>
      <c r="G6978" s="5" t="s">
        <v>3603</v>
      </c>
      <c r="H6978" s="51">
        <v>0</v>
      </c>
      <c r="I6978" s="22">
        <v>0</v>
      </c>
      <c r="J6978" s="22">
        <v>0</v>
      </c>
      <c r="K6978" s="22">
        <v>771.95</v>
      </c>
      <c r="L6978" s="47">
        <v>1000</v>
      </c>
      <c r="M6978" s="22">
        <v>0</v>
      </c>
      <c r="N6978" s="22">
        <v>0</v>
      </c>
    </row>
    <row r="6979" spans="1:14" hidden="1" x14ac:dyDescent="0.25">
      <c r="A6979" s="5" t="s">
        <v>9581</v>
      </c>
      <c r="B6979" s="5" t="s">
        <v>3586</v>
      </c>
      <c r="C6979" s="5" t="s">
        <v>849</v>
      </c>
      <c r="D6979" s="5" t="s">
        <v>3583</v>
      </c>
      <c r="E6979" s="5" t="s">
        <v>3584</v>
      </c>
      <c r="F6979" s="5" t="s">
        <v>853</v>
      </c>
      <c r="G6979" s="5" t="s">
        <v>3603</v>
      </c>
      <c r="H6979" s="51">
        <v>0</v>
      </c>
      <c r="I6979" s="22">
        <v>0</v>
      </c>
      <c r="J6979" s="22">
        <v>0</v>
      </c>
      <c r="K6979" s="22">
        <v>729.48</v>
      </c>
      <c r="L6979" s="47">
        <v>1000</v>
      </c>
      <c r="M6979" s="22">
        <v>0</v>
      </c>
      <c r="N6979" s="22">
        <v>0</v>
      </c>
    </row>
    <row r="6980" spans="1:14" hidden="1" x14ac:dyDescent="0.25">
      <c r="A6980" s="5" t="s">
        <v>9582</v>
      </c>
      <c r="B6980" s="5" t="s">
        <v>3582</v>
      </c>
      <c r="C6980" s="5" t="s">
        <v>849</v>
      </c>
      <c r="D6980" s="5" t="s">
        <v>3583</v>
      </c>
      <c r="E6980" s="5" t="s">
        <v>3584</v>
      </c>
      <c r="F6980" s="5" t="s">
        <v>853</v>
      </c>
      <c r="G6980" s="5" t="s">
        <v>3603</v>
      </c>
      <c r="H6980" s="51">
        <v>0</v>
      </c>
      <c r="I6980" s="22">
        <v>0</v>
      </c>
      <c r="J6980" s="22">
        <v>0</v>
      </c>
      <c r="K6980" s="22">
        <v>961.96</v>
      </c>
      <c r="L6980" s="47">
        <v>1000</v>
      </c>
      <c r="M6980" s="22">
        <v>0</v>
      </c>
      <c r="N6980" s="22">
        <v>0</v>
      </c>
    </row>
    <row r="6981" spans="1:14" x14ac:dyDescent="0.25">
      <c r="A6981" s="5" t="s">
        <v>9583</v>
      </c>
      <c r="B6981" s="5" t="s">
        <v>3590</v>
      </c>
      <c r="C6981" s="5" t="s">
        <v>849</v>
      </c>
      <c r="D6981" s="5" t="s">
        <v>3583</v>
      </c>
      <c r="E6981" s="5" t="s">
        <v>3584</v>
      </c>
      <c r="F6981" s="5" t="s">
        <v>853</v>
      </c>
      <c r="G6981" s="5" t="s">
        <v>3585</v>
      </c>
      <c r="H6981" s="51">
        <v>0</v>
      </c>
      <c r="I6981" s="22">
        <v>0</v>
      </c>
      <c r="J6981" s="22">
        <v>4471.63</v>
      </c>
      <c r="K6981" s="22">
        <v>4859.05</v>
      </c>
      <c r="L6981" s="47">
        <v>1000</v>
      </c>
      <c r="M6981" s="22">
        <v>0</v>
      </c>
      <c r="N6981" s="22">
        <v>0</v>
      </c>
    </row>
    <row r="6982" spans="1:14" hidden="1" x14ac:dyDescent="0.25">
      <c r="A6982" s="5" t="s">
        <v>9584</v>
      </c>
      <c r="B6982" s="5" t="s">
        <v>3582</v>
      </c>
      <c r="C6982" s="5" t="s">
        <v>849</v>
      </c>
      <c r="D6982" s="5" t="s">
        <v>3583</v>
      </c>
      <c r="E6982" s="5" t="s">
        <v>3584</v>
      </c>
      <c r="F6982" s="5" t="s">
        <v>851</v>
      </c>
      <c r="G6982" s="5" t="s">
        <v>3585</v>
      </c>
      <c r="H6982" s="51">
        <v>5440</v>
      </c>
      <c r="I6982" s="22">
        <v>3476.2</v>
      </c>
      <c r="J6982" s="22">
        <v>639.01</v>
      </c>
      <c r="K6982" s="22">
        <v>578.26</v>
      </c>
      <c r="L6982" s="47">
        <v>1000</v>
      </c>
      <c r="M6982" s="22">
        <v>3476.2</v>
      </c>
      <c r="N6982" s="22">
        <v>0</v>
      </c>
    </row>
    <row r="6983" spans="1:14" hidden="1" x14ac:dyDescent="0.25">
      <c r="A6983" s="5" t="s">
        <v>9584</v>
      </c>
      <c r="B6983" s="5" t="s">
        <v>3586</v>
      </c>
      <c r="C6983" s="5" t="s">
        <v>849</v>
      </c>
      <c r="D6983" s="5" t="s">
        <v>3583</v>
      </c>
      <c r="E6983" s="5" t="s">
        <v>3584</v>
      </c>
      <c r="F6983" s="5" t="s">
        <v>851</v>
      </c>
      <c r="G6983" s="5" t="s">
        <v>3585</v>
      </c>
      <c r="H6983" s="51">
        <v>17600</v>
      </c>
      <c r="I6983" s="22">
        <v>10552.87</v>
      </c>
      <c r="J6983" s="22">
        <v>599.59</v>
      </c>
      <c r="K6983" s="22">
        <v>611.67999999999995</v>
      </c>
      <c r="L6983" s="47">
        <v>1000</v>
      </c>
      <c r="M6983" s="22">
        <v>10552.87</v>
      </c>
      <c r="N6983" s="22">
        <v>0</v>
      </c>
    </row>
    <row r="6984" spans="1:14" hidden="1" x14ac:dyDescent="0.25">
      <c r="A6984" s="5" t="s">
        <v>9584</v>
      </c>
      <c r="B6984" s="5" t="s">
        <v>3592</v>
      </c>
      <c r="C6984" s="5" t="s">
        <v>849</v>
      </c>
      <c r="D6984" s="5" t="s">
        <v>3583</v>
      </c>
      <c r="E6984" s="5" t="s">
        <v>3584</v>
      </c>
      <c r="F6984" s="5" t="s">
        <v>853</v>
      </c>
      <c r="G6984" s="5" t="s">
        <v>3585</v>
      </c>
      <c r="H6984" s="51">
        <v>0</v>
      </c>
      <c r="I6984" s="22">
        <v>0</v>
      </c>
      <c r="J6984" s="22">
        <v>515.79</v>
      </c>
      <c r="K6984" s="22">
        <v>667.19</v>
      </c>
      <c r="L6984" s="47">
        <v>1000</v>
      </c>
      <c r="M6984" s="22">
        <v>0</v>
      </c>
      <c r="N6984" s="22">
        <v>0</v>
      </c>
    </row>
    <row r="6985" spans="1:14" x14ac:dyDescent="0.25">
      <c r="A6985" s="5" t="s">
        <v>9585</v>
      </c>
      <c r="B6985" s="5" t="s">
        <v>3590</v>
      </c>
      <c r="C6985" s="5" t="s">
        <v>849</v>
      </c>
      <c r="D6985" s="5" t="s">
        <v>3583</v>
      </c>
      <c r="E6985" s="5" t="s">
        <v>3584</v>
      </c>
      <c r="F6985" s="5" t="s">
        <v>853</v>
      </c>
      <c r="G6985" s="5" t="s">
        <v>3585</v>
      </c>
      <c r="H6985" s="51">
        <v>0</v>
      </c>
      <c r="I6985" s="22">
        <v>0</v>
      </c>
      <c r="J6985" s="22">
        <v>8941.08</v>
      </c>
      <c r="K6985" s="22">
        <v>9430.33</v>
      </c>
      <c r="L6985" s="47">
        <v>1000</v>
      </c>
      <c r="M6985" s="22">
        <v>0</v>
      </c>
      <c r="N6985" s="22">
        <v>0</v>
      </c>
    </row>
    <row r="6986" spans="1:14" hidden="1" x14ac:dyDescent="0.25">
      <c r="A6986" s="5" t="s">
        <v>9586</v>
      </c>
      <c r="B6986" s="5" t="s">
        <v>3582</v>
      </c>
      <c r="C6986" s="5" t="s">
        <v>849</v>
      </c>
      <c r="D6986" s="5" t="s">
        <v>3583</v>
      </c>
      <c r="E6986" s="5" t="s">
        <v>3584</v>
      </c>
      <c r="F6986" s="5" t="s">
        <v>853</v>
      </c>
      <c r="G6986" s="5" t="s">
        <v>3588</v>
      </c>
      <c r="H6986" s="51">
        <v>0</v>
      </c>
      <c r="I6986" s="22">
        <v>0</v>
      </c>
      <c r="J6986" s="22">
        <v>2.15</v>
      </c>
      <c r="K6986" s="22">
        <v>2.2000000000000002</v>
      </c>
      <c r="L6986" s="47">
        <v>1000</v>
      </c>
      <c r="M6986" s="22">
        <v>0</v>
      </c>
      <c r="N6986" s="22">
        <v>0</v>
      </c>
    </row>
    <row r="6987" spans="1:14" hidden="1" x14ac:dyDescent="0.25">
      <c r="A6987" s="5" t="s">
        <v>9586</v>
      </c>
      <c r="B6987" s="5" t="s">
        <v>3586</v>
      </c>
      <c r="C6987" s="5" t="s">
        <v>849</v>
      </c>
      <c r="D6987" s="5" t="s">
        <v>3583</v>
      </c>
      <c r="E6987" s="5" t="s">
        <v>3584</v>
      </c>
      <c r="F6987" s="5" t="s">
        <v>851</v>
      </c>
      <c r="G6987" s="5" t="s">
        <v>3588</v>
      </c>
      <c r="H6987" s="51">
        <v>17279493</v>
      </c>
      <c r="I6987" s="22">
        <v>37800.449999999997</v>
      </c>
      <c r="J6987" s="22">
        <v>2.19</v>
      </c>
      <c r="K6987" s="22">
        <v>2.2200000000000002</v>
      </c>
      <c r="L6987" s="47">
        <v>1000</v>
      </c>
      <c r="M6987" s="22">
        <v>37800.449999999997</v>
      </c>
      <c r="N6987" s="22">
        <v>0</v>
      </c>
    </row>
    <row r="6988" spans="1:14" x14ac:dyDescent="0.25">
      <c r="A6988" s="5" t="s">
        <v>9586</v>
      </c>
      <c r="B6988" s="5" t="s">
        <v>3590</v>
      </c>
      <c r="C6988" s="5" t="s">
        <v>849</v>
      </c>
      <c r="D6988" s="5" t="s">
        <v>3583</v>
      </c>
      <c r="E6988" s="5" t="s">
        <v>3584</v>
      </c>
      <c r="F6988" s="5" t="s">
        <v>853</v>
      </c>
      <c r="G6988" s="5" t="s">
        <v>3588</v>
      </c>
      <c r="H6988" s="51">
        <v>0</v>
      </c>
      <c r="I6988" s="22">
        <v>0</v>
      </c>
      <c r="J6988" s="22">
        <v>2.66</v>
      </c>
      <c r="K6988" s="22">
        <v>2.89</v>
      </c>
      <c r="L6988" s="47">
        <v>1000</v>
      </c>
      <c r="M6988" s="22">
        <v>0</v>
      </c>
      <c r="N6988" s="22">
        <v>0</v>
      </c>
    </row>
    <row r="6989" spans="1:14" hidden="1" x14ac:dyDescent="0.25">
      <c r="A6989" s="5" t="s">
        <v>9587</v>
      </c>
      <c r="B6989" s="5" t="s">
        <v>3592</v>
      </c>
      <c r="C6989" s="5" t="s">
        <v>849</v>
      </c>
      <c r="D6989" s="5" t="s">
        <v>3583</v>
      </c>
      <c r="E6989" s="5" t="s">
        <v>3584</v>
      </c>
      <c r="F6989" s="5" t="s">
        <v>851</v>
      </c>
      <c r="G6989" s="5" t="s">
        <v>3585</v>
      </c>
      <c r="H6989" s="51">
        <v>0</v>
      </c>
      <c r="I6989" s="22">
        <v>0</v>
      </c>
      <c r="J6989" s="22">
        <v>591.53</v>
      </c>
      <c r="K6989" s="22">
        <v>591.53</v>
      </c>
      <c r="L6989" s="47">
        <v>1000</v>
      </c>
      <c r="M6989" s="22">
        <v>0</v>
      </c>
      <c r="N6989" s="22">
        <v>0</v>
      </c>
    </row>
    <row r="6990" spans="1:14" hidden="1" x14ac:dyDescent="0.25">
      <c r="A6990" s="5" t="s">
        <v>9588</v>
      </c>
      <c r="B6990" s="5" t="s">
        <v>3586</v>
      </c>
      <c r="C6990" s="5" t="s">
        <v>849</v>
      </c>
      <c r="D6990" s="5" t="s">
        <v>3583</v>
      </c>
      <c r="E6990" s="5" t="s">
        <v>3584</v>
      </c>
      <c r="F6990" s="5" t="s">
        <v>851</v>
      </c>
      <c r="G6990" s="5" t="s">
        <v>3585</v>
      </c>
      <c r="H6990" s="51">
        <v>3328</v>
      </c>
      <c r="I6990" s="22">
        <v>2610.1</v>
      </c>
      <c r="J6990" s="22">
        <v>784.28</v>
      </c>
      <c r="K6990" s="22">
        <v>723.47</v>
      </c>
      <c r="L6990" s="47">
        <v>1000</v>
      </c>
      <c r="M6990" s="22">
        <v>2610.1</v>
      </c>
      <c r="N6990" s="22">
        <v>0</v>
      </c>
    </row>
    <row r="6991" spans="1:14" hidden="1" x14ac:dyDescent="0.25">
      <c r="A6991" s="5" t="s">
        <v>9588</v>
      </c>
      <c r="B6991" s="5" t="s">
        <v>3597</v>
      </c>
      <c r="C6991" s="5" t="s">
        <v>849</v>
      </c>
      <c r="D6991" s="5" t="s">
        <v>3583</v>
      </c>
      <c r="E6991" s="5" t="s">
        <v>3584</v>
      </c>
      <c r="F6991" s="5" t="s">
        <v>853</v>
      </c>
      <c r="G6991" s="5" t="s">
        <v>3585</v>
      </c>
      <c r="H6991" s="51">
        <v>0</v>
      </c>
      <c r="I6991" s="22">
        <v>0</v>
      </c>
      <c r="J6991" s="22">
        <v>395.53</v>
      </c>
      <c r="K6991" s="22">
        <v>429.69</v>
      </c>
      <c r="L6991" s="47">
        <v>1000</v>
      </c>
      <c r="M6991" s="22">
        <v>0</v>
      </c>
      <c r="N6991" s="22">
        <v>0</v>
      </c>
    </row>
    <row r="6992" spans="1:14" hidden="1" x14ac:dyDescent="0.25">
      <c r="A6992" s="5" t="s">
        <v>9588</v>
      </c>
      <c r="B6992" s="5" t="s">
        <v>3592</v>
      </c>
      <c r="C6992" s="5" t="s">
        <v>849</v>
      </c>
      <c r="D6992" s="5" t="s">
        <v>3583</v>
      </c>
      <c r="E6992" s="5" t="s">
        <v>3584</v>
      </c>
      <c r="F6992" s="5" t="s">
        <v>851</v>
      </c>
      <c r="G6992" s="5" t="s">
        <v>3585</v>
      </c>
      <c r="H6992" s="51">
        <v>96000</v>
      </c>
      <c r="I6992" s="22">
        <v>74711.8</v>
      </c>
      <c r="J6992" s="22">
        <v>778.25</v>
      </c>
      <c r="K6992" s="22">
        <v>704.67</v>
      </c>
      <c r="L6992" s="47">
        <v>1000</v>
      </c>
      <c r="M6992" s="22">
        <v>74711.8</v>
      </c>
      <c r="N6992" s="22">
        <v>0</v>
      </c>
    </row>
    <row r="6993" spans="1:14" hidden="1" x14ac:dyDescent="0.25">
      <c r="A6993" s="5" t="s">
        <v>9589</v>
      </c>
      <c r="B6993" s="5" t="s">
        <v>3586</v>
      </c>
      <c r="C6993" s="5" t="s">
        <v>849</v>
      </c>
      <c r="D6993" s="5" t="s">
        <v>3583</v>
      </c>
      <c r="E6993" s="5" t="s">
        <v>3584</v>
      </c>
      <c r="F6993" s="5" t="s">
        <v>853</v>
      </c>
      <c r="G6993" s="5" t="s">
        <v>3603</v>
      </c>
      <c r="H6993" s="51">
        <v>0</v>
      </c>
      <c r="I6993" s="22">
        <v>0</v>
      </c>
      <c r="J6993" s="22">
        <v>0</v>
      </c>
      <c r="K6993" s="22">
        <v>803.8</v>
      </c>
      <c r="L6993" s="47">
        <v>1000</v>
      </c>
      <c r="M6993" s="22">
        <v>0</v>
      </c>
      <c r="N6993" s="22">
        <v>0</v>
      </c>
    </row>
    <row r="6994" spans="1:14" hidden="1" x14ac:dyDescent="0.25">
      <c r="A6994" s="5" t="s">
        <v>9590</v>
      </c>
      <c r="B6994" s="5" t="s">
        <v>3592</v>
      </c>
      <c r="C6994" s="5" t="s">
        <v>849</v>
      </c>
      <c r="D6994" s="5" t="s">
        <v>3583</v>
      </c>
      <c r="E6994" s="5" t="s">
        <v>3584</v>
      </c>
      <c r="F6994" s="5" t="s">
        <v>851</v>
      </c>
      <c r="G6994" s="5" t="s">
        <v>3585</v>
      </c>
      <c r="H6994" s="51">
        <v>0</v>
      </c>
      <c r="I6994" s="22">
        <v>0</v>
      </c>
      <c r="J6994" s="22">
        <v>1946.99</v>
      </c>
      <c r="K6994" s="22">
        <v>1946.99</v>
      </c>
      <c r="L6994" s="47">
        <v>1000</v>
      </c>
      <c r="M6994" s="22">
        <v>0</v>
      </c>
      <c r="N6994" s="22">
        <v>0</v>
      </c>
    </row>
    <row r="6995" spans="1:14" hidden="1" x14ac:dyDescent="0.25">
      <c r="A6995" s="5" t="s">
        <v>9591</v>
      </c>
      <c r="B6995" s="5" t="s">
        <v>3582</v>
      </c>
      <c r="C6995" s="5" t="s">
        <v>849</v>
      </c>
      <c r="D6995" s="5" t="s">
        <v>3583</v>
      </c>
      <c r="E6995" s="5" t="s">
        <v>3584</v>
      </c>
      <c r="F6995" s="5" t="s">
        <v>851</v>
      </c>
      <c r="G6995" s="5" t="s">
        <v>3603</v>
      </c>
      <c r="H6995" s="51">
        <v>0</v>
      </c>
      <c r="I6995" s="22">
        <v>0</v>
      </c>
      <c r="J6995" s="22">
        <v>4723.17</v>
      </c>
      <c r="K6995" s="22">
        <v>5974.39</v>
      </c>
      <c r="L6995" s="47">
        <v>1000</v>
      </c>
      <c r="M6995" s="22">
        <v>0</v>
      </c>
      <c r="N6995" s="22">
        <v>0</v>
      </c>
    </row>
    <row r="6996" spans="1:14" hidden="1" x14ac:dyDescent="0.25">
      <c r="A6996" s="5" t="s">
        <v>9591</v>
      </c>
      <c r="B6996" s="5" t="s">
        <v>3586</v>
      </c>
      <c r="C6996" s="5" t="s">
        <v>849</v>
      </c>
      <c r="D6996" s="5" t="s">
        <v>3583</v>
      </c>
      <c r="E6996" s="5" t="s">
        <v>3584</v>
      </c>
      <c r="F6996" s="5" t="s">
        <v>853</v>
      </c>
      <c r="G6996" s="5" t="s">
        <v>3603</v>
      </c>
      <c r="H6996" s="51">
        <v>0</v>
      </c>
      <c r="I6996" s="22">
        <v>0</v>
      </c>
      <c r="J6996" s="22">
        <v>6714.75</v>
      </c>
      <c r="K6996" s="22">
        <v>5754.86</v>
      </c>
      <c r="L6996" s="47">
        <v>1000</v>
      </c>
      <c r="M6996" s="22">
        <v>0</v>
      </c>
      <c r="N6996" s="22">
        <v>0</v>
      </c>
    </row>
    <row r="6997" spans="1:14" hidden="1" x14ac:dyDescent="0.25">
      <c r="A6997" s="5" t="s">
        <v>9592</v>
      </c>
      <c r="B6997" s="5" t="s">
        <v>3582</v>
      </c>
      <c r="C6997" s="5" t="s">
        <v>849</v>
      </c>
      <c r="D6997" s="5" t="s">
        <v>3583</v>
      </c>
      <c r="E6997" s="5" t="s">
        <v>3584</v>
      </c>
      <c r="F6997" s="5" t="s">
        <v>853</v>
      </c>
      <c r="G6997" s="5" t="s">
        <v>3603</v>
      </c>
      <c r="H6997" s="51">
        <v>0</v>
      </c>
      <c r="I6997" s="22">
        <v>0</v>
      </c>
      <c r="J6997" s="22">
        <v>0</v>
      </c>
      <c r="K6997" s="22">
        <v>734.65</v>
      </c>
      <c r="L6997" s="47">
        <v>1000</v>
      </c>
      <c r="M6997" s="22">
        <v>0</v>
      </c>
      <c r="N6997" s="22">
        <v>0</v>
      </c>
    </row>
    <row r="6998" spans="1:14" hidden="1" x14ac:dyDescent="0.25">
      <c r="A6998" s="5" t="s">
        <v>9592</v>
      </c>
      <c r="B6998" s="5" t="s">
        <v>3586</v>
      </c>
      <c r="C6998" s="5" t="s">
        <v>849</v>
      </c>
      <c r="D6998" s="5" t="s">
        <v>3583</v>
      </c>
      <c r="E6998" s="5" t="s">
        <v>3584</v>
      </c>
      <c r="F6998" s="5" t="s">
        <v>853</v>
      </c>
      <c r="G6998" s="5" t="s">
        <v>3603</v>
      </c>
      <c r="H6998" s="51">
        <v>0</v>
      </c>
      <c r="I6998" s="22">
        <v>0</v>
      </c>
      <c r="J6998" s="22">
        <v>0</v>
      </c>
      <c r="K6998" s="22">
        <v>693.63</v>
      </c>
      <c r="L6998" s="47">
        <v>1000</v>
      </c>
      <c r="M6998" s="22">
        <v>0</v>
      </c>
      <c r="N6998" s="22">
        <v>0</v>
      </c>
    </row>
    <row r="6999" spans="1:14" hidden="1" x14ac:dyDescent="0.25">
      <c r="A6999" s="5" t="s">
        <v>9593</v>
      </c>
      <c r="B6999" s="5" t="s">
        <v>3582</v>
      </c>
      <c r="C6999" s="5" t="s">
        <v>849</v>
      </c>
      <c r="D6999" s="5" t="s">
        <v>3583</v>
      </c>
      <c r="E6999" s="5" t="s">
        <v>3584</v>
      </c>
      <c r="F6999" s="5" t="s">
        <v>853</v>
      </c>
      <c r="G6999" s="5" t="s">
        <v>3603</v>
      </c>
      <c r="H6999" s="51">
        <v>0</v>
      </c>
      <c r="I6999" s="22">
        <v>0</v>
      </c>
      <c r="J6999" s="22">
        <v>0</v>
      </c>
      <c r="K6999" s="22">
        <v>734.65</v>
      </c>
      <c r="L6999" s="47">
        <v>1000</v>
      </c>
      <c r="M6999" s="22">
        <v>0</v>
      </c>
      <c r="N6999" s="22">
        <v>0</v>
      </c>
    </row>
    <row r="7000" spans="1:14" hidden="1" x14ac:dyDescent="0.25">
      <c r="A7000" s="5" t="s">
        <v>9593</v>
      </c>
      <c r="B7000" s="5" t="s">
        <v>3586</v>
      </c>
      <c r="C7000" s="5" t="s">
        <v>849</v>
      </c>
      <c r="D7000" s="5" t="s">
        <v>3583</v>
      </c>
      <c r="E7000" s="5" t="s">
        <v>3584</v>
      </c>
      <c r="F7000" s="5" t="s">
        <v>853</v>
      </c>
      <c r="G7000" s="5" t="s">
        <v>3603</v>
      </c>
      <c r="H7000" s="51">
        <v>0</v>
      </c>
      <c r="I7000" s="22">
        <v>0</v>
      </c>
      <c r="J7000" s="22">
        <v>0</v>
      </c>
      <c r="K7000" s="22">
        <v>693.63</v>
      </c>
      <c r="L7000" s="47">
        <v>1000</v>
      </c>
      <c r="M7000" s="22">
        <v>0</v>
      </c>
      <c r="N7000" s="22">
        <v>0</v>
      </c>
    </row>
    <row r="7001" spans="1:14" hidden="1" x14ac:dyDescent="0.25">
      <c r="A7001" s="5" t="s">
        <v>9594</v>
      </c>
      <c r="B7001" s="5" t="s">
        <v>3582</v>
      </c>
      <c r="C7001" s="5" t="s">
        <v>849</v>
      </c>
      <c r="D7001" s="5" t="s">
        <v>3583</v>
      </c>
      <c r="E7001" s="5" t="s">
        <v>3584</v>
      </c>
      <c r="F7001" s="5" t="s">
        <v>853</v>
      </c>
      <c r="G7001" s="5" t="s">
        <v>3603</v>
      </c>
      <c r="H7001" s="51">
        <v>0</v>
      </c>
      <c r="I7001" s="22">
        <v>0</v>
      </c>
      <c r="J7001" s="22">
        <v>4890.28</v>
      </c>
      <c r="K7001" s="22">
        <v>6270.94</v>
      </c>
      <c r="L7001" s="47">
        <v>1000</v>
      </c>
      <c r="M7001" s="22">
        <v>0</v>
      </c>
      <c r="N7001" s="22">
        <v>0</v>
      </c>
    </row>
    <row r="7002" spans="1:14" hidden="1" x14ac:dyDescent="0.25">
      <c r="A7002" s="5" t="s">
        <v>9594</v>
      </c>
      <c r="B7002" s="5" t="s">
        <v>3586</v>
      </c>
      <c r="C7002" s="5" t="s">
        <v>849</v>
      </c>
      <c r="D7002" s="5" t="s">
        <v>3583</v>
      </c>
      <c r="E7002" s="5" t="s">
        <v>3584</v>
      </c>
      <c r="F7002" s="5" t="s">
        <v>853</v>
      </c>
      <c r="G7002" s="5" t="s">
        <v>3603</v>
      </c>
      <c r="H7002" s="51">
        <v>0</v>
      </c>
      <c r="I7002" s="22">
        <v>0</v>
      </c>
      <c r="J7002" s="22">
        <v>4775.8</v>
      </c>
      <c r="K7002" s="22">
        <v>6041.97</v>
      </c>
      <c r="L7002" s="47">
        <v>1000</v>
      </c>
      <c r="M7002" s="22">
        <v>0</v>
      </c>
      <c r="N7002" s="22">
        <v>0</v>
      </c>
    </row>
    <row r="7003" spans="1:14" hidden="1" x14ac:dyDescent="0.25">
      <c r="A7003" s="5" t="s">
        <v>9595</v>
      </c>
      <c r="B7003" s="5" t="s">
        <v>3582</v>
      </c>
      <c r="C7003" s="5" t="s">
        <v>849</v>
      </c>
      <c r="D7003" s="5" t="s">
        <v>3583</v>
      </c>
      <c r="E7003" s="5" t="s">
        <v>3584</v>
      </c>
      <c r="F7003" s="5" t="s">
        <v>851</v>
      </c>
      <c r="G7003" s="5" t="s">
        <v>3585</v>
      </c>
      <c r="H7003" s="51">
        <v>0</v>
      </c>
      <c r="I7003" s="22">
        <v>0</v>
      </c>
      <c r="J7003" s="22">
        <v>2577.84</v>
      </c>
      <c r="K7003" s="22">
        <v>2462.19</v>
      </c>
      <c r="L7003" s="47">
        <v>1000</v>
      </c>
      <c r="M7003" s="22">
        <v>0</v>
      </c>
      <c r="N7003" s="22">
        <v>0</v>
      </c>
    </row>
    <row r="7004" spans="1:14" hidden="1" x14ac:dyDescent="0.25">
      <c r="A7004" s="5" t="s">
        <v>9595</v>
      </c>
      <c r="B7004" s="5" t="s">
        <v>3586</v>
      </c>
      <c r="C7004" s="5" t="s">
        <v>849</v>
      </c>
      <c r="D7004" s="5" t="s">
        <v>3583</v>
      </c>
      <c r="E7004" s="5" t="s">
        <v>3584</v>
      </c>
      <c r="F7004" s="5" t="s">
        <v>851</v>
      </c>
      <c r="G7004" s="5" t="s">
        <v>3585</v>
      </c>
      <c r="H7004" s="51">
        <v>51648.800000000003</v>
      </c>
      <c r="I7004" s="22">
        <v>125413.67</v>
      </c>
      <c r="J7004" s="22">
        <v>2428.1999999999998</v>
      </c>
      <c r="K7004" s="22">
        <v>2380.35</v>
      </c>
      <c r="L7004" s="47">
        <v>1000</v>
      </c>
      <c r="M7004" s="22">
        <v>125413.67</v>
      </c>
      <c r="N7004" s="22">
        <v>0</v>
      </c>
    </row>
    <row r="7005" spans="1:14" hidden="1" x14ac:dyDescent="0.25">
      <c r="A7005" s="5" t="s">
        <v>9595</v>
      </c>
      <c r="B7005" s="5" t="s">
        <v>3597</v>
      </c>
      <c r="C7005" s="5" t="s">
        <v>849</v>
      </c>
      <c r="D7005" s="5" t="s">
        <v>3583</v>
      </c>
      <c r="E7005" s="5" t="s">
        <v>3584</v>
      </c>
      <c r="F7005" s="5" t="s">
        <v>851</v>
      </c>
      <c r="G7005" s="5" t="s">
        <v>3585</v>
      </c>
      <c r="H7005" s="51">
        <v>35000</v>
      </c>
      <c r="I7005" s="22">
        <v>76856.490000000005</v>
      </c>
      <c r="J7005" s="22">
        <v>2195.9</v>
      </c>
      <c r="K7005" s="22">
        <v>2208.35</v>
      </c>
      <c r="L7005" s="47">
        <v>1000</v>
      </c>
      <c r="M7005" s="22">
        <v>76856.490000000005</v>
      </c>
      <c r="N7005" s="22">
        <v>0</v>
      </c>
    </row>
    <row r="7006" spans="1:14" hidden="1" x14ac:dyDescent="0.25">
      <c r="A7006" s="5" t="s">
        <v>9595</v>
      </c>
      <c r="B7006" s="5" t="s">
        <v>3592</v>
      </c>
      <c r="C7006" s="5" t="s">
        <v>849</v>
      </c>
      <c r="D7006" s="5" t="s">
        <v>3583</v>
      </c>
      <c r="E7006" s="5" t="s">
        <v>3584</v>
      </c>
      <c r="F7006" s="5" t="s">
        <v>851</v>
      </c>
      <c r="G7006" s="5" t="s">
        <v>3585</v>
      </c>
      <c r="H7006" s="51">
        <v>5000</v>
      </c>
      <c r="I7006" s="22">
        <v>12155.3</v>
      </c>
      <c r="J7006" s="22">
        <v>2431.06</v>
      </c>
      <c r="K7006" s="22">
        <v>2159.98</v>
      </c>
      <c r="L7006" s="47">
        <v>1000</v>
      </c>
      <c r="M7006" s="22">
        <v>12155.3</v>
      </c>
      <c r="N7006" s="22">
        <v>0</v>
      </c>
    </row>
    <row r="7007" spans="1:14" hidden="1" x14ac:dyDescent="0.25">
      <c r="A7007" s="5" t="s">
        <v>9596</v>
      </c>
      <c r="B7007" s="5" t="s">
        <v>3597</v>
      </c>
      <c r="C7007" s="5" t="s">
        <v>849</v>
      </c>
      <c r="D7007" s="5" t="s">
        <v>3583</v>
      </c>
      <c r="E7007" s="5" t="s">
        <v>3584</v>
      </c>
      <c r="F7007" s="5" t="s">
        <v>851</v>
      </c>
      <c r="G7007" s="5" t="s">
        <v>3585</v>
      </c>
      <c r="H7007" s="51">
        <v>24680</v>
      </c>
      <c r="I7007" s="22">
        <v>14072.98</v>
      </c>
      <c r="J7007" s="22">
        <v>570.22</v>
      </c>
      <c r="K7007" s="22">
        <v>595.55999999999995</v>
      </c>
      <c r="L7007" s="47">
        <v>1000</v>
      </c>
      <c r="M7007" s="22">
        <v>14072.98</v>
      </c>
      <c r="N7007" s="22">
        <v>0</v>
      </c>
    </row>
    <row r="7008" spans="1:14" hidden="1" x14ac:dyDescent="0.25">
      <c r="A7008" s="5" t="s">
        <v>9596</v>
      </c>
      <c r="B7008" s="5" t="s">
        <v>3592</v>
      </c>
      <c r="C7008" s="5" t="s">
        <v>849</v>
      </c>
      <c r="D7008" s="5" t="s">
        <v>3583</v>
      </c>
      <c r="E7008" s="5" t="s">
        <v>3584</v>
      </c>
      <c r="F7008" s="5" t="s">
        <v>851</v>
      </c>
      <c r="G7008" s="5" t="s">
        <v>3585</v>
      </c>
      <c r="H7008" s="51">
        <v>55504</v>
      </c>
      <c r="I7008" s="22">
        <v>56644.66</v>
      </c>
      <c r="J7008" s="22">
        <v>1020.55</v>
      </c>
      <c r="K7008" s="22">
        <v>660.99</v>
      </c>
      <c r="L7008" s="47">
        <v>1000</v>
      </c>
      <c r="M7008" s="22">
        <v>56644.66</v>
      </c>
      <c r="N7008" s="22">
        <v>0</v>
      </c>
    </row>
    <row r="7009" spans="1:14" hidden="1" x14ac:dyDescent="0.25">
      <c r="A7009" s="5" t="s">
        <v>9597</v>
      </c>
      <c r="B7009" s="5" t="s">
        <v>3586</v>
      </c>
      <c r="C7009" s="5" t="s">
        <v>849</v>
      </c>
      <c r="D7009" s="5" t="s">
        <v>3583</v>
      </c>
      <c r="E7009" s="5" t="s">
        <v>3584</v>
      </c>
      <c r="F7009" s="5" t="s">
        <v>851</v>
      </c>
      <c r="G7009" s="5" t="s">
        <v>3603</v>
      </c>
      <c r="H7009" s="51">
        <v>0</v>
      </c>
      <c r="I7009" s="22">
        <v>0</v>
      </c>
      <c r="J7009" s="22">
        <v>4882.1899999999996</v>
      </c>
      <c r="K7009" s="22">
        <v>6407.14</v>
      </c>
      <c r="L7009" s="47">
        <v>1000</v>
      </c>
      <c r="M7009" s="22">
        <v>0</v>
      </c>
      <c r="N7009" s="22">
        <v>0</v>
      </c>
    </row>
    <row r="7010" spans="1:14" hidden="1" x14ac:dyDescent="0.25">
      <c r="A7010" s="5" t="s">
        <v>9597</v>
      </c>
      <c r="B7010" s="5" t="s">
        <v>3597</v>
      </c>
      <c r="C7010" s="5" t="s">
        <v>849</v>
      </c>
      <c r="D7010" s="5" t="s">
        <v>3583</v>
      </c>
      <c r="E7010" s="5" t="s">
        <v>3584</v>
      </c>
      <c r="F7010" s="5" t="s">
        <v>851</v>
      </c>
      <c r="G7010" s="5" t="s">
        <v>3603</v>
      </c>
      <c r="H7010" s="51">
        <v>0</v>
      </c>
      <c r="I7010" s="22">
        <v>0</v>
      </c>
      <c r="J7010" s="22">
        <v>4648.34</v>
      </c>
      <c r="K7010" s="22">
        <v>6595.48</v>
      </c>
      <c r="L7010" s="47">
        <v>1000</v>
      </c>
      <c r="M7010" s="22">
        <v>0</v>
      </c>
      <c r="N7010" s="22">
        <v>0</v>
      </c>
    </row>
    <row r="7011" spans="1:14" hidden="1" x14ac:dyDescent="0.25">
      <c r="A7011" s="5" t="s">
        <v>9597</v>
      </c>
      <c r="B7011" s="5" t="s">
        <v>3592</v>
      </c>
      <c r="C7011" s="5" t="s">
        <v>849</v>
      </c>
      <c r="D7011" s="5" t="s">
        <v>3583</v>
      </c>
      <c r="E7011" s="5" t="s">
        <v>3584</v>
      </c>
      <c r="F7011" s="5" t="s">
        <v>851</v>
      </c>
      <c r="G7011" s="5" t="s">
        <v>3603</v>
      </c>
      <c r="H7011" s="51">
        <v>0</v>
      </c>
      <c r="I7011" s="22">
        <v>0</v>
      </c>
      <c r="J7011" s="22">
        <v>6097.6</v>
      </c>
      <c r="K7011" s="22">
        <v>6817.17</v>
      </c>
      <c r="L7011" s="47">
        <v>1000</v>
      </c>
      <c r="M7011" s="22">
        <v>0</v>
      </c>
      <c r="N7011" s="22">
        <v>0</v>
      </c>
    </row>
    <row r="7012" spans="1:14" hidden="1" x14ac:dyDescent="0.25">
      <c r="A7012" s="5" t="s">
        <v>9598</v>
      </c>
      <c r="B7012" s="5" t="s">
        <v>3586</v>
      </c>
      <c r="C7012" s="5" t="s">
        <v>849</v>
      </c>
      <c r="D7012" s="5" t="s">
        <v>3583</v>
      </c>
      <c r="E7012" s="5" t="s">
        <v>3584</v>
      </c>
      <c r="F7012" s="5" t="s">
        <v>853</v>
      </c>
      <c r="G7012" s="5" t="s">
        <v>3603</v>
      </c>
      <c r="H7012" s="51">
        <v>0</v>
      </c>
      <c r="I7012" s="22">
        <v>0</v>
      </c>
      <c r="J7012" s="22">
        <v>0</v>
      </c>
      <c r="K7012" s="22">
        <v>8946.5499999999993</v>
      </c>
      <c r="L7012" s="47">
        <v>1000</v>
      </c>
      <c r="M7012" s="22">
        <v>0</v>
      </c>
      <c r="N7012" s="22">
        <v>0</v>
      </c>
    </row>
    <row r="7013" spans="1:14" hidden="1" x14ac:dyDescent="0.25">
      <c r="A7013" s="5" t="s">
        <v>9598</v>
      </c>
      <c r="B7013" s="5" t="s">
        <v>3597</v>
      </c>
      <c r="C7013" s="5" t="s">
        <v>849</v>
      </c>
      <c r="D7013" s="5" t="s">
        <v>3583</v>
      </c>
      <c r="E7013" s="5" t="s">
        <v>3584</v>
      </c>
      <c r="F7013" s="5" t="s">
        <v>851</v>
      </c>
      <c r="G7013" s="5" t="s">
        <v>3603</v>
      </c>
      <c r="H7013" s="51">
        <v>0</v>
      </c>
      <c r="I7013" s="22">
        <v>0</v>
      </c>
      <c r="J7013" s="22">
        <v>7061.82</v>
      </c>
      <c r="K7013" s="22">
        <v>8305.94</v>
      </c>
      <c r="L7013" s="47">
        <v>1000</v>
      </c>
      <c r="M7013" s="22">
        <v>0</v>
      </c>
      <c r="N7013" s="22">
        <v>0</v>
      </c>
    </row>
    <row r="7014" spans="1:14" hidden="1" x14ac:dyDescent="0.25">
      <c r="A7014" s="5" t="s">
        <v>9598</v>
      </c>
      <c r="B7014" s="5" t="s">
        <v>3592</v>
      </c>
      <c r="C7014" s="5" t="s">
        <v>849</v>
      </c>
      <c r="D7014" s="5" t="s">
        <v>3583</v>
      </c>
      <c r="E7014" s="5" t="s">
        <v>3584</v>
      </c>
      <c r="F7014" s="5" t="s">
        <v>851</v>
      </c>
      <c r="G7014" s="5" t="s">
        <v>3603</v>
      </c>
      <c r="H7014" s="51">
        <v>0</v>
      </c>
      <c r="I7014" s="22">
        <v>0</v>
      </c>
      <c r="J7014" s="22">
        <v>9580.35</v>
      </c>
      <c r="K7014" s="22">
        <v>8332.85</v>
      </c>
      <c r="L7014" s="47">
        <v>1000</v>
      </c>
      <c r="M7014" s="22">
        <v>0</v>
      </c>
      <c r="N7014" s="22">
        <v>0</v>
      </c>
    </row>
    <row r="7015" spans="1:14" hidden="1" x14ac:dyDescent="0.25">
      <c r="A7015" s="5" t="s">
        <v>9599</v>
      </c>
      <c r="B7015" s="5" t="s">
        <v>3586</v>
      </c>
      <c r="C7015" s="5" t="s">
        <v>849</v>
      </c>
      <c r="D7015" s="5" t="s">
        <v>3583</v>
      </c>
      <c r="E7015" s="5" t="s">
        <v>3584</v>
      </c>
      <c r="F7015" s="5" t="s">
        <v>851</v>
      </c>
      <c r="G7015" s="5" t="s">
        <v>3603</v>
      </c>
      <c r="H7015" s="51">
        <v>650</v>
      </c>
      <c r="I7015" s="22">
        <v>4327.72</v>
      </c>
      <c r="J7015" s="22">
        <v>6658.03</v>
      </c>
      <c r="K7015" s="22">
        <v>8422.16</v>
      </c>
      <c r="L7015" s="47">
        <v>1000</v>
      </c>
      <c r="M7015" s="22">
        <v>4327.72</v>
      </c>
      <c r="N7015" s="22">
        <v>0</v>
      </c>
    </row>
    <row r="7016" spans="1:14" hidden="1" x14ac:dyDescent="0.25">
      <c r="A7016" s="5" t="s">
        <v>9599</v>
      </c>
      <c r="B7016" s="5" t="s">
        <v>3597</v>
      </c>
      <c r="C7016" s="5" t="s">
        <v>849</v>
      </c>
      <c r="D7016" s="5" t="s">
        <v>3583</v>
      </c>
      <c r="E7016" s="5" t="s">
        <v>3584</v>
      </c>
      <c r="F7016" s="5" t="s">
        <v>853</v>
      </c>
      <c r="G7016" s="5" t="s">
        <v>3603</v>
      </c>
      <c r="H7016" s="51">
        <v>0</v>
      </c>
      <c r="I7016" s="22">
        <v>0</v>
      </c>
      <c r="J7016" s="22">
        <v>0</v>
      </c>
      <c r="K7016" s="22">
        <v>7961.89</v>
      </c>
      <c r="L7016" s="47">
        <v>1000</v>
      </c>
      <c r="M7016" s="22">
        <v>0</v>
      </c>
      <c r="N7016" s="22">
        <v>0</v>
      </c>
    </row>
    <row r="7017" spans="1:14" hidden="1" x14ac:dyDescent="0.25">
      <c r="A7017" s="5" t="s">
        <v>9599</v>
      </c>
      <c r="B7017" s="5" t="s">
        <v>3592</v>
      </c>
      <c r="C7017" s="5" t="s">
        <v>849</v>
      </c>
      <c r="D7017" s="5" t="s">
        <v>3583</v>
      </c>
      <c r="E7017" s="5" t="s">
        <v>3584</v>
      </c>
      <c r="F7017" s="5" t="s">
        <v>851</v>
      </c>
      <c r="G7017" s="5" t="s">
        <v>3603</v>
      </c>
      <c r="H7017" s="51">
        <v>0</v>
      </c>
      <c r="I7017" s="22">
        <v>0</v>
      </c>
      <c r="J7017" s="22">
        <v>12817.61</v>
      </c>
      <c r="K7017" s="22">
        <v>8023.97</v>
      </c>
      <c r="L7017" s="47">
        <v>1000</v>
      </c>
      <c r="M7017" s="22">
        <v>0</v>
      </c>
      <c r="N7017" s="22">
        <v>0</v>
      </c>
    </row>
    <row r="7018" spans="1:14" hidden="1" x14ac:dyDescent="0.25">
      <c r="A7018" s="5" t="s">
        <v>9600</v>
      </c>
      <c r="B7018" s="5" t="s">
        <v>3586</v>
      </c>
      <c r="C7018" s="5" t="s">
        <v>849</v>
      </c>
      <c r="D7018" s="5" t="s">
        <v>3583</v>
      </c>
      <c r="E7018" s="5" t="s">
        <v>3584</v>
      </c>
      <c r="F7018" s="5" t="s">
        <v>851</v>
      </c>
      <c r="G7018" s="5" t="s">
        <v>3603</v>
      </c>
      <c r="H7018" s="51">
        <v>0</v>
      </c>
      <c r="I7018" s="22">
        <v>0</v>
      </c>
      <c r="J7018" s="22">
        <v>5346.62</v>
      </c>
      <c r="K7018" s="22">
        <v>6769.65</v>
      </c>
      <c r="L7018" s="47">
        <v>1000</v>
      </c>
      <c r="M7018" s="22">
        <v>0</v>
      </c>
      <c r="N7018" s="22">
        <v>0</v>
      </c>
    </row>
    <row r="7019" spans="1:14" hidden="1" x14ac:dyDescent="0.25">
      <c r="A7019" s="5" t="s">
        <v>9600</v>
      </c>
      <c r="B7019" s="5" t="s">
        <v>3597</v>
      </c>
      <c r="C7019" s="5" t="s">
        <v>849</v>
      </c>
      <c r="D7019" s="5" t="s">
        <v>3583</v>
      </c>
      <c r="E7019" s="5" t="s">
        <v>3584</v>
      </c>
      <c r="F7019" s="5" t="s">
        <v>851</v>
      </c>
      <c r="G7019" s="5" t="s">
        <v>3603</v>
      </c>
      <c r="H7019" s="51">
        <v>870</v>
      </c>
      <c r="I7019" s="22">
        <v>4288.57</v>
      </c>
      <c r="J7019" s="22">
        <v>4929.3900000000003</v>
      </c>
      <c r="K7019" s="22">
        <v>6986.49</v>
      </c>
      <c r="L7019" s="47">
        <v>1000</v>
      </c>
      <c r="M7019" s="22">
        <v>4288.57</v>
      </c>
      <c r="N7019" s="22">
        <v>0</v>
      </c>
    </row>
    <row r="7020" spans="1:14" hidden="1" x14ac:dyDescent="0.25">
      <c r="A7020" s="5" t="s">
        <v>9600</v>
      </c>
      <c r="B7020" s="5" t="s">
        <v>3592</v>
      </c>
      <c r="C7020" s="5" t="s">
        <v>849</v>
      </c>
      <c r="D7020" s="5" t="s">
        <v>3583</v>
      </c>
      <c r="E7020" s="5" t="s">
        <v>3584</v>
      </c>
      <c r="F7020" s="5" t="s">
        <v>851</v>
      </c>
      <c r="G7020" s="5" t="s">
        <v>3603</v>
      </c>
      <c r="H7020" s="51">
        <v>0</v>
      </c>
      <c r="I7020" s="22">
        <v>0</v>
      </c>
      <c r="J7020" s="22">
        <v>6824.01</v>
      </c>
      <c r="K7020" s="22">
        <v>7223.65</v>
      </c>
      <c r="L7020" s="47">
        <v>1000</v>
      </c>
      <c r="M7020" s="22">
        <v>0</v>
      </c>
      <c r="N7020" s="22">
        <v>0</v>
      </c>
    </row>
    <row r="7021" spans="1:14" hidden="1" x14ac:dyDescent="0.25">
      <c r="A7021" s="5" t="s">
        <v>9601</v>
      </c>
      <c r="B7021" s="5" t="s">
        <v>3586</v>
      </c>
      <c r="C7021" s="5" t="s">
        <v>849</v>
      </c>
      <c r="D7021" s="5" t="s">
        <v>3583</v>
      </c>
      <c r="E7021" s="5" t="s">
        <v>3584</v>
      </c>
      <c r="F7021" s="5" t="s">
        <v>851</v>
      </c>
      <c r="G7021" s="5" t="s">
        <v>3603</v>
      </c>
      <c r="H7021" s="51">
        <v>1500</v>
      </c>
      <c r="I7021" s="22">
        <v>7817.87</v>
      </c>
      <c r="J7021" s="22">
        <v>5211.91</v>
      </c>
      <c r="K7021" s="22">
        <v>6310.04</v>
      </c>
      <c r="L7021" s="47">
        <v>1000</v>
      </c>
      <c r="M7021" s="22">
        <v>7817.87</v>
      </c>
      <c r="N7021" s="22">
        <v>0</v>
      </c>
    </row>
    <row r="7022" spans="1:14" hidden="1" x14ac:dyDescent="0.25">
      <c r="A7022" s="5" t="s">
        <v>9601</v>
      </c>
      <c r="B7022" s="5" t="s">
        <v>3597</v>
      </c>
      <c r="C7022" s="5" t="s">
        <v>849</v>
      </c>
      <c r="D7022" s="5" t="s">
        <v>3583</v>
      </c>
      <c r="E7022" s="5" t="s">
        <v>3584</v>
      </c>
      <c r="F7022" s="5" t="s">
        <v>851</v>
      </c>
      <c r="G7022" s="5" t="s">
        <v>3603</v>
      </c>
      <c r="H7022" s="51">
        <v>0</v>
      </c>
      <c r="I7022" s="22">
        <v>0</v>
      </c>
      <c r="J7022" s="22">
        <v>4183.54</v>
      </c>
      <c r="K7022" s="22">
        <v>6491.39</v>
      </c>
      <c r="L7022" s="47">
        <v>1000</v>
      </c>
      <c r="M7022" s="22">
        <v>0</v>
      </c>
      <c r="N7022" s="22">
        <v>0</v>
      </c>
    </row>
    <row r="7023" spans="1:14" hidden="1" x14ac:dyDescent="0.25">
      <c r="A7023" s="5" t="s">
        <v>9601</v>
      </c>
      <c r="B7023" s="5" t="s">
        <v>3592</v>
      </c>
      <c r="C7023" s="5" t="s">
        <v>849</v>
      </c>
      <c r="D7023" s="5" t="s">
        <v>3583</v>
      </c>
      <c r="E7023" s="5" t="s">
        <v>3584</v>
      </c>
      <c r="F7023" s="5" t="s">
        <v>851</v>
      </c>
      <c r="G7023" s="5" t="s">
        <v>3603</v>
      </c>
      <c r="H7023" s="51">
        <v>0</v>
      </c>
      <c r="I7023" s="22">
        <v>0</v>
      </c>
      <c r="J7023" s="22">
        <v>6319.78</v>
      </c>
      <c r="K7023" s="22">
        <v>6704.04</v>
      </c>
      <c r="L7023" s="47">
        <v>1000</v>
      </c>
      <c r="M7023" s="22">
        <v>0</v>
      </c>
      <c r="N7023" s="22">
        <v>0</v>
      </c>
    </row>
    <row r="7024" spans="1:14" hidden="1" x14ac:dyDescent="0.25">
      <c r="A7024" s="5" t="s">
        <v>9602</v>
      </c>
      <c r="B7024" s="5" t="s">
        <v>3582</v>
      </c>
      <c r="C7024" s="5" t="s">
        <v>849</v>
      </c>
      <c r="D7024" s="5" t="s">
        <v>3583</v>
      </c>
      <c r="E7024" s="5" t="s">
        <v>3584</v>
      </c>
      <c r="F7024" s="5" t="s">
        <v>853</v>
      </c>
      <c r="G7024" s="5" t="s">
        <v>3603</v>
      </c>
      <c r="H7024" s="51">
        <v>0</v>
      </c>
      <c r="I7024" s="22">
        <v>0</v>
      </c>
      <c r="J7024" s="22">
        <v>0</v>
      </c>
      <c r="K7024" s="22">
        <v>6821.83</v>
      </c>
      <c r="L7024" s="47">
        <v>1000</v>
      </c>
      <c r="M7024" s="22">
        <v>0</v>
      </c>
      <c r="N7024" s="22">
        <v>0</v>
      </c>
    </row>
    <row r="7025" spans="1:14" hidden="1" x14ac:dyDescent="0.25">
      <c r="A7025" s="5" t="s">
        <v>9602</v>
      </c>
      <c r="B7025" s="5" t="s">
        <v>3586</v>
      </c>
      <c r="C7025" s="5" t="s">
        <v>849</v>
      </c>
      <c r="D7025" s="5" t="s">
        <v>3583</v>
      </c>
      <c r="E7025" s="5" t="s">
        <v>3584</v>
      </c>
      <c r="F7025" s="5" t="s">
        <v>853</v>
      </c>
      <c r="G7025" s="5" t="s">
        <v>3603</v>
      </c>
      <c r="H7025" s="51">
        <v>0</v>
      </c>
      <c r="I7025" s="22">
        <v>0</v>
      </c>
      <c r="J7025" s="22">
        <v>5328.97</v>
      </c>
      <c r="K7025" s="22">
        <v>7170.79</v>
      </c>
      <c r="L7025" s="47">
        <v>1000</v>
      </c>
      <c r="M7025" s="22">
        <v>0</v>
      </c>
      <c r="N7025" s="22">
        <v>0</v>
      </c>
    </row>
    <row r="7026" spans="1:14" hidden="1" x14ac:dyDescent="0.25">
      <c r="A7026" s="5" t="s">
        <v>9603</v>
      </c>
      <c r="B7026" s="5" t="s">
        <v>3582</v>
      </c>
      <c r="C7026" s="5" t="s">
        <v>849</v>
      </c>
      <c r="D7026" s="5" t="s">
        <v>3583</v>
      </c>
      <c r="E7026" s="5" t="s">
        <v>3584</v>
      </c>
      <c r="F7026" s="5" t="s">
        <v>851</v>
      </c>
      <c r="G7026" s="5" t="s">
        <v>3603</v>
      </c>
      <c r="H7026" s="51">
        <v>0</v>
      </c>
      <c r="I7026" s="22">
        <v>0</v>
      </c>
      <c r="J7026" s="22">
        <v>3999.06</v>
      </c>
      <c r="K7026" s="22">
        <v>5212.1400000000003</v>
      </c>
      <c r="L7026" s="47">
        <v>1000</v>
      </c>
      <c r="M7026" s="22">
        <v>0</v>
      </c>
      <c r="N7026" s="22">
        <v>0</v>
      </c>
    </row>
    <row r="7027" spans="1:14" hidden="1" x14ac:dyDescent="0.25">
      <c r="A7027" s="5" t="s">
        <v>9603</v>
      </c>
      <c r="B7027" s="5" t="s">
        <v>3586</v>
      </c>
      <c r="C7027" s="5" t="s">
        <v>849</v>
      </c>
      <c r="D7027" s="5" t="s">
        <v>3583</v>
      </c>
      <c r="E7027" s="5" t="s">
        <v>3584</v>
      </c>
      <c r="F7027" s="5" t="s">
        <v>851</v>
      </c>
      <c r="G7027" s="5" t="s">
        <v>3603</v>
      </c>
      <c r="H7027" s="51">
        <v>0</v>
      </c>
      <c r="I7027" s="22">
        <v>0</v>
      </c>
      <c r="J7027" s="22">
        <v>5043.28</v>
      </c>
      <c r="K7027" s="22">
        <v>4994.87</v>
      </c>
      <c r="L7027" s="47">
        <v>1000</v>
      </c>
      <c r="M7027" s="22">
        <v>0</v>
      </c>
      <c r="N7027" s="22">
        <v>0</v>
      </c>
    </row>
    <row r="7028" spans="1:14" hidden="1" x14ac:dyDescent="0.25">
      <c r="A7028" s="5" t="s">
        <v>9604</v>
      </c>
      <c r="B7028" s="5" t="s">
        <v>3586</v>
      </c>
      <c r="C7028" s="5" t="s">
        <v>849</v>
      </c>
      <c r="D7028" s="5" t="s">
        <v>3583</v>
      </c>
      <c r="E7028" s="5" t="s">
        <v>3584</v>
      </c>
      <c r="F7028" s="5" t="s">
        <v>853</v>
      </c>
      <c r="G7028" s="5" t="s">
        <v>3585</v>
      </c>
      <c r="H7028" s="51">
        <v>0</v>
      </c>
      <c r="I7028" s="22">
        <v>0</v>
      </c>
      <c r="J7028" s="22">
        <v>817.04</v>
      </c>
      <c r="K7028" s="22">
        <v>852.34</v>
      </c>
      <c r="L7028" s="47">
        <v>1000</v>
      </c>
      <c r="M7028" s="22">
        <v>0</v>
      </c>
      <c r="N7028" s="22">
        <v>0</v>
      </c>
    </row>
    <row r="7029" spans="1:14" hidden="1" x14ac:dyDescent="0.25">
      <c r="A7029" s="5" t="s">
        <v>9605</v>
      </c>
      <c r="B7029" s="5" t="s">
        <v>3586</v>
      </c>
      <c r="C7029" s="5" t="s">
        <v>849</v>
      </c>
      <c r="D7029" s="5" t="s">
        <v>3583</v>
      </c>
      <c r="E7029" s="5" t="s">
        <v>3584</v>
      </c>
      <c r="F7029" s="5" t="s">
        <v>853</v>
      </c>
      <c r="G7029" s="5" t="s">
        <v>3585</v>
      </c>
      <c r="H7029" s="51">
        <v>0</v>
      </c>
      <c r="I7029" s="22">
        <v>0</v>
      </c>
      <c r="J7029" s="22">
        <v>1040.4100000000001</v>
      </c>
      <c r="K7029" s="22">
        <v>1289.82</v>
      </c>
      <c r="L7029" s="47">
        <v>1000</v>
      </c>
      <c r="M7029" s="22">
        <v>0</v>
      </c>
      <c r="N7029" s="22">
        <v>0</v>
      </c>
    </row>
    <row r="7030" spans="1:14" hidden="1" x14ac:dyDescent="0.25">
      <c r="A7030" s="5" t="s">
        <v>9605</v>
      </c>
      <c r="B7030" s="5" t="s">
        <v>3597</v>
      </c>
      <c r="C7030" s="5" t="s">
        <v>849</v>
      </c>
      <c r="D7030" s="5" t="s">
        <v>3583</v>
      </c>
      <c r="E7030" s="5" t="s">
        <v>3584</v>
      </c>
      <c r="F7030" s="5" t="s">
        <v>853</v>
      </c>
      <c r="G7030" s="5" t="s">
        <v>3585</v>
      </c>
      <c r="H7030" s="51">
        <v>0</v>
      </c>
      <c r="I7030" s="22">
        <v>0</v>
      </c>
      <c r="J7030" s="22">
        <v>1385.58</v>
      </c>
      <c r="K7030" s="22">
        <v>1418.83</v>
      </c>
      <c r="L7030" s="47">
        <v>1000</v>
      </c>
      <c r="M7030" s="22">
        <v>0</v>
      </c>
      <c r="N7030" s="22">
        <v>0</v>
      </c>
    </row>
    <row r="7031" spans="1:14" hidden="1" x14ac:dyDescent="0.25">
      <c r="A7031" s="5" t="s">
        <v>9606</v>
      </c>
      <c r="B7031" s="5" t="s">
        <v>3582</v>
      </c>
      <c r="C7031" s="5" t="s">
        <v>849</v>
      </c>
      <c r="D7031" s="5" t="s">
        <v>3583</v>
      </c>
      <c r="E7031" s="5" t="s">
        <v>3584</v>
      </c>
      <c r="F7031" s="5" t="s">
        <v>851</v>
      </c>
      <c r="G7031" s="5" t="s">
        <v>3585</v>
      </c>
      <c r="H7031" s="51">
        <v>9200</v>
      </c>
      <c r="I7031" s="22">
        <v>23816.79</v>
      </c>
      <c r="J7031" s="22">
        <v>2588.7800000000002</v>
      </c>
      <c r="K7031" s="22">
        <v>2569.09</v>
      </c>
      <c r="L7031" s="47">
        <v>1000</v>
      </c>
      <c r="M7031" s="22">
        <v>23816.79</v>
      </c>
      <c r="N7031" s="22">
        <v>0</v>
      </c>
    </row>
    <row r="7032" spans="1:14" hidden="1" x14ac:dyDescent="0.25">
      <c r="A7032" s="5" t="s">
        <v>9607</v>
      </c>
      <c r="B7032" s="5" t="s">
        <v>3582</v>
      </c>
      <c r="C7032" s="5" t="s">
        <v>849</v>
      </c>
      <c r="D7032" s="5" t="s">
        <v>3583</v>
      </c>
      <c r="E7032" s="5" t="s">
        <v>3584</v>
      </c>
      <c r="F7032" s="5" t="s">
        <v>853</v>
      </c>
      <c r="G7032" s="5" t="s">
        <v>3603</v>
      </c>
      <c r="H7032" s="51">
        <v>0</v>
      </c>
      <c r="I7032" s="22">
        <v>0</v>
      </c>
      <c r="J7032" s="22">
        <v>0</v>
      </c>
      <c r="K7032" s="22">
        <v>683.27</v>
      </c>
      <c r="L7032" s="47">
        <v>1000</v>
      </c>
      <c r="M7032" s="22">
        <v>0</v>
      </c>
      <c r="N7032" s="22">
        <v>0</v>
      </c>
    </row>
    <row r="7033" spans="1:14" hidden="1" x14ac:dyDescent="0.25">
      <c r="A7033" s="5" t="s">
        <v>9607</v>
      </c>
      <c r="B7033" s="5" t="s">
        <v>3586</v>
      </c>
      <c r="C7033" s="5" t="s">
        <v>849</v>
      </c>
      <c r="D7033" s="5" t="s">
        <v>3583</v>
      </c>
      <c r="E7033" s="5" t="s">
        <v>3584</v>
      </c>
      <c r="F7033" s="5" t="s">
        <v>853</v>
      </c>
      <c r="G7033" s="5" t="s">
        <v>3603</v>
      </c>
      <c r="H7033" s="51">
        <v>0</v>
      </c>
      <c r="I7033" s="22">
        <v>0</v>
      </c>
      <c r="J7033" s="22">
        <v>0</v>
      </c>
      <c r="K7033" s="22">
        <v>613.37</v>
      </c>
      <c r="L7033" s="47">
        <v>1000</v>
      </c>
      <c r="M7033" s="22">
        <v>0</v>
      </c>
      <c r="N7033" s="22">
        <v>0</v>
      </c>
    </row>
    <row r="7034" spans="1:14" x14ac:dyDescent="0.25">
      <c r="A7034" s="5" t="s">
        <v>9608</v>
      </c>
      <c r="B7034" s="5" t="s">
        <v>3590</v>
      </c>
      <c r="C7034" s="5" t="s">
        <v>849</v>
      </c>
      <c r="D7034" s="5" t="s">
        <v>3583</v>
      </c>
      <c r="E7034" s="5" t="s">
        <v>3584</v>
      </c>
      <c r="F7034" s="5" t="s">
        <v>853</v>
      </c>
      <c r="G7034" s="5" t="s">
        <v>3585</v>
      </c>
      <c r="H7034" s="51">
        <v>0</v>
      </c>
      <c r="I7034" s="22">
        <v>0</v>
      </c>
      <c r="J7034" s="22">
        <v>11674.15</v>
      </c>
      <c r="K7034" s="22">
        <v>9397.35</v>
      </c>
      <c r="L7034" s="47">
        <v>1000</v>
      </c>
      <c r="M7034" s="22">
        <v>0</v>
      </c>
      <c r="N7034" s="22">
        <v>0</v>
      </c>
    </row>
    <row r="7035" spans="1:14" hidden="1" x14ac:dyDescent="0.25">
      <c r="A7035" s="5" t="s">
        <v>9609</v>
      </c>
      <c r="B7035" s="5" t="s">
        <v>3582</v>
      </c>
      <c r="C7035" s="5" t="s">
        <v>849</v>
      </c>
      <c r="D7035" s="5" t="s">
        <v>3583</v>
      </c>
      <c r="E7035" s="5" t="s">
        <v>3584</v>
      </c>
      <c r="F7035" s="5" t="s">
        <v>853</v>
      </c>
      <c r="G7035" s="5" t="s">
        <v>3585</v>
      </c>
      <c r="H7035" s="51">
        <v>0</v>
      </c>
      <c r="I7035" s="22">
        <v>0</v>
      </c>
      <c r="J7035" s="22">
        <v>1105.27</v>
      </c>
      <c r="K7035" s="22">
        <v>1200.72</v>
      </c>
      <c r="L7035" s="47">
        <v>1000</v>
      </c>
      <c r="M7035" s="22">
        <v>0</v>
      </c>
      <c r="N7035" s="22">
        <v>0</v>
      </c>
    </row>
    <row r="7036" spans="1:14" hidden="1" x14ac:dyDescent="0.25">
      <c r="A7036" s="5" t="s">
        <v>9609</v>
      </c>
      <c r="B7036" s="5" t="s">
        <v>3586</v>
      </c>
      <c r="C7036" s="5" t="s">
        <v>849</v>
      </c>
      <c r="D7036" s="5" t="s">
        <v>3583</v>
      </c>
      <c r="E7036" s="5" t="s">
        <v>3584</v>
      </c>
      <c r="F7036" s="5" t="s">
        <v>851</v>
      </c>
      <c r="G7036" s="5" t="s">
        <v>3585</v>
      </c>
      <c r="H7036" s="51">
        <v>5576</v>
      </c>
      <c r="I7036" s="22">
        <v>8203.49</v>
      </c>
      <c r="J7036" s="22">
        <v>1471.21</v>
      </c>
      <c r="K7036" s="22">
        <v>1476.42</v>
      </c>
      <c r="L7036" s="47">
        <v>1000</v>
      </c>
      <c r="M7036" s="22">
        <v>8203.49</v>
      </c>
      <c r="N7036" s="22">
        <v>0</v>
      </c>
    </row>
    <row r="7037" spans="1:14" hidden="1" x14ac:dyDescent="0.25">
      <c r="A7037" s="5" t="s">
        <v>9610</v>
      </c>
      <c r="B7037" s="5" t="s">
        <v>3592</v>
      </c>
      <c r="C7037" s="5" t="s">
        <v>849</v>
      </c>
      <c r="D7037" s="5" t="s">
        <v>3583</v>
      </c>
      <c r="E7037" s="5" t="s">
        <v>3584</v>
      </c>
      <c r="F7037" s="5" t="s">
        <v>853</v>
      </c>
      <c r="G7037" s="5" t="s">
        <v>3585</v>
      </c>
      <c r="H7037" s="51">
        <v>0</v>
      </c>
      <c r="I7037" s="22">
        <v>0</v>
      </c>
      <c r="J7037" s="22">
        <v>1771.57</v>
      </c>
      <c r="K7037" s="22">
        <v>1997.59</v>
      </c>
      <c r="L7037" s="47">
        <v>1000</v>
      </c>
      <c r="M7037" s="22">
        <v>0</v>
      </c>
      <c r="N7037" s="22">
        <v>0</v>
      </c>
    </row>
    <row r="7038" spans="1:14" hidden="1" x14ac:dyDescent="0.25">
      <c r="A7038" s="5" t="s">
        <v>9611</v>
      </c>
      <c r="B7038" s="5" t="s">
        <v>3582</v>
      </c>
      <c r="C7038" s="5" t="s">
        <v>849</v>
      </c>
      <c r="D7038" s="5" t="s">
        <v>3583</v>
      </c>
      <c r="E7038" s="5" t="s">
        <v>3584</v>
      </c>
      <c r="F7038" s="5" t="s">
        <v>853</v>
      </c>
      <c r="G7038" s="5" t="s">
        <v>3603</v>
      </c>
      <c r="H7038" s="51">
        <v>0</v>
      </c>
      <c r="I7038" s="22">
        <v>0</v>
      </c>
      <c r="J7038" s="22">
        <v>3556.18</v>
      </c>
      <c r="K7038" s="22">
        <v>3805.51</v>
      </c>
      <c r="L7038" s="47">
        <v>1000</v>
      </c>
      <c r="M7038" s="22">
        <v>0</v>
      </c>
      <c r="N7038" s="22">
        <v>0</v>
      </c>
    </row>
    <row r="7039" spans="1:14" hidden="1" x14ac:dyDescent="0.25">
      <c r="A7039" s="5" t="s">
        <v>9611</v>
      </c>
      <c r="B7039" s="5" t="s">
        <v>3586</v>
      </c>
      <c r="C7039" s="5" t="s">
        <v>849</v>
      </c>
      <c r="D7039" s="5" t="s">
        <v>3583</v>
      </c>
      <c r="E7039" s="5" t="s">
        <v>3584</v>
      </c>
      <c r="F7039" s="5" t="s">
        <v>853</v>
      </c>
      <c r="G7039" s="5" t="s">
        <v>3603</v>
      </c>
      <c r="H7039" s="51">
        <v>0</v>
      </c>
      <c r="I7039" s="22">
        <v>0</v>
      </c>
      <c r="J7039" s="22">
        <v>3965.94</v>
      </c>
      <c r="K7039" s="22">
        <v>3825.19</v>
      </c>
      <c r="L7039" s="47">
        <v>1000</v>
      </c>
      <c r="M7039" s="22">
        <v>0</v>
      </c>
      <c r="N7039" s="22">
        <v>0</v>
      </c>
    </row>
    <row r="7040" spans="1:14" hidden="1" x14ac:dyDescent="0.25">
      <c r="A7040" s="5" t="s">
        <v>9612</v>
      </c>
      <c r="B7040" s="5" t="s">
        <v>3586</v>
      </c>
      <c r="C7040" s="5" t="s">
        <v>849</v>
      </c>
      <c r="D7040" s="5" t="s">
        <v>3583</v>
      </c>
      <c r="E7040" s="5" t="s">
        <v>3584</v>
      </c>
      <c r="F7040" s="5" t="s">
        <v>851</v>
      </c>
      <c r="G7040" s="5" t="s">
        <v>3588</v>
      </c>
      <c r="H7040" s="51">
        <v>15686</v>
      </c>
      <c r="I7040" s="22">
        <v>41068.160000000003</v>
      </c>
      <c r="J7040" s="22">
        <v>2618.14</v>
      </c>
      <c r="K7040" s="22">
        <v>2449.9</v>
      </c>
      <c r="L7040" s="47">
        <v>1000</v>
      </c>
      <c r="M7040" s="22">
        <v>41068.160000000003</v>
      </c>
      <c r="N7040" s="22">
        <v>0</v>
      </c>
    </row>
    <row r="7041" spans="1:14" x14ac:dyDescent="0.25">
      <c r="A7041" s="5" t="s">
        <v>9612</v>
      </c>
      <c r="B7041" s="5" t="s">
        <v>3590</v>
      </c>
      <c r="C7041" s="5" t="s">
        <v>849</v>
      </c>
      <c r="D7041" s="5" t="s">
        <v>3583</v>
      </c>
      <c r="E7041" s="5" t="s">
        <v>3584</v>
      </c>
      <c r="F7041" s="5" t="s">
        <v>853</v>
      </c>
      <c r="G7041" s="5" t="s">
        <v>3588</v>
      </c>
      <c r="H7041" s="51">
        <v>0</v>
      </c>
      <c r="I7041" s="22">
        <v>0</v>
      </c>
      <c r="J7041" s="22">
        <v>1819.95</v>
      </c>
      <c r="K7041" s="22">
        <v>1919.54</v>
      </c>
      <c r="L7041" s="47">
        <v>1000</v>
      </c>
      <c r="M7041" s="22">
        <v>0</v>
      </c>
      <c r="N7041" s="22">
        <v>0</v>
      </c>
    </row>
    <row r="7042" spans="1:14" hidden="1" x14ac:dyDescent="0.25">
      <c r="A7042" s="5" t="s">
        <v>9613</v>
      </c>
      <c r="B7042" s="5" t="s">
        <v>3582</v>
      </c>
      <c r="C7042" s="5" t="s">
        <v>849</v>
      </c>
      <c r="D7042" s="5" t="s">
        <v>3583</v>
      </c>
      <c r="E7042" s="5" t="s">
        <v>3584</v>
      </c>
      <c r="F7042" s="5" t="s">
        <v>853</v>
      </c>
      <c r="G7042" s="5" t="s">
        <v>3603</v>
      </c>
      <c r="H7042" s="51">
        <v>0</v>
      </c>
      <c r="I7042" s="22">
        <v>0</v>
      </c>
      <c r="J7042" s="22">
        <v>3496</v>
      </c>
      <c r="K7042" s="22">
        <v>4973.71</v>
      </c>
      <c r="L7042" s="47">
        <v>1000</v>
      </c>
      <c r="M7042" s="22">
        <v>0</v>
      </c>
      <c r="N7042" s="22">
        <v>0</v>
      </c>
    </row>
    <row r="7043" spans="1:14" hidden="1" x14ac:dyDescent="0.25">
      <c r="A7043" s="5" t="s">
        <v>9613</v>
      </c>
      <c r="B7043" s="5" t="s">
        <v>3586</v>
      </c>
      <c r="C7043" s="5" t="s">
        <v>849</v>
      </c>
      <c r="D7043" s="5" t="s">
        <v>3583</v>
      </c>
      <c r="E7043" s="5" t="s">
        <v>3584</v>
      </c>
      <c r="F7043" s="5" t="s">
        <v>853</v>
      </c>
      <c r="G7043" s="5" t="s">
        <v>3603</v>
      </c>
      <c r="H7043" s="51">
        <v>0</v>
      </c>
      <c r="I7043" s="22">
        <v>0</v>
      </c>
      <c r="J7043" s="22">
        <v>2936.31</v>
      </c>
      <c r="K7043" s="22">
        <v>4393.49</v>
      </c>
      <c r="L7043" s="47">
        <v>1000</v>
      </c>
      <c r="M7043" s="22">
        <v>0</v>
      </c>
      <c r="N7043" s="22">
        <v>0</v>
      </c>
    </row>
    <row r="7044" spans="1:14" hidden="1" x14ac:dyDescent="0.25">
      <c r="A7044" s="5" t="s">
        <v>9614</v>
      </c>
      <c r="B7044" s="5" t="s">
        <v>3586</v>
      </c>
      <c r="C7044" s="5" t="s">
        <v>849</v>
      </c>
      <c r="D7044" s="5" t="s">
        <v>3583</v>
      </c>
      <c r="E7044" s="5" t="s">
        <v>3584</v>
      </c>
      <c r="F7044" s="5" t="s">
        <v>853</v>
      </c>
      <c r="G7044" s="5" t="s">
        <v>3603</v>
      </c>
      <c r="H7044" s="51">
        <v>0</v>
      </c>
      <c r="I7044" s="22">
        <v>0</v>
      </c>
      <c r="J7044" s="22">
        <v>2519.59</v>
      </c>
      <c r="K7044" s="22">
        <v>2642.44</v>
      </c>
      <c r="L7044" s="47">
        <v>1000</v>
      </c>
      <c r="M7044" s="22">
        <v>0</v>
      </c>
      <c r="N7044" s="22">
        <v>0</v>
      </c>
    </row>
    <row r="7045" spans="1:14" hidden="1" x14ac:dyDescent="0.25">
      <c r="A7045" s="5" t="s">
        <v>9615</v>
      </c>
      <c r="B7045" s="5" t="s">
        <v>3586</v>
      </c>
      <c r="C7045" s="5" t="s">
        <v>849</v>
      </c>
      <c r="D7045" s="5" t="s">
        <v>3583</v>
      </c>
      <c r="E7045" s="5" t="s">
        <v>3584</v>
      </c>
      <c r="F7045" s="5" t="s">
        <v>851</v>
      </c>
      <c r="G7045" s="5" t="s">
        <v>3585</v>
      </c>
      <c r="H7045" s="51">
        <v>11160</v>
      </c>
      <c r="I7045" s="22">
        <v>34573.360000000001</v>
      </c>
      <c r="J7045" s="22">
        <v>3097.97</v>
      </c>
      <c r="K7045" s="22">
        <v>2918.35</v>
      </c>
      <c r="L7045" s="47">
        <v>1000</v>
      </c>
      <c r="M7045" s="22">
        <v>34573.360000000001</v>
      </c>
      <c r="N7045" s="22">
        <v>0</v>
      </c>
    </row>
    <row r="7046" spans="1:14" hidden="1" x14ac:dyDescent="0.25">
      <c r="A7046" s="5" t="s">
        <v>9615</v>
      </c>
      <c r="B7046" s="5" t="s">
        <v>3592</v>
      </c>
      <c r="C7046" s="5" t="s">
        <v>849</v>
      </c>
      <c r="D7046" s="5" t="s">
        <v>3583</v>
      </c>
      <c r="E7046" s="5" t="s">
        <v>3584</v>
      </c>
      <c r="F7046" s="5" t="s">
        <v>851</v>
      </c>
      <c r="G7046" s="5" t="s">
        <v>3585</v>
      </c>
      <c r="H7046" s="51">
        <v>43560</v>
      </c>
      <c r="I7046" s="22">
        <v>132278.60999999999</v>
      </c>
      <c r="J7046" s="22">
        <v>3036.7</v>
      </c>
      <c r="K7046" s="22">
        <v>2886.57</v>
      </c>
      <c r="L7046" s="47">
        <v>1000</v>
      </c>
      <c r="M7046" s="22">
        <v>132278.60999999999</v>
      </c>
      <c r="N7046" s="22">
        <v>0</v>
      </c>
    </row>
    <row r="7047" spans="1:14" x14ac:dyDescent="0.25">
      <c r="A7047" s="5" t="s">
        <v>9616</v>
      </c>
      <c r="B7047" s="5" t="s">
        <v>3590</v>
      </c>
      <c r="C7047" s="5" t="s">
        <v>849</v>
      </c>
      <c r="D7047" s="5" t="s">
        <v>3583</v>
      </c>
      <c r="E7047" s="5" t="s">
        <v>3584</v>
      </c>
      <c r="F7047" s="5" t="s">
        <v>853</v>
      </c>
      <c r="G7047" s="5" t="s">
        <v>3603</v>
      </c>
      <c r="H7047" s="51">
        <v>0</v>
      </c>
      <c r="I7047" s="22">
        <v>0</v>
      </c>
      <c r="J7047" s="22">
        <v>0</v>
      </c>
      <c r="K7047" s="22">
        <v>997.16</v>
      </c>
      <c r="L7047" s="47">
        <v>1000</v>
      </c>
      <c r="M7047" s="22">
        <v>0</v>
      </c>
      <c r="N7047" s="22">
        <v>0</v>
      </c>
    </row>
    <row r="7048" spans="1:14" hidden="1" x14ac:dyDescent="0.25">
      <c r="A7048" s="5" t="s">
        <v>9617</v>
      </c>
      <c r="B7048" s="5" t="s">
        <v>3582</v>
      </c>
      <c r="C7048" s="5" t="s">
        <v>849</v>
      </c>
      <c r="D7048" s="5" t="s">
        <v>3583</v>
      </c>
      <c r="E7048" s="5" t="s">
        <v>3584</v>
      </c>
      <c r="F7048" s="5" t="s">
        <v>853</v>
      </c>
      <c r="G7048" s="5" t="s">
        <v>3603</v>
      </c>
      <c r="H7048" s="51">
        <v>0</v>
      </c>
      <c r="I7048" s="22">
        <v>0</v>
      </c>
      <c r="J7048" s="22">
        <v>0</v>
      </c>
      <c r="K7048" s="22">
        <v>459.65</v>
      </c>
      <c r="L7048" s="47">
        <v>1000</v>
      </c>
      <c r="M7048" s="22">
        <v>0</v>
      </c>
      <c r="N7048" s="22">
        <v>0</v>
      </c>
    </row>
    <row r="7049" spans="1:14" hidden="1" x14ac:dyDescent="0.25">
      <c r="A7049" s="5" t="s">
        <v>9617</v>
      </c>
      <c r="B7049" s="5" t="s">
        <v>3586</v>
      </c>
      <c r="C7049" s="5" t="s">
        <v>849</v>
      </c>
      <c r="D7049" s="5" t="s">
        <v>3583</v>
      </c>
      <c r="E7049" s="5" t="s">
        <v>3584</v>
      </c>
      <c r="F7049" s="5" t="s">
        <v>853</v>
      </c>
      <c r="G7049" s="5" t="s">
        <v>3603</v>
      </c>
      <c r="H7049" s="51">
        <v>0</v>
      </c>
      <c r="I7049" s="22">
        <v>0</v>
      </c>
      <c r="J7049" s="22">
        <v>0</v>
      </c>
      <c r="K7049" s="22">
        <v>434.87</v>
      </c>
      <c r="L7049" s="47">
        <v>1000</v>
      </c>
      <c r="M7049" s="22">
        <v>0</v>
      </c>
      <c r="N7049" s="22">
        <v>0</v>
      </c>
    </row>
    <row r="7050" spans="1:14" x14ac:dyDescent="0.25">
      <c r="A7050" s="5" t="s">
        <v>9618</v>
      </c>
      <c r="B7050" s="5" t="s">
        <v>3590</v>
      </c>
      <c r="C7050" s="5" t="s">
        <v>849</v>
      </c>
      <c r="D7050" s="5" t="s">
        <v>3583</v>
      </c>
      <c r="E7050" s="5" t="s">
        <v>3584</v>
      </c>
      <c r="F7050" s="5" t="s">
        <v>853</v>
      </c>
      <c r="G7050" s="5" t="s">
        <v>3603</v>
      </c>
      <c r="H7050" s="51">
        <v>0</v>
      </c>
      <c r="I7050" s="22">
        <v>0</v>
      </c>
      <c r="J7050" s="22">
        <v>1261.8399999999999</v>
      </c>
      <c r="K7050" s="22">
        <v>1527.18</v>
      </c>
      <c r="L7050" s="47">
        <v>1000</v>
      </c>
      <c r="M7050" s="22">
        <v>0</v>
      </c>
      <c r="N7050" s="22">
        <v>0</v>
      </c>
    </row>
    <row r="7051" spans="1:14" hidden="1" x14ac:dyDescent="0.25">
      <c r="A7051" s="5" t="s">
        <v>9619</v>
      </c>
      <c r="B7051" s="5" t="s">
        <v>3582</v>
      </c>
      <c r="C7051" s="5" t="s">
        <v>849</v>
      </c>
      <c r="D7051" s="5" t="s">
        <v>3583</v>
      </c>
      <c r="E7051" s="5" t="s">
        <v>3584</v>
      </c>
      <c r="F7051" s="5" t="s">
        <v>853</v>
      </c>
      <c r="G7051" s="5" t="s">
        <v>3585</v>
      </c>
      <c r="H7051" s="51">
        <v>0</v>
      </c>
      <c r="I7051" s="22">
        <v>0</v>
      </c>
      <c r="J7051" s="22">
        <v>2054.63</v>
      </c>
      <c r="K7051" s="22">
        <v>2232.0700000000002</v>
      </c>
      <c r="L7051" s="47">
        <v>1000</v>
      </c>
      <c r="M7051" s="22">
        <v>0</v>
      </c>
      <c r="N7051" s="22">
        <v>0</v>
      </c>
    </row>
    <row r="7052" spans="1:14" hidden="1" x14ac:dyDescent="0.25">
      <c r="A7052" s="5" t="s">
        <v>9619</v>
      </c>
      <c r="B7052" s="5" t="s">
        <v>3586</v>
      </c>
      <c r="C7052" s="5" t="s">
        <v>849</v>
      </c>
      <c r="D7052" s="5" t="s">
        <v>3583</v>
      </c>
      <c r="E7052" s="5" t="s">
        <v>3584</v>
      </c>
      <c r="F7052" s="5" t="s">
        <v>851</v>
      </c>
      <c r="G7052" s="5" t="s">
        <v>3585</v>
      </c>
      <c r="H7052" s="51">
        <v>1150</v>
      </c>
      <c r="I7052" s="22">
        <v>2884.83</v>
      </c>
      <c r="J7052" s="22">
        <v>2508.5500000000002</v>
      </c>
      <c r="K7052" s="22">
        <v>2451.75</v>
      </c>
      <c r="L7052" s="47">
        <v>1000</v>
      </c>
      <c r="M7052" s="22">
        <v>2884.83</v>
      </c>
      <c r="N7052" s="22">
        <v>0</v>
      </c>
    </row>
    <row r="7053" spans="1:14" x14ac:dyDescent="0.25">
      <c r="A7053" s="5" t="s">
        <v>9619</v>
      </c>
      <c r="B7053" s="5" t="s">
        <v>3590</v>
      </c>
      <c r="C7053" s="5" t="s">
        <v>849</v>
      </c>
      <c r="D7053" s="5" t="s">
        <v>3583</v>
      </c>
      <c r="E7053" s="5" t="s">
        <v>3584</v>
      </c>
      <c r="F7053" s="5" t="s">
        <v>853</v>
      </c>
      <c r="G7053" s="5" t="s">
        <v>3585</v>
      </c>
      <c r="H7053" s="51">
        <v>0</v>
      </c>
      <c r="I7053" s="22">
        <v>0</v>
      </c>
      <c r="J7053" s="22">
        <v>1676.9</v>
      </c>
      <c r="K7053" s="22">
        <v>1802.27</v>
      </c>
      <c r="L7053" s="47">
        <v>1000</v>
      </c>
      <c r="M7053" s="22">
        <v>0</v>
      </c>
      <c r="N7053" s="22">
        <v>0</v>
      </c>
    </row>
    <row r="7054" spans="1:14" hidden="1" x14ac:dyDescent="0.25">
      <c r="A7054" s="5" t="s">
        <v>9619</v>
      </c>
      <c r="B7054" s="5" t="s">
        <v>3597</v>
      </c>
      <c r="C7054" s="5" t="s">
        <v>849</v>
      </c>
      <c r="D7054" s="5" t="s">
        <v>3583</v>
      </c>
      <c r="E7054" s="5" t="s">
        <v>3584</v>
      </c>
      <c r="F7054" s="5" t="s">
        <v>851</v>
      </c>
      <c r="G7054" s="5" t="s">
        <v>3585</v>
      </c>
      <c r="H7054" s="51">
        <v>80000</v>
      </c>
      <c r="I7054" s="22">
        <v>240324.78</v>
      </c>
      <c r="J7054" s="22">
        <v>3004.06</v>
      </c>
      <c r="K7054" s="22">
        <v>2582.88</v>
      </c>
      <c r="L7054" s="47">
        <v>1000</v>
      </c>
      <c r="M7054" s="22">
        <v>240324.78</v>
      </c>
      <c r="N7054" s="22">
        <v>0</v>
      </c>
    </row>
    <row r="7055" spans="1:14" hidden="1" x14ac:dyDescent="0.25">
      <c r="A7055" s="5" t="s">
        <v>9619</v>
      </c>
      <c r="B7055" s="5" t="s">
        <v>3592</v>
      </c>
      <c r="C7055" s="5" t="s">
        <v>849</v>
      </c>
      <c r="D7055" s="5" t="s">
        <v>3583</v>
      </c>
      <c r="E7055" s="5" t="s">
        <v>3584</v>
      </c>
      <c r="F7055" s="5" t="s">
        <v>851</v>
      </c>
      <c r="G7055" s="5" t="s">
        <v>3585</v>
      </c>
      <c r="H7055" s="51">
        <v>87100</v>
      </c>
      <c r="I7055" s="22">
        <v>264174.09999999998</v>
      </c>
      <c r="J7055" s="22">
        <v>3033</v>
      </c>
      <c r="K7055" s="22">
        <v>2678.75</v>
      </c>
      <c r="L7055" s="47">
        <v>1000</v>
      </c>
      <c r="M7055" s="22">
        <v>264174.09999999998</v>
      </c>
      <c r="N7055" s="22">
        <v>0</v>
      </c>
    </row>
    <row r="7056" spans="1:14" hidden="1" x14ac:dyDescent="0.25">
      <c r="A7056" s="5" t="s">
        <v>9620</v>
      </c>
      <c r="B7056" s="5" t="s">
        <v>3582</v>
      </c>
      <c r="C7056" s="5" t="s">
        <v>849</v>
      </c>
      <c r="D7056" s="5" t="s">
        <v>3583</v>
      </c>
      <c r="E7056" s="5" t="s">
        <v>3584</v>
      </c>
      <c r="F7056" s="5" t="s">
        <v>853</v>
      </c>
      <c r="G7056" s="5" t="s">
        <v>3585</v>
      </c>
      <c r="H7056" s="51">
        <v>0</v>
      </c>
      <c r="I7056" s="22">
        <v>0</v>
      </c>
      <c r="J7056" s="22">
        <v>2614.27</v>
      </c>
      <c r="K7056" s="22">
        <v>2757.32</v>
      </c>
      <c r="L7056" s="47">
        <v>1000</v>
      </c>
      <c r="M7056" s="22">
        <v>0</v>
      </c>
      <c r="N7056" s="22">
        <v>0</v>
      </c>
    </row>
    <row r="7057" spans="1:14" hidden="1" x14ac:dyDescent="0.25">
      <c r="A7057" s="5" t="s">
        <v>9620</v>
      </c>
      <c r="B7057" s="5" t="s">
        <v>3586</v>
      </c>
      <c r="C7057" s="5" t="s">
        <v>849</v>
      </c>
      <c r="D7057" s="5" t="s">
        <v>3583</v>
      </c>
      <c r="E7057" s="5" t="s">
        <v>3584</v>
      </c>
      <c r="F7057" s="5" t="s">
        <v>853</v>
      </c>
      <c r="G7057" s="5" t="s">
        <v>3585</v>
      </c>
      <c r="H7057" s="51">
        <v>0</v>
      </c>
      <c r="I7057" s="22">
        <v>0</v>
      </c>
      <c r="J7057" s="22">
        <v>2884.36</v>
      </c>
      <c r="K7057" s="22">
        <v>2953.58</v>
      </c>
      <c r="L7057" s="47">
        <v>1000</v>
      </c>
      <c r="M7057" s="22">
        <v>0</v>
      </c>
      <c r="N7057" s="22">
        <v>0</v>
      </c>
    </row>
    <row r="7058" spans="1:14" hidden="1" x14ac:dyDescent="0.25">
      <c r="A7058" s="5" t="s">
        <v>9620</v>
      </c>
      <c r="B7058" s="5" t="s">
        <v>3596</v>
      </c>
      <c r="C7058" s="5" t="s">
        <v>849</v>
      </c>
      <c r="D7058" s="5" t="s">
        <v>3583</v>
      </c>
      <c r="E7058" s="5" t="s">
        <v>3584</v>
      </c>
      <c r="F7058" s="5" t="s">
        <v>853</v>
      </c>
      <c r="G7058" s="5" t="s">
        <v>3585</v>
      </c>
      <c r="H7058" s="51">
        <v>0</v>
      </c>
      <c r="I7058" s="22">
        <v>0</v>
      </c>
      <c r="J7058" s="22">
        <v>0</v>
      </c>
      <c r="K7058" s="22">
        <v>2352.0300000000002</v>
      </c>
      <c r="L7058" s="47">
        <v>1000</v>
      </c>
      <c r="M7058" s="22">
        <v>0</v>
      </c>
      <c r="N7058" s="22">
        <v>0</v>
      </c>
    </row>
    <row r="7059" spans="1:14" hidden="1" x14ac:dyDescent="0.25">
      <c r="A7059" s="5" t="s">
        <v>9620</v>
      </c>
      <c r="B7059" s="5" t="s">
        <v>3597</v>
      </c>
      <c r="C7059" s="5" t="s">
        <v>849</v>
      </c>
      <c r="D7059" s="5" t="s">
        <v>3583</v>
      </c>
      <c r="E7059" s="5" t="s">
        <v>3584</v>
      </c>
      <c r="F7059" s="5" t="s">
        <v>853</v>
      </c>
      <c r="G7059" s="5" t="s">
        <v>3585</v>
      </c>
      <c r="H7059" s="51">
        <v>0</v>
      </c>
      <c r="I7059" s="22">
        <v>0</v>
      </c>
      <c r="J7059" s="22">
        <v>2579.61</v>
      </c>
      <c r="K7059" s="22">
        <v>2509.8000000000002</v>
      </c>
      <c r="L7059" s="47">
        <v>1000</v>
      </c>
      <c r="M7059" s="22">
        <v>0</v>
      </c>
      <c r="N7059" s="22">
        <v>0</v>
      </c>
    </row>
    <row r="7060" spans="1:14" hidden="1" x14ac:dyDescent="0.25">
      <c r="A7060" s="5" t="s">
        <v>9620</v>
      </c>
      <c r="B7060" s="5" t="s">
        <v>3592</v>
      </c>
      <c r="C7060" s="5" t="s">
        <v>849</v>
      </c>
      <c r="D7060" s="5" t="s">
        <v>3583</v>
      </c>
      <c r="E7060" s="5" t="s">
        <v>3584</v>
      </c>
      <c r="F7060" s="5" t="s">
        <v>853</v>
      </c>
      <c r="G7060" s="5" t="s">
        <v>3585</v>
      </c>
      <c r="H7060" s="51">
        <v>0</v>
      </c>
      <c r="I7060" s="22">
        <v>0</v>
      </c>
      <c r="J7060" s="22">
        <v>3134.01</v>
      </c>
      <c r="K7060" s="22">
        <v>3134.01</v>
      </c>
      <c r="L7060" s="47">
        <v>1000</v>
      </c>
      <c r="M7060" s="22">
        <v>0</v>
      </c>
      <c r="N7060" s="22">
        <v>0</v>
      </c>
    </row>
    <row r="7061" spans="1:14" hidden="1" x14ac:dyDescent="0.25">
      <c r="A7061" s="5" t="s">
        <v>9621</v>
      </c>
      <c r="B7061" s="5" t="s">
        <v>3582</v>
      </c>
      <c r="C7061" s="5" t="s">
        <v>849</v>
      </c>
      <c r="D7061" s="5" t="s">
        <v>3583</v>
      </c>
      <c r="E7061" s="5" t="s">
        <v>3584</v>
      </c>
      <c r="F7061" s="5" t="s">
        <v>853</v>
      </c>
      <c r="G7061" s="5" t="s">
        <v>3585</v>
      </c>
      <c r="H7061" s="51">
        <v>0</v>
      </c>
      <c r="I7061" s="22">
        <v>0</v>
      </c>
      <c r="J7061" s="22">
        <v>2785.38</v>
      </c>
      <c r="K7061" s="22">
        <v>3025.93</v>
      </c>
      <c r="L7061" s="47">
        <v>1000</v>
      </c>
      <c r="M7061" s="22">
        <v>0</v>
      </c>
      <c r="N7061" s="22">
        <v>0</v>
      </c>
    </row>
    <row r="7062" spans="1:14" hidden="1" x14ac:dyDescent="0.25">
      <c r="A7062" s="5" t="s">
        <v>9621</v>
      </c>
      <c r="B7062" s="5" t="s">
        <v>3586</v>
      </c>
      <c r="C7062" s="5" t="s">
        <v>849</v>
      </c>
      <c r="D7062" s="5" t="s">
        <v>3583</v>
      </c>
      <c r="E7062" s="5" t="s">
        <v>3584</v>
      </c>
      <c r="F7062" s="5" t="s">
        <v>851</v>
      </c>
      <c r="G7062" s="5" t="s">
        <v>3585</v>
      </c>
      <c r="H7062" s="51">
        <v>25340</v>
      </c>
      <c r="I7062" s="22">
        <v>82539.23</v>
      </c>
      <c r="J7062" s="22">
        <v>3257.27</v>
      </c>
      <c r="K7062" s="22">
        <v>3287.65</v>
      </c>
      <c r="L7062" s="47">
        <v>1000</v>
      </c>
      <c r="M7062" s="22">
        <v>82539.23</v>
      </c>
      <c r="N7062" s="22">
        <v>0</v>
      </c>
    </row>
    <row r="7063" spans="1:14" hidden="1" x14ac:dyDescent="0.25">
      <c r="A7063" s="5" t="s">
        <v>9621</v>
      </c>
      <c r="B7063" s="5" t="s">
        <v>3596</v>
      </c>
      <c r="C7063" s="5" t="s">
        <v>849</v>
      </c>
      <c r="D7063" s="5" t="s">
        <v>3583</v>
      </c>
      <c r="E7063" s="5" t="s">
        <v>3584</v>
      </c>
      <c r="F7063" s="5" t="s">
        <v>853</v>
      </c>
      <c r="G7063" s="5" t="s">
        <v>3585</v>
      </c>
      <c r="H7063" s="51">
        <v>0</v>
      </c>
      <c r="I7063" s="22">
        <v>0</v>
      </c>
      <c r="J7063" s="22">
        <v>0</v>
      </c>
      <c r="K7063" s="22">
        <v>2868.84</v>
      </c>
      <c r="L7063" s="47">
        <v>1000</v>
      </c>
      <c r="M7063" s="22">
        <v>0</v>
      </c>
      <c r="N7063" s="22">
        <v>0</v>
      </c>
    </row>
    <row r="7064" spans="1:14" hidden="1" x14ac:dyDescent="0.25">
      <c r="A7064" s="5" t="s">
        <v>9622</v>
      </c>
      <c r="B7064" s="5" t="s">
        <v>3586</v>
      </c>
      <c r="C7064" s="5" t="s">
        <v>849</v>
      </c>
      <c r="D7064" s="5" t="s">
        <v>3583</v>
      </c>
      <c r="E7064" s="5" t="s">
        <v>3584</v>
      </c>
      <c r="F7064" s="5" t="s">
        <v>851</v>
      </c>
      <c r="G7064" s="5" t="s">
        <v>3585</v>
      </c>
      <c r="H7064" s="51">
        <v>29640</v>
      </c>
      <c r="I7064" s="22">
        <v>80038.66</v>
      </c>
      <c r="J7064" s="22">
        <v>2700.36</v>
      </c>
      <c r="K7064" s="22">
        <v>2562.5100000000002</v>
      </c>
      <c r="L7064" s="47">
        <v>1000</v>
      </c>
      <c r="M7064" s="22">
        <v>80038.66</v>
      </c>
      <c r="N7064" s="22">
        <v>0</v>
      </c>
    </row>
    <row r="7065" spans="1:14" hidden="1" x14ac:dyDescent="0.25">
      <c r="A7065" s="5" t="s">
        <v>9622</v>
      </c>
      <c r="B7065" s="5" t="s">
        <v>3597</v>
      </c>
      <c r="C7065" s="5" t="s">
        <v>849</v>
      </c>
      <c r="D7065" s="5" t="s">
        <v>3583</v>
      </c>
      <c r="E7065" s="5" t="s">
        <v>3584</v>
      </c>
      <c r="F7065" s="5" t="s">
        <v>851</v>
      </c>
      <c r="G7065" s="5" t="s">
        <v>3585</v>
      </c>
      <c r="H7065" s="51">
        <v>20580</v>
      </c>
      <c r="I7065" s="22">
        <v>55194.02</v>
      </c>
      <c r="J7065" s="22">
        <v>2681.93</v>
      </c>
      <c r="K7065" s="22">
        <v>2566.83</v>
      </c>
      <c r="L7065" s="47">
        <v>1000</v>
      </c>
      <c r="M7065" s="22">
        <v>55194.02</v>
      </c>
      <c r="N7065" s="22">
        <v>0</v>
      </c>
    </row>
    <row r="7066" spans="1:14" hidden="1" x14ac:dyDescent="0.25">
      <c r="A7066" s="5" t="s">
        <v>9622</v>
      </c>
      <c r="B7066" s="5" t="s">
        <v>3592</v>
      </c>
      <c r="C7066" s="5" t="s">
        <v>849</v>
      </c>
      <c r="D7066" s="5" t="s">
        <v>3583</v>
      </c>
      <c r="E7066" s="5" t="s">
        <v>3584</v>
      </c>
      <c r="F7066" s="5" t="s">
        <v>851</v>
      </c>
      <c r="G7066" s="5" t="s">
        <v>3585</v>
      </c>
      <c r="H7066" s="51">
        <v>12830</v>
      </c>
      <c r="I7066" s="22">
        <v>34034.239999999998</v>
      </c>
      <c r="J7066" s="22">
        <v>2652.71</v>
      </c>
      <c r="K7066" s="22">
        <v>2568.44</v>
      </c>
      <c r="L7066" s="47">
        <v>1000</v>
      </c>
      <c r="M7066" s="22">
        <v>34034.239999999998</v>
      </c>
      <c r="N7066" s="22">
        <v>0</v>
      </c>
    </row>
    <row r="7067" spans="1:14" hidden="1" x14ac:dyDescent="0.25">
      <c r="A7067" s="5" t="s">
        <v>9623</v>
      </c>
      <c r="B7067" s="5" t="s">
        <v>3582</v>
      </c>
      <c r="C7067" s="5" t="s">
        <v>849</v>
      </c>
      <c r="D7067" s="5" t="s">
        <v>3583</v>
      </c>
      <c r="E7067" s="5" t="s">
        <v>3584</v>
      </c>
      <c r="F7067" s="5" t="s">
        <v>853</v>
      </c>
      <c r="G7067" s="5" t="s">
        <v>3585</v>
      </c>
      <c r="H7067" s="51">
        <v>0</v>
      </c>
      <c r="I7067" s="22">
        <v>0</v>
      </c>
      <c r="J7067" s="22">
        <v>2690.47</v>
      </c>
      <c r="K7067" s="22">
        <v>2618.11</v>
      </c>
      <c r="L7067" s="47">
        <v>1000</v>
      </c>
      <c r="M7067" s="22">
        <v>0</v>
      </c>
      <c r="N7067" s="22">
        <v>0</v>
      </c>
    </row>
    <row r="7068" spans="1:14" hidden="1" x14ac:dyDescent="0.25">
      <c r="A7068" s="5" t="s">
        <v>9623</v>
      </c>
      <c r="B7068" s="5" t="s">
        <v>3586</v>
      </c>
      <c r="C7068" s="5" t="s">
        <v>849</v>
      </c>
      <c r="D7068" s="5" t="s">
        <v>3583</v>
      </c>
      <c r="E7068" s="5" t="s">
        <v>3584</v>
      </c>
      <c r="F7068" s="5" t="s">
        <v>851</v>
      </c>
      <c r="G7068" s="5" t="s">
        <v>3585</v>
      </c>
      <c r="H7068" s="51">
        <v>9042</v>
      </c>
      <c r="I7068" s="22">
        <v>35318.269999999997</v>
      </c>
      <c r="J7068" s="22">
        <v>3906.02</v>
      </c>
      <c r="K7068" s="22">
        <v>3784.91</v>
      </c>
      <c r="L7068" s="47">
        <v>1000</v>
      </c>
      <c r="M7068" s="22">
        <v>35318.269999999997</v>
      </c>
      <c r="N7068" s="22">
        <v>0</v>
      </c>
    </row>
    <row r="7069" spans="1:14" hidden="1" x14ac:dyDescent="0.25">
      <c r="A7069" s="5" t="s">
        <v>9623</v>
      </c>
      <c r="B7069" s="5" t="s">
        <v>3592</v>
      </c>
      <c r="C7069" s="5" t="s">
        <v>849</v>
      </c>
      <c r="D7069" s="5" t="s">
        <v>3583</v>
      </c>
      <c r="E7069" s="5" t="s">
        <v>3584</v>
      </c>
      <c r="F7069" s="5" t="s">
        <v>853</v>
      </c>
      <c r="G7069" s="5" t="s">
        <v>3585</v>
      </c>
      <c r="H7069" s="51">
        <v>0</v>
      </c>
      <c r="I7069" s="22">
        <v>0</v>
      </c>
      <c r="J7069" s="22">
        <v>2447.23</v>
      </c>
      <c r="K7069" s="22">
        <v>2655.41</v>
      </c>
      <c r="L7069" s="47">
        <v>1000</v>
      </c>
      <c r="M7069" s="22">
        <v>0</v>
      </c>
      <c r="N7069" s="22">
        <v>0</v>
      </c>
    </row>
    <row r="7070" spans="1:14" hidden="1" x14ac:dyDescent="0.25">
      <c r="A7070" s="5" t="s">
        <v>9624</v>
      </c>
      <c r="B7070" s="5" t="s">
        <v>3586</v>
      </c>
      <c r="C7070" s="5" t="s">
        <v>849</v>
      </c>
      <c r="D7070" s="5" t="s">
        <v>3583</v>
      </c>
      <c r="E7070" s="5" t="s">
        <v>3584</v>
      </c>
      <c r="F7070" s="5" t="s">
        <v>853</v>
      </c>
      <c r="G7070" s="5" t="s">
        <v>3585</v>
      </c>
      <c r="H7070" s="51">
        <v>0</v>
      </c>
      <c r="I7070" s="22">
        <v>0</v>
      </c>
      <c r="J7070" s="22">
        <v>2658.33</v>
      </c>
      <c r="K7070" s="22">
        <v>2887.91</v>
      </c>
      <c r="L7070" s="47">
        <v>1000</v>
      </c>
      <c r="M7070" s="22">
        <v>0</v>
      </c>
      <c r="N7070" s="22">
        <v>0</v>
      </c>
    </row>
    <row r="7071" spans="1:14" hidden="1" x14ac:dyDescent="0.25">
      <c r="A7071" s="5" t="s">
        <v>9625</v>
      </c>
      <c r="B7071" s="5" t="s">
        <v>3586</v>
      </c>
      <c r="C7071" s="5" t="s">
        <v>849</v>
      </c>
      <c r="D7071" s="5" t="s">
        <v>3583</v>
      </c>
      <c r="E7071" s="5" t="s">
        <v>3584</v>
      </c>
      <c r="F7071" s="5" t="s">
        <v>853</v>
      </c>
      <c r="G7071" s="5" t="s">
        <v>3585</v>
      </c>
      <c r="H7071" s="51">
        <v>0</v>
      </c>
      <c r="I7071" s="22">
        <v>0</v>
      </c>
      <c r="J7071" s="22">
        <v>2337.2600000000002</v>
      </c>
      <c r="K7071" s="22">
        <v>2465.16</v>
      </c>
      <c r="L7071" s="47">
        <v>1000</v>
      </c>
      <c r="M7071" s="22">
        <v>0</v>
      </c>
      <c r="N7071" s="22">
        <v>0</v>
      </c>
    </row>
    <row r="7072" spans="1:14" hidden="1" x14ac:dyDescent="0.25">
      <c r="A7072" s="5" t="s">
        <v>9625</v>
      </c>
      <c r="B7072" s="5" t="s">
        <v>3597</v>
      </c>
      <c r="C7072" s="5" t="s">
        <v>849</v>
      </c>
      <c r="D7072" s="5" t="s">
        <v>3583</v>
      </c>
      <c r="E7072" s="5" t="s">
        <v>3584</v>
      </c>
      <c r="F7072" s="5" t="s">
        <v>851</v>
      </c>
      <c r="G7072" s="5" t="s">
        <v>3585</v>
      </c>
      <c r="H7072" s="51">
        <v>11525</v>
      </c>
      <c r="I7072" s="22">
        <v>30102.2</v>
      </c>
      <c r="J7072" s="22">
        <v>2611.9</v>
      </c>
      <c r="K7072" s="22">
        <v>2626.07</v>
      </c>
      <c r="L7072" s="47">
        <v>1000</v>
      </c>
      <c r="M7072" s="22">
        <v>30102.2</v>
      </c>
      <c r="N7072" s="22">
        <v>0</v>
      </c>
    </row>
    <row r="7073" spans="1:14" hidden="1" x14ac:dyDescent="0.25">
      <c r="A7073" s="5" t="s">
        <v>9625</v>
      </c>
      <c r="B7073" s="5" t="s">
        <v>3592</v>
      </c>
      <c r="C7073" s="5" t="s">
        <v>849</v>
      </c>
      <c r="D7073" s="5" t="s">
        <v>3583</v>
      </c>
      <c r="E7073" s="5" t="s">
        <v>3584</v>
      </c>
      <c r="F7073" s="5" t="s">
        <v>851</v>
      </c>
      <c r="G7073" s="5" t="s">
        <v>3585</v>
      </c>
      <c r="H7073" s="51">
        <v>32625</v>
      </c>
      <c r="I7073" s="22">
        <v>88083.97</v>
      </c>
      <c r="J7073" s="22">
        <v>2699.89</v>
      </c>
      <c r="K7073" s="22">
        <v>2686.74</v>
      </c>
      <c r="L7073" s="47">
        <v>1000</v>
      </c>
      <c r="M7073" s="22">
        <v>88083.97</v>
      </c>
      <c r="N7073" s="22">
        <v>0</v>
      </c>
    </row>
    <row r="7074" spans="1:14" hidden="1" x14ac:dyDescent="0.25">
      <c r="A7074" s="5" t="s">
        <v>9626</v>
      </c>
      <c r="B7074" s="5" t="s">
        <v>3586</v>
      </c>
      <c r="C7074" s="5" t="s">
        <v>849</v>
      </c>
      <c r="D7074" s="5" t="s">
        <v>3583</v>
      </c>
      <c r="E7074" s="5" t="s">
        <v>3584</v>
      </c>
      <c r="F7074" s="5" t="s">
        <v>851</v>
      </c>
      <c r="G7074" s="5" t="s">
        <v>3585</v>
      </c>
      <c r="H7074" s="51">
        <v>5310</v>
      </c>
      <c r="I7074" s="22">
        <v>22515.57</v>
      </c>
      <c r="J7074" s="22">
        <v>4240.22</v>
      </c>
      <c r="K7074" s="22">
        <v>4276.6899999999996</v>
      </c>
      <c r="L7074" s="47">
        <v>1000</v>
      </c>
      <c r="M7074" s="22">
        <v>22515.57</v>
      </c>
      <c r="N7074" s="22">
        <v>0</v>
      </c>
    </row>
    <row r="7075" spans="1:14" hidden="1" x14ac:dyDescent="0.25">
      <c r="A7075" s="5" t="s">
        <v>9626</v>
      </c>
      <c r="B7075" s="5" t="s">
        <v>3596</v>
      </c>
      <c r="C7075" s="5" t="s">
        <v>849</v>
      </c>
      <c r="D7075" s="5" t="s">
        <v>3583</v>
      </c>
      <c r="E7075" s="5" t="s">
        <v>3584</v>
      </c>
      <c r="F7075" s="5" t="s">
        <v>853</v>
      </c>
      <c r="G7075" s="5" t="s">
        <v>3585</v>
      </c>
      <c r="H7075" s="51">
        <v>0</v>
      </c>
      <c r="I7075" s="22">
        <v>0</v>
      </c>
      <c r="J7075" s="22">
        <v>0</v>
      </c>
      <c r="K7075" s="22">
        <v>4018.48</v>
      </c>
      <c r="L7075" s="47">
        <v>1000</v>
      </c>
      <c r="M7075" s="22">
        <v>0</v>
      </c>
      <c r="N7075" s="22">
        <v>0</v>
      </c>
    </row>
    <row r="7076" spans="1:14" hidden="1" x14ac:dyDescent="0.25">
      <c r="A7076" s="5" t="s">
        <v>9626</v>
      </c>
      <c r="B7076" s="5" t="s">
        <v>3597</v>
      </c>
      <c r="C7076" s="5" t="s">
        <v>849</v>
      </c>
      <c r="D7076" s="5" t="s">
        <v>3583</v>
      </c>
      <c r="E7076" s="5" t="s">
        <v>3584</v>
      </c>
      <c r="F7076" s="5" t="s">
        <v>853</v>
      </c>
      <c r="G7076" s="5" t="s">
        <v>3585</v>
      </c>
      <c r="H7076" s="51">
        <v>0</v>
      </c>
      <c r="I7076" s="22">
        <v>0</v>
      </c>
      <c r="J7076" s="22">
        <v>4623.6400000000003</v>
      </c>
      <c r="K7076" s="22">
        <v>4053.9</v>
      </c>
      <c r="L7076" s="47">
        <v>1000</v>
      </c>
      <c r="M7076" s="22">
        <v>0</v>
      </c>
      <c r="N7076" s="22">
        <v>0</v>
      </c>
    </row>
    <row r="7077" spans="1:14" hidden="1" x14ac:dyDescent="0.25">
      <c r="A7077" s="5" t="s">
        <v>9626</v>
      </c>
      <c r="B7077" s="5" t="s">
        <v>3592</v>
      </c>
      <c r="C7077" s="5" t="s">
        <v>849</v>
      </c>
      <c r="D7077" s="5" t="s">
        <v>3583</v>
      </c>
      <c r="E7077" s="5" t="s">
        <v>3584</v>
      </c>
      <c r="F7077" s="5" t="s">
        <v>851</v>
      </c>
      <c r="G7077" s="5" t="s">
        <v>3585</v>
      </c>
      <c r="H7077" s="51">
        <v>7650</v>
      </c>
      <c r="I7077" s="22">
        <v>34859.74</v>
      </c>
      <c r="J7077" s="22">
        <v>4556.83</v>
      </c>
      <c r="K7077" s="22">
        <v>4472.6099999999997</v>
      </c>
      <c r="L7077" s="47">
        <v>1000</v>
      </c>
      <c r="M7077" s="22">
        <v>34859.74</v>
      </c>
      <c r="N7077" s="22">
        <v>0</v>
      </c>
    </row>
    <row r="7078" spans="1:14" hidden="1" x14ac:dyDescent="0.25">
      <c r="A7078" s="5" t="s">
        <v>9627</v>
      </c>
      <c r="B7078" s="5" t="s">
        <v>3586</v>
      </c>
      <c r="C7078" s="5" t="s">
        <v>849</v>
      </c>
      <c r="D7078" s="5" t="s">
        <v>3583</v>
      </c>
      <c r="E7078" s="5" t="s">
        <v>3584</v>
      </c>
      <c r="F7078" s="5" t="s">
        <v>851</v>
      </c>
      <c r="G7078" s="5" t="s">
        <v>3585</v>
      </c>
      <c r="H7078" s="51">
        <v>18450</v>
      </c>
      <c r="I7078" s="22">
        <v>59597.96</v>
      </c>
      <c r="J7078" s="22">
        <v>3230.24</v>
      </c>
      <c r="K7078" s="22">
        <v>3130.66</v>
      </c>
      <c r="L7078" s="47">
        <v>1000</v>
      </c>
      <c r="M7078" s="22">
        <v>59597.96</v>
      </c>
      <c r="N7078" s="22">
        <v>0</v>
      </c>
    </row>
    <row r="7079" spans="1:14" hidden="1" x14ac:dyDescent="0.25">
      <c r="A7079" s="5" t="s">
        <v>9627</v>
      </c>
      <c r="B7079" s="5" t="s">
        <v>3592</v>
      </c>
      <c r="C7079" s="5" t="s">
        <v>849</v>
      </c>
      <c r="D7079" s="5" t="s">
        <v>3583</v>
      </c>
      <c r="E7079" s="5" t="s">
        <v>3584</v>
      </c>
      <c r="F7079" s="5" t="s">
        <v>851</v>
      </c>
      <c r="G7079" s="5" t="s">
        <v>3585</v>
      </c>
      <c r="H7079" s="51">
        <v>4950</v>
      </c>
      <c r="I7079" s="22">
        <v>16167.85</v>
      </c>
      <c r="J7079" s="22">
        <v>3266.23</v>
      </c>
      <c r="K7079" s="22">
        <v>3123.82</v>
      </c>
      <c r="L7079" s="47">
        <v>1000</v>
      </c>
      <c r="M7079" s="22">
        <v>16167.85</v>
      </c>
      <c r="N7079" s="22">
        <v>0</v>
      </c>
    </row>
    <row r="7080" spans="1:14" hidden="1" x14ac:dyDescent="0.25">
      <c r="A7080" s="5" t="s">
        <v>9628</v>
      </c>
      <c r="B7080" s="5" t="s">
        <v>3582</v>
      </c>
      <c r="C7080" s="5" t="s">
        <v>849</v>
      </c>
      <c r="D7080" s="5" t="s">
        <v>3583</v>
      </c>
      <c r="E7080" s="5" t="s">
        <v>3584</v>
      </c>
      <c r="F7080" s="5" t="s">
        <v>853</v>
      </c>
      <c r="G7080" s="5" t="s">
        <v>3585</v>
      </c>
      <c r="H7080" s="51">
        <v>0</v>
      </c>
      <c r="I7080" s="22">
        <v>0</v>
      </c>
      <c r="J7080" s="22">
        <v>1846.34</v>
      </c>
      <c r="K7080" s="22">
        <v>1870.71</v>
      </c>
      <c r="L7080" s="47">
        <v>1000</v>
      </c>
      <c r="M7080" s="22">
        <v>0</v>
      </c>
      <c r="N7080" s="22">
        <v>0</v>
      </c>
    </row>
    <row r="7081" spans="1:14" hidden="1" x14ac:dyDescent="0.25">
      <c r="A7081" s="5" t="s">
        <v>9629</v>
      </c>
      <c r="B7081" s="5" t="s">
        <v>3606</v>
      </c>
      <c r="C7081" s="5" t="s">
        <v>849</v>
      </c>
      <c r="D7081" s="5" t="s">
        <v>3583</v>
      </c>
      <c r="E7081" s="5" t="s">
        <v>3584</v>
      </c>
      <c r="F7081" s="5" t="s">
        <v>853</v>
      </c>
      <c r="G7081" s="5" t="s">
        <v>3585</v>
      </c>
      <c r="H7081" s="51">
        <v>0</v>
      </c>
      <c r="I7081" s="22">
        <v>0</v>
      </c>
      <c r="J7081" s="22">
        <v>0</v>
      </c>
      <c r="K7081" s="22">
        <v>1729.74</v>
      </c>
      <c r="L7081" s="47">
        <v>1000</v>
      </c>
      <c r="M7081" s="22">
        <v>0</v>
      </c>
      <c r="N7081" s="22">
        <v>0</v>
      </c>
    </row>
    <row r="7082" spans="1:14" hidden="1" x14ac:dyDescent="0.25">
      <c r="A7082" s="5" t="s">
        <v>9629</v>
      </c>
      <c r="B7082" s="5" t="s">
        <v>3586</v>
      </c>
      <c r="C7082" s="5" t="s">
        <v>849</v>
      </c>
      <c r="D7082" s="5" t="s">
        <v>3583</v>
      </c>
      <c r="E7082" s="5" t="s">
        <v>3584</v>
      </c>
      <c r="F7082" s="5" t="s">
        <v>851</v>
      </c>
      <c r="G7082" s="5" t="s">
        <v>3585</v>
      </c>
      <c r="H7082" s="51">
        <v>19500</v>
      </c>
      <c r="I7082" s="22">
        <v>42645.22</v>
      </c>
      <c r="J7082" s="22">
        <v>2186.9299999999998</v>
      </c>
      <c r="K7082" s="22">
        <v>2108</v>
      </c>
      <c r="L7082" s="47">
        <v>1000</v>
      </c>
      <c r="M7082" s="22">
        <v>42645.22</v>
      </c>
      <c r="N7082" s="22">
        <v>0</v>
      </c>
    </row>
    <row r="7083" spans="1:14" hidden="1" x14ac:dyDescent="0.25">
      <c r="A7083" s="5" t="s">
        <v>9629</v>
      </c>
      <c r="B7083" s="5" t="s">
        <v>3597</v>
      </c>
      <c r="C7083" s="5" t="s">
        <v>849</v>
      </c>
      <c r="D7083" s="5" t="s">
        <v>3583</v>
      </c>
      <c r="E7083" s="5" t="s">
        <v>3584</v>
      </c>
      <c r="F7083" s="5" t="s">
        <v>851</v>
      </c>
      <c r="G7083" s="5" t="s">
        <v>3585</v>
      </c>
      <c r="H7083" s="51">
        <v>0</v>
      </c>
      <c r="I7083" s="22">
        <v>0</v>
      </c>
      <c r="J7083" s="22">
        <v>2100.79</v>
      </c>
      <c r="K7083" s="22">
        <v>2050.17</v>
      </c>
      <c r="L7083" s="47">
        <v>1000</v>
      </c>
      <c r="M7083" s="22">
        <v>0</v>
      </c>
      <c r="N7083" s="22">
        <v>0</v>
      </c>
    </row>
    <row r="7084" spans="1:14" hidden="1" x14ac:dyDescent="0.25">
      <c r="A7084" s="5" t="s">
        <v>9629</v>
      </c>
      <c r="B7084" s="5" t="s">
        <v>3592</v>
      </c>
      <c r="C7084" s="5" t="s">
        <v>849</v>
      </c>
      <c r="D7084" s="5" t="s">
        <v>3583</v>
      </c>
      <c r="E7084" s="5" t="s">
        <v>3584</v>
      </c>
      <c r="F7084" s="5" t="s">
        <v>851</v>
      </c>
      <c r="G7084" s="5" t="s">
        <v>3585</v>
      </c>
      <c r="H7084" s="51">
        <v>46640</v>
      </c>
      <c r="I7084" s="22">
        <v>112775.49</v>
      </c>
      <c r="J7084" s="22">
        <v>2418</v>
      </c>
      <c r="K7084" s="22">
        <v>2107.27</v>
      </c>
      <c r="L7084" s="47">
        <v>1000</v>
      </c>
      <c r="M7084" s="22">
        <v>112775.49</v>
      </c>
      <c r="N7084" s="22">
        <v>0</v>
      </c>
    </row>
    <row r="7085" spans="1:14" hidden="1" x14ac:dyDescent="0.25">
      <c r="A7085" s="5" t="s">
        <v>9630</v>
      </c>
      <c r="B7085" s="5" t="s">
        <v>3582</v>
      </c>
      <c r="C7085" s="5" t="s">
        <v>849</v>
      </c>
      <c r="D7085" s="5" t="s">
        <v>3583</v>
      </c>
      <c r="E7085" s="5" t="s">
        <v>3584</v>
      </c>
      <c r="F7085" s="5" t="s">
        <v>853</v>
      </c>
      <c r="G7085" s="5" t="s">
        <v>3585</v>
      </c>
      <c r="H7085" s="51">
        <v>0</v>
      </c>
      <c r="I7085" s="22">
        <v>0</v>
      </c>
      <c r="J7085" s="22">
        <v>1559.64</v>
      </c>
      <c r="K7085" s="22">
        <v>1694.34</v>
      </c>
      <c r="L7085" s="47">
        <v>1000</v>
      </c>
      <c r="M7085" s="22">
        <v>0</v>
      </c>
      <c r="N7085" s="22">
        <v>0</v>
      </c>
    </row>
    <row r="7086" spans="1:14" hidden="1" x14ac:dyDescent="0.25">
      <c r="A7086" s="5" t="s">
        <v>9630</v>
      </c>
      <c r="B7086" s="5" t="s">
        <v>3586</v>
      </c>
      <c r="C7086" s="5" t="s">
        <v>849</v>
      </c>
      <c r="D7086" s="5" t="s">
        <v>3583</v>
      </c>
      <c r="E7086" s="5" t="s">
        <v>3584</v>
      </c>
      <c r="F7086" s="5" t="s">
        <v>851</v>
      </c>
      <c r="G7086" s="5" t="s">
        <v>3585</v>
      </c>
      <c r="H7086" s="51">
        <v>750</v>
      </c>
      <c r="I7086" s="22">
        <v>1141.51</v>
      </c>
      <c r="J7086" s="22">
        <v>1522.01</v>
      </c>
      <c r="K7086" s="22">
        <v>1563.4</v>
      </c>
      <c r="L7086" s="47">
        <v>1000</v>
      </c>
      <c r="M7086" s="22">
        <v>1141.51</v>
      </c>
      <c r="N7086" s="22">
        <v>0</v>
      </c>
    </row>
    <row r="7087" spans="1:14" hidden="1" x14ac:dyDescent="0.25">
      <c r="A7087" s="5" t="s">
        <v>9630</v>
      </c>
      <c r="B7087" s="5" t="s">
        <v>3597</v>
      </c>
      <c r="C7087" s="5" t="s">
        <v>849</v>
      </c>
      <c r="D7087" s="5" t="s">
        <v>3583</v>
      </c>
      <c r="E7087" s="5" t="s">
        <v>3584</v>
      </c>
      <c r="F7087" s="5" t="s">
        <v>851</v>
      </c>
      <c r="G7087" s="5" t="s">
        <v>3585</v>
      </c>
      <c r="H7087" s="51">
        <v>6900</v>
      </c>
      <c r="I7087" s="22">
        <v>9844.68</v>
      </c>
      <c r="J7087" s="22">
        <v>1426.77</v>
      </c>
      <c r="K7087" s="22">
        <v>1490.56</v>
      </c>
      <c r="L7087" s="47">
        <v>1000</v>
      </c>
      <c r="M7087" s="22">
        <v>9844.68</v>
      </c>
      <c r="N7087" s="22">
        <v>0</v>
      </c>
    </row>
    <row r="7088" spans="1:14" hidden="1" x14ac:dyDescent="0.25">
      <c r="A7088" s="5" t="s">
        <v>9630</v>
      </c>
      <c r="B7088" s="5" t="s">
        <v>3592</v>
      </c>
      <c r="C7088" s="5" t="s">
        <v>849</v>
      </c>
      <c r="D7088" s="5" t="s">
        <v>3583</v>
      </c>
      <c r="E7088" s="5" t="s">
        <v>3584</v>
      </c>
      <c r="F7088" s="5" t="s">
        <v>851</v>
      </c>
      <c r="G7088" s="5" t="s">
        <v>3585</v>
      </c>
      <c r="H7088" s="51">
        <v>8460</v>
      </c>
      <c r="I7088" s="22">
        <v>14166.18</v>
      </c>
      <c r="J7088" s="22">
        <v>1674.49</v>
      </c>
      <c r="K7088" s="22">
        <v>1571.16</v>
      </c>
      <c r="L7088" s="47">
        <v>1000</v>
      </c>
      <c r="M7088" s="22">
        <v>14166.18</v>
      </c>
      <c r="N7088" s="22">
        <v>0</v>
      </c>
    </row>
    <row r="7089" spans="1:14" hidden="1" x14ac:dyDescent="0.25">
      <c r="A7089" s="5" t="s">
        <v>9631</v>
      </c>
      <c r="B7089" s="5" t="s">
        <v>3586</v>
      </c>
      <c r="C7089" s="5" t="s">
        <v>849</v>
      </c>
      <c r="D7089" s="5" t="s">
        <v>3583</v>
      </c>
      <c r="E7089" s="5" t="s">
        <v>3584</v>
      </c>
      <c r="F7089" s="5" t="s">
        <v>851</v>
      </c>
      <c r="G7089" s="5" t="s">
        <v>3585</v>
      </c>
      <c r="H7089" s="51">
        <v>33280</v>
      </c>
      <c r="I7089" s="22">
        <v>91699.12</v>
      </c>
      <c r="J7089" s="22">
        <v>2755.38</v>
      </c>
      <c r="K7089" s="22">
        <v>2725.85</v>
      </c>
      <c r="L7089" s="47">
        <v>1000</v>
      </c>
      <c r="M7089" s="22">
        <v>91699.12</v>
      </c>
      <c r="N7089" s="22">
        <v>0</v>
      </c>
    </row>
    <row r="7090" spans="1:14" hidden="1" x14ac:dyDescent="0.25">
      <c r="A7090" s="5" t="s">
        <v>9632</v>
      </c>
      <c r="B7090" s="5" t="s">
        <v>3586</v>
      </c>
      <c r="C7090" s="5" t="s">
        <v>849</v>
      </c>
      <c r="D7090" s="5" t="s">
        <v>3583</v>
      </c>
      <c r="E7090" s="5" t="s">
        <v>3584</v>
      </c>
      <c r="F7090" s="5" t="s">
        <v>851</v>
      </c>
      <c r="G7090" s="5" t="s">
        <v>3585</v>
      </c>
      <c r="H7090" s="51">
        <v>39600</v>
      </c>
      <c r="I7090" s="22">
        <v>146584.10999999999</v>
      </c>
      <c r="J7090" s="22">
        <v>3701.62</v>
      </c>
      <c r="K7090" s="22">
        <v>3742.26</v>
      </c>
      <c r="L7090" s="47">
        <v>1000</v>
      </c>
      <c r="M7090" s="22">
        <v>146584.10999999999</v>
      </c>
      <c r="N7090" s="22">
        <v>0</v>
      </c>
    </row>
    <row r="7091" spans="1:14" hidden="1" x14ac:dyDescent="0.25">
      <c r="A7091" s="5" t="s">
        <v>9632</v>
      </c>
      <c r="B7091" s="5" t="s">
        <v>3597</v>
      </c>
      <c r="C7091" s="5" t="s">
        <v>849</v>
      </c>
      <c r="D7091" s="5" t="s">
        <v>3583</v>
      </c>
      <c r="E7091" s="5" t="s">
        <v>3584</v>
      </c>
      <c r="F7091" s="5" t="s">
        <v>853</v>
      </c>
      <c r="G7091" s="5" t="s">
        <v>3585</v>
      </c>
      <c r="H7091" s="51">
        <v>0</v>
      </c>
      <c r="I7091" s="22">
        <v>0</v>
      </c>
      <c r="J7091" s="22">
        <v>2097.35</v>
      </c>
      <c r="K7091" s="22">
        <v>2080.08</v>
      </c>
      <c r="L7091" s="47">
        <v>1000</v>
      </c>
      <c r="M7091" s="22">
        <v>0</v>
      </c>
      <c r="N7091" s="22">
        <v>0</v>
      </c>
    </row>
    <row r="7092" spans="1:14" hidden="1" x14ac:dyDescent="0.25">
      <c r="A7092" s="5" t="s">
        <v>9632</v>
      </c>
      <c r="B7092" s="5" t="s">
        <v>3592</v>
      </c>
      <c r="C7092" s="5" t="s">
        <v>849</v>
      </c>
      <c r="D7092" s="5" t="s">
        <v>3583</v>
      </c>
      <c r="E7092" s="5" t="s">
        <v>3584</v>
      </c>
      <c r="F7092" s="5" t="s">
        <v>851</v>
      </c>
      <c r="G7092" s="5" t="s">
        <v>3585</v>
      </c>
      <c r="H7092" s="51">
        <v>9030</v>
      </c>
      <c r="I7092" s="22">
        <v>31712.29</v>
      </c>
      <c r="J7092" s="22">
        <v>3511.88</v>
      </c>
      <c r="K7092" s="22">
        <v>3553.52</v>
      </c>
      <c r="L7092" s="47">
        <v>1000</v>
      </c>
      <c r="M7092" s="22">
        <v>31712.29</v>
      </c>
      <c r="N7092" s="22">
        <v>0</v>
      </c>
    </row>
    <row r="7093" spans="1:14" hidden="1" x14ac:dyDescent="0.25">
      <c r="A7093" s="5" t="s">
        <v>9633</v>
      </c>
      <c r="B7093" s="5" t="s">
        <v>3586</v>
      </c>
      <c r="C7093" s="5" t="s">
        <v>849</v>
      </c>
      <c r="D7093" s="5" t="s">
        <v>3583</v>
      </c>
      <c r="E7093" s="5" t="s">
        <v>3584</v>
      </c>
      <c r="F7093" s="5" t="s">
        <v>851</v>
      </c>
      <c r="G7093" s="5" t="s">
        <v>3585</v>
      </c>
      <c r="H7093" s="51">
        <v>19230</v>
      </c>
      <c r="I7093" s="22">
        <v>50312.08</v>
      </c>
      <c r="J7093" s="22">
        <v>2616.33</v>
      </c>
      <c r="K7093" s="22">
        <v>2481.15</v>
      </c>
      <c r="L7093" s="47">
        <v>1000</v>
      </c>
      <c r="M7093" s="22">
        <v>50312.08</v>
      </c>
      <c r="N7093" s="22">
        <v>0</v>
      </c>
    </row>
    <row r="7094" spans="1:14" hidden="1" x14ac:dyDescent="0.25">
      <c r="A7094" s="5" t="s">
        <v>9633</v>
      </c>
      <c r="B7094" s="5" t="s">
        <v>3597</v>
      </c>
      <c r="C7094" s="5" t="s">
        <v>849</v>
      </c>
      <c r="D7094" s="5" t="s">
        <v>3583</v>
      </c>
      <c r="E7094" s="5" t="s">
        <v>3584</v>
      </c>
      <c r="F7094" s="5" t="s">
        <v>851</v>
      </c>
      <c r="G7094" s="5" t="s">
        <v>3585</v>
      </c>
      <c r="H7094" s="51">
        <v>27210</v>
      </c>
      <c r="I7094" s="22">
        <v>74596.69</v>
      </c>
      <c r="J7094" s="22">
        <v>2741.52</v>
      </c>
      <c r="K7094" s="22">
        <v>2552.38</v>
      </c>
      <c r="L7094" s="47">
        <v>1000</v>
      </c>
      <c r="M7094" s="22">
        <v>74596.69</v>
      </c>
      <c r="N7094" s="22">
        <v>0</v>
      </c>
    </row>
    <row r="7095" spans="1:14" hidden="1" x14ac:dyDescent="0.25">
      <c r="A7095" s="5" t="s">
        <v>9633</v>
      </c>
      <c r="B7095" s="5" t="s">
        <v>3592</v>
      </c>
      <c r="C7095" s="5" t="s">
        <v>849</v>
      </c>
      <c r="D7095" s="5" t="s">
        <v>3583</v>
      </c>
      <c r="E7095" s="5" t="s">
        <v>3584</v>
      </c>
      <c r="F7095" s="5" t="s">
        <v>851</v>
      </c>
      <c r="G7095" s="5" t="s">
        <v>3585</v>
      </c>
      <c r="H7095" s="51">
        <v>42920</v>
      </c>
      <c r="I7095" s="22">
        <v>117655.75</v>
      </c>
      <c r="J7095" s="22">
        <v>2741.28</v>
      </c>
      <c r="K7095" s="22">
        <v>2522.5300000000002</v>
      </c>
      <c r="L7095" s="47">
        <v>1000</v>
      </c>
      <c r="M7095" s="22">
        <v>117655.75</v>
      </c>
      <c r="N7095" s="22">
        <v>0</v>
      </c>
    </row>
    <row r="7096" spans="1:14" hidden="1" x14ac:dyDescent="0.25">
      <c r="A7096" s="5" t="s">
        <v>9634</v>
      </c>
      <c r="B7096" s="5" t="s">
        <v>3582</v>
      </c>
      <c r="C7096" s="5" t="s">
        <v>849</v>
      </c>
      <c r="D7096" s="5" t="s">
        <v>3583</v>
      </c>
      <c r="E7096" s="5" t="s">
        <v>3584</v>
      </c>
      <c r="F7096" s="5" t="s">
        <v>853</v>
      </c>
      <c r="G7096" s="5" t="s">
        <v>3585</v>
      </c>
      <c r="H7096" s="51">
        <v>0</v>
      </c>
      <c r="I7096" s="22">
        <v>0</v>
      </c>
      <c r="J7096" s="22">
        <v>1363.8</v>
      </c>
      <c r="K7096" s="22">
        <v>1481.57</v>
      </c>
      <c r="L7096" s="47">
        <v>1000</v>
      </c>
      <c r="M7096" s="22">
        <v>0</v>
      </c>
      <c r="N7096" s="22">
        <v>0</v>
      </c>
    </row>
    <row r="7097" spans="1:14" hidden="1" x14ac:dyDescent="0.25">
      <c r="A7097" s="5" t="s">
        <v>9634</v>
      </c>
      <c r="B7097" s="5" t="s">
        <v>3586</v>
      </c>
      <c r="C7097" s="5" t="s">
        <v>849</v>
      </c>
      <c r="D7097" s="5" t="s">
        <v>3583</v>
      </c>
      <c r="E7097" s="5" t="s">
        <v>3584</v>
      </c>
      <c r="F7097" s="5" t="s">
        <v>851</v>
      </c>
      <c r="G7097" s="5" t="s">
        <v>3585</v>
      </c>
      <c r="H7097" s="51">
        <v>7680</v>
      </c>
      <c r="I7097" s="22">
        <v>20310.810000000001</v>
      </c>
      <c r="J7097" s="22">
        <v>2644.64</v>
      </c>
      <c r="K7097" s="22">
        <v>2549.33</v>
      </c>
      <c r="L7097" s="47">
        <v>1000</v>
      </c>
      <c r="M7097" s="22">
        <v>20310.810000000001</v>
      </c>
      <c r="N7097" s="22">
        <v>0</v>
      </c>
    </row>
    <row r="7098" spans="1:14" hidden="1" x14ac:dyDescent="0.25">
      <c r="A7098" s="5" t="s">
        <v>9634</v>
      </c>
      <c r="B7098" s="5" t="s">
        <v>3597</v>
      </c>
      <c r="C7098" s="5" t="s">
        <v>849</v>
      </c>
      <c r="D7098" s="5" t="s">
        <v>3583</v>
      </c>
      <c r="E7098" s="5" t="s">
        <v>3584</v>
      </c>
      <c r="F7098" s="5" t="s">
        <v>851</v>
      </c>
      <c r="G7098" s="5" t="s">
        <v>3585</v>
      </c>
      <c r="H7098" s="51">
        <v>1495</v>
      </c>
      <c r="I7098" s="22">
        <v>4265.04</v>
      </c>
      <c r="J7098" s="22">
        <v>2852.87</v>
      </c>
      <c r="K7098" s="22">
        <v>2414.0300000000002</v>
      </c>
      <c r="L7098" s="47">
        <v>1000</v>
      </c>
      <c r="M7098" s="22">
        <v>4265.04</v>
      </c>
      <c r="N7098" s="22">
        <v>0</v>
      </c>
    </row>
    <row r="7099" spans="1:14" hidden="1" x14ac:dyDescent="0.25">
      <c r="A7099" s="5" t="s">
        <v>9634</v>
      </c>
      <c r="B7099" s="5" t="s">
        <v>3592</v>
      </c>
      <c r="C7099" s="5" t="s">
        <v>849</v>
      </c>
      <c r="D7099" s="5" t="s">
        <v>3583</v>
      </c>
      <c r="E7099" s="5" t="s">
        <v>3584</v>
      </c>
      <c r="F7099" s="5" t="s">
        <v>851</v>
      </c>
      <c r="G7099" s="5" t="s">
        <v>3585</v>
      </c>
      <c r="H7099" s="51">
        <v>44220</v>
      </c>
      <c r="I7099" s="22">
        <v>129315.51</v>
      </c>
      <c r="J7099" s="22">
        <v>2924.37</v>
      </c>
      <c r="K7099" s="22">
        <v>2515.27</v>
      </c>
      <c r="L7099" s="47">
        <v>1000</v>
      </c>
      <c r="M7099" s="22">
        <v>129315.51</v>
      </c>
      <c r="N7099" s="22">
        <v>0</v>
      </c>
    </row>
    <row r="7100" spans="1:14" hidden="1" x14ac:dyDescent="0.25">
      <c r="A7100" s="5" t="s">
        <v>9635</v>
      </c>
      <c r="B7100" s="5" t="s">
        <v>3586</v>
      </c>
      <c r="C7100" s="5" t="s">
        <v>849</v>
      </c>
      <c r="D7100" s="5" t="s">
        <v>3583</v>
      </c>
      <c r="E7100" s="5" t="s">
        <v>3584</v>
      </c>
      <c r="F7100" s="5" t="s">
        <v>853</v>
      </c>
      <c r="G7100" s="5" t="s">
        <v>3585</v>
      </c>
      <c r="H7100" s="51">
        <v>0</v>
      </c>
      <c r="I7100" s="22">
        <v>0</v>
      </c>
      <c r="J7100" s="22">
        <v>0</v>
      </c>
      <c r="K7100" s="22">
        <v>3060.75</v>
      </c>
      <c r="L7100" s="47">
        <v>1000</v>
      </c>
      <c r="M7100" s="22">
        <v>0</v>
      </c>
      <c r="N7100" s="22">
        <v>0</v>
      </c>
    </row>
    <row r="7101" spans="1:14" hidden="1" x14ac:dyDescent="0.25">
      <c r="A7101" s="5" t="s">
        <v>9635</v>
      </c>
      <c r="B7101" s="5" t="s">
        <v>3592</v>
      </c>
      <c r="C7101" s="5" t="s">
        <v>849</v>
      </c>
      <c r="D7101" s="5" t="s">
        <v>3583</v>
      </c>
      <c r="E7101" s="5" t="s">
        <v>3584</v>
      </c>
      <c r="F7101" s="5" t="s">
        <v>851</v>
      </c>
      <c r="G7101" s="5" t="s">
        <v>3585</v>
      </c>
      <c r="H7101" s="51">
        <v>66275</v>
      </c>
      <c r="I7101" s="22">
        <v>218632.99</v>
      </c>
      <c r="J7101" s="22">
        <v>3298.88</v>
      </c>
      <c r="K7101" s="22">
        <v>3102.52</v>
      </c>
      <c r="L7101" s="47">
        <v>1000</v>
      </c>
      <c r="M7101" s="22">
        <v>218632.99</v>
      </c>
      <c r="N7101" s="22">
        <v>0</v>
      </c>
    </row>
    <row r="7102" spans="1:14" hidden="1" x14ac:dyDescent="0.25">
      <c r="A7102" s="5" t="s">
        <v>9636</v>
      </c>
      <c r="B7102" s="5" t="s">
        <v>3586</v>
      </c>
      <c r="C7102" s="5" t="s">
        <v>849</v>
      </c>
      <c r="D7102" s="5" t="s">
        <v>3583</v>
      </c>
      <c r="E7102" s="5" t="s">
        <v>3584</v>
      </c>
      <c r="F7102" s="5" t="s">
        <v>853</v>
      </c>
      <c r="G7102" s="5" t="s">
        <v>3585</v>
      </c>
      <c r="H7102" s="51">
        <v>0</v>
      </c>
      <c r="I7102" s="22">
        <v>0</v>
      </c>
      <c r="J7102" s="22">
        <v>0</v>
      </c>
      <c r="K7102" s="22">
        <v>2460.15</v>
      </c>
      <c r="L7102" s="47">
        <v>1000</v>
      </c>
      <c r="M7102" s="22">
        <v>0</v>
      </c>
      <c r="N7102" s="22">
        <v>0</v>
      </c>
    </row>
    <row r="7103" spans="1:14" hidden="1" x14ac:dyDescent="0.25">
      <c r="A7103" s="5" t="s">
        <v>9636</v>
      </c>
      <c r="B7103" s="5" t="s">
        <v>3597</v>
      </c>
      <c r="C7103" s="5" t="s">
        <v>849</v>
      </c>
      <c r="D7103" s="5" t="s">
        <v>3583</v>
      </c>
      <c r="E7103" s="5" t="s">
        <v>3584</v>
      </c>
      <c r="F7103" s="5" t="s">
        <v>853</v>
      </c>
      <c r="G7103" s="5" t="s">
        <v>3585</v>
      </c>
      <c r="H7103" s="51">
        <v>0</v>
      </c>
      <c r="I7103" s="22">
        <v>0</v>
      </c>
      <c r="J7103" s="22">
        <v>2404.8200000000002</v>
      </c>
      <c r="K7103" s="22">
        <v>2536.41</v>
      </c>
      <c r="L7103" s="47">
        <v>1000</v>
      </c>
      <c r="M7103" s="22">
        <v>0</v>
      </c>
      <c r="N7103" s="22">
        <v>0</v>
      </c>
    </row>
    <row r="7104" spans="1:14" hidden="1" x14ac:dyDescent="0.25">
      <c r="A7104" s="5" t="s">
        <v>9636</v>
      </c>
      <c r="B7104" s="5" t="s">
        <v>3592</v>
      </c>
      <c r="C7104" s="5" t="s">
        <v>849</v>
      </c>
      <c r="D7104" s="5" t="s">
        <v>3583</v>
      </c>
      <c r="E7104" s="5" t="s">
        <v>3584</v>
      </c>
      <c r="F7104" s="5" t="s">
        <v>851</v>
      </c>
      <c r="G7104" s="5" t="s">
        <v>3585</v>
      </c>
      <c r="H7104" s="51">
        <v>82325</v>
      </c>
      <c r="I7104" s="22">
        <v>241155.47</v>
      </c>
      <c r="J7104" s="22">
        <v>2929.31</v>
      </c>
      <c r="K7104" s="22">
        <v>2566.9899999999998</v>
      </c>
      <c r="L7104" s="47">
        <v>1000</v>
      </c>
      <c r="M7104" s="22">
        <v>241155.47</v>
      </c>
      <c r="N7104" s="22">
        <v>0</v>
      </c>
    </row>
    <row r="7105" spans="1:14" hidden="1" x14ac:dyDescent="0.25">
      <c r="A7105" s="5" t="s">
        <v>9637</v>
      </c>
      <c r="B7105" s="5" t="s">
        <v>3586</v>
      </c>
      <c r="C7105" s="5" t="s">
        <v>849</v>
      </c>
      <c r="D7105" s="5" t="s">
        <v>3583</v>
      </c>
      <c r="E7105" s="5" t="s">
        <v>3584</v>
      </c>
      <c r="F7105" s="5" t="s">
        <v>853</v>
      </c>
      <c r="G7105" s="5" t="s">
        <v>3585</v>
      </c>
      <c r="H7105" s="51">
        <v>0</v>
      </c>
      <c r="I7105" s="22">
        <v>0</v>
      </c>
      <c r="J7105" s="22">
        <v>1414.33</v>
      </c>
      <c r="K7105" s="22">
        <v>1609.81</v>
      </c>
      <c r="L7105" s="47">
        <v>1000</v>
      </c>
      <c r="M7105" s="22">
        <v>0</v>
      </c>
      <c r="N7105" s="22">
        <v>0</v>
      </c>
    </row>
    <row r="7106" spans="1:14" hidden="1" x14ac:dyDescent="0.25">
      <c r="A7106" s="5" t="s">
        <v>9637</v>
      </c>
      <c r="B7106" s="5" t="s">
        <v>3597</v>
      </c>
      <c r="C7106" s="5" t="s">
        <v>849</v>
      </c>
      <c r="D7106" s="5" t="s">
        <v>3583</v>
      </c>
      <c r="E7106" s="5" t="s">
        <v>3584</v>
      </c>
      <c r="F7106" s="5" t="s">
        <v>853</v>
      </c>
      <c r="G7106" s="5" t="s">
        <v>3585</v>
      </c>
      <c r="H7106" s="51">
        <v>0</v>
      </c>
      <c r="I7106" s="22">
        <v>0</v>
      </c>
      <c r="J7106" s="22">
        <v>1529.4</v>
      </c>
      <c r="K7106" s="22">
        <v>1748.6</v>
      </c>
      <c r="L7106" s="47">
        <v>1000</v>
      </c>
      <c r="M7106" s="22">
        <v>0</v>
      </c>
      <c r="N7106" s="22">
        <v>0</v>
      </c>
    </row>
    <row r="7107" spans="1:14" hidden="1" x14ac:dyDescent="0.25">
      <c r="A7107" s="5" t="s">
        <v>9637</v>
      </c>
      <c r="B7107" s="5" t="s">
        <v>3592</v>
      </c>
      <c r="C7107" s="5" t="s">
        <v>849</v>
      </c>
      <c r="D7107" s="5" t="s">
        <v>3583</v>
      </c>
      <c r="E7107" s="5" t="s">
        <v>3584</v>
      </c>
      <c r="F7107" s="5" t="s">
        <v>851</v>
      </c>
      <c r="G7107" s="5" t="s">
        <v>3585</v>
      </c>
      <c r="H7107" s="51">
        <v>15910</v>
      </c>
      <c r="I7107" s="22">
        <v>34843.040000000001</v>
      </c>
      <c r="J7107" s="22">
        <v>2190.0100000000002</v>
      </c>
      <c r="K7107" s="22">
        <v>2092.2800000000002</v>
      </c>
      <c r="L7107" s="47">
        <v>1000</v>
      </c>
      <c r="M7107" s="22">
        <v>34843.040000000001</v>
      </c>
      <c r="N7107" s="22">
        <v>0</v>
      </c>
    </row>
    <row r="7108" spans="1:14" hidden="1" x14ac:dyDescent="0.25">
      <c r="A7108" s="5" t="s">
        <v>9638</v>
      </c>
      <c r="B7108" s="5" t="s">
        <v>3586</v>
      </c>
      <c r="C7108" s="5" t="s">
        <v>849</v>
      </c>
      <c r="D7108" s="5" t="s">
        <v>3583</v>
      </c>
      <c r="E7108" s="5" t="s">
        <v>3584</v>
      </c>
      <c r="F7108" s="5" t="s">
        <v>851</v>
      </c>
      <c r="G7108" s="5" t="s">
        <v>3585</v>
      </c>
      <c r="H7108" s="51">
        <v>46750</v>
      </c>
      <c r="I7108" s="22">
        <v>78748.12</v>
      </c>
      <c r="J7108" s="22">
        <v>1684.45</v>
      </c>
      <c r="K7108" s="22">
        <v>1694.35</v>
      </c>
      <c r="L7108" s="47">
        <v>1000</v>
      </c>
      <c r="M7108" s="22">
        <v>78748.12</v>
      </c>
      <c r="N7108" s="22">
        <v>0</v>
      </c>
    </row>
    <row r="7109" spans="1:14" hidden="1" x14ac:dyDescent="0.25">
      <c r="A7109" s="5" t="s">
        <v>9638</v>
      </c>
      <c r="B7109" s="5" t="s">
        <v>3592</v>
      </c>
      <c r="C7109" s="5" t="s">
        <v>849</v>
      </c>
      <c r="D7109" s="5" t="s">
        <v>3583</v>
      </c>
      <c r="E7109" s="5" t="s">
        <v>3584</v>
      </c>
      <c r="F7109" s="5" t="s">
        <v>853</v>
      </c>
      <c r="G7109" s="5" t="s">
        <v>3585</v>
      </c>
      <c r="H7109" s="51">
        <v>0</v>
      </c>
      <c r="I7109" s="22">
        <v>0</v>
      </c>
      <c r="J7109" s="22">
        <v>1736.48</v>
      </c>
      <c r="K7109" s="22">
        <v>1764.04</v>
      </c>
      <c r="L7109" s="47">
        <v>1000</v>
      </c>
      <c r="M7109" s="22">
        <v>0</v>
      </c>
      <c r="N7109" s="22">
        <v>0</v>
      </c>
    </row>
    <row r="7110" spans="1:14" hidden="1" x14ac:dyDescent="0.25">
      <c r="A7110" s="5" t="s">
        <v>9639</v>
      </c>
      <c r="B7110" s="5" t="s">
        <v>3586</v>
      </c>
      <c r="C7110" s="5" t="s">
        <v>849</v>
      </c>
      <c r="D7110" s="5" t="s">
        <v>3583</v>
      </c>
      <c r="E7110" s="5" t="s">
        <v>3584</v>
      </c>
      <c r="F7110" s="5" t="s">
        <v>853</v>
      </c>
      <c r="G7110" s="5" t="s">
        <v>3585</v>
      </c>
      <c r="H7110" s="51">
        <v>0</v>
      </c>
      <c r="I7110" s="22">
        <v>0</v>
      </c>
      <c r="J7110" s="22">
        <v>2521</v>
      </c>
      <c r="K7110" s="22">
        <v>2542.6799999999998</v>
      </c>
      <c r="L7110" s="47">
        <v>1000</v>
      </c>
      <c r="M7110" s="22">
        <v>0</v>
      </c>
      <c r="N7110" s="22">
        <v>0</v>
      </c>
    </row>
    <row r="7111" spans="1:14" hidden="1" x14ac:dyDescent="0.25">
      <c r="A7111" s="5" t="s">
        <v>9640</v>
      </c>
      <c r="B7111" s="5" t="s">
        <v>3586</v>
      </c>
      <c r="C7111" s="5" t="s">
        <v>849</v>
      </c>
      <c r="D7111" s="5" t="s">
        <v>3583</v>
      </c>
      <c r="E7111" s="5" t="s">
        <v>3584</v>
      </c>
      <c r="F7111" s="5" t="s">
        <v>851</v>
      </c>
      <c r="G7111" s="5" t="s">
        <v>3585</v>
      </c>
      <c r="H7111" s="51">
        <v>9000</v>
      </c>
      <c r="I7111" s="22">
        <v>68084.36</v>
      </c>
      <c r="J7111" s="22">
        <v>7564.93</v>
      </c>
      <c r="K7111" s="22">
        <v>5974.46</v>
      </c>
      <c r="L7111" s="47">
        <v>1000</v>
      </c>
      <c r="M7111" s="22">
        <v>68084.36</v>
      </c>
      <c r="N7111" s="22">
        <v>0</v>
      </c>
    </row>
    <row r="7112" spans="1:14" hidden="1" x14ac:dyDescent="0.25">
      <c r="A7112" s="5" t="s">
        <v>9640</v>
      </c>
      <c r="B7112" s="5" t="s">
        <v>3592</v>
      </c>
      <c r="C7112" s="5" t="s">
        <v>849</v>
      </c>
      <c r="D7112" s="5" t="s">
        <v>3583</v>
      </c>
      <c r="E7112" s="5" t="s">
        <v>3584</v>
      </c>
      <c r="F7112" s="5" t="s">
        <v>853</v>
      </c>
      <c r="G7112" s="5" t="s">
        <v>3585</v>
      </c>
      <c r="H7112" s="51">
        <v>0</v>
      </c>
      <c r="I7112" s="22">
        <v>0</v>
      </c>
      <c r="J7112" s="22">
        <v>4275.47</v>
      </c>
      <c r="K7112" s="22">
        <v>4644.7</v>
      </c>
      <c r="L7112" s="47">
        <v>1000</v>
      </c>
      <c r="M7112" s="22">
        <v>0</v>
      </c>
      <c r="N7112" s="22">
        <v>0</v>
      </c>
    </row>
    <row r="7113" spans="1:14" x14ac:dyDescent="0.25">
      <c r="A7113" s="5" t="s">
        <v>9641</v>
      </c>
      <c r="B7113" s="5" t="s">
        <v>3590</v>
      </c>
      <c r="C7113" s="5" t="s">
        <v>849</v>
      </c>
      <c r="D7113" s="5" t="s">
        <v>3583</v>
      </c>
      <c r="E7113" s="5" t="s">
        <v>3584</v>
      </c>
      <c r="F7113" s="5" t="s">
        <v>851</v>
      </c>
      <c r="G7113" s="5" t="s">
        <v>3585</v>
      </c>
      <c r="H7113" s="51">
        <v>0</v>
      </c>
      <c r="I7113" s="22">
        <v>0</v>
      </c>
      <c r="J7113" s="22">
        <v>16339.36</v>
      </c>
      <c r="K7113" s="22">
        <v>15852.77</v>
      </c>
      <c r="L7113" s="47">
        <v>1000</v>
      </c>
      <c r="M7113" s="22">
        <v>0</v>
      </c>
      <c r="N7113" s="22">
        <v>0</v>
      </c>
    </row>
    <row r="7114" spans="1:14" hidden="1" x14ac:dyDescent="0.25">
      <c r="A7114" s="5" t="s">
        <v>9642</v>
      </c>
      <c r="B7114" s="5" t="s">
        <v>3582</v>
      </c>
      <c r="C7114" s="5" t="s">
        <v>849</v>
      </c>
      <c r="D7114" s="5" t="s">
        <v>3583</v>
      </c>
      <c r="E7114" s="5" t="s">
        <v>3584</v>
      </c>
      <c r="F7114" s="5" t="s">
        <v>853</v>
      </c>
      <c r="G7114" s="5" t="s">
        <v>3585</v>
      </c>
      <c r="H7114" s="51">
        <v>0</v>
      </c>
      <c r="I7114" s="22">
        <v>0</v>
      </c>
      <c r="J7114" s="22">
        <v>2486.62</v>
      </c>
      <c r="K7114" s="22">
        <v>2347.6</v>
      </c>
      <c r="L7114" s="47">
        <v>1000</v>
      </c>
      <c r="M7114" s="22">
        <v>0</v>
      </c>
      <c r="N7114" s="22">
        <v>0</v>
      </c>
    </row>
    <row r="7115" spans="1:14" hidden="1" x14ac:dyDescent="0.25">
      <c r="A7115" s="5" t="s">
        <v>9642</v>
      </c>
      <c r="B7115" s="5" t="s">
        <v>3586</v>
      </c>
      <c r="C7115" s="5" t="s">
        <v>849</v>
      </c>
      <c r="D7115" s="5" t="s">
        <v>3583</v>
      </c>
      <c r="E7115" s="5" t="s">
        <v>3584</v>
      </c>
      <c r="F7115" s="5" t="s">
        <v>853</v>
      </c>
      <c r="G7115" s="5" t="s">
        <v>3585</v>
      </c>
      <c r="H7115" s="51">
        <v>0</v>
      </c>
      <c r="I7115" s="22">
        <v>0</v>
      </c>
      <c r="J7115" s="22">
        <v>2512.21</v>
      </c>
      <c r="K7115" s="22">
        <v>2646.55</v>
      </c>
      <c r="L7115" s="47">
        <v>1000</v>
      </c>
      <c r="M7115" s="22">
        <v>0</v>
      </c>
      <c r="N7115" s="22">
        <v>0</v>
      </c>
    </row>
    <row r="7116" spans="1:14" hidden="1" x14ac:dyDescent="0.25">
      <c r="A7116" s="5" t="s">
        <v>9643</v>
      </c>
      <c r="B7116" s="5" t="s">
        <v>3586</v>
      </c>
      <c r="C7116" s="5" t="s">
        <v>849</v>
      </c>
      <c r="D7116" s="5" t="s">
        <v>3583</v>
      </c>
      <c r="E7116" s="5" t="s">
        <v>3584</v>
      </c>
      <c r="F7116" s="5" t="s">
        <v>851</v>
      </c>
      <c r="G7116" s="5" t="s">
        <v>3585</v>
      </c>
      <c r="H7116" s="51">
        <v>7875</v>
      </c>
      <c r="I7116" s="22">
        <v>21556.89</v>
      </c>
      <c r="J7116" s="22">
        <v>2737.38</v>
      </c>
      <c r="K7116" s="22">
        <v>2767.04</v>
      </c>
      <c r="L7116" s="47">
        <v>1000</v>
      </c>
      <c r="M7116" s="22">
        <v>21556.89</v>
      </c>
      <c r="N7116" s="22">
        <v>0</v>
      </c>
    </row>
    <row r="7117" spans="1:14" hidden="1" x14ac:dyDescent="0.25">
      <c r="A7117" s="5" t="s">
        <v>9643</v>
      </c>
      <c r="B7117" s="5" t="s">
        <v>3597</v>
      </c>
      <c r="C7117" s="5" t="s">
        <v>849</v>
      </c>
      <c r="D7117" s="5" t="s">
        <v>3583</v>
      </c>
      <c r="E7117" s="5" t="s">
        <v>3584</v>
      </c>
      <c r="F7117" s="5" t="s">
        <v>853</v>
      </c>
      <c r="G7117" s="5" t="s">
        <v>3585</v>
      </c>
      <c r="H7117" s="51">
        <v>0</v>
      </c>
      <c r="I7117" s="22">
        <v>0</v>
      </c>
      <c r="J7117" s="22">
        <v>0</v>
      </c>
      <c r="K7117" s="22">
        <v>3002.84</v>
      </c>
      <c r="L7117" s="47">
        <v>1000</v>
      </c>
      <c r="M7117" s="22">
        <v>0</v>
      </c>
      <c r="N7117" s="22">
        <v>0</v>
      </c>
    </row>
    <row r="7118" spans="1:14" hidden="1" x14ac:dyDescent="0.25">
      <c r="A7118" s="5" t="s">
        <v>9643</v>
      </c>
      <c r="B7118" s="5" t="s">
        <v>3592</v>
      </c>
      <c r="C7118" s="5" t="s">
        <v>849</v>
      </c>
      <c r="D7118" s="5" t="s">
        <v>3583</v>
      </c>
      <c r="E7118" s="5" t="s">
        <v>3584</v>
      </c>
      <c r="F7118" s="5" t="s">
        <v>851</v>
      </c>
      <c r="G7118" s="5" t="s">
        <v>3585</v>
      </c>
      <c r="H7118" s="51">
        <v>5948</v>
      </c>
      <c r="I7118" s="22">
        <v>18437.93</v>
      </c>
      <c r="J7118" s="22">
        <v>3099.85</v>
      </c>
      <c r="K7118" s="22">
        <v>3005.86</v>
      </c>
      <c r="L7118" s="47">
        <v>1000</v>
      </c>
      <c r="M7118" s="22">
        <v>18437.93</v>
      </c>
      <c r="N7118" s="22">
        <v>0</v>
      </c>
    </row>
    <row r="7119" spans="1:14" hidden="1" x14ac:dyDescent="0.25">
      <c r="A7119" s="5" t="s">
        <v>9644</v>
      </c>
      <c r="B7119" s="5" t="s">
        <v>3597</v>
      </c>
      <c r="C7119" s="5" t="s">
        <v>849</v>
      </c>
      <c r="D7119" s="5" t="s">
        <v>3583</v>
      </c>
      <c r="E7119" s="5" t="s">
        <v>3584</v>
      </c>
      <c r="F7119" s="5" t="s">
        <v>853</v>
      </c>
      <c r="G7119" s="5" t="s">
        <v>3585</v>
      </c>
      <c r="H7119" s="51">
        <v>0</v>
      </c>
      <c r="I7119" s="22">
        <v>0</v>
      </c>
      <c r="J7119" s="22">
        <v>1891.63</v>
      </c>
      <c r="K7119" s="22">
        <v>2050.9299999999998</v>
      </c>
      <c r="L7119" s="47">
        <v>1000</v>
      </c>
      <c r="M7119" s="22">
        <v>0</v>
      </c>
      <c r="N7119" s="22">
        <v>0</v>
      </c>
    </row>
    <row r="7120" spans="1:14" hidden="1" x14ac:dyDescent="0.25">
      <c r="A7120" s="5" t="s">
        <v>9644</v>
      </c>
      <c r="B7120" s="5" t="s">
        <v>3592</v>
      </c>
      <c r="C7120" s="5" t="s">
        <v>849</v>
      </c>
      <c r="D7120" s="5" t="s">
        <v>3583</v>
      </c>
      <c r="E7120" s="5" t="s">
        <v>3584</v>
      </c>
      <c r="F7120" s="5" t="s">
        <v>851</v>
      </c>
      <c r="G7120" s="5" t="s">
        <v>3585</v>
      </c>
      <c r="H7120" s="51">
        <v>9104</v>
      </c>
      <c r="I7120" s="22">
        <v>21024.92</v>
      </c>
      <c r="J7120" s="22">
        <v>2309.42</v>
      </c>
      <c r="K7120" s="22">
        <v>2360.96</v>
      </c>
      <c r="L7120" s="47">
        <v>1000</v>
      </c>
      <c r="M7120" s="22">
        <v>21024.92</v>
      </c>
      <c r="N7120" s="22">
        <v>0</v>
      </c>
    </row>
    <row r="7121" spans="1:14" hidden="1" x14ac:dyDescent="0.25">
      <c r="A7121" s="5" t="s">
        <v>9645</v>
      </c>
      <c r="B7121" s="5" t="s">
        <v>3582</v>
      </c>
      <c r="C7121" s="5" t="s">
        <v>849</v>
      </c>
      <c r="D7121" s="5" t="s">
        <v>3583</v>
      </c>
      <c r="E7121" s="5" t="s">
        <v>3584</v>
      </c>
      <c r="F7121" s="5" t="s">
        <v>853</v>
      </c>
      <c r="G7121" s="5" t="s">
        <v>3585</v>
      </c>
      <c r="H7121" s="51">
        <v>0</v>
      </c>
      <c r="I7121" s="22">
        <v>0</v>
      </c>
      <c r="J7121" s="22">
        <v>1327.74</v>
      </c>
      <c r="K7121" s="22">
        <v>1400.39</v>
      </c>
      <c r="L7121" s="47">
        <v>1000</v>
      </c>
      <c r="M7121" s="22">
        <v>0</v>
      </c>
      <c r="N7121" s="22">
        <v>0</v>
      </c>
    </row>
    <row r="7122" spans="1:14" hidden="1" x14ac:dyDescent="0.25">
      <c r="A7122" s="5" t="s">
        <v>9645</v>
      </c>
      <c r="B7122" s="5" t="s">
        <v>3586</v>
      </c>
      <c r="C7122" s="5" t="s">
        <v>849</v>
      </c>
      <c r="D7122" s="5" t="s">
        <v>3583</v>
      </c>
      <c r="E7122" s="5" t="s">
        <v>3584</v>
      </c>
      <c r="F7122" s="5" t="s">
        <v>853</v>
      </c>
      <c r="G7122" s="5" t="s">
        <v>3585</v>
      </c>
      <c r="H7122" s="51">
        <v>0</v>
      </c>
      <c r="I7122" s="22">
        <v>0</v>
      </c>
      <c r="J7122" s="22">
        <v>1398.77</v>
      </c>
      <c r="K7122" s="22">
        <v>1519.56</v>
      </c>
      <c r="L7122" s="47">
        <v>1000</v>
      </c>
      <c r="M7122" s="22">
        <v>0</v>
      </c>
      <c r="N7122" s="22">
        <v>0</v>
      </c>
    </row>
    <row r="7123" spans="1:14" hidden="1" x14ac:dyDescent="0.25">
      <c r="A7123" s="5" t="s">
        <v>9645</v>
      </c>
      <c r="B7123" s="5" t="s">
        <v>3596</v>
      </c>
      <c r="C7123" s="5" t="s">
        <v>849</v>
      </c>
      <c r="D7123" s="5" t="s">
        <v>3583</v>
      </c>
      <c r="E7123" s="5" t="s">
        <v>3584</v>
      </c>
      <c r="F7123" s="5" t="s">
        <v>853</v>
      </c>
      <c r="G7123" s="5" t="s">
        <v>3585</v>
      </c>
      <c r="H7123" s="51">
        <v>0</v>
      </c>
      <c r="I7123" s="22">
        <v>0</v>
      </c>
      <c r="J7123" s="22">
        <v>0</v>
      </c>
      <c r="K7123" s="22">
        <v>1350.04</v>
      </c>
      <c r="L7123" s="47">
        <v>1000</v>
      </c>
      <c r="M7123" s="22">
        <v>0</v>
      </c>
      <c r="N7123" s="22">
        <v>0</v>
      </c>
    </row>
    <row r="7124" spans="1:14" hidden="1" x14ac:dyDescent="0.25">
      <c r="A7124" s="5" t="s">
        <v>9646</v>
      </c>
      <c r="B7124" s="5" t="s">
        <v>3597</v>
      </c>
      <c r="C7124" s="5" t="s">
        <v>849</v>
      </c>
      <c r="D7124" s="5" t="s">
        <v>3583</v>
      </c>
      <c r="E7124" s="5" t="s">
        <v>3584</v>
      </c>
      <c r="F7124" s="5" t="s">
        <v>853</v>
      </c>
      <c r="G7124" s="5" t="s">
        <v>3585</v>
      </c>
      <c r="H7124" s="51">
        <v>0</v>
      </c>
      <c r="I7124" s="22">
        <v>0</v>
      </c>
      <c r="J7124" s="22">
        <v>1162.69</v>
      </c>
      <c r="K7124" s="22">
        <v>1390.54</v>
      </c>
      <c r="L7124" s="47">
        <v>1000</v>
      </c>
      <c r="M7124" s="22">
        <v>0</v>
      </c>
      <c r="N7124" s="22">
        <v>0</v>
      </c>
    </row>
    <row r="7125" spans="1:14" hidden="1" x14ac:dyDescent="0.25">
      <c r="A7125" s="5" t="s">
        <v>9647</v>
      </c>
      <c r="B7125" s="5" t="s">
        <v>3582</v>
      </c>
      <c r="C7125" s="5" t="s">
        <v>849</v>
      </c>
      <c r="D7125" s="5" t="s">
        <v>3583</v>
      </c>
      <c r="E7125" s="5" t="s">
        <v>3584</v>
      </c>
      <c r="F7125" s="5" t="s">
        <v>851</v>
      </c>
      <c r="G7125" s="5" t="s">
        <v>3603</v>
      </c>
      <c r="H7125" s="51">
        <v>0</v>
      </c>
      <c r="I7125" s="22">
        <v>0</v>
      </c>
      <c r="J7125" s="22">
        <v>700.01</v>
      </c>
      <c r="K7125" s="22">
        <v>747.8</v>
      </c>
      <c r="L7125" s="47">
        <v>1000</v>
      </c>
      <c r="M7125" s="22">
        <v>0</v>
      </c>
      <c r="N7125" s="22">
        <v>0</v>
      </c>
    </row>
    <row r="7126" spans="1:14" hidden="1" x14ac:dyDescent="0.25">
      <c r="A7126" s="5" t="s">
        <v>9647</v>
      </c>
      <c r="B7126" s="5" t="s">
        <v>3586</v>
      </c>
      <c r="C7126" s="5" t="s">
        <v>849</v>
      </c>
      <c r="D7126" s="5" t="s">
        <v>3583</v>
      </c>
      <c r="E7126" s="5" t="s">
        <v>3584</v>
      </c>
      <c r="F7126" s="5" t="s">
        <v>851</v>
      </c>
      <c r="G7126" s="5" t="s">
        <v>3603</v>
      </c>
      <c r="H7126" s="51">
        <v>11500</v>
      </c>
      <c r="I7126" s="22">
        <v>7701.09</v>
      </c>
      <c r="J7126" s="22">
        <v>669.66</v>
      </c>
      <c r="K7126" s="22">
        <v>706.62</v>
      </c>
      <c r="L7126" s="47">
        <v>1000</v>
      </c>
      <c r="M7126" s="22">
        <v>7701.09</v>
      </c>
      <c r="N7126" s="22">
        <v>0</v>
      </c>
    </row>
    <row r="7127" spans="1:14" hidden="1" x14ac:dyDescent="0.25">
      <c r="A7127" s="5" t="s">
        <v>9648</v>
      </c>
      <c r="B7127" s="5" t="s">
        <v>3586</v>
      </c>
      <c r="C7127" s="5" t="s">
        <v>849</v>
      </c>
      <c r="D7127" s="5" t="s">
        <v>3583</v>
      </c>
      <c r="E7127" s="5" t="s">
        <v>3584</v>
      </c>
      <c r="F7127" s="5" t="s">
        <v>851</v>
      </c>
      <c r="G7127" s="5" t="s">
        <v>3585</v>
      </c>
      <c r="H7127" s="51">
        <v>34100</v>
      </c>
      <c r="I7127" s="22">
        <v>75990.350000000006</v>
      </c>
      <c r="J7127" s="22">
        <v>2228.46</v>
      </c>
      <c r="K7127" s="22">
        <v>2152.5</v>
      </c>
      <c r="L7127" s="47">
        <v>1000</v>
      </c>
      <c r="M7127" s="22">
        <v>75990.350000000006</v>
      </c>
      <c r="N7127" s="22">
        <v>0</v>
      </c>
    </row>
    <row r="7128" spans="1:14" hidden="1" x14ac:dyDescent="0.25">
      <c r="A7128" s="5" t="s">
        <v>9648</v>
      </c>
      <c r="B7128" s="5" t="s">
        <v>3597</v>
      </c>
      <c r="C7128" s="5" t="s">
        <v>849</v>
      </c>
      <c r="D7128" s="5" t="s">
        <v>3583</v>
      </c>
      <c r="E7128" s="5" t="s">
        <v>3584</v>
      </c>
      <c r="F7128" s="5" t="s">
        <v>853</v>
      </c>
      <c r="G7128" s="5" t="s">
        <v>3585</v>
      </c>
      <c r="H7128" s="51">
        <v>0</v>
      </c>
      <c r="I7128" s="22">
        <v>0</v>
      </c>
      <c r="J7128" s="22">
        <v>0</v>
      </c>
      <c r="K7128" s="22">
        <v>1689.98</v>
      </c>
      <c r="L7128" s="47">
        <v>1000</v>
      </c>
      <c r="M7128" s="22">
        <v>0</v>
      </c>
      <c r="N7128" s="22">
        <v>0</v>
      </c>
    </row>
    <row r="7129" spans="1:14" hidden="1" x14ac:dyDescent="0.25">
      <c r="A7129" s="5" t="s">
        <v>9648</v>
      </c>
      <c r="B7129" s="5" t="s">
        <v>3592</v>
      </c>
      <c r="C7129" s="5" t="s">
        <v>849</v>
      </c>
      <c r="D7129" s="5" t="s">
        <v>3583</v>
      </c>
      <c r="E7129" s="5" t="s">
        <v>3584</v>
      </c>
      <c r="F7129" s="5" t="s">
        <v>851</v>
      </c>
      <c r="G7129" s="5" t="s">
        <v>3585</v>
      </c>
      <c r="H7129" s="51">
        <v>24200</v>
      </c>
      <c r="I7129" s="22">
        <v>53442.22</v>
      </c>
      <c r="J7129" s="22">
        <v>2208.36</v>
      </c>
      <c r="K7129" s="22">
        <v>2233</v>
      </c>
      <c r="L7129" s="47">
        <v>1000</v>
      </c>
      <c r="M7129" s="22">
        <v>53442.22</v>
      </c>
      <c r="N7129" s="22">
        <v>0</v>
      </c>
    </row>
    <row r="7130" spans="1:14" hidden="1" x14ac:dyDescent="0.25">
      <c r="A7130" s="5" t="s">
        <v>9649</v>
      </c>
      <c r="B7130" s="5" t="s">
        <v>3586</v>
      </c>
      <c r="C7130" s="5" t="s">
        <v>849</v>
      </c>
      <c r="D7130" s="5" t="s">
        <v>3583</v>
      </c>
      <c r="E7130" s="5" t="s">
        <v>3584</v>
      </c>
      <c r="F7130" s="5" t="s">
        <v>853</v>
      </c>
      <c r="G7130" s="5" t="s">
        <v>3585</v>
      </c>
      <c r="H7130" s="51">
        <v>0</v>
      </c>
      <c r="I7130" s="22">
        <v>0</v>
      </c>
      <c r="J7130" s="22">
        <v>1483.03</v>
      </c>
      <c r="K7130" s="22">
        <v>1611.11</v>
      </c>
      <c r="L7130" s="47">
        <v>1000</v>
      </c>
      <c r="M7130" s="22">
        <v>0</v>
      </c>
      <c r="N7130" s="22">
        <v>0</v>
      </c>
    </row>
    <row r="7131" spans="1:14" hidden="1" x14ac:dyDescent="0.25">
      <c r="A7131" s="5" t="s">
        <v>9650</v>
      </c>
      <c r="B7131" s="5" t="s">
        <v>3592</v>
      </c>
      <c r="C7131" s="5" t="s">
        <v>849</v>
      </c>
      <c r="D7131" s="5" t="s">
        <v>3583</v>
      </c>
      <c r="E7131" s="5" t="s">
        <v>3584</v>
      </c>
      <c r="F7131" s="5" t="s">
        <v>851</v>
      </c>
      <c r="G7131" s="5" t="s">
        <v>3585</v>
      </c>
      <c r="H7131" s="51">
        <v>480</v>
      </c>
      <c r="I7131" s="22">
        <v>1185.32</v>
      </c>
      <c r="J7131" s="22">
        <v>2469.42</v>
      </c>
      <c r="K7131" s="22">
        <v>2157.0100000000002</v>
      </c>
      <c r="L7131" s="47">
        <v>1000</v>
      </c>
      <c r="M7131" s="22">
        <v>1185.32</v>
      </c>
      <c r="N7131" s="22">
        <v>0</v>
      </c>
    </row>
    <row r="7132" spans="1:14" hidden="1" x14ac:dyDescent="0.25">
      <c r="A7132" s="5" t="s">
        <v>9651</v>
      </c>
      <c r="B7132" s="5" t="s">
        <v>3592</v>
      </c>
      <c r="C7132" s="5" t="s">
        <v>849</v>
      </c>
      <c r="D7132" s="5" t="s">
        <v>3583</v>
      </c>
      <c r="E7132" s="5" t="s">
        <v>3584</v>
      </c>
      <c r="F7132" s="5" t="s">
        <v>851</v>
      </c>
      <c r="G7132" s="5" t="s">
        <v>3585</v>
      </c>
      <c r="H7132" s="51">
        <v>920</v>
      </c>
      <c r="I7132" s="22">
        <v>1745.66</v>
      </c>
      <c r="J7132" s="22">
        <v>1897.46</v>
      </c>
      <c r="K7132" s="22">
        <v>3442.58</v>
      </c>
      <c r="L7132" s="47">
        <v>1000</v>
      </c>
      <c r="M7132" s="22">
        <v>1745.66</v>
      </c>
      <c r="N7132" s="22">
        <v>0</v>
      </c>
    </row>
    <row r="7133" spans="1:14" hidden="1" x14ac:dyDescent="0.25">
      <c r="A7133" s="5" t="s">
        <v>9652</v>
      </c>
      <c r="B7133" s="5" t="s">
        <v>3586</v>
      </c>
      <c r="C7133" s="5" t="s">
        <v>849</v>
      </c>
      <c r="D7133" s="5" t="s">
        <v>3583</v>
      </c>
      <c r="E7133" s="5" t="s">
        <v>3584</v>
      </c>
      <c r="F7133" s="5" t="s">
        <v>853</v>
      </c>
      <c r="G7133" s="5" t="s">
        <v>3585</v>
      </c>
      <c r="H7133" s="51">
        <v>0</v>
      </c>
      <c r="I7133" s="22">
        <v>0</v>
      </c>
      <c r="J7133" s="22">
        <v>2686.93</v>
      </c>
      <c r="K7133" s="22">
        <v>2841.67</v>
      </c>
      <c r="L7133" s="47">
        <v>1000</v>
      </c>
      <c r="M7133" s="22">
        <v>0</v>
      </c>
      <c r="N7133" s="22">
        <v>0</v>
      </c>
    </row>
    <row r="7134" spans="1:14" x14ac:dyDescent="0.25">
      <c r="A7134" s="5" t="s">
        <v>9652</v>
      </c>
      <c r="B7134" s="5" t="s">
        <v>3590</v>
      </c>
      <c r="C7134" s="5" t="s">
        <v>849</v>
      </c>
      <c r="D7134" s="5" t="s">
        <v>3583</v>
      </c>
      <c r="E7134" s="5" t="s">
        <v>3584</v>
      </c>
      <c r="F7134" s="5" t="s">
        <v>853</v>
      </c>
      <c r="G7134" s="5" t="s">
        <v>3585</v>
      </c>
      <c r="H7134" s="51">
        <v>0</v>
      </c>
      <c r="I7134" s="22">
        <v>0</v>
      </c>
      <c r="J7134" s="22">
        <v>0</v>
      </c>
      <c r="K7134" s="22">
        <v>2721.18</v>
      </c>
      <c r="L7134" s="47">
        <v>1000</v>
      </c>
      <c r="M7134" s="22">
        <v>0</v>
      </c>
      <c r="N7134" s="22">
        <v>0</v>
      </c>
    </row>
    <row r="7135" spans="1:14" hidden="1" x14ac:dyDescent="0.25">
      <c r="A7135" s="5" t="s">
        <v>9653</v>
      </c>
      <c r="B7135" s="5" t="s">
        <v>3586</v>
      </c>
      <c r="C7135" s="5" t="s">
        <v>849</v>
      </c>
      <c r="D7135" s="5" t="s">
        <v>3583</v>
      </c>
      <c r="E7135" s="5" t="s">
        <v>3584</v>
      </c>
      <c r="F7135" s="5" t="s">
        <v>853</v>
      </c>
      <c r="G7135" s="5" t="s">
        <v>3585</v>
      </c>
      <c r="H7135" s="51">
        <v>0</v>
      </c>
      <c r="I7135" s="22">
        <v>0</v>
      </c>
      <c r="J7135" s="22">
        <v>1957.31</v>
      </c>
      <c r="K7135" s="22">
        <v>2126.35</v>
      </c>
      <c r="L7135" s="47">
        <v>1000</v>
      </c>
      <c r="M7135" s="22">
        <v>0</v>
      </c>
      <c r="N7135" s="22">
        <v>0</v>
      </c>
    </row>
    <row r="7136" spans="1:14" hidden="1" x14ac:dyDescent="0.25">
      <c r="A7136" s="5" t="s">
        <v>9653</v>
      </c>
      <c r="B7136" s="5" t="s">
        <v>3596</v>
      </c>
      <c r="C7136" s="5" t="s">
        <v>849</v>
      </c>
      <c r="D7136" s="5" t="s">
        <v>3583</v>
      </c>
      <c r="E7136" s="5" t="s">
        <v>3584</v>
      </c>
      <c r="F7136" s="5" t="s">
        <v>853</v>
      </c>
      <c r="G7136" s="5" t="s">
        <v>3585</v>
      </c>
      <c r="H7136" s="51">
        <v>0</v>
      </c>
      <c r="I7136" s="22">
        <v>0</v>
      </c>
      <c r="J7136" s="22">
        <v>0</v>
      </c>
      <c r="K7136" s="22">
        <v>1835.21</v>
      </c>
      <c r="L7136" s="47">
        <v>1000</v>
      </c>
      <c r="M7136" s="22">
        <v>0</v>
      </c>
      <c r="N7136" s="22">
        <v>0</v>
      </c>
    </row>
    <row r="7137" spans="1:14" hidden="1" x14ac:dyDescent="0.25">
      <c r="A7137" s="5" t="s">
        <v>9654</v>
      </c>
      <c r="B7137" s="5" t="s">
        <v>3586</v>
      </c>
      <c r="C7137" s="5" t="s">
        <v>849</v>
      </c>
      <c r="D7137" s="5" t="s">
        <v>3583</v>
      </c>
      <c r="E7137" s="5" t="s">
        <v>3584</v>
      </c>
      <c r="F7137" s="5" t="s">
        <v>853</v>
      </c>
      <c r="G7137" s="5" t="s">
        <v>3585</v>
      </c>
      <c r="H7137" s="51">
        <v>0</v>
      </c>
      <c r="I7137" s="22">
        <v>0</v>
      </c>
      <c r="J7137" s="22">
        <v>0</v>
      </c>
      <c r="K7137" s="22">
        <v>1596</v>
      </c>
      <c r="L7137" s="47">
        <v>1000</v>
      </c>
      <c r="M7137" s="22">
        <v>0</v>
      </c>
      <c r="N7137" s="22">
        <v>0</v>
      </c>
    </row>
    <row r="7138" spans="1:14" hidden="1" x14ac:dyDescent="0.25">
      <c r="A7138" s="5" t="s">
        <v>9654</v>
      </c>
      <c r="B7138" s="5" t="s">
        <v>3592</v>
      </c>
      <c r="C7138" s="5" t="s">
        <v>849</v>
      </c>
      <c r="D7138" s="5" t="s">
        <v>3583</v>
      </c>
      <c r="E7138" s="5" t="s">
        <v>3584</v>
      </c>
      <c r="F7138" s="5" t="s">
        <v>851</v>
      </c>
      <c r="G7138" s="5" t="s">
        <v>3585</v>
      </c>
      <c r="H7138" s="51">
        <v>67620</v>
      </c>
      <c r="I7138" s="22">
        <v>150540.18</v>
      </c>
      <c r="J7138" s="22">
        <v>2226.27</v>
      </c>
      <c r="K7138" s="22">
        <v>1898.85</v>
      </c>
      <c r="L7138" s="47">
        <v>1000</v>
      </c>
      <c r="M7138" s="22">
        <v>150540.18</v>
      </c>
      <c r="N7138" s="22">
        <v>0</v>
      </c>
    </row>
    <row r="7139" spans="1:14" hidden="1" x14ac:dyDescent="0.25">
      <c r="A7139" s="5" t="s">
        <v>9655</v>
      </c>
      <c r="B7139" s="5" t="s">
        <v>3586</v>
      </c>
      <c r="C7139" s="5" t="s">
        <v>849</v>
      </c>
      <c r="D7139" s="5" t="s">
        <v>3583</v>
      </c>
      <c r="E7139" s="5" t="s">
        <v>3584</v>
      </c>
      <c r="F7139" s="5" t="s">
        <v>853</v>
      </c>
      <c r="G7139" s="5" t="s">
        <v>3585</v>
      </c>
      <c r="H7139" s="51">
        <v>0</v>
      </c>
      <c r="I7139" s="22">
        <v>0</v>
      </c>
      <c r="J7139" s="22">
        <v>0</v>
      </c>
      <c r="K7139" s="22">
        <v>1806</v>
      </c>
      <c r="L7139" s="47">
        <v>1000</v>
      </c>
      <c r="M7139" s="22">
        <v>0</v>
      </c>
      <c r="N7139" s="22">
        <v>0</v>
      </c>
    </row>
    <row r="7140" spans="1:14" hidden="1" x14ac:dyDescent="0.25">
      <c r="A7140" s="5" t="s">
        <v>9655</v>
      </c>
      <c r="B7140" s="5" t="s">
        <v>3592</v>
      </c>
      <c r="C7140" s="5" t="s">
        <v>849</v>
      </c>
      <c r="D7140" s="5" t="s">
        <v>3583</v>
      </c>
      <c r="E7140" s="5" t="s">
        <v>3584</v>
      </c>
      <c r="F7140" s="5" t="s">
        <v>851</v>
      </c>
      <c r="G7140" s="5" t="s">
        <v>3585</v>
      </c>
      <c r="H7140" s="51">
        <v>30936</v>
      </c>
      <c r="I7140" s="22">
        <v>73955.8</v>
      </c>
      <c r="J7140" s="22">
        <v>2390.61</v>
      </c>
      <c r="K7140" s="22">
        <v>2077.35</v>
      </c>
      <c r="L7140" s="47">
        <v>1000</v>
      </c>
      <c r="M7140" s="22">
        <v>73955.8</v>
      </c>
      <c r="N7140" s="22">
        <v>0</v>
      </c>
    </row>
    <row r="7141" spans="1:14" hidden="1" x14ac:dyDescent="0.25">
      <c r="A7141" s="5" t="s">
        <v>9656</v>
      </c>
      <c r="B7141" s="5" t="s">
        <v>3592</v>
      </c>
      <c r="C7141" s="5" t="s">
        <v>849</v>
      </c>
      <c r="D7141" s="5" t="s">
        <v>3583</v>
      </c>
      <c r="E7141" s="5" t="s">
        <v>3584</v>
      </c>
      <c r="F7141" s="5" t="s">
        <v>853</v>
      </c>
      <c r="G7141" s="5" t="s">
        <v>3585</v>
      </c>
      <c r="H7141" s="51">
        <v>0</v>
      </c>
      <c r="I7141" s="22">
        <v>0</v>
      </c>
      <c r="J7141" s="22">
        <v>2959.55</v>
      </c>
      <c r="K7141" s="22">
        <v>2999.66</v>
      </c>
      <c r="L7141" s="47">
        <v>1000</v>
      </c>
      <c r="M7141" s="22">
        <v>0</v>
      </c>
      <c r="N7141" s="22">
        <v>0</v>
      </c>
    </row>
    <row r="7142" spans="1:14" hidden="1" x14ac:dyDescent="0.25">
      <c r="A7142" s="5" t="s">
        <v>9657</v>
      </c>
      <c r="B7142" s="5" t="s">
        <v>3586</v>
      </c>
      <c r="C7142" s="5" t="s">
        <v>849</v>
      </c>
      <c r="D7142" s="5" t="s">
        <v>3583</v>
      </c>
      <c r="E7142" s="5" t="s">
        <v>3584</v>
      </c>
      <c r="F7142" s="5" t="s">
        <v>853</v>
      </c>
      <c r="G7142" s="5" t="s">
        <v>3585</v>
      </c>
      <c r="H7142" s="51">
        <v>0</v>
      </c>
      <c r="I7142" s="22">
        <v>0</v>
      </c>
      <c r="J7142" s="22">
        <v>0</v>
      </c>
      <c r="K7142" s="22">
        <v>1470.7</v>
      </c>
      <c r="L7142" s="47">
        <v>1000</v>
      </c>
      <c r="M7142" s="22">
        <v>0</v>
      </c>
      <c r="N7142" s="22">
        <v>0</v>
      </c>
    </row>
    <row r="7143" spans="1:14" hidden="1" x14ac:dyDescent="0.25">
      <c r="A7143" s="5" t="s">
        <v>9657</v>
      </c>
      <c r="B7143" s="5" t="s">
        <v>3597</v>
      </c>
      <c r="C7143" s="5" t="s">
        <v>849</v>
      </c>
      <c r="D7143" s="5" t="s">
        <v>3583</v>
      </c>
      <c r="E7143" s="5" t="s">
        <v>3584</v>
      </c>
      <c r="F7143" s="5" t="s">
        <v>853</v>
      </c>
      <c r="G7143" s="5" t="s">
        <v>3585</v>
      </c>
      <c r="H7143" s="51">
        <v>0</v>
      </c>
      <c r="I7143" s="22">
        <v>0</v>
      </c>
      <c r="J7143" s="22">
        <v>1587.85</v>
      </c>
      <c r="K7143" s="22">
        <v>1628.26</v>
      </c>
      <c r="L7143" s="47">
        <v>1000</v>
      </c>
      <c r="M7143" s="22">
        <v>0</v>
      </c>
      <c r="N7143" s="22">
        <v>0</v>
      </c>
    </row>
    <row r="7144" spans="1:14" hidden="1" x14ac:dyDescent="0.25">
      <c r="A7144" s="5" t="s">
        <v>9657</v>
      </c>
      <c r="B7144" s="5" t="s">
        <v>3592</v>
      </c>
      <c r="C7144" s="5" t="s">
        <v>849</v>
      </c>
      <c r="D7144" s="5" t="s">
        <v>3583</v>
      </c>
      <c r="E7144" s="5" t="s">
        <v>3584</v>
      </c>
      <c r="F7144" s="5" t="s">
        <v>851</v>
      </c>
      <c r="G7144" s="5" t="s">
        <v>3585</v>
      </c>
      <c r="H7144" s="51">
        <v>65175</v>
      </c>
      <c r="I7144" s="22">
        <v>114561.18</v>
      </c>
      <c r="J7144" s="22">
        <v>1757.75</v>
      </c>
      <c r="K7144" s="22">
        <v>1757.82</v>
      </c>
      <c r="L7144" s="47">
        <v>1000</v>
      </c>
      <c r="M7144" s="22">
        <v>114561.18</v>
      </c>
      <c r="N7144" s="22">
        <v>0</v>
      </c>
    </row>
    <row r="7145" spans="1:14" hidden="1" x14ac:dyDescent="0.25">
      <c r="A7145" s="5" t="s">
        <v>9658</v>
      </c>
      <c r="B7145" s="5" t="s">
        <v>3582</v>
      </c>
      <c r="C7145" s="5" t="s">
        <v>849</v>
      </c>
      <c r="D7145" s="5" t="s">
        <v>3583</v>
      </c>
      <c r="E7145" s="5" t="s">
        <v>3584</v>
      </c>
      <c r="F7145" s="5" t="s">
        <v>853</v>
      </c>
      <c r="G7145" s="5" t="s">
        <v>3585</v>
      </c>
      <c r="H7145" s="51">
        <v>0</v>
      </c>
      <c r="I7145" s="22">
        <v>0</v>
      </c>
      <c r="J7145" s="22">
        <v>2093.67</v>
      </c>
      <c r="K7145" s="22">
        <v>2274.48</v>
      </c>
      <c r="L7145" s="47">
        <v>1000</v>
      </c>
      <c r="M7145" s="22">
        <v>0</v>
      </c>
      <c r="N7145" s="22">
        <v>0</v>
      </c>
    </row>
    <row r="7146" spans="1:14" hidden="1" x14ac:dyDescent="0.25">
      <c r="A7146" s="5" t="s">
        <v>9658</v>
      </c>
      <c r="B7146" s="5" t="s">
        <v>3586</v>
      </c>
      <c r="C7146" s="5" t="s">
        <v>849</v>
      </c>
      <c r="D7146" s="5" t="s">
        <v>3583</v>
      </c>
      <c r="E7146" s="5" t="s">
        <v>3584</v>
      </c>
      <c r="F7146" s="5" t="s">
        <v>851</v>
      </c>
      <c r="G7146" s="5" t="s">
        <v>3585</v>
      </c>
      <c r="H7146" s="51">
        <v>24500</v>
      </c>
      <c r="I7146" s="22">
        <v>70530.570000000007</v>
      </c>
      <c r="J7146" s="22">
        <v>2878.8</v>
      </c>
      <c r="K7146" s="22">
        <v>2819.11</v>
      </c>
      <c r="L7146" s="47">
        <v>1000</v>
      </c>
      <c r="M7146" s="22">
        <v>70530.570000000007</v>
      </c>
      <c r="N7146" s="22">
        <v>0</v>
      </c>
    </row>
    <row r="7147" spans="1:14" hidden="1" x14ac:dyDescent="0.25">
      <c r="A7147" s="5" t="s">
        <v>9658</v>
      </c>
      <c r="B7147" s="5" t="s">
        <v>3592</v>
      </c>
      <c r="C7147" s="5" t="s">
        <v>849</v>
      </c>
      <c r="D7147" s="5" t="s">
        <v>3583</v>
      </c>
      <c r="E7147" s="5" t="s">
        <v>3584</v>
      </c>
      <c r="F7147" s="5" t="s">
        <v>851</v>
      </c>
      <c r="G7147" s="5" t="s">
        <v>3585</v>
      </c>
      <c r="H7147" s="51">
        <v>9900</v>
      </c>
      <c r="I7147" s="22">
        <v>30437.64</v>
      </c>
      <c r="J7147" s="22">
        <v>3074.51</v>
      </c>
      <c r="K7147" s="22">
        <v>3131.62</v>
      </c>
      <c r="L7147" s="47">
        <v>1000</v>
      </c>
      <c r="M7147" s="22">
        <v>30437.64</v>
      </c>
      <c r="N7147" s="22">
        <v>0</v>
      </c>
    </row>
    <row r="7148" spans="1:14" hidden="1" x14ac:dyDescent="0.25">
      <c r="A7148" s="5" t="s">
        <v>9659</v>
      </c>
      <c r="B7148" s="5" t="s">
        <v>3597</v>
      </c>
      <c r="C7148" s="5" t="s">
        <v>849</v>
      </c>
      <c r="D7148" s="5" t="s">
        <v>3583</v>
      </c>
      <c r="E7148" s="5" t="s">
        <v>3584</v>
      </c>
      <c r="F7148" s="5" t="s">
        <v>853</v>
      </c>
      <c r="G7148" s="5" t="s">
        <v>3585</v>
      </c>
      <c r="H7148" s="51">
        <v>0</v>
      </c>
      <c r="I7148" s="22">
        <v>0</v>
      </c>
      <c r="J7148" s="22">
        <v>1859.54</v>
      </c>
      <c r="K7148" s="22">
        <v>1904.17</v>
      </c>
      <c r="L7148" s="47">
        <v>1000</v>
      </c>
      <c r="M7148" s="22">
        <v>0</v>
      </c>
      <c r="N7148" s="22">
        <v>0</v>
      </c>
    </row>
    <row r="7149" spans="1:14" hidden="1" x14ac:dyDescent="0.25">
      <c r="A7149" s="5" t="s">
        <v>9659</v>
      </c>
      <c r="B7149" s="5" t="s">
        <v>3592</v>
      </c>
      <c r="C7149" s="5" t="s">
        <v>849</v>
      </c>
      <c r="D7149" s="5" t="s">
        <v>3583</v>
      </c>
      <c r="E7149" s="5" t="s">
        <v>3584</v>
      </c>
      <c r="F7149" s="5" t="s">
        <v>853</v>
      </c>
      <c r="G7149" s="5" t="s">
        <v>3585</v>
      </c>
      <c r="H7149" s="51">
        <v>0</v>
      </c>
      <c r="I7149" s="22">
        <v>0</v>
      </c>
      <c r="J7149" s="22">
        <v>1795.57</v>
      </c>
      <c r="K7149" s="22">
        <v>1751.83</v>
      </c>
      <c r="L7149" s="47">
        <v>1000</v>
      </c>
      <c r="M7149" s="22">
        <v>0</v>
      </c>
      <c r="N7149" s="22">
        <v>0</v>
      </c>
    </row>
    <row r="7150" spans="1:14" hidden="1" x14ac:dyDescent="0.25">
      <c r="A7150" s="5" t="s">
        <v>9660</v>
      </c>
      <c r="B7150" s="5" t="s">
        <v>3586</v>
      </c>
      <c r="C7150" s="5" t="s">
        <v>849</v>
      </c>
      <c r="D7150" s="5" t="s">
        <v>3583</v>
      </c>
      <c r="E7150" s="5" t="s">
        <v>3584</v>
      </c>
      <c r="F7150" s="5" t="s">
        <v>853</v>
      </c>
      <c r="G7150" s="5" t="s">
        <v>3585</v>
      </c>
      <c r="H7150" s="51">
        <v>0</v>
      </c>
      <c r="I7150" s="22">
        <v>0</v>
      </c>
      <c r="J7150" s="22">
        <v>1585.53</v>
      </c>
      <c r="K7150" s="22">
        <v>1672.29</v>
      </c>
      <c r="L7150" s="47">
        <v>1000</v>
      </c>
      <c r="M7150" s="22">
        <v>0</v>
      </c>
      <c r="N7150" s="22">
        <v>0</v>
      </c>
    </row>
    <row r="7151" spans="1:14" hidden="1" x14ac:dyDescent="0.25">
      <c r="A7151" s="5" t="s">
        <v>9660</v>
      </c>
      <c r="B7151" s="5" t="s">
        <v>3592</v>
      </c>
      <c r="C7151" s="5" t="s">
        <v>849</v>
      </c>
      <c r="D7151" s="5" t="s">
        <v>3583</v>
      </c>
      <c r="E7151" s="5" t="s">
        <v>3584</v>
      </c>
      <c r="F7151" s="5" t="s">
        <v>853</v>
      </c>
      <c r="G7151" s="5" t="s">
        <v>3585</v>
      </c>
      <c r="H7151" s="51">
        <v>0</v>
      </c>
      <c r="I7151" s="22">
        <v>0</v>
      </c>
      <c r="J7151" s="22">
        <v>1923.42</v>
      </c>
      <c r="K7151" s="22">
        <v>1969.58</v>
      </c>
      <c r="L7151" s="47">
        <v>1000</v>
      </c>
      <c r="M7151" s="22">
        <v>0</v>
      </c>
      <c r="N7151" s="22">
        <v>0</v>
      </c>
    </row>
    <row r="7152" spans="1:14" hidden="1" x14ac:dyDescent="0.25">
      <c r="A7152" s="5" t="s">
        <v>9661</v>
      </c>
      <c r="B7152" s="5" t="s">
        <v>3597</v>
      </c>
      <c r="C7152" s="5" t="s">
        <v>849</v>
      </c>
      <c r="D7152" s="5" t="s">
        <v>3583</v>
      </c>
      <c r="E7152" s="5" t="s">
        <v>3584</v>
      </c>
      <c r="F7152" s="5" t="s">
        <v>851</v>
      </c>
      <c r="G7152" s="5" t="s">
        <v>3585</v>
      </c>
      <c r="H7152" s="51">
        <v>1341.9</v>
      </c>
      <c r="I7152" s="22">
        <v>2276.66</v>
      </c>
      <c r="J7152" s="22">
        <v>1696.59</v>
      </c>
      <c r="K7152" s="22">
        <v>1645.32</v>
      </c>
      <c r="L7152" s="47">
        <v>1000</v>
      </c>
      <c r="M7152" s="22">
        <v>2276.66</v>
      </c>
      <c r="N7152" s="22">
        <v>0</v>
      </c>
    </row>
    <row r="7153" spans="1:14" hidden="1" x14ac:dyDescent="0.25">
      <c r="A7153" s="5" t="s">
        <v>9661</v>
      </c>
      <c r="B7153" s="5" t="s">
        <v>3592</v>
      </c>
      <c r="C7153" s="5" t="s">
        <v>849</v>
      </c>
      <c r="D7153" s="5" t="s">
        <v>3583</v>
      </c>
      <c r="E7153" s="5" t="s">
        <v>3584</v>
      </c>
      <c r="F7153" s="5" t="s">
        <v>851</v>
      </c>
      <c r="G7153" s="5" t="s">
        <v>3585</v>
      </c>
      <c r="H7153" s="51">
        <v>6480</v>
      </c>
      <c r="I7153" s="22">
        <v>10552.33</v>
      </c>
      <c r="J7153" s="22">
        <v>1628.45</v>
      </c>
      <c r="K7153" s="22">
        <v>1645.32</v>
      </c>
      <c r="L7153" s="47">
        <v>1000</v>
      </c>
      <c r="M7153" s="22">
        <v>10552.33</v>
      </c>
      <c r="N7153" s="22">
        <v>0</v>
      </c>
    </row>
    <row r="7154" spans="1:14" x14ac:dyDescent="0.25">
      <c r="A7154" s="5" t="s">
        <v>9662</v>
      </c>
      <c r="B7154" s="5" t="s">
        <v>3590</v>
      </c>
      <c r="C7154" s="5" t="s">
        <v>849</v>
      </c>
      <c r="D7154" s="5" t="s">
        <v>3583</v>
      </c>
      <c r="E7154" s="5" t="s">
        <v>3584</v>
      </c>
      <c r="F7154" s="5" t="s">
        <v>851</v>
      </c>
      <c r="G7154" s="5" t="s">
        <v>3603</v>
      </c>
      <c r="H7154" s="51">
        <v>2400</v>
      </c>
      <c r="I7154" s="22">
        <v>2567.5</v>
      </c>
      <c r="J7154" s="22">
        <v>1069.79</v>
      </c>
      <c r="K7154" s="22">
        <v>1077.28</v>
      </c>
      <c r="L7154" s="47">
        <v>1000</v>
      </c>
      <c r="M7154" s="22">
        <v>2567.5</v>
      </c>
      <c r="N7154" s="22">
        <v>0</v>
      </c>
    </row>
    <row r="7155" spans="1:14" hidden="1" x14ac:dyDescent="0.25">
      <c r="A7155" s="5" t="s">
        <v>9663</v>
      </c>
      <c r="B7155" s="5" t="s">
        <v>3582</v>
      </c>
      <c r="C7155" s="5" t="s">
        <v>849</v>
      </c>
      <c r="D7155" s="5" t="s">
        <v>3583</v>
      </c>
      <c r="E7155" s="5" t="s">
        <v>3584</v>
      </c>
      <c r="F7155" s="5" t="s">
        <v>853</v>
      </c>
      <c r="G7155" s="5" t="s">
        <v>3603</v>
      </c>
      <c r="H7155" s="51">
        <v>0</v>
      </c>
      <c r="I7155" s="22">
        <v>0</v>
      </c>
      <c r="J7155" s="22">
        <v>0</v>
      </c>
      <c r="K7155" s="22">
        <v>702.2</v>
      </c>
      <c r="L7155" s="47">
        <v>1000</v>
      </c>
      <c r="M7155" s="22">
        <v>0</v>
      </c>
      <c r="N7155" s="22">
        <v>0</v>
      </c>
    </row>
    <row r="7156" spans="1:14" hidden="1" x14ac:dyDescent="0.25">
      <c r="A7156" s="5" t="s">
        <v>9663</v>
      </c>
      <c r="B7156" s="5" t="s">
        <v>3586</v>
      </c>
      <c r="C7156" s="5" t="s">
        <v>849</v>
      </c>
      <c r="D7156" s="5" t="s">
        <v>3583</v>
      </c>
      <c r="E7156" s="5" t="s">
        <v>3584</v>
      </c>
      <c r="F7156" s="5" t="s">
        <v>853</v>
      </c>
      <c r="G7156" s="5" t="s">
        <v>3603</v>
      </c>
      <c r="H7156" s="51">
        <v>0</v>
      </c>
      <c r="I7156" s="22">
        <v>0</v>
      </c>
      <c r="J7156" s="22">
        <v>0</v>
      </c>
      <c r="K7156" s="22">
        <v>831.06</v>
      </c>
      <c r="L7156" s="47">
        <v>1000</v>
      </c>
      <c r="M7156" s="22">
        <v>0</v>
      </c>
      <c r="N7156" s="22">
        <v>0</v>
      </c>
    </row>
    <row r="7157" spans="1:14" hidden="1" x14ac:dyDescent="0.25">
      <c r="A7157" s="5" t="s">
        <v>9664</v>
      </c>
      <c r="B7157" s="5" t="s">
        <v>3582</v>
      </c>
      <c r="C7157" s="5" t="s">
        <v>849</v>
      </c>
      <c r="D7157" s="5" t="s">
        <v>3583</v>
      </c>
      <c r="E7157" s="5" t="s">
        <v>3584</v>
      </c>
      <c r="F7157" s="5" t="s">
        <v>853</v>
      </c>
      <c r="G7157" s="5" t="s">
        <v>3585</v>
      </c>
      <c r="H7157" s="51">
        <v>0</v>
      </c>
      <c r="I7157" s="22">
        <v>0</v>
      </c>
      <c r="J7157" s="22">
        <v>2500.41</v>
      </c>
      <c r="K7157" s="22">
        <v>2716.34</v>
      </c>
      <c r="L7157" s="47">
        <v>1000</v>
      </c>
      <c r="M7157" s="22">
        <v>0</v>
      </c>
      <c r="N7157" s="22">
        <v>0</v>
      </c>
    </row>
    <row r="7158" spans="1:14" hidden="1" x14ac:dyDescent="0.25">
      <c r="A7158" s="5" t="s">
        <v>9664</v>
      </c>
      <c r="B7158" s="5" t="s">
        <v>3586</v>
      </c>
      <c r="C7158" s="5" t="s">
        <v>849</v>
      </c>
      <c r="D7158" s="5" t="s">
        <v>3583</v>
      </c>
      <c r="E7158" s="5" t="s">
        <v>3584</v>
      </c>
      <c r="F7158" s="5" t="s">
        <v>851</v>
      </c>
      <c r="G7158" s="5" t="s">
        <v>3585</v>
      </c>
      <c r="H7158" s="51">
        <v>28380</v>
      </c>
      <c r="I7158" s="22">
        <v>99914.25</v>
      </c>
      <c r="J7158" s="22">
        <v>3520.59</v>
      </c>
      <c r="K7158" s="22">
        <v>3466.55</v>
      </c>
      <c r="L7158" s="47">
        <v>1000</v>
      </c>
      <c r="M7158" s="22">
        <v>99914.25</v>
      </c>
      <c r="N7158" s="22">
        <v>0</v>
      </c>
    </row>
    <row r="7159" spans="1:14" hidden="1" x14ac:dyDescent="0.25">
      <c r="A7159" s="5" t="s">
        <v>9664</v>
      </c>
      <c r="B7159" s="5" t="s">
        <v>3596</v>
      </c>
      <c r="C7159" s="5" t="s">
        <v>849</v>
      </c>
      <c r="D7159" s="5" t="s">
        <v>3583</v>
      </c>
      <c r="E7159" s="5" t="s">
        <v>3584</v>
      </c>
      <c r="F7159" s="5" t="s">
        <v>853</v>
      </c>
      <c r="G7159" s="5" t="s">
        <v>3585</v>
      </c>
      <c r="H7159" s="51">
        <v>0</v>
      </c>
      <c r="I7159" s="22">
        <v>0</v>
      </c>
      <c r="J7159" s="22">
        <v>0</v>
      </c>
      <c r="K7159" s="22">
        <v>2531.33</v>
      </c>
      <c r="L7159" s="47">
        <v>1000</v>
      </c>
      <c r="M7159" s="22">
        <v>0</v>
      </c>
      <c r="N7159" s="22">
        <v>0</v>
      </c>
    </row>
    <row r="7160" spans="1:14" x14ac:dyDescent="0.25">
      <c r="A7160" s="5" t="s">
        <v>9665</v>
      </c>
      <c r="B7160" s="5" t="s">
        <v>3590</v>
      </c>
      <c r="C7160" s="5" t="s">
        <v>849</v>
      </c>
      <c r="D7160" s="5" t="s">
        <v>3583</v>
      </c>
      <c r="E7160" s="5" t="s">
        <v>3584</v>
      </c>
      <c r="F7160" s="5" t="s">
        <v>853</v>
      </c>
      <c r="G7160" s="5" t="s">
        <v>3588</v>
      </c>
      <c r="H7160" s="51">
        <v>0</v>
      </c>
      <c r="I7160" s="22">
        <v>0</v>
      </c>
      <c r="J7160" s="22">
        <v>533.02</v>
      </c>
      <c r="K7160" s="22">
        <v>545.80999999999995</v>
      </c>
      <c r="L7160" s="47">
        <v>1000</v>
      </c>
      <c r="M7160" s="22">
        <v>0</v>
      </c>
      <c r="N7160" s="22">
        <v>0</v>
      </c>
    </row>
    <row r="7161" spans="1:14" x14ac:dyDescent="0.25">
      <c r="A7161" s="5" t="s">
        <v>9666</v>
      </c>
      <c r="B7161" s="5" t="s">
        <v>3590</v>
      </c>
      <c r="C7161" s="5" t="s">
        <v>849</v>
      </c>
      <c r="D7161" s="5" t="s">
        <v>3583</v>
      </c>
      <c r="E7161" s="5" t="s">
        <v>3584</v>
      </c>
      <c r="F7161" s="5" t="s">
        <v>853</v>
      </c>
      <c r="G7161" s="5" t="s">
        <v>3603</v>
      </c>
      <c r="H7161" s="51">
        <v>0</v>
      </c>
      <c r="I7161" s="22">
        <v>0</v>
      </c>
      <c r="J7161" s="22">
        <v>677.6</v>
      </c>
      <c r="K7161" s="22">
        <v>658.2</v>
      </c>
      <c r="L7161" s="47">
        <v>1000</v>
      </c>
      <c r="M7161" s="22">
        <v>0</v>
      </c>
      <c r="N7161" s="22">
        <v>0</v>
      </c>
    </row>
    <row r="7162" spans="1:14" x14ac:dyDescent="0.25">
      <c r="A7162" s="5" t="s">
        <v>9667</v>
      </c>
      <c r="B7162" s="5" t="s">
        <v>3590</v>
      </c>
      <c r="C7162" s="5" t="s">
        <v>849</v>
      </c>
      <c r="D7162" s="5" t="s">
        <v>3583</v>
      </c>
      <c r="E7162" s="5" t="s">
        <v>3584</v>
      </c>
      <c r="F7162" s="5" t="s">
        <v>853</v>
      </c>
      <c r="G7162" s="5" t="s">
        <v>3585</v>
      </c>
      <c r="H7162" s="51">
        <v>0</v>
      </c>
      <c r="I7162" s="22">
        <v>0</v>
      </c>
      <c r="J7162" s="22">
        <v>8591.11</v>
      </c>
      <c r="K7162" s="22">
        <v>10001.48</v>
      </c>
      <c r="L7162" s="47">
        <v>1000</v>
      </c>
      <c r="M7162" s="22">
        <v>0</v>
      </c>
      <c r="N7162" s="22">
        <v>0</v>
      </c>
    </row>
    <row r="7163" spans="1:14" x14ac:dyDescent="0.25">
      <c r="A7163" s="5" t="s">
        <v>9668</v>
      </c>
      <c r="B7163" s="5" t="s">
        <v>3590</v>
      </c>
      <c r="C7163" s="5" t="s">
        <v>849</v>
      </c>
      <c r="D7163" s="5" t="s">
        <v>3583</v>
      </c>
      <c r="E7163" s="5" t="s">
        <v>3584</v>
      </c>
      <c r="F7163" s="5" t="s">
        <v>853</v>
      </c>
      <c r="G7163" s="5" t="s">
        <v>3603</v>
      </c>
      <c r="H7163" s="51">
        <v>0</v>
      </c>
      <c r="I7163" s="22">
        <v>0</v>
      </c>
      <c r="J7163" s="22">
        <v>562.22</v>
      </c>
      <c r="K7163" s="22">
        <v>580.20000000000005</v>
      </c>
      <c r="L7163" s="47">
        <v>1000</v>
      </c>
      <c r="M7163" s="22">
        <v>0</v>
      </c>
      <c r="N7163" s="22">
        <v>0</v>
      </c>
    </row>
    <row r="7164" spans="1:14" hidden="1" x14ac:dyDescent="0.25">
      <c r="A7164" s="5" t="s">
        <v>9669</v>
      </c>
      <c r="B7164" s="5" t="s">
        <v>3597</v>
      </c>
      <c r="C7164" s="5" t="s">
        <v>849</v>
      </c>
      <c r="D7164" s="5" t="s">
        <v>3583</v>
      </c>
      <c r="E7164" s="5" t="s">
        <v>3584</v>
      </c>
      <c r="F7164" s="5" t="s">
        <v>853</v>
      </c>
      <c r="G7164" s="5" t="s">
        <v>3603</v>
      </c>
      <c r="H7164" s="51">
        <v>0</v>
      </c>
      <c r="I7164" s="22">
        <v>0</v>
      </c>
      <c r="J7164" s="22">
        <v>0</v>
      </c>
      <c r="K7164" s="22">
        <v>1172.82</v>
      </c>
      <c r="L7164" s="47">
        <v>1000</v>
      </c>
      <c r="M7164" s="22">
        <v>0</v>
      </c>
      <c r="N7164" s="22">
        <v>0</v>
      </c>
    </row>
    <row r="7165" spans="1:14" hidden="1" x14ac:dyDescent="0.25">
      <c r="A7165" s="5" t="s">
        <v>9669</v>
      </c>
      <c r="B7165" s="5" t="s">
        <v>3592</v>
      </c>
      <c r="C7165" s="5" t="s">
        <v>849</v>
      </c>
      <c r="D7165" s="5" t="s">
        <v>3583</v>
      </c>
      <c r="E7165" s="5" t="s">
        <v>3584</v>
      </c>
      <c r="F7165" s="5" t="s">
        <v>853</v>
      </c>
      <c r="G7165" s="5" t="s">
        <v>3603</v>
      </c>
      <c r="H7165" s="51">
        <v>0</v>
      </c>
      <c r="I7165" s="22">
        <v>0</v>
      </c>
      <c r="J7165" s="22">
        <v>0</v>
      </c>
      <c r="K7165" s="22">
        <v>1181.0899999999999</v>
      </c>
      <c r="L7165" s="47">
        <v>1000</v>
      </c>
      <c r="M7165" s="22">
        <v>0</v>
      </c>
      <c r="N7165" s="22">
        <v>0</v>
      </c>
    </row>
    <row r="7166" spans="1:14" hidden="1" x14ac:dyDescent="0.25">
      <c r="A7166" s="5" t="s">
        <v>9670</v>
      </c>
      <c r="B7166" s="5" t="s">
        <v>3592</v>
      </c>
      <c r="C7166" s="5" t="s">
        <v>849</v>
      </c>
      <c r="D7166" s="5" t="s">
        <v>3583</v>
      </c>
      <c r="E7166" s="5" t="s">
        <v>3584</v>
      </c>
      <c r="F7166" s="5" t="s">
        <v>853</v>
      </c>
      <c r="G7166" s="5" t="s">
        <v>3588</v>
      </c>
      <c r="H7166" s="51">
        <v>0</v>
      </c>
      <c r="I7166" s="22">
        <v>0</v>
      </c>
      <c r="J7166" s="22">
        <v>56.68</v>
      </c>
      <c r="K7166" s="22">
        <v>59.78</v>
      </c>
      <c r="L7166" s="47">
        <v>1000</v>
      </c>
      <c r="M7166" s="22">
        <v>0</v>
      </c>
      <c r="N7166" s="22">
        <v>0</v>
      </c>
    </row>
    <row r="7167" spans="1:14" x14ac:dyDescent="0.25">
      <c r="A7167" s="5" t="s">
        <v>9671</v>
      </c>
      <c r="B7167" s="5" t="s">
        <v>3590</v>
      </c>
      <c r="C7167" s="5" t="s">
        <v>849</v>
      </c>
      <c r="D7167" s="5" t="s">
        <v>3583</v>
      </c>
      <c r="E7167" s="5" t="s">
        <v>3584</v>
      </c>
      <c r="F7167" s="5" t="s">
        <v>853</v>
      </c>
      <c r="G7167" s="5" t="s">
        <v>3585</v>
      </c>
      <c r="H7167" s="51">
        <v>0</v>
      </c>
      <c r="I7167" s="22">
        <v>0</v>
      </c>
      <c r="J7167" s="22">
        <v>30804.23</v>
      </c>
      <c r="K7167" s="22">
        <v>33970.69</v>
      </c>
      <c r="L7167" s="47">
        <v>1000</v>
      </c>
      <c r="M7167" s="22">
        <v>0</v>
      </c>
      <c r="N7167" s="22">
        <v>0</v>
      </c>
    </row>
    <row r="7168" spans="1:14" x14ac:dyDescent="0.25">
      <c r="A7168" s="5" t="s">
        <v>9672</v>
      </c>
      <c r="B7168" s="5" t="s">
        <v>3590</v>
      </c>
      <c r="C7168" s="5" t="s">
        <v>849</v>
      </c>
      <c r="D7168" s="5" t="s">
        <v>3583</v>
      </c>
      <c r="E7168" s="5" t="s">
        <v>3584</v>
      </c>
      <c r="F7168" s="5" t="s">
        <v>853</v>
      </c>
      <c r="G7168" s="5" t="s">
        <v>3585</v>
      </c>
      <c r="H7168" s="51">
        <v>0</v>
      </c>
      <c r="I7168" s="22">
        <v>0</v>
      </c>
      <c r="J7168" s="22">
        <v>7124.69</v>
      </c>
      <c r="K7168" s="22">
        <v>7821.22</v>
      </c>
      <c r="L7168" s="47">
        <v>1000</v>
      </c>
      <c r="M7168" s="22">
        <v>0</v>
      </c>
      <c r="N7168" s="22">
        <v>0</v>
      </c>
    </row>
    <row r="7169" spans="1:14" x14ac:dyDescent="0.25">
      <c r="A7169" s="5" t="s">
        <v>9673</v>
      </c>
      <c r="B7169" s="5" t="s">
        <v>3590</v>
      </c>
      <c r="C7169" s="5" t="s">
        <v>849</v>
      </c>
      <c r="D7169" s="5" t="s">
        <v>3583</v>
      </c>
      <c r="E7169" s="5" t="s">
        <v>3584</v>
      </c>
      <c r="F7169" s="5" t="s">
        <v>853</v>
      </c>
      <c r="G7169" s="5" t="s">
        <v>3603</v>
      </c>
      <c r="H7169" s="51">
        <v>0</v>
      </c>
      <c r="I7169" s="22">
        <v>0</v>
      </c>
      <c r="J7169" s="22">
        <v>791.52</v>
      </c>
      <c r="K7169" s="22">
        <v>1131.3800000000001</v>
      </c>
      <c r="L7169" s="47">
        <v>1000</v>
      </c>
      <c r="M7169" s="22">
        <v>0</v>
      </c>
      <c r="N7169" s="22">
        <v>0</v>
      </c>
    </row>
    <row r="7170" spans="1:14" x14ac:dyDescent="0.25">
      <c r="A7170" s="5" t="s">
        <v>9674</v>
      </c>
      <c r="B7170" s="5" t="s">
        <v>3590</v>
      </c>
      <c r="C7170" s="5" t="s">
        <v>849</v>
      </c>
      <c r="D7170" s="5" t="s">
        <v>3583</v>
      </c>
      <c r="E7170" s="5" t="s">
        <v>3584</v>
      </c>
      <c r="F7170" s="5" t="s">
        <v>853</v>
      </c>
      <c r="G7170" s="5" t="s">
        <v>3603</v>
      </c>
      <c r="H7170" s="51">
        <v>0</v>
      </c>
      <c r="I7170" s="22">
        <v>0</v>
      </c>
      <c r="J7170" s="22">
        <v>0</v>
      </c>
      <c r="K7170" s="22">
        <v>1375.63</v>
      </c>
      <c r="L7170" s="47">
        <v>1000</v>
      </c>
      <c r="M7170" s="22">
        <v>0</v>
      </c>
      <c r="N7170" s="22">
        <v>0</v>
      </c>
    </row>
    <row r="7171" spans="1:14" x14ac:dyDescent="0.25">
      <c r="A7171" s="5" t="s">
        <v>9675</v>
      </c>
      <c r="B7171" s="5" t="s">
        <v>3590</v>
      </c>
      <c r="C7171" s="5" t="s">
        <v>849</v>
      </c>
      <c r="D7171" s="5" t="s">
        <v>3583</v>
      </c>
      <c r="E7171" s="5" t="s">
        <v>3584</v>
      </c>
      <c r="F7171" s="5" t="s">
        <v>853</v>
      </c>
      <c r="G7171" s="5" t="s">
        <v>3603</v>
      </c>
      <c r="H7171" s="51">
        <v>0</v>
      </c>
      <c r="I7171" s="22">
        <v>0</v>
      </c>
      <c r="J7171" s="22">
        <v>0</v>
      </c>
      <c r="K7171" s="22">
        <v>1021.34</v>
      </c>
      <c r="L7171" s="47">
        <v>1000</v>
      </c>
      <c r="M7171" s="22">
        <v>0</v>
      </c>
      <c r="N7171" s="22">
        <v>0</v>
      </c>
    </row>
    <row r="7172" spans="1:14" x14ac:dyDescent="0.25">
      <c r="A7172" s="5" t="s">
        <v>9676</v>
      </c>
      <c r="B7172" s="5" t="s">
        <v>3590</v>
      </c>
      <c r="C7172" s="5" t="s">
        <v>849</v>
      </c>
      <c r="D7172" s="5" t="s">
        <v>3583</v>
      </c>
      <c r="E7172" s="5" t="s">
        <v>3584</v>
      </c>
      <c r="F7172" s="5" t="s">
        <v>851</v>
      </c>
      <c r="G7172" s="5" t="s">
        <v>3585</v>
      </c>
      <c r="H7172" s="51">
        <v>5191</v>
      </c>
      <c r="I7172" s="22">
        <v>19347.03</v>
      </c>
      <c r="J7172" s="22">
        <v>3727.03</v>
      </c>
      <c r="K7172" s="22">
        <v>3662.76</v>
      </c>
      <c r="L7172" s="47">
        <v>1000</v>
      </c>
      <c r="M7172" s="22">
        <v>19347.03</v>
      </c>
      <c r="N7172" s="22">
        <v>0</v>
      </c>
    </row>
    <row r="7173" spans="1:14" hidden="1" x14ac:dyDescent="0.25">
      <c r="A7173" s="5" t="s">
        <v>9677</v>
      </c>
      <c r="B7173" s="5" t="s">
        <v>3592</v>
      </c>
      <c r="C7173" s="5" t="s">
        <v>849</v>
      </c>
      <c r="D7173" s="5" t="s">
        <v>3583</v>
      </c>
      <c r="E7173" s="5" t="s">
        <v>3584</v>
      </c>
      <c r="F7173" s="5" t="s">
        <v>853</v>
      </c>
      <c r="G7173" s="5" t="s">
        <v>3603</v>
      </c>
      <c r="H7173" s="51">
        <v>0</v>
      </c>
      <c r="I7173" s="22">
        <v>0</v>
      </c>
      <c r="J7173" s="22">
        <v>0</v>
      </c>
      <c r="K7173" s="22">
        <v>934.66</v>
      </c>
      <c r="L7173" s="47">
        <v>1000</v>
      </c>
      <c r="M7173" s="22">
        <v>0</v>
      </c>
      <c r="N7173" s="22">
        <v>0</v>
      </c>
    </row>
    <row r="7174" spans="1:14" hidden="1" x14ac:dyDescent="0.25">
      <c r="A7174" s="5" t="s">
        <v>9678</v>
      </c>
      <c r="B7174" s="5" t="s">
        <v>3592</v>
      </c>
      <c r="C7174" s="5" t="s">
        <v>849</v>
      </c>
      <c r="D7174" s="5" t="s">
        <v>3583</v>
      </c>
      <c r="E7174" s="5" t="s">
        <v>3584</v>
      </c>
      <c r="F7174" s="5" t="s">
        <v>853</v>
      </c>
      <c r="G7174" s="5" t="s">
        <v>3603</v>
      </c>
      <c r="H7174" s="51">
        <v>0</v>
      </c>
      <c r="I7174" s="22">
        <v>0</v>
      </c>
      <c r="J7174" s="22">
        <v>0</v>
      </c>
      <c r="K7174" s="22">
        <v>15357.55</v>
      </c>
      <c r="L7174" s="47">
        <v>1000</v>
      </c>
      <c r="M7174" s="22">
        <v>0</v>
      </c>
      <c r="N7174" s="22">
        <v>0</v>
      </c>
    </row>
    <row r="7175" spans="1:14" x14ac:dyDescent="0.25">
      <c r="A7175" s="5" t="s">
        <v>9679</v>
      </c>
      <c r="B7175" s="5" t="s">
        <v>3590</v>
      </c>
      <c r="C7175" s="5" t="s">
        <v>849</v>
      </c>
      <c r="D7175" s="5" t="s">
        <v>3583</v>
      </c>
      <c r="E7175" s="5" t="s">
        <v>3584</v>
      </c>
      <c r="F7175" s="5" t="s">
        <v>853</v>
      </c>
      <c r="G7175" s="5" t="s">
        <v>3603</v>
      </c>
      <c r="H7175" s="51">
        <v>0</v>
      </c>
      <c r="I7175" s="22">
        <v>0</v>
      </c>
      <c r="J7175" s="22">
        <v>0</v>
      </c>
      <c r="K7175" s="22">
        <v>1575.59</v>
      </c>
      <c r="L7175" s="47">
        <v>1000</v>
      </c>
      <c r="M7175" s="22">
        <v>0</v>
      </c>
      <c r="N7175" s="22">
        <v>0</v>
      </c>
    </row>
    <row r="7176" spans="1:14" hidden="1" x14ac:dyDescent="0.25">
      <c r="A7176" s="5" t="s">
        <v>9680</v>
      </c>
      <c r="B7176" s="5" t="s">
        <v>3586</v>
      </c>
      <c r="C7176" s="5" t="s">
        <v>849</v>
      </c>
      <c r="D7176" s="5" t="s">
        <v>3583</v>
      </c>
      <c r="E7176" s="5" t="s">
        <v>3584</v>
      </c>
      <c r="F7176" s="5" t="s">
        <v>853</v>
      </c>
      <c r="G7176" s="5" t="s">
        <v>3588</v>
      </c>
      <c r="H7176" s="51">
        <v>0</v>
      </c>
      <c r="I7176" s="22">
        <v>0</v>
      </c>
      <c r="J7176" s="22">
        <v>56.64</v>
      </c>
      <c r="K7176" s="22">
        <v>59.74</v>
      </c>
      <c r="L7176" s="47">
        <v>1000</v>
      </c>
      <c r="M7176" s="22">
        <v>0</v>
      </c>
      <c r="N7176" s="22">
        <v>0</v>
      </c>
    </row>
    <row r="7177" spans="1:14" hidden="1" x14ac:dyDescent="0.25">
      <c r="A7177" s="5" t="s">
        <v>9681</v>
      </c>
      <c r="B7177" s="5" t="s">
        <v>3586</v>
      </c>
      <c r="C7177" s="5" t="s">
        <v>849</v>
      </c>
      <c r="D7177" s="5" t="s">
        <v>3583</v>
      </c>
      <c r="E7177" s="5" t="s">
        <v>3584</v>
      </c>
      <c r="F7177" s="5" t="s">
        <v>853</v>
      </c>
      <c r="G7177" s="5" t="s">
        <v>3603</v>
      </c>
      <c r="H7177" s="51">
        <v>0</v>
      </c>
      <c r="I7177" s="22">
        <v>0</v>
      </c>
      <c r="J7177" s="22">
        <v>0</v>
      </c>
      <c r="K7177" s="22">
        <v>1759.03</v>
      </c>
      <c r="L7177" s="47">
        <v>1000</v>
      </c>
      <c r="M7177" s="22">
        <v>0</v>
      </c>
      <c r="N7177" s="22">
        <v>0</v>
      </c>
    </row>
    <row r="7178" spans="1:14" hidden="1" x14ac:dyDescent="0.25">
      <c r="A7178" s="5" t="s">
        <v>9681</v>
      </c>
      <c r="B7178" s="5" t="s">
        <v>3597</v>
      </c>
      <c r="C7178" s="5" t="s">
        <v>849</v>
      </c>
      <c r="D7178" s="5" t="s">
        <v>3583</v>
      </c>
      <c r="E7178" s="5" t="s">
        <v>3584</v>
      </c>
      <c r="F7178" s="5" t="s">
        <v>853</v>
      </c>
      <c r="G7178" s="5" t="s">
        <v>3603</v>
      </c>
      <c r="H7178" s="51">
        <v>0</v>
      </c>
      <c r="I7178" s="22">
        <v>0</v>
      </c>
      <c r="J7178" s="22">
        <v>0</v>
      </c>
      <c r="K7178" s="22">
        <v>1670.33</v>
      </c>
      <c r="L7178" s="47">
        <v>1000</v>
      </c>
      <c r="M7178" s="22">
        <v>0</v>
      </c>
      <c r="N7178" s="22">
        <v>0</v>
      </c>
    </row>
    <row r="7179" spans="1:14" hidden="1" x14ac:dyDescent="0.25">
      <c r="A7179" s="5" t="s">
        <v>9681</v>
      </c>
      <c r="B7179" s="5" t="s">
        <v>3592</v>
      </c>
      <c r="C7179" s="5" t="s">
        <v>849</v>
      </c>
      <c r="D7179" s="5" t="s">
        <v>3583</v>
      </c>
      <c r="E7179" s="5" t="s">
        <v>3584</v>
      </c>
      <c r="F7179" s="5" t="s">
        <v>853</v>
      </c>
      <c r="G7179" s="5" t="s">
        <v>3603</v>
      </c>
      <c r="H7179" s="51">
        <v>0</v>
      </c>
      <c r="I7179" s="22">
        <v>0</v>
      </c>
      <c r="J7179" s="22">
        <v>0</v>
      </c>
      <c r="K7179" s="22">
        <v>1688.96</v>
      </c>
      <c r="L7179" s="47">
        <v>1000</v>
      </c>
      <c r="M7179" s="22">
        <v>0</v>
      </c>
      <c r="N7179" s="22">
        <v>0</v>
      </c>
    </row>
    <row r="7180" spans="1:14" x14ac:dyDescent="0.25">
      <c r="A7180" s="5" t="s">
        <v>9682</v>
      </c>
      <c r="B7180" s="5" t="s">
        <v>3590</v>
      </c>
      <c r="C7180" s="5" t="s">
        <v>849</v>
      </c>
      <c r="D7180" s="5" t="s">
        <v>3583</v>
      </c>
      <c r="E7180" s="5" t="s">
        <v>3584</v>
      </c>
      <c r="F7180" s="5" t="s">
        <v>853</v>
      </c>
      <c r="G7180" s="5" t="s">
        <v>3588</v>
      </c>
      <c r="H7180" s="51">
        <v>0</v>
      </c>
      <c r="I7180" s="22">
        <v>0</v>
      </c>
      <c r="J7180" s="22">
        <v>65.22</v>
      </c>
      <c r="K7180" s="22">
        <v>69.459999999999994</v>
      </c>
      <c r="L7180" s="47">
        <v>1000</v>
      </c>
      <c r="M7180" s="22">
        <v>0</v>
      </c>
      <c r="N7180" s="22">
        <v>0</v>
      </c>
    </row>
    <row r="7181" spans="1:14" hidden="1" x14ac:dyDescent="0.25">
      <c r="A7181" s="5" t="s">
        <v>9683</v>
      </c>
      <c r="B7181" s="5" t="s">
        <v>3586</v>
      </c>
      <c r="C7181" s="5" t="s">
        <v>849</v>
      </c>
      <c r="D7181" s="5" t="s">
        <v>3583</v>
      </c>
      <c r="E7181" s="5" t="s">
        <v>3584</v>
      </c>
      <c r="F7181" s="5" t="s">
        <v>853</v>
      </c>
      <c r="G7181" s="5" t="s">
        <v>3603</v>
      </c>
      <c r="H7181" s="51">
        <v>0</v>
      </c>
      <c r="I7181" s="22">
        <v>0</v>
      </c>
      <c r="J7181" s="22">
        <v>0</v>
      </c>
      <c r="K7181" s="22">
        <v>898.43</v>
      </c>
      <c r="L7181" s="47">
        <v>1000</v>
      </c>
      <c r="M7181" s="22">
        <v>0</v>
      </c>
      <c r="N7181" s="22">
        <v>0</v>
      </c>
    </row>
    <row r="7182" spans="1:14" hidden="1" x14ac:dyDescent="0.25">
      <c r="A7182" s="5" t="s">
        <v>9683</v>
      </c>
      <c r="B7182" s="5" t="s">
        <v>3597</v>
      </c>
      <c r="C7182" s="5" t="s">
        <v>849</v>
      </c>
      <c r="D7182" s="5" t="s">
        <v>3583</v>
      </c>
      <c r="E7182" s="5" t="s">
        <v>3584</v>
      </c>
      <c r="F7182" s="5" t="s">
        <v>853</v>
      </c>
      <c r="G7182" s="5" t="s">
        <v>3603</v>
      </c>
      <c r="H7182" s="51">
        <v>0</v>
      </c>
      <c r="I7182" s="22">
        <v>0</v>
      </c>
      <c r="J7182" s="22">
        <v>0</v>
      </c>
      <c r="K7182" s="22">
        <v>872.51</v>
      </c>
      <c r="L7182" s="47">
        <v>1000</v>
      </c>
      <c r="M7182" s="22">
        <v>0</v>
      </c>
      <c r="N7182" s="22">
        <v>0</v>
      </c>
    </row>
    <row r="7183" spans="1:14" hidden="1" x14ac:dyDescent="0.25">
      <c r="A7183" s="5" t="s">
        <v>9683</v>
      </c>
      <c r="B7183" s="5" t="s">
        <v>3592</v>
      </c>
      <c r="C7183" s="5" t="s">
        <v>849</v>
      </c>
      <c r="D7183" s="5" t="s">
        <v>3583</v>
      </c>
      <c r="E7183" s="5" t="s">
        <v>3584</v>
      </c>
      <c r="F7183" s="5" t="s">
        <v>853</v>
      </c>
      <c r="G7183" s="5" t="s">
        <v>3603</v>
      </c>
      <c r="H7183" s="51">
        <v>0</v>
      </c>
      <c r="I7183" s="22">
        <v>0</v>
      </c>
      <c r="J7183" s="22">
        <v>0</v>
      </c>
      <c r="K7183" s="22">
        <v>914.39</v>
      </c>
      <c r="L7183" s="47">
        <v>1000</v>
      </c>
      <c r="M7183" s="22">
        <v>0</v>
      </c>
      <c r="N7183" s="22">
        <v>0</v>
      </c>
    </row>
    <row r="7184" spans="1:14" hidden="1" x14ac:dyDescent="0.25">
      <c r="A7184" s="5" t="s">
        <v>9684</v>
      </c>
      <c r="B7184" s="5" t="s">
        <v>3592</v>
      </c>
      <c r="C7184" s="5" t="s">
        <v>849</v>
      </c>
      <c r="D7184" s="5" t="s">
        <v>3583</v>
      </c>
      <c r="E7184" s="5" t="s">
        <v>3584</v>
      </c>
      <c r="F7184" s="5" t="s">
        <v>853</v>
      </c>
      <c r="G7184" s="5" t="s">
        <v>3603</v>
      </c>
      <c r="H7184" s="51">
        <v>0</v>
      </c>
      <c r="I7184" s="22">
        <v>0</v>
      </c>
      <c r="J7184" s="22">
        <v>0</v>
      </c>
      <c r="K7184" s="22">
        <v>15358.15</v>
      </c>
      <c r="L7184" s="47">
        <v>1000</v>
      </c>
      <c r="M7184" s="22">
        <v>0</v>
      </c>
      <c r="N7184" s="22">
        <v>0</v>
      </c>
    </row>
    <row r="7185" spans="1:14" hidden="1" x14ac:dyDescent="0.25">
      <c r="A7185" s="5" t="s">
        <v>9685</v>
      </c>
      <c r="B7185" s="5" t="s">
        <v>3592</v>
      </c>
      <c r="C7185" s="5" t="s">
        <v>849</v>
      </c>
      <c r="D7185" s="5" t="s">
        <v>3583</v>
      </c>
      <c r="E7185" s="5" t="s">
        <v>3584</v>
      </c>
      <c r="F7185" s="5" t="s">
        <v>853</v>
      </c>
      <c r="G7185" s="5" t="s">
        <v>3603</v>
      </c>
      <c r="H7185" s="51">
        <v>0</v>
      </c>
      <c r="I7185" s="22">
        <v>0</v>
      </c>
      <c r="J7185" s="22">
        <v>0</v>
      </c>
      <c r="K7185" s="22">
        <v>931.6</v>
      </c>
      <c r="L7185" s="47">
        <v>1000</v>
      </c>
      <c r="M7185" s="22">
        <v>0</v>
      </c>
      <c r="N7185" s="22">
        <v>0</v>
      </c>
    </row>
    <row r="7186" spans="1:14" hidden="1" x14ac:dyDescent="0.25">
      <c r="A7186" s="5" t="s">
        <v>9686</v>
      </c>
      <c r="B7186" s="5" t="s">
        <v>3606</v>
      </c>
      <c r="C7186" s="5" t="s">
        <v>849</v>
      </c>
      <c r="D7186" s="5" t="s">
        <v>3583</v>
      </c>
      <c r="E7186" s="5" t="s">
        <v>3584</v>
      </c>
      <c r="F7186" s="5" t="s">
        <v>851</v>
      </c>
      <c r="G7186" s="5" t="s">
        <v>3588</v>
      </c>
      <c r="H7186" s="51">
        <v>850</v>
      </c>
      <c r="I7186" s="22">
        <v>153.1</v>
      </c>
      <c r="J7186" s="22">
        <v>180.12</v>
      </c>
      <c r="K7186" s="22">
        <v>184.44</v>
      </c>
      <c r="L7186" s="47">
        <v>1000</v>
      </c>
      <c r="M7186" s="22">
        <v>153.1</v>
      </c>
      <c r="N7186" s="22">
        <v>0</v>
      </c>
    </row>
    <row r="7187" spans="1:14" x14ac:dyDescent="0.25">
      <c r="A7187" s="5" t="s">
        <v>9687</v>
      </c>
      <c r="B7187" s="5" t="s">
        <v>3590</v>
      </c>
      <c r="C7187" s="5" t="s">
        <v>849</v>
      </c>
      <c r="D7187" s="5" t="s">
        <v>3583</v>
      </c>
      <c r="E7187" s="5" t="s">
        <v>3584</v>
      </c>
      <c r="F7187" s="5" t="s">
        <v>853</v>
      </c>
      <c r="G7187" s="5" t="s">
        <v>3588</v>
      </c>
      <c r="H7187" s="51">
        <v>0</v>
      </c>
      <c r="I7187" s="22">
        <v>0</v>
      </c>
      <c r="J7187" s="22">
        <v>512.15</v>
      </c>
      <c r="K7187" s="22">
        <v>578.04</v>
      </c>
      <c r="L7187" s="47">
        <v>1000</v>
      </c>
      <c r="M7187" s="22">
        <v>0</v>
      </c>
      <c r="N7187" s="22">
        <v>0</v>
      </c>
    </row>
    <row r="7188" spans="1:14" hidden="1" x14ac:dyDescent="0.25">
      <c r="A7188" s="5" t="s">
        <v>9688</v>
      </c>
      <c r="B7188" s="5" t="s">
        <v>3586</v>
      </c>
      <c r="C7188" s="5" t="s">
        <v>849</v>
      </c>
      <c r="D7188" s="5" t="s">
        <v>3583</v>
      </c>
      <c r="E7188" s="5" t="s">
        <v>3584</v>
      </c>
      <c r="F7188" s="5" t="s">
        <v>853</v>
      </c>
      <c r="G7188" s="5" t="s">
        <v>3588</v>
      </c>
      <c r="H7188" s="51">
        <v>0</v>
      </c>
      <c r="I7188" s="22">
        <v>0</v>
      </c>
      <c r="J7188" s="22">
        <v>226.06</v>
      </c>
      <c r="K7188" s="22">
        <v>245.59</v>
      </c>
      <c r="L7188" s="47">
        <v>1000</v>
      </c>
      <c r="M7188" s="22">
        <v>0</v>
      </c>
      <c r="N7188" s="22">
        <v>0</v>
      </c>
    </row>
    <row r="7189" spans="1:14" hidden="1" x14ac:dyDescent="0.25">
      <c r="A7189" s="5" t="s">
        <v>9689</v>
      </c>
      <c r="B7189" s="5" t="s">
        <v>3582</v>
      </c>
      <c r="C7189" s="5" t="s">
        <v>849</v>
      </c>
      <c r="D7189" s="5" t="s">
        <v>3583</v>
      </c>
      <c r="E7189" s="5" t="s">
        <v>3584</v>
      </c>
      <c r="F7189" s="5" t="s">
        <v>853</v>
      </c>
      <c r="G7189" s="5" t="s">
        <v>3588</v>
      </c>
      <c r="H7189" s="51">
        <v>0</v>
      </c>
      <c r="I7189" s="22">
        <v>0</v>
      </c>
      <c r="J7189" s="22">
        <v>26.88</v>
      </c>
      <c r="K7189" s="22">
        <v>29.86</v>
      </c>
      <c r="L7189" s="47">
        <v>1000</v>
      </c>
      <c r="M7189" s="22">
        <v>0</v>
      </c>
      <c r="N7189" s="22">
        <v>0</v>
      </c>
    </row>
    <row r="7190" spans="1:14" hidden="1" x14ac:dyDescent="0.25">
      <c r="A7190" s="5" t="s">
        <v>9690</v>
      </c>
      <c r="B7190" s="5" t="s">
        <v>3586</v>
      </c>
      <c r="C7190" s="5" t="s">
        <v>849</v>
      </c>
      <c r="D7190" s="5" t="s">
        <v>3583</v>
      </c>
      <c r="E7190" s="5" t="s">
        <v>3584</v>
      </c>
      <c r="F7190" s="5" t="s">
        <v>853</v>
      </c>
      <c r="G7190" s="5" t="s">
        <v>3603</v>
      </c>
      <c r="H7190" s="51">
        <v>0</v>
      </c>
      <c r="I7190" s="22">
        <v>0</v>
      </c>
      <c r="J7190" s="22">
        <v>0</v>
      </c>
      <c r="K7190" s="22">
        <v>662.83</v>
      </c>
      <c r="L7190" s="47">
        <v>1000</v>
      </c>
      <c r="M7190" s="22">
        <v>0</v>
      </c>
      <c r="N7190" s="22">
        <v>0</v>
      </c>
    </row>
    <row r="7191" spans="1:14" hidden="1" x14ac:dyDescent="0.25">
      <c r="A7191" s="5" t="s">
        <v>9691</v>
      </c>
      <c r="B7191" s="5" t="s">
        <v>3586</v>
      </c>
      <c r="C7191" s="5" t="s">
        <v>849</v>
      </c>
      <c r="D7191" s="5" t="s">
        <v>3583</v>
      </c>
      <c r="E7191" s="5" t="s">
        <v>3584</v>
      </c>
      <c r="F7191" s="5" t="s">
        <v>851</v>
      </c>
      <c r="G7191" s="5" t="s">
        <v>3585</v>
      </c>
      <c r="H7191" s="51">
        <v>14950</v>
      </c>
      <c r="I7191" s="22">
        <v>33814.660000000003</v>
      </c>
      <c r="J7191" s="22">
        <v>2261.85</v>
      </c>
      <c r="K7191" s="22">
        <v>2249.42</v>
      </c>
      <c r="L7191" s="47">
        <v>1000</v>
      </c>
      <c r="M7191" s="22">
        <v>33814.660000000003</v>
      </c>
      <c r="N7191" s="22">
        <v>0</v>
      </c>
    </row>
    <row r="7192" spans="1:14" hidden="1" x14ac:dyDescent="0.25">
      <c r="A7192" s="5" t="s">
        <v>9691</v>
      </c>
      <c r="B7192" s="5" t="s">
        <v>3597</v>
      </c>
      <c r="C7192" s="5" t="s">
        <v>849</v>
      </c>
      <c r="D7192" s="5" t="s">
        <v>3583</v>
      </c>
      <c r="E7192" s="5" t="s">
        <v>3584</v>
      </c>
      <c r="F7192" s="5" t="s">
        <v>853</v>
      </c>
      <c r="G7192" s="5" t="s">
        <v>3585</v>
      </c>
      <c r="H7192" s="51">
        <v>0</v>
      </c>
      <c r="I7192" s="22">
        <v>0</v>
      </c>
      <c r="J7192" s="22">
        <v>1886.02</v>
      </c>
      <c r="K7192" s="22">
        <v>1994.51</v>
      </c>
      <c r="L7192" s="47">
        <v>1000</v>
      </c>
      <c r="M7192" s="22">
        <v>0</v>
      </c>
      <c r="N7192" s="22">
        <v>0</v>
      </c>
    </row>
    <row r="7193" spans="1:14" hidden="1" x14ac:dyDescent="0.25">
      <c r="A7193" s="5" t="s">
        <v>9691</v>
      </c>
      <c r="B7193" s="5" t="s">
        <v>3592</v>
      </c>
      <c r="C7193" s="5" t="s">
        <v>849</v>
      </c>
      <c r="D7193" s="5" t="s">
        <v>3583</v>
      </c>
      <c r="E7193" s="5" t="s">
        <v>3584</v>
      </c>
      <c r="F7193" s="5" t="s">
        <v>851</v>
      </c>
      <c r="G7193" s="5" t="s">
        <v>3585</v>
      </c>
      <c r="H7193" s="51">
        <v>53470</v>
      </c>
      <c r="I7193" s="22">
        <v>124771.96</v>
      </c>
      <c r="J7193" s="22">
        <v>2333.4899999999998</v>
      </c>
      <c r="K7193" s="22">
        <v>2352.75</v>
      </c>
      <c r="L7193" s="47">
        <v>1000</v>
      </c>
      <c r="M7193" s="22">
        <v>124771.96</v>
      </c>
      <c r="N7193" s="22">
        <v>0</v>
      </c>
    </row>
    <row r="7194" spans="1:14" hidden="1" x14ac:dyDescent="0.25">
      <c r="A7194" s="5" t="s">
        <v>9692</v>
      </c>
      <c r="B7194" s="5" t="s">
        <v>3592</v>
      </c>
      <c r="C7194" s="5" t="s">
        <v>849</v>
      </c>
      <c r="D7194" s="5" t="s">
        <v>3583</v>
      </c>
      <c r="E7194" s="5" t="s">
        <v>3584</v>
      </c>
      <c r="F7194" s="5" t="s">
        <v>851</v>
      </c>
      <c r="G7194" s="5" t="s">
        <v>3603</v>
      </c>
      <c r="H7194" s="51">
        <v>465</v>
      </c>
      <c r="I7194" s="22">
        <v>1748.25</v>
      </c>
      <c r="J7194" s="22">
        <v>3759.68</v>
      </c>
      <c r="K7194" s="22">
        <v>3672.49</v>
      </c>
      <c r="L7194" s="47">
        <v>1000</v>
      </c>
      <c r="M7194" s="22">
        <v>1748.25</v>
      </c>
      <c r="N7194" s="22">
        <v>0</v>
      </c>
    </row>
    <row r="7195" spans="1:14" hidden="1" x14ac:dyDescent="0.25">
      <c r="A7195" s="5" t="s">
        <v>9693</v>
      </c>
      <c r="B7195" s="5" t="s">
        <v>3592</v>
      </c>
      <c r="C7195" s="5" t="s">
        <v>849</v>
      </c>
      <c r="D7195" s="5" t="s">
        <v>3583</v>
      </c>
      <c r="E7195" s="5" t="s">
        <v>3584</v>
      </c>
      <c r="F7195" s="5" t="s">
        <v>853</v>
      </c>
      <c r="G7195" s="5" t="s">
        <v>3603</v>
      </c>
      <c r="H7195" s="51">
        <v>0</v>
      </c>
      <c r="I7195" s="22">
        <v>0</v>
      </c>
      <c r="J7195" s="22">
        <v>0</v>
      </c>
      <c r="K7195" s="22">
        <v>1130.19</v>
      </c>
      <c r="L7195" s="47">
        <v>1000</v>
      </c>
      <c r="M7195" s="22">
        <v>0</v>
      </c>
      <c r="N7195" s="22">
        <v>0</v>
      </c>
    </row>
    <row r="7196" spans="1:14" hidden="1" x14ac:dyDescent="0.25">
      <c r="A7196" s="5" t="s">
        <v>9694</v>
      </c>
      <c r="B7196" s="5" t="s">
        <v>3592</v>
      </c>
      <c r="C7196" s="5" t="s">
        <v>849</v>
      </c>
      <c r="D7196" s="5" t="s">
        <v>3583</v>
      </c>
      <c r="E7196" s="5" t="s">
        <v>3584</v>
      </c>
      <c r="F7196" s="5" t="s">
        <v>853</v>
      </c>
      <c r="G7196" s="5" t="s">
        <v>3603</v>
      </c>
      <c r="H7196" s="51">
        <v>0</v>
      </c>
      <c r="I7196" s="22">
        <v>0</v>
      </c>
      <c r="J7196" s="22">
        <v>0</v>
      </c>
      <c r="K7196" s="22">
        <v>18374.25</v>
      </c>
      <c r="L7196" s="47">
        <v>1000</v>
      </c>
      <c r="M7196" s="22">
        <v>0</v>
      </c>
      <c r="N7196" s="22">
        <v>0</v>
      </c>
    </row>
    <row r="7197" spans="1:14" hidden="1" x14ac:dyDescent="0.25">
      <c r="A7197" s="5" t="s">
        <v>9695</v>
      </c>
      <c r="B7197" s="5" t="s">
        <v>3586</v>
      </c>
      <c r="C7197" s="5" t="s">
        <v>849</v>
      </c>
      <c r="D7197" s="5" t="s">
        <v>3583</v>
      </c>
      <c r="E7197" s="5" t="s">
        <v>3584</v>
      </c>
      <c r="F7197" s="5" t="s">
        <v>853</v>
      </c>
      <c r="G7197" s="5" t="s">
        <v>3603</v>
      </c>
      <c r="H7197" s="51">
        <v>0</v>
      </c>
      <c r="I7197" s="22">
        <v>0</v>
      </c>
      <c r="J7197" s="22">
        <v>0</v>
      </c>
      <c r="K7197" s="22">
        <v>1177.03</v>
      </c>
      <c r="L7197" s="47">
        <v>1000</v>
      </c>
      <c r="M7197" s="22">
        <v>0</v>
      </c>
      <c r="N7197" s="22">
        <v>0</v>
      </c>
    </row>
    <row r="7198" spans="1:14" hidden="1" x14ac:dyDescent="0.25">
      <c r="A7198" s="5" t="s">
        <v>9695</v>
      </c>
      <c r="B7198" s="5" t="s">
        <v>3597</v>
      </c>
      <c r="C7198" s="5" t="s">
        <v>849</v>
      </c>
      <c r="D7198" s="5" t="s">
        <v>3583</v>
      </c>
      <c r="E7198" s="5" t="s">
        <v>3584</v>
      </c>
      <c r="F7198" s="5" t="s">
        <v>853</v>
      </c>
      <c r="G7198" s="5" t="s">
        <v>3603</v>
      </c>
      <c r="H7198" s="51">
        <v>0</v>
      </c>
      <c r="I7198" s="22">
        <v>0</v>
      </c>
      <c r="J7198" s="22">
        <v>0</v>
      </c>
      <c r="K7198" s="22">
        <v>1111.58</v>
      </c>
      <c r="L7198" s="47">
        <v>1000</v>
      </c>
      <c r="M7198" s="22">
        <v>0</v>
      </c>
      <c r="N7198" s="22">
        <v>0</v>
      </c>
    </row>
    <row r="7199" spans="1:14" hidden="1" x14ac:dyDescent="0.25">
      <c r="A7199" s="5" t="s">
        <v>9695</v>
      </c>
      <c r="B7199" s="5" t="s">
        <v>3592</v>
      </c>
      <c r="C7199" s="5" t="s">
        <v>849</v>
      </c>
      <c r="D7199" s="5" t="s">
        <v>3583</v>
      </c>
      <c r="E7199" s="5" t="s">
        <v>3584</v>
      </c>
      <c r="F7199" s="5" t="s">
        <v>853</v>
      </c>
      <c r="G7199" s="5" t="s">
        <v>3603</v>
      </c>
      <c r="H7199" s="51">
        <v>0</v>
      </c>
      <c r="I7199" s="22">
        <v>0</v>
      </c>
      <c r="J7199" s="22">
        <v>0</v>
      </c>
      <c r="K7199" s="22">
        <v>1140.79</v>
      </c>
      <c r="L7199" s="47">
        <v>1000</v>
      </c>
      <c r="M7199" s="22">
        <v>0</v>
      </c>
      <c r="N7199" s="22">
        <v>0</v>
      </c>
    </row>
    <row r="7200" spans="1:14" hidden="1" x14ac:dyDescent="0.25">
      <c r="A7200" s="5" t="s">
        <v>9696</v>
      </c>
      <c r="B7200" s="5" t="s">
        <v>3586</v>
      </c>
      <c r="C7200" s="5" t="s">
        <v>849</v>
      </c>
      <c r="D7200" s="5" t="s">
        <v>3583</v>
      </c>
      <c r="E7200" s="5" t="s">
        <v>3584</v>
      </c>
      <c r="F7200" s="5" t="s">
        <v>853</v>
      </c>
      <c r="G7200" s="5" t="s">
        <v>3588</v>
      </c>
      <c r="H7200" s="51">
        <v>0</v>
      </c>
      <c r="I7200" s="22">
        <v>0</v>
      </c>
      <c r="J7200" s="22">
        <v>0</v>
      </c>
      <c r="K7200" s="22">
        <v>67.25</v>
      </c>
      <c r="L7200" s="47">
        <v>1000</v>
      </c>
      <c r="M7200" s="22">
        <v>0</v>
      </c>
      <c r="N7200" s="22">
        <v>0</v>
      </c>
    </row>
    <row r="7201" spans="1:14" hidden="1" x14ac:dyDescent="0.25">
      <c r="A7201" s="5" t="s">
        <v>9696</v>
      </c>
      <c r="B7201" s="5" t="s">
        <v>3597</v>
      </c>
      <c r="C7201" s="5" t="s">
        <v>849</v>
      </c>
      <c r="D7201" s="5" t="s">
        <v>3583</v>
      </c>
      <c r="E7201" s="5" t="s">
        <v>3584</v>
      </c>
      <c r="F7201" s="5" t="s">
        <v>853</v>
      </c>
      <c r="G7201" s="5" t="s">
        <v>3588</v>
      </c>
      <c r="H7201" s="51">
        <v>0</v>
      </c>
      <c r="I7201" s="22">
        <v>0</v>
      </c>
      <c r="J7201" s="22">
        <v>57.96</v>
      </c>
      <c r="K7201" s="22">
        <v>62.01</v>
      </c>
      <c r="L7201" s="47">
        <v>1000</v>
      </c>
      <c r="M7201" s="22">
        <v>0</v>
      </c>
      <c r="N7201" s="22">
        <v>0</v>
      </c>
    </row>
    <row r="7202" spans="1:14" hidden="1" x14ac:dyDescent="0.25">
      <c r="A7202" s="5" t="s">
        <v>9696</v>
      </c>
      <c r="B7202" s="5" t="s">
        <v>3592</v>
      </c>
      <c r="C7202" s="5" t="s">
        <v>849</v>
      </c>
      <c r="D7202" s="5" t="s">
        <v>3583</v>
      </c>
      <c r="E7202" s="5" t="s">
        <v>3584</v>
      </c>
      <c r="F7202" s="5" t="s">
        <v>853</v>
      </c>
      <c r="G7202" s="5" t="s">
        <v>3588</v>
      </c>
      <c r="H7202" s="51">
        <v>0</v>
      </c>
      <c r="I7202" s="22">
        <v>0</v>
      </c>
      <c r="J7202" s="22">
        <v>55.25</v>
      </c>
      <c r="K7202" s="22">
        <v>58.28</v>
      </c>
      <c r="L7202" s="47">
        <v>1000</v>
      </c>
      <c r="M7202" s="22">
        <v>0</v>
      </c>
      <c r="N7202" s="22">
        <v>0</v>
      </c>
    </row>
    <row r="7203" spans="1:14" hidden="1" x14ac:dyDescent="0.25">
      <c r="A7203" s="5" t="s">
        <v>9697</v>
      </c>
      <c r="B7203" s="5" t="s">
        <v>3606</v>
      </c>
      <c r="C7203" s="5" t="s">
        <v>849</v>
      </c>
      <c r="D7203" s="5" t="s">
        <v>3583</v>
      </c>
      <c r="E7203" s="5" t="s">
        <v>3584</v>
      </c>
      <c r="F7203" s="5" t="s">
        <v>851</v>
      </c>
      <c r="G7203" s="5" t="s">
        <v>3588</v>
      </c>
      <c r="H7203" s="51">
        <v>3450</v>
      </c>
      <c r="I7203" s="22">
        <v>276.58999999999997</v>
      </c>
      <c r="J7203" s="22">
        <v>80.17</v>
      </c>
      <c r="K7203" s="22">
        <v>82.09</v>
      </c>
      <c r="L7203" s="47">
        <v>1000</v>
      </c>
      <c r="M7203" s="22">
        <v>276.58999999999997</v>
      </c>
      <c r="N7203" s="22">
        <v>0</v>
      </c>
    </row>
    <row r="7204" spans="1:14" hidden="1" x14ac:dyDescent="0.25">
      <c r="A7204" s="5" t="s">
        <v>9698</v>
      </c>
      <c r="B7204" s="5" t="s">
        <v>3592</v>
      </c>
      <c r="C7204" s="5" t="s">
        <v>849</v>
      </c>
      <c r="D7204" s="5" t="s">
        <v>3583</v>
      </c>
      <c r="E7204" s="5" t="s">
        <v>3584</v>
      </c>
      <c r="F7204" s="5" t="s">
        <v>853</v>
      </c>
      <c r="G7204" s="5" t="s">
        <v>3588</v>
      </c>
      <c r="H7204" s="51">
        <v>0</v>
      </c>
      <c r="I7204" s="22">
        <v>0</v>
      </c>
      <c r="J7204" s="22">
        <v>224</v>
      </c>
      <c r="K7204" s="22">
        <v>243.34</v>
      </c>
      <c r="L7204" s="47">
        <v>1000</v>
      </c>
      <c r="M7204" s="22">
        <v>0</v>
      </c>
      <c r="N7204" s="22">
        <v>0</v>
      </c>
    </row>
    <row r="7205" spans="1:14" x14ac:dyDescent="0.25">
      <c r="A7205" s="5" t="s">
        <v>9699</v>
      </c>
      <c r="B7205" s="5" t="s">
        <v>3590</v>
      </c>
      <c r="C7205" s="5" t="s">
        <v>849</v>
      </c>
      <c r="D7205" s="5" t="s">
        <v>3583</v>
      </c>
      <c r="E7205" s="5" t="s">
        <v>3584</v>
      </c>
      <c r="F7205" s="5" t="s">
        <v>853</v>
      </c>
      <c r="G7205" s="5" t="s">
        <v>3603</v>
      </c>
      <c r="H7205" s="51">
        <v>0</v>
      </c>
      <c r="I7205" s="22">
        <v>0</v>
      </c>
      <c r="J7205" s="22">
        <v>0</v>
      </c>
      <c r="K7205" s="22">
        <v>1248.73</v>
      </c>
      <c r="L7205" s="47">
        <v>1000</v>
      </c>
      <c r="M7205" s="22">
        <v>0</v>
      </c>
      <c r="N7205" s="22">
        <v>0</v>
      </c>
    </row>
    <row r="7206" spans="1:14" x14ac:dyDescent="0.25">
      <c r="A7206" s="5" t="s">
        <v>9700</v>
      </c>
      <c r="B7206" s="5" t="s">
        <v>3590</v>
      </c>
      <c r="C7206" s="5" t="s">
        <v>849</v>
      </c>
      <c r="D7206" s="5" t="s">
        <v>3583</v>
      </c>
      <c r="E7206" s="5" t="s">
        <v>3584</v>
      </c>
      <c r="F7206" s="5" t="s">
        <v>853</v>
      </c>
      <c r="G7206" s="5" t="s">
        <v>3603</v>
      </c>
      <c r="H7206" s="51">
        <v>0</v>
      </c>
      <c r="I7206" s="22">
        <v>0</v>
      </c>
      <c r="J7206" s="22">
        <v>0</v>
      </c>
      <c r="K7206" s="22">
        <v>2525.5100000000002</v>
      </c>
      <c r="L7206" s="47">
        <v>1000</v>
      </c>
      <c r="M7206" s="22">
        <v>0</v>
      </c>
      <c r="N7206" s="22">
        <v>0</v>
      </c>
    </row>
    <row r="7207" spans="1:14" x14ac:dyDescent="0.25">
      <c r="A7207" s="5" t="s">
        <v>9701</v>
      </c>
      <c r="B7207" s="5" t="s">
        <v>3590</v>
      </c>
      <c r="C7207" s="5" t="s">
        <v>849</v>
      </c>
      <c r="D7207" s="5" t="s">
        <v>3583</v>
      </c>
      <c r="E7207" s="5" t="s">
        <v>3584</v>
      </c>
      <c r="F7207" s="5" t="s">
        <v>853</v>
      </c>
      <c r="G7207" s="5" t="s">
        <v>3588</v>
      </c>
      <c r="H7207" s="51">
        <v>0</v>
      </c>
      <c r="I7207" s="22">
        <v>0</v>
      </c>
      <c r="J7207" s="22">
        <v>55.17</v>
      </c>
      <c r="K7207" s="22">
        <v>58.63</v>
      </c>
      <c r="L7207" s="47">
        <v>1000</v>
      </c>
      <c r="M7207" s="22">
        <v>0</v>
      </c>
      <c r="N7207" s="22">
        <v>0</v>
      </c>
    </row>
    <row r="7208" spans="1:14" hidden="1" x14ac:dyDescent="0.25">
      <c r="A7208" s="5" t="s">
        <v>9701</v>
      </c>
      <c r="B7208" s="5" t="s">
        <v>3597</v>
      </c>
      <c r="C7208" s="5" t="s">
        <v>849</v>
      </c>
      <c r="D7208" s="5" t="s">
        <v>3583</v>
      </c>
      <c r="E7208" s="5" t="s">
        <v>3584</v>
      </c>
      <c r="F7208" s="5" t="s">
        <v>853</v>
      </c>
      <c r="G7208" s="5" t="s">
        <v>3588</v>
      </c>
      <c r="H7208" s="51">
        <v>0</v>
      </c>
      <c r="I7208" s="22">
        <v>0</v>
      </c>
      <c r="J7208" s="22">
        <v>0</v>
      </c>
      <c r="K7208" s="22">
        <v>50.23</v>
      </c>
      <c r="L7208" s="47">
        <v>1000</v>
      </c>
      <c r="M7208" s="22">
        <v>0</v>
      </c>
      <c r="N7208" s="22">
        <v>0</v>
      </c>
    </row>
    <row r="7209" spans="1:14" hidden="1" x14ac:dyDescent="0.25">
      <c r="A7209" s="5" t="s">
        <v>9701</v>
      </c>
      <c r="B7209" s="5" t="s">
        <v>3592</v>
      </c>
      <c r="C7209" s="5" t="s">
        <v>849</v>
      </c>
      <c r="D7209" s="5" t="s">
        <v>3583</v>
      </c>
      <c r="E7209" s="5" t="s">
        <v>3584</v>
      </c>
      <c r="F7209" s="5" t="s">
        <v>853</v>
      </c>
      <c r="G7209" s="5" t="s">
        <v>3588</v>
      </c>
      <c r="H7209" s="51">
        <v>0</v>
      </c>
      <c r="I7209" s="22">
        <v>0</v>
      </c>
      <c r="J7209" s="22">
        <v>0</v>
      </c>
      <c r="K7209" s="22">
        <v>48.76</v>
      </c>
      <c r="L7209" s="47">
        <v>1000</v>
      </c>
      <c r="M7209" s="22">
        <v>0</v>
      </c>
      <c r="N7209" s="22">
        <v>0</v>
      </c>
    </row>
    <row r="7210" spans="1:14" hidden="1" x14ac:dyDescent="0.25">
      <c r="A7210" s="5" t="s">
        <v>9702</v>
      </c>
      <c r="B7210" s="5" t="s">
        <v>3592</v>
      </c>
      <c r="C7210" s="5" t="s">
        <v>849</v>
      </c>
      <c r="D7210" s="5" t="s">
        <v>3583</v>
      </c>
      <c r="E7210" s="5" t="s">
        <v>3584</v>
      </c>
      <c r="F7210" s="5" t="s">
        <v>853</v>
      </c>
      <c r="G7210" s="5" t="s">
        <v>3603</v>
      </c>
      <c r="H7210" s="51">
        <v>0</v>
      </c>
      <c r="I7210" s="22">
        <v>0</v>
      </c>
      <c r="J7210" s="22">
        <v>0</v>
      </c>
      <c r="K7210" s="22">
        <v>1390.93</v>
      </c>
      <c r="L7210" s="47">
        <v>1000</v>
      </c>
      <c r="M7210" s="22">
        <v>0</v>
      </c>
      <c r="N7210" s="22">
        <v>0</v>
      </c>
    </row>
    <row r="7211" spans="1:14" hidden="1" x14ac:dyDescent="0.25">
      <c r="A7211" s="5" t="s">
        <v>9703</v>
      </c>
      <c r="B7211" s="5" t="s">
        <v>3592</v>
      </c>
      <c r="C7211" s="5" t="s">
        <v>849</v>
      </c>
      <c r="D7211" s="5" t="s">
        <v>3583</v>
      </c>
      <c r="E7211" s="5" t="s">
        <v>3584</v>
      </c>
      <c r="F7211" s="5" t="s">
        <v>853</v>
      </c>
      <c r="G7211" s="5" t="s">
        <v>3588</v>
      </c>
      <c r="H7211" s="51">
        <v>0</v>
      </c>
      <c r="I7211" s="22">
        <v>0</v>
      </c>
      <c r="J7211" s="22">
        <v>46.06</v>
      </c>
      <c r="K7211" s="22">
        <v>50.03</v>
      </c>
      <c r="L7211" s="47">
        <v>1000</v>
      </c>
      <c r="M7211" s="22">
        <v>0</v>
      </c>
      <c r="N7211" s="22">
        <v>0</v>
      </c>
    </row>
    <row r="7212" spans="1:14" hidden="1" x14ac:dyDescent="0.25">
      <c r="A7212" s="5" t="s">
        <v>9704</v>
      </c>
      <c r="B7212" s="5" t="s">
        <v>3606</v>
      </c>
      <c r="C7212" s="5" t="s">
        <v>849</v>
      </c>
      <c r="D7212" s="5" t="s">
        <v>3583</v>
      </c>
      <c r="E7212" s="5" t="s">
        <v>3584</v>
      </c>
      <c r="F7212" s="5" t="s">
        <v>851</v>
      </c>
      <c r="G7212" s="5" t="s">
        <v>3588</v>
      </c>
      <c r="H7212" s="51">
        <v>2475</v>
      </c>
      <c r="I7212" s="22">
        <v>517.82000000000005</v>
      </c>
      <c r="J7212" s="22">
        <v>209.22</v>
      </c>
      <c r="K7212" s="22">
        <v>214.24</v>
      </c>
      <c r="L7212" s="47">
        <v>1000</v>
      </c>
      <c r="M7212" s="22">
        <v>517.82000000000005</v>
      </c>
      <c r="N7212" s="22">
        <v>0</v>
      </c>
    </row>
    <row r="7213" spans="1:14" x14ac:dyDescent="0.25">
      <c r="A7213" s="5" t="s">
        <v>9705</v>
      </c>
      <c r="B7213" s="5" t="s">
        <v>3590</v>
      </c>
      <c r="C7213" s="5" t="s">
        <v>849</v>
      </c>
      <c r="D7213" s="5" t="s">
        <v>3583</v>
      </c>
      <c r="E7213" s="5" t="s">
        <v>3584</v>
      </c>
      <c r="F7213" s="5" t="s">
        <v>853</v>
      </c>
      <c r="G7213" s="5" t="s">
        <v>3603</v>
      </c>
      <c r="H7213" s="51">
        <v>0</v>
      </c>
      <c r="I7213" s="22">
        <v>0</v>
      </c>
      <c r="J7213" s="22">
        <v>1643.17</v>
      </c>
      <c r="K7213" s="22">
        <v>1592.43</v>
      </c>
      <c r="L7213" s="47">
        <v>1000</v>
      </c>
      <c r="M7213" s="22">
        <v>0</v>
      </c>
      <c r="N7213" s="22">
        <v>0</v>
      </c>
    </row>
    <row r="7214" spans="1:14" hidden="1" x14ac:dyDescent="0.25">
      <c r="A7214" s="5" t="s">
        <v>9706</v>
      </c>
      <c r="B7214" s="5" t="s">
        <v>3592</v>
      </c>
      <c r="C7214" s="5" t="s">
        <v>849</v>
      </c>
      <c r="D7214" s="5" t="s">
        <v>3583</v>
      </c>
      <c r="E7214" s="5" t="s">
        <v>3584</v>
      </c>
      <c r="F7214" s="5" t="s">
        <v>853</v>
      </c>
      <c r="G7214" s="5" t="s">
        <v>3603</v>
      </c>
      <c r="H7214" s="51">
        <v>0</v>
      </c>
      <c r="I7214" s="22">
        <v>0</v>
      </c>
      <c r="J7214" s="22">
        <v>0</v>
      </c>
      <c r="K7214" s="22">
        <v>19681.45</v>
      </c>
      <c r="L7214" s="47">
        <v>1000</v>
      </c>
      <c r="M7214" s="22">
        <v>0</v>
      </c>
      <c r="N7214" s="22">
        <v>0</v>
      </c>
    </row>
    <row r="7215" spans="1:14" hidden="1" x14ac:dyDescent="0.25">
      <c r="A7215" s="5" t="s">
        <v>9707</v>
      </c>
      <c r="B7215" s="5" t="s">
        <v>3592</v>
      </c>
      <c r="C7215" s="5" t="s">
        <v>849</v>
      </c>
      <c r="D7215" s="5" t="s">
        <v>3583</v>
      </c>
      <c r="E7215" s="5" t="s">
        <v>3584</v>
      </c>
      <c r="F7215" s="5" t="s">
        <v>853</v>
      </c>
      <c r="G7215" s="5" t="s">
        <v>3603</v>
      </c>
      <c r="H7215" s="51">
        <v>0</v>
      </c>
      <c r="I7215" s="22">
        <v>0</v>
      </c>
      <c r="J7215" s="22">
        <v>0</v>
      </c>
      <c r="K7215" s="22">
        <v>1217.95</v>
      </c>
      <c r="L7215" s="47">
        <v>1000</v>
      </c>
      <c r="M7215" s="22">
        <v>0</v>
      </c>
      <c r="N7215" s="22">
        <v>0</v>
      </c>
    </row>
    <row r="7216" spans="1:14" hidden="1" x14ac:dyDescent="0.25">
      <c r="A7216" s="5" t="s">
        <v>9708</v>
      </c>
      <c r="B7216" s="5" t="s">
        <v>3592</v>
      </c>
      <c r="C7216" s="5" t="s">
        <v>849</v>
      </c>
      <c r="D7216" s="5" t="s">
        <v>3583</v>
      </c>
      <c r="E7216" s="5" t="s">
        <v>3584</v>
      </c>
      <c r="F7216" s="5" t="s">
        <v>853</v>
      </c>
      <c r="G7216" s="5" t="s">
        <v>3603</v>
      </c>
      <c r="H7216" s="51">
        <v>0</v>
      </c>
      <c r="I7216" s="22">
        <v>0</v>
      </c>
      <c r="J7216" s="22">
        <v>0</v>
      </c>
      <c r="K7216" s="22">
        <v>23032.99</v>
      </c>
      <c r="L7216" s="47">
        <v>1000</v>
      </c>
      <c r="M7216" s="22">
        <v>0</v>
      </c>
      <c r="N7216" s="22">
        <v>0</v>
      </c>
    </row>
    <row r="7217" spans="1:14" hidden="1" x14ac:dyDescent="0.25">
      <c r="A7217" s="5" t="s">
        <v>9709</v>
      </c>
      <c r="B7217" s="5" t="s">
        <v>3592</v>
      </c>
      <c r="C7217" s="5" t="s">
        <v>849</v>
      </c>
      <c r="D7217" s="5" t="s">
        <v>3583</v>
      </c>
      <c r="E7217" s="5" t="s">
        <v>3584</v>
      </c>
      <c r="F7217" s="5" t="s">
        <v>853</v>
      </c>
      <c r="G7217" s="5" t="s">
        <v>3603</v>
      </c>
      <c r="H7217" s="51">
        <v>0</v>
      </c>
      <c r="I7217" s="22">
        <v>0</v>
      </c>
      <c r="J7217" s="22">
        <v>0</v>
      </c>
      <c r="K7217" s="22">
        <v>1434.34</v>
      </c>
      <c r="L7217" s="47">
        <v>1000</v>
      </c>
      <c r="M7217" s="22">
        <v>0</v>
      </c>
      <c r="N7217" s="22">
        <v>0</v>
      </c>
    </row>
    <row r="7218" spans="1:14" hidden="1" x14ac:dyDescent="0.25">
      <c r="A7218" s="5" t="s">
        <v>9710</v>
      </c>
      <c r="B7218" s="5" t="s">
        <v>3592</v>
      </c>
      <c r="C7218" s="5" t="s">
        <v>849</v>
      </c>
      <c r="D7218" s="5" t="s">
        <v>3583</v>
      </c>
      <c r="E7218" s="5" t="s">
        <v>3584</v>
      </c>
      <c r="F7218" s="5" t="s">
        <v>853</v>
      </c>
      <c r="G7218" s="5" t="s">
        <v>3603</v>
      </c>
      <c r="H7218" s="51">
        <v>0</v>
      </c>
      <c r="I7218" s="22">
        <v>0</v>
      </c>
      <c r="J7218" s="22">
        <v>0</v>
      </c>
      <c r="K7218" s="22">
        <v>1245.25</v>
      </c>
      <c r="L7218" s="47">
        <v>1000</v>
      </c>
      <c r="M7218" s="22">
        <v>0</v>
      </c>
      <c r="N7218" s="22">
        <v>0</v>
      </c>
    </row>
    <row r="7219" spans="1:14" hidden="1" x14ac:dyDescent="0.25">
      <c r="A7219" s="5" t="s">
        <v>9711</v>
      </c>
      <c r="B7219" s="5" t="s">
        <v>3597</v>
      </c>
      <c r="C7219" s="5" t="s">
        <v>849</v>
      </c>
      <c r="D7219" s="5" t="s">
        <v>3583</v>
      </c>
      <c r="E7219" s="5" t="s">
        <v>3584</v>
      </c>
      <c r="F7219" s="5" t="s">
        <v>853</v>
      </c>
      <c r="G7219" s="5" t="s">
        <v>3603</v>
      </c>
      <c r="H7219" s="51">
        <v>0</v>
      </c>
      <c r="I7219" s="22">
        <v>0</v>
      </c>
      <c r="J7219" s="22">
        <v>0</v>
      </c>
      <c r="K7219" s="22">
        <v>1217.6600000000001</v>
      </c>
      <c r="L7219" s="47">
        <v>1000</v>
      </c>
      <c r="M7219" s="22">
        <v>0</v>
      </c>
      <c r="N7219" s="22">
        <v>0</v>
      </c>
    </row>
    <row r="7220" spans="1:14" hidden="1" x14ac:dyDescent="0.25">
      <c r="A7220" s="5" t="s">
        <v>9711</v>
      </c>
      <c r="B7220" s="5" t="s">
        <v>3592</v>
      </c>
      <c r="C7220" s="5" t="s">
        <v>849</v>
      </c>
      <c r="D7220" s="5" t="s">
        <v>3583</v>
      </c>
      <c r="E7220" s="5" t="s">
        <v>3584</v>
      </c>
      <c r="F7220" s="5" t="s">
        <v>853</v>
      </c>
      <c r="G7220" s="5" t="s">
        <v>3603</v>
      </c>
      <c r="H7220" s="51">
        <v>0</v>
      </c>
      <c r="I7220" s="22">
        <v>0</v>
      </c>
      <c r="J7220" s="22">
        <v>0</v>
      </c>
      <c r="K7220" s="22">
        <v>1198.6600000000001</v>
      </c>
      <c r="L7220" s="47">
        <v>1000</v>
      </c>
      <c r="M7220" s="22">
        <v>0</v>
      </c>
      <c r="N7220" s="22">
        <v>0</v>
      </c>
    </row>
    <row r="7221" spans="1:14" hidden="1" x14ac:dyDescent="0.25">
      <c r="A7221" s="5" t="s">
        <v>9712</v>
      </c>
      <c r="B7221" s="5" t="s">
        <v>3592</v>
      </c>
      <c r="C7221" s="5" t="s">
        <v>849</v>
      </c>
      <c r="D7221" s="5" t="s">
        <v>3583</v>
      </c>
      <c r="E7221" s="5" t="s">
        <v>3584</v>
      </c>
      <c r="F7221" s="5" t="s">
        <v>853</v>
      </c>
      <c r="G7221" s="5" t="s">
        <v>3588</v>
      </c>
      <c r="H7221" s="51">
        <v>0</v>
      </c>
      <c r="I7221" s="22">
        <v>0</v>
      </c>
      <c r="J7221" s="22">
        <v>44.33</v>
      </c>
      <c r="K7221" s="22">
        <v>50.32</v>
      </c>
      <c r="L7221" s="47">
        <v>1000</v>
      </c>
      <c r="M7221" s="22">
        <v>0</v>
      </c>
      <c r="N7221" s="22">
        <v>0</v>
      </c>
    </row>
    <row r="7222" spans="1:14" hidden="1" x14ac:dyDescent="0.25">
      <c r="A7222" s="5" t="s">
        <v>9713</v>
      </c>
      <c r="B7222" s="5" t="s">
        <v>3586</v>
      </c>
      <c r="C7222" s="5" t="s">
        <v>849</v>
      </c>
      <c r="D7222" s="5" t="s">
        <v>3583</v>
      </c>
      <c r="E7222" s="5" t="s">
        <v>3584</v>
      </c>
      <c r="F7222" s="5" t="s">
        <v>853</v>
      </c>
      <c r="G7222" s="5" t="s">
        <v>3588</v>
      </c>
      <c r="H7222" s="51">
        <v>0</v>
      </c>
      <c r="I7222" s="22">
        <v>0</v>
      </c>
      <c r="J7222" s="22">
        <v>0</v>
      </c>
      <c r="K7222" s="22">
        <v>67.25</v>
      </c>
      <c r="L7222" s="47">
        <v>1000</v>
      </c>
      <c r="M7222" s="22">
        <v>0</v>
      </c>
      <c r="N7222" s="22">
        <v>0</v>
      </c>
    </row>
    <row r="7223" spans="1:14" hidden="1" x14ac:dyDescent="0.25">
      <c r="A7223" s="5" t="s">
        <v>9713</v>
      </c>
      <c r="B7223" s="5" t="s">
        <v>3597</v>
      </c>
      <c r="C7223" s="5" t="s">
        <v>849</v>
      </c>
      <c r="D7223" s="5" t="s">
        <v>3583</v>
      </c>
      <c r="E7223" s="5" t="s">
        <v>3584</v>
      </c>
      <c r="F7223" s="5" t="s">
        <v>853</v>
      </c>
      <c r="G7223" s="5" t="s">
        <v>3588</v>
      </c>
      <c r="H7223" s="51">
        <v>0</v>
      </c>
      <c r="I7223" s="22">
        <v>0</v>
      </c>
      <c r="J7223" s="22">
        <v>57.89</v>
      </c>
      <c r="K7223" s="22">
        <v>61.44</v>
      </c>
      <c r="L7223" s="47">
        <v>1000</v>
      </c>
      <c r="M7223" s="22">
        <v>0</v>
      </c>
      <c r="N7223" s="22">
        <v>0</v>
      </c>
    </row>
    <row r="7224" spans="1:14" hidden="1" x14ac:dyDescent="0.25">
      <c r="A7224" s="5" t="s">
        <v>9713</v>
      </c>
      <c r="B7224" s="5" t="s">
        <v>3592</v>
      </c>
      <c r="C7224" s="5" t="s">
        <v>849</v>
      </c>
      <c r="D7224" s="5" t="s">
        <v>3583</v>
      </c>
      <c r="E7224" s="5" t="s">
        <v>3584</v>
      </c>
      <c r="F7224" s="5" t="s">
        <v>853</v>
      </c>
      <c r="G7224" s="5" t="s">
        <v>3588</v>
      </c>
      <c r="H7224" s="51">
        <v>0</v>
      </c>
      <c r="I7224" s="22">
        <v>0</v>
      </c>
      <c r="J7224" s="22">
        <v>47.78</v>
      </c>
      <c r="K7224" s="22">
        <v>52.5</v>
      </c>
      <c r="L7224" s="47">
        <v>1000</v>
      </c>
      <c r="M7224" s="22">
        <v>0</v>
      </c>
      <c r="N7224" s="22">
        <v>0</v>
      </c>
    </row>
    <row r="7225" spans="1:14" hidden="1" x14ac:dyDescent="0.25">
      <c r="A7225" s="5" t="s">
        <v>9714</v>
      </c>
      <c r="B7225" s="5" t="s">
        <v>3592</v>
      </c>
      <c r="C7225" s="5" t="s">
        <v>849</v>
      </c>
      <c r="D7225" s="5" t="s">
        <v>3583</v>
      </c>
      <c r="E7225" s="5" t="s">
        <v>3584</v>
      </c>
      <c r="F7225" s="5" t="s">
        <v>853</v>
      </c>
      <c r="G7225" s="5" t="s">
        <v>3603</v>
      </c>
      <c r="H7225" s="51">
        <v>0</v>
      </c>
      <c r="I7225" s="22">
        <v>0</v>
      </c>
      <c r="J7225" s="22">
        <v>0</v>
      </c>
      <c r="K7225" s="22">
        <v>1355.98</v>
      </c>
      <c r="L7225" s="47">
        <v>1000</v>
      </c>
      <c r="M7225" s="22">
        <v>0</v>
      </c>
      <c r="N7225" s="22">
        <v>0</v>
      </c>
    </row>
    <row r="7226" spans="1:14" hidden="1" x14ac:dyDescent="0.25">
      <c r="A7226" s="5" t="s">
        <v>9715</v>
      </c>
      <c r="B7226" s="5" t="s">
        <v>3592</v>
      </c>
      <c r="C7226" s="5" t="s">
        <v>849</v>
      </c>
      <c r="D7226" s="5" t="s">
        <v>3583</v>
      </c>
      <c r="E7226" s="5" t="s">
        <v>3584</v>
      </c>
      <c r="F7226" s="5" t="s">
        <v>853</v>
      </c>
      <c r="G7226" s="5" t="s">
        <v>3588</v>
      </c>
      <c r="H7226" s="51">
        <v>0</v>
      </c>
      <c r="I7226" s="22">
        <v>0</v>
      </c>
      <c r="J7226" s="22">
        <v>58.45</v>
      </c>
      <c r="K7226" s="22">
        <v>66.09</v>
      </c>
      <c r="L7226" s="47">
        <v>1000</v>
      </c>
      <c r="M7226" s="22">
        <v>0</v>
      </c>
      <c r="N7226" s="22">
        <v>0</v>
      </c>
    </row>
    <row r="7227" spans="1:14" hidden="1" x14ac:dyDescent="0.25">
      <c r="A7227" s="5" t="s">
        <v>9716</v>
      </c>
      <c r="B7227" s="5" t="s">
        <v>3586</v>
      </c>
      <c r="C7227" s="5" t="s">
        <v>849</v>
      </c>
      <c r="D7227" s="5" t="s">
        <v>3583</v>
      </c>
      <c r="E7227" s="5" t="s">
        <v>3584</v>
      </c>
      <c r="F7227" s="5" t="s">
        <v>851</v>
      </c>
      <c r="G7227" s="5" t="s">
        <v>3585</v>
      </c>
      <c r="H7227" s="51">
        <v>22290</v>
      </c>
      <c r="I7227" s="22">
        <v>56444.19</v>
      </c>
      <c r="J7227" s="22">
        <v>2532.27</v>
      </c>
      <c r="K7227" s="22">
        <v>2507.69</v>
      </c>
      <c r="L7227" s="47">
        <v>1000</v>
      </c>
      <c r="M7227" s="22">
        <v>56444.19</v>
      </c>
      <c r="N7227" s="22">
        <v>0</v>
      </c>
    </row>
    <row r="7228" spans="1:14" hidden="1" x14ac:dyDescent="0.25">
      <c r="A7228" s="5" t="s">
        <v>9716</v>
      </c>
      <c r="B7228" s="5" t="s">
        <v>3592</v>
      </c>
      <c r="C7228" s="5" t="s">
        <v>849</v>
      </c>
      <c r="D7228" s="5" t="s">
        <v>3583</v>
      </c>
      <c r="E7228" s="5" t="s">
        <v>3584</v>
      </c>
      <c r="F7228" s="5" t="s">
        <v>851</v>
      </c>
      <c r="G7228" s="5" t="s">
        <v>3585</v>
      </c>
      <c r="H7228" s="51">
        <v>1920</v>
      </c>
      <c r="I7228" s="22">
        <v>4950.79</v>
      </c>
      <c r="J7228" s="22">
        <v>2578.54</v>
      </c>
      <c r="K7228" s="22">
        <v>2510.5300000000002</v>
      </c>
      <c r="L7228" s="47">
        <v>1000</v>
      </c>
      <c r="M7228" s="22">
        <v>4950.79</v>
      </c>
      <c r="N7228" s="22">
        <v>0</v>
      </c>
    </row>
    <row r="7229" spans="1:14" x14ac:dyDescent="0.25">
      <c r="A7229" s="5" t="s">
        <v>9717</v>
      </c>
      <c r="B7229" s="5" t="s">
        <v>3590</v>
      </c>
      <c r="C7229" s="5" t="s">
        <v>849</v>
      </c>
      <c r="D7229" s="5" t="s">
        <v>3583</v>
      </c>
      <c r="E7229" s="5" t="s">
        <v>3584</v>
      </c>
      <c r="F7229" s="5" t="s">
        <v>853</v>
      </c>
      <c r="G7229" s="5" t="s">
        <v>3603</v>
      </c>
      <c r="H7229" s="51">
        <v>0</v>
      </c>
      <c r="I7229" s="22">
        <v>0</v>
      </c>
      <c r="J7229" s="22">
        <v>0</v>
      </c>
      <c r="K7229" s="22">
        <v>1532.16</v>
      </c>
      <c r="L7229" s="47">
        <v>1000</v>
      </c>
      <c r="M7229" s="22">
        <v>0</v>
      </c>
      <c r="N7229" s="22">
        <v>0</v>
      </c>
    </row>
    <row r="7230" spans="1:14" hidden="1" x14ac:dyDescent="0.25">
      <c r="A7230" s="5" t="s">
        <v>9718</v>
      </c>
      <c r="B7230" s="5" t="s">
        <v>3586</v>
      </c>
      <c r="C7230" s="5" t="s">
        <v>849</v>
      </c>
      <c r="D7230" s="5" t="s">
        <v>3583</v>
      </c>
      <c r="E7230" s="5" t="s">
        <v>3584</v>
      </c>
      <c r="F7230" s="5" t="s">
        <v>853</v>
      </c>
      <c r="G7230" s="5" t="s">
        <v>3585</v>
      </c>
      <c r="H7230" s="51">
        <v>0</v>
      </c>
      <c r="I7230" s="22">
        <v>0</v>
      </c>
      <c r="J7230" s="22">
        <v>856.12</v>
      </c>
      <c r="K7230" s="22">
        <v>930.05</v>
      </c>
      <c r="L7230" s="47">
        <v>1000</v>
      </c>
      <c r="M7230" s="22">
        <v>0</v>
      </c>
      <c r="N7230" s="22">
        <v>0</v>
      </c>
    </row>
    <row r="7231" spans="1:14" x14ac:dyDescent="0.25">
      <c r="A7231" s="5" t="s">
        <v>9719</v>
      </c>
      <c r="B7231" s="5" t="s">
        <v>3590</v>
      </c>
      <c r="C7231" s="5" t="s">
        <v>849</v>
      </c>
      <c r="D7231" s="5" t="s">
        <v>3583</v>
      </c>
      <c r="E7231" s="5" t="s">
        <v>3584</v>
      </c>
      <c r="F7231" s="5" t="s">
        <v>853</v>
      </c>
      <c r="G7231" s="5" t="s">
        <v>3603</v>
      </c>
      <c r="H7231" s="51">
        <v>0</v>
      </c>
      <c r="I7231" s="22">
        <v>0</v>
      </c>
      <c r="J7231" s="22">
        <v>0</v>
      </c>
      <c r="K7231" s="22">
        <v>1132.96</v>
      </c>
      <c r="L7231" s="47">
        <v>1000</v>
      </c>
      <c r="M7231" s="22">
        <v>0</v>
      </c>
      <c r="N7231" s="22">
        <v>0</v>
      </c>
    </row>
    <row r="7232" spans="1:14" x14ac:dyDescent="0.25">
      <c r="A7232" s="5" t="s">
        <v>9720</v>
      </c>
      <c r="B7232" s="5" t="s">
        <v>3590</v>
      </c>
      <c r="C7232" s="5" t="s">
        <v>849</v>
      </c>
      <c r="D7232" s="5" t="s">
        <v>3583</v>
      </c>
      <c r="E7232" s="5" t="s">
        <v>3584</v>
      </c>
      <c r="F7232" s="5" t="s">
        <v>853</v>
      </c>
      <c r="G7232" s="5" t="s">
        <v>3603</v>
      </c>
      <c r="H7232" s="51">
        <v>0</v>
      </c>
      <c r="I7232" s="22">
        <v>0</v>
      </c>
      <c r="J7232" s="22">
        <v>0</v>
      </c>
      <c r="K7232" s="22">
        <v>1204.01</v>
      </c>
      <c r="L7232" s="47">
        <v>1000</v>
      </c>
      <c r="M7232" s="22">
        <v>0</v>
      </c>
      <c r="N7232" s="22">
        <v>0</v>
      </c>
    </row>
    <row r="7233" spans="1:14" x14ac:dyDescent="0.25">
      <c r="A7233" s="5" t="s">
        <v>9721</v>
      </c>
      <c r="B7233" s="5" t="s">
        <v>3590</v>
      </c>
      <c r="C7233" s="5" t="s">
        <v>849</v>
      </c>
      <c r="D7233" s="5" t="s">
        <v>3583</v>
      </c>
      <c r="E7233" s="5" t="s">
        <v>3584</v>
      </c>
      <c r="F7233" s="5" t="s">
        <v>853</v>
      </c>
      <c r="G7233" s="5" t="s">
        <v>3603</v>
      </c>
      <c r="H7233" s="51">
        <v>0</v>
      </c>
      <c r="I7233" s="22">
        <v>0</v>
      </c>
      <c r="J7233" s="22">
        <v>0</v>
      </c>
      <c r="K7233" s="22">
        <v>2208.37</v>
      </c>
      <c r="L7233" s="47">
        <v>1000</v>
      </c>
      <c r="M7233" s="22">
        <v>0</v>
      </c>
      <c r="N7233" s="22">
        <v>0</v>
      </c>
    </row>
    <row r="7234" spans="1:14" x14ac:dyDescent="0.25">
      <c r="A7234" s="5" t="s">
        <v>9722</v>
      </c>
      <c r="B7234" s="5" t="s">
        <v>3590</v>
      </c>
      <c r="C7234" s="5" t="s">
        <v>849</v>
      </c>
      <c r="D7234" s="5" t="s">
        <v>3583</v>
      </c>
      <c r="E7234" s="5" t="s">
        <v>3584</v>
      </c>
      <c r="F7234" s="5" t="s">
        <v>853</v>
      </c>
      <c r="G7234" s="5" t="s">
        <v>3603</v>
      </c>
      <c r="H7234" s="51">
        <v>0</v>
      </c>
      <c r="I7234" s="22">
        <v>0</v>
      </c>
      <c r="J7234" s="22">
        <v>0</v>
      </c>
      <c r="K7234" s="22">
        <v>1660.12</v>
      </c>
      <c r="L7234" s="47">
        <v>1000</v>
      </c>
      <c r="M7234" s="22">
        <v>0</v>
      </c>
      <c r="N7234" s="22">
        <v>0</v>
      </c>
    </row>
    <row r="7235" spans="1:14" x14ac:dyDescent="0.25">
      <c r="A7235" s="5" t="s">
        <v>9723</v>
      </c>
      <c r="B7235" s="5" t="s">
        <v>3590</v>
      </c>
      <c r="C7235" s="5" t="s">
        <v>849</v>
      </c>
      <c r="D7235" s="5" t="s">
        <v>3583</v>
      </c>
      <c r="E7235" s="5" t="s">
        <v>3584</v>
      </c>
      <c r="F7235" s="5" t="s">
        <v>853</v>
      </c>
      <c r="G7235" s="5" t="s">
        <v>3603</v>
      </c>
      <c r="H7235" s="51">
        <v>0</v>
      </c>
      <c r="I7235" s="22">
        <v>0</v>
      </c>
      <c r="J7235" s="22">
        <v>0</v>
      </c>
      <c r="K7235" s="22">
        <v>1579.25</v>
      </c>
      <c r="L7235" s="47">
        <v>1000</v>
      </c>
      <c r="M7235" s="22">
        <v>0</v>
      </c>
      <c r="N7235" s="22">
        <v>0</v>
      </c>
    </row>
    <row r="7236" spans="1:14" x14ac:dyDescent="0.25">
      <c r="A7236" s="5" t="s">
        <v>9724</v>
      </c>
      <c r="B7236" s="5" t="s">
        <v>3590</v>
      </c>
      <c r="C7236" s="5" t="s">
        <v>849</v>
      </c>
      <c r="D7236" s="5" t="s">
        <v>3583</v>
      </c>
      <c r="E7236" s="5" t="s">
        <v>3584</v>
      </c>
      <c r="F7236" s="5" t="s">
        <v>853</v>
      </c>
      <c r="G7236" s="5" t="s">
        <v>3603</v>
      </c>
      <c r="H7236" s="51">
        <v>0</v>
      </c>
      <c r="I7236" s="22">
        <v>0</v>
      </c>
      <c r="J7236" s="22">
        <v>0</v>
      </c>
      <c r="K7236" s="22">
        <v>1579.25</v>
      </c>
      <c r="L7236" s="47">
        <v>1000</v>
      </c>
      <c r="M7236" s="22">
        <v>0</v>
      </c>
      <c r="N7236" s="22">
        <v>0</v>
      </c>
    </row>
    <row r="7237" spans="1:14" x14ac:dyDescent="0.25">
      <c r="A7237" s="5" t="s">
        <v>9725</v>
      </c>
      <c r="B7237" s="5" t="s">
        <v>3590</v>
      </c>
      <c r="C7237" s="5" t="s">
        <v>849</v>
      </c>
      <c r="D7237" s="5" t="s">
        <v>3583</v>
      </c>
      <c r="E7237" s="5" t="s">
        <v>3584</v>
      </c>
      <c r="F7237" s="5" t="s">
        <v>853</v>
      </c>
      <c r="G7237" s="5" t="s">
        <v>3603</v>
      </c>
      <c r="H7237" s="51">
        <v>0</v>
      </c>
      <c r="I7237" s="22">
        <v>0</v>
      </c>
      <c r="J7237" s="22">
        <v>1555.22</v>
      </c>
      <c r="K7237" s="22">
        <v>1530.34</v>
      </c>
      <c r="L7237" s="47">
        <v>1000</v>
      </c>
      <c r="M7237" s="22">
        <v>0</v>
      </c>
      <c r="N7237" s="22">
        <v>0</v>
      </c>
    </row>
    <row r="7238" spans="1:14" x14ac:dyDescent="0.25">
      <c r="A7238" s="5" t="s">
        <v>9726</v>
      </c>
      <c r="B7238" s="5" t="s">
        <v>3590</v>
      </c>
      <c r="C7238" s="5" t="s">
        <v>849</v>
      </c>
      <c r="D7238" s="5" t="s">
        <v>3583</v>
      </c>
      <c r="E7238" s="5" t="s">
        <v>3584</v>
      </c>
      <c r="F7238" s="5" t="s">
        <v>851</v>
      </c>
      <c r="G7238" s="5" t="s">
        <v>3585</v>
      </c>
      <c r="H7238" s="51">
        <v>38530</v>
      </c>
      <c r="I7238" s="22">
        <v>36561.800000000003</v>
      </c>
      <c r="J7238" s="22">
        <v>948.92</v>
      </c>
      <c r="K7238" s="22">
        <v>805.78</v>
      </c>
      <c r="L7238" s="47">
        <v>1000</v>
      </c>
      <c r="M7238" s="22">
        <v>36561.800000000003</v>
      </c>
      <c r="N7238" s="22">
        <v>0</v>
      </c>
    </row>
    <row r="7239" spans="1:14" x14ac:dyDescent="0.25">
      <c r="A7239" s="5" t="s">
        <v>9727</v>
      </c>
      <c r="B7239" s="5" t="s">
        <v>3590</v>
      </c>
      <c r="C7239" s="5" t="s">
        <v>849</v>
      </c>
      <c r="D7239" s="5" t="s">
        <v>3583</v>
      </c>
      <c r="E7239" s="5" t="s">
        <v>3584</v>
      </c>
      <c r="F7239" s="5" t="s">
        <v>853</v>
      </c>
      <c r="G7239" s="5" t="s">
        <v>3585</v>
      </c>
      <c r="H7239" s="51">
        <v>0</v>
      </c>
      <c r="I7239" s="22">
        <v>0</v>
      </c>
      <c r="J7239" s="22">
        <v>4659.42</v>
      </c>
      <c r="K7239" s="22">
        <v>4771.25</v>
      </c>
      <c r="L7239" s="47">
        <v>1000</v>
      </c>
      <c r="M7239" s="22">
        <v>0</v>
      </c>
      <c r="N7239" s="22">
        <v>0</v>
      </c>
    </row>
    <row r="7240" spans="1:14" hidden="1" x14ac:dyDescent="0.25">
      <c r="A7240" s="5" t="s">
        <v>9727</v>
      </c>
      <c r="B7240" s="5" t="s">
        <v>3596</v>
      </c>
      <c r="C7240" s="5" t="s">
        <v>849</v>
      </c>
      <c r="D7240" s="5" t="s">
        <v>3583</v>
      </c>
      <c r="E7240" s="5" t="s">
        <v>3584</v>
      </c>
      <c r="F7240" s="5" t="s">
        <v>853</v>
      </c>
      <c r="G7240" s="5" t="s">
        <v>3585</v>
      </c>
      <c r="H7240" s="51">
        <v>0</v>
      </c>
      <c r="I7240" s="22">
        <v>0</v>
      </c>
      <c r="J7240" s="22">
        <v>0</v>
      </c>
      <c r="K7240" s="22">
        <v>4018.48</v>
      </c>
      <c r="L7240" s="47">
        <v>1000</v>
      </c>
      <c r="M7240" s="22">
        <v>0</v>
      </c>
      <c r="N7240" s="22">
        <v>0</v>
      </c>
    </row>
    <row r="7241" spans="1:14" hidden="1" x14ac:dyDescent="0.25">
      <c r="A7241" s="5" t="s">
        <v>9728</v>
      </c>
      <c r="B7241" s="5" t="s">
        <v>3582</v>
      </c>
      <c r="C7241" s="5" t="s">
        <v>849</v>
      </c>
      <c r="D7241" s="5" t="s">
        <v>3583</v>
      </c>
      <c r="E7241" s="5" t="s">
        <v>3584</v>
      </c>
      <c r="F7241" s="5" t="s">
        <v>853</v>
      </c>
      <c r="G7241" s="5" t="s">
        <v>3585</v>
      </c>
      <c r="H7241" s="51">
        <v>0</v>
      </c>
      <c r="I7241" s="22">
        <v>0</v>
      </c>
      <c r="J7241" s="22">
        <v>1888.82</v>
      </c>
      <c r="K7241" s="22">
        <v>2051.9299999999998</v>
      </c>
      <c r="L7241" s="47">
        <v>1000</v>
      </c>
      <c r="M7241" s="22">
        <v>0</v>
      </c>
      <c r="N7241" s="22">
        <v>0</v>
      </c>
    </row>
    <row r="7242" spans="1:14" hidden="1" x14ac:dyDescent="0.25">
      <c r="A7242" s="5" t="s">
        <v>9728</v>
      </c>
      <c r="B7242" s="5" t="s">
        <v>3586</v>
      </c>
      <c r="C7242" s="5" t="s">
        <v>849</v>
      </c>
      <c r="D7242" s="5" t="s">
        <v>3583</v>
      </c>
      <c r="E7242" s="5" t="s">
        <v>3584</v>
      </c>
      <c r="F7242" s="5" t="s">
        <v>853</v>
      </c>
      <c r="G7242" s="5" t="s">
        <v>3585</v>
      </c>
      <c r="H7242" s="51">
        <v>0</v>
      </c>
      <c r="I7242" s="22">
        <v>0</v>
      </c>
      <c r="J7242" s="22">
        <v>2067.33</v>
      </c>
      <c r="K7242" s="22">
        <v>2180.4499999999998</v>
      </c>
      <c r="L7242" s="47">
        <v>1000</v>
      </c>
      <c r="M7242" s="22">
        <v>0</v>
      </c>
      <c r="N7242" s="22">
        <v>0</v>
      </c>
    </row>
    <row r="7243" spans="1:14" hidden="1" x14ac:dyDescent="0.25">
      <c r="A7243" s="5" t="s">
        <v>9728</v>
      </c>
      <c r="B7243" s="5" t="s">
        <v>3596</v>
      </c>
      <c r="C7243" s="5" t="s">
        <v>849</v>
      </c>
      <c r="D7243" s="5" t="s">
        <v>3583</v>
      </c>
      <c r="E7243" s="5" t="s">
        <v>3584</v>
      </c>
      <c r="F7243" s="5" t="s">
        <v>853</v>
      </c>
      <c r="G7243" s="5" t="s">
        <v>3585</v>
      </c>
      <c r="H7243" s="51">
        <v>0</v>
      </c>
      <c r="I7243" s="22">
        <v>0</v>
      </c>
      <c r="J7243" s="22">
        <v>0</v>
      </c>
      <c r="K7243" s="22">
        <v>1824.67</v>
      </c>
      <c r="L7243" s="47">
        <v>1000</v>
      </c>
      <c r="M7243" s="22">
        <v>0</v>
      </c>
      <c r="N7243" s="22">
        <v>0</v>
      </c>
    </row>
    <row r="7244" spans="1:14" x14ac:dyDescent="0.25">
      <c r="A7244" s="5" t="s">
        <v>9729</v>
      </c>
      <c r="B7244" s="5" t="s">
        <v>3590</v>
      </c>
      <c r="C7244" s="5" t="s">
        <v>849</v>
      </c>
      <c r="D7244" s="5" t="s">
        <v>3583</v>
      </c>
      <c r="E7244" s="5" t="s">
        <v>3584</v>
      </c>
      <c r="F7244" s="5" t="s">
        <v>851</v>
      </c>
      <c r="G7244" s="5" t="s">
        <v>3585</v>
      </c>
      <c r="H7244" s="51">
        <v>2524.1</v>
      </c>
      <c r="I7244" s="22">
        <v>6289.18</v>
      </c>
      <c r="J7244" s="22">
        <v>2491.65</v>
      </c>
      <c r="K7244" s="22">
        <v>2480.66</v>
      </c>
      <c r="L7244" s="47">
        <v>1000</v>
      </c>
      <c r="M7244" s="22">
        <v>6289.18</v>
      </c>
      <c r="N7244" s="22">
        <v>0</v>
      </c>
    </row>
    <row r="7245" spans="1:14" hidden="1" x14ac:dyDescent="0.25">
      <c r="A7245" s="5" t="s">
        <v>9730</v>
      </c>
      <c r="B7245" s="5" t="s">
        <v>3586</v>
      </c>
      <c r="C7245" s="5" t="s">
        <v>849</v>
      </c>
      <c r="D7245" s="5" t="s">
        <v>3583</v>
      </c>
      <c r="E7245" s="5" t="s">
        <v>3584</v>
      </c>
      <c r="F7245" s="5" t="s">
        <v>851</v>
      </c>
      <c r="G7245" s="5" t="s">
        <v>3585</v>
      </c>
      <c r="H7245" s="51">
        <v>67200</v>
      </c>
      <c r="I7245" s="22">
        <v>77285.58</v>
      </c>
      <c r="J7245" s="22">
        <v>1150.08</v>
      </c>
      <c r="K7245" s="22">
        <v>1136.1400000000001</v>
      </c>
      <c r="L7245" s="47">
        <v>1000</v>
      </c>
      <c r="M7245" s="22">
        <v>77285.58</v>
      </c>
      <c r="N7245" s="22">
        <v>0</v>
      </c>
    </row>
    <row r="7246" spans="1:14" hidden="1" x14ac:dyDescent="0.25">
      <c r="A7246" s="5" t="s">
        <v>9731</v>
      </c>
      <c r="B7246" s="5" t="s">
        <v>3582</v>
      </c>
      <c r="C7246" s="5" t="s">
        <v>849</v>
      </c>
      <c r="D7246" s="5" t="s">
        <v>3583</v>
      </c>
      <c r="E7246" s="5" t="s">
        <v>3584</v>
      </c>
      <c r="F7246" s="5" t="s">
        <v>853</v>
      </c>
      <c r="G7246" s="5" t="s">
        <v>3585</v>
      </c>
      <c r="H7246" s="51">
        <v>0</v>
      </c>
      <c r="I7246" s="22">
        <v>0</v>
      </c>
      <c r="J7246" s="22">
        <v>0</v>
      </c>
      <c r="K7246" s="22">
        <v>35.86</v>
      </c>
      <c r="L7246" s="47">
        <v>1000</v>
      </c>
      <c r="M7246" s="22">
        <v>0</v>
      </c>
      <c r="N7246" s="22">
        <v>0</v>
      </c>
    </row>
    <row r="7247" spans="1:14" hidden="1" x14ac:dyDescent="0.25">
      <c r="A7247" s="5" t="s">
        <v>9731</v>
      </c>
      <c r="B7247" s="5" t="s">
        <v>3586</v>
      </c>
      <c r="C7247" s="5" t="s">
        <v>849</v>
      </c>
      <c r="D7247" s="5" t="s">
        <v>3583</v>
      </c>
      <c r="E7247" s="5" t="s">
        <v>3584</v>
      </c>
      <c r="F7247" s="5" t="s">
        <v>853</v>
      </c>
      <c r="G7247" s="5" t="s">
        <v>3585</v>
      </c>
      <c r="H7247" s="51">
        <v>0</v>
      </c>
      <c r="I7247" s="22">
        <v>0</v>
      </c>
      <c r="J7247" s="22">
        <v>0</v>
      </c>
      <c r="K7247" s="22">
        <v>34.54</v>
      </c>
      <c r="L7247" s="47">
        <v>1000</v>
      </c>
      <c r="M7247" s="22">
        <v>0</v>
      </c>
      <c r="N7247" s="22">
        <v>0</v>
      </c>
    </row>
    <row r="7248" spans="1:14" x14ac:dyDescent="0.25">
      <c r="A7248" s="5" t="s">
        <v>9732</v>
      </c>
      <c r="B7248" s="5" t="s">
        <v>3590</v>
      </c>
      <c r="C7248" s="5" t="s">
        <v>849</v>
      </c>
      <c r="D7248" s="5" t="s">
        <v>3583</v>
      </c>
      <c r="E7248" s="5" t="s">
        <v>3584</v>
      </c>
      <c r="F7248" s="5" t="s">
        <v>853</v>
      </c>
      <c r="G7248" s="5" t="s">
        <v>3603</v>
      </c>
      <c r="H7248" s="51">
        <v>0</v>
      </c>
      <c r="I7248" s="22">
        <v>0</v>
      </c>
      <c r="J7248" s="22">
        <v>1634.16</v>
      </c>
      <c r="K7248" s="22">
        <v>2067.88</v>
      </c>
      <c r="L7248" s="47">
        <v>1000</v>
      </c>
      <c r="M7248" s="22">
        <v>0</v>
      </c>
      <c r="N7248" s="22">
        <v>0</v>
      </c>
    </row>
    <row r="7249" spans="1:14" x14ac:dyDescent="0.25">
      <c r="A7249" s="5" t="s">
        <v>9733</v>
      </c>
      <c r="B7249" s="5" t="s">
        <v>3590</v>
      </c>
      <c r="C7249" s="5" t="s">
        <v>849</v>
      </c>
      <c r="D7249" s="5" t="s">
        <v>3583</v>
      </c>
      <c r="E7249" s="5" t="s">
        <v>3584</v>
      </c>
      <c r="F7249" s="5" t="s">
        <v>853</v>
      </c>
      <c r="G7249" s="5" t="s">
        <v>3603</v>
      </c>
      <c r="H7249" s="51">
        <v>0</v>
      </c>
      <c r="I7249" s="22">
        <v>0</v>
      </c>
      <c r="J7249" s="22">
        <v>0</v>
      </c>
      <c r="K7249" s="22">
        <v>1919.58</v>
      </c>
      <c r="L7249" s="47">
        <v>1000</v>
      </c>
      <c r="M7249" s="22">
        <v>0</v>
      </c>
      <c r="N7249" s="22">
        <v>0</v>
      </c>
    </row>
    <row r="7250" spans="1:14" x14ac:dyDescent="0.25">
      <c r="A7250" s="5" t="s">
        <v>9734</v>
      </c>
      <c r="B7250" s="5" t="s">
        <v>3590</v>
      </c>
      <c r="C7250" s="5" t="s">
        <v>849</v>
      </c>
      <c r="D7250" s="5" t="s">
        <v>3583</v>
      </c>
      <c r="E7250" s="5" t="s">
        <v>3584</v>
      </c>
      <c r="F7250" s="5" t="s">
        <v>853</v>
      </c>
      <c r="G7250" s="5" t="s">
        <v>3603</v>
      </c>
      <c r="H7250" s="51">
        <v>0</v>
      </c>
      <c r="I7250" s="22">
        <v>0</v>
      </c>
      <c r="J7250" s="22">
        <v>1215.96</v>
      </c>
      <c r="K7250" s="22">
        <v>1238.23</v>
      </c>
      <c r="L7250" s="47">
        <v>1000</v>
      </c>
      <c r="M7250" s="22">
        <v>0</v>
      </c>
      <c r="N7250" s="22">
        <v>0</v>
      </c>
    </row>
    <row r="7251" spans="1:14" hidden="1" x14ac:dyDescent="0.25">
      <c r="A7251" s="5" t="s">
        <v>9735</v>
      </c>
      <c r="B7251" s="5" t="s">
        <v>3582</v>
      </c>
      <c r="C7251" s="5" t="s">
        <v>849</v>
      </c>
      <c r="D7251" s="5" t="s">
        <v>3583</v>
      </c>
      <c r="E7251" s="5" t="s">
        <v>3584</v>
      </c>
      <c r="F7251" s="5" t="s">
        <v>853</v>
      </c>
      <c r="G7251" s="5" t="s">
        <v>3603</v>
      </c>
      <c r="H7251" s="51">
        <v>0</v>
      </c>
      <c r="I7251" s="22">
        <v>0</v>
      </c>
      <c r="J7251" s="22">
        <v>2642.12</v>
      </c>
      <c r="K7251" s="22">
        <v>2964.82</v>
      </c>
      <c r="L7251" s="47">
        <v>1000</v>
      </c>
      <c r="M7251" s="22">
        <v>0</v>
      </c>
      <c r="N7251" s="22">
        <v>0</v>
      </c>
    </row>
    <row r="7252" spans="1:14" hidden="1" x14ac:dyDescent="0.25">
      <c r="A7252" s="5" t="s">
        <v>9735</v>
      </c>
      <c r="B7252" s="5" t="s">
        <v>3586</v>
      </c>
      <c r="C7252" s="5" t="s">
        <v>849</v>
      </c>
      <c r="D7252" s="5" t="s">
        <v>3583</v>
      </c>
      <c r="E7252" s="5" t="s">
        <v>3584</v>
      </c>
      <c r="F7252" s="5" t="s">
        <v>853</v>
      </c>
      <c r="G7252" s="5" t="s">
        <v>3603</v>
      </c>
      <c r="H7252" s="51">
        <v>0</v>
      </c>
      <c r="I7252" s="22">
        <v>0</v>
      </c>
      <c r="J7252" s="22">
        <v>2771.45</v>
      </c>
      <c r="K7252" s="22">
        <v>2975.46</v>
      </c>
      <c r="L7252" s="47">
        <v>1000</v>
      </c>
      <c r="M7252" s="22">
        <v>0</v>
      </c>
      <c r="N7252" s="22">
        <v>0</v>
      </c>
    </row>
    <row r="7253" spans="1:14" x14ac:dyDescent="0.25">
      <c r="A7253" s="5" t="s">
        <v>9736</v>
      </c>
      <c r="B7253" s="5" t="s">
        <v>3590</v>
      </c>
      <c r="C7253" s="5" t="s">
        <v>849</v>
      </c>
      <c r="D7253" s="5" t="s">
        <v>3583</v>
      </c>
      <c r="E7253" s="5" t="s">
        <v>3584</v>
      </c>
      <c r="F7253" s="5" t="s">
        <v>853</v>
      </c>
      <c r="G7253" s="5" t="s">
        <v>3603</v>
      </c>
      <c r="H7253" s="51">
        <v>0</v>
      </c>
      <c r="I7253" s="22">
        <v>0</v>
      </c>
      <c r="J7253" s="22">
        <v>0</v>
      </c>
      <c r="K7253" s="22">
        <v>2118.15</v>
      </c>
      <c r="L7253" s="47">
        <v>1000</v>
      </c>
      <c r="M7253" s="22">
        <v>0</v>
      </c>
      <c r="N7253" s="22">
        <v>0</v>
      </c>
    </row>
    <row r="7254" spans="1:14" x14ac:dyDescent="0.25">
      <c r="A7254" s="5" t="s">
        <v>9737</v>
      </c>
      <c r="B7254" s="5" t="s">
        <v>3590</v>
      </c>
      <c r="C7254" s="5" t="s">
        <v>849</v>
      </c>
      <c r="D7254" s="5" t="s">
        <v>3583</v>
      </c>
      <c r="E7254" s="5" t="s">
        <v>3584</v>
      </c>
      <c r="F7254" s="5" t="s">
        <v>853</v>
      </c>
      <c r="G7254" s="5" t="s">
        <v>3603</v>
      </c>
      <c r="H7254" s="51">
        <v>0</v>
      </c>
      <c r="I7254" s="22">
        <v>0</v>
      </c>
      <c r="J7254" s="22">
        <v>0</v>
      </c>
      <c r="K7254" s="22">
        <v>1624.7</v>
      </c>
      <c r="L7254" s="47">
        <v>1000</v>
      </c>
      <c r="M7254" s="22">
        <v>0</v>
      </c>
      <c r="N7254" s="22">
        <v>0</v>
      </c>
    </row>
    <row r="7255" spans="1:14" x14ac:dyDescent="0.25">
      <c r="A7255" s="5" t="s">
        <v>9738</v>
      </c>
      <c r="B7255" s="5" t="s">
        <v>3590</v>
      </c>
      <c r="C7255" s="5" t="s">
        <v>849</v>
      </c>
      <c r="D7255" s="5" t="s">
        <v>3583</v>
      </c>
      <c r="E7255" s="5" t="s">
        <v>3584</v>
      </c>
      <c r="F7255" s="5" t="s">
        <v>853</v>
      </c>
      <c r="G7255" s="5" t="s">
        <v>3603</v>
      </c>
      <c r="H7255" s="51">
        <v>0</v>
      </c>
      <c r="I7255" s="22">
        <v>0</v>
      </c>
      <c r="J7255" s="22">
        <v>0</v>
      </c>
      <c r="K7255" s="22">
        <v>1710.74</v>
      </c>
      <c r="L7255" s="47">
        <v>1000</v>
      </c>
      <c r="M7255" s="22">
        <v>0</v>
      </c>
      <c r="N7255" s="22">
        <v>0</v>
      </c>
    </row>
    <row r="7256" spans="1:14" x14ac:dyDescent="0.25">
      <c r="A7256" s="5" t="s">
        <v>9739</v>
      </c>
      <c r="B7256" s="5" t="s">
        <v>3590</v>
      </c>
      <c r="C7256" s="5" t="s">
        <v>849</v>
      </c>
      <c r="D7256" s="5" t="s">
        <v>3583</v>
      </c>
      <c r="E7256" s="5" t="s">
        <v>3584</v>
      </c>
      <c r="F7256" s="5" t="s">
        <v>853</v>
      </c>
      <c r="G7256" s="5" t="s">
        <v>3603</v>
      </c>
      <c r="H7256" s="51">
        <v>0</v>
      </c>
      <c r="I7256" s="22">
        <v>0</v>
      </c>
      <c r="J7256" s="22">
        <v>0</v>
      </c>
      <c r="K7256" s="22">
        <v>1509.05</v>
      </c>
      <c r="L7256" s="47">
        <v>1000</v>
      </c>
      <c r="M7256" s="22">
        <v>0</v>
      </c>
      <c r="N7256" s="22">
        <v>0</v>
      </c>
    </row>
    <row r="7257" spans="1:14" x14ac:dyDescent="0.25">
      <c r="A7257" s="5" t="s">
        <v>9740</v>
      </c>
      <c r="B7257" s="5" t="s">
        <v>3590</v>
      </c>
      <c r="C7257" s="5" t="s">
        <v>849</v>
      </c>
      <c r="D7257" s="5" t="s">
        <v>3583</v>
      </c>
      <c r="E7257" s="5" t="s">
        <v>3584</v>
      </c>
      <c r="F7257" s="5" t="s">
        <v>851</v>
      </c>
      <c r="G7257" s="5" t="s">
        <v>3585</v>
      </c>
      <c r="H7257" s="51">
        <v>207.75</v>
      </c>
      <c r="I7257" s="22">
        <v>5413.34</v>
      </c>
      <c r="J7257" s="22">
        <v>26056.99</v>
      </c>
      <c r="K7257" s="22">
        <v>28462.83</v>
      </c>
      <c r="L7257" s="47">
        <v>1000</v>
      </c>
      <c r="M7257" s="22">
        <v>5413.34</v>
      </c>
      <c r="N7257" s="22">
        <v>0</v>
      </c>
    </row>
    <row r="7258" spans="1:14" x14ac:dyDescent="0.25">
      <c r="A7258" s="5" t="s">
        <v>9741</v>
      </c>
      <c r="B7258" s="5" t="s">
        <v>3590</v>
      </c>
      <c r="C7258" s="5" t="s">
        <v>849</v>
      </c>
      <c r="D7258" s="5" t="s">
        <v>3583</v>
      </c>
      <c r="E7258" s="5" t="s">
        <v>3584</v>
      </c>
      <c r="F7258" s="5" t="s">
        <v>853</v>
      </c>
      <c r="G7258" s="5" t="s">
        <v>3603</v>
      </c>
      <c r="H7258" s="51">
        <v>0</v>
      </c>
      <c r="I7258" s="22">
        <v>0</v>
      </c>
      <c r="J7258" s="22">
        <v>1491.96</v>
      </c>
      <c r="K7258" s="22">
        <v>1683.52</v>
      </c>
      <c r="L7258" s="47">
        <v>1000</v>
      </c>
      <c r="M7258" s="22">
        <v>0</v>
      </c>
      <c r="N7258" s="22">
        <v>0</v>
      </c>
    </row>
    <row r="7259" spans="1:14" hidden="1" x14ac:dyDescent="0.25">
      <c r="A7259" s="5" t="s">
        <v>9742</v>
      </c>
      <c r="B7259" s="5" t="s">
        <v>3586</v>
      </c>
      <c r="C7259" s="5" t="s">
        <v>849</v>
      </c>
      <c r="D7259" s="5" t="s">
        <v>3583</v>
      </c>
      <c r="E7259" s="5" t="s">
        <v>3584</v>
      </c>
      <c r="F7259" s="5" t="s">
        <v>853</v>
      </c>
      <c r="G7259" s="5" t="s">
        <v>3603</v>
      </c>
      <c r="H7259" s="51">
        <v>0</v>
      </c>
      <c r="I7259" s="22">
        <v>0</v>
      </c>
      <c r="J7259" s="22">
        <v>5008.88</v>
      </c>
      <c r="K7259" s="22">
        <v>6393.07</v>
      </c>
      <c r="L7259" s="47">
        <v>1000</v>
      </c>
      <c r="M7259" s="22">
        <v>0</v>
      </c>
      <c r="N7259" s="22">
        <v>0</v>
      </c>
    </row>
    <row r="7260" spans="1:14" hidden="1" x14ac:dyDescent="0.25">
      <c r="A7260" s="5" t="s">
        <v>9743</v>
      </c>
      <c r="B7260" s="5" t="s">
        <v>3592</v>
      </c>
      <c r="C7260" s="5" t="s">
        <v>849</v>
      </c>
      <c r="D7260" s="5" t="s">
        <v>3583</v>
      </c>
      <c r="E7260" s="5" t="s">
        <v>3584</v>
      </c>
      <c r="F7260" s="5" t="s">
        <v>853</v>
      </c>
      <c r="G7260" s="5" t="s">
        <v>3588</v>
      </c>
      <c r="H7260" s="51">
        <v>0</v>
      </c>
      <c r="I7260" s="22">
        <v>0</v>
      </c>
      <c r="J7260" s="22">
        <v>57.04</v>
      </c>
      <c r="K7260" s="22">
        <v>60.16</v>
      </c>
      <c r="L7260" s="47">
        <v>1000</v>
      </c>
      <c r="M7260" s="22">
        <v>0</v>
      </c>
      <c r="N7260" s="22">
        <v>0</v>
      </c>
    </row>
    <row r="7261" spans="1:14" hidden="1" x14ac:dyDescent="0.25">
      <c r="A7261" s="5" t="s">
        <v>9744</v>
      </c>
      <c r="B7261" s="5" t="s">
        <v>3592</v>
      </c>
      <c r="C7261" s="5" t="s">
        <v>849</v>
      </c>
      <c r="D7261" s="5" t="s">
        <v>3583</v>
      </c>
      <c r="E7261" s="5" t="s">
        <v>3584</v>
      </c>
      <c r="F7261" s="5" t="s">
        <v>853</v>
      </c>
      <c r="G7261" s="5" t="s">
        <v>3588</v>
      </c>
      <c r="H7261" s="51">
        <v>0</v>
      </c>
      <c r="I7261" s="22">
        <v>0</v>
      </c>
      <c r="J7261" s="22">
        <v>56.44</v>
      </c>
      <c r="K7261" s="22">
        <v>60.66</v>
      </c>
      <c r="L7261" s="47">
        <v>1000</v>
      </c>
      <c r="M7261" s="22">
        <v>0</v>
      </c>
      <c r="N7261" s="22">
        <v>0</v>
      </c>
    </row>
    <row r="7262" spans="1:14" hidden="1" x14ac:dyDescent="0.25">
      <c r="A7262" s="5" t="s">
        <v>9745</v>
      </c>
      <c r="B7262" s="5" t="s">
        <v>3592</v>
      </c>
      <c r="C7262" s="5" t="s">
        <v>849</v>
      </c>
      <c r="D7262" s="5" t="s">
        <v>3583</v>
      </c>
      <c r="E7262" s="5" t="s">
        <v>3584</v>
      </c>
      <c r="F7262" s="5" t="s">
        <v>853</v>
      </c>
      <c r="G7262" s="5" t="s">
        <v>3603</v>
      </c>
      <c r="H7262" s="51">
        <v>0</v>
      </c>
      <c r="I7262" s="22">
        <v>0</v>
      </c>
      <c r="J7262" s="22">
        <v>0</v>
      </c>
      <c r="K7262" s="22">
        <v>1346.9</v>
      </c>
      <c r="L7262" s="47">
        <v>1000</v>
      </c>
      <c r="M7262" s="22">
        <v>0</v>
      </c>
      <c r="N7262" s="22">
        <v>0</v>
      </c>
    </row>
    <row r="7263" spans="1:14" hidden="1" x14ac:dyDescent="0.25">
      <c r="A7263" s="5" t="s">
        <v>9746</v>
      </c>
      <c r="B7263" s="5" t="s">
        <v>3597</v>
      </c>
      <c r="C7263" s="5" t="s">
        <v>849</v>
      </c>
      <c r="D7263" s="5" t="s">
        <v>3583</v>
      </c>
      <c r="E7263" s="5" t="s">
        <v>3584</v>
      </c>
      <c r="F7263" s="5" t="s">
        <v>853</v>
      </c>
      <c r="G7263" s="5" t="s">
        <v>3603</v>
      </c>
      <c r="H7263" s="51">
        <v>0</v>
      </c>
      <c r="I7263" s="22">
        <v>0</v>
      </c>
      <c r="J7263" s="22">
        <v>0</v>
      </c>
      <c r="K7263" s="22">
        <v>1256.43</v>
      </c>
      <c r="L7263" s="47">
        <v>1000</v>
      </c>
      <c r="M7263" s="22">
        <v>0</v>
      </c>
      <c r="N7263" s="22">
        <v>0</v>
      </c>
    </row>
    <row r="7264" spans="1:14" hidden="1" x14ac:dyDescent="0.25">
      <c r="A7264" s="5" t="s">
        <v>9746</v>
      </c>
      <c r="B7264" s="5" t="s">
        <v>3592</v>
      </c>
      <c r="C7264" s="5" t="s">
        <v>849</v>
      </c>
      <c r="D7264" s="5" t="s">
        <v>3583</v>
      </c>
      <c r="E7264" s="5" t="s">
        <v>3584</v>
      </c>
      <c r="F7264" s="5" t="s">
        <v>853</v>
      </c>
      <c r="G7264" s="5" t="s">
        <v>3603</v>
      </c>
      <c r="H7264" s="51">
        <v>0</v>
      </c>
      <c r="I7264" s="22">
        <v>0</v>
      </c>
      <c r="J7264" s="22">
        <v>0</v>
      </c>
      <c r="K7264" s="22">
        <v>1249.82</v>
      </c>
      <c r="L7264" s="47">
        <v>1000</v>
      </c>
      <c r="M7264" s="22">
        <v>0</v>
      </c>
      <c r="N7264" s="22">
        <v>0</v>
      </c>
    </row>
    <row r="7265" spans="1:14" hidden="1" x14ac:dyDescent="0.25">
      <c r="A7265" s="5" t="s">
        <v>9747</v>
      </c>
      <c r="B7265" s="5" t="s">
        <v>3592</v>
      </c>
      <c r="C7265" s="5" t="s">
        <v>849</v>
      </c>
      <c r="D7265" s="5" t="s">
        <v>3583</v>
      </c>
      <c r="E7265" s="5" t="s">
        <v>3584</v>
      </c>
      <c r="F7265" s="5" t="s">
        <v>853</v>
      </c>
      <c r="G7265" s="5" t="s">
        <v>3603</v>
      </c>
      <c r="H7265" s="51">
        <v>0</v>
      </c>
      <c r="I7265" s="22">
        <v>0</v>
      </c>
      <c r="J7265" s="22">
        <v>0</v>
      </c>
      <c r="K7265" s="22">
        <v>20083.419999999998</v>
      </c>
      <c r="L7265" s="47">
        <v>1000</v>
      </c>
      <c r="M7265" s="22">
        <v>0</v>
      </c>
      <c r="N7265" s="22">
        <v>0</v>
      </c>
    </row>
    <row r="7266" spans="1:14" hidden="1" x14ac:dyDescent="0.25">
      <c r="A7266" s="5" t="s">
        <v>9748</v>
      </c>
      <c r="B7266" s="5" t="s">
        <v>3592</v>
      </c>
      <c r="C7266" s="5" t="s">
        <v>849</v>
      </c>
      <c r="D7266" s="5" t="s">
        <v>3583</v>
      </c>
      <c r="E7266" s="5" t="s">
        <v>3584</v>
      </c>
      <c r="F7266" s="5" t="s">
        <v>853</v>
      </c>
      <c r="G7266" s="5" t="s">
        <v>3603</v>
      </c>
      <c r="H7266" s="51">
        <v>0</v>
      </c>
      <c r="I7266" s="22">
        <v>0</v>
      </c>
      <c r="J7266" s="22">
        <v>0</v>
      </c>
      <c r="K7266" s="22">
        <v>1225.18</v>
      </c>
      <c r="L7266" s="47">
        <v>1000</v>
      </c>
      <c r="M7266" s="22">
        <v>0</v>
      </c>
      <c r="N7266" s="22">
        <v>0</v>
      </c>
    </row>
    <row r="7267" spans="1:14" hidden="1" x14ac:dyDescent="0.25">
      <c r="A7267" s="5" t="s">
        <v>9749</v>
      </c>
      <c r="B7267" s="5" t="s">
        <v>3586</v>
      </c>
      <c r="C7267" s="5" t="s">
        <v>849</v>
      </c>
      <c r="D7267" s="5" t="s">
        <v>3583</v>
      </c>
      <c r="E7267" s="5" t="s">
        <v>3584</v>
      </c>
      <c r="F7267" s="5" t="s">
        <v>853</v>
      </c>
      <c r="G7267" s="5" t="s">
        <v>3603</v>
      </c>
      <c r="H7267" s="51">
        <v>0</v>
      </c>
      <c r="I7267" s="22">
        <v>0</v>
      </c>
      <c r="J7267" s="22">
        <v>0</v>
      </c>
      <c r="K7267" s="22">
        <v>1186.77</v>
      </c>
      <c r="L7267" s="47">
        <v>1000</v>
      </c>
      <c r="M7267" s="22">
        <v>0</v>
      </c>
      <c r="N7267" s="22">
        <v>0</v>
      </c>
    </row>
    <row r="7268" spans="1:14" hidden="1" x14ac:dyDescent="0.25">
      <c r="A7268" s="5" t="s">
        <v>9749</v>
      </c>
      <c r="B7268" s="5" t="s">
        <v>3597</v>
      </c>
      <c r="C7268" s="5" t="s">
        <v>849</v>
      </c>
      <c r="D7268" s="5" t="s">
        <v>3583</v>
      </c>
      <c r="E7268" s="5" t="s">
        <v>3584</v>
      </c>
      <c r="F7268" s="5" t="s">
        <v>853</v>
      </c>
      <c r="G7268" s="5" t="s">
        <v>3603</v>
      </c>
      <c r="H7268" s="51">
        <v>0</v>
      </c>
      <c r="I7268" s="22">
        <v>0</v>
      </c>
      <c r="J7268" s="22">
        <v>0</v>
      </c>
      <c r="K7268" s="22">
        <v>1162.21</v>
      </c>
      <c r="L7268" s="47">
        <v>1000</v>
      </c>
      <c r="M7268" s="22">
        <v>0</v>
      </c>
      <c r="N7268" s="22">
        <v>0</v>
      </c>
    </row>
    <row r="7269" spans="1:14" hidden="1" x14ac:dyDescent="0.25">
      <c r="A7269" s="5" t="s">
        <v>9749</v>
      </c>
      <c r="B7269" s="5" t="s">
        <v>3592</v>
      </c>
      <c r="C7269" s="5" t="s">
        <v>849</v>
      </c>
      <c r="D7269" s="5" t="s">
        <v>3583</v>
      </c>
      <c r="E7269" s="5" t="s">
        <v>3584</v>
      </c>
      <c r="F7269" s="5" t="s">
        <v>853</v>
      </c>
      <c r="G7269" s="5" t="s">
        <v>3603</v>
      </c>
      <c r="H7269" s="51">
        <v>0</v>
      </c>
      <c r="I7269" s="22">
        <v>0</v>
      </c>
      <c r="J7269" s="22">
        <v>0</v>
      </c>
      <c r="K7269" s="22">
        <v>1183.31</v>
      </c>
      <c r="L7269" s="47">
        <v>1000</v>
      </c>
      <c r="M7269" s="22">
        <v>0</v>
      </c>
      <c r="N7269" s="22">
        <v>0</v>
      </c>
    </row>
    <row r="7270" spans="1:14" x14ac:dyDescent="0.25">
      <c r="A7270" s="5" t="s">
        <v>9750</v>
      </c>
      <c r="B7270" s="5" t="s">
        <v>3590</v>
      </c>
      <c r="C7270" s="5" t="s">
        <v>849</v>
      </c>
      <c r="D7270" s="5" t="s">
        <v>3583</v>
      </c>
      <c r="E7270" s="5" t="s">
        <v>3584</v>
      </c>
      <c r="F7270" s="5" t="s">
        <v>853</v>
      </c>
      <c r="G7270" s="5" t="s">
        <v>3603</v>
      </c>
      <c r="H7270" s="51">
        <v>0</v>
      </c>
      <c r="I7270" s="22">
        <v>0</v>
      </c>
      <c r="J7270" s="22">
        <v>0</v>
      </c>
      <c r="K7270" s="22">
        <v>1712.96</v>
      </c>
      <c r="L7270" s="47">
        <v>1000</v>
      </c>
      <c r="M7270" s="22">
        <v>0</v>
      </c>
      <c r="N7270" s="22">
        <v>0</v>
      </c>
    </row>
    <row r="7271" spans="1:14" x14ac:dyDescent="0.25">
      <c r="A7271" s="5" t="s">
        <v>9751</v>
      </c>
      <c r="B7271" s="5" t="s">
        <v>3590</v>
      </c>
      <c r="C7271" s="5" t="s">
        <v>849</v>
      </c>
      <c r="D7271" s="5" t="s">
        <v>3583</v>
      </c>
      <c r="E7271" s="5" t="s">
        <v>3584</v>
      </c>
      <c r="F7271" s="5" t="s">
        <v>853</v>
      </c>
      <c r="G7271" s="5" t="s">
        <v>3603</v>
      </c>
      <c r="H7271" s="51">
        <v>0</v>
      </c>
      <c r="I7271" s="22">
        <v>0</v>
      </c>
      <c r="J7271" s="22">
        <v>0</v>
      </c>
      <c r="K7271" s="22">
        <v>1563.94</v>
      </c>
      <c r="L7271" s="47">
        <v>1000</v>
      </c>
      <c r="M7271" s="22">
        <v>0</v>
      </c>
      <c r="N7271" s="22">
        <v>0</v>
      </c>
    </row>
    <row r="7272" spans="1:14" x14ac:dyDescent="0.25">
      <c r="A7272" s="5" t="s">
        <v>9752</v>
      </c>
      <c r="B7272" s="5" t="s">
        <v>3590</v>
      </c>
      <c r="C7272" s="5" t="s">
        <v>849</v>
      </c>
      <c r="D7272" s="5" t="s">
        <v>3583</v>
      </c>
      <c r="E7272" s="5" t="s">
        <v>3584</v>
      </c>
      <c r="F7272" s="5" t="s">
        <v>853</v>
      </c>
      <c r="G7272" s="5" t="s">
        <v>3603</v>
      </c>
      <c r="H7272" s="51">
        <v>0</v>
      </c>
      <c r="I7272" s="22">
        <v>0</v>
      </c>
      <c r="J7272" s="22">
        <v>0</v>
      </c>
      <c r="K7272" s="22">
        <v>1668.96</v>
      </c>
      <c r="L7272" s="47">
        <v>1000</v>
      </c>
      <c r="M7272" s="22">
        <v>0</v>
      </c>
      <c r="N7272" s="22">
        <v>0</v>
      </c>
    </row>
    <row r="7273" spans="1:14" x14ac:dyDescent="0.25">
      <c r="A7273" s="5" t="s">
        <v>9753</v>
      </c>
      <c r="B7273" s="5" t="s">
        <v>3590</v>
      </c>
      <c r="C7273" s="5" t="s">
        <v>849</v>
      </c>
      <c r="D7273" s="5" t="s">
        <v>3583</v>
      </c>
      <c r="E7273" s="5" t="s">
        <v>3584</v>
      </c>
      <c r="F7273" s="5" t="s">
        <v>853</v>
      </c>
      <c r="G7273" s="5" t="s">
        <v>3603</v>
      </c>
      <c r="H7273" s="51">
        <v>0</v>
      </c>
      <c r="I7273" s="22">
        <v>0</v>
      </c>
      <c r="J7273" s="22">
        <v>0</v>
      </c>
      <c r="K7273" s="22">
        <v>1667.17</v>
      </c>
      <c r="L7273" s="47">
        <v>1000</v>
      </c>
      <c r="M7273" s="22">
        <v>0</v>
      </c>
      <c r="N7273" s="22">
        <v>0</v>
      </c>
    </row>
    <row r="7274" spans="1:14" x14ac:dyDescent="0.25">
      <c r="A7274" s="5" t="s">
        <v>9754</v>
      </c>
      <c r="B7274" s="5" t="s">
        <v>3590</v>
      </c>
      <c r="C7274" s="5" t="s">
        <v>849</v>
      </c>
      <c r="D7274" s="5" t="s">
        <v>3583</v>
      </c>
      <c r="E7274" s="5" t="s">
        <v>3584</v>
      </c>
      <c r="F7274" s="5" t="s">
        <v>853</v>
      </c>
      <c r="G7274" s="5" t="s">
        <v>3603</v>
      </c>
      <c r="H7274" s="51">
        <v>0</v>
      </c>
      <c r="I7274" s="22">
        <v>0</v>
      </c>
      <c r="J7274" s="22">
        <v>0</v>
      </c>
      <c r="K7274" s="22">
        <v>1556.09</v>
      </c>
      <c r="L7274" s="47">
        <v>1000</v>
      </c>
      <c r="M7274" s="22">
        <v>0</v>
      </c>
      <c r="N7274" s="22">
        <v>0</v>
      </c>
    </row>
    <row r="7275" spans="1:14" x14ac:dyDescent="0.25">
      <c r="A7275" s="5" t="s">
        <v>9755</v>
      </c>
      <c r="B7275" s="5" t="s">
        <v>3590</v>
      </c>
      <c r="C7275" s="5" t="s">
        <v>849</v>
      </c>
      <c r="D7275" s="5" t="s">
        <v>3583</v>
      </c>
      <c r="E7275" s="5" t="s">
        <v>3584</v>
      </c>
      <c r="F7275" s="5" t="s">
        <v>853</v>
      </c>
      <c r="G7275" s="5" t="s">
        <v>3603</v>
      </c>
      <c r="H7275" s="51">
        <v>0</v>
      </c>
      <c r="I7275" s="22">
        <v>0</v>
      </c>
      <c r="J7275" s="22">
        <v>0</v>
      </c>
      <c r="K7275" s="22">
        <v>1341.62</v>
      </c>
      <c r="L7275" s="47">
        <v>1000</v>
      </c>
      <c r="M7275" s="22">
        <v>0</v>
      </c>
      <c r="N7275" s="22">
        <v>0</v>
      </c>
    </row>
    <row r="7276" spans="1:14" x14ac:dyDescent="0.25">
      <c r="A7276" s="5" t="s">
        <v>9756</v>
      </c>
      <c r="B7276" s="5" t="s">
        <v>3590</v>
      </c>
      <c r="C7276" s="5" t="s">
        <v>849</v>
      </c>
      <c r="D7276" s="5" t="s">
        <v>3583</v>
      </c>
      <c r="E7276" s="5" t="s">
        <v>3584</v>
      </c>
      <c r="F7276" s="5" t="s">
        <v>853</v>
      </c>
      <c r="G7276" s="5" t="s">
        <v>3603</v>
      </c>
      <c r="H7276" s="51">
        <v>0</v>
      </c>
      <c r="I7276" s="22">
        <v>0</v>
      </c>
      <c r="J7276" s="22">
        <v>0</v>
      </c>
      <c r="K7276" s="22">
        <v>2578.21</v>
      </c>
      <c r="L7276" s="47">
        <v>1000</v>
      </c>
      <c r="M7276" s="22">
        <v>0</v>
      </c>
      <c r="N7276" s="22">
        <v>0</v>
      </c>
    </row>
    <row r="7277" spans="1:14" x14ac:dyDescent="0.25">
      <c r="A7277" s="5" t="s">
        <v>9757</v>
      </c>
      <c r="B7277" s="5" t="s">
        <v>3590</v>
      </c>
      <c r="C7277" s="5" t="s">
        <v>849</v>
      </c>
      <c r="D7277" s="5" t="s">
        <v>3583</v>
      </c>
      <c r="E7277" s="5" t="s">
        <v>3584</v>
      </c>
      <c r="F7277" s="5" t="s">
        <v>853</v>
      </c>
      <c r="G7277" s="5" t="s">
        <v>3588</v>
      </c>
      <c r="H7277" s="51">
        <v>0</v>
      </c>
      <c r="I7277" s="22">
        <v>0</v>
      </c>
      <c r="J7277" s="22">
        <v>61.51</v>
      </c>
      <c r="K7277" s="22">
        <v>66.83</v>
      </c>
      <c r="L7277" s="47">
        <v>1000</v>
      </c>
      <c r="M7277" s="22">
        <v>0</v>
      </c>
      <c r="N7277" s="22">
        <v>0</v>
      </c>
    </row>
    <row r="7278" spans="1:14" hidden="1" x14ac:dyDescent="0.25">
      <c r="A7278" s="5" t="s">
        <v>9757</v>
      </c>
      <c r="B7278" s="5" t="s">
        <v>3597</v>
      </c>
      <c r="C7278" s="5" t="s">
        <v>849</v>
      </c>
      <c r="D7278" s="5" t="s">
        <v>3583</v>
      </c>
      <c r="E7278" s="5" t="s">
        <v>3584</v>
      </c>
      <c r="F7278" s="5" t="s">
        <v>853</v>
      </c>
      <c r="G7278" s="5" t="s">
        <v>3588</v>
      </c>
      <c r="H7278" s="51">
        <v>0</v>
      </c>
      <c r="I7278" s="22">
        <v>0</v>
      </c>
      <c r="J7278" s="22">
        <v>0</v>
      </c>
      <c r="K7278" s="22">
        <v>50.23</v>
      </c>
      <c r="L7278" s="47">
        <v>1000</v>
      </c>
      <c r="M7278" s="22">
        <v>0</v>
      </c>
      <c r="N7278" s="22">
        <v>0</v>
      </c>
    </row>
    <row r="7279" spans="1:14" hidden="1" x14ac:dyDescent="0.25">
      <c r="A7279" s="5" t="s">
        <v>9757</v>
      </c>
      <c r="B7279" s="5" t="s">
        <v>3592</v>
      </c>
      <c r="C7279" s="5" t="s">
        <v>849</v>
      </c>
      <c r="D7279" s="5" t="s">
        <v>3583</v>
      </c>
      <c r="E7279" s="5" t="s">
        <v>3584</v>
      </c>
      <c r="F7279" s="5" t="s">
        <v>853</v>
      </c>
      <c r="G7279" s="5" t="s">
        <v>3588</v>
      </c>
      <c r="H7279" s="51">
        <v>0</v>
      </c>
      <c r="I7279" s="22">
        <v>0</v>
      </c>
      <c r="J7279" s="22">
        <v>0</v>
      </c>
      <c r="K7279" s="22">
        <v>48.76</v>
      </c>
      <c r="L7279" s="47">
        <v>1000</v>
      </c>
      <c r="M7279" s="22">
        <v>0</v>
      </c>
      <c r="N7279" s="22">
        <v>0</v>
      </c>
    </row>
    <row r="7280" spans="1:14" hidden="1" x14ac:dyDescent="0.25">
      <c r="A7280" s="5" t="s">
        <v>9758</v>
      </c>
      <c r="B7280" s="5" t="s">
        <v>3586</v>
      </c>
      <c r="C7280" s="5" t="s">
        <v>849</v>
      </c>
      <c r="D7280" s="5" t="s">
        <v>3583</v>
      </c>
      <c r="E7280" s="5" t="s">
        <v>3584</v>
      </c>
      <c r="F7280" s="5" t="s">
        <v>851</v>
      </c>
      <c r="G7280" s="5" t="s">
        <v>3585</v>
      </c>
      <c r="H7280" s="51">
        <v>1820</v>
      </c>
      <c r="I7280" s="22">
        <v>6644.43</v>
      </c>
      <c r="J7280" s="22">
        <v>3650.79</v>
      </c>
      <c r="K7280" s="22">
        <v>3650.92</v>
      </c>
      <c r="L7280" s="47">
        <v>1000</v>
      </c>
      <c r="M7280" s="22">
        <v>6644.43</v>
      </c>
      <c r="N7280" s="22">
        <v>0</v>
      </c>
    </row>
    <row r="7281" spans="1:14" hidden="1" x14ac:dyDescent="0.25">
      <c r="A7281" s="5" t="s">
        <v>9758</v>
      </c>
      <c r="B7281" s="5" t="s">
        <v>3597</v>
      </c>
      <c r="C7281" s="5" t="s">
        <v>849</v>
      </c>
      <c r="D7281" s="5" t="s">
        <v>3583</v>
      </c>
      <c r="E7281" s="5" t="s">
        <v>3584</v>
      </c>
      <c r="F7281" s="5" t="s">
        <v>853</v>
      </c>
      <c r="G7281" s="5" t="s">
        <v>3585</v>
      </c>
      <c r="H7281" s="51">
        <v>0</v>
      </c>
      <c r="I7281" s="22">
        <v>0</v>
      </c>
      <c r="J7281" s="22">
        <v>2956.96</v>
      </c>
      <c r="K7281" s="22">
        <v>2907.89</v>
      </c>
      <c r="L7281" s="47">
        <v>1000</v>
      </c>
      <c r="M7281" s="22">
        <v>0</v>
      </c>
      <c r="N7281" s="22">
        <v>0</v>
      </c>
    </row>
    <row r="7282" spans="1:14" hidden="1" x14ac:dyDescent="0.25">
      <c r="A7282" s="5" t="s">
        <v>9758</v>
      </c>
      <c r="B7282" s="5" t="s">
        <v>3592</v>
      </c>
      <c r="C7282" s="5" t="s">
        <v>849</v>
      </c>
      <c r="D7282" s="5" t="s">
        <v>3583</v>
      </c>
      <c r="E7282" s="5" t="s">
        <v>3584</v>
      </c>
      <c r="F7282" s="5" t="s">
        <v>851</v>
      </c>
      <c r="G7282" s="5" t="s">
        <v>3585</v>
      </c>
      <c r="H7282" s="51">
        <v>10220</v>
      </c>
      <c r="I7282" s="22">
        <v>38591.51</v>
      </c>
      <c r="J7282" s="22">
        <v>3776.08</v>
      </c>
      <c r="K7282" s="22">
        <v>3754.9</v>
      </c>
      <c r="L7282" s="47">
        <v>1000</v>
      </c>
      <c r="M7282" s="22">
        <v>38591.51</v>
      </c>
      <c r="N7282" s="22">
        <v>0</v>
      </c>
    </row>
    <row r="7283" spans="1:14" hidden="1" x14ac:dyDescent="0.25">
      <c r="A7283" s="5" t="s">
        <v>9759</v>
      </c>
      <c r="B7283" s="5" t="s">
        <v>3582</v>
      </c>
      <c r="C7283" s="5" t="s">
        <v>849</v>
      </c>
      <c r="D7283" s="5" t="s">
        <v>3583</v>
      </c>
      <c r="E7283" s="5" t="s">
        <v>3584</v>
      </c>
      <c r="F7283" s="5" t="s">
        <v>853</v>
      </c>
      <c r="G7283" s="5" t="s">
        <v>3585</v>
      </c>
      <c r="H7283" s="51">
        <v>0</v>
      </c>
      <c r="I7283" s="22">
        <v>0</v>
      </c>
      <c r="J7283" s="22">
        <v>1015.5</v>
      </c>
      <c r="K7283" s="22">
        <v>1122.47</v>
      </c>
      <c r="L7283" s="47">
        <v>1000</v>
      </c>
      <c r="M7283" s="22">
        <v>0</v>
      </c>
      <c r="N7283" s="22">
        <v>0</v>
      </c>
    </row>
    <row r="7284" spans="1:14" hidden="1" x14ac:dyDescent="0.25">
      <c r="A7284" s="5" t="s">
        <v>9759</v>
      </c>
      <c r="B7284" s="5" t="s">
        <v>3586</v>
      </c>
      <c r="C7284" s="5" t="s">
        <v>849</v>
      </c>
      <c r="D7284" s="5" t="s">
        <v>3583</v>
      </c>
      <c r="E7284" s="5" t="s">
        <v>3584</v>
      </c>
      <c r="F7284" s="5" t="s">
        <v>853</v>
      </c>
      <c r="G7284" s="5" t="s">
        <v>3585</v>
      </c>
      <c r="H7284" s="51">
        <v>0</v>
      </c>
      <c r="I7284" s="22">
        <v>0</v>
      </c>
      <c r="J7284" s="22">
        <v>894.23</v>
      </c>
      <c r="K7284" s="22">
        <v>826.95</v>
      </c>
      <c r="L7284" s="47">
        <v>1000</v>
      </c>
      <c r="M7284" s="22">
        <v>0</v>
      </c>
      <c r="N7284" s="22">
        <v>0</v>
      </c>
    </row>
    <row r="7285" spans="1:14" x14ac:dyDescent="0.25">
      <c r="A7285" s="5" t="s">
        <v>9760</v>
      </c>
      <c r="B7285" s="5" t="s">
        <v>3590</v>
      </c>
      <c r="C7285" s="5" t="s">
        <v>849</v>
      </c>
      <c r="D7285" s="5" t="s">
        <v>3583</v>
      </c>
      <c r="E7285" s="5" t="s">
        <v>3584</v>
      </c>
      <c r="F7285" s="5" t="s">
        <v>851</v>
      </c>
      <c r="G7285" s="5" t="s">
        <v>3585</v>
      </c>
      <c r="H7285" s="51">
        <v>108.675</v>
      </c>
      <c r="I7285" s="22">
        <v>2974.71</v>
      </c>
      <c r="J7285" s="22">
        <v>27372.53</v>
      </c>
      <c r="K7285" s="22">
        <v>27607.93</v>
      </c>
      <c r="L7285" s="47">
        <v>1000</v>
      </c>
      <c r="M7285" s="22">
        <v>2974.71</v>
      </c>
      <c r="N7285" s="22">
        <v>0</v>
      </c>
    </row>
    <row r="7286" spans="1:14" hidden="1" x14ac:dyDescent="0.25">
      <c r="A7286" s="5" t="s">
        <v>9761</v>
      </c>
      <c r="B7286" s="5" t="s">
        <v>3582</v>
      </c>
      <c r="C7286" s="5" t="s">
        <v>849</v>
      </c>
      <c r="D7286" s="5" t="s">
        <v>3583</v>
      </c>
      <c r="E7286" s="5" t="s">
        <v>3584</v>
      </c>
      <c r="F7286" s="5" t="s">
        <v>853</v>
      </c>
      <c r="G7286" s="5" t="s">
        <v>3585</v>
      </c>
      <c r="H7286" s="51">
        <v>0</v>
      </c>
      <c r="I7286" s="22">
        <v>0</v>
      </c>
      <c r="J7286" s="22">
        <v>1538.44</v>
      </c>
      <c r="K7286" s="22">
        <v>1671.3</v>
      </c>
      <c r="L7286" s="47">
        <v>1000</v>
      </c>
      <c r="M7286" s="22">
        <v>0</v>
      </c>
      <c r="N7286" s="22">
        <v>0</v>
      </c>
    </row>
    <row r="7287" spans="1:14" hidden="1" x14ac:dyDescent="0.25">
      <c r="A7287" s="5" t="s">
        <v>9761</v>
      </c>
      <c r="B7287" s="5" t="s">
        <v>3586</v>
      </c>
      <c r="C7287" s="5" t="s">
        <v>849</v>
      </c>
      <c r="D7287" s="5" t="s">
        <v>3583</v>
      </c>
      <c r="E7287" s="5" t="s">
        <v>3584</v>
      </c>
      <c r="F7287" s="5" t="s">
        <v>851</v>
      </c>
      <c r="G7287" s="5" t="s">
        <v>3585</v>
      </c>
      <c r="H7287" s="51">
        <v>71120</v>
      </c>
      <c r="I7287" s="22">
        <v>121485.56</v>
      </c>
      <c r="J7287" s="22">
        <v>1708.18</v>
      </c>
      <c r="K7287" s="22">
        <v>1680.56</v>
      </c>
      <c r="L7287" s="47">
        <v>1000</v>
      </c>
      <c r="M7287" s="22">
        <v>121485.56</v>
      </c>
      <c r="N7287" s="22">
        <v>0</v>
      </c>
    </row>
    <row r="7288" spans="1:14" hidden="1" x14ac:dyDescent="0.25">
      <c r="A7288" s="5" t="s">
        <v>9761</v>
      </c>
      <c r="B7288" s="5" t="s">
        <v>3597</v>
      </c>
      <c r="C7288" s="5" t="s">
        <v>849</v>
      </c>
      <c r="D7288" s="5" t="s">
        <v>3583</v>
      </c>
      <c r="E7288" s="5" t="s">
        <v>3584</v>
      </c>
      <c r="F7288" s="5" t="s">
        <v>853</v>
      </c>
      <c r="G7288" s="5" t="s">
        <v>3585</v>
      </c>
      <c r="H7288" s="51">
        <v>0</v>
      </c>
      <c r="I7288" s="22">
        <v>0</v>
      </c>
      <c r="J7288" s="22">
        <v>1844.9</v>
      </c>
      <c r="K7288" s="22">
        <v>1889.18</v>
      </c>
      <c r="L7288" s="47">
        <v>1000</v>
      </c>
      <c r="M7288" s="22">
        <v>0</v>
      </c>
      <c r="N7288" s="22">
        <v>0</v>
      </c>
    </row>
    <row r="7289" spans="1:14" hidden="1" x14ac:dyDescent="0.25">
      <c r="A7289" s="5" t="s">
        <v>9761</v>
      </c>
      <c r="B7289" s="5" t="s">
        <v>3592</v>
      </c>
      <c r="C7289" s="5" t="s">
        <v>849</v>
      </c>
      <c r="D7289" s="5" t="s">
        <v>3583</v>
      </c>
      <c r="E7289" s="5" t="s">
        <v>3584</v>
      </c>
      <c r="F7289" s="5" t="s">
        <v>851</v>
      </c>
      <c r="G7289" s="5" t="s">
        <v>3585</v>
      </c>
      <c r="H7289" s="51">
        <v>11251</v>
      </c>
      <c r="I7289" s="22">
        <v>26463.27</v>
      </c>
      <c r="J7289" s="22">
        <v>2352.08</v>
      </c>
      <c r="K7289" s="22">
        <v>1928.99</v>
      </c>
      <c r="L7289" s="47">
        <v>1000</v>
      </c>
      <c r="M7289" s="22">
        <v>26463.27</v>
      </c>
      <c r="N7289" s="22">
        <v>0</v>
      </c>
    </row>
    <row r="7290" spans="1:14" x14ac:dyDescent="0.25">
      <c r="A7290" s="5" t="s">
        <v>9762</v>
      </c>
      <c r="B7290" s="5" t="s">
        <v>3590</v>
      </c>
      <c r="C7290" s="5" t="s">
        <v>849</v>
      </c>
      <c r="D7290" s="5" t="s">
        <v>3583</v>
      </c>
      <c r="E7290" s="5" t="s">
        <v>3584</v>
      </c>
      <c r="F7290" s="5" t="s">
        <v>853</v>
      </c>
      <c r="G7290" s="5" t="s">
        <v>3603</v>
      </c>
      <c r="H7290" s="51">
        <v>0</v>
      </c>
      <c r="I7290" s="22">
        <v>0</v>
      </c>
      <c r="J7290" s="22">
        <v>0</v>
      </c>
      <c r="K7290" s="22">
        <v>1859.65</v>
      </c>
      <c r="L7290" s="47">
        <v>1000</v>
      </c>
      <c r="M7290" s="22">
        <v>0</v>
      </c>
      <c r="N7290" s="22">
        <v>0</v>
      </c>
    </row>
    <row r="7291" spans="1:14" x14ac:dyDescent="0.25">
      <c r="A7291" s="5" t="s">
        <v>9763</v>
      </c>
      <c r="B7291" s="5" t="s">
        <v>3590</v>
      </c>
      <c r="C7291" s="5" t="s">
        <v>849</v>
      </c>
      <c r="D7291" s="5" t="s">
        <v>3583</v>
      </c>
      <c r="E7291" s="5" t="s">
        <v>3584</v>
      </c>
      <c r="F7291" s="5" t="s">
        <v>853</v>
      </c>
      <c r="G7291" s="5" t="s">
        <v>3588</v>
      </c>
      <c r="H7291" s="51">
        <v>0</v>
      </c>
      <c r="I7291" s="22">
        <v>0</v>
      </c>
      <c r="J7291" s="22">
        <v>280.42</v>
      </c>
      <c r="K7291" s="22">
        <v>280.42</v>
      </c>
      <c r="L7291" s="47">
        <v>1000</v>
      </c>
      <c r="M7291" s="22">
        <v>0</v>
      </c>
      <c r="N7291" s="22">
        <v>0</v>
      </c>
    </row>
    <row r="7292" spans="1:14" x14ac:dyDescent="0.25">
      <c r="A7292" s="5" t="s">
        <v>9764</v>
      </c>
      <c r="B7292" s="5" t="s">
        <v>3590</v>
      </c>
      <c r="C7292" s="5" t="s">
        <v>849</v>
      </c>
      <c r="D7292" s="5" t="s">
        <v>3583</v>
      </c>
      <c r="E7292" s="5" t="s">
        <v>3584</v>
      </c>
      <c r="F7292" s="5" t="s">
        <v>853</v>
      </c>
      <c r="G7292" s="5" t="s">
        <v>3603</v>
      </c>
      <c r="H7292" s="51">
        <v>0</v>
      </c>
      <c r="I7292" s="22">
        <v>0</v>
      </c>
      <c r="J7292" s="22">
        <v>0</v>
      </c>
      <c r="K7292" s="22">
        <v>527.83000000000004</v>
      </c>
      <c r="L7292" s="47">
        <v>1000</v>
      </c>
      <c r="M7292" s="22">
        <v>0</v>
      </c>
      <c r="N7292" s="22">
        <v>0</v>
      </c>
    </row>
    <row r="7293" spans="1:14" hidden="1" x14ac:dyDescent="0.25">
      <c r="A7293" s="5" t="s">
        <v>9765</v>
      </c>
      <c r="B7293" s="5" t="s">
        <v>3586</v>
      </c>
      <c r="C7293" s="5" t="s">
        <v>849</v>
      </c>
      <c r="D7293" s="5" t="s">
        <v>3583</v>
      </c>
      <c r="E7293" s="5" t="s">
        <v>3584</v>
      </c>
      <c r="F7293" s="5" t="s">
        <v>853</v>
      </c>
      <c r="G7293" s="5" t="s">
        <v>3603</v>
      </c>
      <c r="H7293" s="51">
        <v>0</v>
      </c>
      <c r="I7293" s="22">
        <v>0</v>
      </c>
      <c r="J7293" s="22">
        <v>0</v>
      </c>
      <c r="K7293" s="22">
        <v>1423.38</v>
      </c>
      <c r="L7293" s="47">
        <v>1000</v>
      </c>
      <c r="M7293" s="22">
        <v>0</v>
      </c>
      <c r="N7293" s="22">
        <v>0</v>
      </c>
    </row>
    <row r="7294" spans="1:14" hidden="1" x14ac:dyDescent="0.25">
      <c r="A7294" s="5" t="s">
        <v>9765</v>
      </c>
      <c r="B7294" s="5" t="s">
        <v>3592</v>
      </c>
      <c r="C7294" s="5" t="s">
        <v>849</v>
      </c>
      <c r="D7294" s="5" t="s">
        <v>3583</v>
      </c>
      <c r="E7294" s="5" t="s">
        <v>3584</v>
      </c>
      <c r="F7294" s="5" t="s">
        <v>853</v>
      </c>
      <c r="G7294" s="5" t="s">
        <v>3603</v>
      </c>
      <c r="H7294" s="51">
        <v>0</v>
      </c>
      <c r="I7294" s="22">
        <v>0</v>
      </c>
      <c r="J7294" s="22">
        <v>0</v>
      </c>
      <c r="K7294" s="22">
        <v>1331.86</v>
      </c>
      <c r="L7294" s="47">
        <v>1000</v>
      </c>
      <c r="M7294" s="22">
        <v>0</v>
      </c>
      <c r="N7294" s="22">
        <v>0</v>
      </c>
    </row>
    <row r="7295" spans="1:14" hidden="1" x14ac:dyDescent="0.25">
      <c r="A7295" s="5" t="s">
        <v>9766</v>
      </c>
      <c r="B7295" s="5" t="s">
        <v>3592</v>
      </c>
      <c r="C7295" s="5" t="s">
        <v>849</v>
      </c>
      <c r="D7295" s="5" t="s">
        <v>3583</v>
      </c>
      <c r="E7295" s="5" t="s">
        <v>3584</v>
      </c>
      <c r="F7295" s="5" t="s">
        <v>853</v>
      </c>
      <c r="G7295" s="5" t="s">
        <v>3603</v>
      </c>
      <c r="H7295" s="51">
        <v>0</v>
      </c>
      <c r="I7295" s="22">
        <v>0</v>
      </c>
      <c r="J7295" s="22">
        <v>0</v>
      </c>
      <c r="K7295" s="22">
        <v>21150.880000000001</v>
      </c>
      <c r="L7295" s="47">
        <v>1000</v>
      </c>
      <c r="M7295" s="22">
        <v>0</v>
      </c>
      <c r="N7295" s="22">
        <v>0</v>
      </c>
    </row>
    <row r="7296" spans="1:14" hidden="1" x14ac:dyDescent="0.25">
      <c r="A7296" s="5" t="s">
        <v>9767</v>
      </c>
      <c r="B7296" s="5" t="s">
        <v>3592</v>
      </c>
      <c r="C7296" s="5" t="s">
        <v>849</v>
      </c>
      <c r="D7296" s="5" t="s">
        <v>3583</v>
      </c>
      <c r="E7296" s="5" t="s">
        <v>3584</v>
      </c>
      <c r="F7296" s="5" t="s">
        <v>853</v>
      </c>
      <c r="G7296" s="5" t="s">
        <v>3603</v>
      </c>
      <c r="H7296" s="51">
        <v>0</v>
      </c>
      <c r="I7296" s="22">
        <v>0</v>
      </c>
      <c r="J7296" s="22">
        <v>0</v>
      </c>
      <c r="K7296" s="22">
        <v>1314.03</v>
      </c>
      <c r="L7296" s="47">
        <v>1000</v>
      </c>
      <c r="M7296" s="22">
        <v>0</v>
      </c>
      <c r="N7296" s="22">
        <v>0</v>
      </c>
    </row>
    <row r="7297" spans="1:14" hidden="1" x14ac:dyDescent="0.25">
      <c r="A7297" s="5" t="s">
        <v>9768</v>
      </c>
      <c r="B7297" s="5" t="s">
        <v>3597</v>
      </c>
      <c r="C7297" s="5" t="s">
        <v>849</v>
      </c>
      <c r="D7297" s="5" t="s">
        <v>3583</v>
      </c>
      <c r="E7297" s="5" t="s">
        <v>3584</v>
      </c>
      <c r="F7297" s="5" t="s">
        <v>853</v>
      </c>
      <c r="G7297" s="5" t="s">
        <v>3603</v>
      </c>
      <c r="H7297" s="51">
        <v>0</v>
      </c>
      <c r="I7297" s="22">
        <v>0</v>
      </c>
      <c r="J7297" s="22">
        <v>0</v>
      </c>
      <c r="K7297" s="22">
        <v>1161.51</v>
      </c>
      <c r="L7297" s="47">
        <v>1000</v>
      </c>
      <c r="M7297" s="22">
        <v>0</v>
      </c>
      <c r="N7297" s="22">
        <v>0</v>
      </c>
    </row>
    <row r="7298" spans="1:14" hidden="1" x14ac:dyDescent="0.25">
      <c r="A7298" s="5" t="s">
        <v>9768</v>
      </c>
      <c r="B7298" s="5" t="s">
        <v>3592</v>
      </c>
      <c r="C7298" s="5" t="s">
        <v>849</v>
      </c>
      <c r="D7298" s="5" t="s">
        <v>3583</v>
      </c>
      <c r="E7298" s="5" t="s">
        <v>3584</v>
      </c>
      <c r="F7298" s="5" t="s">
        <v>853</v>
      </c>
      <c r="G7298" s="5" t="s">
        <v>3603</v>
      </c>
      <c r="H7298" s="51">
        <v>0</v>
      </c>
      <c r="I7298" s="22">
        <v>0</v>
      </c>
      <c r="J7298" s="22">
        <v>0</v>
      </c>
      <c r="K7298" s="22">
        <v>1521.04</v>
      </c>
      <c r="L7298" s="47">
        <v>1000</v>
      </c>
      <c r="M7298" s="22">
        <v>0</v>
      </c>
      <c r="N7298" s="22">
        <v>0</v>
      </c>
    </row>
    <row r="7299" spans="1:14" hidden="1" x14ac:dyDescent="0.25">
      <c r="A7299" s="5" t="s">
        <v>9769</v>
      </c>
      <c r="B7299" s="5" t="s">
        <v>3586</v>
      </c>
      <c r="C7299" s="5" t="s">
        <v>849</v>
      </c>
      <c r="D7299" s="5" t="s">
        <v>3583</v>
      </c>
      <c r="E7299" s="5" t="s">
        <v>3584</v>
      </c>
      <c r="F7299" s="5" t="s">
        <v>853</v>
      </c>
      <c r="G7299" s="5" t="s">
        <v>3588</v>
      </c>
      <c r="H7299" s="51">
        <v>0</v>
      </c>
      <c r="I7299" s="22">
        <v>0</v>
      </c>
      <c r="J7299" s="22">
        <v>57.29</v>
      </c>
      <c r="K7299" s="22">
        <v>60.43</v>
      </c>
      <c r="L7299" s="47">
        <v>1000</v>
      </c>
      <c r="M7299" s="22">
        <v>0</v>
      </c>
      <c r="N7299" s="22">
        <v>0</v>
      </c>
    </row>
    <row r="7300" spans="1:14" hidden="1" x14ac:dyDescent="0.25">
      <c r="A7300" s="5" t="s">
        <v>9770</v>
      </c>
      <c r="B7300" s="5" t="s">
        <v>3586</v>
      </c>
      <c r="C7300" s="5" t="s">
        <v>849</v>
      </c>
      <c r="D7300" s="5" t="s">
        <v>3583</v>
      </c>
      <c r="E7300" s="5" t="s">
        <v>3584</v>
      </c>
      <c r="F7300" s="5" t="s">
        <v>853</v>
      </c>
      <c r="G7300" s="5" t="s">
        <v>3603</v>
      </c>
      <c r="H7300" s="51">
        <v>0</v>
      </c>
      <c r="I7300" s="22">
        <v>0</v>
      </c>
      <c r="J7300" s="22">
        <v>0</v>
      </c>
      <c r="K7300" s="22">
        <v>1609.62</v>
      </c>
      <c r="L7300" s="47">
        <v>1000</v>
      </c>
      <c r="M7300" s="22">
        <v>0</v>
      </c>
      <c r="N7300" s="22">
        <v>0</v>
      </c>
    </row>
    <row r="7301" spans="1:14" hidden="1" x14ac:dyDescent="0.25">
      <c r="A7301" s="5" t="s">
        <v>9770</v>
      </c>
      <c r="B7301" s="5" t="s">
        <v>3597</v>
      </c>
      <c r="C7301" s="5" t="s">
        <v>849</v>
      </c>
      <c r="D7301" s="5" t="s">
        <v>3583</v>
      </c>
      <c r="E7301" s="5" t="s">
        <v>3584</v>
      </c>
      <c r="F7301" s="5" t="s">
        <v>853</v>
      </c>
      <c r="G7301" s="5" t="s">
        <v>3603</v>
      </c>
      <c r="H7301" s="51">
        <v>0</v>
      </c>
      <c r="I7301" s="22">
        <v>0</v>
      </c>
      <c r="J7301" s="22">
        <v>0</v>
      </c>
      <c r="K7301" s="22">
        <v>1137.83</v>
      </c>
      <c r="L7301" s="47">
        <v>1000</v>
      </c>
      <c r="M7301" s="22">
        <v>0</v>
      </c>
      <c r="N7301" s="22">
        <v>0</v>
      </c>
    </row>
    <row r="7302" spans="1:14" hidden="1" x14ac:dyDescent="0.25">
      <c r="A7302" s="5" t="s">
        <v>9770</v>
      </c>
      <c r="B7302" s="5" t="s">
        <v>3592</v>
      </c>
      <c r="C7302" s="5" t="s">
        <v>849</v>
      </c>
      <c r="D7302" s="5" t="s">
        <v>3583</v>
      </c>
      <c r="E7302" s="5" t="s">
        <v>3584</v>
      </c>
      <c r="F7302" s="5" t="s">
        <v>853</v>
      </c>
      <c r="G7302" s="5" t="s">
        <v>3603</v>
      </c>
      <c r="H7302" s="51">
        <v>0</v>
      </c>
      <c r="I7302" s="22">
        <v>0</v>
      </c>
      <c r="J7302" s="22">
        <v>0</v>
      </c>
      <c r="K7302" s="22">
        <v>1511.29</v>
      </c>
      <c r="L7302" s="47">
        <v>1000</v>
      </c>
      <c r="M7302" s="22">
        <v>0</v>
      </c>
      <c r="N7302" s="22">
        <v>0</v>
      </c>
    </row>
    <row r="7303" spans="1:14" hidden="1" x14ac:dyDescent="0.25">
      <c r="A7303" s="5" t="s">
        <v>9771</v>
      </c>
      <c r="B7303" s="5" t="s">
        <v>3592</v>
      </c>
      <c r="C7303" s="5" t="s">
        <v>849</v>
      </c>
      <c r="D7303" s="5" t="s">
        <v>3583</v>
      </c>
      <c r="E7303" s="5" t="s">
        <v>3584</v>
      </c>
      <c r="F7303" s="5" t="s">
        <v>853</v>
      </c>
      <c r="G7303" s="5" t="s">
        <v>3603</v>
      </c>
      <c r="H7303" s="51">
        <v>0</v>
      </c>
      <c r="I7303" s="22">
        <v>0</v>
      </c>
      <c r="J7303" s="22">
        <v>0</v>
      </c>
      <c r="K7303" s="22">
        <v>25233.7</v>
      </c>
      <c r="L7303" s="47">
        <v>1000</v>
      </c>
      <c r="M7303" s="22">
        <v>0</v>
      </c>
      <c r="N7303" s="22">
        <v>0</v>
      </c>
    </row>
    <row r="7304" spans="1:14" hidden="1" x14ac:dyDescent="0.25">
      <c r="A7304" s="5" t="s">
        <v>9772</v>
      </c>
      <c r="B7304" s="5" t="s">
        <v>3592</v>
      </c>
      <c r="C7304" s="5" t="s">
        <v>849</v>
      </c>
      <c r="D7304" s="5" t="s">
        <v>3583</v>
      </c>
      <c r="E7304" s="5" t="s">
        <v>3584</v>
      </c>
      <c r="F7304" s="5" t="s">
        <v>853</v>
      </c>
      <c r="G7304" s="5" t="s">
        <v>3603</v>
      </c>
      <c r="H7304" s="51">
        <v>0</v>
      </c>
      <c r="I7304" s="22">
        <v>0</v>
      </c>
      <c r="J7304" s="22">
        <v>0</v>
      </c>
      <c r="K7304" s="22">
        <v>1574.36</v>
      </c>
      <c r="L7304" s="47">
        <v>1000</v>
      </c>
      <c r="M7304" s="22">
        <v>0</v>
      </c>
      <c r="N7304" s="22">
        <v>0</v>
      </c>
    </row>
    <row r="7305" spans="1:14" hidden="1" x14ac:dyDescent="0.25">
      <c r="A7305" s="5" t="s">
        <v>9773</v>
      </c>
      <c r="B7305" s="5" t="s">
        <v>3606</v>
      </c>
      <c r="C7305" s="5" t="s">
        <v>849</v>
      </c>
      <c r="D7305" s="5" t="s">
        <v>3583</v>
      </c>
      <c r="E7305" s="5" t="s">
        <v>3584</v>
      </c>
      <c r="F7305" s="5" t="s">
        <v>851</v>
      </c>
      <c r="G7305" s="5" t="s">
        <v>3588</v>
      </c>
      <c r="H7305" s="51">
        <v>1200</v>
      </c>
      <c r="I7305" s="22">
        <v>373.27</v>
      </c>
      <c r="J7305" s="22">
        <v>311.06</v>
      </c>
      <c r="K7305" s="22">
        <v>313.74</v>
      </c>
      <c r="L7305" s="47">
        <v>1000</v>
      </c>
      <c r="M7305" s="22">
        <v>373.27</v>
      </c>
      <c r="N7305" s="22">
        <v>0</v>
      </c>
    </row>
    <row r="7306" spans="1:14" hidden="1" x14ac:dyDescent="0.25">
      <c r="A7306" s="5" t="s">
        <v>9774</v>
      </c>
      <c r="B7306" s="5" t="s">
        <v>3582</v>
      </c>
      <c r="C7306" s="5" t="s">
        <v>849</v>
      </c>
      <c r="D7306" s="5" t="s">
        <v>3583</v>
      </c>
      <c r="E7306" s="5" t="s">
        <v>3584</v>
      </c>
      <c r="F7306" s="5" t="s">
        <v>853</v>
      </c>
      <c r="G7306" s="5" t="s">
        <v>3603</v>
      </c>
      <c r="H7306" s="51">
        <v>0</v>
      </c>
      <c r="I7306" s="22">
        <v>0</v>
      </c>
      <c r="J7306" s="22">
        <v>0</v>
      </c>
      <c r="K7306" s="22">
        <v>2289.0300000000002</v>
      </c>
      <c r="L7306" s="47">
        <v>1000</v>
      </c>
      <c r="M7306" s="22">
        <v>0</v>
      </c>
      <c r="N7306" s="22">
        <v>0</v>
      </c>
    </row>
    <row r="7307" spans="1:14" hidden="1" x14ac:dyDescent="0.25">
      <c r="A7307" s="5" t="s">
        <v>9774</v>
      </c>
      <c r="B7307" s="5" t="s">
        <v>3586</v>
      </c>
      <c r="C7307" s="5" t="s">
        <v>849</v>
      </c>
      <c r="D7307" s="5" t="s">
        <v>3583</v>
      </c>
      <c r="E7307" s="5" t="s">
        <v>3584</v>
      </c>
      <c r="F7307" s="5" t="s">
        <v>853</v>
      </c>
      <c r="G7307" s="5" t="s">
        <v>3603</v>
      </c>
      <c r="H7307" s="51">
        <v>0</v>
      </c>
      <c r="I7307" s="22">
        <v>0</v>
      </c>
      <c r="J7307" s="22">
        <v>2336.9299999999998</v>
      </c>
      <c r="K7307" s="22">
        <v>1761.9</v>
      </c>
      <c r="L7307" s="47">
        <v>1000</v>
      </c>
      <c r="M7307" s="22">
        <v>0</v>
      </c>
      <c r="N7307" s="22">
        <v>0</v>
      </c>
    </row>
    <row r="7308" spans="1:14" x14ac:dyDescent="0.25">
      <c r="A7308" s="5" t="s">
        <v>9775</v>
      </c>
      <c r="B7308" s="5" t="s">
        <v>3590</v>
      </c>
      <c r="C7308" s="5" t="s">
        <v>849</v>
      </c>
      <c r="D7308" s="5" t="s">
        <v>3583</v>
      </c>
      <c r="E7308" s="5" t="s">
        <v>3584</v>
      </c>
      <c r="F7308" s="5" t="s">
        <v>853</v>
      </c>
      <c r="G7308" s="5" t="s">
        <v>3603</v>
      </c>
      <c r="H7308" s="51">
        <v>0</v>
      </c>
      <c r="I7308" s="22">
        <v>0</v>
      </c>
      <c r="J7308" s="22">
        <v>0</v>
      </c>
      <c r="K7308" s="22">
        <v>967.69</v>
      </c>
      <c r="L7308" s="47">
        <v>1000</v>
      </c>
      <c r="M7308" s="22">
        <v>0</v>
      </c>
      <c r="N7308" s="22">
        <v>0</v>
      </c>
    </row>
    <row r="7309" spans="1:14" x14ac:dyDescent="0.25">
      <c r="A7309" s="5" t="s">
        <v>9776</v>
      </c>
      <c r="B7309" s="5" t="s">
        <v>3590</v>
      </c>
      <c r="C7309" s="5" t="s">
        <v>849</v>
      </c>
      <c r="D7309" s="5" t="s">
        <v>3583</v>
      </c>
      <c r="E7309" s="5" t="s">
        <v>3584</v>
      </c>
      <c r="F7309" s="5" t="s">
        <v>853</v>
      </c>
      <c r="G7309" s="5" t="s">
        <v>3603</v>
      </c>
      <c r="H7309" s="51">
        <v>0</v>
      </c>
      <c r="I7309" s="22">
        <v>0</v>
      </c>
      <c r="J7309" s="22">
        <v>0</v>
      </c>
      <c r="K7309" s="22">
        <v>2241.9699999999998</v>
      </c>
      <c r="L7309" s="47">
        <v>1000</v>
      </c>
      <c r="M7309" s="22">
        <v>0</v>
      </c>
      <c r="N7309" s="22">
        <v>0</v>
      </c>
    </row>
    <row r="7310" spans="1:14" x14ac:dyDescent="0.25">
      <c r="A7310" s="5" t="s">
        <v>9777</v>
      </c>
      <c r="B7310" s="5" t="s">
        <v>3590</v>
      </c>
      <c r="C7310" s="5" t="s">
        <v>849</v>
      </c>
      <c r="D7310" s="5" t="s">
        <v>3583</v>
      </c>
      <c r="E7310" s="5" t="s">
        <v>3584</v>
      </c>
      <c r="F7310" s="5" t="s">
        <v>853</v>
      </c>
      <c r="G7310" s="5" t="s">
        <v>3603</v>
      </c>
      <c r="H7310" s="51">
        <v>0</v>
      </c>
      <c r="I7310" s="22">
        <v>0</v>
      </c>
      <c r="J7310" s="22">
        <v>0</v>
      </c>
      <c r="K7310" s="22">
        <v>813.63</v>
      </c>
      <c r="L7310" s="47">
        <v>1000</v>
      </c>
      <c r="M7310" s="22">
        <v>0</v>
      </c>
      <c r="N7310" s="22">
        <v>0</v>
      </c>
    </row>
    <row r="7311" spans="1:14" x14ac:dyDescent="0.25">
      <c r="A7311" s="5" t="s">
        <v>9778</v>
      </c>
      <c r="B7311" s="5" t="s">
        <v>3590</v>
      </c>
      <c r="C7311" s="5" t="s">
        <v>849</v>
      </c>
      <c r="D7311" s="5" t="s">
        <v>3583</v>
      </c>
      <c r="E7311" s="5" t="s">
        <v>3584</v>
      </c>
      <c r="F7311" s="5" t="s">
        <v>853</v>
      </c>
      <c r="G7311" s="5" t="s">
        <v>3603</v>
      </c>
      <c r="H7311" s="51">
        <v>0</v>
      </c>
      <c r="I7311" s="22">
        <v>0</v>
      </c>
      <c r="J7311" s="22">
        <v>0</v>
      </c>
      <c r="K7311" s="22">
        <v>726.32</v>
      </c>
      <c r="L7311" s="47">
        <v>1000</v>
      </c>
      <c r="M7311" s="22">
        <v>0</v>
      </c>
      <c r="N7311" s="22">
        <v>0</v>
      </c>
    </row>
    <row r="7312" spans="1:14" x14ac:dyDescent="0.25">
      <c r="A7312" s="5" t="s">
        <v>9779</v>
      </c>
      <c r="B7312" s="5" t="s">
        <v>3590</v>
      </c>
      <c r="C7312" s="5" t="s">
        <v>849</v>
      </c>
      <c r="D7312" s="5" t="s">
        <v>3583</v>
      </c>
      <c r="E7312" s="5" t="s">
        <v>3584</v>
      </c>
      <c r="F7312" s="5" t="s">
        <v>851</v>
      </c>
      <c r="G7312" s="5" t="s">
        <v>3585</v>
      </c>
      <c r="H7312" s="51">
        <v>154.25</v>
      </c>
      <c r="I7312" s="22">
        <v>2974.68</v>
      </c>
      <c r="J7312" s="22">
        <v>19284.8</v>
      </c>
      <c r="K7312" s="22">
        <v>19058.63</v>
      </c>
      <c r="L7312" s="47">
        <v>1000</v>
      </c>
      <c r="M7312" s="22">
        <v>2974.68</v>
      </c>
      <c r="N7312" s="22">
        <v>0</v>
      </c>
    </row>
    <row r="7313" spans="1:14" hidden="1" x14ac:dyDescent="0.25">
      <c r="A7313" s="5" t="s">
        <v>9780</v>
      </c>
      <c r="B7313" s="5" t="s">
        <v>3586</v>
      </c>
      <c r="C7313" s="5" t="s">
        <v>849</v>
      </c>
      <c r="D7313" s="5" t="s">
        <v>3583</v>
      </c>
      <c r="E7313" s="5" t="s">
        <v>3584</v>
      </c>
      <c r="F7313" s="5" t="s">
        <v>853</v>
      </c>
      <c r="G7313" s="5" t="s">
        <v>3588</v>
      </c>
      <c r="H7313" s="51">
        <v>0</v>
      </c>
      <c r="I7313" s="22">
        <v>0</v>
      </c>
      <c r="J7313" s="22">
        <v>13.48</v>
      </c>
      <c r="K7313" s="22">
        <v>14.09</v>
      </c>
      <c r="L7313" s="47">
        <v>1000</v>
      </c>
      <c r="M7313" s="22">
        <v>0</v>
      </c>
      <c r="N7313" s="22">
        <v>0</v>
      </c>
    </row>
    <row r="7314" spans="1:14" x14ac:dyDescent="0.25">
      <c r="A7314" s="5" t="s">
        <v>9781</v>
      </c>
      <c r="B7314" s="5" t="s">
        <v>3590</v>
      </c>
      <c r="C7314" s="5" t="s">
        <v>849</v>
      </c>
      <c r="D7314" s="5" t="s">
        <v>3583</v>
      </c>
      <c r="E7314" s="5" t="s">
        <v>3584</v>
      </c>
      <c r="F7314" s="5" t="s">
        <v>851</v>
      </c>
      <c r="G7314" s="5" t="s">
        <v>3585</v>
      </c>
      <c r="H7314" s="51">
        <v>2204.8200000000002</v>
      </c>
      <c r="I7314" s="22">
        <v>12754.51</v>
      </c>
      <c r="J7314" s="22">
        <v>5784.83</v>
      </c>
      <c r="K7314" s="22">
        <v>5858.37</v>
      </c>
      <c r="L7314" s="47">
        <v>1000</v>
      </c>
      <c r="M7314" s="22">
        <v>12754.51</v>
      </c>
      <c r="N7314" s="22">
        <v>0</v>
      </c>
    </row>
    <row r="7315" spans="1:14" x14ac:dyDescent="0.25">
      <c r="A7315" s="5" t="s">
        <v>9782</v>
      </c>
      <c r="B7315" s="5" t="s">
        <v>3590</v>
      </c>
      <c r="C7315" s="5" t="s">
        <v>849</v>
      </c>
      <c r="D7315" s="5" t="s">
        <v>3583</v>
      </c>
      <c r="E7315" s="5" t="s">
        <v>3584</v>
      </c>
      <c r="F7315" s="5" t="s">
        <v>851</v>
      </c>
      <c r="G7315" s="5" t="s">
        <v>3585</v>
      </c>
      <c r="H7315" s="51">
        <v>2749.82</v>
      </c>
      <c r="I7315" s="22">
        <v>15484.13</v>
      </c>
      <c r="J7315" s="22">
        <v>5630.96</v>
      </c>
      <c r="K7315" s="22">
        <v>5836.87</v>
      </c>
      <c r="L7315" s="47">
        <v>1000</v>
      </c>
      <c r="M7315" s="22">
        <v>15484.13</v>
      </c>
      <c r="N7315" s="22">
        <v>0</v>
      </c>
    </row>
    <row r="7316" spans="1:14" x14ac:dyDescent="0.25">
      <c r="A7316" s="5" t="s">
        <v>9783</v>
      </c>
      <c r="B7316" s="5" t="s">
        <v>3590</v>
      </c>
      <c r="C7316" s="5" t="s">
        <v>849</v>
      </c>
      <c r="D7316" s="5" t="s">
        <v>3583</v>
      </c>
      <c r="E7316" s="5" t="s">
        <v>3584</v>
      </c>
      <c r="F7316" s="5" t="s">
        <v>853</v>
      </c>
      <c r="G7316" s="5" t="s">
        <v>3585</v>
      </c>
      <c r="H7316" s="51">
        <v>0</v>
      </c>
      <c r="I7316" s="22">
        <v>0</v>
      </c>
      <c r="J7316" s="22">
        <v>5042.34</v>
      </c>
      <c r="K7316" s="22">
        <v>5793.54</v>
      </c>
      <c r="L7316" s="47">
        <v>1000</v>
      </c>
      <c r="M7316" s="22">
        <v>0</v>
      </c>
      <c r="N7316" s="22">
        <v>0</v>
      </c>
    </row>
    <row r="7317" spans="1:14" x14ac:dyDescent="0.25">
      <c r="A7317" s="5" t="s">
        <v>9784</v>
      </c>
      <c r="B7317" s="5" t="s">
        <v>3590</v>
      </c>
      <c r="C7317" s="5" t="s">
        <v>849</v>
      </c>
      <c r="D7317" s="5" t="s">
        <v>3583</v>
      </c>
      <c r="E7317" s="5" t="s">
        <v>3584</v>
      </c>
      <c r="F7317" s="5" t="s">
        <v>853</v>
      </c>
      <c r="G7317" s="5" t="s">
        <v>3585</v>
      </c>
      <c r="H7317" s="51">
        <v>0</v>
      </c>
      <c r="I7317" s="22">
        <v>0</v>
      </c>
      <c r="J7317" s="22">
        <v>4242.2</v>
      </c>
      <c r="K7317" s="22">
        <v>4242.2</v>
      </c>
      <c r="L7317" s="47">
        <v>1000</v>
      </c>
      <c r="M7317" s="22">
        <v>0</v>
      </c>
      <c r="N7317" s="22">
        <v>0</v>
      </c>
    </row>
    <row r="7318" spans="1:14" x14ac:dyDescent="0.25">
      <c r="A7318" s="5" t="s">
        <v>9785</v>
      </c>
      <c r="B7318" s="5" t="s">
        <v>3590</v>
      </c>
      <c r="C7318" s="5" t="s">
        <v>849</v>
      </c>
      <c r="D7318" s="5" t="s">
        <v>3583</v>
      </c>
      <c r="E7318" s="5" t="s">
        <v>3584</v>
      </c>
      <c r="F7318" s="5" t="s">
        <v>851</v>
      </c>
      <c r="G7318" s="5" t="s">
        <v>3585</v>
      </c>
      <c r="H7318" s="51">
        <v>3659.4</v>
      </c>
      <c r="I7318" s="22">
        <v>21396.25</v>
      </c>
      <c r="J7318" s="22">
        <v>5846.93</v>
      </c>
      <c r="K7318" s="22">
        <v>5848.55</v>
      </c>
      <c r="L7318" s="47">
        <v>1000</v>
      </c>
      <c r="M7318" s="22">
        <v>21396.25</v>
      </c>
      <c r="N7318" s="22">
        <v>0</v>
      </c>
    </row>
    <row r="7319" spans="1:14" x14ac:dyDescent="0.25">
      <c r="A7319" s="5" t="s">
        <v>9786</v>
      </c>
      <c r="B7319" s="5" t="s">
        <v>3590</v>
      </c>
      <c r="C7319" s="5" t="s">
        <v>849</v>
      </c>
      <c r="D7319" s="5" t="s">
        <v>3583</v>
      </c>
      <c r="E7319" s="5" t="s">
        <v>3584</v>
      </c>
      <c r="F7319" s="5" t="s">
        <v>853</v>
      </c>
      <c r="G7319" s="5" t="s">
        <v>3585</v>
      </c>
      <c r="H7319" s="51">
        <v>0</v>
      </c>
      <c r="I7319" s="22">
        <v>0</v>
      </c>
      <c r="J7319" s="22">
        <v>3188.17</v>
      </c>
      <c r="K7319" s="22">
        <v>3231.53</v>
      </c>
      <c r="L7319" s="47">
        <v>1000</v>
      </c>
      <c r="M7319" s="22">
        <v>0</v>
      </c>
      <c r="N7319" s="22">
        <v>0</v>
      </c>
    </row>
    <row r="7320" spans="1:14" x14ac:dyDescent="0.25">
      <c r="A7320" s="5" t="s">
        <v>9787</v>
      </c>
      <c r="B7320" s="5" t="s">
        <v>3590</v>
      </c>
      <c r="C7320" s="5" t="s">
        <v>849</v>
      </c>
      <c r="D7320" s="5" t="s">
        <v>3583</v>
      </c>
      <c r="E7320" s="5" t="s">
        <v>3584</v>
      </c>
      <c r="F7320" s="5" t="s">
        <v>851</v>
      </c>
      <c r="G7320" s="5" t="s">
        <v>3585</v>
      </c>
      <c r="H7320" s="51">
        <v>10730</v>
      </c>
      <c r="I7320" s="22">
        <v>60603.32</v>
      </c>
      <c r="J7320" s="22">
        <v>5648.03</v>
      </c>
      <c r="K7320" s="22">
        <v>5521.62</v>
      </c>
      <c r="L7320" s="47">
        <v>1000</v>
      </c>
      <c r="M7320" s="22">
        <v>60603.32</v>
      </c>
      <c r="N7320" s="22">
        <v>0</v>
      </c>
    </row>
    <row r="7321" spans="1:14" x14ac:dyDescent="0.25">
      <c r="A7321" s="5" t="s">
        <v>9788</v>
      </c>
      <c r="B7321" s="5" t="s">
        <v>3590</v>
      </c>
      <c r="C7321" s="5" t="s">
        <v>849</v>
      </c>
      <c r="D7321" s="5" t="s">
        <v>3583</v>
      </c>
      <c r="E7321" s="5" t="s">
        <v>3584</v>
      </c>
      <c r="F7321" s="5" t="s">
        <v>851</v>
      </c>
      <c r="G7321" s="5" t="s">
        <v>3585</v>
      </c>
      <c r="H7321" s="51">
        <v>7500.89</v>
      </c>
      <c r="I7321" s="22">
        <v>35589.99</v>
      </c>
      <c r="J7321" s="22">
        <v>4744.7700000000004</v>
      </c>
      <c r="K7321" s="22">
        <v>4634.1400000000003</v>
      </c>
      <c r="L7321" s="47">
        <v>1000</v>
      </c>
      <c r="M7321" s="22">
        <v>35589.99</v>
      </c>
      <c r="N7321" s="22">
        <v>0</v>
      </c>
    </row>
    <row r="7322" spans="1:14" x14ac:dyDescent="0.25">
      <c r="A7322" s="5" t="s">
        <v>9789</v>
      </c>
      <c r="B7322" s="5" t="s">
        <v>3590</v>
      </c>
      <c r="C7322" s="5" t="s">
        <v>849</v>
      </c>
      <c r="D7322" s="5" t="s">
        <v>3583</v>
      </c>
      <c r="E7322" s="5" t="s">
        <v>3584</v>
      </c>
      <c r="F7322" s="5" t="s">
        <v>851</v>
      </c>
      <c r="G7322" s="5" t="s">
        <v>3585</v>
      </c>
      <c r="H7322" s="51">
        <v>3196</v>
      </c>
      <c r="I7322" s="22">
        <v>10855.56</v>
      </c>
      <c r="J7322" s="22">
        <v>3396.61</v>
      </c>
      <c r="K7322" s="22">
        <v>3562.31</v>
      </c>
      <c r="L7322" s="47">
        <v>1000</v>
      </c>
      <c r="M7322" s="22">
        <v>10855.56</v>
      </c>
      <c r="N7322" s="22">
        <v>0</v>
      </c>
    </row>
    <row r="7323" spans="1:14" x14ac:dyDescent="0.25">
      <c r="A7323" s="5" t="s">
        <v>9790</v>
      </c>
      <c r="B7323" s="5" t="s">
        <v>3590</v>
      </c>
      <c r="C7323" s="5" t="s">
        <v>849</v>
      </c>
      <c r="D7323" s="5" t="s">
        <v>3583</v>
      </c>
      <c r="E7323" s="5" t="s">
        <v>3584</v>
      </c>
      <c r="F7323" s="5" t="s">
        <v>851</v>
      </c>
      <c r="G7323" s="5" t="s">
        <v>3585</v>
      </c>
      <c r="H7323" s="51">
        <v>88.98</v>
      </c>
      <c r="I7323" s="22">
        <v>3060.2</v>
      </c>
      <c r="J7323" s="22">
        <v>34392</v>
      </c>
      <c r="K7323" s="22">
        <v>30382.41</v>
      </c>
      <c r="L7323" s="47">
        <v>1000</v>
      </c>
      <c r="M7323" s="22">
        <v>3060.2</v>
      </c>
      <c r="N7323" s="22">
        <v>0</v>
      </c>
    </row>
    <row r="7324" spans="1:14" hidden="1" x14ac:dyDescent="0.25">
      <c r="A7324" s="5" t="s">
        <v>9791</v>
      </c>
      <c r="B7324" s="5" t="s">
        <v>3582</v>
      </c>
      <c r="C7324" s="5" t="s">
        <v>849</v>
      </c>
      <c r="D7324" s="5" t="s">
        <v>3583</v>
      </c>
      <c r="E7324" s="5" t="s">
        <v>3584</v>
      </c>
      <c r="F7324" s="5" t="s">
        <v>853</v>
      </c>
      <c r="G7324" s="5" t="s">
        <v>3603</v>
      </c>
      <c r="H7324" s="51">
        <v>0</v>
      </c>
      <c r="I7324" s="22">
        <v>0</v>
      </c>
      <c r="J7324" s="22">
        <v>3072.54</v>
      </c>
      <c r="K7324" s="22">
        <v>4357.17</v>
      </c>
      <c r="L7324" s="47">
        <v>1000</v>
      </c>
      <c r="M7324" s="22">
        <v>0</v>
      </c>
      <c r="N7324" s="22">
        <v>0</v>
      </c>
    </row>
    <row r="7325" spans="1:14" hidden="1" x14ac:dyDescent="0.25">
      <c r="A7325" s="5" t="s">
        <v>9791</v>
      </c>
      <c r="B7325" s="5" t="s">
        <v>3586</v>
      </c>
      <c r="C7325" s="5" t="s">
        <v>849</v>
      </c>
      <c r="D7325" s="5" t="s">
        <v>3583</v>
      </c>
      <c r="E7325" s="5" t="s">
        <v>3584</v>
      </c>
      <c r="F7325" s="5" t="s">
        <v>853</v>
      </c>
      <c r="G7325" s="5" t="s">
        <v>3603</v>
      </c>
      <c r="H7325" s="51">
        <v>0</v>
      </c>
      <c r="I7325" s="22">
        <v>0</v>
      </c>
      <c r="J7325" s="22">
        <v>2442.35</v>
      </c>
      <c r="K7325" s="22">
        <v>4416.74</v>
      </c>
      <c r="L7325" s="47">
        <v>1000</v>
      </c>
      <c r="M7325" s="22">
        <v>0</v>
      </c>
      <c r="N7325" s="22">
        <v>0</v>
      </c>
    </row>
    <row r="7326" spans="1:14" hidden="1" x14ac:dyDescent="0.25">
      <c r="A7326" s="5" t="s">
        <v>9792</v>
      </c>
      <c r="B7326" s="5" t="s">
        <v>3592</v>
      </c>
      <c r="C7326" s="5" t="s">
        <v>849</v>
      </c>
      <c r="D7326" s="5" t="s">
        <v>3583</v>
      </c>
      <c r="E7326" s="5" t="s">
        <v>3584</v>
      </c>
      <c r="F7326" s="5" t="s">
        <v>853</v>
      </c>
      <c r="G7326" s="5" t="s">
        <v>3603</v>
      </c>
      <c r="H7326" s="51">
        <v>0</v>
      </c>
      <c r="I7326" s="22">
        <v>0</v>
      </c>
      <c r="J7326" s="22">
        <v>0</v>
      </c>
      <c r="K7326" s="22">
        <v>23833.46</v>
      </c>
      <c r="L7326" s="47">
        <v>1000</v>
      </c>
      <c r="M7326" s="22">
        <v>0</v>
      </c>
      <c r="N7326" s="22">
        <v>0</v>
      </c>
    </row>
    <row r="7327" spans="1:14" hidden="1" x14ac:dyDescent="0.25">
      <c r="A7327" s="5" t="s">
        <v>9793</v>
      </c>
      <c r="B7327" s="5" t="s">
        <v>3592</v>
      </c>
      <c r="C7327" s="5" t="s">
        <v>849</v>
      </c>
      <c r="D7327" s="5" t="s">
        <v>3583</v>
      </c>
      <c r="E7327" s="5" t="s">
        <v>3584</v>
      </c>
      <c r="F7327" s="5" t="s">
        <v>853</v>
      </c>
      <c r="G7327" s="5" t="s">
        <v>3603</v>
      </c>
      <c r="H7327" s="51">
        <v>0</v>
      </c>
      <c r="I7327" s="22">
        <v>0</v>
      </c>
      <c r="J7327" s="22">
        <v>0</v>
      </c>
      <c r="K7327" s="22">
        <v>1430.08</v>
      </c>
      <c r="L7327" s="47">
        <v>1000</v>
      </c>
      <c r="M7327" s="22">
        <v>0</v>
      </c>
      <c r="N7327" s="22">
        <v>0</v>
      </c>
    </row>
    <row r="7328" spans="1:14" x14ac:dyDescent="0.25">
      <c r="A7328" s="5" t="s">
        <v>9794</v>
      </c>
      <c r="B7328" s="5" t="s">
        <v>3590</v>
      </c>
      <c r="C7328" s="5" t="s">
        <v>849</v>
      </c>
      <c r="D7328" s="5" t="s">
        <v>3583</v>
      </c>
      <c r="E7328" s="5" t="s">
        <v>3584</v>
      </c>
      <c r="F7328" s="5" t="s">
        <v>853</v>
      </c>
      <c r="G7328" s="5" t="s">
        <v>3603</v>
      </c>
      <c r="H7328" s="51">
        <v>0</v>
      </c>
      <c r="I7328" s="22">
        <v>0</v>
      </c>
      <c r="J7328" s="22">
        <v>686.94</v>
      </c>
      <c r="K7328" s="22">
        <v>721.18</v>
      </c>
      <c r="L7328" s="47">
        <v>1000</v>
      </c>
      <c r="M7328" s="22">
        <v>0</v>
      </c>
      <c r="N7328" s="22">
        <v>0</v>
      </c>
    </row>
    <row r="7329" spans="1:14" x14ac:dyDescent="0.25">
      <c r="A7329" s="5" t="s">
        <v>9795</v>
      </c>
      <c r="B7329" s="5" t="s">
        <v>3590</v>
      </c>
      <c r="C7329" s="5" t="s">
        <v>849</v>
      </c>
      <c r="D7329" s="5" t="s">
        <v>3583</v>
      </c>
      <c r="E7329" s="5" t="s">
        <v>3584</v>
      </c>
      <c r="F7329" s="5" t="s">
        <v>853</v>
      </c>
      <c r="G7329" s="5" t="s">
        <v>3603</v>
      </c>
      <c r="H7329" s="51">
        <v>0</v>
      </c>
      <c r="I7329" s="22">
        <v>0</v>
      </c>
      <c r="J7329" s="22">
        <v>0</v>
      </c>
      <c r="K7329" s="22">
        <v>715.95</v>
      </c>
      <c r="L7329" s="47">
        <v>1000</v>
      </c>
      <c r="M7329" s="22">
        <v>0</v>
      </c>
      <c r="N7329" s="22">
        <v>0</v>
      </c>
    </row>
    <row r="7330" spans="1:14" x14ac:dyDescent="0.25">
      <c r="A7330" s="5" t="s">
        <v>9796</v>
      </c>
      <c r="B7330" s="5" t="s">
        <v>3590</v>
      </c>
      <c r="C7330" s="5" t="s">
        <v>849</v>
      </c>
      <c r="D7330" s="5" t="s">
        <v>3583</v>
      </c>
      <c r="E7330" s="5" t="s">
        <v>3584</v>
      </c>
      <c r="F7330" s="5" t="s">
        <v>853</v>
      </c>
      <c r="G7330" s="5" t="s">
        <v>3603</v>
      </c>
      <c r="H7330" s="51">
        <v>0</v>
      </c>
      <c r="I7330" s="22">
        <v>0</v>
      </c>
      <c r="J7330" s="22">
        <v>493.45</v>
      </c>
      <c r="K7330" s="22">
        <v>493.28</v>
      </c>
      <c r="L7330" s="47">
        <v>1000</v>
      </c>
      <c r="M7330" s="22">
        <v>0</v>
      </c>
      <c r="N7330" s="22">
        <v>0</v>
      </c>
    </row>
    <row r="7331" spans="1:14" hidden="1" x14ac:dyDescent="0.25">
      <c r="A7331" s="5" t="s">
        <v>9797</v>
      </c>
      <c r="B7331" s="5" t="s">
        <v>3582</v>
      </c>
      <c r="C7331" s="5" t="s">
        <v>849</v>
      </c>
      <c r="D7331" s="5" t="s">
        <v>3583</v>
      </c>
      <c r="E7331" s="5" t="s">
        <v>3584</v>
      </c>
      <c r="F7331" s="5" t="s">
        <v>853</v>
      </c>
      <c r="G7331" s="5" t="s">
        <v>3585</v>
      </c>
      <c r="H7331" s="51">
        <v>0</v>
      </c>
      <c r="I7331" s="22">
        <v>0</v>
      </c>
      <c r="J7331" s="22">
        <v>4341.2299999999996</v>
      </c>
      <c r="K7331" s="22">
        <v>4341.2299999999996</v>
      </c>
      <c r="L7331" s="47">
        <v>1000</v>
      </c>
      <c r="M7331" s="22">
        <v>0</v>
      </c>
      <c r="N7331" s="22">
        <v>0</v>
      </c>
    </row>
    <row r="7332" spans="1:14" hidden="1" x14ac:dyDescent="0.25">
      <c r="A7332" s="5" t="s">
        <v>9797</v>
      </c>
      <c r="B7332" s="5" t="s">
        <v>3586</v>
      </c>
      <c r="C7332" s="5" t="s">
        <v>849</v>
      </c>
      <c r="D7332" s="5" t="s">
        <v>3583</v>
      </c>
      <c r="E7332" s="5" t="s">
        <v>3584</v>
      </c>
      <c r="F7332" s="5" t="s">
        <v>851</v>
      </c>
      <c r="G7332" s="5" t="s">
        <v>3585</v>
      </c>
      <c r="H7332" s="51">
        <v>9190.4189999999999</v>
      </c>
      <c r="I7332" s="22">
        <v>48913.02</v>
      </c>
      <c r="J7332" s="22">
        <v>5322.18</v>
      </c>
      <c r="K7332" s="22">
        <v>6069.79</v>
      </c>
      <c r="L7332" s="47">
        <v>1000</v>
      </c>
      <c r="M7332" s="22">
        <v>48913.02</v>
      </c>
      <c r="N7332" s="22">
        <v>0</v>
      </c>
    </row>
    <row r="7333" spans="1:14" hidden="1" x14ac:dyDescent="0.25">
      <c r="A7333" s="5" t="s">
        <v>9797</v>
      </c>
      <c r="B7333" s="5" t="s">
        <v>3592</v>
      </c>
      <c r="C7333" s="5" t="s">
        <v>849</v>
      </c>
      <c r="D7333" s="5" t="s">
        <v>3583</v>
      </c>
      <c r="E7333" s="5" t="s">
        <v>3584</v>
      </c>
      <c r="F7333" s="5" t="s">
        <v>851</v>
      </c>
      <c r="G7333" s="5" t="s">
        <v>3585</v>
      </c>
      <c r="H7333" s="51">
        <v>9470.4</v>
      </c>
      <c r="I7333" s="22">
        <v>45956.79</v>
      </c>
      <c r="J7333" s="22">
        <v>4852.68</v>
      </c>
      <c r="K7333" s="22">
        <v>4815.2</v>
      </c>
      <c r="L7333" s="47">
        <v>1000</v>
      </c>
      <c r="M7333" s="22">
        <v>45956.79</v>
      </c>
      <c r="N7333" s="22">
        <v>0</v>
      </c>
    </row>
    <row r="7334" spans="1:14" x14ac:dyDescent="0.25">
      <c r="A7334" s="5" t="s">
        <v>9798</v>
      </c>
      <c r="B7334" s="5" t="s">
        <v>3590</v>
      </c>
      <c r="C7334" s="5" t="s">
        <v>849</v>
      </c>
      <c r="D7334" s="5" t="s">
        <v>3583</v>
      </c>
      <c r="E7334" s="5" t="s">
        <v>3584</v>
      </c>
      <c r="F7334" s="5" t="s">
        <v>851</v>
      </c>
      <c r="G7334" s="5" t="s">
        <v>3585</v>
      </c>
      <c r="H7334" s="51">
        <v>240</v>
      </c>
      <c r="I7334" s="22">
        <v>830.88</v>
      </c>
      <c r="J7334" s="22">
        <v>3462</v>
      </c>
      <c r="K7334" s="22">
        <v>3524.39</v>
      </c>
      <c r="L7334" s="47">
        <v>1000</v>
      </c>
      <c r="M7334" s="22">
        <v>830.88</v>
      </c>
      <c r="N7334" s="22">
        <v>0</v>
      </c>
    </row>
    <row r="7335" spans="1:14" x14ac:dyDescent="0.25">
      <c r="A7335" s="5" t="s">
        <v>9799</v>
      </c>
      <c r="B7335" s="5" t="s">
        <v>3590</v>
      </c>
      <c r="C7335" s="5" t="s">
        <v>849</v>
      </c>
      <c r="D7335" s="5" t="s">
        <v>3583</v>
      </c>
      <c r="E7335" s="5" t="s">
        <v>3584</v>
      </c>
      <c r="F7335" s="5" t="s">
        <v>853</v>
      </c>
      <c r="G7335" s="5" t="s">
        <v>3603</v>
      </c>
      <c r="H7335" s="51">
        <v>0</v>
      </c>
      <c r="I7335" s="22">
        <v>0</v>
      </c>
      <c r="J7335" s="22">
        <v>1827.88</v>
      </c>
      <c r="K7335" s="22">
        <v>1923.46</v>
      </c>
      <c r="L7335" s="47">
        <v>1000</v>
      </c>
      <c r="M7335" s="22">
        <v>0</v>
      </c>
      <c r="N7335" s="22">
        <v>0</v>
      </c>
    </row>
    <row r="7336" spans="1:14" x14ac:dyDescent="0.25">
      <c r="A7336" s="5" t="s">
        <v>9800</v>
      </c>
      <c r="B7336" s="5" t="s">
        <v>3590</v>
      </c>
      <c r="C7336" s="5" t="s">
        <v>849</v>
      </c>
      <c r="D7336" s="5" t="s">
        <v>3583</v>
      </c>
      <c r="E7336" s="5" t="s">
        <v>3584</v>
      </c>
      <c r="F7336" s="5" t="s">
        <v>853</v>
      </c>
      <c r="G7336" s="5" t="s">
        <v>3603</v>
      </c>
      <c r="H7336" s="51">
        <v>0</v>
      </c>
      <c r="I7336" s="22">
        <v>0</v>
      </c>
      <c r="J7336" s="22">
        <v>2076.71</v>
      </c>
      <c r="K7336" s="22">
        <v>2604.87</v>
      </c>
      <c r="L7336" s="47">
        <v>1000</v>
      </c>
      <c r="M7336" s="22">
        <v>0</v>
      </c>
      <c r="N7336" s="22">
        <v>0</v>
      </c>
    </row>
    <row r="7337" spans="1:14" x14ac:dyDescent="0.25">
      <c r="A7337" s="5" t="s">
        <v>9801</v>
      </c>
      <c r="B7337" s="5" t="s">
        <v>3590</v>
      </c>
      <c r="C7337" s="5" t="s">
        <v>849</v>
      </c>
      <c r="D7337" s="5" t="s">
        <v>3583</v>
      </c>
      <c r="E7337" s="5" t="s">
        <v>3584</v>
      </c>
      <c r="F7337" s="5" t="s">
        <v>853</v>
      </c>
      <c r="G7337" s="5" t="s">
        <v>3588</v>
      </c>
      <c r="H7337" s="51">
        <v>0</v>
      </c>
      <c r="I7337" s="22">
        <v>0</v>
      </c>
      <c r="J7337" s="22">
        <v>47.3</v>
      </c>
      <c r="K7337" s="22">
        <v>54.15</v>
      </c>
      <c r="L7337" s="47">
        <v>1000</v>
      </c>
      <c r="M7337" s="22">
        <v>0</v>
      </c>
      <c r="N7337" s="22">
        <v>0</v>
      </c>
    </row>
    <row r="7338" spans="1:14" x14ac:dyDescent="0.25">
      <c r="A7338" s="5" t="s">
        <v>9802</v>
      </c>
      <c r="B7338" s="5" t="s">
        <v>3590</v>
      </c>
      <c r="C7338" s="5" t="s">
        <v>849</v>
      </c>
      <c r="D7338" s="5" t="s">
        <v>3583</v>
      </c>
      <c r="E7338" s="5" t="s">
        <v>3584</v>
      </c>
      <c r="F7338" s="5" t="s">
        <v>853</v>
      </c>
      <c r="G7338" s="5" t="s">
        <v>3603</v>
      </c>
      <c r="H7338" s="51">
        <v>0</v>
      </c>
      <c r="I7338" s="22">
        <v>0</v>
      </c>
      <c r="J7338" s="22">
        <v>0</v>
      </c>
      <c r="K7338" s="22">
        <v>1542.43</v>
      </c>
      <c r="L7338" s="47">
        <v>1000</v>
      </c>
      <c r="M7338" s="22">
        <v>0</v>
      </c>
      <c r="N7338" s="22">
        <v>0</v>
      </c>
    </row>
    <row r="7339" spans="1:14" x14ac:dyDescent="0.25">
      <c r="A7339" s="5" t="s">
        <v>9803</v>
      </c>
      <c r="B7339" s="5" t="s">
        <v>3590</v>
      </c>
      <c r="C7339" s="5" t="s">
        <v>849</v>
      </c>
      <c r="D7339" s="5" t="s">
        <v>3583</v>
      </c>
      <c r="E7339" s="5" t="s">
        <v>3584</v>
      </c>
      <c r="F7339" s="5" t="s">
        <v>853</v>
      </c>
      <c r="G7339" s="5" t="s">
        <v>3603</v>
      </c>
      <c r="H7339" s="51">
        <v>0</v>
      </c>
      <c r="I7339" s="22">
        <v>0</v>
      </c>
      <c r="J7339" s="22">
        <v>0</v>
      </c>
      <c r="K7339" s="22">
        <v>3091.85</v>
      </c>
      <c r="L7339" s="47">
        <v>1000</v>
      </c>
      <c r="M7339" s="22">
        <v>0</v>
      </c>
      <c r="N7339" s="22">
        <v>0</v>
      </c>
    </row>
    <row r="7340" spans="1:14" x14ac:dyDescent="0.25">
      <c r="A7340" s="5" t="s">
        <v>9804</v>
      </c>
      <c r="B7340" s="5" t="s">
        <v>3590</v>
      </c>
      <c r="C7340" s="5" t="s">
        <v>849</v>
      </c>
      <c r="D7340" s="5" t="s">
        <v>3583</v>
      </c>
      <c r="E7340" s="5" t="s">
        <v>3584</v>
      </c>
      <c r="F7340" s="5" t="s">
        <v>853</v>
      </c>
      <c r="G7340" s="5" t="s">
        <v>3588</v>
      </c>
      <c r="H7340" s="51">
        <v>0</v>
      </c>
      <c r="I7340" s="22">
        <v>0</v>
      </c>
      <c r="J7340" s="22">
        <v>57.51</v>
      </c>
      <c r="K7340" s="22">
        <v>62.48</v>
      </c>
      <c r="L7340" s="47">
        <v>1000</v>
      </c>
      <c r="M7340" s="22">
        <v>0</v>
      </c>
      <c r="N7340" s="22">
        <v>0</v>
      </c>
    </row>
    <row r="7341" spans="1:14" hidden="1" x14ac:dyDescent="0.25">
      <c r="A7341" s="5" t="s">
        <v>9804</v>
      </c>
      <c r="B7341" s="5" t="s">
        <v>3597</v>
      </c>
      <c r="C7341" s="5" t="s">
        <v>849</v>
      </c>
      <c r="D7341" s="5" t="s">
        <v>3583</v>
      </c>
      <c r="E7341" s="5" t="s">
        <v>3584</v>
      </c>
      <c r="F7341" s="5" t="s">
        <v>853</v>
      </c>
      <c r="G7341" s="5" t="s">
        <v>3588</v>
      </c>
      <c r="H7341" s="51">
        <v>0</v>
      </c>
      <c r="I7341" s="22">
        <v>0</v>
      </c>
      <c r="J7341" s="22">
        <v>0</v>
      </c>
      <c r="K7341" s="22">
        <v>50.23</v>
      </c>
      <c r="L7341" s="47">
        <v>1000</v>
      </c>
      <c r="M7341" s="22">
        <v>0</v>
      </c>
      <c r="N7341" s="22">
        <v>0</v>
      </c>
    </row>
    <row r="7342" spans="1:14" hidden="1" x14ac:dyDescent="0.25">
      <c r="A7342" s="5" t="s">
        <v>9804</v>
      </c>
      <c r="B7342" s="5" t="s">
        <v>3592</v>
      </c>
      <c r="C7342" s="5" t="s">
        <v>849</v>
      </c>
      <c r="D7342" s="5" t="s">
        <v>3583</v>
      </c>
      <c r="E7342" s="5" t="s">
        <v>3584</v>
      </c>
      <c r="F7342" s="5" t="s">
        <v>853</v>
      </c>
      <c r="G7342" s="5" t="s">
        <v>3588</v>
      </c>
      <c r="H7342" s="51">
        <v>0</v>
      </c>
      <c r="I7342" s="22">
        <v>0</v>
      </c>
      <c r="J7342" s="22">
        <v>0</v>
      </c>
      <c r="K7342" s="22">
        <v>48.76</v>
      </c>
      <c r="L7342" s="47">
        <v>1000</v>
      </c>
      <c r="M7342" s="22">
        <v>0</v>
      </c>
      <c r="N7342" s="22">
        <v>0</v>
      </c>
    </row>
    <row r="7343" spans="1:14" hidden="1" x14ac:dyDescent="0.25">
      <c r="A7343" s="5" t="s">
        <v>9805</v>
      </c>
      <c r="B7343" s="5" t="s">
        <v>3582</v>
      </c>
      <c r="C7343" s="5" t="s">
        <v>849</v>
      </c>
      <c r="D7343" s="5" t="s">
        <v>3583</v>
      </c>
      <c r="E7343" s="5" t="s">
        <v>3584</v>
      </c>
      <c r="F7343" s="5" t="s">
        <v>853</v>
      </c>
      <c r="G7343" s="5" t="s">
        <v>3603</v>
      </c>
      <c r="H7343" s="51">
        <v>0</v>
      </c>
      <c r="I7343" s="22">
        <v>0</v>
      </c>
      <c r="J7343" s="22">
        <v>0</v>
      </c>
      <c r="K7343" s="22">
        <v>837.83</v>
      </c>
      <c r="L7343" s="47">
        <v>1000</v>
      </c>
      <c r="M7343" s="22">
        <v>0</v>
      </c>
      <c r="N7343" s="22">
        <v>0</v>
      </c>
    </row>
    <row r="7344" spans="1:14" hidden="1" x14ac:dyDescent="0.25">
      <c r="A7344" s="5" t="s">
        <v>9806</v>
      </c>
      <c r="B7344" s="5" t="s">
        <v>3586</v>
      </c>
      <c r="C7344" s="5" t="s">
        <v>849</v>
      </c>
      <c r="D7344" s="5" t="s">
        <v>3583</v>
      </c>
      <c r="E7344" s="5" t="s">
        <v>3584</v>
      </c>
      <c r="F7344" s="5" t="s">
        <v>853</v>
      </c>
      <c r="G7344" s="5" t="s">
        <v>3603</v>
      </c>
      <c r="H7344" s="51">
        <v>0</v>
      </c>
      <c r="I7344" s="22">
        <v>0</v>
      </c>
      <c r="J7344" s="22">
        <v>0</v>
      </c>
      <c r="K7344" s="22">
        <v>1510.28</v>
      </c>
      <c r="L7344" s="47">
        <v>1000</v>
      </c>
      <c r="M7344" s="22">
        <v>0</v>
      </c>
      <c r="N7344" s="22">
        <v>0</v>
      </c>
    </row>
    <row r="7345" spans="1:14" hidden="1" x14ac:dyDescent="0.25">
      <c r="A7345" s="5" t="s">
        <v>9807</v>
      </c>
      <c r="B7345" s="5" t="s">
        <v>3582</v>
      </c>
      <c r="C7345" s="5" t="s">
        <v>849</v>
      </c>
      <c r="D7345" s="5" t="s">
        <v>3583</v>
      </c>
      <c r="E7345" s="5" t="s">
        <v>3584</v>
      </c>
      <c r="F7345" s="5" t="s">
        <v>853</v>
      </c>
      <c r="G7345" s="5" t="s">
        <v>3603</v>
      </c>
      <c r="H7345" s="51">
        <v>0</v>
      </c>
      <c r="I7345" s="22">
        <v>0</v>
      </c>
      <c r="J7345" s="22">
        <v>0</v>
      </c>
      <c r="K7345" s="22">
        <v>785.76</v>
      </c>
      <c r="L7345" s="47">
        <v>1000</v>
      </c>
      <c r="M7345" s="22">
        <v>0</v>
      </c>
      <c r="N7345" s="22">
        <v>0</v>
      </c>
    </row>
    <row r="7346" spans="1:14" hidden="1" x14ac:dyDescent="0.25">
      <c r="A7346" s="5" t="s">
        <v>9808</v>
      </c>
      <c r="B7346" s="5" t="s">
        <v>3582</v>
      </c>
      <c r="C7346" s="5" t="s">
        <v>849</v>
      </c>
      <c r="D7346" s="5" t="s">
        <v>3583</v>
      </c>
      <c r="E7346" s="5" t="s">
        <v>3584</v>
      </c>
      <c r="F7346" s="5" t="s">
        <v>853</v>
      </c>
      <c r="G7346" s="5" t="s">
        <v>3603</v>
      </c>
      <c r="H7346" s="51">
        <v>0</v>
      </c>
      <c r="I7346" s="22">
        <v>0</v>
      </c>
      <c r="J7346" s="22">
        <v>0</v>
      </c>
      <c r="K7346" s="22">
        <v>402.53</v>
      </c>
      <c r="L7346" s="47">
        <v>1000</v>
      </c>
      <c r="M7346" s="22">
        <v>0</v>
      </c>
      <c r="N7346" s="22">
        <v>0</v>
      </c>
    </row>
    <row r="7347" spans="1:14" hidden="1" x14ac:dyDescent="0.25">
      <c r="A7347" s="5" t="s">
        <v>9808</v>
      </c>
      <c r="B7347" s="5" t="s">
        <v>3586</v>
      </c>
      <c r="C7347" s="5" t="s">
        <v>849</v>
      </c>
      <c r="D7347" s="5" t="s">
        <v>3583</v>
      </c>
      <c r="E7347" s="5" t="s">
        <v>3584</v>
      </c>
      <c r="F7347" s="5" t="s">
        <v>853</v>
      </c>
      <c r="G7347" s="5" t="s">
        <v>3603</v>
      </c>
      <c r="H7347" s="51">
        <v>0</v>
      </c>
      <c r="I7347" s="22">
        <v>0</v>
      </c>
      <c r="J7347" s="22">
        <v>0</v>
      </c>
      <c r="K7347" s="22">
        <v>393.77</v>
      </c>
      <c r="L7347" s="47">
        <v>1000</v>
      </c>
      <c r="M7347" s="22">
        <v>0</v>
      </c>
      <c r="N7347" s="22">
        <v>0</v>
      </c>
    </row>
    <row r="7348" spans="1:14" hidden="1" x14ac:dyDescent="0.25">
      <c r="A7348" s="5" t="s">
        <v>9809</v>
      </c>
      <c r="B7348" s="5" t="s">
        <v>3586</v>
      </c>
      <c r="C7348" s="5" t="s">
        <v>849</v>
      </c>
      <c r="D7348" s="5" t="s">
        <v>3583</v>
      </c>
      <c r="E7348" s="5" t="s">
        <v>3584</v>
      </c>
      <c r="F7348" s="5" t="s">
        <v>853</v>
      </c>
      <c r="G7348" s="5" t="s">
        <v>3603</v>
      </c>
      <c r="H7348" s="51">
        <v>0</v>
      </c>
      <c r="I7348" s="22">
        <v>0</v>
      </c>
      <c r="J7348" s="22">
        <v>0</v>
      </c>
      <c r="K7348" s="22">
        <v>1102.03</v>
      </c>
      <c r="L7348" s="47">
        <v>1000</v>
      </c>
      <c r="M7348" s="22">
        <v>0</v>
      </c>
      <c r="N7348" s="22">
        <v>0</v>
      </c>
    </row>
    <row r="7349" spans="1:14" hidden="1" x14ac:dyDescent="0.25">
      <c r="A7349" s="5" t="s">
        <v>9810</v>
      </c>
      <c r="B7349" s="5" t="s">
        <v>3586</v>
      </c>
      <c r="C7349" s="5" t="s">
        <v>849</v>
      </c>
      <c r="D7349" s="5" t="s">
        <v>3583</v>
      </c>
      <c r="E7349" s="5" t="s">
        <v>3584</v>
      </c>
      <c r="F7349" s="5" t="s">
        <v>851</v>
      </c>
      <c r="G7349" s="5" t="s">
        <v>3585</v>
      </c>
      <c r="H7349" s="51">
        <v>11660</v>
      </c>
      <c r="I7349" s="22">
        <v>19029.13</v>
      </c>
      <c r="J7349" s="22">
        <v>1632</v>
      </c>
      <c r="K7349" s="22">
        <v>1599.95</v>
      </c>
      <c r="L7349" s="47">
        <v>1000</v>
      </c>
      <c r="M7349" s="22">
        <v>19029.13</v>
      </c>
      <c r="N7349" s="22">
        <v>0</v>
      </c>
    </row>
    <row r="7350" spans="1:14" hidden="1" x14ac:dyDescent="0.25">
      <c r="A7350" s="5" t="s">
        <v>9810</v>
      </c>
      <c r="B7350" s="5" t="s">
        <v>3592</v>
      </c>
      <c r="C7350" s="5" t="s">
        <v>849</v>
      </c>
      <c r="D7350" s="5" t="s">
        <v>3583</v>
      </c>
      <c r="E7350" s="5" t="s">
        <v>3584</v>
      </c>
      <c r="F7350" s="5" t="s">
        <v>851</v>
      </c>
      <c r="G7350" s="5" t="s">
        <v>3585</v>
      </c>
      <c r="H7350" s="51">
        <v>55850</v>
      </c>
      <c r="I7350" s="22">
        <v>112186.78</v>
      </c>
      <c r="J7350" s="22">
        <v>2008.72</v>
      </c>
      <c r="K7350" s="22">
        <v>1686.66</v>
      </c>
      <c r="L7350" s="47">
        <v>1000</v>
      </c>
      <c r="M7350" s="22">
        <v>112186.78</v>
      </c>
      <c r="N7350" s="22">
        <v>0</v>
      </c>
    </row>
    <row r="7351" spans="1:14" hidden="1" x14ac:dyDescent="0.25">
      <c r="A7351" s="5" t="s">
        <v>9811</v>
      </c>
      <c r="B7351" s="5" t="s">
        <v>3582</v>
      </c>
      <c r="C7351" s="5" t="s">
        <v>849</v>
      </c>
      <c r="D7351" s="5" t="s">
        <v>3583</v>
      </c>
      <c r="E7351" s="5" t="s">
        <v>3584</v>
      </c>
      <c r="F7351" s="5" t="s">
        <v>853</v>
      </c>
      <c r="G7351" s="5" t="s">
        <v>3603</v>
      </c>
      <c r="H7351" s="51">
        <v>0</v>
      </c>
      <c r="I7351" s="22">
        <v>0</v>
      </c>
      <c r="J7351" s="22">
        <v>0</v>
      </c>
      <c r="K7351" s="22">
        <v>699.06</v>
      </c>
      <c r="L7351" s="47">
        <v>1000</v>
      </c>
      <c r="M7351" s="22">
        <v>0</v>
      </c>
      <c r="N7351" s="22">
        <v>0</v>
      </c>
    </row>
    <row r="7352" spans="1:14" x14ac:dyDescent="0.25">
      <c r="A7352" s="5" t="s">
        <v>9812</v>
      </c>
      <c r="B7352" s="5" t="s">
        <v>3590</v>
      </c>
      <c r="C7352" s="5" t="s">
        <v>849</v>
      </c>
      <c r="D7352" s="5" t="s">
        <v>3583</v>
      </c>
      <c r="E7352" s="5" t="s">
        <v>3584</v>
      </c>
      <c r="F7352" s="5" t="s">
        <v>853</v>
      </c>
      <c r="G7352" s="5" t="s">
        <v>3603</v>
      </c>
      <c r="H7352" s="51">
        <v>0</v>
      </c>
      <c r="I7352" s="22">
        <v>0</v>
      </c>
      <c r="J7352" s="22">
        <v>0</v>
      </c>
      <c r="K7352" s="22">
        <v>1485.95</v>
      </c>
      <c r="L7352" s="47">
        <v>1000</v>
      </c>
      <c r="M7352" s="22">
        <v>0</v>
      </c>
      <c r="N7352" s="22">
        <v>0</v>
      </c>
    </row>
    <row r="7353" spans="1:14" x14ac:dyDescent="0.25">
      <c r="A7353" s="5" t="s">
        <v>9813</v>
      </c>
      <c r="B7353" s="5" t="s">
        <v>3590</v>
      </c>
      <c r="C7353" s="5" t="s">
        <v>849</v>
      </c>
      <c r="D7353" s="5" t="s">
        <v>3583</v>
      </c>
      <c r="E7353" s="5" t="s">
        <v>3584</v>
      </c>
      <c r="F7353" s="5" t="s">
        <v>853</v>
      </c>
      <c r="G7353" s="5" t="s">
        <v>3603</v>
      </c>
      <c r="H7353" s="51">
        <v>0</v>
      </c>
      <c r="I7353" s="22">
        <v>0</v>
      </c>
      <c r="J7353" s="22">
        <v>0</v>
      </c>
      <c r="K7353" s="22">
        <v>2989.51</v>
      </c>
      <c r="L7353" s="47">
        <v>1000</v>
      </c>
      <c r="M7353" s="22">
        <v>0</v>
      </c>
      <c r="N7353" s="22">
        <v>0</v>
      </c>
    </row>
    <row r="7354" spans="1:14" x14ac:dyDescent="0.25">
      <c r="A7354" s="5" t="s">
        <v>9814</v>
      </c>
      <c r="B7354" s="5" t="s">
        <v>3590</v>
      </c>
      <c r="C7354" s="5" t="s">
        <v>849</v>
      </c>
      <c r="D7354" s="5" t="s">
        <v>3583</v>
      </c>
      <c r="E7354" s="5" t="s">
        <v>3584</v>
      </c>
      <c r="F7354" s="5" t="s">
        <v>853</v>
      </c>
      <c r="G7354" s="5" t="s">
        <v>3588</v>
      </c>
      <c r="H7354" s="51">
        <v>0</v>
      </c>
      <c r="I7354" s="22">
        <v>0</v>
      </c>
      <c r="J7354" s="22">
        <v>56.78</v>
      </c>
      <c r="K7354" s="22">
        <v>61.68</v>
      </c>
      <c r="L7354" s="47">
        <v>1000</v>
      </c>
      <c r="M7354" s="22">
        <v>0</v>
      </c>
      <c r="N7354" s="22">
        <v>0</v>
      </c>
    </row>
    <row r="7355" spans="1:14" hidden="1" x14ac:dyDescent="0.25">
      <c r="A7355" s="5" t="s">
        <v>9814</v>
      </c>
      <c r="B7355" s="5" t="s">
        <v>3592</v>
      </c>
      <c r="C7355" s="5" t="s">
        <v>849</v>
      </c>
      <c r="D7355" s="5" t="s">
        <v>3583</v>
      </c>
      <c r="E7355" s="5" t="s">
        <v>3584</v>
      </c>
      <c r="F7355" s="5" t="s">
        <v>853</v>
      </c>
      <c r="G7355" s="5" t="s">
        <v>3588</v>
      </c>
      <c r="H7355" s="51">
        <v>0</v>
      </c>
      <c r="I7355" s="22">
        <v>0</v>
      </c>
      <c r="J7355" s="22">
        <v>0</v>
      </c>
      <c r="K7355" s="22">
        <v>48.76</v>
      </c>
      <c r="L7355" s="47">
        <v>1000</v>
      </c>
      <c r="M7355" s="22">
        <v>0</v>
      </c>
      <c r="N7355" s="22">
        <v>0</v>
      </c>
    </row>
    <row r="7356" spans="1:14" hidden="1" x14ac:dyDescent="0.25">
      <c r="A7356" s="5" t="s">
        <v>9815</v>
      </c>
      <c r="B7356" s="5" t="s">
        <v>3597</v>
      </c>
      <c r="C7356" s="5" t="s">
        <v>849</v>
      </c>
      <c r="D7356" s="5" t="s">
        <v>3583</v>
      </c>
      <c r="E7356" s="5" t="s">
        <v>3584</v>
      </c>
      <c r="F7356" s="5" t="s">
        <v>853</v>
      </c>
      <c r="G7356" s="5" t="s">
        <v>3603</v>
      </c>
      <c r="H7356" s="51">
        <v>0</v>
      </c>
      <c r="I7356" s="22">
        <v>0</v>
      </c>
      <c r="J7356" s="22">
        <v>0</v>
      </c>
      <c r="K7356" s="22">
        <v>1382.71</v>
      </c>
      <c r="L7356" s="47">
        <v>1000</v>
      </c>
      <c r="M7356" s="22">
        <v>0</v>
      </c>
      <c r="N7356" s="22">
        <v>0</v>
      </c>
    </row>
    <row r="7357" spans="1:14" hidden="1" x14ac:dyDescent="0.25">
      <c r="A7357" s="5" t="s">
        <v>9815</v>
      </c>
      <c r="B7357" s="5" t="s">
        <v>3592</v>
      </c>
      <c r="C7357" s="5" t="s">
        <v>849</v>
      </c>
      <c r="D7357" s="5" t="s">
        <v>3583</v>
      </c>
      <c r="E7357" s="5" t="s">
        <v>3584</v>
      </c>
      <c r="F7357" s="5" t="s">
        <v>853</v>
      </c>
      <c r="G7357" s="5" t="s">
        <v>3603</v>
      </c>
      <c r="H7357" s="51">
        <v>0</v>
      </c>
      <c r="I7357" s="22">
        <v>0</v>
      </c>
      <c r="J7357" s="22">
        <v>0</v>
      </c>
      <c r="K7357" s="22">
        <v>1676.98</v>
      </c>
      <c r="L7357" s="47">
        <v>1000</v>
      </c>
      <c r="M7357" s="22">
        <v>0</v>
      </c>
      <c r="N7357" s="22">
        <v>0</v>
      </c>
    </row>
    <row r="7358" spans="1:14" hidden="1" x14ac:dyDescent="0.25">
      <c r="A7358" s="5" t="s">
        <v>9816</v>
      </c>
      <c r="B7358" s="5" t="s">
        <v>3586</v>
      </c>
      <c r="C7358" s="5" t="s">
        <v>849</v>
      </c>
      <c r="D7358" s="5" t="s">
        <v>3583</v>
      </c>
      <c r="E7358" s="5" t="s">
        <v>3584</v>
      </c>
      <c r="F7358" s="5" t="s">
        <v>853</v>
      </c>
      <c r="G7358" s="5" t="s">
        <v>3603</v>
      </c>
      <c r="H7358" s="51">
        <v>0</v>
      </c>
      <c r="I7358" s="22">
        <v>0</v>
      </c>
      <c r="J7358" s="22">
        <v>0</v>
      </c>
      <c r="K7358" s="22">
        <v>1730.18</v>
      </c>
      <c r="L7358" s="47">
        <v>1000</v>
      </c>
      <c r="M7358" s="22">
        <v>0</v>
      </c>
      <c r="N7358" s="22">
        <v>0</v>
      </c>
    </row>
    <row r="7359" spans="1:14" hidden="1" x14ac:dyDescent="0.25">
      <c r="A7359" s="5" t="s">
        <v>9816</v>
      </c>
      <c r="B7359" s="5" t="s">
        <v>3597</v>
      </c>
      <c r="C7359" s="5" t="s">
        <v>849</v>
      </c>
      <c r="D7359" s="5" t="s">
        <v>3583</v>
      </c>
      <c r="E7359" s="5" t="s">
        <v>3584</v>
      </c>
      <c r="F7359" s="5" t="s">
        <v>853</v>
      </c>
      <c r="G7359" s="5" t="s">
        <v>3603</v>
      </c>
      <c r="H7359" s="51">
        <v>0</v>
      </c>
      <c r="I7359" s="22">
        <v>0</v>
      </c>
      <c r="J7359" s="22">
        <v>0</v>
      </c>
      <c r="K7359" s="22">
        <v>1363.92</v>
      </c>
      <c r="L7359" s="47">
        <v>1000</v>
      </c>
      <c r="M7359" s="22">
        <v>0</v>
      </c>
      <c r="N7359" s="22">
        <v>0</v>
      </c>
    </row>
    <row r="7360" spans="1:14" hidden="1" x14ac:dyDescent="0.25">
      <c r="A7360" s="5" t="s">
        <v>9816</v>
      </c>
      <c r="B7360" s="5" t="s">
        <v>3592</v>
      </c>
      <c r="C7360" s="5" t="s">
        <v>849</v>
      </c>
      <c r="D7360" s="5" t="s">
        <v>3583</v>
      </c>
      <c r="E7360" s="5" t="s">
        <v>3584</v>
      </c>
      <c r="F7360" s="5" t="s">
        <v>853</v>
      </c>
      <c r="G7360" s="5" t="s">
        <v>3603</v>
      </c>
      <c r="H7360" s="51">
        <v>0</v>
      </c>
      <c r="I7360" s="22">
        <v>0</v>
      </c>
      <c r="J7360" s="22">
        <v>0</v>
      </c>
      <c r="K7360" s="22">
        <v>1663.13</v>
      </c>
      <c r="L7360" s="47">
        <v>1000</v>
      </c>
      <c r="M7360" s="22">
        <v>0</v>
      </c>
      <c r="N7360" s="22">
        <v>0</v>
      </c>
    </row>
    <row r="7361" spans="1:14" hidden="1" x14ac:dyDescent="0.25">
      <c r="A7361" s="5" t="s">
        <v>9817</v>
      </c>
      <c r="B7361" s="5" t="s">
        <v>3597</v>
      </c>
      <c r="C7361" s="5" t="s">
        <v>849</v>
      </c>
      <c r="D7361" s="5" t="s">
        <v>3583</v>
      </c>
      <c r="E7361" s="5" t="s">
        <v>3584</v>
      </c>
      <c r="F7361" s="5" t="s">
        <v>853</v>
      </c>
      <c r="G7361" s="5" t="s">
        <v>3588</v>
      </c>
      <c r="H7361" s="51">
        <v>0</v>
      </c>
      <c r="I7361" s="22">
        <v>0</v>
      </c>
      <c r="J7361" s="22">
        <v>46.07</v>
      </c>
      <c r="K7361" s="22">
        <v>50.32</v>
      </c>
      <c r="L7361" s="47">
        <v>1000</v>
      </c>
      <c r="M7361" s="22">
        <v>0</v>
      </c>
      <c r="N7361" s="22">
        <v>0</v>
      </c>
    </row>
    <row r="7362" spans="1:14" hidden="1" x14ac:dyDescent="0.25">
      <c r="A7362" s="5" t="s">
        <v>9818</v>
      </c>
      <c r="B7362" s="5" t="s">
        <v>3592</v>
      </c>
      <c r="C7362" s="5" t="s">
        <v>849</v>
      </c>
      <c r="D7362" s="5" t="s">
        <v>3583</v>
      </c>
      <c r="E7362" s="5" t="s">
        <v>3584</v>
      </c>
      <c r="F7362" s="5" t="s">
        <v>853</v>
      </c>
      <c r="G7362" s="5" t="s">
        <v>3588</v>
      </c>
      <c r="H7362" s="51">
        <v>0</v>
      </c>
      <c r="I7362" s="22">
        <v>0</v>
      </c>
      <c r="J7362" s="22">
        <v>28.07</v>
      </c>
      <c r="K7362" s="22">
        <v>26.79</v>
      </c>
      <c r="L7362" s="47">
        <v>1000</v>
      </c>
      <c r="M7362" s="22">
        <v>0</v>
      </c>
      <c r="N7362" s="22">
        <v>0</v>
      </c>
    </row>
    <row r="7363" spans="1:14" hidden="1" x14ac:dyDescent="0.25">
      <c r="A7363" s="5" t="s">
        <v>9819</v>
      </c>
      <c r="B7363" s="5" t="s">
        <v>3586</v>
      </c>
      <c r="C7363" s="5" t="s">
        <v>849</v>
      </c>
      <c r="D7363" s="5" t="s">
        <v>3583</v>
      </c>
      <c r="E7363" s="5" t="s">
        <v>3584</v>
      </c>
      <c r="F7363" s="5" t="s">
        <v>853</v>
      </c>
      <c r="G7363" s="5" t="s">
        <v>3585</v>
      </c>
      <c r="H7363" s="51">
        <v>0</v>
      </c>
      <c r="I7363" s="22">
        <v>0</v>
      </c>
      <c r="J7363" s="22">
        <v>969.8</v>
      </c>
      <c r="K7363" s="22">
        <v>10.55</v>
      </c>
      <c r="L7363" s="47">
        <v>1000</v>
      </c>
      <c r="M7363" s="22">
        <v>0</v>
      </c>
      <c r="N7363" s="22">
        <v>0</v>
      </c>
    </row>
    <row r="7364" spans="1:14" hidden="1" x14ac:dyDescent="0.25">
      <c r="A7364" s="5" t="s">
        <v>9819</v>
      </c>
      <c r="B7364" s="5" t="s">
        <v>3592</v>
      </c>
      <c r="C7364" s="5" t="s">
        <v>849</v>
      </c>
      <c r="D7364" s="5" t="s">
        <v>3583</v>
      </c>
      <c r="E7364" s="5" t="s">
        <v>3584</v>
      </c>
      <c r="F7364" s="5" t="s">
        <v>851</v>
      </c>
      <c r="G7364" s="5" t="s">
        <v>3585</v>
      </c>
      <c r="H7364" s="51">
        <v>5665.04</v>
      </c>
      <c r="I7364" s="22">
        <v>31305.759999999998</v>
      </c>
      <c r="J7364" s="22">
        <v>5526.13</v>
      </c>
      <c r="K7364" s="22">
        <v>5860.85</v>
      </c>
      <c r="L7364" s="47">
        <v>1000</v>
      </c>
      <c r="M7364" s="22">
        <v>31305.759999999998</v>
      </c>
      <c r="N7364" s="22">
        <v>0</v>
      </c>
    </row>
    <row r="7365" spans="1:14" x14ac:dyDescent="0.25">
      <c r="A7365" s="5" t="s">
        <v>9820</v>
      </c>
      <c r="B7365" s="5" t="s">
        <v>3590</v>
      </c>
      <c r="C7365" s="5" t="s">
        <v>849</v>
      </c>
      <c r="D7365" s="5" t="s">
        <v>3583</v>
      </c>
      <c r="E7365" s="5" t="s">
        <v>3584</v>
      </c>
      <c r="F7365" s="5" t="s">
        <v>853</v>
      </c>
      <c r="G7365" s="5" t="s">
        <v>3588</v>
      </c>
      <c r="H7365" s="51">
        <v>0</v>
      </c>
      <c r="I7365" s="22">
        <v>0</v>
      </c>
      <c r="J7365" s="22">
        <v>466.34</v>
      </c>
      <c r="K7365" s="22">
        <v>466.34</v>
      </c>
      <c r="L7365" s="47">
        <v>1000</v>
      </c>
      <c r="M7365" s="22">
        <v>0</v>
      </c>
      <c r="N7365" s="22">
        <v>0</v>
      </c>
    </row>
    <row r="7366" spans="1:14" x14ac:dyDescent="0.25">
      <c r="A7366" s="5" t="s">
        <v>9821</v>
      </c>
      <c r="B7366" s="5" t="s">
        <v>3590</v>
      </c>
      <c r="C7366" s="5" t="s">
        <v>849</v>
      </c>
      <c r="D7366" s="5" t="s">
        <v>3583</v>
      </c>
      <c r="E7366" s="5" t="s">
        <v>3584</v>
      </c>
      <c r="F7366" s="5" t="s">
        <v>851</v>
      </c>
      <c r="G7366" s="5" t="s">
        <v>3585</v>
      </c>
      <c r="H7366" s="51">
        <v>762.06</v>
      </c>
      <c r="I7366" s="22">
        <v>2879.71</v>
      </c>
      <c r="J7366" s="22">
        <v>3778.85</v>
      </c>
      <c r="K7366" s="22">
        <v>3980.95</v>
      </c>
      <c r="L7366" s="47">
        <v>1000</v>
      </c>
      <c r="M7366" s="22">
        <v>2879.71</v>
      </c>
      <c r="N7366" s="22">
        <v>0</v>
      </c>
    </row>
    <row r="7367" spans="1:14" x14ac:dyDescent="0.25">
      <c r="A7367" s="5" t="s">
        <v>9822</v>
      </c>
      <c r="B7367" s="5" t="s">
        <v>3590</v>
      </c>
      <c r="C7367" s="5" t="s">
        <v>849</v>
      </c>
      <c r="D7367" s="5" t="s">
        <v>3583</v>
      </c>
      <c r="E7367" s="5" t="s">
        <v>3584</v>
      </c>
      <c r="F7367" s="5" t="s">
        <v>853</v>
      </c>
      <c r="G7367" s="5" t="s">
        <v>3603</v>
      </c>
      <c r="H7367" s="51">
        <v>0</v>
      </c>
      <c r="I7367" s="22">
        <v>0</v>
      </c>
      <c r="J7367" s="22">
        <v>0</v>
      </c>
      <c r="K7367" s="22">
        <v>809.02</v>
      </c>
      <c r="L7367" s="47">
        <v>1000</v>
      </c>
      <c r="M7367" s="22">
        <v>0</v>
      </c>
      <c r="N7367" s="22">
        <v>0</v>
      </c>
    </row>
    <row r="7368" spans="1:14" x14ac:dyDescent="0.25">
      <c r="A7368" s="5" t="s">
        <v>9823</v>
      </c>
      <c r="B7368" s="5" t="s">
        <v>3590</v>
      </c>
      <c r="C7368" s="5" t="s">
        <v>849</v>
      </c>
      <c r="D7368" s="5" t="s">
        <v>3583</v>
      </c>
      <c r="E7368" s="5" t="s">
        <v>3584</v>
      </c>
      <c r="F7368" s="5" t="s">
        <v>853</v>
      </c>
      <c r="G7368" s="5" t="s">
        <v>3603</v>
      </c>
      <c r="H7368" s="51">
        <v>0</v>
      </c>
      <c r="I7368" s="22">
        <v>0</v>
      </c>
      <c r="J7368" s="22">
        <v>0</v>
      </c>
      <c r="K7368" s="22">
        <v>688.65</v>
      </c>
      <c r="L7368" s="47">
        <v>1000</v>
      </c>
      <c r="M7368" s="22">
        <v>0</v>
      </c>
      <c r="N7368" s="22">
        <v>0</v>
      </c>
    </row>
    <row r="7369" spans="1:14" x14ac:dyDescent="0.25">
      <c r="A7369" s="5" t="s">
        <v>9824</v>
      </c>
      <c r="B7369" s="5" t="s">
        <v>3590</v>
      </c>
      <c r="C7369" s="5" t="s">
        <v>849</v>
      </c>
      <c r="D7369" s="5" t="s">
        <v>3583</v>
      </c>
      <c r="E7369" s="5" t="s">
        <v>3584</v>
      </c>
      <c r="F7369" s="5" t="s">
        <v>853</v>
      </c>
      <c r="G7369" s="5" t="s">
        <v>3588</v>
      </c>
      <c r="H7369" s="51">
        <v>0</v>
      </c>
      <c r="I7369" s="22">
        <v>0</v>
      </c>
      <c r="J7369" s="22">
        <v>471.12</v>
      </c>
      <c r="K7369" s="22">
        <v>482.43</v>
      </c>
      <c r="L7369" s="47">
        <v>1000</v>
      </c>
      <c r="M7369" s="22">
        <v>0</v>
      </c>
      <c r="N7369" s="22">
        <v>0</v>
      </c>
    </row>
    <row r="7370" spans="1:14" x14ac:dyDescent="0.25">
      <c r="A7370" s="5" t="s">
        <v>9825</v>
      </c>
      <c r="B7370" s="5" t="s">
        <v>3590</v>
      </c>
      <c r="C7370" s="5" t="s">
        <v>849</v>
      </c>
      <c r="D7370" s="5" t="s">
        <v>3583</v>
      </c>
      <c r="E7370" s="5" t="s">
        <v>3584</v>
      </c>
      <c r="F7370" s="5" t="s">
        <v>853</v>
      </c>
      <c r="G7370" s="5" t="s">
        <v>3588</v>
      </c>
      <c r="H7370" s="51">
        <v>0</v>
      </c>
      <c r="I7370" s="22">
        <v>0</v>
      </c>
      <c r="J7370" s="22">
        <v>291.51</v>
      </c>
      <c r="K7370" s="22">
        <v>291.51</v>
      </c>
      <c r="L7370" s="47">
        <v>1000</v>
      </c>
      <c r="M7370" s="22">
        <v>0</v>
      </c>
      <c r="N7370" s="22">
        <v>0</v>
      </c>
    </row>
    <row r="7371" spans="1:14" x14ac:dyDescent="0.25">
      <c r="A7371" s="5" t="s">
        <v>9826</v>
      </c>
      <c r="B7371" s="5" t="s">
        <v>3590</v>
      </c>
      <c r="C7371" s="5" t="s">
        <v>849</v>
      </c>
      <c r="D7371" s="5" t="s">
        <v>3583</v>
      </c>
      <c r="E7371" s="5" t="s">
        <v>3584</v>
      </c>
      <c r="F7371" s="5" t="s">
        <v>853</v>
      </c>
      <c r="G7371" s="5" t="s">
        <v>3603</v>
      </c>
      <c r="H7371" s="51">
        <v>0</v>
      </c>
      <c r="I7371" s="22">
        <v>0</v>
      </c>
      <c r="J7371" s="22">
        <v>0</v>
      </c>
      <c r="K7371" s="22">
        <v>624.82000000000005</v>
      </c>
      <c r="L7371" s="47">
        <v>1000</v>
      </c>
      <c r="M7371" s="22">
        <v>0</v>
      </c>
      <c r="N7371" s="22">
        <v>0</v>
      </c>
    </row>
    <row r="7372" spans="1:14" hidden="1" x14ac:dyDescent="0.25">
      <c r="A7372" s="5" t="s">
        <v>9827</v>
      </c>
      <c r="B7372" s="5" t="s">
        <v>3586</v>
      </c>
      <c r="C7372" s="5" t="s">
        <v>849</v>
      </c>
      <c r="D7372" s="5" t="s">
        <v>3583</v>
      </c>
      <c r="E7372" s="5" t="s">
        <v>3584</v>
      </c>
      <c r="F7372" s="5" t="s">
        <v>853</v>
      </c>
      <c r="G7372" s="5" t="s">
        <v>3588</v>
      </c>
      <c r="H7372" s="51">
        <v>0</v>
      </c>
      <c r="I7372" s="22">
        <v>0</v>
      </c>
      <c r="J7372" s="22">
        <v>517.98</v>
      </c>
      <c r="K7372" s="22">
        <v>909.91</v>
      </c>
      <c r="L7372" s="47">
        <v>1000</v>
      </c>
      <c r="M7372" s="22">
        <v>0</v>
      </c>
      <c r="N7372" s="22">
        <v>0</v>
      </c>
    </row>
    <row r="7373" spans="1:14" hidden="1" x14ac:dyDescent="0.25">
      <c r="A7373" s="5" t="s">
        <v>9828</v>
      </c>
      <c r="B7373" s="5" t="s">
        <v>3586</v>
      </c>
      <c r="C7373" s="5" t="s">
        <v>849</v>
      </c>
      <c r="D7373" s="5" t="s">
        <v>3583</v>
      </c>
      <c r="E7373" s="5" t="s">
        <v>3584</v>
      </c>
      <c r="F7373" s="5" t="s">
        <v>853</v>
      </c>
      <c r="G7373" s="5" t="s">
        <v>3588</v>
      </c>
      <c r="H7373" s="51">
        <v>0</v>
      </c>
      <c r="I7373" s="22">
        <v>0</v>
      </c>
      <c r="J7373" s="22">
        <v>0</v>
      </c>
      <c r="K7373" s="22">
        <v>909.91</v>
      </c>
      <c r="L7373" s="47">
        <v>1000</v>
      </c>
      <c r="M7373" s="22">
        <v>0</v>
      </c>
      <c r="N7373" s="22">
        <v>0</v>
      </c>
    </row>
    <row r="7374" spans="1:14" hidden="1" x14ac:dyDescent="0.25">
      <c r="A7374" s="5" t="s">
        <v>9829</v>
      </c>
      <c r="B7374" s="5" t="s">
        <v>3592</v>
      </c>
      <c r="C7374" s="5" t="s">
        <v>849</v>
      </c>
      <c r="D7374" s="5" t="s">
        <v>3583</v>
      </c>
      <c r="E7374" s="5" t="s">
        <v>3584</v>
      </c>
      <c r="F7374" s="5" t="s">
        <v>853</v>
      </c>
      <c r="G7374" s="5" t="s">
        <v>3603</v>
      </c>
      <c r="H7374" s="51">
        <v>0</v>
      </c>
      <c r="I7374" s="22">
        <v>0</v>
      </c>
      <c r="J7374" s="22">
        <v>0</v>
      </c>
      <c r="K7374" s="22">
        <v>24381.1</v>
      </c>
      <c r="L7374" s="47">
        <v>1000</v>
      </c>
      <c r="M7374" s="22">
        <v>0</v>
      </c>
      <c r="N7374" s="22">
        <v>0</v>
      </c>
    </row>
    <row r="7375" spans="1:14" hidden="1" x14ac:dyDescent="0.25">
      <c r="A7375" s="5" t="s">
        <v>9830</v>
      </c>
      <c r="B7375" s="5" t="s">
        <v>3592</v>
      </c>
      <c r="C7375" s="5" t="s">
        <v>849</v>
      </c>
      <c r="D7375" s="5" t="s">
        <v>3583</v>
      </c>
      <c r="E7375" s="5" t="s">
        <v>3584</v>
      </c>
      <c r="F7375" s="5" t="s">
        <v>853</v>
      </c>
      <c r="G7375" s="5" t="s">
        <v>3603</v>
      </c>
      <c r="H7375" s="51">
        <v>0</v>
      </c>
      <c r="I7375" s="22">
        <v>0</v>
      </c>
      <c r="J7375" s="22">
        <v>0</v>
      </c>
      <c r="K7375" s="22">
        <v>1553.9</v>
      </c>
      <c r="L7375" s="47">
        <v>1000</v>
      </c>
      <c r="M7375" s="22">
        <v>0</v>
      </c>
      <c r="N7375" s="22">
        <v>0</v>
      </c>
    </row>
    <row r="7376" spans="1:14" hidden="1" x14ac:dyDescent="0.25">
      <c r="A7376" s="5" t="s">
        <v>9831</v>
      </c>
      <c r="B7376" s="5" t="s">
        <v>3592</v>
      </c>
      <c r="C7376" s="5" t="s">
        <v>849</v>
      </c>
      <c r="D7376" s="5" t="s">
        <v>3583</v>
      </c>
      <c r="E7376" s="5" t="s">
        <v>3584</v>
      </c>
      <c r="F7376" s="5" t="s">
        <v>853</v>
      </c>
      <c r="G7376" s="5" t="s">
        <v>3603</v>
      </c>
      <c r="H7376" s="51">
        <v>0</v>
      </c>
      <c r="I7376" s="22">
        <v>0</v>
      </c>
      <c r="J7376" s="22">
        <v>0</v>
      </c>
      <c r="K7376" s="22">
        <v>17295.27</v>
      </c>
      <c r="L7376" s="47">
        <v>1000</v>
      </c>
      <c r="M7376" s="22">
        <v>0</v>
      </c>
      <c r="N7376" s="22">
        <v>0</v>
      </c>
    </row>
    <row r="7377" spans="1:14" hidden="1" x14ac:dyDescent="0.25">
      <c r="A7377" s="5" t="s">
        <v>9832</v>
      </c>
      <c r="B7377" s="5" t="s">
        <v>3592</v>
      </c>
      <c r="C7377" s="5" t="s">
        <v>849</v>
      </c>
      <c r="D7377" s="5" t="s">
        <v>3583</v>
      </c>
      <c r="E7377" s="5" t="s">
        <v>3584</v>
      </c>
      <c r="F7377" s="5" t="s">
        <v>853</v>
      </c>
      <c r="G7377" s="5" t="s">
        <v>3603</v>
      </c>
      <c r="H7377" s="51">
        <v>0</v>
      </c>
      <c r="I7377" s="22">
        <v>0</v>
      </c>
      <c r="J7377" s="22">
        <v>0</v>
      </c>
      <c r="K7377" s="22">
        <v>1055.52</v>
      </c>
      <c r="L7377" s="47">
        <v>1000</v>
      </c>
      <c r="M7377" s="22">
        <v>0</v>
      </c>
      <c r="N7377" s="22">
        <v>0</v>
      </c>
    </row>
    <row r="7378" spans="1:14" hidden="1" x14ac:dyDescent="0.25">
      <c r="A7378" s="5" t="s">
        <v>9833</v>
      </c>
      <c r="B7378" s="5" t="s">
        <v>3592</v>
      </c>
      <c r="C7378" s="5" t="s">
        <v>849</v>
      </c>
      <c r="D7378" s="5" t="s">
        <v>3583</v>
      </c>
      <c r="E7378" s="5" t="s">
        <v>3584</v>
      </c>
      <c r="F7378" s="5" t="s">
        <v>853</v>
      </c>
      <c r="G7378" s="5" t="s">
        <v>3588</v>
      </c>
      <c r="H7378" s="51">
        <v>0</v>
      </c>
      <c r="I7378" s="22">
        <v>0</v>
      </c>
      <c r="J7378" s="22">
        <v>63.03</v>
      </c>
      <c r="K7378" s="22">
        <v>68.47</v>
      </c>
      <c r="L7378" s="47">
        <v>1000</v>
      </c>
      <c r="M7378" s="22">
        <v>0</v>
      </c>
      <c r="N7378" s="22">
        <v>0</v>
      </c>
    </row>
    <row r="7379" spans="1:14" hidden="1" x14ac:dyDescent="0.25">
      <c r="A7379" s="5" t="s">
        <v>9834</v>
      </c>
      <c r="B7379" s="5" t="s">
        <v>3606</v>
      </c>
      <c r="C7379" s="5" t="s">
        <v>849</v>
      </c>
      <c r="D7379" s="5" t="s">
        <v>3583</v>
      </c>
      <c r="E7379" s="5" t="s">
        <v>3584</v>
      </c>
      <c r="F7379" s="5" t="s">
        <v>851</v>
      </c>
      <c r="G7379" s="5" t="s">
        <v>3588</v>
      </c>
      <c r="H7379" s="51">
        <v>1000</v>
      </c>
      <c r="I7379" s="22">
        <v>271.72000000000003</v>
      </c>
      <c r="J7379" s="22">
        <v>271.72000000000003</v>
      </c>
      <c r="K7379" s="22">
        <v>278.24</v>
      </c>
      <c r="L7379" s="47">
        <v>1000</v>
      </c>
      <c r="M7379" s="22">
        <v>271.72000000000003</v>
      </c>
      <c r="N7379" s="22">
        <v>0</v>
      </c>
    </row>
    <row r="7380" spans="1:14" x14ac:dyDescent="0.25">
      <c r="A7380" s="5" t="s">
        <v>9835</v>
      </c>
      <c r="B7380" s="5" t="s">
        <v>3590</v>
      </c>
      <c r="C7380" s="5" t="s">
        <v>849</v>
      </c>
      <c r="D7380" s="5" t="s">
        <v>3583</v>
      </c>
      <c r="E7380" s="5" t="s">
        <v>3584</v>
      </c>
      <c r="F7380" s="5" t="s">
        <v>853</v>
      </c>
      <c r="G7380" s="5" t="s">
        <v>3603</v>
      </c>
      <c r="H7380" s="51">
        <v>0</v>
      </c>
      <c r="I7380" s="22">
        <v>0</v>
      </c>
      <c r="J7380" s="22">
        <v>0</v>
      </c>
      <c r="K7380" s="22">
        <v>740.98</v>
      </c>
      <c r="L7380" s="47">
        <v>1000</v>
      </c>
      <c r="M7380" s="22">
        <v>0</v>
      </c>
      <c r="N7380" s="22">
        <v>0</v>
      </c>
    </row>
    <row r="7381" spans="1:14" x14ac:dyDescent="0.25">
      <c r="A7381" s="5" t="s">
        <v>9836</v>
      </c>
      <c r="B7381" s="5" t="s">
        <v>3590</v>
      </c>
      <c r="C7381" s="5" t="s">
        <v>849</v>
      </c>
      <c r="D7381" s="5" t="s">
        <v>3583</v>
      </c>
      <c r="E7381" s="5" t="s">
        <v>3584</v>
      </c>
      <c r="F7381" s="5" t="s">
        <v>853</v>
      </c>
      <c r="G7381" s="5" t="s">
        <v>3603</v>
      </c>
      <c r="H7381" s="51">
        <v>0</v>
      </c>
      <c r="I7381" s="22">
        <v>0</v>
      </c>
      <c r="J7381" s="22">
        <v>0</v>
      </c>
      <c r="K7381" s="22">
        <v>1713.91</v>
      </c>
      <c r="L7381" s="47">
        <v>1000</v>
      </c>
      <c r="M7381" s="22">
        <v>0</v>
      </c>
      <c r="N7381" s="22">
        <v>0</v>
      </c>
    </row>
    <row r="7382" spans="1:14" hidden="1" x14ac:dyDescent="0.25">
      <c r="A7382" s="5" t="s">
        <v>9837</v>
      </c>
      <c r="B7382" s="5" t="s">
        <v>3586</v>
      </c>
      <c r="C7382" s="5" t="s">
        <v>849</v>
      </c>
      <c r="D7382" s="5" t="s">
        <v>3583</v>
      </c>
      <c r="E7382" s="5" t="s">
        <v>3584</v>
      </c>
      <c r="F7382" s="5" t="s">
        <v>853</v>
      </c>
      <c r="G7382" s="5" t="s">
        <v>3585</v>
      </c>
      <c r="H7382" s="51">
        <v>0</v>
      </c>
      <c r="I7382" s="22">
        <v>0</v>
      </c>
      <c r="J7382" s="22">
        <v>128.94</v>
      </c>
      <c r="K7382" s="22">
        <v>140.07</v>
      </c>
      <c r="L7382" s="47">
        <v>1000</v>
      </c>
      <c r="M7382" s="22">
        <v>0</v>
      </c>
      <c r="N7382" s="22">
        <v>0</v>
      </c>
    </row>
    <row r="7383" spans="1:14" hidden="1" x14ac:dyDescent="0.25">
      <c r="A7383" s="5" t="s">
        <v>9838</v>
      </c>
      <c r="B7383" s="5" t="s">
        <v>3592</v>
      </c>
      <c r="C7383" s="5" t="s">
        <v>849</v>
      </c>
      <c r="D7383" s="5" t="s">
        <v>3583</v>
      </c>
      <c r="E7383" s="5" t="s">
        <v>3584</v>
      </c>
      <c r="F7383" s="5" t="s">
        <v>853</v>
      </c>
      <c r="G7383" s="5" t="s">
        <v>3603</v>
      </c>
      <c r="H7383" s="51">
        <v>0</v>
      </c>
      <c r="I7383" s="22">
        <v>0</v>
      </c>
      <c r="J7383" s="22">
        <v>0</v>
      </c>
      <c r="K7383" s="22">
        <v>1103.17</v>
      </c>
      <c r="L7383" s="47">
        <v>1000</v>
      </c>
      <c r="M7383" s="22">
        <v>0</v>
      </c>
      <c r="N7383" s="22">
        <v>0</v>
      </c>
    </row>
    <row r="7384" spans="1:14" hidden="1" x14ac:dyDescent="0.25">
      <c r="A7384" s="5" t="s">
        <v>9839</v>
      </c>
      <c r="B7384" s="5" t="s">
        <v>3592</v>
      </c>
      <c r="C7384" s="5" t="s">
        <v>849</v>
      </c>
      <c r="D7384" s="5" t="s">
        <v>3583</v>
      </c>
      <c r="E7384" s="5" t="s">
        <v>3584</v>
      </c>
      <c r="F7384" s="5" t="s">
        <v>853</v>
      </c>
      <c r="G7384" s="5" t="s">
        <v>3588</v>
      </c>
      <c r="H7384" s="51">
        <v>0</v>
      </c>
      <c r="I7384" s="22">
        <v>0</v>
      </c>
      <c r="J7384" s="22">
        <v>62.63</v>
      </c>
      <c r="K7384" s="22">
        <v>66.06</v>
      </c>
      <c r="L7384" s="47">
        <v>1000</v>
      </c>
      <c r="M7384" s="22">
        <v>0</v>
      </c>
      <c r="N7384" s="22">
        <v>0</v>
      </c>
    </row>
    <row r="7385" spans="1:14" hidden="1" x14ac:dyDescent="0.25">
      <c r="A7385" s="5" t="s">
        <v>9840</v>
      </c>
      <c r="B7385" s="5" t="s">
        <v>3592</v>
      </c>
      <c r="C7385" s="5" t="s">
        <v>849</v>
      </c>
      <c r="D7385" s="5" t="s">
        <v>3583</v>
      </c>
      <c r="E7385" s="5" t="s">
        <v>3584</v>
      </c>
      <c r="F7385" s="5" t="s">
        <v>853</v>
      </c>
      <c r="G7385" s="5" t="s">
        <v>3603</v>
      </c>
      <c r="H7385" s="51">
        <v>0</v>
      </c>
      <c r="I7385" s="22">
        <v>0</v>
      </c>
      <c r="J7385" s="22">
        <v>0</v>
      </c>
      <c r="K7385" s="22">
        <v>18390.64</v>
      </c>
      <c r="L7385" s="47">
        <v>1000</v>
      </c>
      <c r="M7385" s="22">
        <v>0</v>
      </c>
      <c r="N7385" s="22">
        <v>0</v>
      </c>
    </row>
    <row r="7386" spans="1:14" hidden="1" x14ac:dyDescent="0.25">
      <c r="A7386" s="5" t="s">
        <v>9841</v>
      </c>
      <c r="B7386" s="5" t="s">
        <v>3592</v>
      </c>
      <c r="C7386" s="5" t="s">
        <v>849</v>
      </c>
      <c r="D7386" s="5" t="s">
        <v>3583</v>
      </c>
      <c r="E7386" s="5" t="s">
        <v>3584</v>
      </c>
      <c r="F7386" s="5" t="s">
        <v>853</v>
      </c>
      <c r="G7386" s="5" t="s">
        <v>3603</v>
      </c>
      <c r="H7386" s="51">
        <v>0</v>
      </c>
      <c r="I7386" s="22">
        <v>0</v>
      </c>
      <c r="J7386" s="22">
        <v>0</v>
      </c>
      <c r="K7386" s="22">
        <v>1108.7</v>
      </c>
      <c r="L7386" s="47">
        <v>1000</v>
      </c>
      <c r="M7386" s="22">
        <v>0</v>
      </c>
      <c r="N7386" s="22">
        <v>0</v>
      </c>
    </row>
    <row r="7387" spans="1:14" hidden="1" x14ac:dyDescent="0.25">
      <c r="A7387" s="5" t="s">
        <v>9842</v>
      </c>
      <c r="B7387" s="5" t="s">
        <v>3592</v>
      </c>
      <c r="C7387" s="5" t="s">
        <v>849</v>
      </c>
      <c r="D7387" s="5" t="s">
        <v>3583</v>
      </c>
      <c r="E7387" s="5" t="s">
        <v>3584</v>
      </c>
      <c r="F7387" s="5" t="s">
        <v>853</v>
      </c>
      <c r="G7387" s="5" t="s">
        <v>3603</v>
      </c>
      <c r="H7387" s="51">
        <v>0</v>
      </c>
      <c r="I7387" s="22">
        <v>0</v>
      </c>
      <c r="J7387" s="22">
        <v>0</v>
      </c>
      <c r="K7387" s="22">
        <v>1168.67</v>
      </c>
      <c r="L7387" s="47">
        <v>1000</v>
      </c>
      <c r="M7387" s="22">
        <v>0</v>
      </c>
      <c r="N7387" s="22">
        <v>0</v>
      </c>
    </row>
    <row r="7388" spans="1:14" hidden="1" x14ac:dyDescent="0.25">
      <c r="A7388" s="5" t="s">
        <v>9843</v>
      </c>
      <c r="B7388" s="5" t="s">
        <v>3586</v>
      </c>
      <c r="C7388" s="5" t="s">
        <v>849</v>
      </c>
      <c r="D7388" s="5" t="s">
        <v>3583</v>
      </c>
      <c r="E7388" s="5" t="s">
        <v>3584</v>
      </c>
      <c r="F7388" s="5" t="s">
        <v>853</v>
      </c>
      <c r="G7388" s="5" t="s">
        <v>3603</v>
      </c>
      <c r="H7388" s="51">
        <v>0</v>
      </c>
      <c r="I7388" s="22">
        <v>0</v>
      </c>
      <c r="J7388" s="22">
        <v>0</v>
      </c>
      <c r="K7388" s="22">
        <v>1221</v>
      </c>
      <c r="L7388" s="47">
        <v>1000</v>
      </c>
      <c r="M7388" s="22">
        <v>0</v>
      </c>
      <c r="N7388" s="22">
        <v>0</v>
      </c>
    </row>
    <row r="7389" spans="1:14" hidden="1" x14ac:dyDescent="0.25">
      <c r="A7389" s="5" t="s">
        <v>9843</v>
      </c>
      <c r="B7389" s="5" t="s">
        <v>3592</v>
      </c>
      <c r="C7389" s="5" t="s">
        <v>849</v>
      </c>
      <c r="D7389" s="5" t="s">
        <v>3583</v>
      </c>
      <c r="E7389" s="5" t="s">
        <v>3584</v>
      </c>
      <c r="F7389" s="5" t="s">
        <v>853</v>
      </c>
      <c r="G7389" s="5" t="s">
        <v>3603</v>
      </c>
      <c r="H7389" s="51">
        <v>0</v>
      </c>
      <c r="I7389" s="22">
        <v>0</v>
      </c>
      <c r="J7389" s="22">
        <v>0</v>
      </c>
      <c r="K7389" s="22">
        <v>1229.5</v>
      </c>
      <c r="L7389" s="47">
        <v>1000</v>
      </c>
      <c r="M7389" s="22">
        <v>0</v>
      </c>
      <c r="N7389" s="22">
        <v>0</v>
      </c>
    </row>
    <row r="7390" spans="1:14" hidden="1" x14ac:dyDescent="0.25">
      <c r="A7390" s="5" t="s">
        <v>9844</v>
      </c>
      <c r="B7390" s="5" t="s">
        <v>3592</v>
      </c>
      <c r="C7390" s="5" t="s">
        <v>849</v>
      </c>
      <c r="D7390" s="5" t="s">
        <v>3583</v>
      </c>
      <c r="E7390" s="5" t="s">
        <v>3584</v>
      </c>
      <c r="F7390" s="5" t="s">
        <v>853</v>
      </c>
      <c r="G7390" s="5" t="s">
        <v>3603</v>
      </c>
      <c r="H7390" s="51">
        <v>0</v>
      </c>
      <c r="I7390" s="22">
        <v>0</v>
      </c>
      <c r="J7390" s="22">
        <v>0</v>
      </c>
      <c r="K7390" s="22">
        <v>1132.06</v>
      </c>
      <c r="L7390" s="47">
        <v>1000</v>
      </c>
      <c r="M7390" s="22">
        <v>0</v>
      </c>
      <c r="N7390" s="22">
        <v>0</v>
      </c>
    </row>
    <row r="7391" spans="1:14" hidden="1" x14ac:dyDescent="0.25">
      <c r="A7391" s="5" t="s">
        <v>9845</v>
      </c>
      <c r="B7391" s="5" t="s">
        <v>3592</v>
      </c>
      <c r="C7391" s="5" t="s">
        <v>849</v>
      </c>
      <c r="D7391" s="5" t="s">
        <v>3583</v>
      </c>
      <c r="E7391" s="5" t="s">
        <v>3584</v>
      </c>
      <c r="F7391" s="5" t="s">
        <v>853</v>
      </c>
      <c r="G7391" s="5" t="s">
        <v>3603</v>
      </c>
      <c r="H7391" s="51">
        <v>0</v>
      </c>
      <c r="I7391" s="22">
        <v>0</v>
      </c>
      <c r="J7391" s="22">
        <v>0</v>
      </c>
      <c r="K7391" s="22">
        <v>1138.1600000000001</v>
      </c>
      <c r="L7391" s="47">
        <v>1000</v>
      </c>
      <c r="M7391" s="22">
        <v>0</v>
      </c>
      <c r="N7391" s="22">
        <v>0</v>
      </c>
    </row>
    <row r="7392" spans="1:14" hidden="1" x14ac:dyDescent="0.25">
      <c r="A7392" s="5" t="s">
        <v>9846</v>
      </c>
      <c r="B7392" s="5" t="s">
        <v>3592</v>
      </c>
      <c r="C7392" s="5" t="s">
        <v>849</v>
      </c>
      <c r="D7392" s="5" t="s">
        <v>3583</v>
      </c>
      <c r="E7392" s="5" t="s">
        <v>3584</v>
      </c>
      <c r="F7392" s="5" t="s">
        <v>853</v>
      </c>
      <c r="G7392" s="5" t="s">
        <v>3603</v>
      </c>
      <c r="H7392" s="51">
        <v>0</v>
      </c>
      <c r="I7392" s="22">
        <v>0</v>
      </c>
      <c r="J7392" s="22">
        <v>0</v>
      </c>
      <c r="K7392" s="22">
        <v>21061.19</v>
      </c>
      <c r="L7392" s="47">
        <v>1000</v>
      </c>
      <c r="M7392" s="22">
        <v>0</v>
      </c>
      <c r="N7392" s="22">
        <v>0</v>
      </c>
    </row>
    <row r="7393" spans="1:14" hidden="1" x14ac:dyDescent="0.25">
      <c r="A7393" s="5" t="s">
        <v>9847</v>
      </c>
      <c r="B7393" s="5" t="s">
        <v>3592</v>
      </c>
      <c r="C7393" s="5" t="s">
        <v>849</v>
      </c>
      <c r="D7393" s="5" t="s">
        <v>3583</v>
      </c>
      <c r="E7393" s="5" t="s">
        <v>3584</v>
      </c>
      <c r="F7393" s="5" t="s">
        <v>853</v>
      </c>
      <c r="G7393" s="5" t="s">
        <v>3603</v>
      </c>
      <c r="H7393" s="51">
        <v>0</v>
      </c>
      <c r="I7393" s="22">
        <v>0</v>
      </c>
      <c r="J7393" s="22">
        <v>0</v>
      </c>
      <c r="K7393" s="22">
        <v>1298.3599999999999</v>
      </c>
      <c r="L7393" s="47">
        <v>1000</v>
      </c>
      <c r="M7393" s="22">
        <v>0</v>
      </c>
      <c r="N7393" s="22">
        <v>0</v>
      </c>
    </row>
    <row r="7394" spans="1:14" hidden="1" x14ac:dyDescent="0.25">
      <c r="A7394" s="5" t="s">
        <v>9848</v>
      </c>
      <c r="B7394" s="5" t="s">
        <v>3606</v>
      </c>
      <c r="C7394" s="5" t="s">
        <v>849</v>
      </c>
      <c r="D7394" s="5" t="s">
        <v>3583</v>
      </c>
      <c r="E7394" s="5" t="s">
        <v>3584</v>
      </c>
      <c r="F7394" s="5" t="s">
        <v>853</v>
      </c>
      <c r="G7394" s="5" t="s">
        <v>3588</v>
      </c>
      <c r="H7394" s="51">
        <v>0</v>
      </c>
      <c r="I7394" s="22">
        <v>0</v>
      </c>
      <c r="J7394" s="22">
        <v>290.79000000000002</v>
      </c>
      <c r="K7394" s="22">
        <v>306.7</v>
      </c>
      <c r="L7394" s="47">
        <v>1000</v>
      </c>
      <c r="M7394" s="22">
        <v>0</v>
      </c>
      <c r="N7394" s="22">
        <v>0</v>
      </c>
    </row>
    <row r="7395" spans="1:14" hidden="1" x14ac:dyDescent="0.25">
      <c r="A7395" s="5" t="s">
        <v>9849</v>
      </c>
      <c r="B7395" s="5" t="s">
        <v>3586</v>
      </c>
      <c r="C7395" s="5" t="s">
        <v>849</v>
      </c>
      <c r="D7395" s="5" t="s">
        <v>3583</v>
      </c>
      <c r="E7395" s="5" t="s">
        <v>3584</v>
      </c>
      <c r="F7395" s="5" t="s">
        <v>853</v>
      </c>
      <c r="G7395" s="5" t="s">
        <v>3585</v>
      </c>
      <c r="H7395" s="51">
        <v>0</v>
      </c>
      <c r="I7395" s="22">
        <v>0</v>
      </c>
      <c r="J7395" s="22">
        <v>1962.66</v>
      </c>
      <c r="K7395" s="22">
        <v>2009.76</v>
      </c>
      <c r="L7395" s="47">
        <v>1000</v>
      </c>
      <c r="M7395" s="22">
        <v>0</v>
      </c>
      <c r="N7395" s="22">
        <v>0</v>
      </c>
    </row>
    <row r="7396" spans="1:14" hidden="1" x14ac:dyDescent="0.25">
      <c r="A7396" s="5" t="s">
        <v>9850</v>
      </c>
      <c r="B7396" s="5" t="s">
        <v>3592</v>
      </c>
      <c r="C7396" s="5" t="s">
        <v>849</v>
      </c>
      <c r="D7396" s="5" t="s">
        <v>3583</v>
      </c>
      <c r="E7396" s="5" t="s">
        <v>3584</v>
      </c>
      <c r="F7396" s="5" t="s">
        <v>851</v>
      </c>
      <c r="G7396" s="5" t="s">
        <v>3585</v>
      </c>
      <c r="H7396" s="51">
        <v>920</v>
      </c>
      <c r="I7396" s="22">
        <v>2311.15</v>
      </c>
      <c r="J7396" s="22">
        <v>2512.12</v>
      </c>
      <c r="K7396" s="22">
        <v>2478.0300000000002</v>
      </c>
      <c r="L7396" s="47">
        <v>1000</v>
      </c>
      <c r="M7396" s="22">
        <v>2311.15</v>
      </c>
      <c r="N7396" s="22">
        <v>0</v>
      </c>
    </row>
    <row r="7397" spans="1:14" hidden="1" x14ac:dyDescent="0.25">
      <c r="A7397" s="5" t="s">
        <v>9851</v>
      </c>
      <c r="B7397" s="5" t="s">
        <v>3597</v>
      </c>
      <c r="C7397" s="5" t="s">
        <v>849</v>
      </c>
      <c r="D7397" s="5" t="s">
        <v>3583</v>
      </c>
      <c r="E7397" s="5" t="s">
        <v>3584</v>
      </c>
      <c r="F7397" s="5" t="s">
        <v>853</v>
      </c>
      <c r="G7397" s="5" t="s">
        <v>3603</v>
      </c>
      <c r="H7397" s="51">
        <v>0</v>
      </c>
      <c r="I7397" s="22">
        <v>0</v>
      </c>
      <c r="J7397" s="22">
        <v>0</v>
      </c>
      <c r="K7397" s="22">
        <v>1185.96</v>
      </c>
      <c r="L7397" s="47">
        <v>1000</v>
      </c>
      <c r="M7397" s="22">
        <v>0</v>
      </c>
      <c r="N7397" s="22">
        <v>0</v>
      </c>
    </row>
    <row r="7398" spans="1:14" hidden="1" x14ac:dyDescent="0.25">
      <c r="A7398" s="5" t="s">
        <v>9851</v>
      </c>
      <c r="B7398" s="5" t="s">
        <v>3592</v>
      </c>
      <c r="C7398" s="5" t="s">
        <v>849</v>
      </c>
      <c r="D7398" s="5" t="s">
        <v>3583</v>
      </c>
      <c r="E7398" s="5" t="s">
        <v>3584</v>
      </c>
      <c r="F7398" s="5" t="s">
        <v>853</v>
      </c>
      <c r="G7398" s="5" t="s">
        <v>3603</v>
      </c>
      <c r="H7398" s="51">
        <v>0</v>
      </c>
      <c r="I7398" s="22">
        <v>0</v>
      </c>
      <c r="J7398" s="22">
        <v>0</v>
      </c>
      <c r="K7398" s="22">
        <v>1212.43</v>
      </c>
      <c r="L7398" s="47">
        <v>1000</v>
      </c>
      <c r="M7398" s="22">
        <v>0</v>
      </c>
      <c r="N7398" s="22">
        <v>0</v>
      </c>
    </row>
    <row r="7399" spans="1:14" hidden="1" x14ac:dyDescent="0.25">
      <c r="A7399" s="5" t="s">
        <v>9852</v>
      </c>
      <c r="B7399" s="5" t="s">
        <v>3606</v>
      </c>
      <c r="C7399" s="5" t="s">
        <v>849</v>
      </c>
      <c r="D7399" s="5" t="s">
        <v>3583</v>
      </c>
      <c r="E7399" s="5" t="s">
        <v>3584</v>
      </c>
      <c r="F7399" s="5" t="s">
        <v>851</v>
      </c>
      <c r="G7399" s="5" t="s">
        <v>3588</v>
      </c>
      <c r="H7399" s="51">
        <v>824</v>
      </c>
      <c r="I7399" s="22">
        <v>218.16</v>
      </c>
      <c r="J7399" s="22">
        <v>264.76</v>
      </c>
      <c r="K7399" s="22">
        <v>271.11</v>
      </c>
      <c r="L7399" s="47">
        <v>1000</v>
      </c>
      <c r="M7399" s="22">
        <v>218.16</v>
      </c>
      <c r="N7399" s="22">
        <v>0</v>
      </c>
    </row>
    <row r="7400" spans="1:14" hidden="1" x14ac:dyDescent="0.25">
      <c r="A7400" s="5" t="s">
        <v>9853</v>
      </c>
      <c r="B7400" s="5" t="s">
        <v>3586</v>
      </c>
      <c r="C7400" s="5" t="s">
        <v>849</v>
      </c>
      <c r="D7400" s="5" t="s">
        <v>3583</v>
      </c>
      <c r="E7400" s="5" t="s">
        <v>3584</v>
      </c>
      <c r="F7400" s="5" t="s">
        <v>853</v>
      </c>
      <c r="G7400" s="5" t="s">
        <v>3603</v>
      </c>
      <c r="H7400" s="51">
        <v>0</v>
      </c>
      <c r="I7400" s="22">
        <v>0</v>
      </c>
      <c r="J7400" s="22">
        <v>0</v>
      </c>
      <c r="K7400" s="22">
        <v>1274.94</v>
      </c>
      <c r="L7400" s="47">
        <v>1000</v>
      </c>
      <c r="M7400" s="22">
        <v>0</v>
      </c>
      <c r="N7400" s="22">
        <v>0</v>
      </c>
    </row>
    <row r="7401" spans="1:14" hidden="1" x14ac:dyDescent="0.25">
      <c r="A7401" s="5" t="s">
        <v>9853</v>
      </c>
      <c r="B7401" s="5" t="s">
        <v>3597</v>
      </c>
      <c r="C7401" s="5" t="s">
        <v>849</v>
      </c>
      <c r="D7401" s="5" t="s">
        <v>3583</v>
      </c>
      <c r="E7401" s="5" t="s">
        <v>3584</v>
      </c>
      <c r="F7401" s="5" t="s">
        <v>853</v>
      </c>
      <c r="G7401" s="5" t="s">
        <v>3603</v>
      </c>
      <c r="H7401" s="51">
        <v>0</v>
      </c>
      <c r="I7401" s="22">
        <v>0</v>
      </c>
      <c r="J7401" s="22">
        <v>0</v>
      </c>
      <c r="K7401" s="22">
        <v>1160.6199999999999</v>
      </c>
      <c r="L7401" s="47">
        <v>1000</v>
      </c>
      <c r="M7401" s="22">
        <v>0</v>
      </c>
      <c r="N7401" s="22">
        <v>0</v>
      </c>
    </row>
    <row r="7402" spans="1:14" hidden="1" x14ac:dyDescent="0.25">
      <c r="A7402" s="5" t="s">
        <v>9853</v>
      </c>
      <c r="B7402" s="5" t="s">
        <v>3592</v>
      </c>
      <c r="C7402" s="5" t="s">
        <v>849</v>
      </c>
      <c r="D7402" s="5" t="s">
        <v>3583</v>
      </c>
      <c r="E7402" s="5" t="s">
        <v>3584</v>
      </c>
      <c r="F7402" s="5" t="s">
        <v>853</v>
      </c>
      <c r="G7402" s="5" t="s">
        <v>3603</v>
      </c>
      <c r="H7402" s="51">
        <v>0</v>
      </c>
      <c r="I7402" s="22">
        <v>0</v>
      </c>
      <c r="J7402" s="22">
        <v>0</v>
      </c>
      <c r="K7402" s="22">
        <v>1170.6300000000001</v>
      </c>
      <c r="L7402" s="47">
        <v>1000</v>
      </c>
      <c r="M7402" s="22">
        <v>0</v>
      </c>
      <c r="N7402" s="22">
        <v>0</v>
      </c>
    </row>
    <row r="7403" spans="1:14" hidden="1" x14ac:dyDescent="0.25">
      <c r="A7403" s="5" t="s">
        <v>9854</v>
      </c>
      <c r="B7403" s="5" t="s">
        <v>3592</v>
      </c>
      <c r="C7403" s="5" t="s">
        <v>849</v>
      </c>
      <c r="D7403" s="5" t="s">
        <v>3583</v>
      </c>
      <c r="E7403" s="5" t="s">
        <v>3584</v>
      </c>
      <c r="F7403" s="5" t="s">
        <v>853</v>
      </c>
      <c r="G7403" s="5" t="s">
        <v>3603</v>
      </c>
      <c r="H7403" s="51">
        <v>0</v>
      </c>
      <c r="I7403" s="22">
        <v>0</v>
      </c>
      <c r="J7403" s="22">
        <v>0</v>
      </c>
      <c r="K7403" s="22">
        <v>19513.89</v>
      </c>
      <c r="L7403" s="47">
        <v>1000</v>
      </c>
      <c r="M7403" s="22">
        <v>0</v>
      </c>
      <c r="N7403" s="22">
        <v>0</v>
      </c>
    </row>
    <row r="7404" spans="1:14" hidden="1" x14ac:dyDescent="0.25">
      <c r="A7404" s="5" t="s">
        <v>9855</v>
      </c>
      <c r="B7404" s="5" t="s">
        <v>3592</v>
      </c>
      <c r="C7404" s="5" t="s">
        <v>849</v>
      </c>
      <c r="D7404" s="5" t="s">
        <v>3583</v>
      </c>
      <c r="E7404" s="5" t="s">
        <v>3584</v>
      </c>
      <c r="F7404" s="5" t="s">
        <v>853</v>
      </c>
      <c r="G7404" s="5" t="s">
        <v>3603</v>
      </c>
      <c r="H7404" s="51">
        <v>0</v>
      </c>
      <c r="I7404" s="22">
        <v>0</v>
      </c>
      <c r="J7404" s="22">
        <v>0</v>
      </c>
      <c r="K7404" s="22">
        <v>1196.54</v>
      </c>
      <c r="L7404" s="47">
        <v>1000</v>
      </c>
      <c r="M7404" s="22">
        <v>0</v>
      </c>
      <c r="N7404" s="22">
        <v>0</v>
      </c>
    </row>
    <row r="7405" spans="1:14" hidden="1" x14ac:dyDescent="0.25">
      <c r="A7405" s="5" t="s">
        <v>9856</v>
      </c>
      <c r="B7405" s="5" t="s">
        <v>3586</v>
      </c>
      <c r="C7405" s="5" t="s">
        <v>849</v>
      </c>
      <c r="D7405" s="5" t="s">
        <v>3583</v>
      </c>
      <c r="E7405" s="5" t="s">
        <v>3584</v>
      </c>
      <c r="F7405" s="5" t="s">
        <v>853</v>
      </c>
      <c r="G7405" s="5" t="s">
        <v>3588</v>
      </c>
      <c r="H7405" s="51">
        <v>0</v>
      </c>
      <c r="I7405" s="22">
        <v>0</v>
      </c>
      <c r="J7405" s="22">
        <v>61.05</v>
      </c>
      <c r="K7405" s="22">
        <v>64.39</v>
      </c>
      <c r="L7405" s="47">
        <v>1000</v>
      </c>
      <c r="M7405" s="22">
        <v>0</v>
      </c>
      <c r="N7405" s="22">
        <v>0</v>
      </c>
    </row>
    <row r="7406" spans="1:14" hidden="1" x14ac:dyDescent="0.25">
      <c r="A7406" s="5" t="s">
        <v>9857</v>
      </c>
      <c r="B7406" s="5" t="s">
        <v>3586</v>
      </c>
      <c r="C7406" s="5" t="s">
        <v>849</v>
      </c>
      <c r="D7406" s="5" t="s">
        <v>3583</v>
      </c>
      <c r="E7406" s="5" t="s">
        <v>3584</v>
      </c>
      <c r="F7406" s="5" t="s">
        <v>851</v>
      </c>
      <c r="G7406" s="5" t="s">
        <v>3585</v>
      </c>
      <c r="H7406" s="51">
        <v>61461.000999999997</v>
      </c>
      <c r="I7406" s="22">
        <v>145216.57</v>
      </c>
      <c r="J7406" s="22">
        <v>2362.7399999999998</v>
      </c>
      <c r="K7406" s="22">
        <v>2131.7199999999998</v>
      </c>
      <c r="L7406" s="47">
        <v>1000</v>
      </c>
      <c r="M7406" s="22">
        <v>145216.57</v>
      </c>
      <c r="N7406" s="22">
        <v>0</v>
      </c>
    </row>
    <row r="7407" spans="1:14" hidden="1" x14ac:dyDescent="0.25">
      <c r="A7407" s="5" t="s">
        <v>9858</v>
      </c>
      <c r="B7407" s="5" t="s">
        <v>3592</v>
      </c>
      <c r="C7407" s="5" t="s">
        <v>849</v>
      </c>
      <c r="D7407" s="5" t="s">
        <v>3583</v>
      </c>
      <c r="E7407" s="5" t="s">
        <v>3584</v>
      </c>
      <c r="F7407" s="5" t="s">
        <v>853</v>
      </c>
      <c r="G7407" s="5" t="s">
        <v>3588</v>
      </c>
      <c r="H7407" s="51">
        <v>0</v>
      </c>
      <c r="I7407" s="22">
        <v>0</v>
      </c>
      <c r="J7407" s="22">
        <v>29.02</v>
      </c>
      <c r="K7407" s="22">
        <v>30.09</v>
      </c>
      <c r="L7407" s="47">
        <v>1000</v>
      </c>
      <c r="M7407" s="22">
        <v>0</v>
      </c>
      <c r="N7407" s="22">
        <v>0</v>
      </c>
    </row>
    <row r="7408" spans="1:14" hidden="1" x14ac:dyDescent="0.25">
      <c r="A7408" s="5" t="s">
        <v>9859</v>
      </c>
      <c r="B7408" s="5" t="s">
        <v>3606</v>
      </c>
      <c r="C7408" s="5" t="s">
        <v>849</v>
      </c>
      <c r="D7408" s="5" t="s">
        <v>3583</v>
      </c>
      <c r="E7408" s="5" t="s">
        <v>3584</v>
      </c>
      <c r="F7408" s="5" t="s">
        <v>851</v>
      </c>
      <c r="G7408" s="5" t="s">
        <v>3588</v>
      </c>
      <c r="H7408" s="51">
        <v>4000</v>
      </c>
      <c r="I7408" s="22">
        <v>1180.28</v>
      </c>
      <c r="J7408" s="22">
        <v>295.07</v>
      </c>
      <c r="K7408" s="22">
        <v>302.14999999999998</v>
      </c>
      <c r="L7408" s="47">
        <v>1000</v>
      </c>
      <c r="M7408" s="22">
        <v>1180.28</v>
      </c>
      <c r="N7408" s="22">
        <v>0</v>
      </c>
    </row>
    <row r="7409" spans="1:14" hidden="1" x14ac:dyDescent="0.25">
      <c r="A7409" s="5" t="s">
        <v>9860</v>
      </c>
      <c r="B7409" s="5" t="s">
        <v>3592</v>
      </c>
      <c r="C7409" s="5" t="s">
        <v>849</v>
      </c>
      <c r="D7409" s="5" t="s">
        <v>3583</v>
      </c>
      <c r="E7409" s="5" t="s">
        <v>3584</v>
      </c>
      <c r="F7409" s="5" t="s">
        <v>853</v>
      </c>
      <c r="G7409" s="5" t="s">
        <v>3603</v>
      </c>
      <c r="H7409" s="51">
        <v>0</v>
      </c>
      <c r="I7409" s="22">
        <v>0</v>
      </c>
      <c r="J7409" s="22">
        <v>0</v>
      </c>
      <c r="K7409" s="22">
        <v>17165.330000000002</v>
      </c>
      <c r="L7409" s="47">
        <v>1000</v>
      </c>
      <c r="M7409" s="22">
        <v>0</v>
      </c>
      <c r="N7409" s="22">
        <v>0</v>
      </c>
    </row>
    <row r="7410" spans="1:14" hidden="1" x14ac:dyDescent="0.25">
      <c r="A7410" s="5" t="s">
        <v>9861</v>
      </c>
      <c r="B7410" s="5" t="s">
        <v>3592</v>
      </c>
      <c r="C7410" s="5" t="s">
        <v>849</v>
      </c>
      <c r="D7410" s="5" t="s">
        <v>3583</v>
      </c>
      <c r="E7410" s="5" t="s">
        <v>3584</v>
      </c>
      <c r="F7410" s="5" t="s">
        <v>853</v>
      </c>
      <c r="G7410" s="5" t="s">
        <v>3603</v>
      </c>
      <c r="H7410" s="51">
        <v>0</v>
      </c>
      <c r="I7410" s="22">
        <v>0</v>
      </c>
      <c r="J7410" s="22">
        <v>0</v>
      </c>
      <c r="K7410" s="22">
        <v>1041.2</v>
      </c>
      <c r="L7410" s="47">
        <v>1000</v>
      </c>
      <c r="M7410" s="22">
        <v>0</v>
      </c>
      <c r="N7410" s="22">
        <v>0</v>
      </c>
    </row>
    <row r="7411" spans="1:14" x14ac:dyDescent="0.25">
      <c r="A7411" s="5" t="s">
        <v>9862</v>
      </c>
      <c r="B7411" s="5" t="s">
        <v>3590</v>
      </c>
      <c r="C7411" s="5" t="s">
        <v>849</v>
      </c>
      <c r="D7411" s="5" t="s">
        <v>3583</v>
      </c>
      <c r="E7411" s="5" t="s">
        <v>3584</v>
      </c>
      <c r="F7411" s="5" t="s">
        <v>853</v>
      </c>
      <c r="G7411" s="5" t="s">
        <v>3585</v>
      </c>
      <c r="H7411" s="51">
        <v>0</v>
      </c>
      <c r="I7411" s="22">
        <v>0</v>
      </c>
      <c r="J7411" s="22">
        <v>9974.7999999999993</v>
      </c>
      <c r="K7411" s="22">
        <v>10520.62</v>
      </c>
      <c r="L7411" s="47">
        <v>1000</v>
      </c>
      <c r="M7411" s="22">
        <v>0</v>
      </c>
      <c r="N7411" s="22">
        <v>0</v>
      </c>
    </row>
    <row r="7412" spans="1:14" hidden="1" x14ac:dyDescent="0.25">
      <c r="A7412" s="5" t="s">
        <v>9863</v>
      </c>
      <c r="B7412" s="5" t="s">
        <v>3582</v>
      </c>
      <c r="C7412" s="5" t="s">
        <v>849</v>
      </c>
      <c r="D7412" s="5" t="s">
        <v>3583</v>
      </c>
      <c r="E7412" s="5" t="s">
        <v>3584</v>
      </c>
      <c r="F7412" s="5" t="s">
        <v>853</v>
      </c>
      <c r="G7412" s="5" t="s">
        <v>3585</v>
      </c>
      <c r="H7412" s="51">
        <v>0</v>
      </c>
      <c r="I7412" s="22">
        <v>0</v>
      </c>
      <c r="J7412" s="22">
        <v>0</v>
      </c>
      <c r="K7412" s="22">
        <v>433.3</v>
      </c>
      <c r="L7412" s="47">
        <v>1000</v>
      </c>
      <c r="M7412" s="22">
        <v>0</v>
      </c>
      <c r="N7412" s="22">
        <v>0</v>
      </c>
    </row>
    <row r="7413" spans="1:14" hidden="1" x14ac:dyDescent="0.25">
      <c r="A7413" s="5" t="s">
        <v>9863</v>
      </c>
      <c r="B7413" s="5" t="s">
        <v>3586</v>
      </c>
      <c r="C7413" s="5" t="s">
        <v>849</v>
      </c>
      <c r="D7413" s="5" t="s">
        <v>3583</v>
      </c>
      <c r="E7413" s="5" t="s">
        <v>3584</v>
      </c>
      <c r="F7413" s="5" t="s">
        <v>851</v>
      </c>
      <c r="G7413" s="5" t="s">
        <v>3585</v>
      </c>
      <c r="H7413" s="51">
        <v>21978</v>
      </c>
      <c r="I7413" s="22">
        <v>16957.07</v>
      </c>
      <c r="J7413" s="22">
        <v>771.55</v>
      </c>
      <c r="K7413" s="22">
        <v>687.27</v>
      </c>
      <c r="L7413" s="47">
        <v>1000</v>
      </c>
      <c r="M7413" s="22">
        <v>16957.07</v>
      </c>
      <c r="N7413" s="22">
        <v>0</v>
      </c>
    </row>
    <row r="7414" spans="1:14" x14ac:dyDescent="0.25">
      <c r="A7414" s="5" t="s">
        <v>9864</v>
      </c>
      <c r="B7414" s="5" t="s">
        <v>3590</v>
      </c>
      <c r="C7414" s="5" t="s">
        <v>849</v>
      </c>
      <c r="D7414" s="5" t="s">
        <v>3583</v>
      </c>
      <c r="E7414" s="5" t="s">
        <v>3584</v>
      </c>
      <c r="F7414" s="5" t="s">
        <v>853</v>
      </c>
      <c r="G7414" s="5" t="s">
        <v>3588</v>
      </c>
      <c r="H7414" s="51">
        <v>0</v>
      </c>
      <c r="I7414" s="22">
        <v>0</v>
      </c>
      <c r="J7414" s="22">
        <v>75.13</v>
      </c>
      <c r="K7414" s="22">
        <v>85.89</v>
      </c>
      <c r="L7414" s="47">
        <v>1000</v>
      </c>
      <c r="M7414" s="22">
        <v>0</v>
      </c>
      <c r="N7414" s="22">
        <v>0</v>
      </c>
    </row>
    <row r="7415" spans="1:14" hidden="1" x14ac:dyDescent="0.25">
      <c r="A7415" s="5" t="s">
        <v>9865</v>
      </c>
      <c r="B7415" s="5" t="s">
        <v>3582</v>
      </c>
      <c r="C7415" s="5" t="s">
        <v>849</v>
      </c>
      <c r="D7415" s="5" t="s">
        <v>3583</v>
      </c>
      <c r="E7415" s="5" t="s">
        <v>3584</v>
      </c>
      <c r="F7415" s="5" t="s">
        <v>853</v>
      </c>
      <c r="G7415" s="5" t="s">
        <v>3585</v>
      </c>
      <c r="H7415" s="51">
        <v>0</v>
      </c>
      <c r="I7415" s="22">
        <v>0</v>
      </c>
      <c r="J7415" s="22">
        <v>1324.37</v>
      </c>
      <c r="K7415" s="22">
        <v>1367.03</v>
      </c>
      <c r="L7415" s="47">
        <v>1000</v>
      </c>
      <c r="M7415" s="22">
        <v>0</v>
      </c>
      <c r="N7415" s="22">
        <v>0</v>
      </c>
    </row>
    <row r="7416" spans="1:14" hidden="1" x14ac:dyDescent="0.25">
      <c r="A7416" s="5" t="s">
        <v>9865</v>
      </c>
      <c r="B7416" s="5" t="s">
        <v>3586</v>
      </c>
      <c r="C7416" s="5" t="s">
        <v>849</v>
      </c>
      <c r="D7416" s="5" t="s">
        <v>3583</v>
      </c>
      <c r="E7416" s="5" t="s">
        <v>3584</v>
      </c>
      <c r="F7416" s="5" t="s">
        <v>851</v>
      </c>
      <c r="G7416" s="5" t="s">
        <v>3585</v>
      </c>
      <c r="H7416" s="51">
        <v>3350</v>
      </c>
      <c r="I7416" s="22">
        <v>6617.49</v>
      </c>
      <c r="J7416" s="22">
        <v>1975.37</v>
      </c>
      <c r="K7416" s="22">
        <v>1653.62</v>
      </c>
      <c r="L7416" s="47">
        <v>1000</v>
      </c>
      <c r="M7416" s="22">
        <v>6617.49</v>
      </c>
      <c r="N7416" s="22">
        <v>0</v>
      </c>
    </row>
    <row r="7417" spans="1:14" hidden="1" x14ac:dyDescent="0.25">
      <c r="A7417" s="5" t="s">
        <v>9865</v>
      </c>
      <c r="B7417" s="5" t="s">
        <v>3597</v>
      </c>
      <c r="C7417" s="5" t="s">
        <v>849</v>
      </c>
      <c r="D7417" s="5" t="s">
        <v>3583</v>
      </c>
      <c r="E7417" s="5" t="s">
        <v>3584</v>
      </c>
      <c r="F7417" s="5" t="s">
        <v>853</v>
      </c>
      <c r="G7417" s="5" t="s">
        <v>3585</v>
      </c>
      <c r="H7417" s="51">
        <v>0</v>
      </c>
      <c r="I7417" s="22">
        <v>0</v>
      </c>
      <c r="J7417" s="22">
        <v>1737.21</v>
      </c>
      <c r="K7417" s="22">
        <v>1778.9</v>
      </c>
      <c r="L7417" s="47">
        <v>1000</v>
      </c>
      <c r="M7417" s="22">
        <v>0</v>
      </c>
      <c r="N7417" s="22">
        <v>0</v>
      </c>
    </row>
    <row r="7418" spans="1:14" hidden="1" x14ac:dyDescent="0.25">
      <c r="A7418" s="5" t="s">
        <v>9865</v>
      </c>
      <c r="B7418" s="5" t="s">
        <v>3592</v>
      </c>
      <c r="C7418" s="5" t="s">
        <v>849</v>
      </c>
      <c r="D7418" s="5" t="s">
        <v>3583</v>
      </c>
      <c r="E7418" s="5" t="s">
        <v>3584</v>
      </c>
      <c r="F7418" s="5" t="s">
        <v>853</v>
      </c>
      <c r="G7418" s="5" t="s">
        <v>3585</v>
      </c>
      <c r="H7418" s="51">
        <v>0</v>
      </c>
      <c r="I7418" s="22">
        <v>0</v>
      </c>
      <c r="J7418" s="22">
        <v>2064.75</v>
      </c>
      <c r="K7418" s="22">
        <v>2190.27</v>
      </c>
      <c r="L7418" s="47">
        <v>1000</v>
      </c>
      <c r="M7418" s="22">
        <v>0</v>
      </c>
      <c r="N7418" s="22">
        <v>0</v>
      </c>
    </row>
    <row r="7419" spans="1:14" hidden="1" x14ac:dyDescent="0.25">
      <c r="A7419" s="5" t="s">
        <v>9866</v>
      </c>
      <c r="B7419" s="5" t="s">
        <v>3592</v>
      </c>
      <c r="C7419" s="5" t="s">
        <v>849</v>
      </c>
      <c r="D7419" s="5" t="s">
        <v>3583</v>
      </c>
      <c r="E7419" s="5" t="s">
        <v>3584</v>
      </c>
      <c r="F7419" s="5" t="s">
        <v>853</v>
      </c>
      <c r="G7419" s="5" t="s">
        <v>3588</v>
      </c>
      <c r="H7419" s="51">
        <v>0</v>
      </c>
      <c r="I7419" s="22">
        <v>0</v>
      </c>
      <c r="J7419" s="22">
        <v>59.49</v>
      </c>
      <c r="K7419" s="22">
        <v>62.74</v>
      </c>
      <c r="L7419" s="47">
        <v>1000</v>
      </c>
      <c r="M7419" s="22">
        <v>0</v>
      </c>
      <c r="N7419" s="22">
        <v>0</v>
      </c>
    </row>
    <row r="7420" spans="1:14" x14ac:dyDescent="0.25">
      <c r="A7420" s="5" t="s">
        <v>9867</v>
      </c>
      <c r="B7420" s="5" t="s">
        <v>3590</v>
      </c>
      <c r="C7420" s="5" t="s">
        <v>849</v>
      </c>
      <c r="D7420" s="5" t="s">
        <v>3583</v>
      </c>
      <c r="E7420" s="5" t="s">
        <v>3584</v>
      </c>
      <c r="F7420" s="5" t="s">
        <v>851</v>
      </c>
      <c r="G7420" s="5" t="s">
        <v>3588</v>
      </c>
      <c r="H7420" s="51">
        <v>1958.268</v>
      </c>
      <c r="I7420" s="22">
        <v>6658.96</v>
      </c>
      <c r="J7420" s="22">
        <v>3400.43</v>
      </c>
      <c r="K7420" s="22">
        <v>3441.81</v>
      </c>
      <c r="L7420" s="47">
        <v>1000</v>
      </c>
      <c r="M7420" s="22">
        <v>6658.96</v>
      </c>
      <c r="N7420" s="22">
        <v>0</v>
      </c>
    </row>
    <row r="7421" spans="1:14" x14ac:dyDescent="0.25">
      <c r="A7421" s="5" t="s">
        <v>9868</v>
      </c>
      <c r="B7421" s="5" t="s">
        <v>3590</v>
      </c>
      <c r="C7421" s="5" t="s">
        <v>849</v>
      </c>
      <c r="D7421" s="5" t="s">
        <v>3583</v>
      </c>
      <c r="E7421" s="5" t="s">
        <v>3584</v>
      </c>
      <c r="F7421" s="5" t="s">
        <v>851</v>
      </c>
      <c r="G7421" s="5" t="s">
        <v>3588</v>
      </c>
      <c r="H7421" s="51">
        <v>2383.373</v>
      </c>
      <c r="I7421" s="22">
        <v>8465.0300000000007</v>
      </c>
      <c r="J7421" s="22">
        <v>3551.7</v>
      </c>
      <c r="K7421" s="22">
        <v>3512.76</v>
      </c>
      <c r="L7421" s="47">
        <v>1000</v>
      </c>
      <c r="M7421" s="22">
        <v>8465.0300000000007</v>
      </c>
      <c r="N7421" s="22">
        <v>0</v>
      </c>
    </row>
    <row r="7422" spans="1:14" hidden="1" x14ac:dyDescent="0.25">
      <c r="A7422" s="5" t="s">
        <v>9869</v>
      </c>
      <c r="B7422" s="5" t="s">
        <v>3592</v>
      </c>
      <c r="C7422" s="5" t="s">
        <v>849</v>
      </c>
      <c r="D7422" s="5" t="s">
        <v>3583</v>
      </c>
      <c r="E7422" s="5" t="s">
        <v>3584</v>
      </c>
      <c r="F7422" s="5" t="s">
        <v>853</v>
      </c>
      <c r="G7422" s="5" t="s">
        <v>3603</v>
      </c>
      <c r="H7422" s="51">
        <v>0</v>
      </c>
      <c r="I7422" s="22">
        <v>0</v>
      </c>
      <c r="J7422" s="22">
        <v>0</v>
      </c>
      <c r="K7422" s="22">
        <v>1218.9100000000001</v>
      </c>
      <c r="L7422" s="47">
        <v>1000</v>
      </c>
      <c r="M7422" s="22">
        <v>0</v>
      </c>
      <c r="N7422" s="22">
        <v>0</v>
      </c>
    </row>
    <row r="7423" spans="1:14" hidden="1" x14ac:dyDescent="0.25">
      <c r="A7423" s="5" t="s">
        <v>9870</v>
      </c>
      <c r="B7423" s="5" t="s">
        <v>3592</v>
      </c>
      <c r="C7423" s="5" t="s">
        <v>849</v>
      </c>
      <c r="D7423" s="5" t="s">
        <v>3583</v>
      </c>
      <c r="E7423" s="5" t="s">
        <v>3584</v>
      </c>
      <c r="F7423" s="5" t="s">
        <v>853</v>
      </c>
      <c r="G7423" s="5" t="s">
        <v>3603</v>
      </c>
      <c r="H7423" s="51">
        <v>0</v>
      </c>
      <c r="I7423" s="22">
        <v>0</v>
      </c>
      <c r="J7423" s="22">
        <v>0</v>
      </c>
      <c r="K7423" s="22">
        <v>1148.44</v>
      </c>
      <c r="L7423" s="47">
        <v>1000</v>
      </c>
      <c r="M7423" s="22">
        <v>0</v>
      </c>
      <c r="N7423" s="22">
        <v>0</v>
      </c>
    </row>
    <row r="7424" spans="1:14" hidden="1" x14ac:dyDescent="0.25">
      <c r="A7424" s="5" t="s">
        <v>9871</v>
      </c>
      <c r="B7424" s="5" t="s">
        <v>3592</v>
      </c>
      <c r="C7424" s="5" t="s">
        <v>849</v>
      </c>
      <c r="D7424" s="5" t="s">
        <v>3583</v>
      </c>
      <c r="E7424" s="5" t="s">
        <v>3584</v>
      </c>
      <c r="F7424" s="5" t="s">
        <v>853</v>
      </c>
      <c r="G7424" s="5" t="s">
        <v>3588</v>
      </c>
      <c r="H7424" s="51">
        <v>0</v>
      </c>
      <c r="I7424" s="22">
        <v>0</v>
      </c>
      <c r="J7424" s="22">
        <v>57.07</v>
      </c>
      <c r="K7424" s="22">
        <v>61.99</v>
      </c>
      <c r="L7424" s="47">
        <v>1000</v>
      </c>
      <c r="M7424" s="22">
        <v>0</v>
      </c>
      <c r="N7424" s="22">
        <v>0</v>
      </c>
    </row>
    <row r="7425" spans="1:14" hidden="1" x14ac:dyDescent="0.25">
      <c r="A7425" s="5" t="s">
        <v>9872</v>
      </c>
      <c r="B7425" s="5" t="s">
        <v>3606</v>
      </c>
      <c r="C7425" s="5" t="s">
        <v>849</v>
      </c>
      <c r="D7425" s="5" t="s">
        <v>3583</v>
      </c>
      <c r="E7425" s="5" t="s">
        <v>3584</v>
      </c>
      <c r="F7425" s="5" t="s">
        <v>851</v>
      </c>
      <c r="G7425" s="5" t="s">
        <v>3588</v>
      </c>
      <c r="H7425" s="51">
        <v>950</v>
      </c>
      <c r="I7425" s="22">
        <v>243.11</v>
      </c>
      <c r="J7425" s="22">
        <v>255.91</v>
      </c>
      <c r="K7425" s="22">
        <v>262.05</v>
      </c>
      <c r="L7425" s="47">
        <v>1000</v>
      </c>
      <c r="M7425" s="22">
        <v>243.11</v>
      </c>
      <c r="N7425" s="22">
        <v>0</v>
      </c>
    </row>
    <row r="7426" spans="1:14" hidden="1" x14ac:dyDescent="0.25">
      <c r="A7426" s="5" t="s">
        <v>9873</v>
      </c>
      <c r="B7426" s="5" t="s">
        <v>3592</v>
      </c>
      <c r="C7426" s="5" t="s">
        <v>849</v>
      </c>
      <c r="D7426" s="5" t="s">
        <v>3583</v>
      </c>
      <c r="E7426" s="5" t="s">
        <v>3584</v>
      </c>
      <c r="F7426" s="5" t="s">
        <v>853</v>
      </c>
      <c r="G7426" s="5" t="s">
        <v>3603</v>
      </c>
      <c r="H7426" s="51">
        <v>0</v>
      </c>
      <c r="I7426" s="22">
        <v>0</v>
      </c>
      <c r="J7426" s="22">
        <v>0</v>
      </c>
      <c r="K7426" s="22">
        <v>20611.78</v>
      </c>
      <c r="L7426" s="47">
        <v>1000</v>
      </c>
      <c r="M7426" s="22">
        <v>0</v>
      </c>
      <c r="N7426" s="22">
        <v>0</v>
      </c>
    </row>
    <row r="7427" spans="1:14" hidden="1" x14ac:dyDescent="0.25">
      <c r="A7427" s="5" t="s">
        <v>9874</v>
      </c>
      <c r="B7427" s="5" t="s">
        <v>3592</v>
      </c>
      <c r="C7427" s="5" t="s">
        <v>849</v>
      </c>
      <c r="D7427" s="5" t="s">
        <v>3583</v>
      </c>
      <c r="E7427" s="5" t="s">
        <v>3584</v>
      </c>
      <c r="F7427" s="5" t="s">
        <v>853</v>
      </c>
      <c r="G7427" s="5" t="s">
        <v>3603</v>
      </c>
      <c r="H7427" s="51">
        <v>0</v>
      </c>
      <c r="I7427" s="22">
        <v>0</v>
      </c>
      <c r="J7427" s="22">
        <v>0</v>
      </c>
      <c r="K7427" s="22">
        <v>1266.94</v>
      </c>
      <c r="L7427" s="47">
        <v>1000</v>
      </c>
      <c r="M7427" s="22">
        <v>0</v>
      </c>
      <c r="N7427" s="22">
        <v>0</v>
      </c>
    </row>
    <row r="7428" spans="1:14" hidden="1" x14ac:dyDescent="0.25">
      <c r="A7428" s="5" t="s">
        <v>9875</v>
      </c>
      <c r="B7428" s="5" t="s">
        <v>3592</v>
      </c>
      <c r="C7428" s="5" t="s">
        <v>849</v>
      </c>
      <c r="D7428" s="5" t="s">
        <v>3583</v>
      </c>
      <c r="E7428" s="5" t="s">
        <v>3584</v>
      </c>
      <c r="F7428" s="5" t="s">
        <v>853</v>
      </c>
      <c r="G7428" s="5" t="s">
        <v>3603</v>
      </c>
      <c r="H7428" s="51">
        <v>0</v>
      </c>
      <c r="I7428" s="22">
        <v>0</v>
      </c>
      <c r="J7428" s="22">
        <v>0</v>
      </c>
      <c r="K7428" s="22">
        <v>1088.4100000000001</v>
      </c>
      <c r="L7428" s="47">
        <v>1000</v>
      </c>
      <c r="M7428" s="22">
        <v>0</v>
      </c>
      <c r="N7428" s="22">
        <v>0</v>
      </c>
    </row>
    <row r="7429" spans="1:14" hidden="1" x14ac:dyDescent="0.25">
      <c r="A7429" s="5" t="s">
        <v>9876</v>
      </c>
      <c r="B7429" s="5" t="s">
        <v>3592</v>
      </c>
      <c r="C7429" s="5" t="s">
        <v>849</v>
      </c>
      <c r="D7429" s="5" t="s">
        <v>3583</v>
      </c>
      <c r="E7429" s="5" t="s">
        <v>3584</v>
      </c>
      <c r="F7429" s="5" t="s">
        <v>853</v>
      </c>
      <c r="G7429" s="5" t="s">
        <v>3588</v>
      </c>
      <c r="H7429" s="51">
        <v>0</v>
      </c>
      <c r="I7429" s="22">
        <v>0</v>
      </c>
      <c r="J7429" s="22">
        <v>56.53</v>
      </c>
      <c r="K7429" s="22">
        <v>59.62</v>
      </c>
      <c r="L7429" s="47">
        <v>1000</v>
      </c>
      <c r="M7429" s="22">
        <v>0</v>
      </c>
      <c r="N7429" s="22">
        <v>0</v>
      </c>
    </row>
    <row r="7430" spans="1:14" hidden="1" x14ac:dyDescent="0.25">
      <c r="A7430" s="5" t="s">
        <v>9877</v>
      </c>
      <c r="B7430" s="5" t="s">
        <v>3592</v>
      </c>
      <c r="C7430" s="5" t="s">
        <v>849</v>
      </c>
      <c r="D7430" s="5" t="s">
        <v>3583</v>
      </c>
      <c r="E7430" s="5" t="s">
        <v>3584</v>
      </c>
      <c r="F7430" s="5" t="s">
        <v>853</v>
      </c>
      <c r="G7430" s="5" t="s">
        <v>3603</v>
      </c>
      <c r="H7430" s="51">
        <v>0</v>
      </c>
      <c r="I7430" s="22">
        <v>0</v>
      </c>
      <c r="J7430" s="22">
        <v>1924.38</v>
      </c>
      <c r="K7430" s="22">
        <v>3133.05</v>
      </c>
      <c r="L7430" s="47">
        <v>1000</v>
      </c>
      <c r="M7430" s="22">
        <v>0</v>
      </c>
      <c r="N7430" s="22">
        <v>0</v>
      </c>
    </row>
    <row r="7431" spans="1:14" hidden="1" x14ac:dyDescent="0.25">
      <c r="A7431" s="5" t="s">
        <v>9878</v>
      </c>
      <c r="B7431" s="5" t="s">
        <v>3592</v>
      </c>
      <c r="C7431" s="5" t="s">
        <v>849</v>
      </c>
      <c r="D7431" s="5" t="s">
        <v>3583</v>
      </c>
      <c r="E7431" s="5" t="s">
        <v>3584</v>
      </c>
      <c r="F7431" s="5" t="s">
        <v>853</v>
      </c>
      <c r="G7431" s="5" t="s">
        <v>3603</v>
      </c>
      <c r="H7431" s="51">
        <v>0</v>
      </c>
      <c r="I7431" s="22">
        <v>0</v>
      </c>
      <c r="J7431" s="22">
        <v>0</v>
      </c>
      <c r="K7431" s="22">
        <v>1126.44</v>
      </c>
      <c r="L7431" s="47">
        <v>1000</v>
      </c>
      <c r="M7431" s="22">
        <v>0</v>
      </c>
      <c r="N7431" s="22">
        <v>0</v>
      </c>
    </row>
    <row r="7432" spans="1:14" x14ac:dyDescent="0.25">
      <c r="A7432" s="5" t="s">
        <v>9879</v>
      </c>
      <c r="B7432" s="5" t="s">
        <v>3590</v>
      </c>
      <c r="C7432" s="5" t="s">
        <v>849</v>
      </c>
      <c r="D7432" s="5" t="s">
        <v>3583</v>
      </c>
      <c r="E7432" s="5" t="s">
        <v>3584</v>
      </c>
      <c r="F7432" s="5" t="s">
        <v>851</v>
      </c>
      <c r="G7432" s="5" t="s">
        <v>3585</v>
      </c>
      <c r="H7432" s="51">
        <v>47.87</v>
      </c>
      <c r="I7432" s="22">
        <v>880.4</v>
      </c>
      <c r="J7432" s="22">
        <v>18391.48</v>
      </c>
      <c r="K7432" s="22">
        <v>16808.52</v>
      </c>
      <c r="L7432" s="47">
        <v>1000</v>
      </c>
      <c r="M7432" s="22">
        <v>880.4</v>
      </c>
      <c r="N7432" s="22">
        <v>0</v>
      </c>
    </row>
    <row r="7433" spans="1:14" hidden="1" x14ac:dyDescent="0.25">
      <c r="A7433" s="5" t="s">
        <v>9880</v>
      </c>
      <c r="B7433" s="5" t="s">
        <v>3582</v>
      </c>
      <c r="C7433" s="5" t="s">
        <v>849</v>
      </c>
      <c r="D7433" s="5" t="s">
        <v>3583</v>
      </c>
      <c r="E7433" s="5" t="s">
        <v>3584</v>
      </c>
      <c r="F7433" s="5" t="s">
        <v>851</v>
      </c>
      <c r="G7433" s="5" t="s">
        <v>3585</v>
      </c>
      <c r="H7433" s="51">
        <v>386</v>
      </c>
      <c r="I7433" s="22">
        <v>3154.89</v>
      </c>
      <c r="J7433" s="22">
        <v>8173.29</v>
      </c>
      <c r="K7433" s="22">
        <v>7892.82</v>
      </c>
      <c r="L7433" s="47">
        <v>1000</v>
      </c>
      <c r="M7433" s="22">
        <v>3154.89</v>
      </c>
      <c r="N7433" s="22">
        <v>0</v>
      </c>
    </row>
    <row r="7434" spans="1:14" hidden="1" x14ac:dyDescent="0.25">
      <c r="A7434" s="5" t="s">
        <v>9880</v>
      </c>
      <c r="B7434" s="5" t="s">
        <v>3586</v>
      </c>
      <c r="C7434" s="5" t="s">
        <v>849</v>
      </c>
      <c r="D7434" s="5" t="s">
        <v>3583</v>
      </c>
      <c r="E7434" s="5" t="s">
        <v>3584</v>
      </c>
      <c r="F7434" s="5" t="s">
        <v>851</v>
      </c>
      <c r="G7434" s="5" t="s">
        <v>3585</v>
      </c>
      <c r="H7434" s="51">
        <v>596</v>
      </c>
      <c r="I7434" s="22">
        <v>4587.82</v>
      </c>
      <c r="J7434" s="22">
        <v>7697.68</v>
      </c>
      <c r="K7434" s="22">
        <v>7110.19</v>
      </c>
      <c r="L7434" s="47">
        <v>1000</v>
      </c>
      <c r="M7434" s="22">
        <v>4587.82</v>
      </c>
      <c r="N7434" s="22">
        <v>0</v>
      </c>
    </row>
    <row r="7435" spans="1:14" hidden="1" x14ac:dyDescent="0.25">
      <c r="A7435" s="5" t="s">
        <v>9881</v>
      </c>
      <c r="B7435" s="5" t="s">
        <v>3586</v>
      </c>
      <c r="C7435" s="5" t="s">
        <v>849</v>
      </c>
      <c r="D7435" s="5" t="s">
        <v>3583</v>
      </c>
      <c r="E7435" s="5" t="s">
        <v>3584</v>
      </c>
      <c r="F7435" s="5" t="s">
        <v>853</v>
      </c>
      <c r="G7435" s="5" t="s">
        <v>3588</v>
      </c>
      <c r="H7435" s="51">
        <v>0</v>
      </c>
      <c r="I7435" s="22">
        <v>0</v>
      </c>
      <c r="J7435" s="22">
        <v>258.42</v>
      </c>
      <c r="K7435" s="22">
        <v>280.74</v>
      </c>
      <c r="L7435" s="47">
        <v>1000</v>
      </c>
      <c r="M7435" s="22">
        <v>0</v>
      </c>
      <c r="N7435" s="22">
        <v>0</v>
      </c>
    </row>
    <row r="7436" spans="1:14" x14ac:dyDescent="0.25">
      <c r="A7436" s="5" t="s">
        <v>9882</v>
      </c>
      <c r="B7436" s="5" t="s">
        <v>3590</v>
      </c>
      <c r="C7436" s="5" t="s">
        <v>849</v>
      </c>
      <c r="D7436" s="5" t="s">
        <v>3583</v>
      </c>
      <c r="E7436" s="5" t="s">
        <v>3584</v>
      </c>
      <c r="F7436" s="5" t="s">
        <v>853</v>
      </c>
      <c r="G7436" s="5" t="s">
        <v>3603</v>
      </c>
      <c r="H7436" s="51">
        <v>0</v>
      </c>
      <c r="I7436" s="22">
        <v>0</v>
      </c>
      <c r="J7436" s="22">
        <v>0</v>
      </c>
      <c r="K7436" s="22">
        <v>1061.3699999999999</v>
      </c>
      <c r="L7436" s="47">
        <v>1000</v>
      </c>
      <c r="M7436" s="22">
        <v>0</v>
      </c>
      <c r="N7436" s="22">
        <v>0</v>
      </c>
    </row>
    <row r="7437" spans="1:14" hidden="1" x14ac:dyDescent="0.25">
      <c r="A7437" s="5" t="s">
        <v>9883</v>
      </c>
      <c r="B7437" s="5" t="s">
        <v>3592</v>
      </c>
      <c r="C7437" s="5" t="s">
        <v>849</v>
      </c>
      <c r="D7437" s="5" t="s">
        <v>3583</v>
      </c>
      <c r="E7437" s="5" t="s">
        <v>3584</v>
      </c>
      <c r="F7437" s="5" t="s">
        <v>853</v>
      </c>
      <c r="G7437" s="5" t="s">
        <v>3588</v>
      </c>
      <c r="H7437" s="51">
        <v>0</v>
      </c>
      <c r="I7437" s="22">
        <v>0</v>
      </c>
      <c r="J7437" s="22">
        <v>56.53</v>
      </c>
      <c r="K7437" s="22">
        <v>59.63</v>
      </c>
      <c r="L7437" s="47">
        <v>1000</v>
      </c>
      <c r="M7437" s="22">
        <v>0</v>
      </c>
      <c r="N7437" s="22">
        <v>0</v>
      </c>
    </row>
    <row r="7438" spans="1:14" hidden="1" x14ac:dyDescent="0.25">
      <c r="A7438" s="5" t="s">
        <v>9884</v>
      </c>
      <c r="B7438" s="5" t="s">
        <v>3596</v>
      </c>
      <c r="C7438" s="5" t="s">
        <v>849</v>
      </c>
      <c r="D7438" s="5" t="s">
        <v>3583</v>
      </c>
      <c r="E7438" s="5" t="s">
        <v>3584</v>
      </c>
      <c r="F7438" s="5" t="s">
        <v>853</v>
      </c>
      <c r="G7438" s="5" t="s">
        <v>3585</v>
      </c>
      <c r="H7438" s="51">
        <v>0</v>
      </c>
      <c r="I7438" s="22">
        <v>0</v>
      </c>
      <c r="J7438" s="22">
        <v>0</v>
      </c>
      <c r="K7438" s="22">
        <v>1877.4</v>
      </c>
      <c r="L7438" s="47">
        <v>1000</v>
      </c>
      <c r="M7438" s="22">
        <v>0</v>
      </c>
      <c r="N7438" s="22">
        <v>0</v>
      </c>
    </row>
    <row r="7439" spans="1:14" hidden="1" x14ac:dyDescent="0.25">
      <c r="A7439" s="5" t="s">
        <v>9884</v>
      </c>
      <c r="B7439" s="5" t="s">
        <v>3597</v>
      </c>
      <c r="C7439" s="5" t="s">
        <v>849</v>
      </c>
      <c r="D7439" s="5" t="s">
        <v>3583</v>
      </c>
      <c r="E7439" s="5" t="s">
        <v>3584</v>
      </c>
      <c r="F7439" s="5" t="s">
        <v>851</v>
      </c>
      <c r="G7439" s="5" t="s">
        <v>3585</v>
      </c>
      <c r="H7439" s="51">
        <v>0</v>
      </c>
      <c r="I7439" s="22">
        <v>0</v>
      </c>
      <c r="J7439" s="22">
        <v>2468.54</v>
      </c>
      <c r="K7439" s="22">
        <v>1773.87</v>
      </c>
      <c r="L7439" s="47">
        <v>1000</v>
      </c>
      <c r="M7439" s="22">
        <v>0</v>
      </c>
      <c r="N7439" s="22">
        <v>0</v>
      </c>
    </row>
    <row r="7440" spans="1:14" hidden="1" x14ac:dyDescent="0.25">
      <c r="A7440" s="5" t="s">
        <v>9884</v>
      </c>
      <c r="B7440" s="5" t="s">
        <v>3592</v>
      </c>
      <c r="C7440" s="5" t="s">
        <v>849</v>
      </c>
      <c r="D7440" s="5" t="s">
        <v>3583</v>
      </c>
      <c r="E7440" s="5" t="s">
        <v>3584</v>
      </c>
      <c r="F7440" s="5" t="s">
        <v>851</v>
      </c>
      <c r="G7440" s="5" t="s">
        <v>3585</v>
      </c>
      <c r="H7440" s="51">
        <v>19080</v>
      </c>
      <c r="I7440" s="22">
        <v>47099.85</v>
      </c>
      <c r="J7440" s="22">
        <v>2468.5500000000002</v>
      </c>
      <c r="K7440" s="22">
        <v>1874.49</v>
      </c>
      <c r="L7440" s="47">
        <v>1000</v>
      </c>
      <c r="M7440" s="22">
        <v>47099.85</v>
      </c>
      <c r="N7440" s="22">
        <v>0</v>
      </c>
    </row>
    <row r="7441" spans="1:14" hidden="1" x14ac:dyDescent="0.25">
      <c r="A7441" s="5" t="s">
        <v>9885</v>
      </c>
      <c r="B7441" s="5" t="s">
        <v>3586</v>
      </c>
      <c r="C7441" s="5" t="s">
        <v>849</v>
      </c>
      <c r="D7441" s="5" t="s">
        <v>3583</v>
      </c>
      <c r="E7441" s="5" t="s">
        <v>3584</v>
      </c>
      <c r="F7441" s="5" t="s">
        <v>853</v>
      </c>
      <c r="G7441" s="5" t="s">
        <v>3603</v>
      </c>
      <c r="H7441" s="51">
        <v>0</v>
      </c>
      <c r="I7441" s="22">
        <v>0</v>
      </c>
      <c r="J7441" s="22">
        <v>0</v>
      </c>
      <c r="K7441" s="22">
        <v>1194.0999999999999</v>
      </c>
      <c r="L7441" s="47">
        <v>1000</v>
      </c>
      <c r="M7441" s="22">
        <v>0</v>
      </c>
      <c r="N7441" s="22">
        <v>0</v>
      </c>
    </row>
    <row r="7442" spans="1:14" hidden="1" x14ac:dyDescent="0.25">
      <c r="A7442" s="5" t="s">
        <v>9885</v>
      </c>
      <c r="B7442" s="5" t="s">
        <v>3592</v>
      </c>
      <c r="C7442" s="5" t="s">
        <v>849</v>
      </c>
      <c r="D7442" s="5" t="s">
        <v>3583</v>
      </c>
      <c r="E7442" s="5" t="s">
        <v>3584</v>
      </c>
      <c r="F7442" s="5" t="s">
        <v>853</v>
      </c>
      <c r="G7442" s="5" t="s">
        <v>3603</v>
      </c>
      <c r="H7442" s="51">
        <v>0</v>
      </c>
      <c r="I7442" s="22">
        <v>0</v>
      </c>
      <c r="J7442" s="22">
        <v>0</v>
      </c>
      <c r="K7442" s="22">
        <v>1182.49</v>
      </c>
      <c r="L7442" s="47">
        <v>1000</v>
      </c>
      <c r="M7442" s="22">
        <v>0</v>
      </c>
      <c r="N7442" s="22">
        <v>0</v>
      </c>
    </row>
    <row r="7443" spans="1:14" hidden="1" x14ac:dyDescent="0.25">
      <c r="A7443" s="5" t="s">
        <v>9886</v>
      </c>
      <c r="B7443" s="5" t="s">
        <v>3592</v>
      </c>
      <c r="C7443" s="5" t="s">
        <v>849</v>
      </c>
      <c r="D7443" s="5" t="s">
        <v>3583</v>
      </c>
      <c r="E7443" s="5" t="s">
        <v>3584</v>
      </c>
      <c r="F7443" s="5" t="s">
        <v>853</v>
      </c>
      <c r="G7443" s="5" t="s">
        <v>3588</v>
      </c>
      <c r="H7443" s="51">
        <v>0</v>
      </c>
      <c r="I7443" s="22">
        <v>0</v>
      </c>
      <c r="J7443" s="22">
        <v>58.64</v>
      </c>
      <c r="K7443" s="22">
        <v>61.85</v>
      </c>
      <c r="L7443" s="47">
        <v>1000</v>
      </c>
      <c r="M7443" s="22">
        <v>0</v>
      </c>
      <c r="N7443" s="22">
        <v>0</v>
      </c>
    </row>
    <row r="7444" spans="1:14" hidden="1" x14ac:dyDescent="0.25">
      <c r="A7444" s="5" t="s">
        <v>9887</v>
      </c>
      <c r="B7444" s="5" t="s">
        <v>3592</v>
      </c>
      <c r="C7444" s="5" t="s">
        <v>849</v>
      </c>
      <c r="D7444" s="5" t="s">
        <v>3583</v>
      </c>
      <c r="E7444" s="5" t="s">
        <v>3584</v>
      </c>
      <c r="F7444" s="5" t="s">
        <v>853</v>
      </c>
      <c r="G7444" s="5" t="s">
        <v>3603</v>
      </c>
      <c r="H7444" s="51">
        <v>0</v>
      </c>
      <c r="I7444" s="22">
        <v>0</v>
      </c>
      <c r="J7444" s="22">
        <v>0</v>
      </c>
      <c r="K7444" s="22">
        <v>1276.82</v>
      </c>
      <c r="L7444" s="47">
        <v>1000</v>
      </c>
      <c r="M7444" s="22">
        <v>0</v>
      </c>
      <c r="N7444" s="22">
        <v>0</v>
      </c>
    </row>
    <row r="7445" spans="1:14" hidden="1" x14ac:dyDescent="0.25">
      <c r="A7445" s="5" t="s">
        <v>9888</v>
      </c>
      <c r="B7445" s="5" t="s">
        <v>3592</v>
      </c>
      <c r="C7445" s="5" t="s">
        <v>849</v>
      </c>
      <c r="D7445" s="5" t="s">
        <v>3583</v>
      </c>
      <c r="E7445" s="5" t="s">
        <v>3584</v>
      </c>
      <c r="F7445" s="5" t="s">
        <v>853</v>
      </c>
      <c r="G7445" s="5" t="s">
        <v>3588</v>
      </c>
      <c r="H7445" s="51">
        <v>0</v>
      </c>
      <c r="I7445" s="22">
        <v>0</v>
      </c>
      <c r="J7445" s="22">
        <v>50.74</v>
      </c>
      <c r="K7445" s="22">
        <v>55.12</v>
      </c>
      <c r="L7445" s="47">
        <v>1000</v>
      </c>
      <c r="M7445" s="22">
        <v>0</v>
      </c>
      <c r="N7445" s="22">
        <v>0</v>
      </c>
    </row>
    <row r="7446" spans="1:14" hidden="1" x14ac:dyDescent="0.25">
      <c r="A7446" s="5" t="s">
        <v>9889</v>
      </c>
      <c r="B7446" s="5" t="s">
        <v>3582</v>
      </c>
      <c r="C7446" s="5" t="s">
        <v>849</v>
      </c>
      <c r="D7446" s="5" t="s">
        <v>3583</v>
      </c>
      <c r="E7446" s="5" t="s">
        <v>3584</v>
      </c>
      <c r="F7446" s="5" t="s">
        <v>851</v>
      </c>
      <c r="G7446" s="5" t="s">
        <v>3585</v>
      </c>
      <c r="H7446" s="51">
        <v>14193.548000000001</v>
      </c>
      <c r="I7446" s="22">
        <v>12054.21</v>
      </c>
      <c r="J7446" s="22">
        <v>849.27</v>
      </c>
      <c r="K7446" s="22">
        <v>813.89</v>
      </c>
      <c r="L7446" s="47">
        <v>1000</v>
      </c>
      <c r="M7446" s="22">
        <v>12054.21</v>
      </c>
      <c r="N7446" s="22">
        <v>0</v>
      </c>
    </row>
    <row r="7447" spans="1:14" hidden="1" x14ac:dyDescent="0.25">
      <c r="A7447" s="5" t="s">
        <v>9889</v>
      </c>
      <c r="B7447" s="5" t="s">
        <v>3586</v>
      </c>
      <c r="C7447" s="5" t="s">
        <v>849</v>
      </c>
      <c r="D7447" s="5" t="s">
        <v>3583</v>
      </c>
      <c r="E7447" s="5" t="s">
        <v>3584</v>
      </c>
      <c r="F7447" s="5" t="s">
        <v>851</v>
      </c>
      <c r="G7447" s="5" t="s">
        <v>3585</v>
      </c>
      <c r="H7447" s="51">
        <v>8960</v>
      </c>
      <c r="I7447" s="22">
        <v>7418.46</v>
      </c>
      <c r="J7447" s="22">
        <v>827.95</v>
      </c>
      <c r="K7447" s="22">
        <v>796.15</v>
      </c>
      <c r="L7447" s="47">
        <v>1000</v>
      </c>
      <c r="M7447" s="22">
        <v>7418.46</v>
      </c>
      <c r="N7447" s="22">
        <v>0</v>
      </c>
    </row>
    <row r="7448" spans="1:14" hidden="1" x14ac:dyDescent="0.25">
      <c r="A7448" s="5" t="s">
        <v>9890</v>
      </c>
      <c r="B7448" s="5" t="s">
        <v>3582</v>
      </c>
      <c r="C7448" s="5" t="s">
        <v>849</v>
      </c>
      <c r="D7448" s="5" t="s">
        <v>3583</v>
      </c>
      <c r="E7448" s="5" t="s">
        <v>3584</v>
      </c>
      <c r="F7448" s="5" t="s">
        <v>851</v>
      </c>
      <c r="G7448" s="5" t="s">
        <v>3603</v>
      </c>
      <c r="H7448" s="51">
        <v>0</v>
      </c>
      <c r="I7448" s="22">
        <v>0</v>
      </c>
      <c r="J7448" s="22">
        <v>4169.32</v>
      </c>
      <c r="K7448" s="22">
        <v>3449.89</v>
      </c>
      <c r="L7448" s="47">
        <v>1000</v>
      </c>
      <c r="M7448" s="22">
        <v>0</v>
      </c>
      <c r="N7448" s="22">
        <v>0</v>
      </c>
    </row>
    <row r="7449" spans="1:14" hidden="1" x14ac:dyDescent="0.25">
      <c r="A7449" s="5" t="s">
        <v>9890</v>
      </c>
      <c r="B7449" s="5" t="s">
        <v>3586</v>
      </c>
      <c r="C7449" s="5" t="s">
        <v>849</v>
      </c>
      <c r="D7449" s="5" t="s">
        <v>3583</v>
      </c>
      <c r="E7449" s="5" t="s">
        <v>3584</v>
      </c>
      <c r="F7449" s="5" t="s">
        <v>853</v>
      </c>
      <c r="G7449" s="5" t="s">
        <v>3603</v>
      </c>
      <c r="H7449" s="51">
        <v>0</v>
      </c>
      <c r="I7449" s="22">
        <v>0</v>
      </c>
      <c r="J7449" s="22">
        <v>0</v>
      </c>
      <c r="K7449" s="22">
        <v>4471.4399999999996</v>
      </c>
      <c r="L7449" s="47">
        <v>1000</v>
      </c>
      <c r="M7449" s="22">
        <v>0</v>
      </c>
      <c r="N7449" s="22">
        <v>0</v>
      </c>
    </row>
    <row r="7450" spans="1:14" x14ac:dyDescent="0.25">
      <c r="A7450" s="5" t="s">
        <v>9891</v>
      </c>
      <c r="B7450" s="5" t="s">
        <v>3590</v>
      </c>
      <c r="C7450" s="5" t="s">
        <v>849</v>
      </c>
      <c r="D7450" s="5" t="s">
        <v>3583</v>
      </c>
      <c r="E7450" s="5" t="s">
        <v>3584</v>
      </c>
      <c r="F7450" s="5" t="s">
        <v>851</v>
      </c>
      <c r="G7450" s="5" t="s">
        <v>3585</v>
      </c>
      <c r="H7450" s="51">
        <v>3368.7530000000002</v>
      </c>
      <c r="I7450" s="22">
        <v>15766.26</v>
      </c>
      <c r="J7450" s="22">
        <v>4680.1499999999996</v>
      </c>
      <c r="K7450" s="22">
        <v>4221.53</v>
      </c>
      <c r="L7450" s="47">
        <v>1000</v>
      </c>
      <c r="M7450" s="22">
        <v>15766.26</v>
      </c>
      <c r="N7450" s="22">
        <v>0</v>
      </c>
    </row>
    <row r="7451" spans="1:14" x14ac:dyDescent="0.25">
      <c r="A7451" s="5" t="s">
        <v>9892</v>
      </c>
      <c r="B7451" s="5" t="s">
        <v>3590</v>
      </c>
      <c r="C7451" s="5" t="s">
        <v>849</v>
      </c>
      <c r="D7451" s="5" t="s">
        <v>3583</v>
      </c>
      <c r="E7451" s="5" t="s">
        <v>3584</v>
      </c>
      <c r="F7451" s="5" t="s">
        <v>851</v>
      </c>
      <c r="G7451" s="5" t="s">
        <v>3585</v>
      </c>
      <c r="H7451" s="51">
        <v>649.40099999999995</v>
      </c>
      <c r="I7451" s="22">
        <v>1985.89</v>
      </c>
      <c r="J7451" s="22">
        <v>3058.03</v>
      </c>
      <c r="K7451" s="22">
        <v>3245.05</v>
      </c>
      <c r="L7451" s="47">
        <v>1000</v>
      </c>
      <c r="M7451" s="22">
        <v>1985.89</v>
      </c>
      <c r="N7451" s="22">
        <v>0</v>
      </c>
    </row>
    <row r="7452" spans="1:14" hidden="1" x14ac:dyDescent="0.25">
      <c r="A7452" s="5" t="s">
        <v>9893</v>
      </c>
      <c r="B7452" s="5" t="s">
        <v>3586</v>
      </c>
      <c r="C7452" s="5" t="s">
        <v>849</v>
      </c>
      <c r="D7452" s="5" t="s">
        <v>3583</v>
      </c>
      <c r="E7452" s="5" t="s">
        <v>3584</v>
      </c>
      <c r="F7452" s="5" t="s">
        <v>851</v>
      </c>
      <c r="G7452" s="5" t="s">
        <v>3585</v>
      </c>
      <c r="H7452" s="51">
        <v>12600</v>
      </c>
      <c r="I7452" s="22">
        <v>17766.54</v>
      </c>
      <c r="J7452" s="22">
        <v>1410.04</v>
      </c>
      <c r="K7452" s="22">
        <v>1439.87</v>
      </c>
      <c r="L7452" s="47">
        <v>1000</v>
      </c>
      <c r="M7452" s="22">
        <v>17766.54</v>
      </c>
      <c r="N7452" s="22">
        <v>0</v>
      </c>
    </row>
    <row r="7453" spans="1:14" hidden="1" x14ac:dyDescent="0.25">
      <c r="A7453" s="5" t="s">
        <v>9894</v>
      </c>
      <c r="B7453" s="5" t="s">
        <v>3582</v>
      </c>
      <c r="C7453" s="5" t="s">
        <v>849</v>
      </c>
      <c r="D7453" s="5" t="s">
        <v>3583</v>
      </c>
      <c r="E7453" s="5" t="s">
        <v>3584</v>
      </c>
      <c r="F7453" s="5" t="s">
        <v>853</v>
      </c>
      <c r="G7453" s="5" t="s">
        <v>3603</v>
      </c>
      <c r="H7453" s="51">
        <v>0</v>
      </c>
      <c r="I7453" s="22">
        <v>0</v>
      </c>
      <c r="J7453" s="22">
        <v>0</v>
      </c>
      <c r="K7453" s="22">
        <v>347.77</v>
      </c>
      <c r="L7453" s="47">
        <v>1000</v>
      </c>
      <c r="M7453" s="22">
        <v>0</v>
      </c>
      <c r="N7453" s="22">
        <v>0</v>
      </c>
    </row>
    <row r="7454" spans="1:14" hidden="1" x14ac:dyDescent="0.25">
      <c r="A7454" s="5" t="s">
        <v>9894</v>
      </c>
      <c r="B7454" s="5" t="s">
        <v>3586</v>
      </c>
      <c r="C7454" s="5" t="s">
        <v>849</v>
      </c>
      <c r="D7454" s="5" t="s">
        <v>3583</v>
      </c>
      <c r="E7454" s="5" t="s">
        <v>3584</v>
      </c>
      <c r="F7454" s="5" t="s">
        <v>853</v>
      </c>
      <c r="G7454" s="5" t="s">
        <v>3603</v>
      </c>
      <c r="H7454" s="51">
        <v>0</v>
      </c>
      <c r="I7454" s="22">
        <v>0</v>
      </c>
      <c r="J7454" s="22">
        <v>0</v>
      </c>
      <c r="K7454" s="22">
        <v>341.13</v>
      </c>
      <c r="L7454" s="47">
        <v>1000</v>
      </c>
      <c r="M7454" s="22">
        <v>0</v>
      </c>
      <c r="N7454" s="22">
        <v>0</v>
      </c>
    </row>
    <row r="7455" spans="1:14" x14ac:dyDescent="0.25">
      <c r="A7455" s="5" t="s">
        <v>9895</v>
      </c>
      <c r="B7455" s="5" t="s">
        <v>3590</v>
      </c>
      <c r="C7455" s="5" t="s">
        <v>849</v>
      </c>
      <c r="D7455" s="5" t="s">
        <v>3583</v>
      </c>
      <c r="E7455" s="5" t="s">
        <v>3584</v>
      </c>
      <c r="F7455" s="5" t="s">
        <v>853</v>
      </c>
      <c r="G7455" s="5" t="s">
        <v>3603</v>
      </c>
      <c r="H7455" s="51">
        <v>0</v>
      </c>
      <c r="I7455" s="22">
        <v>0</v>
      </c>
      <c r="J7455" s="22">
        <v>0</v>
      </c>
      <c r="K7455" s="22">
        <v>3172.3</v>
      </c>
      <c r="L7455" s="47">
        <v>1000</v>
      </c>
      <c r="M7455" s="22">
        <v>0</v>
      </c>
      <c r="N7455" s="22">
        <v>0</v>
      </c>
    </row>
    <row r="7456" spans="1:14" hidden="1" x14ac:dyDescent="0.25">
      <c r="A7456" s="5" t="s">
        <v>9896</v>
      </c>
      <c r="B7456" s="5" t="s">
        <v>3582</v>
      </c>
      <c r="C7456" s="5" t="s">
        <v>849</v>
      </c>
      <c r="D7456" s="5" t="s">
        <v>3583</v>
      </c>
      <c r="E7456" s="5" t="s">
        <v>3584</v>
      </c>
      <c r="F7456" s="5" t="s">
        <v>851</v>
      </c>
      <c r="G7456" s="5" t="s">
        <v>3585</v>
      </c>
      <c r="H7456" s="51">
        <v>32370</v>
      </c>
      <c r="I7456" s="22">
        <v>105687.45</v>
      </c>
      <c r="J7456" s="22">
        <v>3264.98</v>
      </c>
      <c r="K7456" s="22">
        <v>3474.81</v>
      </c>
      <c r="L7456" s="47">
        <v>1000</v>
      </c>
      <c r="M7456" s="22">
        <v>105687.45</v>
      </c>
      <c r="N7456" s="22">
        <v>0</v>
      </c>
    </row>
    <row r="7457" spans="1:14" x14ac:dyDescent="0.25">
      <c r="A7457" s="5" t="s">
        <v>9897</v>
      </c>
      <c r="B7457" s="5" t="s">
        <v>3590</v>
      </c>
      <c r="C7457" s="5" t="s">
        <v>849</v>
      </c>
      <c r="D7457" s="5" t="s">
        <v>3583</v>
      </c>
      <c r="E7457" s="5" t="s">
        <v>3584</v>
      </c>
      <c r="F7457" s="5" t="s">
        <v>853</v>
      </c>
      <c r="G7457" s="5" t="s">
        <v>3585</v>
      </c>
      <c r="H7457" s="51">
        <v>0</v>
      </c>
      <c r="I7457" s="22">
        <v>0</v>
      </c>
      <c r="J7457" s="22">
        <v>4603.3900000000003</v>
      </c>
      <c r="K7457" s="22">
        <v>4965.84</v>
      </c>
      <c r="L7457" s="47">
        <v>1000</v>
      </c>
      <c r="M7457" s="22">
        <v>0</v>
      </c>
      <c r="N7457" s="22">
        <v>0</v>
      </c>
    </row>
    <row r="7458" spans="1:14" hidden="1" x14ac:dyDescent="0.25">
      <c r="A7458" s="5" t="s">
        <v>9898</v>
      </c>
      <c r="B7458" s="5" t="s">
        <v>3586</v>
      </c>
      <c r="C7458" s="5" t="s">
        <v>849</v>
      </c>
      <c r="D7458" s="5" t="s">
        <v>3583</v>
      </c>
      <c r="E7458" s="5" t="s">
        <v>3584</v>
      </c>
      <c r="F7458" s="5" t="s">
        <v>853</v>
      </c>
      <c r="G7458" s="5" t="s">
        <v>3585</v>
      </c>
      <c r="H7458" s="51">
        <v>0</v>
      </c>
      <c r="I7458" s="22">
        <v>0</v>
      </c>
      <c r="J7458" s="22">
        <v>2339.87</v>
      </c>
      <c r="K7458" s="22">
        <v>2470.5700000000002</v>
      </c>
      <c r="L7458" s="47">
        <v>1000</v>
      </c>
      <c r="M7458" s="22">
        <v>0</v>
      </c>
      <c r="N7458" s="22">
        <v>0</v>
      </c>
    </row>
    <row r="7459" spans="1:14" x14ac:dyDescent="0.25">
      <c r="A7459" s="5" t="s">
        <v>9899</v>
      </c>
      <c r="B7459" s="5" t="s">
        <v>3590</v>
      </c>
      <c r="C7459" s="5" t="s">
        <v>849</v>
      </c>
      <c r="D7459" s="5" t="s">
        <v>3583</v>
      </c>
      <c r="E7459" s="5" t="s">
        <v>3584</v>
      </c>
      <c r="F7459" s="5" t="s">
        <v>853</v>
      </c>
      <c r="G7459" s="5" t="s">
        <v>3585</v>
      </c>
      <c r="H7459" s="51">
        <v>0</v>
      </c>
      <c r="I7459" s="22">
        <v>0</v>
      </c>
      <c r="J7459" s="22">
        <v>5630.65</v>
      </c>
      <c r="K7459" s="22">
        <v>6116.93</v>
      </c>
      <c r="L7459" s="47">
        <v>1000</v>
      </c>
      <c r="M7459" s="22">
        <v>0</v>
      </c>
      <c r="N7459" s="22">
        <v>0</v>
      </c>
    </row>
    <row r="7460" spans="1:14" x14ac:dyDescent="0.25">
      <c r="A7460" s="5" t="s">
        <v>9900</v>
      </c>
      <c r="B7460" s="5" t="s">
        <v>3590</v>
      </c>
      <c r="C7460" s="5" t="s">
        <v>849</v>
      </c>
      <c r="D7460" s="5" t="s">
        <v>3583</v>
      </c>
      <c r="E7460" s="5" t="s">
        <v>3584</v>
      </c>
      <c r="F7460" s="5" t="s">
        <v>853</v>
      </c>
      <c r="G7460" s="5" t="s">
        <v>3585</v>
      </c>
      <c r="H7460" s="51">
        <v>0</v>
      </c>
      <c r="I7460" s="22">
        <v>0</v>
      </c>
      <c r="J7460" s="22">
        <v>4606.6000000000004</v>
      </c>
      <c r="K7460" s="22">
        <v>4606.6000000000004</v>
      </c>
      <c r="L7460" s="47">
        <v>1000</v>
      </c>
      <c r="M7460" s="22">
        <v>0</v>
      </c>
      <c r="N7460" s="22">
        <v>0</v>
      </c>
    </row>
    <row r="7461" spans="1:14" hidden="1" x14ac:dyDescent="0.25">
      <c r="A7461" s="5" t="s">
        <v>9901</v>
      </c>
      <c r="B7461" s="5" t="s">
        <v>3586</v>
      </c>
      <c r="C7461" s="5" t="s">
        <v>849</v>
      </c>
      <c r="D7461" s="5" t="s">
        <v>3583</v>
      </c>
      <c r="E7461" s="5" t="s">
        <v>3584</v>
      </c>
      <c r="F7461" s="5" t="s">
        <v>853</v>
      </c>
      <c r="G7461" s="5" t="s">
        <v>3585</v>
      </c>
      <c r="H7461" s="51">
        <v>0</v>
      </c>
      <c r="I7461" s="22">
        <v>0</v>
      </c>
      <c r="J7461" s="22">
        <v>2086.1799999999998</v>
      </c>
      <c r="K7461" s="22">
        <v>2444.02</v>
      </c>
      <c r="L7461" s="47">
        <v>1000</v>
      </c>
      <c r="M7461" s="22">
        <v>0</v>
      </c>
      <c r="N7461" s="22">
        <v>0</v>
      </c>
    </row>
    <row r="7462" spans="1:14" x14ac:dyDescent="0.25">
      <c r="A7462" s="5" t="s">
        <v>9902</v>
      </c>
      <c r="B7462" s="5" t="s">
        <v>3590</v>
      </c>
      <c r="C7462" s="5" t="s">
        <v>849</v>
      </c>
      <c r="D7462" s="5" t="s">
        <v>3583</v>
      </c>
      <c r="E7462" s="5" t="s">
        <v>3584</v>
      </c>
      <c r="F7462" s="5" t="s">
        <v>853</v>
      </c>
      <c r="G7462" s="5" t="s">
        <v>3585</v>
      </c>
      <c r="H7462" s="51">
        <v>0</v>
      </c>
      <c r="I7462" s="22">
        <v>0</v>
      </c>
      <c r="J7462" s="22">
        <v>4874.4799999999996</v>
      </c>
      <c r="K7462" s="22">
        <v>4991.01</v>
      </c>
      <c r="L7462" s="47">
        <v>1000</v>
      </c>
      <c r="M7462" s="22">
        <v>0</v>
      </c>
      <c r="N7462" s="22">
        <v>0</v>
      </c>
    </row>
    <row r="7463" spans="1:14" hidden="1" x14ac:dyDescent="0.25">
      <c r="A7463" s="5" t="s">
        <v>9903</v>
      </c>
      <c r="B7463" s="5" t="s">
        <v>3586</v>
      </c>
      <c r="C7463" s="5" t="s">
        <v>849</v>
      </c>
      <c r="D7463" s="5" t="s">
        <v>3583</v>
      </c>
      <c r="E7463" s="5" t="s">
        <v>3584</v>
      </c>
      <c r="F7463" s="5" t="s">
        <v>853</v>
      </c>
      <c r="G7463" s="5" t="s">
        <v>3585</v>
      </c>
      <c r="H7463" s="51">
        <v>0</v>
      </c>
      <c r="I7463" s="22">
        <v>0</v>
      </c>
      <c r="J7463" s="22">
        <v>3993.1</v>
      </c>
      <c r="K7463" s="22">
        <v>2980.41</v>
      </c>
      <c r="L7463" s="47">
        <v>1000</v>
      </c>
      <c r="M7463" s="22">
        <v>0</v>
      </c>
      <c r="N7463" s="22">
        <v>0</v>
      </c>
    </row>
    <row r="7464" spans="1:14" x14ac:dyDescent="0.25">
      <c r="A7464" s="5" t="s">
        <v>9904</v>
      </c>
      <c r="B7464" s="5" t="s">
        <v>3590</v>
      </c>
      <c r="C7464" s="5" t="s">
        <v>849</v>
      </c>
      <c r="D7464" s="5" t="s">
        <v>3583</v>
      </c>
      <c r="E7464" s="5" t="s">
        <v>3584</v>
      </c>
      <c r="F7464" s="5" t="s">
        <v>853</v>
      </c>
      <c r="G7464" s="5" t="s">
        <v>3585</v>
      </c>
      <c r="H7464" s="51">
        <v>0</v>
      </c>
      <c r="I7464" s="22">
        <v>0</v>
      </c>
      <c r="J7464" s="22">
        <v>6296.06</v>
      </c>
      <c r="K7464" s="22">
        <v>6350.21</v>
      </c>
      <c r="L7464" s="47">
        <v>1000</v>
      </c>
      <c r="M7464" s="22">
        <v>0</v>
      </c>
      <c r="N7464" s="22">
        <v>0</v>
      </c>
    </row>
    <row r="7465" spans="1:14" hidden="1" x14ac:dyDescent="0.25">
      <c r="A7465" s="5" t="s">
        <v>9905</v>
      </c>
      <c r="B7465" s="5" t="s">
        <v>3586</v>
      </c>
      <c r="C7465" s="5" t="s">
        <v>849</v>
      </c>
      <c r="D7465" s="5" t="s">
        <v>3583</v>
      </c>
      <c r="E7465" s="5" t="s">
        <v>3584</v>
      </c>
      <c r="F7465" s="5" t="s">
        <v>853</v>
      </c>
      <c r="G7465" s="5" t="s">
        <v>3585</v>
      </c>
      <c r="H7465" s="51">
        <v>0</v>
      </c>
      <c r="I7465" s="22">
        <v>0</v>
      </c>
      <c r="J7465" s="22">
        <v>3227.53</v>
      </c>
      <c r="K7465" s="22">
        <v>3864.22</v>
      </c>
      <c r="L7465" s="47">
        <v>1000</v>
      </c>
      <c r="M7465" s="22">
        <v>0</v>
      </c>
      <c r="N7465" s="22">
        <v>0</v>
      </c>
    </row>
    <row r="7466" spans="1:14" x14ac:dyDescent="0.25">
      <c r="A7466" s="5" t="s">
        <v>9906</v>
      </c>
      <c r="B7466" s="5" t="s">
        <v>3590</v>
      </c>
      <c r="C7466" s="5" t="s">
        <v>849</v>
      </c>
      <c r="D7466" s="5" t="s">
        <v>3583</v>
      </c>
      <c r="E7466" s="5" t="s">
        <v>3584</v>
      </c>
      <c r="F7466" s="5" t="s">
        <v>853</v>
      </c>
      <c r="G7466" s="5" t="s">
        <v>3585</v>
      </c>
      <c r="H7466" s="51">
        <v>0</v>
      </c>
      <c r="I7466" s="22">
        <v>0</v>
      </c>
      <c r="J7466" s="22">
        <v>74800</v>
      </c>
      <c r="K7466" s="22">
        <v>81259.850000000006</v>
      </c>
      <c r="L7466" s="47">
        <v>1000</v>
      </c>
      <c r="M7466" s="22">
        <v>0</v>
      </c>
      <c r="N7466" s="22">
        <v>0</v>
      </c>
    </row>
    <row r="7467" spans="1:14" hidden="1" x14ac:dyDescent="0.25">
      <c r="A7467" s="5" t="s">
        <v>9907</v>
      </c>
      <c r="B7467" s="5" t="s">
        <v>3592</v>
      </c>
      <c r="C7467" s="5" t="s">
        <v>849</v>
      </c>
      <c r="D7467" s="5" t="s">
        <v>3583</v>
      </c>
      <c r="E7467" s="5" t="s">
        <v>3584</v>
      </c>
      <c r="F7467" s="5" t="s">
        <v>853</v>
      </c>
      <c r="G7467" s="5" t="s">
        <v>3585</v>
      </c>
      <c r="H7467" s="51">
        <v>0</v>
      </c>
      <c r="I7467" s="22">
        <v>0</v>
      </c>
      <c r="J7467" s="22">
        <v>554.15</v>
      </c>
      <c r="K7467" s="22">
        <v>572.41</v>
      </c>
      <c r="L7467" s="47">
        <v>1000</v>
      </c>
      <c r="M7467" s="22">
        <v>0</v>
      </c>
      <c r="N7467" s="22">
        <v>0</v>
      </c>
    </row>
    <row r="7468" spans="1:14" hidden="1" x14ac:dyDescent="0.25">
      <c r="A7468" s="5" t="s">
        <v>9908</v>
      </c>
      <c r="B7468" s="5" t="s">
        <v>3582</v>
      </c>
      <c r="C7468" s="5" t="s">
        <v>849</v>
      </c>
      <c r="D7468" s="5" t="s">
        <v>3583</v>
      </c>
      <c r="E7468" s="5" t="s">
        <v>3584</v>
      </c>
      <c r="F7468" s="5" t="s">
        <v>851</v>
      </c>
      <c r="G7468" s="5" t="s">
        <v>3585</v>
      </c>
      <c r="H7468" s="51">
        <v>52000</v>
      </c>
      <c r="I7468" s="22">
        <v>105150.42</v>
      </c>
      <c r="J7468" s="22">
        <v>2022.12</v>
      </c>
      <c r="K7468" s="22">
        <v>2039.84</v>
      </c>
      <c r="L7468" s="47">
        <v>1000</v>
      </c>
      <c r="M7468" s="22">
        <v>105150.42</v>
      </c>
      <c r="N7468" s="22">
        <v>0</v>
      </c>
    </row>
    <row r="7469" spans="1:14" hidden="1" x14ac:dyDescent="0.25">
      <c r="A7469" s="5" t="s">
        <v>9908</v>
      </c>
      <c r="B7469" s="5" t="s">
        <v>3586</v>
      </c>
      <c r="C7469" s="5" t="s">
        <v>849</v>
      </c>
      <c r="D7469" s="5" t="s">
        <v>3583</v>
      </c>
      <c r="E7469" s="5" t="s">
        <v>3584</v>
      </c>
      <c r="F7469" s="5" t="s">
        <v>853</v>
      </c>
      <c r="G7469" s="5" t="s">
        <v>3585</v>
      </c>
      <c r="H7469" s="51">
        <v>0</v>
      </c>
      <c r="I7469" s="22">
        <v>0</v>
      </c>
      <c r="J7469" s="22">
        <v>1607.77</v>
      </c>
      <c r="K7469" s="22">
        <v>1746.62</v>
      </c>
      <c r="L7469" s="47">
        <v>1000</v>
      </c>
      <c r="M7469" s="22">
        <v>0</v>
      </c>
      <c r="N7469" s="22">
        <v>0</v>
      </c>
    </row>
    <row r="7470" spans="1:14" hidden="1" x14ac:dyDescent="0.25">
      <c r="A7470" s="5" t="s">
        <v>9909</v>
      </c>
      <c r="B7470" s="5" t="s">
        <v>3582</v>
      </c>
      <c r="C7470" s="5" t="s">
        <v>849</v>
      </c>
      <c r="D7470" s="5" t="s">
        <v>3583</v>
      </c>
      <c r="E7470" s="5" t="s">
        <v>3584</v>
      </c>
      <c r="F7470" s="5" t="s">
        <v>851</v>
      </c>
      <c r="G7470" s="5" t="s">
        <v>3585</v>
      </c>
      <c r="H7470" s="51">
        <v>2640</v>
      </c>
      <c r="I7470" s="22">
        <v>9892.6200000000008</v>
      </c>
      <c r="J7470" s="22">
        <v>3747.2</v>
      </c>
      <c r="K7470" s="22">
        <v>2561.71</v>
      </c>
      <c r="L7470" s="47">
        <v>1000</v>
      </c>
      <c r="M7470" s="22">
        <v>9892.6200000000008</v>
      </c>
      <c r="N7470" s="22">
        <v>0</v>
      </c>
    </row>
    <row r="7471" spans="1:14" hidden="1" x14ac:dyDescent="0.25">
      <c r="A7471" s="5" t="s">
        <v>9909</v>
      </c>
      <c r="B7471" s="5" t="s">
        <v>3586</v>
      </c>
      <c r="C7471" s="5" t="s">
        <v>849</v>
      </c>
      <c r="D7471" s="5" t="s">
        <v>3583</v>
      </c>
      <c r="E7471" s="5" t="s">
        <v>3584</v>
      </c>
      <c r="F7471" s="5" t="s">
        <v>851</v>
      </c>
      <c r="G7471" s="5" t="s">
        <v>3585</v>
      </c>
      <c r="H7471" s="51">
        <v>16171</v>
      </c>
      <c r="I7471" s="22">
        <v>54448.55</v>
      </c>
      <c r="J7471" s="22">
        <v>3367.05</v>
      </c>
      <c r="K7471" s="22">
        <v>3050.82</v>
      </c>
      <c r="L7471" s="47">
        <v>1000</v>
      </c>
      <c r="M7471" s="22">
        <v>54448.55</v>
      </c>
      <c r="N7471" s="22">
        <v>0</v>
      </c>
    </row>
    <row r="7472" spans="1:14" x14ac:dyDescent="0.25">
      <c r="A7472" s="5" t="s">
        <v>9909</v>
      </c>
      <c r="B7472" s="5" t="s">
        <v>3590</v>
      </c>
      <c r="C7472" s="5" t="s">
        <v>849</v>
      </c>
      <c r="D7472" s="5" t="s">
        <v>3583</v>
      </c>
      <c r="E7472" s="5" t="s">
        <v>3584</v>
      </c>
      <c r="F7472" s="5" t="s">
        <v>853</v>
      </c>
      <c r="G7472" s="5" t="s">
        <v>3585</v>
      </c>
      <c r="H7472" s="51">
        <v>0</v>
      </c>
      <c r="I7472" s="22">
        <v>0</v>
      </c>
      <c r="J7472" s="22">
        <v>3002.79</v>
      </c>
      <c r="K7472" s="22">
        <v>3002.79</v>
      </c>
      <c r="L7472" s="47">
        <v>1000</v>
      </c>
      <c r="M7472" s="22">
        <v>0</v>
      </c>
      <c r="N7472" s="22">
        <v>0</v>
      </c>
    </row>
    <row r="7473" spans="1:14" x14ac:dyDescent="0.25">
      <c r="A7473" s="5" t="s">
        <v>9910</v>
      </c>
      <c r="B7473" s="5" t="s">
        <v>3590</v>
      </c>
      <c r="C7473" s="5" t="s">
        <v>849</v>
      </c>
      <c r="D7473" s="5" t="s">
        <v>3583</v>
      </c>
      <c r="E7473" s="5" t="s">
        <v>3584</v>
      </c>
      <c r="F7473" s="5" t="s">
        <v>853</v>
      </c>
      <c r="G7473" s="5" t="s">
        <v>3603</v>
      </c>
      <c r="H7473" s="51">
        <v>0</v>
      </c>
      <c r="I7473" s="22">
        <v>0</v>
      </c>
      <c r="J7473" s="22">
        <v>0</v>
      </c>
      <c r="K7473" s="22">
        <v>1796.05</v>
      </c>
      <c r="L7473" s="47">
        <v>1000</v>
      </c>
      <c r="M7473" s="22">
        <v>0</v>
      </c>
      <c r="N7473" s="22">
        <v>0</v>
      </c>
    </row>
    <row r="7474" spans="1:14" hidden="1" x14ac:dyDescent="0.25">
      <c r="A7474" s="5" t="s">
        <v>9911</v>
      </c>
      <c r="B7474" s="5" t="s">
        <v>3582</v>
      </c>
      <c r="C7474" s="5" t="s">
        <v>849</v>
      </c>
      <c r="D7474" s="5" t="s">
        <v>3583</v>
      </c>
      <c r="E7474" s="5" t="s">
        <v>3584</v>
      </c>
      <c r="F7474" s="5" t="s">
        <v>853</v>
      </c>
      <c r="G7474" s="5" t="s">
        <v>3603</v>
      </c>
      <c r="H7474" s="51">
        <v>0</v>
      </c>
      <c r="I7474" s="22">
        <v>0</v>
      </c>
      <c r="J7474" s="22">
        <v>0</v>
      </c>
      <c r="K7474" s="22">
        <v>1347.76</v>
      </c>
      <c r="L7474" s="47">
        <v>1000</v>
      </c>
      <c r="M7474" s="22">
        <v>0</v>
      </c>
      <c r="N7474" s="22">
        <v>0</v>
      </c>
    </row>
    <row r="7475" spans="1:14" hidden="1" x14ac:dyDescent="0.25">
      <c r="A7475" s="5" t="s">
        <v>9911</v>
      </c>
      <c r="B7475" s="5" t="s">
        <v>3586</v>
      </c>
      <c r="C7475" s="5" t="s">
        <v>849</v>
      </c>
      <c r="D7475" s="5" t="s">
        <v>3583</v>
      </c>
      <c r="E7475" s="5" t="s">
        <v>3584</v>
      </c>
      <c r="F7475" s="5" t="s">
        <v>853</v>
      </c>
      <c r="G7475" s="5" t="s">
        <v>3603</v>
      </c>
      <c r="H7475" s="51">
        <v>0</v>
      </c>
      <c r="I7475" s="22">
        <v>0</v>
      </c>
      <c r="J7475" s="22">
        <v>0</v>
      </c>
      <c r="K7475" s="22">
        <v>1597.62</v>
      </c>
      <c r="L7475" s="47">
        <v>1000</v>
      </c>
      <c r="M7475" s="22">
        <v>0</v>
      </c>
      <c r="N7475" s="22">
        <v>0</v>
      </c>
    </row>
    <row r="7476" spans="1:14" x14ac:dyDescent="0.25">
      <c r="A7476" s="5" t="s">
        <v>9912</v>
      </c>
      <c r="B7476" s="5" t="s">
        <v>3590</v>
      </c>
      <c r="C7476" s="5" t="s">
        <v>849</v>
      </c>
      <c r="D7476" s="5" t="s">
        <v>3583</v>
      </c>
      <c r="E7476" s="5" t="s">
        <v>3584</v>
      </c>
      <c r="F7476" s="5" t="s">
        <v>853</v>
      </c>
      <c r="G7476" s="5" t="s">
        <v>3603</v>
      </c>
      <c r="H7476" s="51">
        <v>0</v>
      </c>
      <c r="I7476" s="22">
        <v>0</v>
      </c>
      <c r="J7476" s="22">
        <v>0</v>
      </c>
      <c r="K7476" s="22">
        <v>267.89</v>
      </c>
      <c r="L7476" s="47">
        <v>1000</v>
      </c>
      <c r="M7476" s="22">
        <v>0</v>
      </c>
      <c r="N7476" s="22">
        <v>0</v>
      </c>
    </row>
    <row r="7477" spans="1:14" x14ac:dyDescent="0.25">
      <c r="A7477" s="5" t="s">
        <v>9913</v>
      </c>
      <c r="B7477" s="5" t="s">
        <v>3590</v>
      </c>
      <c r="C7477" s="5" t="s">
        <v>849</v>
      </c>
      <c r="D7477" s="5" t="s">
        <v>3583</v>
      </c>
      <c r="E7477" s="5" t="s">
        <v>3584</v>
      </c>
      <c r="F7477" s="5" t="s">
        <v>853</v>
      </c>
      <c r="G7477" s="5" t="s">
        <v>3603</v>
      </c>
      <c r="H7477" s="51">
        <v>0</v>
      </c>
      <c r="I7477" s="22">
        <v>0</v>
      </c>
      <c r="J7477" s="22">
        <v>0</v>
      </c>
      <c r="K7477" s="22">
        <v>363.14</v>
      </c>
      <c r="L7477" s="47">
        <v>1000</v>
      </c>
      <c r="M7477" s="22">
        <v>0</v>
      </c>
      <c r="N7477" s="22">
        <v>0</v>
      </c>
    </row>
    <row r="7478" spans="1:14" x14ac:dyDescent="0.25">
      <c r="A7478" s="5" t="s">
        <v>9914</v>
      </c>
      <c r="B7478" s="5" t="s">
        <v>3590</v>
      </c>
      <c r="C7478" s="5" t="s">
        <v>849</v>
      </c>
      <c r="D7478" s="5" t="s">
        <v>3583</v>
      </c>
      <c r="E7478" s="5" t="s">
        <v>3584</v>
      </c>
      <c r="F7478" s="5" t="s">
        <v>853</v>
      </c>
      <c r="G7478" s="5" t="s">
        <v>3603</v>
      </c>
      <c r="H7478" s="51">
        <v>0</v>
      </c>
      <c r="I7478" s="22">
        <v>0</v>
      </c>
      <c r="J7478" s="22">
        <v>0</v>
      </c>
      <c r="K7478" s="22">
        <v>273.22000000000003</v>
      </c>
      <c r="L7478" s="47">
        <v>1000</v>
      </c>
      <c r="M7478" s="22">
        <v>0</v>
      </c>
      <c r="N7478" s="22">
        <v>0</v>
      </c>
    </row>
    <row r="7479" spans="1:14" x14ac:dyDescent="0.25">
      <c r="A7479" s="5" t="s">
        <v>9915</v>
      </c>
      <c r="B7479" s="5" t="s">
        <v>3590</v>
      </c>
      <c r="C7479" s="5" t="s">
        <v>849</v>
      </c>
      <c r="D7479" s="5" t="s">
        <v>3583</v>
      </c>
      <c r="E7479" s="5" t="s">
        <v>3584</v>
      </c>
      <c r="F7479" s="5" t="s">
        <v>853</v>
      </c>
      <c r="G7479" s="5" t="s">
        <v>3603</v>
      </c>
      <c r="H7479" s="51">
        <v>0</v>
      </c>
      <c r="I7479" s="22">
        <v>0</v>
      </c>
      <c r="J7479" s="22">
        <v>0</v>
      </c>
      <c r="K7479" s="22">
        <v>315.83999999999997</v>
      </c>
      <c r="L7479" s="47">
        <v>1000</v>
      </c>
      <c r="M7479" s="22">
        <v>0</v>
      </c>
      <c r="N7479" s="22">
        <v>0</v>
      </c>
    </row>
    <row r="7480" spans="1:14" x14ac:dyDescent="0.25">
      <c r="A7480" s="5" t="s">
        <v>9916</v>
      </c>
      <c r="B7480" s="5" t="s">
        <v>3590</v>
      </c>
      <c r="C7480" s="5" t="s">
        <v>849</v>
      </c>
      <c r="D7480" s="5" t="s">
        <v>3583</v>
      </c>
      <c r="E7480" s="5" t="s">
        <v>3584</v>
      </c>
      <c r="F7480" s="5" t="s">
        <v>853</v>
      </c>
      <c r="G7480" s="5" t="s">
        <v>3603</v>
      </c>
      <c r="H7480" s="51">
        <v>0</v>
      </c>
      <c r="I7480" s="22">
        <v>0</v>
      </c>
      <c r="J7480" s="22">
        <v>0</v>
      </c>
      <c r="K7480" s="22">
        <v>370.39</v>
      </c>
      <c r="L7480" s="47">
        <v>1000</v>
      </c>
      <c r="M7480" s="22">
        <v>0</v>
      </c>
      <c r="N7480" s="22">
        <v>0</v>
      </c>
    </row>
    <row r="7481" spans="1:14" x14ac:dyDescent="0.25">
      <c r="A7481" s="5" t="s">
        <v>9917</v>
      </c>
      <c r="B7481" s="5" t="s">
        <v>3590</v>
      </c>
      <c r="C7481" s="5" t="s">
        <v>849</v>
      </c>
      <c r="D7481" s="5" t="s">
        <v>3583</v>
      </c>
      <c r="E7481" s="5" t="s">
        <v>3584</v>
      </c>
      <c r="F7481" s="5" t="s">
        <v>853</v>
      </c>
      <c r="G7481" s="5" t="s">
        <v>3603</v>
      </c>
      <c r="H7481" s="51">
        <v>0</v>
      </c>
      <c r="I7481" s="22">
        <v>0</v>
      </c>
      <c r="J7481" s="22">
        <v>0</v>
      </c>
      <c r="K7481" s="22">
        <v>309.66000000000003</v>
      </c>
      <c r="L7481" s="47">
        <v>1000</v>
      </c>
      <c r="M7481" s="22">
        <v>0</v>
      </c>
      <c r="N7481" s="22">
        <v>0</v>
      </c>
    </row>
    <row r="7482" spans="1:14" hidden="1" x14ac:dyDescent="0.25">
      <c r="A7482" s="5" t="s">
        <v>9918</v>
      </c>
      <c r="B7482" s="5" t="s">
        <v>3586</v>
      </c>
      <c r="C7482" s="5" t="s">
        <v>849</v>
      </c>
      <c r="D7482" s="5" t="s">
        <v>3583</v>
      </c>
      <c r="E7482" s="5" t="s">
        <v>3584</v>
      </c>
      <c r="F7482" s="5" t="s">
        <v>853</v>
      </c>
      <c r="G7482" s="5" t="s">
        <v>3588</v>
      </c>
      <c r="H7482" s="51">
        <v>0</v>
      </c>
      <c r="I7482" s="22">
        <v>0</v>
      </c>
      <c r="J7482" s="22">
        <v>9.92</v>
      </c>
      <c r="K7482" s="22">
        <v>12.62</v>
      </c>
      <c r="L7482" s="47">
        <v>1000</v>
      </c>
      <c r="M7482" s="22">
        <v>0</v>
      </c>
      <c r="N7482" s="22">
        <v>0</v>
      </c>
    </row>
    <row r="7483" spans="1:14" x14ac:dyDescent="0.25">
      <c r="A7483" s="5" t="s">
        <v>9919</v>
      </c>
      <c r="B7483" s="5" t="s">
        <v>3590</v>
      </c>
      <c r="C7483" s="5" t="s">
        <v>849</v>
      </c>
      <c r="D7483" s="5" t="s">
        <v>3583</v>
      </c>
      <c r="E7483" s="5" t="s">
        <v>3584</v>
      </c>
      <c r="F7483" s="5" t="s">
        <v>853</v>
      </c>
      <c r="G7483" s="5" t="s">
        <v>3603</v>
      </c>
      <c r="H7483" s="51">
        <v>0</v>
      </c>
      <c r="I7483" s="22">
        <v>0</v>
      </c>
      <c r="J7483" s="22">
        <v>2020.1</v>
      </c>
      <c r="K7483" s="22">
        <v>1945.68</v>
      </c>
      <c r="L7483" s="47">
        <v>1000</v>
      </c>
      <c r="M7483" s="22">
        <v>0</v>
      </c>
      <c r="N7483" s="22">
        <v>0</v>
      </c>
    </row>
    <row r="7484" spans="1:14" x14ac:dyDescent="0.25">
      <c r="A7484" s="5" t="s">
        <v>9920</v>
      </c>
      <c r="B7484" s="5" t="s">
        <v>3590</v>
      </c>
      <c r="C7484" s="5" t="s">
        <v>849</v>
      </c>
      <c r="D7484" s="5" t="s">
        <v>3583</v>
      </c>
      <c r="E7484" s="5" t="s">
        <v>3584</v>
      </c>
      <c r="F7484" s="5" t="s">
        <v>853</v>
      </c>
      <c r="G7484" s="5" t="s">
        <v>3603</v>
      </c>
      <c r="H7484" s="51">
        <v>0</v>
      </c>
      <c r="I7484" s="22">
        <v>0</v>
      </c>
      <c r="J7484" s="22">
        <v>1969.49</v>
      </c>
      <c r="K7484" s="22">
        <v>1743.51</v>
      </c>
      <c r="L7484" s="47">
        <v>1000</v>
      </c>
      <c r="M7484" s="22">
        <v>0</v>
      </c>
      <c r="N7484" s="22">
        <v>0</v>
      </c>
    </row>
    <row r="7485" spans="1:14" x14ac:dyDescent="0.25">
      <c r="A7485" s="5" t="s">
        <v>9921</v>
      </c>
      <c r="B7485" s="5" t="s">
        <v>3590</v>
      </c>
      <c r="C7485" s="5" t="s">
        <v>849</v>
      </c>
      <c r="D7485" s="5" t="s">
        <v>3583</v>
      </c>
      <c r="E7485" s="5" t="s">
        <v>3584</v>
      </c>
      <c r="F7485" s="5" t="s">
        <v>853</v>
      </c>
      <c r="G7485" s="5" t="s">
        <v>3603</v>
      </c>
      <c r="H7485" s="51">
        <v>0</v>
      </c>
      <c r="I7485" s="22">
        <v>0</v>
      </c>
      <c r="J7485" s="22">
        <v>1476.68</v>
      </c>
      <c r="K7485" s="22">
        <v>1746.37</v>
      </c>
      <c r="L7485" s="47">
        <v>1000</v>
      </c>
      <c r="M7485" s="22">
        <v>0</v>
      </c>
      <c r="N7485" s="22">
        <v>0</v>
      </c>
    </row>
    <row r="7486" spans="1:14" hidden="1" x14ac:dyDescent="0.25">
      <c r="A7486" s="5" t="s">
        <v>9922</v>
      </c>
      <c r="B7486" s="5" t="s">
        <v>3586</v>
      </c>
      <c r="C7486" s="5" t="s">
        <v>849</v>
      </c>
      <c r="D7486" s="5" t="s">
        <v>3583</v>
      </c>
      <c r="E7486" s="5" t="s">
        <v>3584</v>
      </c>
      <c r="F7486" s="5" t="s">
        <v>853</v>
      </c>
      <c r="G7486" s="5" t="s">
        <v>3585</v>
      </c>
      <c r="H7486" s="51">
        <v>0</v>
      </c>
      <c r="I7486" s="22">
        <v>0</v>
      </c>
      <c r="J7486" s="22">
        <v>2711.59</v>
      </c>
      <c r="K7486" s="22">
        <v>2859.97</v>
      </c>
      <c r="L7486" s="47">
        <v>1000</v>
      </c>
      <c r="M7486" s="22">
        <v>0</v>
      </c>
      <c r="N7486" s="22">
        <v>0</v>
      </c>
    </row>
    <row r="7487" spans="1:14" hidden="1" x14ac:dyDescent="0.25">
      <c r="A7487" s="5" t="s">
        <v>9922</v>
      </c>
      <c r="B7487" s="5" t="s">
        <v>3592</v>
      </c>
      <c r="C7487" s="5" t="s">
        <v>849</v>
      </c>
      <c r="D7487" s="5" t="s">
        <v>3583</v>
      </c>
      <c r="E7487" s="5" t="s">
        <v>3584</v>
      </c>
      <c r="F7487" s="5" t="s">
        <v>853</v>
      </c>
      <c r="G7487" s="5" t="s">
        <v>3585</v>
      </c>
      <c r="H7487" s="51">
        <v>0</v>
      </c>
      <c r="I7487" s="22">
        <v>0</v>
      </c>
      <c r="J7487" s="22">
        <v>2688.72</v>
      </c>
      <c r="K7487" s="22">
        <v>2920.92</v>
      </c>
      <c r="L7487" s="47">
        <v>1000</v>
      </c>
      <c r="M7487" s="22">
        <v>0</v>
      </c>
      <c r="N7487" s="22">
        <v>0</v>
      </c>
    </row>
    <row r="7488" spans="1:14" hidden="1" x14ac:dyDescent="0.25">
      <c r="A7488" s="5" t="s">
        <v>9923</v>
      </c>
      <c r="B7488" s="5" t="s">
        <v>3592</v>
      </c>
      <c r="C7488" s="5" t="s">
        <v>849</v>
      </c>
      <c r="D7488" s="5" t="s">
        <v>3583</v>
      </c>
      <c r="E7488" s="5" t="s">
        <v>3584</v>
      </c>
      <c r="F7488" s="5" t="s">
        <v>851</v>
      </c>
      <c r="G7488" s="5" t="s">
        <v>3585</v>
      </c>
      <c r="H7488" s="51">
        <v>0</v>
      </c>
      <c r="I7488" s="22">
        <v>0</v>
      </c>
      <c r="J7488" s="22">
        <v>5247.56</v>
      </c>
      <c r="K7488" s="22">
        <v>5087.97</v>
      </c>
      <c r="L7488" s="47">
        <v>1000</v>
      </c>
      <c r="M7488" s="22">
        <v>0</v>
      </c>
      <c r="N7488" s="22">
        <v>0</v>
      </c>
    </row>
    <row r="7489" spans="1:14" hidden="1" x14ac:dyDescent="0.25">
      <c r="A7489" s="5" t="s">
        <v>9924</v>
      </c>
      <c r="B7489" s="5" t="s">
        <v>3596</v>
      </c>
      <c r="C7489" s="5" t="s">
        <v>849</v>
      </c>
      <c r="D7489" s="5" t="s">
        <v>3583</v>
      </c>
      <c r="E7489" s="5" t="s">
        <v>3584</v>
      </c>
      <c r="F7489" s="5" t="s">
        <v>853</v>
      </c>
      <c r="G7489" s="5" t="s">
        <v>3585</v>
      </c>
      <c r="H7489" s="51">
        <v>0</v>
      </c>
      <c r="I7489" s="22">
        <v>0</v>
      </c>
      <c r="J7489" s="22">
        <v>0</v>
      </c>
      <c r="K7489" s="22">
        <v>2995.4</v>
      </c>
      <c r="L7489" s="47">
        <v>1000</v>
      </c>
      <c r="M7489" s="22">
        <v>0</v>
      </c>
      <c r="N7489" s="22">
        <v>0</v>
      </c>
    </row>
    <row r="7490" spans="1:14" hidden="1" x14ac:dyDescent="0.25">
      <c r="A7490" s="5" t="s">
        <v>9924</v>
      </c>
      <c r="B7490" s="5" t="s">
        <v>3592</v>
      </c>
      <c r="C7490" s="5" t="s">
        <v>849</v>
      </c>
      <c r="D7490" s="5" t="s">
        <v>3583</v>
      </c>
      <c r="E7490" s="5" t="s">
        <v>3584</v>
      </c>
      <c r="F7490" s="5" t="s">
        <v>851</v>
      </c>
      <c r="G7490" s="5" t="s">
        <v>3585</v>
      </c>
      <c r="H7490" s="51">
        <v>0</v>
      </c>
      <c r="I7490" s="22">
        <v>0</v>
      </c>
      <c r="J7490" s="22">
        <v>3556.11</v>
      </c>
      <c r="K7490" s="22">
        <v>3667.93</v>
      </c>
      <c r="L7490" s="47">
        <v>1000</v>
      </c>
      <c r="M7490" s="22">
        <v>0</v>
      </c>
      <c r="N7490" s="22">
        <v>0</v>
      </c>
    </row>
    <row r="7491" spans="1:14" hidden="1" x14ac:dyDescent="0.25">
      <c r="A7491" s="5" t="s">
        <v>9925</v>
      </c>
      <c r="B7491" s="5" t="s">
        <v>3592</v>
      </c>
      <c r="C7491" s="5" t="s">
        <v>849</v>
      </c>
      <c r="D7491" s="5" t="s">
        <v>3583</v>
      </c>
      <c r="E7491" s="5" t="s">
        <v>3584</v>
      </c>
      <c r="F7491" s="5" t="s">
        <v>853</v>
      </c>
      <c r="G7491" s="5" t="s">
        <v>3603</v>
      </c>
      <c r="H7491" s="51">
        <v>0</v>
      </c>
      <c r="I7491" s="22">
        <v>0</v>
      </c>
      <c r="J7491" s="22">
        <v>0</v>
      </c>
      <c r="K7491" s="22">
        <v>1598.59</v>
      </c>
      <c r="L7491" s="47">
        <v>1000</v>
      </c>
      <c r="M7491" s="22">
        <v>0</v>
      </c>
      <c r="N7491" s="22">
        <v>0</v>
      </c>
    </row>
    <row r="7492" spans="1:14" hidden="1" x14ac:dyDescent="0.25">
      <c r="A7492" s="5" t="s">
        <v>9926</v>
      </c>
      <c r="B7492" s="5" t="s">
        <v>3592</v>
      </c>
      <c r="C7492" s="5" t="s">
        <v>849</v>
      </c>
      <c r="D7492" s="5" t="s">
        <v>3583</v>
      </c>
      <c r="E7492" s="5" t="s">
        <v>3584</v>
      </c>
      <c r="F7492" s="5" t="s">
        <v>853</v>
      </c>
      <c r="G7492" s="5" t="s">
        <v>3603</v>
      </c>
      <c r="H7492" s="51">
        <v>0</v>
      </c>
      <c r="I7492" s="22">
        <v>0</v>
      </c>
      <c r="J7492" s="22">
        <v>0</v>
      </c>
      <c r="K7492" s="22">
        <v>1605.96</v>
      </c>
      <c r="L7492" s="47">
        <v>1000</v>
      </c>
      <c r="M7492" s="22">
        <v>0</v>
      </c>
      <c r="N7492" s="22">
        <v>0</v>
      </c>
    </row>
    <row r="7493" spans="1:14" hidden="1" x14ac:dyDescent="0.25">
      <c r="A7493" s="5" t="s">
        <v>9927</v>
      </c>
      <c r="B7493" s="5" t="s">
        <v>3582</v>
      </c>
      <c r="C7493" s="5" t="s">
        <v>849</v>
      </c>
      <c r="D7493" s="5" t="s">
        <v>3583</v>
      </c>
      <c r="E7493" s="5" t="s">
        <v>3584</v>
      </c>
      <c r="F7493" s="5" t="s">
        <v>853</v>
      </c>
      <c r="G7493" s="5" t="s">
        <v>3603</v>
      </c>
      <c r="H7493" s="51">
        <v>0</v>
      </c>
      <c r="I7493" s="22">
        <v>0</v>
      </c>
      <c r="J7493" s="22">
        <v>4535.32</v>
      </c>
      <c r="K7493" s="22">
        <v>6482.55</v>
      </c>
      <c r="L7493" s="47">
        <v>1000</v>
      </c>
      <c r="M7493" s="22">
        <v>0</v>
      </c>
      <c r="N7493" s="22">
        <v>0</v>
      </c>
    </row>
    <row r="7494" spans="1:14" x14ac:dyDescent="0.25">
      <c r="A7494" s="5" t="s">
        <v>9928</v>
      </c>
      <c r="B7494" s="5" t="s">
        <v>3590</v>
      </c>
      <c r="C7494" s="5" t="s">
        <v>849</v>
      </c>
      <c r="D7494" s="5" t="s">
        <v>3583</v>
      </c>
      <c r="E7494" s="5" t="s">
        <v>3584</v>
      </c>
      <c r="F7494" s="5" t="s">
        <v>853</v>
      </c>
      <c r="G7494" s="5" t="s">
        <v>3603</v>
      </c>
      <c r="H7494" s="51">
        <v>0</v>
      </c>
      <c r="I7494" s="22">
        <v>0</v>
      </c>
      <c r="J7494" s="22">
        <v>0</v>
      </c>
      <c r="K7494" s="22">
        <v>3453.63</v>
      </c>
      <c r="L7494" s="47">
        <v>1000</v>
      </c>
      <c r="M7494" s="22">
        <v>0</v>
      </c>
      <c r="N7494" s="22">
        <v>0</v>
      </c>
    </row>
    <row r="7495" spans="1:14" x14ac:dyDescent="0.25">
      <c r="A7495" s="5" t="s">
        <v>9929</v>
      </c>
      <c r="B7495" s="5" t="s">
        <v>3590</v>
      </c>
      <c r="C7495" s="5" t="s">
        <v>849</v>
      </c>
      <c r="D7495" s="5" t="s">
        <v>3583</v>
      </c>
      <c r="E7495" s="5" t="s">
        <v>3584</v>
      </c>
      <c r="F7495" s="5" t="s">
        <v>853</v>
      </c>
      <c r="G7495" s="5" t="s">
        <v>3603</v>
      </c>
      <c r="H7495" s="51">
        <v>0</v>
      </c>
      <c r="I7495" s="22">
        <v>0</v>
      </c>
      <c r="J7495" s="22">
        <v>0</v>
      </c>
      <c r="K7495" s="22">
        <v>2886.75</v>
      </c>
      <c r="L7495" s="47">
        <v>1000</v>
      </c>
      <c r="M7495" s="22">
        <v>0</v>
      </c>
      <c r="N7495" s="22">
        <v>0</v>
      </c>
    </row>
    <row r="7496" spans="1:14" x14ac:dyDescent="0.25">
      <c r="A7496" s="5" t="s">
        <v>9930</v>
      </c>
      <c r="B7496" s="5" t="s">
        <v>3590</v>
      </c>
      <c r="C7496" s="5" t="s">
        <v>849</v>
      </c>
      <c r="D7496" s="5" t="s">
        <v>3583</v>
      </c>
      <c r="E7496" s="5" t="s">
        <v>3584</v>
      </c>
      <c r="F7496" s="5" t="s">
        <v>851</v>
      </c>
      <c r="G7496" s="5" t="s">
        <v>3585</v>
      </c>
      <c r="H7496" s="51">
        <v>834.7</v>
      </c>
      <c r="I7496" s="22">
        <v>23552.38</v>
      </c>
      <c r="J7496" s="22">
        <v>28216.58</v>
      </c>
      <c r="K7496" s="22">
        <v>27180.43</v>
      </c>
      <c r="L7496" s="47">
        <v>1000</v>
      </c>
      <c r="M7496" s="22">
        <v>23552.38</v>
      </c>
      <c r="N7496" s="22">
        <v>0</v>
      </c>
    </row>
    <row r="7497" spans="1:14" hidden="1" x14ac:dyDescent="0.25">
      <c r="A7497" s="5" t="s">
        <v>9931</v>
      </c>
      <c r="B7497" s="5" t="s">
        <v>3582</v>
      </c>
      <c r="C7497" s="5" t="s">
        <v>849</v>
      </c>
      <c r="D7497" s="5" t="s">
        <v>3583</v>
      </c>
      <c r="E7497" s="5" t="s">
        <v>3584</v>
      </c>
      <c r="F7497" s="5" t="s">
        <v>851</v>
      </c>
      <c r="G7497" s="5" t="s">
        <v>3585</v>
      </c>
      <c r="H7497" s="51">
        <v>32960</v>
      </c>
      <c r="I7497" s="22">
        <v>28443.54</v>
      </c>
      <c r="J7497" s="22">
        <v>862.97</v>
      </c>
      <c r="K7497" s="22">
        <v>854.03</v>
      </c>
      <c r="L7497" s="47">
        <v>1000</v>
      </c>
      <c r="M7497" s="22">
        <v>28443.54</v>
      </c>
      <c r="N7497" s="22">
        <v>0</v>
      </c>
    </row>
    <row r="7498" spans="1:14" hidden="1" x14ac:dyDescent="0.25">
      <c r="A7498" s="5" t="s">
        <v>9931</v>
      </c>
      <c r="B7498" s="5" t="s">
        <v>3586</v>
      </c>
      <c r="C7498" s="5" t="s">
        <v>849</v>
      </c>
      <c r="D7498" s="5" t="s">
        <v>3583</v>
      </c>
      <c r="E7498" s="5" t="s">
        <v>3584</v>
      </c>
      <c r="F7498" s="5" t="s">
        <v>851</v>
      </c>
      <c r="G7498" s="5" t="s">
        <v>3585</v>
      </c>
      <c r="H7498" s="51">
        <v>109120</v>
      </c>
      <c r="I7498" s="22">
        <v>98583.33</v>
      </c>
      <c r="J7498" s="22">
        <v>903.44</v>
      </c>
      <c r="K7498" s="22">
        <v>835.61</v>
      </c>
      <c r="L7498" s="47">
        <v>1000</v>
      </c>
      <c r="M7498" s="22">
        <v>98583.33</v>
      </c>
      <c r="N7498" s="22">
        <v>0</v>
      </c>
    </row>
    <row r="7499" spans="1:14" hidden="1" x14ac:dyDescent="0.25">
      <c r="A7499" s="5" t="s">
        <v>9932</v>
      </c>
      <c r="B7499" s="5" t="s">
        <v>3592</v>
      </c>
      <c r="C7499" s="5" t="s">
        <v>849</v>
      </c>
      <c r="D7499" s="5" t="s">
        <v>3583</v>
      </c>
      <c r="E7499" s="5" t="s">
        <v>3584</v>
      </c>
      <c r="F7499" s="5" t="s">
        <v>853</v>
      </c>
      <c r="G7499" s="5" t="s">
        <v>3585</v>
      </c>
      <c r="H7499" s="51">
        <v>0</v>
      </c>
      <c r="I7499" s="22">
        <v>0</v>
      </c>
      <c r="J7499" s="22">
        <v>1187.9100000000001</v>
      </c>
      <c r="K7499" s="22">
        <v>1290.51</v>
      </c>
      <c r="L7499" s="47">
        <v>1000</v>
      </c>
      <c r="M7499" s="22">
        <v>0</v>
      </c>
      <c r="N7499" s="22">
        <v>0</v>
      </c>
    </row>
    <row r="7500" spans="1:14" x14ac:dyDescent="0.25">
      <c r="A7500" s="5" t="s">
        <v>9933</v>
      </c>
      <c r="B7500" s="5" t="s">
        <v>3590</v>
      </c>
      <c r="C7500" s="5" t="s">
        <v>849</v>
      </c>
      <c r="D7500" s="5" t="s">
        <v>3583</v>
      </c>
      <c r="E7500" s="5" t="s">
        <v>3584</v>
      </c>
      <c r="F7500" s="5" t="s">
        <v>851</v>
      </c>
      <c r="G7500" s="5" t="s">
        <v>3585</v>
      </c>
      <c r="H7500" s="51">
        <v>198.66</v>
      </c>
      <c r="I7500" s="22">
        <v>6030.64</v>
      </c>
      <c r="J7500" s="22">
        <v>30356.59</v>
      </c>
      <c r="K7500" s="22">
        <v>28739.82</v>
      </c>
      <c r="L7500" s="47">
        <v>1000</v>
      </c>
      <c r="M7500" s="22">
        <v>6030.64</v>
      </c>
      <c r="N7500" s="22">
        <v>0</v>
      </c>
    </row>
    <row r="7501" spans="1:14" hidden="1" x14ac:dyDescent="0.25">
      <c r="A7501" s="5" t="s">
        <v>9934</v>
      </c>
      <c r="B7501" s="5" t="s">
        <v>3582</v>
      </c>
      <c r="C7501" s="5" t="s">
        <v>849</v>
      </c>
      <c r="D7501" s="5" t="s">
        <v>3583</v>
      </c>
      <c r="E7501" s="5" t="s">
        <v>3584</v>
      </c>
      <c r="F7501" s="5" t="s">
        <v>851</v>
      </c>
      <c r="G7501" s="5" t="s">
        <v>3585</v>
      </c>
      <c r="H7501" s="51">
        <v>32940</v>
      </c>
      <c r="I7501" s="22">
        <v>44294.62</v>
      </c>
      <c r="J7501" s="22">
        <v>1344.71</v>
      </c>
      <c r="K7501" s="22">
        <v>1307.28</v>
      </c>
      <c r="L7501" s="47">
        <v>1000</v>
      </c>
      <c r="M7501" s="22">
        <v>44294.62</v>
      </c>
      <c r="N7501" s="22">
        <v>0</v>
      </c>
    </row>
    <row r="7502" spans="1:14" hidden="1" x14ac:dyDescent="0.25">
      <c r="A7502" s="5" t="s">
        <v>9934</v>
      </c>
      <c r="B7502" s="5" t="s">
        <v>3586</v>
      </c>
      <c r="C7502" s="5" t="s">
        <v>849</v>
      </c>
      <c r="D7502" s="5" t="s">
        <v>3583</v>
      </c>
      <c r="E7502" s="5" t="s">
        <v>3584</v>
      </c>
      <c r="F7502" s="5" t="s">
        <v>851</v>
      </c>
      <c r="G7502" s="5" t="s">
        <v>3585</v>
      </c>
      <c r="H7502" s="51">
        <v>2560</v>
      </c>
      <c r="I7502" s="22">
        <v>3361.26</v>
      </c>
      <c r="J7502" s="22">
        <v>1312.99</v>
      </c>
      <c r="K7502" s="22">
        <v>1284.9000000000001</v>
      </c>
      <c r="L7502" s="47">
        <v>1000</v>
      </c>
      <c r="M7502" s="22">
        <v>3361.26</v>
      </c>
      <c r="N7502" s="22">
        <v>0</v>
      </c>
    </row>
    <row r="7503" spans="1:14" x14ac:dyDescent="0.25">
      <c r="A7503" s="5" t="s">
        <v>9935</v>
      </c>
      <c r="B7503" s="5" t="s">
        <v>3590</v>
      </c>
      <c r="C7503" s="5" t="s">
        <v>849</v>
      </c>
      <c r="D7503" s="5" t="s">
        <v>3583</v>
      </c>
      <c r="E7503" s="5" t="s">
        <v>3584</v>
      </c>
      <c r="F7503" s="5" t="s">
        <v>853</v>
      </c>
      <c r="G7503" s="5" t="s">
        <v>3585</v>
      </c>
      <c r="H7503" s="51">
        <v>0</v>
      </c>
      <c r="I7503" s="22">
        <v>0</v>
      </c>
      <c r="J7503" s="22">
        <v>38732</v>
      </c>
      <c r="K7503" s="22">
        <v>39661.57</v>
      </c>
      <c r="L7503" s="47">
        <v>1000</v>
      </c>
      <c r="M7503" s="22">
        <v>0</v>
      </c>
      <c r="N7503" s="22">
        <v>0</v>
      </c>
    </row>
    <row r="7504" spans="1:14" hidden="1" x14ac:dyDescent="0.25">
      <c r="A7504" s="5" t="s">
        <v>9936</v>
      </c>
      <c r="B7504" s="5" t="s">
        <v>3586</v>
      </c>
      <c r="C7504" s="5" t="s">
        <v>849</v>
      </c>
      <c r="D7504" s="5" t="s">
        <v>3583</v>
      </c>
      <c r="E7504" s="5" t="s">
        <v>3584</v>
      </c>
      <c r="F7504" s="5" t="s">
        <v>853</v>
      </c>
      <c r="G7504" s="5" t="s">
        <v>3585</v>
      </c>
      <c r="H7504" s="51">
        <v>0</v>
      </c>
      <c r="I7504" s="22">
        <v>0</v>
      </c>
      <c r="J7504" s="22">
        <v>1553.91</v>
      </c>
      <c r="K7504" s="22">
        <v>1638.94</v>
      </c>
      <c r="L7504" s="47">
        <v>1000</v>
      </c>
      <c r="M7504" s="22">
        <v>0</v>
      </c>
      <c r="N7504" s="22">
        <v>0</v>
      </c>
    </row>
    <row r="7505" spans="1:14" x14ac:dyDescent="0.25">
      <c r="A7505" s="5" t="s">
        <v>9937</v>
      </c>
      <c r="B7505" s="5" t="s">
        <v>3590</v>
      </c>
      <c r="C7505" s="5" t="s">
        <v>849</v>
      </c>
      <c r="D7505" s="5" t="s">
        <v>3583</v>
      </c>
      <c r="E7505" s="5" t="s">
        <v>3584</v>
      </c>
      <c r="F7505" s="5" t="s">
        <v>853</v>
      </c>
      <c r="G7505" s="5" t="s">
        <v>3603</v>
      </c>
      <c r="H7505" s="51">
        <v>0</v>
      </c>
      <c r="I7505" s="22">
        <v>0</v>
      </c>
      <c r="J7505" s="22">
        <v>0</v>
      </c>
      <c r="K7505" s="22">
        <v>3476.62</v>
      </c>
      <c r="L7505" s="47">
        <v>1000</v>
      </c>
      <c r="M7505" s="22">
        <v>0</v>
      </c>
      <c r="N7505" s="22">
        <v>0</v>
      </c>
    </row>
    <row r="7506" spans="1:14" x14ac:dyDescent="0.25">
      <c r="A7506" s="5" t="s">
        <v>9938</v>
      </c>
      <c r="B7506" s="5" t="s">
        <v>3590</v>
      </c>
      <c r="C7506" s="5" t="s">
        <v>849</v>
      </c>
      <c r="D7506" s="5" t="s">
        <v>3583</v>
      </c>
      <c r="E7506" s="5" t="s">
        <v>3584</v>
      </c>
      <c r="F7506" s="5" t="s">
        <v>853</v>
      </c>
      <c r="G7506" s="5" t="s">
        <v>3603</v>
      </c>
      <c r="H7506" s="51">
        <v>0</v>
      </c>
      <c r="I7506" s="22">
        <v>0</v>
      </c>
      <c r="J7506" s="22">
        <v>0</v>
      </c>
      <c r="K7506" s="22">
        <v>3924.56</v>
      </c>
      <c r="L7506" s="47">
        <v>1000</v>
      </c>
      <c r="M7506" s="22">
        <v>0</v>
      </c>
      <c r="N7506" s="22">
        <v>0</v>
      </c>
    </row>
    <row r="7507" spans="1:14" hidden="1" x14ac:dyDescent="0.25">
      <c r="A7507" s="5" t="s">
        <v>9939</v>
      </c>
      <c r="B7507" s="5" t="s">
        <v>3592</v>
      </c>
      <c r="C7507" s="5" t="s">
        <v>849</v>
      </c>
      <c r="D7507" s="5" t="s">
        <v>3583</v>
      </c>
      <c r="E7507" s="5" t="s">
        <v>3584</v>
      </c>
      <c r="F7507" s="5" t="s">
        <v>853</v>
      </c>
      <c r="G7507" s="5" t="s">
        <v>3588</v>
      </c>
      <c r="H7507" s="51">
        <v>0</v>
      </c>
      <c r="I7507" s="22">
        <v>0</v>
      </c>
      <c r="J7507" s="22">
        <v>56.65</v>
      </c>
      <c r="K7507" s="22">
        <v>59.75</v>
      </c>
      <c r="L7507" s="47">
        <v>1000</v>
      </c>
      <c r="M7507" s="22">
        <v>0</v>
      </c>
      <c r="N7507" s="22">
        <v>0</v>
      </c>
    </row>
    <row r="7508" spans="1:14" hidden="1" x14ac:dyDescent="0.25">
      <c r="A7508" s="5" t="s">
        <v>9940</v>
      </c>
      <c r="B7508" s="5" t="s">
        <v>3592</v>
      </c>
      <c r="C7508" s="5" t="s">
        <v>849</v>
      </c>
      <c r="D7508" s="5" t="s">
        <v>3583</v>
      </c>
      <c r="E7508" s="5" t="s">
        <v>3584</v>
      </c>
      <c r="F7508" s="5" t="s">
        <v>851</v>
      </c>
      <c r="G7508" s="5" t="s">
        <v>3588</v>
      </c>
      <c r="H7508" s="51">
        <v>14484</v>
      </c>
      <c r="I7508" s="22">
        <v>5339.51</v>
      </c>
      <c r="J7508" s="22">
        <v>368.65</v>
      </c>
      <c r="K7508" s="22">
        <v>355.11</v>
      </c>
      <c r="L7508" s="47">
        <v>1000</v>
      </c>
      <c r="M7508" s="22">
        <v>5339.51</v>
      </c>
      <c r="N7508" s="22">
        <v>0</v>
      </c>
    </row>
    <row r="7509" spans="1:14" hidden="1" x14ac:dyDescent="0.25">
      <c r="A7509" s="5" t="s">
        <v>9941</v>
      </c>
      <c r="B7509" s="5" t="s">
        <v>3592</v>
      </c>
      <c r="C7509" s="5" t="s">
        <v>849</v>
      </c>
      <c r="D7509" s="5" t="s">
        <v>3583</v>
      </c>
      <c r="E7509" s="5" t="s">
        <v>3584</v>
      </c>
      <c r="F7509" s="5" t="s">
        <v>851</v>
      </c>
      <c r="G7509" s="5" t="s">
        <v>3585</v>
      </c>
      <c r="H7509" s="51">
        <v>30719</v>
      </c>
      <c r="I7509" s="22">
        <v>63883.56</v>
      </c>
      <c r="J7509" s="22">
        <v>2079.61</v>
      </c>
      <c r="K7509" s="22">
        <v>1523.87</v>
      </c>
      <c r="L7509" s="47">
        <v>1000</v>
      </c>
      <c r="M7509" s="22">
        <v>63883.56</v>
      </c>
      <c r="N7509" s="22">
        <v>0</v>
      </c>
    </row>
    <row r="7510" spans="1:14" hidden="1" x14ac:dyDescent="0.25">
      <c r="A7510" s="5" t="s">
        <v>9942</v>
      </c>
      <c r="B7510" s="5" t="s">
        <v>3586</v>
      </c>
      <c r="C7510" s="5" t="s">
        <v>849</v>
      </c>
      <c r="D7510" s="5" t="s">
        <v>3583</v>
      </c>
      <c r="E7510" s="5" t="s">
        <v>3584</v>
      </c>
      <c r="F7510" s="5" t="s">
        <v>851</v>
      </c>
      <c r="G7510" s="5" t="s">
        <v>3588</v>
      </c>
      <c r="H7510" s="51">
        <v>13062500</v>
      </c>
      <c r="I7510" s="22">
        <v>130772.23</v>
      </c>
      <c r="J7510" s="22">
        <v>10.01</v>
      </c>
      <c r="K7510" s="22">
        <v>9.4499999999999993</v>
      </c>
      <c r="L7510" s="47">
        <v>1000</v>
      </c>
      <c r="M7510" s="22">
        <v>130772.23</v>
      </c>
      <c r="N7510" s="22">
        <v>0</v>
      </c>
    </row>
    <row r="7511" spans="1:14" x14ac:dyDescent="0.25">
      <c r="A7511" s="5" t="s">
        <v>9942</v>
      </c>
      <c r="B7511" s="5" t="s">
        <v>3590</v>
      </c>
      <c r="C7511" s="5" t="s">
        <v>849</v>
      </c>
      <c r="D7511" s="5" t="s">
        <v>3583</v>
      </c>
      <c r="E7511" s="5" t="s">
        <v>3584</v>
      </c>
      <c r="F7511" s="5" t="s">
        <v>851</v>
      </c>
      <c r="G7511" s="5" t="s">
        <v>3588</v>
      </c>
      <c r="H7511" s="51">
        <v>1259500</v>
      </c>
      <c r="I7511" s="22">
        <v>11512.62</v>
      </c>
      <c r="J7511" s="22">
        <v>9.14</v>
      </c>
      <c r="K7511" s="22">
        <v>9.2200000000000006</v>
      </c>
      <c r="L7511" s="47">
        <v>1000</v>
      </c>
      <c r="M7511" s="22">
        <v>11512.62</v>
      </c>
      <c r="N7511" s="22">
        <v>0</v>
      </c>
    </row>
    <row r="7512" spans="1:14" hidden="1" x14ac:dyDescent="0.25">
      <c r="A7512" s="5" t="s">
        <v>9943</v>
      </c>
      <c r="B7512" s="5" t="s">
        <v>3592</v>
      </c>
      <c r="C7512" s="5" t="s">
        <v>849</v>
      </c>
      <c r="D7512" s="5" t="s">
        <v>3583</v>
      </c>
      <c r="E7512" s="5" t="s">
        <v>3584</v>
      </c>
      <c r="F7512" s="5" t="s">
        <v>853</v>
      </c>
      <c r="G7512" s="5" t="s">
        <v>3603</v>
      </c>
      <c r="H7512" s="51">
        <v>0</v>
      </c>
      <c r="I7512" s="22">
        <v>0</v>
      </c>
      <c r="J7512" s="22">
        <v>0</v>
      </c>
      <c r="K7512" s="22">
        <v>1319</v>
      </c>
      <c r="L7512" s="47">
        <v>1000</v>
      </c>
      <c r="M7512" s="22">
        <v>0</v>
      </c>
      <c r="N7512" s="22">
        <v>0</v>
      </c>
    </row>
    <row r="7513" spans="1:14" hidden="1" x14ac:dyDescent="0.25">
      <c r="A7513" s="5" t="s">
        <v>9944</v>
      </c>
      <c r="B7513" s="5" t="s">
        <v>3592</v>
      </c>
      <c r="C7513" s="5" t="s">
        <v>849</v>
      </c>
      <c r="D7513" s="5" t="s">
        <v>3583</v>
      </c>
      <c r="E7513" s="5" t="s">
        <v>3584</v>
      </c>
      <c r="F7513" s="5" t="s">
        <v>853</v>
      </c>
      <c r="G7513" s="5" t="s">
        <v>3588</v>
      </c>
      <c r="H7513" s="51">
        <v>0</v>
      </c>
      <c r="I7513" s="22">
        <v>0</v>
      </c>
      <c r="J7513" s="22">
        <v>44.51</v>
      </c>
      <c r="K7513" s="22">
        <v>48.36</v>
      </c>
      <c r="L7513" s="47">
        <v>1000</v>
      </c>
      <c r="M7513" s="22">
        <v>0</v>
      </c>
      <c r="N7513" s="22">
        <v>0</v>
      </c>
    </row>
    <row r="7514" spans="1:14" hidden="1" x14ac:dyDescent="0.25">
      <c r="A7514" s="5" t="s">
        <v>9945</v>
      </c>
      <c r="B7514" s="5" t="s">
        <v>3592</v>
      </c>
      <c r="C7514" s="5" t="s">
        <v>849</v>
      </c>
      <c r="D7514" s="5" t="s">
        <v>3583</v>
      </c>
      <c r="E7514" s="5" t="s">
        <v>3584</v>
      </c>
      <c r="F7514" s="5" t="s">
        <v>853</v>
      </c>
      <c r="G7514" s="5" t="s">
        <v>3588</v>
      </c>
      <c r="H7514" s="51">
        <v>0</v>
      </c>
      <c r="I7514" s="22">
        <v>0</v>
      </c>
      <c r="J7514" s="22">
        <v>46.06</v>
      </c>
      <c r="K7514" s="22">
        <v>50.03</v>
      </c>
      <c r="L7514" s="47">
        <v>1000</v>
      </c>
      <c r="M7514" s="22">
        <v>0</v>
      </c>
      <c r="N7514" s="22">
        <v>0</v>
      </c>
    </row>
    <row r="7515" spans="1:14" hidden="1" x14ac:dyDescent="0.25">
      <c r="A7515" s="5" t="s">
        <v>9946</v>
      </c>
      <c r="B7515" s="5" t="s">
        <v>3582</v>
      </c>
      <c r="C7515" s="5" t="s">
        <v>849</v>
      </c>
      <c r="D7515" s="5" t="s">
        <v>3583</v>
      </c>
      <c r="E7515" s="5" t="s">
        <v>3584</v>
      </c>
      <c r="F7515" s="5" t="s">
        <v>853</v>
      </c>
      <c r="G7515" s="5" t="s">
        <v>3588</v>
      </c>
      <c r="H7515" s="51">
        <v>0</v>
      </c>
      <c r="I7515" s="22">
        <v>0</v>
      </c>
      <c r="J7515" s="22">
        <v>13.4</v>
      </c>
      <c r="K7515" s="22">
        <v>14.55</v>
      </c>
      <c r="L7515" s="47">
        <v>1000</v>
      </c>
      <c r="M7515" s="22">
        <v>0</v>
      </c>
      <c r="N7515" s="22">
        <v>0</v>
      </c>
    </row>
    <row r="7516" spans="1:14" hidden="1" x14ac:dyDescent="0.25">
      <c r="A7516" s="5" t="s">
        <v>9947</v>
      </c>
      <c r="B7516" s="5" t="s">
        <v>3597</v>
      </c>
      <c r="C7516" s="5" t="s">
        <v>849</v>
      </c>
      <c r="D7516" s="5" t="s">
        <v>3583</v>
      </c>
      <c r="E7516" s="5" t="s">
        <v>3584</v>
      </c>
      <c r="F7516" s="5" t="s">
        <v>853</v>
      </c>
      <c r="G7516" s="5" t="s">
        <v>3603</v>
      </c>
      <c r="H7516" s="51">
        <v>0</v>
      </c>
      <c r="I7516" s="22">
        <v>0</v>
      </c>
      <c r="J7516" s="22">
        <v>0</v>
      </c>
      <c r="K7516" s="22">
        <v>1204.6099999999999</v>
      </c>
      <c r="L7516" s="47">
        <v>1000</v>
      </c>
      <c r="M7516" s="22">
        <v>0</v>
      </c>
      <c r="N7516" s="22">
        <v>0</v>
      </c>
    </row>
    <row r="7517" spans="1:14" hidden="1" x14ac:dyDescent="0.25">
      <c r="A7517" s="5" t="s">
        <v>9947</v>
      </c>
      <c r="B7517" s="5" t="s">
        <v>3592</v>
      </c>
      <c r="C7517" s="5" t="s">
        <v>849</v>
      </c>
      <c r="D7517" s="5" t="s">
        <v>3583</v>
      </c>
      <c r="E7517" s="5" t="s">
        <v>3584</v>
      </c>
      <c r="F7517" s="5" t="s">
        <v>853</v>
      </c>
      <c r="G7517" s="5" t="s">
        <v>3603</v>
      </c>
      <c r="H7517" s="51">
        <v>0</v>
      </c>
      <c r="I7517" s="22">
        <v>0</v>
      </c>
      <c r="J7517" s="22">
        <v>0</v>
      </c>
      <c r="K7517" s="22">
        <v>1147.58</v>
      </c>
      <c r="L7517" s="47">
        <v>1000</v>
      </c>
      <c r="M7517" s="22">
        <v>0</v>
      </c>
      <c r="N7517" s="22">
        <v>0</v>
      </c>
    </row>
    <row r="7518" spans="1:14" hidden="1" x14ac:dyDescent="0.25">
      <c r="A7518" s="5" t="s">
        <v>9948</v>
      </c>
      <c r="B7518" s="5" t="s">
        <v>3586</v>
      </c>
      <c r="C7518" s="5" t="s">
        <v>849</v>
      </c>
      <c r="D7518" s="5" t="s">
        <v>3583</v>
      </c>
      <c r="E7518" s="5" t="s">
        <v>3584</v>
      </c>
      <c r="F7518" s="5" t="s">
        <v>851</v>
      </c>
      <c r="G7518" s="5" t="s">
        <v>3588</v>
      </c>
      <c r="H7518" s="51">
        <v>9663500</v>
      </c>
      <c r="I7518" s="22">
        <v>91113.45</v>
      </c>
      <c r="J7518" s="22">
        <v>9.43</v>
      </c>
      <c r="K7518" s="22">
        <v>8.61</v>
      </c>
      <c r="L7518" s="47">
        <v>1000</v>
      </c>
      <c r="M7518" s="22">
        <v>91113.45</v>
      </c>
      <c r="N7518" s="22">
        <v>0</v>
      </c>
    </row>
    <row r="7519" spans="1:14" x14ac:dyDescent="0.25">
      <c r="A7519" s="5" t="s">
        <v>9948</v>
      </c>
      <c r="B7519" s="5" t="s">
        <v>3590</v>
      </c>
      <c r="C7519" s="5" t="s">
        <v>849</v>
      </c>
      <c r="D7519" s="5" t="s">
        <v>3583</v>
      </c>
      <c r="E7519" s="5" t="s">
        <v>3584</v>
      </c>
      <c r="F7519" s="5" t="s">
        <v>851</v>
      </c>
      <c r="G7519" s="5" t="s">
        <v>3588</v>
      </c>
      <c r="H7519" s="51">
        <v>2744500</v>
      </c>
      <c r="I7519" s="22">
        <v>23915.72</v>
      </c>
      <c r="J7519" s="22">
        <v>8.7100000000000009</v>
      </c>
      <c r="K7519" s="22">
        <v>8.61</v>
      </c>
      <c r="L7519" s="47">
        <v>1000</v>
      </c>
      <c r="M7519" s="22">
        <v>23915.72</v>
      </c>
      <c r="N7519" s="22">
        <v>0</v>
      </c>
    </row>
    <row r="7520" spans="1:14" hidden="1" x14ac:dyDescent="0.25">
      <c r="A7520" s="5" t="s">
        <v>9949</v>
      </c>
      <c r="B7520" s="5" t="s">
        <v>3586</v>
      </c>
      <c r="C7520" s="5" t="s">
        <v>849</v>
      </c>
      <c r="D7520" s="5" t="s">
        <v>3583</v>
      </c>
      <c r="E7520" s="5" t="s">
        <v>3584</v>
      </c>
      <c r="F7520" s="5" t="s">
        <v>853</v>
      </c>
      <c r="G7520" s="5" t="s">
        <v>3585</v>
      </c>
      <c r="H7520" s="51">
        <v>0</v>
      </c>
      <c r="I7520" s="22">
        <v>0</v>
      </c>
      <c r="J7520" s="22">
        <v>2796.89</v>
      </c>
      <c r="K7520" s="22">
        <v>2864.02</v>
      </c>
      <c r="L7520" s="47">
        <v>1000</v>
      </c>
      <c r="M7520" s="22">
        <v>0</v>
      </c>
      <c r="N7520" s="22">
        <v>0</v>
      </c>
    </row>
    <row r="7521" spans="1:14" hidden="1" x14ac:dyDescent="0.25">
      <c r="A7521" s="5" t="s">
        <v>9950</v>
      </c>
      <c r="B7521" s="5" t="s">
        <v>3586</v>
      </c>
      <c r="C7521" s="5" t="s">
        <v>849</v>
      </c>
      <c r="D7521" s="5" t="s">
        <v>3583</v>
      </c>
      <c r="E7521" s="5" t="s">
        <v>3584</v>
      </c>
      <c r="F7521" s="5" t="s">
        <v>853</v>
      </c>
      <c r="G7521" s="5" t="s">
        <v>3585</v>
      </c>
      <c r="H7521" s="51">
        <v>0</v>
      </c>
      <c r="I7521" s="22">
        <v>0</v>
      </c>
      <c r="J7521" s="22">
        <v>3142.72</v>
      </c>
      <c r="K7521" s="22">
        <v>3218.15</v>
      </c>
      <c r="L7521" s="47">
        <v>1000</v>
      </c>
      <c r="M7521" s="22">
        <v>0</v>
      </c>
      <c r="N7521" s="22">
        <v>0</v>
      </c>
    </row>
    <row r="7522" spans="1:14" hidden="1" x14ac:dyDescent="0.25">
      <c r="A7522" s="5" t="s">
        <v>9950</v>
      </c>
      <c r="B7522" s="5" t="s">
        <v>3592</v>
      </c>
      <c r="C7522" s="5" t="s">
        <v>849</v>
      </c>
      <c r="D7522" s="5" t="s">
        <v>3583</v>
      </c>
      <c r="E7522" s="5" t="s">
        <v>3584</v>
      </c>
      <c r="F7522" s="5" t="s">
        <v>853</v>
      </c>
      <c r="G7522" s="5" t="s">
        <v>3585</v>
      </c>
      <c r="H7522" s="51">
        <v>0</v>
      </c>
      <c r="I7522" s="22">
        <v>0</v>
      </c>
      <c r="J7522" s="22">
        <v>2513.56</v>
      </c>
      <c r="K7522" s="22">
        <v>2580.66</v>
      </c>
      <c r="L7522" s="47">
        <v>1000</v>
      </c>
      <c r="M7522" s="22">
        <v>0</v>
      </c>
      <c r="N7522" s="22">
        <v>0</v>
      </c>
    </row>
    <row r="7523" spans="1:14" hidden="1" x14ac:dyDescent="0.25">
      <c r="A7523" s="5" t="s">
        <v>9951</v>
      </c>
      <c r="B7523" s="5" t="s">
        <v>3586</v>
      </c>
      <c r="C7523" s="5" t="s">
        <v>849</v>
      </c>
      <c r="D7523" s="5" t="s">
        <v>3583</v>
      </c>
      <c r="E7523" s="5" t="s">
        <v>3584</v>
      </c>
      <c r="F7523" s="5" t="s">
        <v>853</v>
      </c>
      <c r="G7523" s="5" t="s">
        <v>3585</v>
      </c>
      <c r="H7523" s="51">
        <v>0</v>
      </c>
      <c r="I7523" s="22">
        <v>0</v>
      </c>
      <c r="J7523" s="22">
        <v>2887.5</v>
      </c>
      <c r="K7523" s="22">
        <v>3136.87</v>
      </c>
      <c r="L7523" s="47">
        <v>1000</v>
      </c>
      <c r="M7523" s="22">
        <v>0</v>
      </c>
      <c r="N7523" s="22">
        <v>0</v>
      </c>
    </row>
    <row r="7524" spans="1:14" x14ac:dyDescent="0.25">
      <c r="A7524" s="5" t="s">
        <v>9951</v>
      </c>
      <c r="B7524" s="5" t="s">
        <v>3590</v>
      </c>
      <c r="C7524" s="5" t="s">
        <v>849</v>
      </c>
      <c r="D7524" s="5" t="s">
        <v>3583</v>
      </c>
      <c r="E7524" s="5" t="s">
        <v>3584</v>
      </c>
      <c r="F7524" s="5" t="s">
        <v>851</v>
      </c>
      <c r="G7524" s="5" t="s">
        <v>3585</v>
      </c>
      <c r="H7524" s="51">
        <v>7073.5</v>
      </c>
      <c r="I7524" s="22">
        <v>34418.54</v>
      </c>
      <c r="J7524" s="22">
        <v>4865.84</v>
      </c>
      <c r="K7524" s="22">
        <v>4896.13</v>
      </c>
      <c r="L7524" s="47">
        <v>1000</v>
      </c>
      <c r="M7524" s="22">
        <v>34418.54</v>
      </c>
      <c r="N7524" s="22">
        <v>0</v>
      </c>
    </row>
    <row r="7525" spans="1:14" hidden="1" x14ac:dyDescent="0.25">
      <c r="A7525" s="5" t="s">
        <v>9952</v>
      </c>
      <c r="B7525" s="5" t="s">
        <v>3586</v>
      </c>
      <c r="C7525" s="5" t="s">
        <v>849</v>
      </c>
      <c r="D7525" s="5" t="s">
        <v>3583</v>
      </c>
      <c r="E7525" s="5" t="s">
        <v>3584</v>
      </c>
      <c r="F7525" s="5" t="s">
        <v>853</v>
      </c>
      <c r="G7525" s="5" t="s">
        <v>3585</v>
      </c>
      <c r="H7525" s="51">
        <v>0</v>
      </c>
      <c r="I7525" s="22">
        <v>0</v>
      </c>
      <c r="J7525" s="22">
        <v>2480.39</v>
      </c>
      <c r="K7525" s="22">
        <v>2539.92</v>
      </c>
      <c r="L7525" s="47">
        <v>1000</v>
      </c>
      <c r="M7525" s="22">
        <v>0</v>
      </c>
      <c r="N7525" s="22">
        <v>0</v>
      </c>
    </row>
    <row r="7526" spans="1:14" hidden="1" x14ac:dyDescent="0.25">
      <c r="A7526" s="5" t="s">
        <v>9953</v>
      </c>
      <c r="B7526" s="5" t="s">
        <v>3582</v>
      </c>
      <c r="C7526" s="5" t="s">
        <v>849</v>
      </c>
      <c r="D7526" s="5" t="s">
        <v>3583</v>
      </c>
      <c r="E7526" s="5" t="s">
        <v>3584</v>
      </c>
      <c r="F7526" s="5" t="s">
        <v>853</v>
      </c>
      <c r="G7526" s="5" t="s">
        <v>3603</v>
      </c>
      <c r="H7526" s="51">
        <v>0</v>
      </c>
      <c r="I7526" s="22">
        <v>0</v>
      </c>
      <c r="J7526" s="22">
        <v>0</v>
      </c>
      <c r="K7526" s="22">
        <v>788.28</v>
      </c>
      <c r="L7526" s="47">
        <v>1000</v>
      </c>
      <c r="M7526" s="22">
        <v>0</v>
      </c>
      <c r="N7526" s="22">
        <v>0</v>
      </c>
    </row>
    <row r="7527" spans="1:14" hidden="1" x14ac:dyDescent="0.25">
      <c r="A7527" s="5" t="s">
        <v>9953</v>
      </c>
      <c r="B7527" s="5" t="s">
        <v>3586</v>
      </c>
      <c r="C7527" s="5" t="s">
        <v>849</v>
      </c>
      <c r="D7527" s="5" t="s">
        <v>3583</v>
      </c>
      <c r="E7527" s="5" t="s">
        <v>3584</v>
      </c>
      <c r="F7527" s="5" t="s">
        <v>853</v>
      </c>
      <c r="G7527" s="5" t="s">
        <v>3603</v>
      </c>
      <c r="H7527" s="51">
        <v>0</v>
      </c>
      <c r="I7527" s="22">
        <v>0</v>
      </c>
      <c r="J7527" s="22">
        <v>0</v>
      </c>
      <c r="K7527" s="22">
        <v>749.94</v>
      </c>
      <c r="L7527" s="47">
        <v>1000</v>
      </c>
      <c r="M7527" s="22">
        <v>0</v>
      </c>
      <c r="N7527" s="22">
        <v>0</v>
      </c>
    </row>
    <row r="7528" spans="1:14" hidden="1" x14ac:dyDescent="0.25">
      <c r="A7528" s="5" t="s">
        <v>9954</v>
      </c>
      <c r="B7528" s="5" t="s">
        <v>3582</v>
      </c>
      <c r="C7528" s="5" t="s">
        <v>849</v>
      </c>
      <c r="D7528" s="5" t="s">
        <v>3583</v>
      </c>
      <c r="E7528" s="5" t="s">
        <v>3584</v>
      </c>
      <c r="F7528" s="5" t="s">
        <v>853</v>
      </c>
      <c r="G7528" s="5" t="s">
        <v>3603</v>
      </c>
      <c r="H7528" s="51">
        <v>0</v>
      </c>
      <c r="I7528" s="22">
        <v>0</v>
      </c>
      <c r="J7528" s="22">
        <v>0</v>
      </c>
      <c r="K7528" s="22">
        <v>788.28</v>
      </c>
      <c r="L7528" s="47">
        <v>1000</v>
      </c>
      <c r="M7528" s="22">
        <v>0</v>
      </c>
      <c r="N7528" s="22">
        <v>0</v>
      </c>
    </row>
    <row r="7529" spans="1:14" hidden="1" x14ac:dyDescent="0.25">
      <c r="A7529" s="5" t="s">
        <v>9954</v>
      </c>
      <c r="B7529" s="5" t="s">
        <v>3586</v>
      </c>
      <c r="C7529" s="5" t="s">
        <v>849</v>
      </c>
      <c r="D7529" s="5" t="s">
        <v>3583</v>
      </c>
      <c r="E7529" s="5" t="s">
        <v>3584</v>
      </c>
      <c r="F7529" s="5" t="s">
        <v>853</v>
      </c>
      <c r="G7529" s="5" t="s">
        <v>3603</v>
      </c>
      <c r="H7529" s="51">
        <v>0</v>
      </c>
      <c r="I7529" s="22">
        <v>0</v>
      </c>
      <c r="J7529" s="22">
        <v>0</v>
      </c>
      <c r="K7529" s="22">
        <v>749.94</v>
      </c>
      <c r="L7529" s="47">
        <v>1000</v>
      </c>
      <c r="M7529" s="22">
        <v>0</v>
      </c>
      <c r="N7529" s="22">
        <v>0</v>
      </c>
    </row>
    <row r="7530" spans="1:14" hidden="1" x14ac:dyDescent="0.25">
      <c r="A7530" s="5" t="s">
        <v>9955</v>
      </c>
      <c r="B7530" s="5" t="s">
        <v>3592</v>
      </c>
      <c r="C7530" s="5" t="s">
        <v>849</v>
      </c>
      <c r="D7530" s="5" t="s">
        <v>3583</v>
      </c>
      <c r="E7530" s="5" t="s">
        <v>3584</v>
      </c>
      <c r="F7530" s="5" t="s">
        <v>853</v>
      </c>
      <c r="G7530" s="5" t="s">
        <v>3585</v>
      </c>
      <c r="H7530" s="51">
        <v>0</v>
      </c>
      <c r="I7530" s="22">
        <v>0</v>
      </c>
      <c r="J7530" s="22">
        <v>2865.47</v>
      </c>
      <c r="K7530" s="22">
        <v>3112.93</v>
      </c>
      <c r="L7530" s="47">
        <v>1000</v>
      </c>
      <c r="M7530" s="22">
        <v>0</v>
      </c>
      <c r="N7530" s="22">
        <v>0</v>
      </c>
    </row>
    <row r="7531" spans="1:14" hidden="1" x14ac:dyDescent="0.25">
      <c r="A7531" s="5" t="s">
        <v>9956</v>
      </c>
      <c r="B7531" s="5" t="s">
        <v>3606</v>
      </c>
      <c r="C7531" s="5" t="s">
        <v>849</v>
      </c>
      <c r="D7531" s="5" t="s">
        <v>3583</v>
      </c>
      <c r="E7531" s="5" t="s">
        <v>3584</v>
      </c>
      <c r="F7531" s="5" t="s">
        <v>851</v>
      </c>
      <c r="G7531" s="5" t="s">
        <v>3588</v>
      </c>
      <c r="H7531" s="51">
        <v>2468</v>
      </c>
      <c r="I7531" s="22">
        <v>544.23</v>
      </c>
      <c r="J7531" s="22">
        <v>220.51</v>
      </c>
      <c r="K7531" s="22">
        <v>225.8</v>
      </c>
      <c r="L7531" s="47">
        <v>1000</v>
      </c>
      <c r="M7531" s="22">
        <v>544.23</v>
      </c>
      <c r="N7531" s="22">
        <v>0</v>
      </c>
    </row>
    <row r="7532" spans="1:14" hidden="1" x14ac:dyDescent="0.25">
      <c r="A7532" s="5" t="s">
        <v>9957</v>
      </c>
      <c r="B7532" s="5" t="s">
        <v>3606</v>
      </c>
      <c r="C7532" s="5" t="s">
        <v>849</v>
      </c>
      <c r="D7532" s="5" t="s">
        <v>3583</v>
      </c>
      <c r="E7532" s="5" t="s">
        <v>3584</v>
      </c>
      <c r="F7532" s="5" t="s">
        <v>851</v>
      </c>
      <c r="G7532" s="5" t="s">
        <v>3588</v>
      </c>
      <c r="H7532" s="51">
        <v>13500</v>
      </c>
      <c r="I7532" s="22">
        <v>3099.99</v>
      </c>
      <c r="J7532" s="22">
        <v>229.63</v>
      </c>
      <c r="K7532" s="22">
        <v>235.14</v>
      </c>
      <c r="L7532" s="47">
        <v>1000</v>
      </c>
      <c r="M7532" s="22">
        <v>3099.99</v>
      </c>
      <c r="N7532" s="22">
        <v>0</v>
      </c>
    </row>
    <row r="7533" spans="1:14" x14ac:dyDescent="0.25">
      <c r="A7533" s="5" t="s">
        <v>9958</v>
      </c>
      <c r="B7533" s="5" t="s">
        <v>3590</v>
      </c>
      <c r="C7533" s="5" t="s">
        <v>849</v>
      </c>
      <c r="D7533" s="5" t="s">
        <v>3583</v>
      </c>
      <c r="E7533" s="5" t="s">
        <v>3584</v>
      </c>
      <c r="F7533" s="5" t="s">
        <v>851</v>
      </c>
      <c r="G7533" s="5" t="s">
        <v>3585</v>
      </c>
      <c r="H7533" s="51">
        <v>8097.3</v>
      </c>
      <c r="I7533" s="22">
        <v>31700.720000000001</v>
      </c>
      <c r="J7533" s="22">
        <v>3914.97</v>
      </c>
      <c r="K7533" s="22">
        <v>3702.6</v>
      </c>
      <c r="L7533" s="47">
        <v>1000</v>
      </c>
      <c r="M7533" s="22">
        <v>31700.720000000001</v>
      </c>
      <c r="N7533" s="22">
        <v>0</v>
      </c>
    </row>
    <row r="7534" spans="1:14" hidden="1" x14ac:dyDescent="0.25">
      <c r="A7534" s="5" t="s">
        <v>9958</v>
      </c>
      <c r="B7534" s="5" t="s">
        <v>3596</v>
      </c>
      <c r="C7534" s="5" t="s">
        <v>849</v>
      </c>
      <c r="D7534" s="5" t="s">
        <v>3583</v>
      </c>
      <c r="E7534" s="5" t="s">
        <v>3584</v>
      </c>
      <c r="F7534" s="5" t="s">
        <v>853</v>
      </c>
      <c r="G7534" s="5" t="s">
        <v>3585</v>
      </c>
      <c r="H7534" s="51">
        <v>0</v>
      </c>
      <c r="I7534" s="22">
        <v>0</v>
      </c>
      <c r="J7534" s="22">
        <v>0</v>
      </c>
      <c r="K7534" s="22">
        <v>4345.45</v>
      </c>
      <c r="L7534" s="47">
        <v>1000</v>
      </c>
      <c r="M7534" s="22">
        <v>0</v>
      </c>
      <c r="N7534" s="22">
        <v>0</v>
      </c>
    </row>
    <row r="7535" spans="1:14" x14ac:dyDescent="0.25">
      <c r="A7535" s="5" t="s">
        <v>9959</v>
      </c>
      <c r="B7535" s="5" t="s">
        <v>3590</v>
      </c>
      <c r="C7535" s="5" t="s">
        <v>849</v>
      </c>
      <c r="D7535" s="5" t="s">
        <v>3583</v>
      </c>
      <c r="E7535" s="5" t="s">
        <v>3584</v>
      </c>
      <c r="F7535" s="5" t="s">
        <v>853</v>
      </c>
      <c r="G7535" s="5" t="s">
        <v>3588</v>
      </c>
      <c r="H7535" s="51">
        <v>0</v>
      </c>
      <c r="I7535" s="22">
        <v>0</v>
      </c>
      <c r="J7535" s="22">
        <v>59.89</v>
      </c>
      <c r="K7535" s="22">
        <v>65.06</v>
      </c>
      <c r="L7535" s="47">
        <v>1000</v>
      </c>
      <c r="M7535" s="22">
        <v>0</v>
      </c>
      <c r="N7535" s="22">
        <v>0</v>
      </c>
    </row>
    <row r="7536" spans="1:14" hidden="1" x14ac:dyDescent="0.25">
      <c r="A7536" s="5" t="s">
        <v>9959</v>
      </c>
      <c r="B7536" s="5" t="s">
        <v>3592</v>
      </c>
      <c r="C7536" s="5" t="s">
        <v>849</v>
      </c>
      <c r="D7536" s="5" t="s">
        <v>3583</v>
      </c>
      <c r="E7536" s="5" t="s">
        <v>3584</v>
      </c>
      <c r="F7536" s="5" t="s">
        <v>853</v>
      </c>
      <c r="G7536" s="5" t="s">
        <v>3588</v>
      </c>
      <c r="H7536" s="51">
        <v>0</v>
      </c>
      <c r="I7536" s="22">
        <v>0</v>
      </c>
      <c r="J7536" s="22">
        <v>0</v>
      </c>
      <c r="K7536" s="22">
        <v>48.76</v>
      </c>
      <c r="L7536" s="47">
        <v>1000</v>
      </c>
      <c r="M7536" s="22">
        <v>0</v>
      </c>
      <c r="N7536" s="22">
        <v>0</v>
      </c>
    </row>
    <row r="7537" spans="1:14" x14ac:dyDescent="0.25">
      <c r="A7537" s="5" t="s">
        <v>9960</v>
      </c>
      <c r="B7537" s="5" t="s">
        <v>3590</v>
      </c>
      <c r="C7537" s="5" t="s">
        <v>849</v>
      </c>
      <c r="D7537" s="5" t="s">
        <v>3583</v>
      </c>
      <c r="E7537" s="5" t="s">
        <v>3584</v>
      </c>
      <c r="F7537" s="5" t="s">
        <v>853</v>
      </c>
      <c r="G7537" s="5" t="s">
        <v>3603</v>
      </c>
      <c r="H7537" s="51">
        <v>0</v>
      </c>
      <c r="I7537" s="22">
        <v>0</v>
      </c>
      <c r="J7537" s="22">
        <v>0</v>
      </c>
      <c r="K7537" s="22">
        <v>1459.75</v>
      </c>
      <c r="L7537" s="47">
        <v>1000</v>
      </c>
      <c r="M7537" s="22">
        <v>0</v>
      </c>
      <c r="N7537" s="22">
        <v>0</v>
      </c>
    </row>
    <row r="7538" spans="1:14" x14ac:dyDescent="0.25">
      <c r="A7538" s="5" t="s">
        <v>9961</v>
      </c>
      <c r="B7538" s="5" t="s">
        <v>3590</v>
      </c>
      <c r="C7538" s="5" t="s">
        <v>849</v>
      </c>
      <c r="D7538" s="5" t="s">
        <v>3583</v>
      </c>
      <c r="E7538" s="5" t="s">
        <v>3584</v>
      </c>
      <c r="F7538" s="5" t="s">
        <v>853</v>
      </c>
      <c r="G7538" s="5" t="s">
        <v>3603</v>
      </c>
      <c r="H7538" s="51">
        <v>0</v>
      </c>
      <c r="I7538" s="22">
        <v>0</v>
      </c>
      <c r="J7538" s="22">
        <v>0</v>
      </c>
      <c r="K7538" s="22">
        <v>2937.16</v>
      </c>
      <c r="L7538" s="47">
        <v>1000</v>
      </c>
      <c r="M7538" s="22">
        <v>0</v>
      </c>
      <c r="N7538" s="22">
        <v>0</v>
      </c>
    </row>
    <row r="7539" spans="1:14" hidden="1" x14ac:dyDescent="0.25">
      <c r="A7539" s="5" t="s">
        <v>9962</v>
      </c>
      <c r="B7539" s="5" t="s">
        <v>3592</v>
      </c>
      <c r="C7539" s="5" t="s">
        <v>849</v>
      </c>
      <c r="D7539" s="5" t="s">
        <v>3583</v>
      </c>
      <c r="E7539" s="5" t="s">
        <v>3584</v>
      </c>
      <c r="F7539" s="5" t="s">
        <v>853</v>
      </c>
      <c r="G7539" s="5" t="s">
        <v>3588</v>
      </c>
      <c r="H7539" s="51">
        <v>0</v>
      </c>
      <c r="I7539" s="22">
        <v>0</v>
      </c>
      <c r="J7539" s="22">
        <v>61.95</v>
      </c>
      <c r="K7539" s="22">
        <v>63.48</v>
      </c>
      <c r="L7539" s="47">
        <v>1000</v>
      </c>
      <c r="M7539" s="22">
        <v>0</v>
      </c>
      <c r="N7539" s="22">
        <v>0</v>
      </c>
    </row>
    <row r="7540" spans="1:14" hidden="1" x14ac:dyDescent="0.25">
      <c r="A7540" s="5" t="s">
        <v>9963</v>
      </c>
      <c r="B7540" s="5" t="s">
        <v>3597</v>
      </c>
      <c r="C7540" s="5" t="s">
        <v>849</v>
      </c>
      <c r="D7540" s="5" t="s">
        <v>3583</v>
      </c>
      <c r="E7540" s="5" t="s">
        <v>3584</v>
      </c>
      <c r="F7540" s="5" t="s">
        <v>853</v>
      </c>
      <c r="G7540" s="5" t="s">
        <v>3603</v>
      </c>
      <c r="H7540" s="51">
        <v>0</v>
      </c>
      <c r="I7540" s="22">
        <v>0</v>
      </c>
      <c r="J7540" s="22">
        <v>0</v>
      </c>
      <c r="K7540" s="22">
        <v>1149.69</v>
      </c>
      <c r="L7540" s="47">
        <v>1000</v>
      </c>
      <c r="M7540" s="22">
        <v>0</v>
      </c>
      <c r="N7540" s="22">
        <v>0</v>
      </c>
    </row>
    <row r="7541" spans="1:14" hidden="1" x14ac:dyDescent="0.25">
      <c r="A7541" s="5" t="s">
        <v>9963</v>
      </c>
      <c r="B7541" s="5" t="s">
        <v>3592</v>
      </c>
      <c r="C7541" s="5" t="s">
        <v>849</v>
      </c>
      <c r="D7541" s="5" t="s">
        <v>3583</v>
      </c>
      <c r="E7541" s="5" t="s">
        <v>3584</v>
      </c>
      <c r="F7541" s="5" t="s">
        <v>853</v>
      </c>
      <c r="G7541" s="5" t="s">
        <v>3603</v>
      </c>
      <c r="H7541" s="51">
        <v>0</v>
      </c>
      <c r="I7541" s="22">
        <v>0</v>
      </c>
      <c r="J7541" s="22">
        <v>0</v>
      </c>
      <c r="K7541" s="22">
        <v>1176.55</v>
      </c>
      <c r="L7541" s="47">
        <v>1000</v>
      </c>
      <c r="M7541" s="22">
        <v>0</v>
      </c>
      <c r="N7541" s="22">
        <v>0</v>
      </c>
    </row>
    <row r="7542" spans="1:14" hidden="1" x14ac:dyDescent="0.25">
      <c r="A7542" s="5" t="s">
        <v>9964</v>
      </c>
      <c r="B7542" s="5" t="s">
        <v>3597</v>
      </c>
      <c r="C7542" s="5" t="s">
        <v>849</v>
      </c>
      <c r="D7542" s="5" t="s">
        <v>3583</v>
      </c>
      <c r="E7542" s="5" t="s">
        <v>3584</v>
      </c>
      <c r="F7542" s="5" t="s">
        <v>853</v>
      </c>
      <c r="G7542" s="5" t="s">
        <v>3603</v>
      </c>
      <c r="H7542" s="51">
        <v>0</v>
      </c>
      <c r="I7542" s="22">
        <v>0</v>
      </c>
      <c r="J7542" s="22">
        <v>0</v>
      </c>
      <c r="K7542" s="22">
        <v>1213.02</v>
      </c>
      <c r="L7542" s="47">
        <v>1000</v>
      </c>
      <c r="M7542" s="22">
        <v>0</v>
      </c>
      <c r="N7542" s="22">
        <v>0</v>
      </c>
    </row>
    <row r="7543" spans="1:14" hidden="1" x14ac:dyDescent="0.25">
      <c r="A7543" s="5" t="s">
        <v>9964</v>
      </c>
      <c r="B7543" s="5" t="s">
        <v>3592</v>
      </c>
      <c r="C7543" s="5" t="s">
        <v>849</v>
      </c>
      <c r="D7543" s="5" t="s">
        <v>3583</v>
      </c>
      <c r="E7543" s="5" t="s">
        <v>3584</v>
      </c>
      <c r="F7543" s="5" t="s">
        <v>853</v>
      </c>
      <c r="G7543" s="5" t="s">
        <v>3603</v>
      </c>
      <c r="H7543" s="51">
        <v>0</v>
      </c>
      <c r="I7543" s="22">
        <v>0</v>
      </c>
      <c r="J7543" s="22">
        <v>0</v>
      </c>
      <c r="K7543" s="22">
        <v>1221.72</v>
      </c>
      <c r="L7543" s="47">
        <v>1000</v>
      </c>
      <c r="M7543" s="22">
        <v>0</v>
      </c>
      <c r="N7543" s="22">
        <v>0</v>
      </c>
    </row>
    <row r="7544" spans="1:14" hidden="1" x14ac:dyDescent="0.25">
      <c r="A7544" s="5" t="s">
        <v>9965</v>
      </c>
      <c r="B7544" s="5" t="s">
        <v>3592</v>
      </c>
      <c r="C7544" s="5" t="s">
        <v>849</v>
      </c>
      <c r="D7544" s="5" t="s">
        <v>3583</v>
      </c>
      <c r="E7544" s="5" t="s">
        <v>3584</v>
      </c>
      <c r="F7544" s="5" t="s">
        <v>853</v>
      </c>
      <c r="G7544" s="5" t="s">
        <v>3603</v>
      </c>
      <c r="H7544" s="51">
        <v>0</v>
      </c>
      <c r="I7544" s="22">
        <v>0</v>
      </c>
      <c r="J7544" s="22">
        <v>0</v>
      </c>
      <c r="K7544" s="22">
        <v>1179.24</v>
      </c>
      <c r="L7544" s="47">
        <v>1000</v>
      </c>
      <c r="M7544" s="22">
        <v>0</v>
      </c>
      <c r="N7544" s="22">
        <v>0</v>
      </c>
    </row>
    <row r="7545" spans="1:14" hidden="1" x14ac:dyDescent="0.25">
      <c r="A7545" s="5" t="s">
        <v>9966</v>
      </c>
      <c r="B7545" s="5" t="s">
        <v>3586</v>
      </c>
      <c r="C7545" s="5" t="s">
        <v>849</v>
      </c>
      <c r="D7545" s="5" t="s">
        <v>3583</v>
      </c>
      <c r="E7545" s="5" t="s">
        <v>3584</v>
      </c>
      <c r="F7545" s="5" t="s">
        <v>851</v>
      </c>
      <c r="G7545" s="5" t="s">
        <v>3585</v>
      </c>
      <c r="H7545" s="51">
        <v>6880</v>
      </c>
      <c r="I7545" s="22">
        <v>17329.18</v>
      </c>
      <c r="J7545" s="22">
        <v>2518.7800000000002</v>
      </c>
      <c r="K7545" s="22">
        <v>2568.65</v>
      </c>
      <c r="L7545" s="47">
        <v>1000</v>
      </c>
      <c r="M7545" s="22">
        <v>17329.18</v>
      </c>
      <c r="N7545" s="22">
        <v>0</v>
      </c>
    </row>
    <row r="7546" spans="1:14" x14ac:dyDescent="0.25">
      <c r="A7546" s="5" t="s">
        <v>9967</v>
      </c>
      <c r="B7546" s="5" t="s">
        <v>3590</v>
      </c>
      <c r="C7546" s="5" t="s">
        <v>849</v>
      </c>
      <c r="D7546" s="5" t="s">
        <v>3583</v>
      </c>
      <c r="E7546" s="5" t="s">
        <v>3584</v>
      </c>
      <c r="F7546" s="5" t="s">
        <v>853</v>
      </c>
      <c r="G7546" s="5" t="s">
        <v>3603</v>
      </c>
      <c r="H7546" s="51">
        <v>0</v>
      </c>
      <c r="I7546" s="22">
        <v>0</v>
      </c>
      <c r="J7546" s="22">
        <v>0</v>
      </c>
      <c r="K7546" s="22">
        <v>1668.96</v>
      </c>
      <c r="L7546" s="47">
        <v>1000</v>
      </c>
      <c r="M7546" s="22">
        <v>0</v>
      </c>
      <c r="N7546" s="22">
        <v>0</v>
      </c>
    </row>
    <row r="7547" spans="1:14" hidden="1" x14ac:dyDescent="0.25">
      <c r="A7547" s="5" t="s">
        <v>9968</v>
      </c>
      <c r="B7547" s="5" t="s">
        <v>3582</v>
      </c>
      <c r="C7547" s="5" t="s">
        <v>849</v>
      </c>
      <c r="D7547" s="5" t="s">
        <v>3583</v>
      </c>
      <c r="E7547" s="5" t="s">
        <v>3584</v>
      </c>
      <c r="F7547" s="5" t="s">
        <v>853</v>
      </c>
      <c r="G7547" s="5" t="s">
        <v>3585</v>
      </c>
      <c r="H7547" s="51">
        <v>0</v>
      </c>
      <c r="I7547" s="22">
        <v>0</v>
      </c>
      <c r="J7547" s="22">
        <v>2525.54</v>
      </c>
      <c r="K7547" s="22">
        <v>2743.65</v>
      </c>
      <c r="L7547" s="47">
        <v>1000</v>
      </c>
      <c r="M7547" s="22">
        <v>0</v>
      </c>
      <c r="N7547" s="22">
        <v>0</v>
      </c>
    </row>
    <row r="7548" spans="1:14" hidden="1" x14ac:dyDescent="0.25">
      <c r="A7548" s="5" t="s">
        <v>9968</v>
      </c>
      <c r="B7548" s="5" t="s">
        <v>3586</v>
      </c>
      <c r="C7548" s="5" t="s">
        <v>849</v>
      </c>
      <c r="D7548" s="5" t="s">
        <v>3583</v>
      </c>
      <c r="E7548" s="5" t="s">
        <v>3584</v>
      </c>
      <c r="F7548" s="5" t="s">
        <v>851</v>
      </c>
      <c r="G7548" s="5" t="s">
        <v>3585</v>
      </c>
      <c r="H7548" s="51">
        <v>0</v>
      </c>
      <c r="I7548" s="22">
        <v>0</v>
      </c>
      <c r="J7548" s="22">
        <v>2712.95</v>
      </c>
      <c r="K7548" s="22">
        <v>2728.21</v>
      </c>
      <c r="L7548" s="47">
        <v>1000</v>
      </c>
      <c r="M7548" s="22">
        <v>0</v>
      </c>
      <c r="N7548" s="22">
        <v>0</v>
      </c>
    </row>
    <row r="7549" spans="1:14" hidden="1" x14ac:dyDescent="0.25">
      <c r="A7549" s="5" t="s">
        <v>9968</v>
      </c>
      <c r="B7549" s="5" t="s">
        <v>3592</v>
      </c>
      <c r="C7549" s="5" t="s">
        <v>849</v>
      </c>
      <c r="D7549" s="5" t="s">
        <v>3583</v>
      </c>
      <c r="E7549" s="5" t="s">
        <v>3584</v>
      </c>
      <c r="F7549" s="5" t="s">
        <v>851</v>
      </c>
      <c r="G7549" s="5" t="s">
        <v>3585</v>
      </c>
      <c r="H7549" s="51">
        <v>23150</v>
      </c>
      <c r="I7549" s="22">
        <v>73936.03</v>
      </c>
      <c r="J7549" s="22">
        <v>3193.78</v>
      </c>
      <c r="K7549" s="22">
        <v>2709.08</v>
      </c>
      <c r="L7549" s="47">
        <v>1000</v>
      </c>
      <c r="M7549" s="22">
        <v>73936.03</v>
      </c>
      <c r="N7549" s="22">
        <v>0</v>
      </c>
    </row>
    <row r="7550" spans="1:14" hidden="1" x14ac:dyDescent="0.25">
      <c r="A7550" s="5" t="s">
        <v>9969</v>
      </c>
      <c r="B7550" s="5" t="s">
        <v>3586</v>
      </c>
      <c r="C7550" s="5" t="s">
        <v>849</v>
      </c>
      <c r="D7550" s="5" t="s">
        <v>3583</v>
      </c>
      <c r="E7550" s="5" t="s">
        <v>3584</v>
      </c>
      <c r="F7550" s="5" t="s">
        <v>851</v>
      </c>
      <c r="G7550" s="5" t="s">
        <v>3585</v>
      </c>
      <c r="H7550" s="51">
        <v>7360</v>
      </c>
      <c r="I7550" s="22">
        <v>9402.4599999999991</v>
      </c>
      <c r="J7550" s="22">
        <v>1277.51</v>
      </c>
      <c r="K7550" s="22">
        <v>1288.17</v>
      </c>
      <c r="L7550" s="47">
        <v>1000</v>
      </c>
      <c r="M7550" s="22">
        <v>9402.4599999999991</v>
      </c>
      <c r="N7550" s="22">
        <v>0</v>
      </c>
    </row>
    <row r="7551" spans="1:14" hidden="1" x14ac:dyDescent="0.25">
      <c r="A7551" s="5" t="s">
        <v>9969</v>
      </c>
      <c r="B7551" s="5" t="s">
        <v>3597</v>
      </c>
      <c r="C7551" s="5" t="s">
        <v>849</v>
      </c>
      <c r="D7551" s="5" t="s">
        <v>3583</v>
      </c>
      <c r="E7551" s="5" t="s">
        <v>3584</v>
      </c>
      <c r="F7551" s="5" t="s">
        <v>851</v>
      </c>
      <c r="G7551" s="5" t="s">
        <v>3585</v>
      </c>
      <c r="H7551" s="51">
        <v>8576</v>
      </c>
      <c r="I7551" s="22">
        <v>11286.41</v>
      </c>
      <c r="J7551" s="22">
        <v>1316.05</v>
      </c>
      <c r="K7551" s="22">
        <v>1281.45</v>
      </c>
      <c r="L7551" s="47">
        <v>1000</v>
      </c>
      <c r="M7551" s="22">
        <v>11286.41</v>
      </c>
      <c r="N7551" s="22">
        <v>0</v>
      </c>
    </row>
    <row r="7552" spans="1:14" hidden="1" x14ac:dyDescent="0.25">
      <c r="A7552" s="5" t="s">
        <v>9969</v>
      </c>
      <c r="B7552" s="5" t="s">
        <v>3592</v>
      </c>
      <c r="C7552" s="5" t="s">
        <v>849</v>
      </c>
      <c r="D7552" s="5" t="s">
        <v>3583</v>
      </c>
      <c r="E7552" s="5" t="s">
        <v>3584</v>
      </c>
      <c r="F7552" s="5" t="s">
        <v>851</v>
      </c>
      <c r="G7552" s="5" t="s">
        <v>3585</v>
      </c>
      <c r="H7552" s="51">
        <v>42230</v>
      </c>
      <c r="I7552" s="22">
        <v>57259.08</v>
      </c>
      <c r="J7552" s="22">
        <v>1355.89</v>
      </c>
      <c r="K7552" s="22">
        <v>1363.54</v>
      </c>
      <c r="L7552" s="47">
        <v>1000</v>
      </c>
      <c r="M7552" s="22">
        <v>57259.08</v>
      </c>
      <c r="N7552" s="22">
        <v>0</v>
      </c>
    </row>
    <row r="7553" spans="1:14" hidden="1" x14ac:dyDescent="0.25">
      <c r="A7553" s="5" t="s">
        <v>9970</v>
      </c>
      <c r="B7553" s="5" t="s">
        <v>3586</v>
      </c>
      <c r="C7553" s="5" t="s">
        <v>849</v>
      </c>
      <c r="D7553" s="5" t="s">
        <v>3583</v>
      </c>
      <c r="E7553" s="5" t="s">
        <v>3584</v>
      </c>
      <c r="F7553" s="5" t="s">
        <v>851</v>
      </c>
      <c r="G7553" s="5" t="s">
        <v>3585</v>
      </c>
      <c r="H7553" s="51">
        <v>8214.2999999999993</v>
      </c>
      <c r="I7553" s="22">
        <v>11859.14</v>
      </c>
      <c r="J7553" s="22">
        <v>1443.72</v>
      </c>
      <c r="K7553" s="22">
        <v>1719.65</v>
      </c>
      <c r="L7553" s="47">
        <v>1000</v>
      </c>
      <c r="M7553" s="22">
        <v>11859.14</v>
      </c>
      <c r="N7553" s="22">
        <v>0</v>
      </c>
    </row>
    <row r="7554" spans="1:14" x14ac:dyDescent="0.25">
      <c r="A7554" s="5" t="s">
        <v>9970</v>
      </c>
      <c r="B7554" s="5" t="s">
        <v>3590</v>
      </c>
      <c r="C7554" s="5" t="s">
        <v>849</v>
      </c>
      <c r="D7554" s="5" t="s">
        <v>3583</v>
      </c>
      <c r="E7554" s="5" t="s">
        <v>3584</v>
      </c>
      <c r="F7554" s="5" t="s">
        <v>853</v>
      </c>
      <c r="G7554" s="5" t="s">
        <v>3585</v>
      </c>
      <c r="H7554" s="51">
        <v>0</v>
      </c>
      <c r="I7554" s="22">
        <v>0</v>
      </c>
      <c r="J7554" s="22">
        <v>0</v>
      </c>
      <c r="K7554" s="22">
        <v>1954.76</v>
      </c>
      <c r="L7554" s="47">
        <v>1000</v>
      </c>
      <c r="M7554" s="22">
        <v>0</v>
      </c>
      <c r="N7554" s="22">
        <v>0</v>
      </c>
    </row>
    <row r="7555" spans="1:14" hidden="1" x14ac:dyDescent="0.25">
      <c r="A7555" s="5" t="s">
        <v>9971</v>
      </c>
      <c r="B7555" s="5" t="s">
        <v>3586</v>
      </c>
      <c r="C7555" s="5" t="s">
        <v>849</v>
      </c>
      <c r="D7555" s="5" t="s">
        <v>3583</v>
      </c>
      <c r="E7555" s="5" t="s">
        <v>3584</v>
      </c>
      <c r="F7555" s="5" t="s">
        <v>851</v>
      </c>
      <c r="G7555" s="5" t="s">
        <v>3585</v>
      </c>
      <c r="H7555" s="51">
        <v>416</v>
      </c>
      <c r="I7555" s="22">
        <v>1348.35</v>
      </c>
      <c r="J7555" s="22">
        <v>3241.23</v>
      </c>
      <c r="K7555" s="22">
        <v>3319.16</v>
      </c>
      <c r="L7555" s="47">
        <v>1000</v>
      </c>
      <c r="M7555" s="22">
        <v>1348.35</v>
      </c>
      <c r="N7555" s="22">
        <v>0</v>
      </c>
    </row>
    <row r="7556" spans="1:14" hidden="1" x14ac:dyDescent="0.25">
      <c r="A7556" s="5" t="s">
        <v>9971</v>
      </c>
      <c r="B7556" s="5" t="s">
        <v>3592</v>
      </c>
      <c r="C7556" s="5" t="s">
        <v>849</v>
      </c>
      <c r="D7556" s="5" t="s">
        <v>3583</v>
      </c>
      <c r="E7556" s="5" t="s">
        <v>3584</v>
      </c>
      <c r="F7556" s="5" t="s">
        <v>851</v>
      </c>
      <c r="G7556" s="5" t="s">
        <v>3585</v>
      </c>
      <c r="H7556" s="51">
        <v>4052.6</v>
      </c>
      <c r="I7556" s="22">
        <v>14307.97</v>
      </c>
      <c r="J7556" s="22">
        <v>3530.57</v>
      </c>
      <c r="K7556" s="22">
        <v>2874.96</v>
      </c>
      <c r="L7556" s="47">
        <v>1000</v>
      </c>
      <c r="M7556" s="22">
        <v>14307.97</v>
      </c>
      <c r="N7556" s="22">
        <v>0</v>
      </c>
    </row>
    <row r="7557" spans="1:14" hidden="1" x14ac:dyDescent="0.25">
      <c r="A7557" s="5" t="s">
        <v>9972</v>
      </c>
      <c r="B7557" s="5" t="s">
        <v>3586</v>
      </c>
      <c r="C7557" s="5" t="s">
        <v>849</v>
      </c>
      <c r="D7557" s="5" t="s">
        <v>3583</v>
      </c>
      <c r="E7557" s="5" t="s">
        <v>3584</v>
      </c>
      <c r="F7557" s="5" t="s">
        <v>853</v>
      </c>
      <c r="G7557" s="5" t="s">
        <v>3585</v>
      </c>
      <c r="H7557" s="51">
        <v>0</v>
      </c>
      <c r="I7557" s="22">
        <v>0</v>
      </c>
      <c r="J7557" s="22">
        <v>1513.7</v>
      </c>
      <c r="K7557" s="22">
        <v>1596.53</v>
      </c>
      <c r="L7557" s="47">
        <v>1000</v>
      </c>
      <c r="M7557" s="22">
        <v>0</v>
      </c>
      <c r="N7557" s="22">
        <v>0</v>
      </c>
    </row>
    <row r="7558" spans="1:14" hidden="1" x14ac:dyDescent="0.25">
      <c r="A7558" s="5" t="s">
        <v>9972</v>
      </c>
      <c r="B7558" s="5" t="s">
        <v>3592</v>
      </c>
      <c r="C7558" s="5" t="s">
        <v>849</v>
      </c>
      <c r="D7558" s="5" t="s">
        <v>3583</v>
      </c>
      <c r="E7558" s="5" t="s">
        <v>3584</v>
      </c>
      <c r="F7558" s="5" t="s">
        <v>853</v>
      </c>
      <c r="G7558" s="5" t="s">
        <v>3585</v>
      </c>
      <c r="H7558" s="51">
        <v>0</v>
      </c>
      <c r="I7558" s="22">
        <v>0</v>
      </c>
      <c r="J7558" s="22">
        <v>1538.56</v>
      </c>
      <c r="K7558" s="22">
        <v>1671.43</v>
      </c>
      <c r="L7558" s="47">
        <v>1000</v>
      </c>
      <c r="M7558" s="22">
        <v>0</v>
      </c>
      <c r="N7558" s="22">
        <v>0</v>
      </c>
    </row>
    <row r="7559" spans="1:14" hidden="1" x14ac:dyDescent="0.25">
      <c r="A7559" s="5" t="s">
        <v>9973</v>
      </c>
      <c r="B7559" s="5" t="s">
        <v>3586</v>
      </c>
      <c r="C7559" s="5" t="s">
        <v>849</v>
      </c>
      <c r="D7559" s="5" t="s">
        <v>3583</v>
      </c>
      <c r="E7559" s="5" t="s">
        <v>3584</v>
      </c>
      <c r="F7559" s="5" t="s">
        <v>853</v>
      </c>
      <c r="G7559" s="5" t="s">
        <v>3588</v>
      </c>
      <c r="H7559" s="51">
        <v>0</v>
      </c>
      <c r="I7559" s="22">
        <v>0</v>
      </c>
      <c r="J7559" s="22">
        <v>1080.78</v>
      </c>
      <c r="K7559" s="22">
        <v>1118.5899999999999</v>
      </c>
      <c r="L7559" s="47">
        <v>1000</v>
      </c>
      <c r="M7559" s="22">
        <v>0</v>
      </c>
      <c r="N7559" s="22">
        <v>0</v>
      </c>
    </row>
    <row r="7560" spans="1:14" hidden="1" x14ac:dyDescent="0.25">
      <c r="A7560" s="5" t="s">
        <v>9974</v>
      </c>
      <c r="B7560" s="5" t="s">
        <v>3582</v>
      </c>
      <c r="C7560" s="5" t="s">
        <v>849</v>
      </c>
      <c r="D7560" s="5" t="s">
        <v>3583</v>
      </c>
      <c r="E7560" s="5" t="s">
        <v>3584</v>
      </c>
      <c r="F7560" s="5" t="s">
        <v>851</v>
      </c>
      <c r="G7560" s="5" t="s">
        <v>3585</v>
      </c>
      <c r="H7560" s="51">
        <v>16701.993999999999</v>
      </c>
      <c r="I7560" s="22">
        <v>10245.11</v>
      </c>
      <c r="J7560" s="22">
        <v>613.41</v>
      </c>
      <c r="K7560" s="22">
        <v>610.11</v>
      </c>
      <c r="L7560" s="47">
        <v>1000</v>
      </c>
      <c r="M7560" s="22">
        <v>10245.11</v>
      </c>
      <c r="N7560" s="22">
        <v>0</v>
      </c>
    </row>
    <row r="7561" spans="1:14" hidden="1" x14ac:dyDescent="0.25">
      <c r="A7561" s="5" t="s">
        <v>9974</v>
      </c>
      <c r="B7561" s="5" t="s">
        <v>3586</v>
      </c>
      <c r="C7561" s="5" t="s">
        <v>849</v>
      </c>
      <c r="D7561" s="5" t="s">
        <v>3583</v>
      </c>
      <c r="E7561" s="5" t="s">
        <v>3584</v>
      </c>
      <c r="F7561" s="5" t="s">
        <v>853</v>
      </c>
      <c r="G7561" s="5" t="s">
        <v>3585</v>
      </c>
      <c r="H7561" s="51">
        <v>0</v>
      </c>
      <c r="I7561" s="22">
        <v>0</v>
      </c>
      <c r="J7561" s="22">
        <v>535.84</v>
      </c>
      <c r="K7561" s="22">
        <v>540.45000000000005</v>
      </c>
      <c r="L7561" s="47">
        <v>1000</v>
      </c>
      <c r="M7561" s="22">
        <v>0</v>
      </c>
      <c r="N7561" s="22">
        <v>0</v>
      </c>
    </row>
    <row r="7562" spans="1:14" hidden="1" x14ac:dyDescent="0.25">
      <c r="A7562" s="5" t="s">
        <v>9975</v>
      </c>
      <c r="B7562" s="5" t="s">
        <v>3582</v>
      </c>
      <c r="C7562" s="5" t="s">
        <v>849</v>
      </c>
      <c r="D7562" s="5" t="s">
        <v>3583</v>
      </c>
      <c r="E7562" s="5" t="s">
        <v>3584</v>
      </c>
      <c r="F7562" s="5" t="s">
        <v>851</v>
      </c>
      <c r="G7562" s="5" t="s">
        <v>3585</v>
      </c>
      <c r="H7562" s="51">
        <v>14780.38</v>
      </c>
      <c r="I7562" s="22">
        <v>8163.6</v>
      </c>
      <c r="J7562" s="22">
        <v>552.33000000000004</v>
      </c>
      <c r="K7562" s="22">
        <v>564.36</v>
      </c>
      <c r="L7562" s="47">
        <v>1000</v>
      </c>
      <c r="M7562" s="22">
        <v>8163.6</v>
      </c>
      <c r="N7562" s="22">
        <v>0</v>
      </c>
    </row>
    <row r="7563" spans="1:14" hidden="1" x14ac:dyDescent="0.25">
      <c r="A7563" s="5" t="s">
        <v>9975</v>
      </c>
      <c r="B7563" s="5" t="s">
        <v>3586</v>
      </c>
      <c r="C7563" s="5" t="s">
        <v>849</v>
      </c>
      <c r="D7563" s="5" t="s">
        <v>3583</v>
      </c>
      <c r="E7563" s="5" t="s">
        <v>3584</v>
      </c>
      <c r="F7563" s="5" t="s">
        <v>853</v>
      </c>
      <c r="G7563" s="5" t="s">
        <v>3585</v>
      </c>
      <c r="H7563" s="51">
        <v>0</v>
      </c>
      <c r="I7563" s="22">
        <v>0</v>
      </c>
      <c r="J7563" s="22">
        <v>364.36</v>
      </c>
      <c r="K7563" s="22">
        <v>395.83</v>
      </c>
      <c r="L7563" s="47">
        <v>1000</v>
      </c>
      <c r="M7563" s="22">
        <v>0</v>
      </c>
      <c r="N7563" s="22">
        <v>0</v>
      </c>
    </row>
    <row r="7564" spans="1:14" hidden="1" x14ac:dyDescent="0.25">
      <c r="A7564" s="5" t="s">
        <v>9976</v>
      </c>
      <c r="B7564" s="5" t="s">
        <v>3586</v>
      </c>
      <c r="C7564" s="5" t="s">
        <v>849</v>
      </c>
      <c r="D7564" s="5" t="s">
        <v>3583</v>
      </c>
      <c r="E7564" s="5" t="s">
        <v>3584</v>
      </c>
      <c r="F7564" s="5" t="s">
        <v>853</v>
      </c>
      <c r="G7564" s="5" t="s">
        <v>3585</v>
      </c>
      <c r="H7564" s="51">
        <v>0</v>
      </c>
      <c r="I7564" s="22">
        <v>0</v>
      </c>
      <c r="J7564" s="22">
        <v>2500.62</v>
      </c>
      <c r="K7564" s="22">
        <v>2560.63</v>
      </c>
      <c r="L7564" s="47">
        <v>1000</v>
      </c>
      <c r="M7564" s="22">
        <v>0</v>
      </c>
      <c r="N7564" s="22">
        <v>0</v>
      </c>
    </row>
    <row r="7565" spans="1:14" x14ac:dyDescent="0.25">
      <c r="A7565" s="5" t="s">
        <v>9976</v>
      </c>
      <c r="B7565" s="5" t="s">
        <v>3590</v>
      </c>
      <c r="C7565" s="5" t="s">
        <v>849</v>
      </c>
      <c r="D7565" s="5" t="s">
        <v>3583</v>
      </c>
      <c r="E7565" s="5" t="s">
        <v>3584</v>
      </c>
      <c r="F7565" s="5" t="s">
        <v>853</v>
      </c>
      <c r="G7565" s="5" t="s">
        <v>3585</v>
      </c>
      <c r="H7565" s="51">
        <v>0</v>
      </c>
      <c r="I7565" s="22">
        <v>0</v>
      </c>
      <c r="J7565" s="22">
        <v>0</v>
      </c>
      <c r="K7565" s="22">
        <v>3604.55</v>
      </c>
      <c r="L7565" s="47">
        <v>1000</v>
      </c>
      <c r="M7565" s="22">
        <v>0</v>
      </c>
      <c r="N7565" s="22">
        <v>0</v>
      </c>
    </row>
    <row r="7566" spans="1:14" hidden="1" x14ac:dyDescent="0.25">
      <c r="A7566" s="5" t="s">
        <v>9976</v>
      </c>
      <c r="B7566" s="5" t="s">
        <v>3596</v>
      </c>
      <c r="C7566" s="5" t="s">
        <v>849</v>
      </c>
      <c r="D7566" s="5" t="s">
        <v>3583</v>
      </c>
      <c r="E7566" s="5" t="s">
        <v>3584</v>
      </c>
      <c r="F7566" s="5" t="s">
        <v>853</v>
      </c>
      <c r="G7566" s="5" t="s">
        <v>3585</v>
      </c>
      <c r="H7566" s="51">
        <v>0</v>
      </c>
      <c r="I7566" s="22">
        <v>0</v>
      </c>
      <c r="J7566" s="22">
        <v>0</v>
      </c>
      <c r="K7566" s="22">
        <v>3280.18</v>
      </c>
      <c r="L7566" s="47">
        <v>1000</v>
      </c>
      <c r="M7566" s="22">
        <v>0</v>
      </c>
      <c r="N7566" s="22">
        <v>0</v>
      </c>
    </row>
    <row r="7567" spans="1:14" hidden="1" x14ac:dyDescent="0.25">
      <c r="A7567" s="5" t="s">
        <v>9976</v>
      </c>
      <c r="B7567" s="5" t="s">
        <v>3597</v>
      </c>
      <c r="C7567" s="5" t="s">
        <v>849</v>
      </c>
      <c r="D7567" s="5" t="s">
        <v>3583</v>
      </c>
      <c r="E7567" s="5" t="s">
        <v>3584</v>
      </c>
      <c r="F7567" s="5" t="s">
        <v>853</v>
      </c>
      <c r="G7567" s="5" t="s">
        <v>3585</v>
      </c>
      <c r="H7567" s="51">
        <v>0</v>
      </c>
      <c r="I7567" s="22">
        <v>0</v>
      </c>
      <c r="J7567" s="22">
        <v>2679.24</v>
      </c>
      <c r="K7567" s="22">
        <v>3194.74</v>
      </c>
      <c r="L7567" s="47">
        <v>1000</v>
      </c>
      <c r="M7567" s="22">
        <v>0</v>
      </c>
      <c r="N7567" s="22">
        <v>0</v>
      </c>
    </row>
    <row r="7568" spans="1:14" hidden="1" x14ac:dyDescent="0.25">
      <c r="A7568" s="5" t="s">
        <v>9976</v>
      </c>
      <c r="B7568" s="5" t="s">
        <v>3592</v>
      </c>
      <c r="C7568" s="5" t="s">
        <v>849</v>
      </c>
      <c r="D7568" s="5" t="s">
        <v>3583</v>
      </c>
      <c r="E7568" s="5" t="s">
        <v>3584</v>
      </c>
      <c r="F7568" s="5" t="s">
        <v>851</v>
      </c>
      <c r="G7568" s="5" t="s">
        <v>3585</v>
      </c>
      <c r="H7568" s="51">
        <v>25800</v>
      </c>
      <c r="I7568" s="22">
        <v>89866.91</v>
      </c>
      <c r="J7568" s="22">
        <v>3483.21</v>
      </c>
      <c r="K7568" s="22">
        <v>3266.58</v>
      </c>
      <c r="L7568" s="47">
        <v>1000</v>
      </c>
      <c r="M7568" s="22">
        <v>89866.91</v>
      </c>
      <c r="N7568" s="22">
        <v>0</v>
      </c>
    </row>
    <row r="7569" spans="1:14" hidden="1" x14ac:dyDescent="0.25">
      <c r="A7569" s="5" t="s">
        <v>9977</v>
      </c>
      <c r="B7569" s="5" t="s">
        <v>3592</v>
      </c>
      <c r="C7569" s="5" t="s">
        <v>849</v>
      </c>
      <c r="D7569" s="5" t="s">
        <v>3583</v>
      </c>
      <c r="E7569" s="5" t="s">
        <v>3584</v>
      </c>
      <c r="F7569" s="5" t="s">
        <v>851</v>
      </c>
      <c r="G7569" s="5" t="s">
        <v>3585</v>
      </c>
      <c r="H7569" s="51">
        <v>6780</v>
      </c>
      <c r="I7569" s="22">
        <v>18676.95</v>
      </c>
      <c r="J7569" s="22">
        <v>2754.71</v>
      </c>
      <c r="K7569" s="22">
        <v>2820.63</v>
      </c>
      <c r="L7569" s="47">
        <v>1000</v>
      </c>
      <c r="M7569" s="22">
        <v>18676.95</v>
      </c>
      <c r="N7569" s="22">
        <v>0</v>
      </c>
    </row>
    <row r="7570" spans="1:14" x14ac:dyDescent="0.25">
      <c r="A7570" s="5" t="s">
        <v>9978</v>
      </c>
      <c r="B7570" s="5" t="s">
        <v>3590</v>
      </c>
      <c r="C7570" s="5" t="s">
        <v>849</v>
      </c>
      <c r="D7570" s="5" t="s">
        <v>3583</v>
      </c>
      <c r="E7570" s="5" t="s">
        <v>3584</v>
      </c>
      <c r="F7570" s="5" t="s">
        <v>853</v>
      </c>
      <c r="G7570" s="5" t="s">
        <v>3585</v>
      </c>
      <c r="H7570" s="51">
        <v>0</v>
      </c>
      <c r="I7570" s="22">
        <v>0</v>
      </c>
      <c r="J7570" s="22">
        <v>0</v>
      </c>
      <c r="K7570" s="22">
        <v>1458.28</v>
      </c>
      <c r="L7570" s="47">
        <v>1000</v>
      </c>
      <c r="M7570" s="22">
        <v>0</v>
      </c>
      <c r="N7570" s="22">
        <v>0</v>
      </c>
    </row>
    <row r="7571" spans="1:14" x14ac:dyDescent="0.25">
      <c r="A7571" s="5" t="s">
        <v>9979</v>
      </c>
      <c r="B7571" s="5" t="s">
        <v>3590</v>
      </c>
      <c r="C7571" s="5" t="s">
        <v>849</v>
      </c>
      <c r="D7571" s="5" t="s">
        <v>3583</v>
      </c>
      <c r="E7571" s="5" t="s">
        <v>3584</v>
      </c>
      <c r="F7571" s="5" t="s">
        <v>851</v>
      </c>
      <c r="G7571" s="5" t="s">
        <v>3585</v>
      </c>
      <c r="H7571" s="51">
        <v>399.2</v>
      </c>
      <c r="I7571" s="22">
        <v>13182.76</v>
      </c>
      <c r="J7571" s="22">
        <v>33022.949999999997</v>
      </c>
      <c r="K7571" s="22">
        <v>7731.89</v>
      </c>
      <c r="L7571" s="47">
        <v>1000</v>
      </c>
      <c r="M7571" s="22">
        <v>13182.76</v>
      </c>
      <c r="N7571" s="22">
        <v>0</v>
      </c>
    </row>
    <row r="7572" spans="1:14" hidden="1" x14ac:dyDescent="0.25">
      <c r="A7572" s="5" t="s">
        <v>9980</v>
      </c>
      <c r="B7572" s="5" t="s">
        <v>3582</v>
      </c>
      <c r="C7572" s="5" t="s">
        <v>849</v>
      </c>
      <c r="D7572" s="5" t="s">
        <v>3583</v>
      </c>
      <c r="E7572" s="5" t="s">
        <v>3584</v>
      </c>
      <c r="F7572" s="5" t="s">
        <v>853</v>
      </c>
      <c r="G7572" s="5" t="s">
        <v>3588</v>
      </c>
      <c r="H7572" s="51">
        <v>0</v>
      </c>
      <c r="I7572" s="22">
        <v>0</v>
      </c>
      <c r="J7572" s="22">
        <v>180.89</v>
      </c>
      <c r="K7572" s="22">
        <v>195.66</v>
      </c>
      <c r="L7572" s="47">
        <v>1000</v>
      </c>
      <c r="M7572" s="22">
        <v>0</v>
      </c>
      <c r="N7572" s="22">
        <v>0</v>
      </c>
    </row>
    <row r="7573" spans="1:14" hidden="1" x14ac:dyDescent="0.25">
      <c r="A7573" s="5" t="s">
        <v>9981</v>
      </c>
      <c r="B7573" s="5" t="s">
        <v>3597</v>
      </c>
      <c r="C7573" s="5" t="s">
        <v>849</v>
      </c>
      <c r="D7573" s="5" t="s">
        <v>3583</v>
      </c>
      <c r="E7573" s="5" t="s">
        <v>3584</v>
      </c>
      <c r="F7573" s="5" t="s">
        <v>853</v>
      </c>
      <c r="G7573" s="5" t="s">
        <v>3588</v>
      </c>
      <c r="H7573" s="51">
        <v>0</v>
      </c>
      <c r="I7573" s="22">
        <v>0</v>
      </c>
      <c r="J7573" s="22">
        <v>44.56</v>
      </c>
      <c r="K7573" s="22">
        <v>53.8</v>
      </c>
      <c r="L7573" s="47">
        <v>1000</v>
      </c>
      <c r="M7573" s="22">
        <v>0</v>
      </c>
      <c r="N7573" s="22">
        <v>0</v>
      </c>
    </row>
    <row r="7574" spans="1:14" hidden="1" x14ac:dyDescent="0.25">
      <c r="A7574" s="5" t="s">
        <v>9981</v>
      </c>
      <c r="B7574" s="5" t="s">
        <v>3592</v>
      </c>
      <c r="C7574" s="5" t="s">
        <v>849</v>
      </c>
      <c r="D7574" s="5" t="s">
        <v>3583</v>
      </c>
      <c r="E7574" s="5" t="s">
        <v>3584</v>
      </c>
      <c r="F7574" s="5" t="s">
        <v>853</v>
      </c>
      <c r="G7574" s="5" t="s">
        <v>3588</v>
      </c>
      <c r="H7574" s="51">
        <v>0</v>
      </c>
      <c r="I7574" s="22">
        <v>0</v>
      </c>
      <c r="J7574" s="22">
        <v>46.94</v>
      </c>
      <c r="K7574" s="22">
        <v>54.2</v>
      </c>
      <c r="L7574" s="47">
        <v>1000</v>
      </c>
      <c r="M7574" s="22">
        <v>0</v>
      </c>
      <c r="N7574" s="22">
        <v>0</v>
      </c>
    </row>
    <row r="7575" spans="1:14" hidden="1" x14ac:dyDescent="0.25">
      <c r="A7575" s="5" t="s">
        <v>9982</v>
      </c>
      <c r="B7575" s="5" t="s">
        <v>3592</v>
      </c>
      <c r="C7575" s="5" t="s">
        <v>849</v>
      </c>
      <c r="D7575" s="5" t="s">
        <v>3583</v>
      </c>
      <c r="E7575" s="5" t="s">
        <v>3584</v>
      </c>
      <c r="F7575" s="5" t="s">
        <v>853</v>
      </c>
      <c r="G7575" s="5" t="s">
        <v>3588</v>
      </c>
      <c r="H7575" s="51">
        <v>0</v>
      </c>
      <c r="I7575" s="22">
        <v>0</v>
      </c>
      <c r="J7575" s="22">
        <v>56.83</v>
      </c>
      <c r="K7575" s="22">
        <v>59.93</v>
      </c>
      <c r="L7575" s="47">
        <v>1000</v>
      </c>
      <c r="M7575" s="22">
        <v>0</v>
      </c>
      <c r="N7575" s="22">
        <v>0</v>
      </c>
    </row>
    <row r="7576" spans="1:14" hidden="1" x14ac:dyDescent="0.25">
      <c r="A7576" s="5" t="s">
        <v>9983</v>
      </c>
      <c r="B7576" s="5" t="s">
        <v>3582</v>
      </c>
      <c r="C7576" s="5" t="s">
        <v>849</v>
      </c>
      <c r="D7576" s="5" t="s">
        <v>3583</v>
      </c>
      <c r="E7576" s="5" t="s">
        <v>3584</v>
      </c>
      <c r="F7576" s="5" t="s">
        <v>853</v>
      </c>
      <c r="G7576" s="5" t="s">
        <v>3588</v>
      </c>
      <c r="H7576" s="51">
        <v>0</v>
      </c>
      <c r="I7576" s="22">
        <v>0</v>
      </c>
      <c r="J7576" s="22">
        <v>29.43</v>
      </c>
      <c r="K7576" s="22">
        <v>31.97</v>
      </c>
      <c r="L7576" s="47">
        <v>1000</v>
      </c>
      <c r="M7576" s="22">
        <v>0</v>
      </c>
      <c r="N7576" s="22">
        <v>0</v>
      </c>
    </row>
    <row r="7577" spans="1:14" hidden="1" x14ac:dyDescent="0.25">
      <c r="A7577" s="5" t="s">
        <v>9984</v>
      </c>
      <c r="B7577" s="5" t="s">
        <v>3582</v>
      </c>
      <c r="C7577" s="5" t="s">
        <v>849</v>
      </c>
      <c r="D7577" s="5" t="s">
        <v>3583</v>
      </c>
      <c r="E7577" s="5" t="s">
        <v>3584</v>
      </c>
      <c r="F7577" s="5" t="s">
        <v>853</v>
      </c>
      <c r="G7577" s="5" t="s">
        <v>3588</v>
      </c>
      <c r="H7577" s="51">
        <v>0</v>
      </c>
      <c r="I7577" s="22">
        <v>0</v>
      </c>
      <c r="J7577" s="22">
        <v>14.76</v>
      </c>
      <c r="K7577" s="22">
        <v>15.36</v>
      </c>
      <c r="L7577" s="47">
        <v>1000</v>
      </c>
      <c r="M7577" s="22">
        <v>0</v>
      </c>
      <c r="N7577" s="22">
        <v>0</v>
      </c>
    </row>
    <row r="7578" spans="1:14" hidden="1" x14ac:dyDescent="0.25">
      <c r="A7578" s="5" t="s">
        <v>9985</v>
      </c>
      <c r="B7578" s="5" t="s">
        <v>3582</v>
      </c>
      <c r="C7578" s="5" t="s">
        <v>849</v>
      </c>
      <c r="D7578" s="5" t="s">
        <v>3583</v>
      </c>
      <c r="E7578" s="5" t="s">
        <v>3584</v>
      </c>
      <c r="F7578" s="5" t="s">
        <v>853</v>
      </c>
      <c r="G7578" s="5" t="s">
        <v>3588</v>
      </c>
      <c r="H7578" s="51">
        <v>0</v>
      </c>
      <c r="I7578" s="22">
        <v>0</v>
      </c>
      <c r="J7578" s="22">
        <v>28.99</v>
      </c>
      <c r="K7578" s="22">
        <v>31.97</v>
      </c>
      <c r="L7578" s="47">
        <v>1000</v>
      </c>
      <c r="M7578" s="22">
        <v>0</v>
      </c>
      <c r="N7578" s="22">
        <v>0</v>
      </c>
    </row>
    <row r="7579" spans="1:14" hidden="1" x14ac:dyDescent="0.25">
      <c r="A7579" s="5" t="s">
        <v>9985</v>
      </c>
      <c r="B7579" s="5" t="s">
        <v>3586</v>
      </c>
      <c r="C7579" s="5" t="s">
        <v>849</v>
      </c>
      <c r="D7579" s="5" t="s">
        <v>3583</v>
      </c>
      <c r="E7579" s="5" t="s">
        <v>3584</v>
      </c>
      <c r="F7579" s="5" t="s">
        <v>853</v>
      </c>
      <c r="G7579" s="5" t="s">
        <v>3588</v>
      </c>
      <c r="H7579" s="51">
        <v>0</v>
      </c>
      <c r="I7579" s="22">
        <v>0</v>
      </c>
      <c r="J7579" s="22">
        <v>26.45</v>
      </c>
      <c r="K7579" s="22">
        <v>27.89</v>
      </c>
      <c r="L7579" s="47">
        <v>1000</v>
      </c>
      <c r="M7579" s="22">
        <v>0</v>
      </c>
      <c r="N7579" s="22">
        <v>0</v>
      </c>
    </row>
    <row r="7580" spans="1:14" x14ac:dyDescent="0.25">
      <c r="A7580" s="5" t="s">
        <v>9986</v>
      </c>
      <c r="B7580" s="5" t="s">
        <v>3590</v>
      </c>
      <c r="C7580" s="5" t="s">
        <v>849</v>
      </c>
      <c r="D7580" s="5" t="s">
        <v>3583</v>
      </c>
      <c r="E7580" s="5" t="s">
        <v>3584</v>
      </c>
      <c r="F7580" s="5" t="s">
        <v>853</v>
      </c>
      <c r="G7580" s="5" t="s">
        <v>3603</v>
      </c>
      <c r="H7580" s="51">
        <v>0</v>
      </c>
      <c r="I7580" s="22">
        <v>0</v>
      </c>
      <c r="J7580" s="22">
        <v>0</v>
      </c>
      <c r="K7580" s="22">
        <v>1540.37</v>
      </c>
      <c r="L7580" s="47">
        <v>1000</v>
      </c>
      <c r="M7580" s="22">
        <v>0</v>
      </c>
      <c r="N7580" s="22">
        <v>0</v>
      </c>
    </row>
    <row r="7581" spans="1:14" x14ac:dyDescent="0.25">
      <c r="A7581" s="5" t="s">
        <v>9987</v>
      </c>
      <c r="B7581" s="5" t="s">
        <v>3590</v>
      </c>
      <c r="C7581" s="5" t="s">
        <v>849</v>
      </c>
      <c r="D7581" s="5" t="s">
        <v>3583</v>
      </c>
      <c r="E7581" s="5" t="s">
        <v>3584</v>
      </c>
      <c r="F7581" s="5" t="s">
        <v>853</v>
      </c>
      <c r="G7581" s="5" t="s">
        <v>3603</v>
      </c>
      <c r="H7581" s="51">
        <v>0</v>
      </c>
      <c r="I7581" s="22">
        <v>0</v>
      </c>
      <c r="J7581" s="22">
        <v>0</v>
      </c>
      <c r="K7581" s="22">
        <v>1915.75</v>
      </c>
      <c r="L7581" s="47">
        <v>1000</v>
      </c>
      <c r="M7581" s="22">
        <v>0</v>
      </c>
      <c r="N7581" s="22">
        <v>0</v>
      </c>
    </row>
    <row r="7582" spans="1:14" x14ac:dyDescent="0.25">
      <c r="A7582" s="5" t="s">
        <v>9988</v>
      </c>
      <c r="B7582" s="5" t="s">
        <v>3590</v>
      </c>
      <c r="C7582" s="5" t="s">
        <v>849</v>
      </c>
      <c r="D7582" s="5" t="s">
        <v>3583</v>
      </c>
      <c r="E7582" s="5" t="s">
        <v>3584</v>
      </c>
      <c r="F7582" s="5" t="s">
        <v>851</v>
      </c>
      <c r="G7582" s="5" t="s">
        <v>3585</v>
      </c>
      <c r="H7582" s="51">
        <v>143.72800000000001</v>
      </c>
      <c r="I7582" s="22">
        <v>3404.3</v>
      </c>
      <c r="J7582" s="22">
        <v>23685.71</v>
      </c>
      <c r="K7582" s="22">
        <v>23188.66</v>
      </c>
      <c r="L7582" s="47">
        <v>1000</v>
      </c>
      <c r="M7582" s="22">
        <v>3404.3</v>
      </c>
      <c r="N7582" s="22">
        <v>0</v>
      </c>
    </row>
    <row r="7583" spans="1:14" hidden="1" x14ac:dyDescent="0.25">
      <c r="A7583" s="5" t="s">
        <v>9989</v>
      </c>
      <c r="B7583" s="5" t="s">
        <v>3582</v>
      </c>
      <c r="C7583" s="5" t="s">
        <v>849</v>
      </c>
      <c r="D7583" s="5" t="s">
        <v>3583</v>
      </c>
      <c r="E7583" s="5" t="s">
        <v>3584</v>
      </c>
      <c r="F7583" s="5" t="s">
        <v>851</v>
      </c>
      <c r="G7583" s="5" t="s">
        <v>3588</v>
      </c>
      <c r="H7583" s="51">
        <v>28370000</v>
      </c>
      <c r="I7583" s="22">
        <v>93960.76</v>
      </c>
      <c r="J7583" s="22">
        <v>3.31</v>
      </c>
      <c r="K7583" s="22">
        <v>3.48</v>
      </c>
      <c r="L7583" s="47">
        <v>1000</v>
      </c>
      <c r="M7583" s="22">
        <v>93960.76</v>
      </c>
      <c r="N7583" s="22">
        <v>0</v>
      </c>
    </row>
    <row r="7584" spans="1:14" hidden="1" x14ac:dyDescent="0.25">
      <c r="A7584" s="5" t="s">
        <v>9989</v>
      </c>
      <c r="B7584" s="5" t="s">
        <v>3586</v>
      </c>
      <c r="C7584" s="5" t="s">
        <v>849</v>
      </c>
      <c r="D7584" s="5" t="s">
        <v>3583</v>
      </c>
      <c r="E7584" s="5" t="s">
        <v>3584</v>
      </c>
      <c r="F7584" s="5" t="s">
        <v>851</v>
      </c>
      <c r="G7584" s="5" t="s">
        <v>3588</v>
      </c>
      <c r="H7584" s="51">
        <v>7250000</v>
      </c>
      <c r="I7584" s="22">
        <v>25041.62</v>
      </c>
      <c r="J7584" s="22">
        <v>3.45</v>
      </c>
      <c r="K7584" s="22">
        <v>3.47</v>
      </c>
      <c r="L7584" s="47">
        <v>1000</v>
      </c>
      <c r="M7584" s="22">
        <v>25041.62</v>
      </c>
      <c r="N7584" s="22">
        <v>0</v>
      </c>
    </row>
    <row r="7585" spans="1:14" x14ac:dyDescent="0.25">
      <c r="A7585" s="5" t="s">
        <v>9989</v>
      </c>
      <c r="B7585" s="5" t="s">
        <v>3590</v>
      </c>
      <c r="C7585" s="5" t="s">
        <v>849</v>
      </c>
      <c r="D7585" s="5" t="s">
        <v>3583</v>
      </c>
      <c r="E7585" s="5" t="s">
        <v>3584</v>
      </c>
      <c r="F7585" s="5" t="s">
        <v>851</v>
      </c>
      <c r="G7585" s="5" t="s">
        <v>3588</v>
      </c>
      <c r="H7585" s="51">
        <v>12270000</v>
      </c>
      <c r="I7585" s="22">
        <v>40141.199999999997</v>
      </c>
      <c r="J7585" s="22">
        <v>3.27</v>
      </c>
      <c r="K7585" s="22">
        <v>3.35</v>
      </c>
      <c r="L7585" s="47">
        <v>1000</v>
      </c>
      <c r="M7585" s="22">
        <v>40141.199999999997</v>
      </c>
      <c r="N7585" s="22">
        <v>0</v>
      </c>
    </row>
    <row r="7586" spans="1:14" hidden="1" x14ac:dyDescent="0.25">
      <c r="A7586" s="5" t="s">
        <v>9990</v>
      </c>
      <c r="B7586" s="5" t="s">
        <v>3586</v>
      </c>
      <c r="C7586" s="5" t="s">
        <v>849</v>
      </c>
      <c r="D7586" s="5" t="s">
        <v>3583</v>
      </c>
      <c r="E7586" s="5" t="s">
        <v>3584</v>
      </c>
      <c r="F7586" s="5" t="s">
        <v>853</v>
      </c>
      <c r="G7586" s="5" t="s">
        <v>3585</v>
      </c>
      <c r="H7586" s="51">
        <v>0</v>
      </c>
      <c r="I7586" s="22">
        <v>0</v>
      </c>
      <c r="J7586" s="22">
        <v>4011.59</v>
      </c>
      <c r="K7586" s="22">
        <v>4107.87</v>
      </c>
      <c r="L7586" s="47">
        <v>1000</v>
      </c>
      <c r="M7586" s="22">
        <v>0</v>
      </c>
      <c r="N7586" s="22">
        <v>0</v>
      </c>
    </row>
    <row r="7587" spans="1:14" hidden="1" x14ac:dyDescent="0.25">
      <c r="A7587" s="5" t="s">
        <v>9991</v>
      </c>
      <c r="B7587" s="5" t="s">
        <v>3592</v>
      </c>
      <c r="C7587" s="5" t="s">
        <v>849</v>
      </c>
      <c r="D7587" s="5" t="s">
        <v>3583</v>
      </c>
      <c r="E7587" s="5" t="s">
        <v>3584</v>
      </c>
      <c r="F7587" s="5" t="s">
        <v>853</v>
      </c>
      <c r="G7587" s="5" t="s">
        <v>3603</v>
      </c>
      <c r="H7587" s="51">
        <v>0</v>
      </c>
      <c r="I7587" s="22">
        <v>0</v>
      </c>
      <c r="J7587" s="22">
        <v>0</v>
      </c>
      <c r="K7587" s="22">
        <v>1290.49</v>
      </c>
      <c r="L7587" s="47">
        <v>1000</v>
      </c>
      <c r="M7587" s="22">
        <v>0</v>
      </c>
      <c r="N7587" s="22">
        <v>0</v>
      </c>
    </row>
    <row r="7588" spans="1:14" hidden="1" x14ac:dyDescent="0.25">
      <c r="A7588" s="5" t="s">
        <v>9992</v>
      </c>
      <c r="B7588" s="5" t="s">
        <v>3597</v>
      </c>
      <c r="C7588" s="5" t="s">
        <v>849</v>
      </c>
      <c r="D7588" s="5" t="s">
        <v>3583</v>
      </c>
      <c r="E7588" s="5" t="s">
        <v>3584</v>
      </c>
      <c r="F7588" s="5" t="s">
        <v>853</v>
      </c>
      <c r="G7588" s="5" t="s">
        <v>3603</v>
      </c>
      <c r="H7588" s="51">
        <v>0</v>
      </c>
      <c r="I7588" s="22">
        <v>0</v>
      </c>
      <c r="J7588" s="22">
        <v>0</v>
      </c>
      <c r="K7588" s="22">
        <v>1236.71</v>
      </c>
      <c r="L7588" s="47">
        <v>1000</v>
      </c>
      <c r="M7588" s="22">
        <v>0</v>
      </c>
      <c r="N7588" s="22">
        <v>0</v>
      </c>
    </row>
    <row r="7589" spans="1:14" hidden="1" x14ac:dyDescent="0.25">
      <c r="A7589" s="5" t="s">
        <v>9992</v>
      </c>
      <c r="B7589" s="5" t="s">
        <v>3592</v>
      </c>
      <c r="C7589" s="5" t="s">
        <v>849</v>
      </c>
      <c r="D7589" s="5" t="s">
        <v>3583</v>
      </c>
      <c r="E7589" s="5" t="s">
        <v>3584</v>
      </c>
      <c r="F7589" s="5" t="s">
        <v>853</v>
      </c>
      <c r="G7589" s="5" t="s">
        <v>3603</v>
      </c>
      <c r="H7589" s="51">
        <v>0</v>
      </c>
      <c r="I7589" s="22">
        <v>0</v>
      </c>
      <c r="J7589" s="22">
        <v>0</v>
      </c>
      <c r="K7589" s="22">
        <v>1261.28</v>
      </c>
      <c r="L7589" s="47">
        <v>1000</v>
      </c>
      <c r="M7589" s="22">
        <v>0</v>
      </c>
      <c r="N7589" s="22">
        <v>0</v>
      </c>
    </row>
    <row r="7590" spans="1:14" hidden="1" x14ac:dyDescent="0.25">
      <c r="A7590" s="5" t="s">
        <v>9993</v>
      </c>
      <c r="B7590" s="5" t="s">
        <v>3582</v>
      </c>
      <c r="C7590" s="5" t="s">
        <v>849</v>
      </c>
      <c r="D7590" s="5" t="s">
        <v>3583</v>
      </c>
      <c r="E7590" s="5" t="s">
        <v>3584</v>
      </c>
      <c r="F7590" s="5" t="s">
        <v>853</v>
      </c>
      <c r="G7590" s="5" t="s">
        <v>3585</v>
      </c>
      <c r="H7590" s="51">
        <v>0</v>
      </c>
      <c r="I7590" s="22">
        <v>0</v>
      </c>
      <c r="J7590" s="22">
        <v>1990.23</v>
      </c>
      <c r="K7590" s="22">
        <v>2222.73</v>
      </c>
      <c r="L7590" s="47">
        <v>1000</v>
      </c>
      <c r="M7590" s="22">
        <v>0</v>
      </c>
      <c r="N7590" s="22">
        <v>0</v>
      </c>
    </row>
    <row r="7591" spans="1:14" hidden="1" x14ac:dyDescent="0.25">
      <c r="A7591" s="5" t="s">
        <v>9993</v>
      </c>
      <c r="B7591" s="5" t="s">
        <v>3586</v>
      </c>
      <c r="C7591" s="5" t="s">
        <v>849</v>
      </c>
      <c r="D7591" s="5" t="s">
        <v>3583</v>
      </c>
      <c r="E7591" s="5" t="s">
        <v>3584</v>
      </c>
      <c r="F7591" s="5" t="s">
        <v>851</v>
      </c>
      <c r="G7591" s="5" t="s">
        <v>3585</v>
      </c>
      <c r="H7591" s="51">
        <v>11326</v>
      </c>
      <c r="I7591" s="22">
        <v>63999.07</v>
      </c>
      <c r="J7591" s="22">
        <v>5650.63</v>
      </c>
      <c r="K7591" s="22">
        <v>6336.46</v>
      </c>
      <c r="L7591" s="47">
        <v>1000</v>
      </c>
      <c r="M7591" s="22">
        <v>63999.07</v>
      </c>
      <c r="N7591" s="22">
        <v>0</v>
      </c>
    </row>
    <row r="7592" spans="1:14" hidden="1" x14ac:dyDescent="0.25">
      <c r="A7592" s="5" t="s">
        <v>9994</v>
      </c>
      <c r="B7592" s="5" t="s">
        <v>3592</v>
      </c>
      <c r="C7592" s="5" t="s">
        <v>849</v>
      </c>
      <c r="D7592" s="5" t="s">
        <v>3583</v>
      </c>
      <c r="E7592" s="5" t="s">
        <v>3584</v>
      </c>
      <c r="F7592" s="5" t="s">
        <v>853</v>
      </c>
      <c r="G7592" s="5" t="s">
        <v>3603</v>
      </c>
      <c r="H7592" s="51">
        <v>0</v>
      </c>
      <c r="I7592" s="22">
        <v>0</v>
      </c>
      <c r="J7592" s="22">
        <v>0</v>
      </c>
      <c r="K7592" s="22">
        <v>22059.63</v>
      </c>
      <c r="L7592" s="47">
        <v>1000</v>
      </c>
      <c r="M7592" s="22">
        <v>0</v>
      </c>
      <c r="N7592" s="22">
        <v>0</v>
      </c>
    </row>
    <row r="7593" spans="1:14" hidden="1" x14ac:dyDescent="0.25">
      <c r="A7593" s="5" t="s">
        <v>9995</v>
      </c>
      <c r="B7593" s="5" t="s">
        <v>3592</v>
      </c>
      <c r="C7593" s="5" t="s">
        <v>849</v>
      </c>
      <c r="D7593" s="5" t="s">
        <v>3583</v>
      </c>
      <c r="E7593" s="5" t="s">
        <v>3584</v>
      </c>
      <c r="F7593" s="5" t="s">
        <v>853</v>
      </c>
      <c r="G7593" s="5" t="s">
        <v>3603</v>
      </c>
      <c r="H7593" s="51">
        <v>0</v>
      </c>
      <c r="I7593" s="22">
        <v>0</v>
      </c>
      <c r="J7593" s="22">
        <v>0</v>
      </c>
      <c r="K7593" s="22">
        <v>1339.78</v>
      </c>
      <c r="L7593" s="47">
        <v>1000</v>
      </c>
      <c r="M7593" s="22">
        <v>0</v>
      </c>
      <c r="N7593" s="22">
        <v>0</v>
      </c>
    </row>
    <row r="7594" spans="1:14" hidden="1" x14ac:dyDescent="0.25">
      <c r="A7594" s="5" t="s">
        <v>9996</v>
      </c>
      <c r="B7594" s="5" t="s">
        <v>3582</v>
      </c>
      <c r="C7594" s="5" t="s">
        <v>849</v>
      </c>
      <c r="D7594" s="5" t="s">
        <v>3583</v>
      </c>
      <c r="E7594" s="5" t="s">
        <v>3584</v>
      </c>
      <c r="F7594" s="5" t="s">
        <v>853</v>
      </c>
      <c r="G7594" s="5" t="s">
        <v>3588</v>
      </c>
      <c r="H7594" s="51">
        <v>0</v>
      </c>
      <c r="I7594" s="22">
        <v>0</v>
      </c>
      <c r="J7594" s="22">
        <v>90.36</v>
      </c>
      <c r="K7594" s="22">
        <v>105.33</v>
      </c>
      <c r="L7594" s="47">
        <v>1000</v>
      </c>
      <c r="M7594" s="22">
        <v>0</v>
      </c>
      <c r="N7594" s="22">
        <v>0</v>
      </c>
    </row>
    <row r="7595" spans="1:14" hidden="1" x14ac:dyDescent="0.25">
      <c r="A7595" s="5" t="s">
        <v>9997</v>
      </c>
      <c r="B7595" s="5" t="s">
        <v>3586</v>
      </c>
      <c r="C7595" s="5" t="s">
        <v>849</v>
      </c>
      <c r="D7595" s="5" t="s">
        <v>3583</v>
      </c>
      <c r="E7595" s="5" t="s">
        <v>3584</v>
      </c>
      <c r="F7595" s="5" t="s">
        <v>853</v>
      </c>
      <c r="G7595" s="5" t="s">
        <v>3588</v>
      </c>
      <c r="H7595" s="51">
        <v>0</v>
      </c>
      <c r="I7595" s="22">
        <v>0</v>
      </c>
      <c r="J7595" s="22">
        <v>7.07</v>
      </c>
      <c r="K7595" s="22">
        <v>7.67</v>
      </c>
      <c r="L7595" s="47">
        <v>1000</v>
      </c>
      <c r="M7595" s="22">
        <v>0</v>
      </c>
      <c r="N7595" s="22">
        <v>0</v>
      </c>
    </row>
    <row r="7596" spans="1:14" hidden="1" x14ac:dyDescent="0.25">
      <c r="A7596" s="5" t="s">
        <v>9998</v>
      </c>
      <c r="B7596" s="5" t="s">
        <v>3586</v>
      </c>
      <c r="C7596" s="5" t="s">
        <v>849</v>
      </c>
      <c r="D7596" s="5" t="s">
        <v>3583</v>
      </c>
      <c r="E7596" s="5" t="s">
        <v>3584</v>
      </c>
      <c r="F7596" s="5" t="s">
        <v>853</v>
      </c>
      <c r="G7596" s="5" t="s">
        <v>3588</v>
      </c>
      <c r="H7596" s="51">
        <v>0</v>
      </c>
      <c r="I7596" s="22">
        <v>0</v>
      </c>
      <c r="J7596" s="22">
        <v>7.14</v>
      </c>
      <c r="K7596" s="22">
        <v>7.67</v>
      </c>
      <c r="L7596" s="47">
        <v>1000</v>
      </c>
      <c r="M7596" s="22">
        <v>0</v>
      </c>
      <c r="N7596" s="22">
        <v>0</v>
      </c>
    </row>
    <row r="7597" spans="1:14" hidden="1" x14ac:dyDescent="0.25">
      <c r="A7597" s="5" t="s">
        <v>9999</v>
      </c>
      <c r="B7597" s="5" t="s">
        <v>3606</v>
      </c>
      <c r="C7597" s="5" t="s">
        <v>849</v>
      </c>
      <c r="D7597" s="5" t="s">
        <v>3583</v>
      </c>
      <c r="E7597" s="5" t="s">
        <v>3584</v>
      </c>
      <c r="F7597" s="5" t="s">
        <v>853</v>
      </c>
      <c r="G7597" s="5" t="s">
        <v>3588</v>
      </c>
      <c r="H7597" s="51">
        <v>0</v>
      </c>
      <c r="I7597" s="22">
        <v>0</v>
      </c>
      <c r="J7597" s="22">
        <v>222.57</v>
      </c>
      <c r="K7597" s="22">
        <v>168.91</v>
      </c>
      <c r="L7597" s="47">
        <v>1000</v>
      </c>
      <c r="M7597" s="22">
        <v>0</v>
      </c>
      <c r="N7597" s="22">
        <v>0</v>
      </c>
    </row>
    <row r="7598" spans="1:14" hidden="1" x14ac:dyDescent="0.25">
      <c r="A7598" s="5" t="s">
        <v>10000</v>
      </c>
      <c r="B7598" s="5" t="s">
        <v>3586</v>
      </c>
      <c r="C7598" s="5" t="s">
        <v>849</v>
      </c>
      <c r="D7598" s="5" t="s">
        <v>3583</v>
      </c>
      <c r="E7598" s="5" t="s">
        <v>3584</v>
      </c>
      <c r="F7598" s="5" t="s">
        <v>851</v>
      </c>
      <c r="G7598" s="5" t="s">
        <v>3588</v>
      </c>
      <c r="H7598" s="51">
        <v>4153305</v>
      </c>
      <c r="I7598" s="22">
        <v>43898.58</v>
      </c>
      <c r="J7598" s="22">
        <v>10.57</v>
      </c>
      <c r="K7598" s="22">
        <v>10.210000000000001</v>
      </c>
      <c r="L7598" s="47">
        <v>1000</v>
      </c>
      <c r="M7598" s="22">
        <v>43898.58</v>
      </c>
      <c r="N7598" s="22">
        <v>0</v>
      </c>
    </row>
    <row r="7599" spans="1:14" hidden="1" x14ac:dyDescent="0.25">
      <c r="A7599" s="5" t="s">
        <v>10001</v>
      </c>
      <c r="B7599" s="5" t="s">
        <v>3606</v>
      </c>
      <c r="C7599" s="5" t="s">
        <v>849</v>
      </c>
      <c r="D7599" s="5" t="s">
        <v>3583</v>
      </c>
      <c r="E7599" s="5" t="s">
        <v>3584</v>
      </c>
      <c r="F7599" s="5" t="s">
        <v>853</v>
      </c>
      <c r="G7599" s="5" t="s">
        <v>3588</v>
      </c>
      <c r="H7599" s="51">
        <v>0</v>
      </c>
      <c r="I7599" s="22">
        <v>0</v>
      </c>
      <c r="J7599" s="22">
        <v>168.62</v>
      </c>
      <c r="K7599" s="22">
        <v>172.67</v>
      </c>
      <c r="L7599" s="47">
        <v>1000</v>
      </c>
      <c r="M7599" s="22">
        <v>0</v>
      </c>
      <c r="N7599" s="22">
        <v>0</v>
      </c>
    </row>
    <row r="7600" spans="1:14" hidden="1" x14ac:dyDescent="0.25">
      <c r="A7600" s="5" t="s">
        <v>10002</v>
      </c>
      <c r="B7600" s="5" t="s">
        <v>3606</v>
      </c>
      <c r="C7600" s="5" t="s">
        <v>849</v>
      </c>
      <c r="D7600" s="5" t="s">
        <v>3583</v>
      </c>
      <c r="E7600" s="5" t="s">
        <v>3584</v>
      </c>
      <c r="F7600" s="5" t="s">
        <v>853</v>
      </c>
      <c r="G7600" s="5" t="s">
        <v>3588</v>
      </c>
      <c r="H7600" s="51">
        <v>0</v>
      </c>
      <c r="I7600" s="22">
        <v>0</v>
      </c>
      <c r="J7600" s="22">
        <v>160.57</v>
      </c>
      <c r="K7600" s="22">
        <v>169.36</v>
      </c>
      <c r="L7600" s="47">
        <v>1000</v>
      </c>
      <c r="M7600" s="22">
        <v>0</v>
      </c>
      <c r="N7600" s="22">
        <v>0</v>
      </c>
    </row>
    <row r="7601" spans="1:14" hidden="1" x14ac:dyDescent="0.25">
      <c r="A7601" s="5" t="s">
        <v>10003</v>
      </c>
      <c r="B7601" s="5" t="s">
        <v>3582</v>
      </c>
      <c r="C7601" s="5" t="s">
        <v>849</v>
      </c>
      <c r="D7601" s="5" t="s">
        <v>3583</v>
      </c>
      <c r="E7601" s="5" t="s">
        <v>3584</v>
      </c>
      <c r="F7601" s="5" t="s">
        <v>851</v>
      </c>
      <c r="G7601" s="5" t="s">
        <v>3603</v>
      </c>
      <c r="H7601" s="51">
        <v>0</v>
      </c>
      <c r="I7601" s="22">
        <v>0</v>
      </c>
      <c r="J7601" s="22">
        <v>2189.71</v>
      </c>
      <c r="K7601" s="22">
        <v>2077.6999999999998</v>
      </c>
      <c r="L7601" s="47">
        <v>1000</v>
      </c>
      <c r="M7601" s="22">
        <v>0</v>
      </c>
      <c r="N7601" s="22">
        <v>0</v>
      </c>
    </row>
    <row r="7602" spans="1:14" hidden="1" x14ac:dyDescent="0.25">
      <c r="A7602" s="5" t="s">
        <v>10003</v>
      </c>
      <c r="B7602" s="5" t="s">
        <v>3586</v>
      </c>
      <c r="C7602" s="5" t="s">
        <v>849</v>
      </c>
      <c r="D7602" s="5" t="s">
        <v>3583</v>
      </c>
      <c r="E7602" s="5" t="s">
        <v>3584</v>
      </c>
      <c r="F7602" s="5" t="s">
        <v>851</v>
      </c>
      <c r="G7602" s="5" t="s">
        <v>3603</v>
      </c>
      <c r="H7602" s="51">
        <v>1000</v>
      </c>
      <c r="I7602" s="22">
        <v>1944.99</v>
      </c>
      <c r="J7602" s="22">
        <v>1944.99</v>
      </c>
      <c r="K7602" s="22">
        <v>2017.44</v>
      </c>
      <c r="L7602" s="47">
        <v>1000</v>
      </c>
      <c r="M7602" s="22">
        <v>1944.99</v>
      </c>
      <c r="N7602" s="22">
        <v>0</v>
      </c>
    </row>
    <row r="7603" spans="1:14" x14ac:dyDescent="0.25">
      <c r="A7603" s="5" t="s">
        <v>10004</v>
      </c>
      <c r="B7603" s="5" t="s">
        <v>3590</v>
      </c>
      <c r="C7603" s="5" t="s">
        <v>849</v>
      </c>
      <c r="D7603" s="5" t="s">
        <v>3583</v>
      </c>
      <c r="E7603" s="5" t="s">
        <v>3584</v>
      </c>
      <c r="F7603" s="5" t="s">
        <v>851</v>
      </c>
      <c r="G7603" s="5" t="s">
        <v>3585</v>
      </c>
      <c r="H7603" s="51">
        <v>3954.52</v>
      </c>
      <c r="I7603" s="22">
        <v>19819.349999999999</v>
      </c>
      <c r="J7603" s="22">
        <v>5011.82</v>
      </c>
      <c r="K7603" s="22">
        <v>4864.16</v>
      </c>
      <c r="L7603" s="47">
        <v>1000</v>
      </c>
      <c r="M7603" s="22">
        <v>19819.349999999999</v>
      </c>
      <c r="N7603" s="22">
        <v>0</v>
      </c>
    </row>
    <row r="7604" spans="1:14" hidden="1" x14ac:dyDescent="0.25">
      <c r="A7604" s="5" t="s">
        <v>10005</v>
      </c>
      <c r="B7604" s="5" t="s">
        <v>3582</v>
      </c>
      <c r="C7604" s="5" t="s">
        <v>849</v>
      </c>
      <c r="D7604" s="5" t="s">
        <v>3583</v>
      </c>
      <c r="E7604" s="5" t="s">
        <v>3584</v>
      </c>
      <c r="F7604" s="5" t="s">
        <v>853</v>
      </c>
      <c r="G7604" s="5" t="s">
        <v>3585</v>
      </c>
      <c r="H7604" s="51">
        <v>0</v>
      </c>
      <c r="I7604" s="22">
        <v>0</v>
      </c>
      <c r="J7604" s="22">
        <v>2028.21</v>
      </c>
      <c r="K7604" s="22">
        <v>2203.37</v>
      </c>
      <c r="L7604" s="47">
        <v>1000</v>
      </c>
      <c r="M7604" s="22">
        <v>0</v>
      </c>
      <c r="N7604" s="22">
        <v>0</v>
      </c>
    </row>
    <row r="7605" spans="1:14" hidden="1" x14ac:dyDescent="0.25">
      <c r="A7605" s="5" t="s">
        <v>10006</v>
      </c>
      <c r="B7605" s="5" t="s">
        <v>3582</v>
      </c>
      <c r="C7605" s="5" t="s">
        <v>849</v>
      </c>
      <c r="D7605" s="5" t="s">
        <v>3583</v>
      </c>
      <c r="E7605" s="5" t="s">
        <v>3584</v>
      </c>
      <c r="F7605" s="5" t="s">
        <v>853</v>
      </c>
      <c r="G7605" s="5" t="s">
        <v>3603</v>
      </c>
      <c r="H7605" s="51">
        <v>0</v>
      </c>
      <c r="I7605" s="22">
        <v>0</v>
      </c>
      <c r="J7605" s="22">
        <v>0</v>
      </c>
      <c r="K7605" s="22">
        <v>367.14</v>
      </c>
      <c r="L7605" s="47">
        <v>1000</v>
      </c>
      <c r="M7605" s="22">
        <v>0</v>
      </c>
      <c r="N7605" s="22">
        <v>0</v>
      </c>
    </row>
    <row r="7606" spans="1:14" x14ac:dyDescent="0.25">
      <c r="A7606" s="5" t="s">
        <v>10007</v>
      </c>
      <c r="B7606" s="5" t="s">
        <v>3590</v>
      </c>
      <c r="C7606" s="5" t="s">
        <v>849</v>
      </c>
      <c r="D7606" s="5" t="s">
        <v>3583</v>
      </c>
      <c r="E7606" s="5" t="s">
        <v>3584</v>
      </c>
      <c r="F7606" s="5" t="s">
        <v>851</v>
      </c>
      <c r="G7606" s="5" t="s">
        <v>3585</v>
      </c>
      <c r="H7606" s="51">
        <v>152.19999999999999</v>
      </c>
      <c r="I7606" s="22">
        <v>7254.12</v>
      </c>
      <c r="J7606" s="22">
        <v>47661.760000000002</v>
      </c>
      <c r="K7606" s="22">
        <v>42449.69</v>
      </c>
      <c r="L7606" s="47">
        <v>1000</v>
      </c>
      <c r="M7606" s="22">
        <v>7254.12</v>
      </c>
      <c r="N7606" s="22">
        <v>0</v>
      </c>
    </row>
    <row r="7607" spans="1:14" hidden="1" x14ac:dyDescent="0.25">
      <c r="A7607" s="5" t="s">
        <v>10008</v>
      </c>
      <c r="B7607" s="5" t="s">
        <v>3586</v>
      </c>
      <c r="C7607" s="5" t="s">
        <v>849</v>
      </c>
      <c r="D7607" s="5" t="s">
        <v>3583</v>
      </c>
      <c r="E7607" s="5" t="s">
        <v>3584</v>
      </c>
      <c r="F7607" s="5" t="s">
        <v>853</v>
      </c>
      <c r="G7607" s="5" t="s">
        <v>3585</v>
      </c>
      <c r="H7607" s="51">
        <v>0</v>
      </c>
      <c r="I7607" s="22">
        <v>0</v>
      </c>
      <c r="J7607" s="22">
        <v>2697.8</v>
      </c>
      <c r="K7607" s="22">
        <v>2845.42</v>
      </c>
      <c r="L7607" s="47">
        <v>1000</v>
      </c>
      <c r="M7607" s="22">
        <v>0</v>
      </c>
      <c r="N7607" s="22">
        <v>0</v>
      </c>
    </row>
    <row r="7608" spans="1:14" hidden="1" x14ac:dyDescent="0.25">
      <c r="A7608" s="5" t="s">
        <v>10009</v>
      </c>
      <c r="B7608" s="5" t="s">
        <v>3582</v>
      </c>
      <c r="C7608" s="5" t="s">
        <v>849</v>
      </c>
      <c r="D7608" s="5" t="s">
        <v>3583</v>
      </c>
      <c r="E7608" s="5" t="s">
        <v>3584</v>
      </c>
      <c r="F7608" s="5" t="s">
        <v>853</v>
      </c>
      <c r="G7608" s="5" t="s">
        <v>3603</v>
      </c>
      <c r="H7608" s="51">
        <v>0</v>
      </c>
      <c r="I7608" s="22">
        <v>0</v>
      </c>
      <c r="J7608" s="22">
        <v>0</v>
      </c>
      <c r="K7608" s="22">
        <v>619.97</v>
      </c>
      <c r="L7608" s="47">
        <v>1000</v>
      </c>
      <c r="M7608" s="22">
        <v>0</v>
      </c>
      <c r="N7608" s="22">
        <v>0</v>
      </c>
    </row>
    <row r="7609" spans="1:14" hidden="1" x14ac:dyDescent="0.25">
      <c r="A7609" s="5" t="s">
        <v>10010</v>
      </c>
      <c r="B7609" s="5" t="s">
        <v>3586</v>
      </c>
      <c r="C7609" s="5" t="s">
        <v>849</v>
      </c>
      <c r="D7609" s="5" t="s">
        <v>3583</v>
      </c>
      <c r="E7609" s="5" t="s">
        <v>3584</v>
      </c>
      <c r="F7609" s="5" t="s">
        <v>853</v>
      </c>
      <c r="G7609" s="5" t="s">
        <v>3603</v>
      </c>
      <c r="H7609" s="51">
        <v>0</v>
      </c>
      <c r="I7609" s="22">
        <v>0</v>
      </c>
      <c r="J7609" s="22">
        <v>0</v>
      </c>
      <c r="K7609" s="22">
        <v>1321.48</v>
      </c>
      <c r="L7609" s="47">
        <v>1000</v>
      </c>
      <c r="M7609" s="22">
        <v>0</v>
      </c>
      <c r="N7609" s="22">
        <v>0</v>
      </c>
    </row>
    <row r="7610" spans="1:14" x14ac:dyDescent="0.25">
      <c r="A7610" s="5" t="s">
        <v>10011</v>
      </c>
      <c r="B7610" s="5" t="s">
        <v>3590</v>
      </c>
      <c r="C7610" s="5" t="s">
        <v>849</v>
      </c>
      <c r="D7610" s="5" t="s">
        <v>3583</v>
      </c>
      <c r="E7610" s="5" t="s">
        <v>3584</v>
      </c>
      <c r="F7610" s="5" t="s">
        <v>853</v>
      </c>
      <c r="G7610" s="5" t="s">
        <v>3603</v>
      </c>
      <c r="H7610" s="51">
        <v>0</v>
      </c>
      <c r="I7610" s="22">
        <v>0</v>
      </c>
      <c r="J7610" s="22">
        <v>0</v>
      </c>
      <c r="K7610" s="22">
        <v>1055.46</v>
      </c>
      <c r="L7610" s="47">
        <v>1000</v>
      </c>
      <c r="M7610" s="22">
        <v>0</v>
      </c>
      <c r="N7610" s="22">
        <v>0</v>
      </c>
    </row>
    <row r="7611" spans="1:14" x14ac:dyDescent="0.25">
      <c r="A7611" s="5" t="s">
        <v>10012</v>
      </c>
      <c r="B7611" s="5" t="s">
        <v>3590</v>
      </c>
      <c r="C7611" s="5" t="s">
        <v>849</v>
      </c>
      <c r="D7611" s="5" t="s">
        <v>3583</v>
      </c>
      <c r="E7611" s="5" t="s">
        <v>3584</v>
      </c>
      <c r="F7611" s="5" t="s">
        <v>853</v>
      </c>
      <c r="G7611" s="5" t="s">
        <v>3603</v>
      </c>
      <c r="H7611" s="51">
        <v>0</v>
      </c>
      <c r="I7611" s="22">
        <v>0</v>
      </c>
      <c r="J7611" s="22">
        <v>0</v>
      </c>
      <c r="K7611" s="22">
        <v>1800.63</v>
      </c>
      <c r="L7611" s="47">
        <v>1000</v>
      </c>
      <c r="M7611" s="22">
        <v>0</v>
      </c>
      <c r="N7611" s="22">
        <v>0</v>
      </c>
    </row>
    <row r="7612" spans="1:14" hidden="1" x14ac:dyDescent="0.25">
      <c r="A7612" s="5" t="s">
        <v>10013</v>
      </c>
      <c r="B7612" s="5" t="s">
        <v>3582</v>
      </c>
      <c r="C7612" s="5" t="s">
        <v>849</v>
      </c>
      <c r="D7612" s="5" t="s">
        <v>3583</v>
      </c>
      <c r="E7612" s="5" t="s">
        <v>3584</v>
      </c>
      <c r="F7612" s="5" t="s">
        <v>851</v>
      </c>
      <c r="G7612" s="5" t="s">
        <v>3585</v>
      </c>
      <c r="H7612" s="51">
        <v>205920</v>
      </c>
      <c r="I7612" s="22">
        <v>341482.49</v>
      </c>
      <c r="J7612" s="22">
        <v>1658.33</v>
      </c>
      <c r="K7612" s="22">
        <v>1593.94</v>
      </c>
      <c r="L7612" s="47">
        <v>1000</v>
      </c>
      <c r="M7612" s="22">
        <v>341482.49</v>
      </c>
      <c r="N7612" s="22">
        <v>0</v>
      </c>
    </row>
    <row r="7613" spans="1:14" hidden="1" x14ac:dyDescent="0.25">
      <c r="A7613" s="5" t="s">
        <v>10013</v>
      </c>
      <c r="B7613" s="5" t="s">
        <v>3586</v>
      </c>
      <c r="C7613" s="5" t="s">
        <v>849</v>
      </c>
      <c r="D7613" s="5" t="s">
        <v>3583</v>
      </c>
      <c r="E7613" s="5" t="s">
        <v>3584</v>
      </c>
      <c r="F7613" s="5" t="s">
        <v>851</v>
      </c>
      <c r="G7613" s="5" t="s">
        <v>3585</v>
      </c>
      <c r="H7613" s="51">
        <v>36400</v>
      </c>
      <c r="I7613" s="22">
        <v>61147.08</v>
      </c>
      <c r="J7613" s="22">
        <v>1679.86</v>
      </c>
      <c r="K7613" s="22">
        <v>1543.94</v>
      </c>
      <c r="L7613" s="47">
        <v>1000</v>
      </c>
      <c r="M7613" s="22">
        <v>61147.08</v>
      </c>
      <c r="N7613" s="22">
        <v>0</v>
      </c>
    </row>
    <row r="7614" spans="1:14" hidden="1" x14ac:dyDescent="0.25">
      <c r="A7614" s="5" t="s">
        <v>10014</v>
      </c>
      <c r="B7614" s="5" t="s">
        <v>3582</v>
      </c>
      <c r="C7614" s="5" t="s">
        <v>849</v>
      </c>
      <c r="D7614" s="5" t="s">
        <v>3583</v>
      </c>
      <c r="E7614" s="5" t="s">
        <v>3584</v>
      </c>
      <c r="F7614" s="5" t="s">
        <v>851</v>
      </c>
      <c r="G7614" s="5" t="s">
        <v>3585</v>
      </c>
      <c r="H7614" s="51">
        <v>32</v>
      </c>
      <c r="I7614" s="22">
        <v>108.14</v>
      </c>
      <c r="J7614" s="22">
        <v>3379.38</v>
      </c>
      <c r="K7614" s="22">
        <v>3253.5</v>
      </c>
      <c r="L7614" s="47">
        <v>1000</v>
      </c>
      <c r="M7614" s="22">
        <v>108.14</v>
      </c>
      <c r="N7614" s="22">
        <v>0</v>
      </c>
    </row>
    <row r="7615" spans="1:14" hidden="1" x14ac:dyDescent="0.25">
      <c r="A7615" s="5" t="s">
        <v>10014</v>
      </c>
      <c r="B7615" s="5" t="s">
        <v>3586</v>
      </c>
      <c r="C7615" s="5" t="s">
        <v>849</v>
      </c>
      <c r="D7615" s="5" t="s">
        <v>3583</v>
      </c>
      <c r="E7615" s="5" t="s">
        <v>3584</v>
      </c>
      <c r="F7615" s="5" t="s">
        <v>851</v>
      </c>
      <c r="G7615" s="5" t="s">
        <v>3585</v>
      </c>
      <c r="H7615" s="51">
        <v>2218.085</v>
      </c>
      <c r="I7615" s="22">
        <v>7443.74</v>
      </c>
      <c r="J7615" s="22">
        <v>3355.93</v>
      </c>
      <c r="K7615" s="22">
        <v>3639.3</v>
      </c>
      <c r="L7615" s="47">
        <v>1000</v>
      </c>
      <c r="M7615" s="22">
        <v>7443.74</v>
      </c>
      <c r="N7615" s="22">
        <v>0</v>
      </c>
    </row>
    <row r="7616" spans="1:14" hidden="1" x14ac:dyDescent="0.25">
      <c r="A7616" s="5" t="s">
        <v>10015</v>
      </c>
      <c r="B7616" s="5" t="s">
        <v>3586</v>
      </c>
      <c r="C7616" s="5" t="s">
        <v>849</v>
      </c>
      <c r="D7616" s="5" t="s">
        <v>3583</v>
      </c>
      <c r="E7616" s="5" t="s">
        <v>3584</v>
      </c>
      <c r="F7616" s="5" t="s">
        <v>853</v>
      </c>
      <c r="G7616" s="5" t="s">
        <v>3585</v>
      </c>
      <c r="H7616" s="51">
        <v>0</v>
      </c>
      <c r="I7616" s="22">
        <v>0</v>
      </c>
      <c r="J7616" s="22">
        <v>0</v>
      </c>
      <c r="K7616" s="22">
        <v>1666.14</v>
      </c>
      <c r="L7616" s="47">
        <v>1000</v>
      </c>
      <c r="M7616" s="22">
        <v>0</v>
      </c>
      <c r="N7616" s="22">
        <v>0</v>
      </c>
    </row>
    <row r="7617" spans="1:14" hidden="1" x14ac:dyDescent="0.25">
      <c r="A7617" s="5" t="s">
        <v>10015</v>
      </c>
      <c r="B7617" s="5" t="s">
        <v>3597</v>
      </c>
      <c r="C7617" s="5" t="s">
        <v>849</v>
      </c>
      <c r="D7617" s="5" t="s">
        <v>3583</v>
      </c>
      <c r="E7617" s="5" t="s">
        <v>3584</v>
      </c>
      <c r="F7617" s="5" t="s">
        <v>853</v>
      </c>
      <c r="G7617" s="5" t="s">
        <v>3585</v>
      </c>
      <c r="H7617" s="51">
        <v>0</v>
      </c>
      <c r="I7617" s="22">
        <v>0</v>
      </c>
      <c r="J7617" s="22">
        <v>1665.73</v>
      </c>
      <c r="K7617" s="22">
        <v>1705.07</v>
      </c>
      <c r="L7617" s="47">
        <v>1000</v>
      </c>
      <c r="M7617" s="22">
        <v>0</v>
      </c>
      <c r="N7617" s="22">
        <v>0</v>
      </c>
    </row>
    <row r="7618" spans="1:14" hidden="1" x14ac:dyDescent="0.25">
      <c r="A7618" s="5" t="s">
        <v>10015</v>
      </c>
      <c r="B7618" s="5" t="s">
        <v>3592</v>
      </c>
      <c r="C7618" s="5" t="s">
        <v>849</v>
      </c>
      <c r="D7618" s="5" t="s">
        <v>3583</v>
      </c>
      <c r="E7618" s="5" t="s">
        <v>3584</v>
      </c>
      <c r="F7618" s="5" t="s">
        <v>851</v>
      </c>
      <c r="G7618" s="5" t="s">
        <v>3585</v>
      </c>
      <c r="H7618" s="51">
        <v>3488</v>
      </c>
      <c r="I7618" s="22">
        <v>5847.06</v>
      </c>
      <c r="J7618" s="22">
        <v>1676.34</v>
      </c>
      <c r="K7618" s="22">
        <v>1681.4</v>
      </c>
      <c r="L7618" s="47">
        <v>1000</v>
      </c>
      <c r="M7618" s="22">
        <v>5847.06</v>
      </c>
      <c r="N7618" s="22">
        <v>0</v>
      </c>
    </row>
    <row r="7619" spans="1:14" x14ac:dyDescent="0.25">
      <c r="A7619" s="5" t="s">
        <v>10016</v>
      </c>
      <c r="B7619" s="5" t="s">
        <v>3590</v>
      </c>
      <c r="C7619" s="5" t="s">
        <v>849</v>
      </c>
      <c r="D7619" s="5" t="s">
        <v>3583</v>
      </c>
      <c r="E7619" s="5" t="s">
        <v>3584</v>
      </c>
      <c r="F7619" s="5" t="s">
        <v>853</v>
      </c>
      <c r="G7619" s="5" t="s">
        <v>3603</v>
      </c>
      <c r="H7619" s="51">
        <v>0</v>
      </c>
      <c r="I7619" s="22">
        <v>0</v>
      </c>
      <c r="J7619" s="22">
        <v>0</v>
      </c>
      <c r="K7619" s="22">
        <v>716.87</v>
      </c>
      <c r="L7619" s="47">
        <v>1000</v>
      </c>
      <c r="M7619" s="22">
        <v>0</v>
      </c>
      <c r="N7619" s="22">
        <v>0</v>
      </c>
    </row>
    <row r="7620" spans="1:14" hidden="1" x14ac:dyDescent="0.25">
      <c r="A7620" s="5" t="s">
        <v>10017</v>
      </c>
      <c r="B7620" s="5" t="s">
        <v>3582</v>
      </c>
      <c r="C7620" s="5" t="s">
        <v>849</v>
      </c>
      <c r="D7620" s="5" t="s">
        <v>3583</v>
      </c>
      <c r="E7620" s="5" t="s">
        <v>3584</v>
      </c>
      <c r="F7620" s="5" t="s">
        <v>851</v>
      </c>
      <c r="G7620" s="5" t="s">
        <v>3585</v>
      </c>
      <c r="H7620" s="51">
        <v>13312</v>
      </c>
      <c r="I7620" s="22">
        <v>14276.06</v>
      </c>
      <c r="J7620" s="22">
        <v>1072.42</v>
      </c>
      <c r="K7620" s="22">
        <v>1018.79</v>
      </c>
      <c r="L7620" s="47">
        <v>1000</v>
      </c>
      <c r="M7620" s="22">
        <v>14276.06</v>
      </c>
      <c r="N7620" s="22">
        <v>0</v>
      </c>
    </row>
    <row r="7621" spans="1:14" hidden="1" x14ac:dyDescent="0.25">
      <c r="A7621" s="5" t="s">
        <v>10017</v>
      </c>
      <c r="B7621" s="5" t="s">
        <v>3586</v>
      </c>
      <c r="C7621" s="5" t="s">
        <v>849</v>
      </c>
      <c r="D7621" s="5" t="s">
        <v>3583</v>
      </c>
      <c r="E7621" s="5" t="s">
        <v>3584</v>
      </c>
      <c r="F7621" s="5" t="s">
        <v>851</v>
      </c>
      <c r="G7621" s="5" t="s">
        <v>3585</v>
      </c>
      <c r="H7621" s="51">
        <v>27648</v>
      </c>
      <c r="I7621" s="22">
        <v>27805.119999999999</v>
      </c>
      <c r="J7621" s="22">
        <v>1005.68</v>
      </c>
      <c r="K7621" s="22">
        <v>975.01</v>
      </c>
      <c r="L7621" s="47">
        <v>1000</v>
      </c>
      <c r="M7621" s="22">
        <v>27805.119999999999</v>
      </c>
      <c r="N7621" s="22">
        <v>0</v>
      </c>
    </row>
    <row r="7622" spans="1:14" x14ac:dyDescent="0.25">
      <c r="A7622" s="5" t="s">
        <v>10017</v>
      </c>
      <c r="B7622" s="5" t="s">
        <v>3590</v>
      </c>
      <c r="C7622" s="5" t="s">
        <v>849</v>
      </c>
      <c r="D7622" s="5" t="s">
        <v>3583</v>
      </c>
      <c r="E7622" s="5" t="s">
        <v>3584</v>
      </c>
      <c r="F7622" s="5" t="s">
        <v>853</v>
      </c>
      <c r="G7622" s="5" t="s">
        <v>3585</v>
      </c>
      <c r="H7622" s="51">
        <v>0</v>
      </c>
      <c r="I7622" s="22">
        <v>0</v>
      </c>
      <c r="J7622" s="22">
        <v>0</v>
      </c>
      <c r="K7622" s="22">
        <v>1273.02</v>
      </c>
      <c r="L7622" s="47">
        <v>1000</v>
      </c>
      <c r="M7622" s="22">
        <v>0</v>
      </c>
      <c r="N7622" s="22">
        <v>0</v>
      </c>
    </row>
    <row r="7623" spans="1:14" hidden="1" x14ac:dyDescent="0.25">
      <c r="A7623" s="5" t="s">
        <v>10018</v>
      </c>
      <c r="B7623" s="5" t="s">
        <v>3586</v>
      </c>
      <c r="C7623" s="5" t="s">
        <v>849</v>
      </c>
      <c r="D7623" s="5" t="s">
        <v>3583</v>
      </c>
      <c r="E7623" s="5" t="s">
        <v>3584</v>
      </c>
      <c r="F7623" s="5" t="s">
        <v>853</v>
      </c>
      <c r="G7623" s="5" t="s">
        <v>3585</v>
      </c>
      <c r="H7623" s="51">
        <v>0</v>
      </c>
      <c r="I7623" s="22">
        <v>0</v>
      </c>
      <c r="J7623" s="22">
        <v>1825.94</v>
      </c>
      <c r="K7623" s="22">
        <v>1983.63</v>
      </c>
      <c r="L7623" s="47">
        <v>1000</v>
      </c>
      <c r="M7623" s="22">
        <v>0</v>
      </c>
      <c r="N7623" s="22">
        <v>0</v>
      </c>
    </row>
    <row r="7624" spans="1:14" hidden="1" x14ac:dyDescent="0.25">
      <c r="A7624" s="5" t="s">
        <v>10019</v>
      </c>
      <c r="B7624" s="5" t="s">
        <v>3586</v>
      </c>
      <c r="C7624" s="5" t="s">
        <v>849</v>
      </c>
      <c r="D7624" s="5" t="s">
        <v>3583</v>
      </c>
      <c r="E7624" s="5" t="s">
        <v>3584</v>
      </c>
      <c r="F7624" s="5" t="s">
        <v>853</v>
      </c>
      <c r="G7624" s="5" t="s">
        <v>3585</v>
      </c>
      <c r="H7624" s="51">
        <v>0</v>
      </c>
      <c r="I7624" s="22">
        <v>0</v>
      </c>
      <c r="J7624" s="22">
        <v>3123.27</v>
      </c>
      <c r="K7624" s="22">
        <v>3150.13</v>
      </c>
      <c r="L7624" s="47">
        <v>1000</v>
      </c>
      <c r="M7624" s="22">
        <v>0</v>
      </c>
      <c r="N7624" s="22">
        <v>0</v>
      </c>
    </row>
    <row r="7625" spans="1:14" x14ac:dyDescent="0.25">
      <c r="A7625" s="5" t="s">
        <v>10020</v>
      </c>
      <c r="B7625" s="5" t="s">
        <v>3590</v>
      </c>
      <c r="C7625" s="5" t="s">
        <v>849</v>
      </c>
      <c r="D7625" s="5" t="s">
        <v>3583</v>
      </c>
      <c r="E7625" s="5" t="s">
        <v>3584</v>
      </c>
      <c r="F7625" s="5" t="s">
        <v>853</v>
      </c>
      <c r="G7625" s="5" t="s">
        <v>3585</v>
      </c>
      <c r="H7625" s="51">
        <v>0</v>
      </c>
      <c r="I7625" s="22">
        <v>0</v>
      </c>
      <c r="J7625" s="22">
        <v>4780.63</v>
      </c>
      <c r="K7625" s="22">
        <v>4831.54</v>
      </c>
      <c r="L7625" s="47">
        <v>1000</v>
      </c>
      <c r="M7625" s="22">
        <v>0</v>
      </c>
      <c r="N7625" s="22">
        <v>0</v>
      </c>
    </row>
    <row r="7626" spans="1:14" x14ac:dyDescent="0.25">
      <c r="A7626" s="5" t="s">
        <v>10021</v>
      </c>
      <c r="B7626" s="5" t="s">
        <v>3590</v>
      </c>
      <c r="C7626" s="5" t="s">
        <v>849</v>
      </c>
      <c r="D7626" s="5" t="s">
        <v>3583</v>
      </c>
      <c r="E7626" s="5" t="s">
        <v>3584</v>
      </c>
      <c r="F7626" s="5" t="s">
        <v>851</v>
      </c>
      <c r="G7626" s="5" t="s">
        <v>3588</v>
      </c>
      <c r="H7626" s="51">
        <v>948954.70799999998</v>
      </c>
      <c r="I7626" s="22">
        <v>9576.36</v>
      </c>
      <c r="J7626" s="22">
        <v>10.09</v>
      </c>
      <c r="K7626" s="22">
        <v>10.06</v>
      </c>
      <c r="L7626" s="47">
        <v>1000</v>
      </c>
      <c r="M7626" s="22">
        <v>9576.36</v>
      </c>
      <c r="N7626" s="22">
        <v>0</v>
      </c>
    </row>
    <row r="7627" spans="1:14" x14ac:dyDescent="0.25">
      <c r="A7627" s="5" t="s">
        <v>10022</v>
      </c>
      <c r="B7627" s="5" t="s">
        <v>3590</v>
      </c>
      <c r="C7627" s="5" t="s">
        <v>849</v>
      </c>
      <c r="D7627" s="5" t="s">
        <v>3583</v>
      </c>
      <c r="E7627" s="5" t="s">
        <v>3584</v>
      </c>
      <c r="F7627" s="5" t="s">
        <v>853</v>
      </c>
      <c r="G7627" s="5" t="s">
        <v>3588</v>
      </c>
      <c r="H7627" s="51">
        <v>0</v>
      </c>
      <c r="I7627" s="22">
        <v>0</v>
      </c>
      <c r="J7627" s="22">
        <v>128.94999999999999</v>
      </c>
      <c r="K7627" s="22">
        <v>140.88999999999999</v>
      </c>
      <c r="L7627" s="47">
        <v>1000</v>
      </c>
      <c r="M7627" s="22">
        <v>0</v>
      </c>
      <c r="N7627" s="22">
        <v>0</v>
      </c>
    </row>
    <row r="7628" spans="1:14" x14ac:dyDescent="0.25">
      <c r="A7628" s="5" t="s">
        <v>10023</v>
      </c>
      <c r="B7628" s="5" t="s">
        <v>3590</v>
      </c>
      <c r="C7628" s="5" t="s">
        <v>849</v>
      </c>
      <c r="D7628" s="5" t="s">
        <v>3583</v>
      </c>
      <c r="E7628" s="5" t="s">
        <v>3584</v>
      </c>
      <c r="F7628" s="5" t="s">
        <v>853</v>
      </c>
      <c r="G7628" s="5" t="s">
        <v>3588</v>
      </c>
      <c r="H7628" s="51">
        <v>0</v>
      </c>
      <c r="I7628" s="22">
        <v>0</v>
      </c>
      <c r="J7628" s="22">
        <v>28.08</v>
      </c>
      <c r="K7628" s="22">
        <v>31.13</v>
      </c>
      <c r="L7628" s="47">
        <v>1000</v>
      </c>
      <c r="M7628" s="22">
        <v>0</v>
      </c>
      <c r="N7628" s="22">
        <v>0</v>
      </c>
    </row>
    <row r="7629" spans="1:14" hidden="1" x14ac:dyDescent="0.25">
      <c r="A7629" s="5" t="s">
        <v>10024</v>
      </c>
      <c r="B7629" s="5" t="s">
        <v>3586</v>
      </c>
      <c r="C7629" s="5" t="s">
        <v>849</v>
      </c>
      <c r="D7629" s="5" t="s">
        <v>3583</v>
      </c>
      <c r="E7629" s="5" t="s">
        <v>3584</v>
      </c>
      <c r="F7629" s="5" t="s">
        <v>853</v>
      </c>
      <c r="G7629" s="5" t="s">
        <v>3588</v>
      </c>
      <c r="H7629" s="51">
        <v>0</v>
      </c>
      <c r="I7629" s="22">
        <v>0</v>
      </c>
      <c r="J7629" s="22">
        <v>0</v>
      </c>
      <c r="K7629" s="22">
        <v>398.21</v>
      </c>
      <c r="L7629" s="47">
        <v>1000</v>
      </c>
      <c r="M7629" s="22">
        <v>0</v>
      </c>
      <c r="N7629" s="22">
        <v>0</v>
      </c>
    </row>
    <row r="7630" spans="1:14" hidden="1" x14ac:dyDescent="0.25">
      <c r="A7630" s="5" t="s">
        <v>10025</v>
      </c>
      <c r="B7630" s="5" t="s">
        <v>3582</v>
      </c>
      <c r="C7630" s="5" t="s">
        <v>849</v>
      </c>
      <c r="D7630" s="5" t="s">
        <v>3583</v>
      </c>
      <c r="E7630" s="5" t="s">
        <v>3584</v>
      </c>
      <c r="F7630" s="5" t="s">
        <v>853</v>
      </c>
      <c r="G7630" s="5" t="s">
        <v>3603</v>
      </c>
      <c r="H7630" s="51">
        <v>0</v>
      </c>
      <c r="I7630" s="22">
        <v>0</v>
      </c>
      <c r="J7630" s="22">
        <v>0</v>
      </c>
      <c r="K7630" s="22">
        <v>637.95000000000005</v>
      </c>
      <c r="L7630" s="47">
        <v>1000</v>
      </c>
      <c r="M7630" s="22">
        <v>0</v>
      </c>
      <c r="N7630" s="22">
        <v>0</v>
      </c>
    </row>
    <row r="7631" spans="1:14" hidden="1" x14ac:dyDescent="0.25">
      <c r="A7631" s="5" t="s">
        <v>10026</v>
      </c>
      <c r="B7631" s="5" t="s">
        <v>3586</v>
      </c>
      <c r="C7631" s="5" t="s">
        <v>849</v>
      </c>
      <c r="D7631" s="5" t="s">
        <v>3583</v>
      </c>
      <c r="E7631" s="5" t="s">
        <v>3584</v>
      </c>
      <c r="F7631" s="5" t="s">
        <v>853</v>
      </c>
      <c r="G7631" s="5" t="s">
        <v>3585</v>
      </c>
      <c r="H7631" s="51">
        <v>0</v>
      </c>
      <c r="I7631" s="22">
        <v>0</v>
      </c>
      <c r="J7631" s="22">
        <v>2814.83</v>
      </c>
      <c r="K7631" s="22">
        <v>3057.92</v>
      </c>
      <c r="L7631" s="47">
        <v>1000</v>
      </c>
      <c r="M7631" s="22">
        <v>0</v>
      </c>
      <c r="N7631" s="22">
        <v>0</v>
      </c>
    </row>
    <row r="7632" spans="1:14" hidden="1" x14ac:dyDescent="0.25">
      <c r="A7632" s="5" t="s">
        <v>10027</v>
      </c>
      <c r="B7632" s="5" t="s">
        <v>3582</v>
      </c>
      <c r="C7632" s="5" t="s">
        <v>849</v>
      </c>
      <c r="D7632" s="5" t="s">
        <v>3583</v>
      </c>
      <c r="E7632" s="5" t="s">
        <v>3584</v>
      </c>
      <c r="F7632" s="5" t="s">
        <v>851</v>
      </c>
      <c r="G7632" s="5" t="s">
        <v>3588</v>
      </c>
      <c r="H7632" s="51">
        <v>6975240.0089999996</v>
      </c>
      <c r="I7632" s="22">
        <v>83937.279999999999</v>
      </c>
      <c r="J7632" s="22">
        <v>12.03</v>
      </c>
      <c r="K7632" s="22">
        <v>11.68</v>
      </c>
      <c r="L7632" s="47">
        <v>1000</v>
      </c>
      <c r="M7632" s="22">
        <v>83937.279999999999</v>
      </c>
      <c r="N7632" s="22">
        <v>0</v>
      </c>
    </row>
    <row r="7633" spans="1:14" hidden="1" x14ac:dyDescent="0.25">
      <c r="A7633" s="5" t="s">
        <v>10027</v>
      </c>
      <c r="B7633" s="5" t="s">
        <v>3586</v>
      </c>
      <c r="C7633" s="5" t="s">
        <v>849</v>
      </c>
      <c r="D7633" s="5" t="s">
        <v>3583</v>
      </c>
      <c r="E7633" s="5" t="s">
        <v>3584</v>
      </c>
      <c r="F7633" s="5" t="s">
        <v>851</v>
      </c>
      <c r="G7633" s="5" t="s">
        <v>3588</v>
      </c>
      <c r="H7633" s="51">
        <v>1364220</v>
      </c>
      <c r="I7633" s="22">
        <v>23155</v>
      </c>
      <c r="J7633" s="22">
        <v>16.97</v>
      </c>
      <c r="K7633" s="22">
        <v>11.91</v>
      </c>
      <c r="L7633" s="47">
        <v>1000</v>
      </c>
      <c r="M7633" s="22">
        <v>23155</v>
      </c>
      <c r="N7633" s="22">
        <v>0</v>
      </c>
    </row>
    <row r="7634" spans="1:14" hidden="1" x14ac:dyDescent="0.25">
      <c r="A7634" s="5" t="s">
        <v>10028</v>
      </c>
      <c r="B7634" s="5" t="s">
        <v>3586</v>
      </c>
      <c r="C7634" s="5" t="s">
        <v>849</v>
      </c>
      <c r="D7634" s="5" t="s">
        <v>3583</v>
      </c>
      <c r="E7634" s="5" t="s">
        <v>3584</v>
      </c>
      <c r="F7634" s="5" t="s">
        <v>853</v>
      </c>
      <c r="G7634" s="5" t="s">
        <v>3603</v>
      </c>
      <c r="H7634" s="51">
        <v>0</v>
      </c>
      <c r="I7634" s="22">
        <v>0</v>
      </c>
      <c r="J7634" s="22">
        <v>0</v>
      </c>
      <c r="K7634" s="22">
        <v>474.05</v>
      </c>
      <c r="L7634" s="47">
        <v>1000</v>
      </c>
      <c r="M7634" s="22">
        <v>0</v>
      </c>
      <c r="N7634" s="22">
        <v>0</v>
      </c>
    </row>
    <row r="7635" spans="1:14" x14ac:dyDescent="0.25">
      <c r="A7635" s="5" t="s">
        <v>10029</v>
      </c>
      <c r="B7635" s="5" t="s">
        <v>3590</v>
      </c>
      <c r="C7635" s="5" t="s">
        <v>849</v>
      </c>
      <c r="D7635" s="5" t="s">
        <v>3583</v>
      </c>
      <c r="E7635" s="5" t="s">
        <v>3584</v>
      </c>
      <c r="F7635" s="5" t="s">
        <v>851</v>
      </c>
      <c r="G7635" s="5" t="s">
        <v>3585</v>
      </c>
      <c r="H7635" s="51">
        <v>0</v>
      </c>
      <c r="I7635" s="22">
        <v>0</v>
      </c>
      <c r="J7635" s="22">
        <v>11676.76</v>
      </c>
      <c r="K7635" s="22">
        <v>11957</v>
      </c>
      <c r="L7635" s="47">
        <v>1000</v>
      </c>
      <c r="M7635" s="22">
        <v>0</v>
      </c>
      <c r="N7635" s="22">
        <v>0</v>
      </c>
    </row>
    <row r="7636" spans="1:14" hidden="1" x14ac:dyDescent="0.25">
      <c r="A7636" s="5" t="s">
        <v>10030</v>
      </c>
      <c r="B7636" s="5" t="s">
        <v>3586</v>
      </c>
      <c r="C7636" s="5" t="s">
        <v>849</v>
      </c>
      <c r="D7636" s="5" t="s">
        <v>3583</v>
      </c>
      <c r="E7636" s="5" t="s">
        <v>3584</v>
      </c>
      <c r="F7636" s="5" t="s">
        <v>853</v>
      </c>
      <c r="G7636" s="5" t="s">
        <v>3603</v>
      </c>
      <c r="H7636" s="51">
        <v>0</v>
      </c>
      <c r="I7636" s="22">
        <v>0</v>
      </c>
      <c r="J7636" s="22">
        <v>1958.16</v>
      </c>
      <c r="K7636" s="22">
        <v>1750.89</v>
      </c>
      <c r="L7636" s="47">
        <v>1000</v>
      </c>
      <c r="M7636" s="22">
        <v>0</v>
      </c>
      <c r="N7636" s="22">
        <v>0</v>
      </c>
    </row>
    <row r="7637" spans="1:14" hidden="1" x14ac:dyDescent="0.25">
      <c r="A7637" s="5" t="s">
        <v>10031</v>
      </c>
      <c r="B7637" s="5" t="s">
        <v>3586</v>
      </c>
      <c r="C7637" s="5" t="s">
        <v>849</v>
      </c>
      <c r="D7637" s="5" t="s">
        <v>3583</v>
      </c>
      <c r="E7637" s="5" t="s">
        <v>3584</v>
      </c>
      <c r="F7637" s="5" t="s">
        <v>853</v>
      </c>
      <c r="G7637" s="5" t="s">
        <v>3588</v>
      </c>
      <c r="H7637" s="51">
        <v>0</v>
      </c>
      <c r="I7637" s="22">
        <v>0</v>
      </c>
      <c r="J7637" s="22">
        <v>186.76</v>
      </c>
      <c r="K7637" s="22">
        <v>234.91</v>
      </c>
      <c r="L7637" s="47">
        <v>1000</v>
      </c>
      <c r="M7637" s="22">
        <v>0</v>
      </c>
      <c r="N7637" s="22">
        <v>0</v>
      </c>
    </row>
    <row r="7638" spans="1:14" hidden="1" x14ac:dyDescent="0.25">
      <c r="A7638" s="5" t="s">
        <v>10032</v>
      </c>
      <c r="B7638" s="5" t="s">
        <v>3586</v>
      </c>
      <c r="C7638" s="5" t="s">
        <v>849</v>
      </c>
      <c r="D7638" s="5" t="s">
        <v>3583</v>
      </c>
      <c r="E7638" s="5" t="s">
        <v>3584</v>
      </c>
      <c r="F7638" s="5" t="s">
        <v>851</v>
      </c>
      <c r="G7638" s="5" t="s">
        <v>3585</v>
      </c>
      <c r="H7638" s="51">
        <v>42500</v>
      </c>
      <c r="I7638" s="22">
        <v>29811.52</v>
      </c>
      <c r="J7638" s="22">
        <v>701.45</v>
      </c>
      <c r="K7638" s="22">
        <v>749.17</v>
      </c>
      <c r="L7638" s="47">
        <v>1000</v>
      </c>
      <c r="M7638" s="22">
        <v>29811.52</v>
      </c>
      <c r="N7638" s="22">
        <v>0</v>
      </c>
    </row>
    <row r="7639" spans="1:14" x14ac:dyDescent="0.25">
      <c r="A7639" s="5" t="s">
        <v>10033</v>
      </c>
      <c r="B7639" s="5" t="s">
        <v>3590</v>
      </c>
      <c r="C7639" s="5" t="s">
        <v>849</v>
      </c>
      <c r="D7639" s="5" t="s">
        <v>3583</v>
      </c>
      <c r="E7639" s="5" t="s">
        <v>3584</v>
      </c>
      <c r="F7639" s="5" t="s">
        <v>853</v>
      </c>
      <c r="G7639" s="5" t="s">
        <v>3603</v>
      </c>
      <c r="H7639" s="51">
        <v>0</v>
      </c>
      <c r="I7639" s="22">
        <v>0</v>
      </c>
      <c r="J7639" s="22">
        <v>0</v>
      </c>
      <c r="K7639" s="22">
        <v>2854.92</v>
      </c>
      <c r="L7639" s="47">
        <v>1000</v>
      </c>
      <c r="M7639" s="22">
        <v>0</v>
      </c>
      <c r="N7639" s="22">
        <v>0</v>
      </c>
    </row>
    <row r="7640" spans="1:14" x14ac:dyDescent="0.25">
      <c r="A7640" s="5" t="s">
        <v>10034</v>
      </c>
      <c r="B7640" s="5" t="s">
        <v>3590</v>
      </c>
      <c r="C7640" s="5" t="s">
        <v>849</v>
      </c>
      <c r="D7640" s="5" t="s">
        <v>3583</v>
      </c>
      <c r="E7640" s="5" t="s">
        <v>3584</v>
      </c>
      <c r="F7640" s="5" t="s">
        <v>853</v>
      </c>
      <c r="G7640" s="5" t="s">
        <v>3603</v>
      </c>
      <c r="H7640" s="51">
        <v>0</v>
      </c>
      <c r="I7640" s="22">
        <v>0</v>
      </c>
      <c r="J7640" s="22">
        <v>0</v>
      </c>
      <c r="K7640" s="22">
        <v>4074.95</v>
      </c>
      <c r="L7640" s="47">
        <v>1000</v>
      </c>
      <c r="M7640" s="22">
        <v>0</v>
      </c>
      <c r="N7640" s="22">
        <v>0</v>
      </c>
    </row>
    <row r="7641" spans="1:14" hidden="1" x14ac:dyDescent="0.25">
      <c r="A7641" s="5" t="s">
        <v>10035</v>
      </c>
      <c r="B7641" s="5" t="s">
        <v>3586</v>
      </c>
      <c r="C7641" s="5" t="s">
        <v>849</v>
      </c>
      <c r="D7641" s="5" t="s">
        <v>3583</v>
      </c>
      <c r="E7641" s="5" t="s">
        <v>3584</v>
      </c>
      <c r="F7641" s="5" t="s">
        <v>853</v>
      </c>
      <c r="G7641" s="5" t="s">
        <v>3588</v>
      </c>
      <c r="H7641" s="51">
        <v>0</v>
      </c>
      <c r="I7641" s="22">
        <v>0</v>
      </c>
      <c r="J7641" s="22">
        <v>156.76</v>
      </c>
      <c r="K7641" s="22">
        <v>170.29</v>
      </c>
      <c r="L7641" s="47">
        <v>1000</v>
      </c>
      <c r="M7641" s="22">
        <v>0</v>
      </c>
      <c r="N7641" s="22">
        <v>0</v>
      </c>
    </row>
    <row r="7642" spans="1:14" x14ac:dyDescent="0.25">
      <c r="A7642" s="5" t="s">
        <v>10036</v>
      </c>
      <c r="B7642" s="5" t="s">
        <v>3590</v>
      </c>
      <c r="C7642" s="5" t="s">
        <v>849</v>
      </c>
      <c r="D7642" s="5" t="s">
        <v>3583</v>
      </c>
      <c r="E7642" s="5" t="s">
        <v>3584</v>
      </c>
      <c r="F7642" s="5" t="s">
        <v>853</v>
      </c>
      <c r="G7642" s="5" t="s">
        <v>3588</v>
      </c>
      <c r="H7642" s="51">
        <v>0</v>
      </c>
      <c r="I7642" s="22">
        <v>0</v>
      </c>
      <c r="J7642" s="22">
        <v>126.83</v>
      </c>
      <c r="K7642" s="22">
        <v>142.66999999999999</v>
      </c>
      <c r="L7642" s="47">
        <v>1000</v>
      </c>
      <c r="M7642" s="22">
        <v>0</v>
      </c>
      <c r="N7642" s="22">
        <v>0</v>
      </c>
    </row>
    <row r="7643" spans="1:14" x14ac:dyDescent="0.25">
      <c r="A7643" s="5" t="s">
        <v>10037</v>
      </c>
      <c r="B7643" s="5" t="s">
        <v>3590</v>
      </c>
      <c r="C7643" s="5" t="s">
        <v>849</v>
      </c>
      <c r="D7643" s="5" t="s">
        <v>3583</v>
      </c>
      <c r="E7643" s="5" t="s">
        <v>3584</v>
      </c>
      <c r="F7643" s="5" t="s">
        <v>851</v>
      </c>
      <c r="G7643" s="5" t="s">
        <v>3585</v>
      </c>
      <c r="H7643" s="51">
        <v>5000</v>
      </c>
      <c r="I7643" s="22">
        <v>6162.56</v>
      </c>
      <c r="J7643" s="22">
        <v>1232.51</v>
      </c>
      <c r="K7643" s="22">
        <v>1243.1099999999999</v>
      </c>
      <c r="L7643" s="47">
        <v>1000</v>
      </c>
      <c r="M7643" s="22">
        <v>6162.56</v>
      </c>
      <c r="N7643" s="22">
        <v>0</v>
      </c>
    </row>
    <row r="7644" spans="1:14" x14ac:dyDescent="0.25">
      <c r="A7644" s="5" t="s">
        <v>10038</v>
      </c>
      <c r="B7644" s="5" t="s">
        <v>3590</v>
      </c>
      <c r="C7644" s="5" t="s">
        <v>849</v>
      </c>
      <c r="D7644" s="5" t="s">
        <v>3583</v>
      </c>
      <c r="E7644" s="5" t="s">
        <v>3584</v>
      </c>
      <c r="F7644" s="5" t="s">
        <v>853</v>
      </c>
      <c r="G7644" s="5" t="s">
        <v>3588</v>
      </c>
      <c r="H7644" s="51">
        <v>0</v>
      </c>
      <c r="I7644" s="22">
        <v>0</v>
      </c>
      <c r="J7644" s="22">
        <v>11.59</v>
      </c>
      <c r="K7644" s="22">
        <v>12.23</v>
      </c>
      <c r="L7644" s="47">
        <v>1000</v>
      </c>
      <c r="M7644" s="22">
        <v>0</v>
      </c>
      <c r="N7644" s="22">
        <v>0</v>
      </c>
    </row>
    <row r="7645" spans="1:14" hidden="1" x14ac:dyDescent="0.25">
      <c r="A7645" s="5" t="s">
        <v>10039</v>
      </c>
      <c r="B7645" s="5" t="s">
        <v>3582</v>
      </c>
      <c r="C7645" s="5" t="s">
        <v>849</v>
      </c>
      <c r="D7645" s="5" t="s">
        <v>3583</v>
      </c>
      <c r="E7645" s="5" t="s">
        <v>3584</v>
      </c>
      <c r="F7645" s="5" t="s">
        <v>853</v>
      </c>
      <c r="G7645" s="5" t="s">
        <v>3588</v>
      </c>
      <c r="H7645" s="51">
        <v>0</v>
      </c>
      <c r="I7645" s="22">
        <v>0</v>
      </c>
      <c r="J7645" s="22">
        <v>29.75</v>
      </c>
      <c r="K7645" s="22">
        <v>32.32</v>
      </c>
      <c r="L7645" s="47">
        <v>1000</v>
      </c>
      <c r="M7645" s="22">
        <v>0</v>
      </c>
      <c r="N7645" s="22">
        <v>0</v>
      </c>
    </row>
    <row r="7646" spans="1:14" hidden="1" x14ac:dyDescent="0.25">
      <c r="A7646" s="5" t="s">
        <v>10039</v>
      </c>
      <c r="B7646" s="5" t="s">
        <v>3586</v>
      </c>
      <c r="C7646" s="5" t="s">
        <v>849</v>
      </c>
      <c r="D7646" s="5" t="s">
        <v>3583</v>
      </c>
      <c r="E7646" s="5" t="s">
        <v>3584</v>
      </c>
      <c r="F7646" s="5" t="s">
        <v>853</v>
      </c>
      <c r="G7646" s="5" t="s">
        <v>3588</v>
      </c>
      <c r="H7646" s="51">
        <v>0</v>
      </c>
      <c r="I7646" s="22">
        <v>0</v>
      </c>
      <c r="J7646" s="22">
        <v>28.31</v>
      </c>
      <c r="K7646" s="22">
        <v>31.91</v>
      </c>
      <c r="L7646" s="47">
        <v>1000</v>
      </c>
      <c r="M7646" s="22">
        <v>0</v>
      </c>
      <c r="N7646" s="22">
        <v>0</v>
      </c>
    </row>
    <row r="7647" spans="1:14" x14ac:dyDescent="0.25">
      <c r="A7647" s="5" t="s">
        <v>10040</v>
      </c>
      <c r="B7647" s="5" t="s">
        <v>3590</v>
      </c>
      <c r="C7647" s="5" t="s">
        <v>849</v>
      </c>
      <c r="D7647" s="5" t="s">
        <v>3583</v>
      </c>
      <c r="E7647" s="5" t="s">
        <v>3584</v>
      </c>
      <c r="F7647" s="5" t="s">
        <v>853</v>
      </c>
      <c r="G7647" s="5" t="s">
        <v>3588</v>
      </c>
      <c r="H7647" s="51">
        <v>0</v>
      </c>
      <c r="I7647" s="22">
        <v>0</v>
      </c>
      <c r="J7647" s="22">
        <v>14.6</v>
      </c>
      <c r="K7647" s="22">
        <v>15.86</v>
      </c>
      <c r="L7647" s="47">
        <v>1000</v>
      </c>
      <c r="M7647" s="22">
        <v>0</v>
      </c>
      <c r="N7647" s="22">
        <v>0</v>
      </c>
    </row>
    <row r="7648" spans="1:14" hidden="1" x14ac:dyDescent="0.25">
      <c r="A7648" s="5" t="s">
        <v>10041</v>
      </c>
      <c r="B7648" s="5" t="s">
        <v>3582</v>
      </c>
      <c r="C7648" s="5" t="s">
        <v>849</v>
      </c>
      <c r="D7648" s="5" t="s">
        <v>3583</v>
      </c>
      <c r="E7648" s="5" t="s">
        <v>3584</v>
      </c>
      <c r="F7648" s="5" t="s">
        <v>851</v>
      </c>
      <c r="G7648" s="5" t="s">
        <v>3585</v>
      </c>
      <c r="H7648" s="51">
        <v>12150</v>
      </c>
      <c r="I7648" s="22">
        <v>52472.19</v>
      </c>
      <c r="J7648" s="22">
        <v>4318.7</v>
      </c>
      <c r="K7648" s="22">
        <v>4158.1400000000003</v>
      </c>
      <c r="L7648" s="47">
        <v>1000</v>
      </c>
      <c r="M7648" s="22">
        <v>52472.19</v>
      </c>
      <c r="N7648" s="22">
        <v>0</v>
      </c>
    </row>
    <row r="7649" spans="1:14" hidden="1" x14ac:dyDescent="0.25">
      <c r="A7649" s="5" t="s">
        <v>10041</v>
      </c>
      <c r="B7649" s="5" t="s">
        <v>3586</v>
      </c>
      <c r="C7649" s="5" t="s">
        <v>849</v>
      </c>
      <c r="D7649" s="5" t="s">
        <v>3583</v>
      </c>
      <c r="E7649" s="5" t="s">
        <v>3584</v>
      </c>
      <c r="F7649" s="5" t="s">
        <v>851</v>
      </c>
      <c r="G7649" s="5" t="s">
        <v>3585</v>
      </c>
      <c r="H7649" s="51">
        <v>53575</v>
      </c>
      <c r="I7649" s="22">
        <v>233550.09</v>
      </c>
      <c r="J7649" s="22">
        <v>4359.3100000000004</v>
      </c>
      <c r="K7649" s="22">
        <v>4073.25</v>
      </c>
      <c r="L7649" s="47">
        <v>1000</v>
      </c>
      <c r="M7649" s="22">
        <v>233550.09</v>
      </c>
      <c r="N7649" s="22">
        <v>0</v>
      </c>
    </row>
    <row r="7650" spans="1:14" hidden="1" x14ac:dyDescent="0.25">
      <c r="A7650" s="5" t="s">
        <v>10042</v>
      </c>
      <c r="B7650" s="5" t="s">
        <v>3586</v>
      </c>
      <c r="C7650" s="5" t="s">
        <v>849</v>
      </c>
      <c r="D7650" s="5" t="s">
        <v>3583</v>
      </c>
      <c r="E7650" s="5" t="s">
        <v>3584</v>
      </c>
      <c r="F7650" s="5" t="s">
        <v>853</v>
      </c>
      <c r="G7650" s="5" t="s">
        <v>3585</v>
      </c>
      <c r="H7650" s="51">
        <v>0</v>
      </c>
      <c r="I7650" s="22">
        <v>0</v>
      </c>
      <c r="J7650" s="22">
        <v>3735.92</v>
      </c>
      <c r="K7650" s="22">
        <v>3940.35</v>
      </c>
      <c r="L7650" s="47">
        <v>1000</v>
      </c>
      <c r="M7650" s="22">
        <v>0</v>
      </c>
      <c r="N7650" s="22">
        <v>0</v>
      </c>
    </row>
    <row r="7651" spans="1:14" hidden="1" x14ac:dyDescent="0.25">
      <c r="A7651" s="5" t="s">
        <v>10043</v>
      </c>
      <c r="B7651" s="5" t="s">
        <v>3582</v>
      </c>
      <c r="C7651" s="5" t="s">
        <v>849</v>
      </c>
      <c r="D7651" s="5" t="s">
        <v>3583</v>
      </c>
      <c r="E7651" s="5" t="s">
        <v>3584</v>
      </c>
      <c r="F7651" s="5" t="s">
        <v>853</v>
      </c>
      <c r="G7651" s="5" t="s">
        <v>3585</v>
      </c>
      <c r="H7651" s="51">
        <v>0</v>
      </c>
      <c r="I7651" s="22">
        <v>0</v>
      </c>
      <c r="J7651" s="22">
        <v>1550.69</v>
      </c>
      <c r="K7651" s="22">
        <v>2178.86</v>
      </c>
      <c r="L7651" s="47">
        <v>1000</v>
      </c>
      <c r="M7651" s="22">
        <v>0</v>
      </c>
      <c r="N7651" s="22">
        <v>0</v>
      </c>
    </row>
    <row r="7652" spans="1:14" hidden="1" x14ac:dyDescent="0.25">
      <c r="A7652" s="5" t="s">
        <v>10044</v>
      </c>
      <c r="B7652" s="5" t="s">
        <v>3582</v>
      </c>
      <c r="C7652" s="5" t="s">
        <v>849</v>
      </c>
      <c r="D7652" s="5" t="s">
        <v>3583</v>
      </c>
      <c r="E7652" s="5" t="s">
        <v>3584</v>
      </c>
      <c r="F7652" s="5" t="s">
        <v>851</v>
      </c>
      <c r="G7652" s="5" t="s">
        <v>3585</v>
      </c>
      <c r="H7652" s="51">
        <v>705.50400000000002</v>
      </c>
      <c r="I7652" s="22">
        <v>8708.2800000000007</v>
      </c>
      <c r="J7652" s="22">
        <v>12343.35</v>
      </c>
      <c r="K7652" s="22">
        <v>12671.39</v>
      </c>
      <c r="L7652" s="47">
        <v>1000</v>
      </c>
      <c r="M7652" s="22">
        <v>8708.2800000000007</v>
      </c>
      <c r="N7652" s="22">
        <v>0</v>
      </c>
    </row>
    <row r="7653" spans="1:14" hidden="1" x14ac:dyDescent="0.25">
      <c r="A7653" s="5" t="s">
        <v>10044</v>
      </c>
      <c r="B7653" s="5" t="s">
        <v>3586</v>
      </c>
      <c r="C7653" s="5" t="s">
        <v>849</v>
      </c>
      <c r="D7653" s="5" t="s">
        <v>3583</v>
      </c>
      <c r="E7653" s="5" t="s">
        <v>3584</v>
      </c>
      <c r="F7653" s="5" t="s">
        <v>853</v>
      </c>
      <c r="G7653" s="5" t="s">
        <v>3585</v>
      </c>
      <c r="H7653" s="51">
        <v>0</v>
      </c>
      <c r="I7653" s="22">
        <v>0</v>
      </c>
      <c r="J7653" s="22">
        <v>11943.62</v>
      </c>
      <c r="K7653" s="22">
        <v>12046.34</v>
      </c>
      <c r="L7653" s="47">
        <v>1000</v>
      </c>
      <c r="M7653" s="22">
        <v>0</v>
      </c>
      <c r="N7653" s="22">
        <v>0</v>
      </c>
    </row>
    <row r="7654" spans="1:14" hidden="1" x14ac:dyDescent="0.25">
      <c r="A7654" s="5" t="s">
        <v>10044</v>
      </c>
      <c r="B7654" s="5" t="s">
        <v>3608</v>
      </c>
      <c r="C7654" s="5" t="s">
        <v>849</v>
      </c>
      <c r="D7654" s="5" t="s">
        <v>3583</v>
      </c>
      <c r="E7654" s="5" t="s">
        <v>3584</v>
      </c>
      <c r="F7654" s="5" t="s">
        <v>853</v>
      </c>
      <c r="G7654" s="5" t="s">
        <v>3585</v>
      </c>
      <c r="H7654" s="51">
        <v>0</v>
      </c>
      <c r="I7654" s="22">
        <v>0</v>
      </c>
      <c r="J7654" s="22">
        <v>0</v>
      </c>
      <c r="K7654" s="22">
        <v>11971.6</v>
      </c>
      <c r="L7654" s="47">
        <v>1000</v>
      </c>
      <c r="M7654" s="22">
        <v>0</v>
      </c>
      <c r="N7654" s="22">
        <v>0</v>
      </c>
    </row>
    <row r="7655" spans="1:14" hidden="1" x14ac:dyDescent="0.25">
      <c r="A7655" s="5" t="s">
        <v>10045</v>
      </c>
      <c r="B7655" s="5" t="s">
        <v>3582</v>
      </c>
      <c r="C7655" s="5" t="s">
        <v>849</v>
      </c>
      <c r="D7655" s="5" t="s">
        <v>3583</v>
      </c>
      <c r="E7655" s="5" t="s">
        <v>3584</v>
      </c>
      <c r="F7655" s="5" t="s">
        <v>853</v>
      </c>
      <c r="G7655" s="5" t="s">
        <v>3603</v>
      </c>
      <c r="H7655" s="51">
        <v>0</v>
      </c>
      <c r="I7655" s="22">
        <v>0</v>
      </c>
      <c r="J7655" s="22">
        <v>0</v>
      </c>
      <c r="K7655" s="22">
        <v>93.99</v>
      </c>
      <c r="L7655" s="47">
        <v>1000</v>
      </c>
      <c r="M7655" s="22">
        <v>0</v>
      </c>
      <c r="N7655" s="22">
        <v>0</v>
      </c>
    </row>
    <row r="7656" spans="1:14" hidden="1" x14ac:dyDescent="0.25">
      <c r="A7656" s="5" t="s">
        <v>10046</v>
      </c>
      <c r="B7656" s="5" t="s">
        <v>3582</v>
      </c>
      <c r="C7656" s="5" t="s">
        <v>849</v>
      </c>
      <c r="D7656" s="5" t="s">
        <v>3583</v>
      </c>
      <c r="E7656" s="5" t="s">
        <v>3584</v>
      </c>
      <c r="F7656" s="5" t="s">
        <v>853</v>
      </c>
      <c r="G7656" s="5" t="s">
        <v>3603</v>
      </c>
      <c r="H7656" s="51">
        <v>0</v>
      </c>
      <c r="I7656" s="22">
        <v>0</v>
      </c>
      <c r="J7656" s="22">
        <v>0</v>
      </c>
      <c r="K7656" s="22">
        <v>93.99</v>
      </c>
      <c r="L7656" s="47">
        <v>1000</v>
      </c>
      <c r="M7656" s="22">
        <v>0</v>
      </c>
      <c r="N7656" s="22">
        <v>0</v>
      </c>
    </row>
    <row r="7657" spans="1:14" hidden="1" x14ac:dyDescent="0.25">
      <c r="A7657" s="5" t="s">
        <v>10047</v>
      </c>
      <c r="B7657" s="5" t="s">
        <v>3592</v>
      </c>
      <c r="C7657" s="5" t="s">
        <v>849</v>
      </c>
      <c r="D7657" s="5" t="s">
        <v>3583</v>
      </c>
      <c r="E7657" s="5" t="s">
        <v>3584</v>
      </c>
      <c r="F7657" s="5" t="s">
        <v>853</v>
      </c>
      <c r="G7657" s="5" t="s">
        <v>3588</v>
      </c>
      <c r="H7657" s="51">
        <v>0</v>
      </c>
      <c r="I7657" s="22">
        <v>0</v>
      </c>
      <c r="J7657" s="22">
        <v>276.77</v>
      </c>
      <c r="K7657" s="22">
        <v>291.91000000000003</v>
      </c>
      <c r="L7657" s="47">
        <v>1000</v>
      </c>
      <c r="M7657" s="22">
        <v>0</v>
      </c>
      <c r="N7657" s="22">
        <v>0</v>
      </c>
    </row>
    <row r="7658" spans="1:14" hidden="1" x14ac:dyDescent="0.25">
      <c r="A7658" s="5" t="s">
        <v>10048</v>
      </c>
      <c r="B7658" s="5" t="s">
        <v>3592</v>
      </c>
      <c r="C7658" s="5" t="s">
        <v>849</v>
      </c>
      <c r="D7658" s="5" t="s">
        <v>3583</v>
      </c>
      <c r="E7658" s="5" t="s">
        <v>3584</v>
      </c>
      <c r="F7658" s="5" t="s">
        <v>853</v>
      </c>
      <c r="G7658" s="5" t="s">
        <v>3588</v>
      </c>
      <c r="H7658" s="51">
        <v>0</v>
      </c>
      <c r="I7658" s="22">
        <v>0</v>
      </c>
      <c r="J7658" s="22">
        <v>493.88</v>
      </c>
      <c r="K7658" s="22">
        <v>520.91</v>
      </c>
      <c r="L7658" s="47">
        <v>1000</v>
      </c>
      <c r="M7658" s="22">
        <v>0</v>
      </c>
      <c r="N7658" s="22">
        <v>0</v>
      </c>
    </row>
    <row r="7659" spans="1:14" x14ac:dyDescent="0.25">
      <c r="A7659" s="5" t="s">
        <v>10049</v>
      </c>
      <c r="B7659" s="5" t="s">
        <v>3590</v>
      </c>
      <c r="C7659" s="5" t="s">
        <v>849</v>
      </c>
      <c r="D7659" s="5" t="s">
        <v>3583</v>
      </c>
      <c r="E7659" s="5" t="s">
        <v>3584</v>
      </c>
      <c r="F7659" s="5" t="s">
        <v>853</v>
      </c>
      <c r="G7659" s="5" t="s">
        <v>3603</v>
      </c>
      <c r="H7659" s="51">
        <v>0</v>
      </c>
      <c r="I7659" s="22">
        <v>0</v>
      </c>
      <c r="J7659" s="22">
        <v>0</v>
      </c>
      <c r="K7659" s="22">
        <v>3564.73</v>
      </c>
      <c r="L7659" s="47">
        <v>1000</v>
      </c>
      <c r="M7659" s="22">
        <v>0</v>
      </c>
      <c r="N7659" s="22">
        <v>0</v>
      </c>
    </row>
    <row r="7660" spans="1:14" x14ac:dyDescent="0.25">
      <c r="A7660" s="5" t="s">
        <v>10050</v>
      </c>
      <c r="B7660" s="5" t="s">
        <v>3590</v>
      </c>
      <c r="C7660" s="5" t="s">
        <v>849</v>
      </c>
      <c r="D7660" s="5" t="s">
        <v>3583</v>
      </c>
      <c r="E7660" s="5" t="s">
        <v>3584</v>
      </c>
      <c r="F7660" s="5" t="s">
        <v>853</v>
      </c>
      <c r="G7660" s="5" t="s">
        <v>3603</v>
      </c>
      <c r="H7660" s="51">
        <v>0</v>
      </c>
      <c r="I7660" s="22">
        <v>0</v>
      </c>
      <c r="J7660" s="22">
        <v>0</v>
      </c>
      <c r="K7660" s="22">
        <v>2968.32</v>
      </c>
      <c r="L7660" s="47">
        <v>1000</v>
      </c>
      <c r="M7660" s="22">
        <v>0</v>
      </c>
      <c r="N7660" s="22">
        <v>0</v>
      </c>
    </row>
    <row r="7661" spans="1:14" x14ac:dyDescent="0.25">
      <c r="A7661" s="5" t="s">
        <v>10051</v>
      </c>
      <c r="B7661" s="5" t="s">
        <v>3590</v>
      </c>
      <c r="C7661" s="5" t="s">
        <v>849</v>
      </c>
      <c r="D7661" s="5" t="s">
        <v>3583</v>
      </c>
      <c r="E7661" s="5" t="s">
        <v>3584</v>
      </c>
      <c r="F7661" s="5" t="s">
        <v>853</v>
      </c>
      <c r="G7661" s="5" t="s">
        <v>3588</v>
      </c>
      <c r="H7661" s="51">
        <v>0</v>
      </c>
      <c r="I7661" s="22">
        <v>0</v>
      </c>
      <c r="J7661" s="22">
        <v>55.49</v>
      </c>
      <c r="K7661" s="22">
        <v>58.98</v>
      </c>
      <c r="L7661" s="47">
        <v>1000</v>
      </c>
      <c r="M7661" s="22">
        <v>0</v>
      </c>
      <c r="N7661" s="22">
        <v>0</v>
      </c>
    </row>
    <row r="7662" spans="1:14" hidden="1" x14ac:dyDescent="0.25">
      <c r="A7662" s="5" t="s">
        <v>10051</v>
      </c>
      <c r="B7662" s="5" t="s">
        <v>3597</v>
      </c>
      <c r="C7662" s="5" t="s">
        <v>849</v>
      </c>
      <c r="D7662" s="5" t="s">
        <v>3583</v>
      </c>
      <c r="E7662" s="5" t="s">
        <v>3584</v>
      </c>
      <c r="F7662" s="5" t="s">
        <v>853</v>
      </c>
      <c r="G7662" s="5" t="s">
        <v>3588</v>
      </c>
      <c r="H7662" s="51">
        <v>0</v>
      </c>
      <c r="I7662" s="22">
        <v>0</v>
      </c>
      <c r="J7662" s="22">
        <v>52.59</v>
      </c>
      <c r="K7662" s="22">
        <v>53.89</v>
      </c>
      <c r="L7662" s="47">
        <v>1000</v>
      </c>
      <c r="M7662" s="22">
        <v>0</v>
      </c>
      <c r="N7662" s="22">
        <v>0</v>
      </c>
    </row>
    <row r="7663" spans="1:14" hidden="1" x14ac:dyDescent="0.25">
      <c r="A7663" s="5" t="s">
        <v>10051</v>
      </c>
      <c r="B7663" s="5" t="s">
        <v>3592</v>
      </c>
      <c r="C7663" s="5" t="s">
        <v>849</v>
      </c>
      <c r="D7663" s="5" t="s">
        <v>3583</v>
      </c>
      <c r="E7663" s="5" t="s">
        <v>3584</v>
      </c>
      <c r="F7663" s="5" t="s">
        <v>853</v>
      </c>
      <c r="G7663" s="5" t="s">
        <v>3588</v>
      </c>
      <c r="H7663" s="51">
        <v>0</v>
      </c>
      <c r="I7663" s="22">
        <v>0</v>
      </c>
      <c r="J7663" s="22">
        <v>0</v>
      </c>
      <c r="K7663" s="22">
        <v>52.33</v>
      </c>
      <c r="L7663" s="47">
        <v>1000</v>
      </c>
      <c r="M7663" s="22">
        <v>0</v>
      </c>
      <c r="N7663" s="22">
        <v>0</v>
      </c>
    </row>
    <row r="7664" spans="1:14" hidden="1" x14ac:dyDescent="0.25">
      <c r="A7664" s="5" t="s">
        <v>10052</v>
      </c>
      <c r="B7664" s="5" t="s">
        <v>3582</v>
      </c>
      <c r="C7664" s="5" t="s">
        <v>849</v>
      </c>
      <c r="D7664" s="5" t="s">
        <v>3583</v>
      </c>
      <c r="E7664" s="5" t="s">
        <v>3584</v>
      </c>
      <c r="F7664" s="5" t="s">
        <v>853</v>
      </c>
      <c r="G7664" s="5" t="s">
        <v>3585</v>
      </c>
      <c r="H7664" s="51">
        <v>0</v>
      </c>
      <c r="I7664" s="22">
        <v>0</v>
      </c>
      <c r="J7664" s="22">
        <v>26781.47</v>
      </c>
      <c r="K7664" s="22">
        <v>29094.36</v>
      </c>
      <c r="L7664" s="47">
        <v>1000</v>
      </c>
      <c r="M7664" s="22">
        <v>0</v>
      </c>
      <c r="N7664" s="22">
        <v>0</v>
      </c>
    </row>
    <row r="7665" spans="1:14" hidden="1" x14ac:dyDescent="0.25">
      <c r="A7665" s="5" t="s">
        <v>10052</v>
      </c>
      <c r="B7665" s="5" t="s">
        <v>3586</v>
      </c>
      <c r="C7665" s="5" t="s">
        <v>849</v>
      </c>
      <c r="D7665" s="5" t="s">
        <v>3583</v>
      </c>
      <c r="E7665" s="5" t="s">
        <v>3584</v>
      </c>
      <c r="F7665" s="5" t="s">
        <v>853</v>
      </c>
      <c r="G7665" s="5" t="s">
        <v>3585</v>
      </c>
      <c r="H7665" s="51">
        <v>0</v>
      </c>
      <c r="I7665" s="22">
        <v>0</v>
      </c>
      <c r="J7665" s="22">
        <v>27543.98</v>
      </c>
      <c r="K7665" s="22">
        <v>29922.720000000001</v>
      </c>
      <c r="L7665" s="47">
        <v>1000</v>
      </c>
      <c r="M7665" s="22">
        <v>0</v>
      </c>
      <c r="N7665" s="22">
        <v>0</v>
      </c>
    </row>
    <row r="7666" spans="1:14" hidden="1" x14ac:dyDescent="0.25">
      <c r="A7666" s="5" t="s">
        <v>10053</v>
      </c>
      <c r="B7666" s="5" t="s">
        <v>3586</v>
      </c>
      <c r="C7666" s="5" t="s">
        <v>849</v>
      </c>
      <c r="D7666" s="5" t="s">
        <v>3583</v>
      </c>
      <c r="E7666" s="5" t="s">
        <v>3584</v>
      </c>
      <c r="F7666" s="5" t="s">
        <v>853</v>
      </c>
      <c r="G7666" s="5" t="s">
        <v>3588</v>
      </c>
      <c r="H7666" s="51">
        <v>0</v>
      </c>
      <c r="I7666" s="22">
        <v>0</v>
      </c>
      <c r="J7666" s="22">
        <v>227.45</v>
      </c>
      <c r="K7666" s="22">
        <v>236.26</v>
      </c>
      <c r="L7666" s="47">
        <v>1000</v>
      </c>
      <c r="M7666" s="22">
        <v>0</v>
      </c>
      <c r="N7666" s="22">
        <v>0</v>
      </c>
    </row>
    <row r="7667" spans="1:14" hidden="1" x14ac:dyDescent="0.25">
      <c r="A7667" s="5" t="s">
        <v>10053</v>
      </c>
      <c r="B7667" s="5" t="s">
        <v>3596</v>
      </c>
      <c r="C7667" s="5" t="s">
        <v>849</v>
      </c>
      <c r="D7667" s="5" t="s">
        <v>3583</v>
      </c>
      <c r="E7667" s="5" t="s">
        <v>3584</v>
      </c>
      <c r="F7667" s="5" t="s">
        <v>853</v>
      </c>
      <c r="G7667" s="5" t="s">
        <v>3588</v>
      </c>
      <c r="H7667" s="51">
        <v>0</v>
      </c>
      <c r="I7667" s="22">
        <v>0</v>
      </c>
      <c r="J7667" s="22">
        <v>228.25</v>
      </c>
      <c r="K7667" s="22">
        <v>247.96</v>
      </c>
      <c r="L7667" s="47">
        <v>1000</v>
      </c>
      <c r="M7667" s="22">
        <v>0</v>
      </c>
      <c r="N7667" s="22">
        <v>0</v>
      </c>
    </row>
    <row r="7668" spans="1:14" hidden="1" x14ac:dyDescent="0.25">
      <c r="A7668" s="5" t="s">
        <v>10054</v>
      </c>
      <c r="B7668" s="5" t="s">
        <v>3586</v>
      </c>
      <c r="C7668" s="5" t="s">
        <v>849</v>
      </c>
      <c r="D7668" s="5" t="s">
        <v>3583</v>
      </c>
      <c r="E7668" s="5" t="s">
        <v>3584</v>
      </c>
      <c r="F7668" s="5" t="s">
        <v>853</v>
      </c>
      <c r="G7668" s="5" t="s">
        <v>3585</v>
      </c>
      <c r="H7668" s="51">
        <v>0</v>
      </c>
      <c r="I7668" s="22">
        <v>0</v>
      </c>
      <c r="J7668" s="22">
        <v>5674.9</v>
      </c>
      <c r="K7668" s="22">
        <v>4562.72</v>
      </c>
      <c r="L7668" s="47">
        <v>1000</v>
      </c>
      <c r="M7668" s="22">
        <v>0</v>
      </c>
      <c r="N7668" s="22">
        <v>0</v>
      </c>
    </row>
    <row r="7669" spans="1:14" hidden="1" x14ac:dyDescent="0.25">
      <c r="A7669" s="5" t="s">
        <v>10055</v>
      </c>
      <c r="B7669" s="5" t="s">
        <v>3586</v>
      </c>
      <c r="C7669" s="5" t="s">
        <v>849</v>
      </c>
      <c r="D7669" s="5" t="s">
        <v>3583</v>
      </c>
      <c r="E7669" s="5" t="s">
        <v>3584</v>
      </c>
      <c r="F7669" s="5" t="s">
        <v>853</v>
      </c>
      <c r="G7669" s="5" t="s">
        <v>3588</v>
      </c>
      <c r="H7669" s="51">
        <v>0</v>
      </c>
      <c r="I7669" s="22">
        <v>0</v>
      </c>
      <c r="J7669" s="22">
        <v>84.3</v>
      </c>
      <c r="K7669" s="22">
        <v>87.38</v>
      </c>
      <c r="L7669" s="47">
        <v>1000</v>
      </c>
      <c r="M7669" s="22">
        <v>0</v>
      </c>
      <c r="N7669" s="22">
        <v>0</v>
      </c>
    </row>
    <row r="7670" spans="1:14" hidden="1" x14ac:dyDescent="0.25">
      <c r="A7670" s="5" t="s">
        <v>10056</v>
      </c>
      <c r="B7670" s="5" t="s">
        <v>3586</v>
      </c>
      <c r="C7670" s="5" t="s">
        <v>849</v>
      </c>
      <c r="D7670" s="5" t="s">
        <v>3583</v>
      </c>
      <c r="E7670" s="5" t="s">
        <v>3584</v>
      </c>
      <c r="F7670" s="5" t="s">
        <v>853</v>
      </c>
      <c r="G7670" s="5" t="s">
        <v>3588</v>
      </c>
      <c r="H7670" s="51">
        <v>0</v>
      </c>
      <c r="I7670" s="22">
        <v>0</v>
      </c>
      <c r="J7670" s="22">
        <v>219.98</v>
      </c>
      <c r="K7670" s="22">
        <v>238.98</v>
      </c>
      <c r="L7670" s="47">
        <v>1000</v>
      </c>
      <c r="M7670" s="22">
        <v>0</v>
      </c>
      <c r="N7670" s="22">
        <v>0</v>
      </c>
    </row>
    <row r="7671" spans="1:14" hidden="1" x14ac:dyDescent="0.25">
      <c r="A7671" s="5" t="s">
        <v>10056</v>
      </c>
      <c r="B7671" s="5" t="s">
        <v>3596</v>
      </c>
      <c r="C7671" s="5" t="s">
        <v>849</v>
      </c>
      <c r="D7671" s="5" t="s">
        <v>3583</v>
      </c>
      <c r="E7671" s="5" t="s">
        <v>3584</v>
      </c>
      <c r="F7671" s="5" t="s">
        <v>853</v>
      </c>
      <c r="G7671" s="5" t="s">
        <v>3588</v>
      </c>
      <c r="H7671" s="51">
        <v>0</v>
      </c>
      <c r="I7671" s="22">
        <v>0</v>
      </c>
      <c r="J7671" s="22">
        <v>0</v>
      </c>
      <c r="K7671" s="22">
        <v>212.32</v>
      </c>
      <c r="L7671" s="47">
        <v>1000</v>
      </c>
      <c r="M7671" s="22">
        <v>0</v>
      </c>
      <c r="N7671" s="22">
        <v>0</v>
      </c>
    </row>
    <row r="7672" spans="1:14" hidden="1" x14ac:dyDescent="0.25">
      <c r="A7672" s="5" t="s">
        <v>10057</v>
      </c>
      <c r="B7672" s="5" t="s">
        <v>3592</v>
      </c>
      <c r="C7672" s="5" t="s">
        <v>849</v>
      </c>
      <c r="D7672" s="5" t="s">
        <v>3583</v>
      </c>
      <c r="E7672" s="5" t="s">
        <v>3584</v>
      </c>
      <c r="F7672" s="5" t="s">
        <v>853</v>
      </c>
      <c r="G7672" s="5" t="s">
        <v>3603</v>
      </c>
      <c r="H7672" s="51">
        <v>0</v>
      </c>
      <c r="I7672" s="22">
        <v>0</v>
      </c>
      <c r="J7672" s="22">
        <v>0</v>
      </c>
      <c r="K7672" s="22">
        <v>1290.72</v>
      </c>
      <c r="L7672" s="47">
        <v>1000</v>
      </c>
      <c r="M7672" s="22">
        <v>0</v>
      </c>
      <c r="N7672" s="22">
        <v>0</v>
      </c>
    </row>
    <row r="7673" spans="1:14" hidden="1" x14ac:dyDescent="0.25">
      <c r="A7673" s="5" t="s">
        <v>10058</v>
      </c>
      <c r="B7673" s="5" t="s">
        <v>3606</v>
      </c>
      <c r="C7673" s="5" t="s">
        <v>849</v>
      </c>
      <c r="D7673" s="5" t="s">
        <v>3583</v>
      </c>
      <c r="E7673" s="5" t="s">
        <v>3584</v>
      </c>
      <c r="F7673" s="5" t="s">
        <v>853</v>
      </c>
      <c r="G7673" s="5" t="s">
        <v>3588</v>
      </c>
      <c r="H7673" s="51">
        <v>0</v>
      </c>
      <c r="I7673" s="22">
        <v>0</v>
      </c>
      <c r="J7673" s="22">
        <v>244.49</v>
      </c>
      <c r="K7673" s="22">
        <v>257.86</v>
      </c>
      <c r="L7673" s="47">
        <v>1000</v>
      </c>
      <c r="M7673" s="22">
        <v>0</v>
      </c>
      <c r="N7673" s="22">
        <v>0</v>
      </c>
    </row>
    <row r="7674" spans="1:14" hidden="1" x14ac:dyDescent="0.25">
      <c r="A7674" s="5" t="s">
        <v>10059</v>
      </c>
      <c r="B7674" s="5" t="s">
        <v>3606</v>
      </c>
      <c r="C7674" s="5" t="s">
        <v>849</v>
      </c>
      <c r="D7674" s="5" t="s">
        <v>3583</v>
      </c>
      <c r="E7674" s="5" t="s">
        <v>3584</v>
      </c>
      <c r="F7674" s="5" t="s">
        <v>853</v>
      </c>
      <c r="G7674" s="5" t="s">
        <v>3588</v>
      </c>
      <c r="H7674" s="51">
        <v>0</v>
      </c>
      <c r="I7674" s="22">
        <v>0</v>
      </c>
      <c r="J7674" s="22">
        <v>230.19</v>
      </c>
      <c r="K7674" s="22">
        <v>250.07</v>
      </c>
      <c r="L7674" s="47">
        <v>1000</v>
      </c>
      <c r="M7674" s="22">
        <v>0</v>
      </c>
      <c r="N7674" s="22">
        <v>0</v>
      </c>
    </row>
    <row r="7675" spans="1:14" hidden="1" x14ac:dyDescent="0.25">
      <c r="A7675" s="5" t="s">
        <v>10060</v>
      </c>
      <c r="B7675" s="5" t="s">
        <v>3606</v>
      </c>
      <c r="C7675" s="5" t="s">
        <v>849</v>
      </c>
      <c r="D7675" s="5" t="s">
        <v>3583</v>
      </c>
      <c r="E7675" s="5" t="s">
        <v>3584</v>
      </c>
      <c r="F7675" s="5" t="s">
        <v>853</v>
      </c>
      <c r="G7675" s="5" t="s">
        <v>3588</v>
      </c>
      <c r="H7675" s="51">
        <v>0</v>
      </c>
      <c r="I7675" s="22">
        <v>0</v>
      </c>
      <c r="J7675" s="22">
        <v>171.81</v>
      </c>
      <c r="K7675" s="22">
        <v>168.91</v>
      </c>
      <c r="L7675" s="47">
        <v>1000</v>
      </c>
      <c r="M7675" s="22">
        <v>0</v>
      </c>
      <c r="N7675" s="22">
        <v>0</v>
      </c>
    </row>
    <row r="7676" spans="1:14" hidden="1" x14ac:dyDescent="0.25">
      <c r="A7676" s="5" t="s">
        <v>10061</v>
      </c>
      <c r="B7676" s="5" t="s">
        <v>3592</v>
      </c>
      <c r="C7676" s="5" t="s">
        <v>849</v>
      </c>
      <c r="D7676" s="5" t="s">
        <v>3583</v>
      </c>
      <c r="E7676" s="5" t="s">
        <v>3584</v>
      </c>
      <c r="F7676" s="5" t="s">
        <v>853</v>
      </c>
      <c r="G7676" s="5" t="s">
        <v>3588</v>
      </c>
      <c r="H7676" s="51">
        <v>0</v>
      </c>
      <c r="I7676" s="22">
        <v>0</v>
      </c>
      <c r="J7676" s="22">
        <v>49.93</v>
      </c>
      <c r="K7676" s="22">
        <v>60.94</v>
      </c>
      <c r="L7676" s="47">
        <v>1000</v>
      </c>
      <c r="M7676" s="22">
        <v>0</v>
      </c>
      <c r="N7676" s="22">
        <v>0</v>
      </c>
    </row>
    <row r="7677" spans="1:14" hidden="1" x14ac:dyDescent="0.25">
      <c r="A7677" s="5" t="s">
        <v>10062</v>
      </c>
      <c r="B7677" s="5" t="s">
        <v>3606</v>
      </c>
      <c r="C7677" s="5" t="s">
        <v>849</v>
      </c>
      <c r="D7677" s="5" t="s">
        <v>3583</v>
      </c>
      <c r="E7677" s="5" t="s">
        <v>3584</v>
      </c>
      <c r="F7677" s="5" t="s">
        <v>853</v>
      </c>
      <c r="G7677" s="5" t="s">
        <v>3588</v>
      </c>
      <c r="H7677" s="51">
        <v>0</v>
      </c>
      <c r="I7677" s="22">
        <v>0</v>
      </c>
      <c r="J7677" s="22">
        <v>21.37</v>
      </c>
      <c r="K7677" s="22">
        <v>21.46</v>
      </c>
      <c r="L7677" s="47">
        <v>1000</v>
      </c>
      <c r="M7677" s="22">
        <v>0</v>
      </c>
      <c r="N7677" s="22">
        <v>0</v>
      </c>
    </row>
    <row r="7678" spans="1:14" hidden="1" x14ac:dyDescent="0.25">
      <c r="A7678" s="5" t="s">
        <v>10063</v>
      </c>
      <c r="B7678" s="5" t="s">
        <v>3606</v>
      </c>
      <c r="C7678" s="5" t="s">
        <v>849</v>
      </c>
      <c r="D7678" s="5" t="s">
        <v>3583</v>
      </c>
      <c r="E7678" s="5" t="s">
        <v>3584</v>
      </c>
      <c r="F7678" s="5" t="s">
        <v>851</v>
      </c>
      <c r="G7678" s="5" t="s">
        <v>3588</v>
      </c>
      <c r="H7678" s="51">
        <v>50000</v>
      </c>
      <c r="I7678" s="22">
        <v>2183.75</v>
      </c>
      <c r="J7678" s="22">
        <v>43.68</v>
      </c>
      <c r="K7678" s="22">
        <v>44.06</v>
      </c>
      <c r="L7678" s="47">
        <v>1000</v>
      </c>
      <c r="M7678" s="22">
        <v>2183.75</v>
      </c>
      <c r="N7678" s="22">
        <v>0</v>
      </c>
    </row>
    <row r="7679" spans="1:14" hidden="1" x14ac:dyDescent="0.25">
      <c r="A7679" s="5" t="s">
        <v>10064</v>
      </c>
      <c r="B7679" s="5" t="s">
        <v>3606</v>
      </c>
      <c r="C7679" s="5" t="s">
        <v>849</v>
      </c>
      <c r="D7679" s="5" t="s">
        <v>3583</v>
      </c>
      <c r="E7679" s="5" t="s">
        <v>3584</v>
      </c>
      <c r="F7679" s="5" t="s">
        <v>851</v>
      </c>
      <c r="G7679" s="5" t="s">
        <v>3588</v>
      </c>
      <c r="H7679" s="51">
        <v>1922</v>
      </c>
      <c r="I7679" s="22">
        <v>49.3</v>
      </c>
      <c r="J7679" s="22">
        <v>25.65</v>
      </c>
      <c r="K7679" s="22">
        <v>26.27</v>
      </c>
      <c r="L7679" s="47">
        <v>1000</v>
      </c>
      <c r="M7679" s="22">
        <v>49.3</v>
      </c>
      <c r="N7679" s="22">
        <v>0</v>
      </c>
    </row>
    <row r="7680" spans="1:14" hidden="1" x14ac:dyDescent="0.25">
      <c r="A7680" s="5" t="s">
        <v>10065</v>
      </c>
      <c r="B7680" s="5" t="s">
        <v>3592</v>
      </c>
      <c r="C7680" s="5" t="s">
        <v>849</v>
      </c>
      <c r="D7680" s="5" t="s">
        <v>3583</v>
      </c>
      <c r="E7680" s="5" t="s">
        <v>3584</v>
      </c>
      <c r="F7680" s="5" t="s">
        <v>853</v>
      </c>
      <c r="G7680" s="5" t="s">
        <v>3588</v>
      </c>
      <c r="H7680" s="51">
        <v>0</v>
      </c>
      <c r="I7680" s="22">
        <v>0</v>
      </c>
      <c r="J7680" s="22">
        <v>56.03</v>
      </c>
      <c r="K7680" s="22">
        <v>59.1</v>
      </c>
      <c r="L7680" s="47">
        <v>1000</v>
      </c>
      <c r="M7680" s="22">
        <v>0</v>
      </c>
      <c r="N7680" s="22">
        <v>0</v>
      </c>
    </row>
    <row r="7681" spans="1:14" hidden="1" x14ac:dyDescent="0.25">
      <c r="A7681" s="5" t="s">
        <v>10066</v>
      </c>
      <c r="B7681" s="5" t="s">
        <v>3592</v>
      </c>
      <c r="C7681" s="5" t="s">
        <v>849</v>
      </c>
      <c r="D7681" s="5" t="s">
        <v>3583</v>
      </c>
      <c r="E7681" s="5" t="s">
        <v>3584</v>
      </c>
      <c r="F7681" s="5" t="s">
        <v>853</v>
      </c>
      <c r="G7681" s="5" t="s">
        <v>3588</v>
      </c>
      <c r="H7681" s="51">
        <v>0</v>
      </c>
      <c r="I7681" s="22">
        <v>0</v>
      </c>
      <c r="J7681" s="22">
        <v>299.57</v>
      </c>
      <c r="K7681" s="22">
        <v>222.83</v>
      </c>
      <c r="L7681" s="47">
        <v>1000</v>
      </c>
      <c r="M7681" s="22">
        <v>0</v>
      </c>
      <c r="N7681" s="22">
        <v>0</v>
      </c>
    </row>
    <row r="7682" spans="1:14" hidden="1" x14ac:dyDescent="0.25">
      <c r="A7682" s="5" t="s">
        <v>10067</v>
      </c>
      <c r="B7682" s="5" t="s">
        <v>3592</v>
      </c>
      <c r="C7682" s="5" t="s">
        <v>849</v>
      </c>
      <c r="D7682" s="5" t="s">
        <v>3583</v>
      </c>
      <c r="E7682" s="5" t="s">
        <v>3584</v>
      </c>
      <c r="F7682" s="5" t="s">
        <v>853</v>
      </c>
      <c r="G7682" s="5" t="s">
        <v>3588</v>
      </c>
      <c r="H7682" s="51">
        <v>0</v>
      </c>
      <c r="I7682" s="22">
        <v>0</v>
      </c>
      <c r="J7682" s="22">
        <v>44.46</v>
      </c>
      <c r="K7682" s="22">
        <v>48.29</v>
      </c>
      <c r="L7682" s="47">
        <v>1000</v>
      </c>
      <c r="M7682" s="22">
        <v>0</v>
      </c>
      <c r="N7682" s="22">
        <v>0</v>
      </c>
    </row>
    <row r="7683" spans="1:14" hidden="1" x14ac:dyDescent="0.25">
      <c r="A7683" s="5" t="s">
        <v>10068</v>
      </c>
      <c r="B7683" s="5" t="s">
        <v>3606</v>
      </c>
      <c r="C7683" s="5" t="s">
        <v>849</v>
      </c>
      <c r="D7683" s="5" t="s">
        <v>3583</v>
      </c>
      <c r="E7683" s="5" t="s">
        <v>3584</v>
      </c>
      <c r="F7683" s="5" t="s">
        <v>853</v>
      </c>
      <c r="G7683" s="5" t="s">
        <v>3588</v>
      </c>
      <c r="H7683" s="51">
        <v>0</v>
      </c>
      <c r="I7683" s="22">
        <v>0</v>
      </c>
      <c r="J7683" s="22">
        <v>53.65</v>
      </c>
      <c r="K7683" s="22">
        <v>50.69</v>
      </c>
      <c r="L7683" s="47">
        <v>1000</v>
      </c>
      <c r="M7683" s="22">
        <v>0</v>
      </c>
      <c r="N7683" s="22">
        <v>0</v>
      </c>
    </row>
    <row r="7684" spans="1:14" hidden="1" x14ac:dyDescent="0.25">
      <c r="A7684" s="5" t="s">
        <v>10069</v>
      </c>
      <c r="B7684" s="5" t="s">
        <v>3606</v>
      </c>
      <c r="C7684" s="5" t="s">
        <v>849</v>
      </c>
      <c r="D7684" s="5" t="s">
        <v>3583</v>
      </c>
      <c r="E7684" s="5" t="s">
        <v>3584</v>
      </c>
      <c r="F7684" s="5" t="s">
        <v>853</v>
      </c>
      <c r="G7684" s="5" t="s">
        <v>3588</v>
      </c>
      <c r="H7684" s="51">
        <v>0</v>
      </c>
      <c r="I7684" s="22">
        <v>0</v>
      </c>
      <c r="J7684" s="22">
        <v>160.57</v>
      </c>
      <c r="K7684" s="22">
        <v>169.36</v>
      </c>
      <c r="L7684" s="47">
        <v>1000</v>
      </c>
      <c r="M7684" s="22">
        <v>0</v>
      </c>
      <c r="N7684" s="22">
        <v>0</v>
      </c>
    </row>
    <row r="7685" spans="1:14" hidden="1" x14ac:dyDescent="0.25">
      <c r="A7685" s="5" t="s">
        <v>10070</v>
      </c>
      <c r="B7685" s="5" t="s">
        <v>3606</v>
      </c>
      <c r="C7685" s="5" t="s">
        <v>849</v>
      </c>
      <c r="D7685" s="5" t="s">
        <v>3583</v>
      </c>
      <c r="E7685" s="5" t="s">
        <v>3584</v>
      </c>
      <c r="F7685" s="5" t="s">
        <v>853</v>
      </c>
      <c r="G7685" s="5" t="s">
        <v>3588</v>
      </c>
      <c r="H7685" s="51">
        <v>0</v>
      </c>
      <c r="I7685" s="22">
        <v>0</v>
      </c>
      <c r="J7685" s="22">
        <v>254.66</v>
      </c>
      <c r="K7685" s="22">
        <v>268.60000000000002</v>
      </c>
      <c r="L7685" s="47">
        <v>1000</v>
      </c>
      <c r="M7685" s="22">
        <v>0</v>
      </c>
      <c r="N7685" s="22">
        <v>0</v>
      </c>
    </row>
    <row r="7686" spans="1:14" hidden="1" x14ac:dyDescent="0.25">
      <c r="A7686" s="5" t="s">
        <v>10071</v>
      </c>
      <c r="B7686" s="5" t="s">
        <v>3586</v>
      </c>
      <c r="C7686" s="5" t="s">
        <v>849</v>
      </c>
      <c r="D7686" s="5" t="s">
        <v>3583</v>
      </c>
      <c r="E7686" s="5" t="s">
        <v>3584</v>
      </c>
      <c r="F7686" s="5" t="s">
        <v>853</v>
      </c>
      <c r="G7686" s="5" t="s">
        <v>3588</v>
      </c>
      <c r="H7686" s="51">
        <v>0</v>
      </c>
      <c r="I7686" s="22">
        <v>0</v>
      </c>
      <c r="J7686" s="22">
        <v>220.6</v>
      </c>
      <c r="K7686" s="22">
        <v>235.44</v>
      </c>
      <c r="L7686" s="47">
        <v>1000</v>
      </c>
      <c r="M7686" s="22">
        <v>0</v>
      </c>
      <c r="N7686" s="22">
        <v>0</v>
      </c>
    </row>
    <row r="7687" spans="1:14" hidden="1" x14ac:dyDescent="0.25">
      <c r="A7687" s="5" t="s">
        <v>10072</v>
      </c>
      <c r="B7687" s="5" t="s">
        <v>3592</v>
      </c>
      <c r="C7687" s="5" t="s">
        <v>849</v>
      </c>
      <c r="D7687" s="5" t="s">
        <v>3583</v>
      </c>
      <c r="E7687" s="5" t="s">
        <v>3584</v>
      </c>
      <c r="F7687" s="5" t="s">
        <v>853</v>
      </c>
      <c r="G7687" s="5" t="s">
        <v>3603</v>
      </c>
      <c r="H7687" s="51">
        <v>0</v>
      </c>
      <c r="I7687" s="22">
        <v>0</v>
      </c>
      <c r="J7687" s="22">
        <v>0</v>
      </c>
      <c r="K7687" s="22">
        <v>20485.830000000002</v>
      </c>
      <c r="L7687" s="47">
        <v>1000</v>
      </c>
      <c r="M7687" s="22">
        <v>0</v>
      </c>
      <c r="N7687" s="22">
        <v>0</v>
      </c>
    </row>
    <row r="7688" spans="1:14" hidden="1" x14ac:dyDescent="0.25">
      <c r="A7688" s="5" t="s">
        <v>10073</v>
      </c>
      <c r="B7688" s="5" t="s">
        <v>3592</v>
      </c>
      <c r="C7688" s="5" t="s">
        <v>849</v>
      </c>
      <c r="D7688" s="5" t="s">
        <v>3583</v>
      </c>
      <c r="E7688" s="5" t="s">
        <v>3584</v>
      </c>
      <c r="F7688" s="5" t="s">
        <v>853</v>
      </c>
      <c r="G7688" s="5" t="s">
        <v>3603</v>
      </c>
      <c r="H7688" s="51">
        <v>0</v>
      </c>
      <c r="I7688" s="22">
        <v>0</v>
      </c>
      <c r="J7688" s="22">
        <v>0</v>
      </c>
      <c r="K7688" s="22">
        <v>1254.0899999999999</v>
      </c>
      <c r="L7688" s="47">
        <v>1000</v>
      </c>
      <c r="M7688" s="22">
        <v>0</v>
      </c>
      <c r="N7688" s="22">
        <v>0</v>
      </c>
    </row>
    <row r="7689" spans="1:14" hidden="1" x14ac:dyDescent="0.25">
      <c r="A7689" s="5" t="s">
        <v>10074</v>
      </c>
      <c r="B7689" s="5" t="s">
        <v>3582</v>
      </c>
      <c r="C7689" s="5" t="s">
        <v>849</v>
      </c>
      <c r="D7689" s="5" t="s">
        <v>3583</v>
      </c>
      <c r="E7689" s="5" t="s">
        <v>3584</v>
      </c>
      <c r="F7689" s="5" t="s">
        <v>853</v>
      </c>
      <c r="G7689" s="5" t="s">
        <v>3603</v>
      </c>
      <c r="H7689" s="51">
        <v>0</v>
      </c>
      <c r="I7689" s="22">
        <v>0</v>
      </c>
      <c r="J7689" s="22">
        <v>866.29</v>
      </c>
      <c r="K7689" s="22">
        <v>966.06</v>
      </c>
      <c r="L7689" s="47">
        <v>1000</v>
      </c>
      <c r="M7689" s="22">
        <v>0</v>
      </c>
      <c r="N7689" s="22">
        <v>0</v>
      </c>
    </row>
    <row r="7690" spans="1:14" hidden="1" x14ac:dyDescent="0.25">
      <c r="A7690" s="5" t="s">
        <v>10075</v>
      </c>
      <c r="B7690" s="5" t="s">
        <v>3592</v>
      </c>
      <c r="C7690" s="5" t="s">
        <v>849</v>
      </c>
      <c r="D7690" s="5" t="s">
        <v>3583</v>
      </c>
      <c r="E7690" s="5" t="s">
        <v>3584</v>
      </c>
      <c r="F7690" s="5" t="s">
        <v>853</v>
      </c>
      <c r="G7690" s="5" t="s">
        <v>3588</v>
      </c>
      <c r="H7690" s="51">
        <v>0</v>
      </c>
      <c r="I7690" s="22">
        <v>0</v>
      </c>
      <c r="J7690" s="22">
        <v>56.81</v>
      </c>
      <c r="K7690" s="22">
        <v>60.01</v>
      </c>
      <c r="L7690" s="47">
        <v>1000</v>
      </c>
      <c r="M7690" s="22">
        <v>0</v>
      </c>
      <c r="N7690" s="22">
        <v>0</v>
      </c>
    </row>
    <row r="7691" spans="1:14" hidden="1" x14ac:dyDescent="0.25">
      <c r="A7691" s="5" t="s">
        <v>10076</v>
      </c>
      <c r="B7691" s="5" t="s">
        <v>3582</v>
      </c>
      <c r="C7691" s="5" t="s">
        <v>849</v>
      </c>
      <c r="D7691" s="5" t="s">
        <v>3583</v>
      </c>
      <c r="E7691" s="5" t="s">
        <v>3584</v>
      </c>
      <c r="F7691" s="5" t="s">
        <v>853</v>
      </c>
      <c r="G7691" s="5" t="s">
        <v>3603</v>
      </c>
      <c r="H7691" s="51">
        <v>0</v>
      </c>
      <c r="I7691" s="22">
        <v>0</v>
      </c>
      <c r="J7691" s="22">
        <v>0</v>
      </c>
      <c r="K7691" s="22">
        <v>141.28</v>
      </c>
      <c r="L7691" s="47">
        <v>1000</v>
      </c>
      <c r="M7691" s="22">
        <v>0</v>
      </c>
      <c r="N7691" s="22">
        <v>0</v>
      </c>
    </row>
    <row r="7692" spans="1:14" hidden="1" x14ac:dyDescent="0.25">
      <c r="A7692" s="5" t="s">
        <v>10077</v>
      </c>
      <c r="B7692" s="5" t="s">
        <v>3606</v>
      </c>
      <c r="C7692" s="5" t="s">
        <v>849</v>
      </c>
      <c r="D7692" s="5" t="s">
        <v>3583</v>
      </c>
      <c r="E7692" s="5" t="s">
        <v>3584</v>
      </c>
      <c r="F7692" s="5" t="s">
        <v>851</v>
      </c>
      <c r="G7692" s="5" t="s">
        <v>3588</v>
      </c>
      <c r="H7692" s="51">
        <v>1375</v>
      </c>
      <c r="I7692" s="22">
        <v>368.22</v>
      </c>
      <c r="J7692" s="22">
        <v>267.8</v>
      </c>
      <c r="K7692" s="22">
        <v>274.23</v>
      </c>
      <c r="L7692" s="47">
        <v>1000</v>
      </c>
      <c r="M7692" s="22">
        <v>368.22</v>
      </c>
      <c r="N7692" s="22">
        <v>0</v>
      </c>
    </row>
    <row r="7693" spans="1:14" x14ac:dyDescent="0.25">
      <c r="A7693" s="5" t="s">
        <v>10078</v>
      </c>
      <c r="B7693" s="5" t="s">
        <v>3590</v>
      </c>
      <c r="C7693" s="5" t="s">
        <v>849</v>
      </c>
      <c r="D7693" s="5" t="s">
        <v>3583</v>
      </c>
      <c r="E7693" s="5" t="s">
        <v>3584</v>
      </c>
      <c r="F7693" s="5" t="s">
        <v>853</v>
      </c>
      <c r="G7693" s="5" t="s">
        <v>3603</v>
      </c>
      <c r="H7693" s="51">
        <v>0</v>
      </c>
      <c r="I7693" s="22">
        <v>0</v>
      </c>
      <c r="J7693" s="22">
        <v>0</v>
      </c>
      <c r="K7693" s="22">
        <v>3553.13</v>
      </c>
      <c r="L7693" s="47">
        <v>1000</v>
      </c>
      <c r="M7693" s="22">
        <v>0</v>
      </c>
      <c r="N7693" s="22">
        <v>0</v>
      </c>
    </row>
    <row r="7694" spans="1:14" x14ac:dyDescent="0.25">
      <c r="A7694" s="5" t="s">
        <v>10079</v>
      </c>
      <c r="B7694" s="5" t="s">
        <v>3590</v>
      </c>
      <c r="C7694" s="5" t="s">
        <v>849</v>
      </c>
      <c r="D7694" s="5" t="s">
        <v>3583</v>
      </c>
      <c r="E7694" s="5" t="s">
        <v>3584</v>
      </c>
      <c r="F7694" s="5" t="s">
        <v>853</v>
      </c>
      <c r="G7694" s="5" t="s">
        <v>3603</v>
      </c>
      <c r="H7694" s="51">
        <v>0</v>
      </c>
      <c r="I7694" s="22">
        <v>0</v>
      </c>
      <c r="J7694" s="22">
        <v>0</v>
      </c>
      <c r="K7694" s="22">
        <v>3003.27</v>
      </c>
      <c r="L7694" s="47">
        <v>1000</v>
      </c>
      <c r="M7694" s="22">
        <v>0</v>
      </c>
      <c r="N7694" s="22">
        <v>0</v>
      </c>
    </row>
    <row r="7695" spans="1:14" hidden="1" x14ac:dyDescent="0.25">
      <c r="A7695" s="5" t="s">
        <v>10080</v>
      </c>
      <c r="B7695" s="5" t="s">
        <v>3582</v>
      </c>
      <c r="C7695" s="5" t="s">
        <v>849</v>
      </c>
      <c r="D7695" s="5" t="s">
        <v>3583</v>
      </c>
      <c r="E7695" s="5" t="s">
        <v>3584</v>
      </c>
      <c r="F7695" s="5" t="s">
        <v>851</v>
      </c>
      <c r="G7695" s="5" t="s">
        <v>3585</v>
      </c>
      <c r="H7695" s="51">
        <v>58160</v>
      </c>
      <c r="I7695" s="22">
        <v>120499.66</v>
      </c>
      <c r="J7695" s="22">
        <v>2071.86</v>
      </c>
      <c r="K7695" s="22">
        <v>1362.91</v>
      </c>
      <c r="L7695" s="47">
        <v>1000</v>
      </c>
      <c r="M7695" s="22">
        <v>120499.66</v>
      </c>
      <c r="N7695" s="22">
        <v>0</v>
      </c>
    </row>
    <row r="7696" spans="1:14" hidden="1" x14ac:dyDescent="0.25">
      <c r="A7696" s="5" t="s">
        <v>10080</v>
      </c>
      <c r="B7696" s="5" t="s">
        <v>3586</v>
      </c>
      <c r="C7696" s="5" t="s">
        <v>849</v>
      </c>
      <c r="D7696" s="5" t="s">
        <v>3583</v>
      </c>
      <c r="E7696" s="5" t="s">
        <v>3584</v>
      </c>
      <c r="F7696" s="5" t="s">
        <v>851</v>
      </c>
      <c r="G7696" s="5" t="s">
        <v>3585</v>
      </c>
      <c r="H7696" s="51">
        <v>125116.6</v>
      </c>
      <c r="I7696" s="22">
        <v>258783.98</v>
      </c>
      <c r="J7696" s="22">
        <v>2068.34</v>
      </c>
      <c r="K7696" s="22">
        <v>1404.09</v>
      </c>
      <c r="L7696" s="47">
        <v>1000</v>
      </c>
      <c r="M7696" s="22">
        <v>258783.98</v>
      </c>
      <c r="N7696" s="22">
        <v>0</v>
      </c>
    </row>
    <row r="7697" spans="1:14" hidden="1" x14ac:dyDescent="0.25">
      <c r="A7697" s="5" t="s">
        <v>10080</v>
      </c>
      <c r="B7697" s="5" t="s">
        <v>3592</v>
      </c>
      <c r="C7697" s="5" t="s">
        <v>849</v>
      </c>
      <c r="D7697" s="5" t="s">
        <v>3583</v>
      </c>
      <c r="E7697" s="5" t="s">
        <v>3584</v>
      </c>
      <c r="F7697" s="5" t="s">
        <v>853</v>
      </c>
      <c r="G7697" s="5" t="s">
        <v>3585</v>
      </c>
      <c r="H7697" s="51">
        <v>0</v>
      </c>
      <c r="I7697" s="22">
        <v>0</v>
      </c>
      <c r="J7697" s="22">
        <v>1060.17</v>
      </c>
      <c r="K7697" s="22">
        <v>1118.19</v>
      </c>
      <c r="L7697" s="47">
        <v>1000</v>
      </c>
      <c r="M7697" s="22">
        <v>0</v>
      </c>
      <c r="N7697" s="22">
        <v>0</v>
      </c>
    </row>
    <row r="7698" spans="1:14" hidden="1" x14ac:dyDescent="0.25">
      <c r="A7698" s="5" t="s">
        <v>10081</v>
      </c>
      <c r="B7698" s="5" t="s">
        <v>3582</v>
      </c>
      <c r="C7698" s="5" t="s">
        <v>849</v>
      </c>
      <c r="D7698" s="5" t="s">
        <v>3583</v>
      </c>
      <c r="E7698" s="5" t="s">
        <v>3584</v>
      </c>
      <c r="F7698" s="5" t="s">
        <v>853</v>
      </c>
      <c r="G7698" s="5" t="s">
        <v>3588</v>
      </c>
      <c r="H7698" s="51">
        <v>0</v>
      </c>
      <c r="I7698" s="22">
        <v>0</v>
      </c>
      <c r="J7698" s="22">
        <v>10.35</v>
      </c>
      <c r="K7698" s="22">
        <v>11.24</v>
      </c>
      <c r="L7698" s="47">
        <v>1000</v>
      </c>
      <c r="M7698" s="22">
        <v>0</v>
      </c>
      <c r="N7698" s="22">
        <v>0</v>
      </c>
    </row>
    <row r="7699" spans="1:14" hidden="1" x14ac:dyDescent="0.25">
      <c r="A7699" s="5" t="s">
        <v>10082</v>
      </c>
      <c r="B7699" s="5" t="s">
        <v>3582</v>
      </c>
      <c r="C7699" s="5" t="s">
        <v>849</v>
      </c>
      <c r="D7699" s="5" t="s">
        <v>3583</v>
      </c>
      <c r="E7699" s="5" t="s">
        <v>3584</v>
      </c>
      <c r="F7699" s="5" t="s">
        <v>853</v>
      </c>
      <c r="G7699" s="5" t="s">
        <v>3585</v>
      </c>
      <c r="H7699" s="51">
        <v>0</v>
      </c>
      <c r="I7699" s="22">
        <v>0</v>
      </c>
      <c r="J7699" s="22">
        <v>0</v>
      </c>
      <c r="K7699" s="22">
        <v>1640.41</v>
      </c>
      <c r="L7699" s="47">
        <v>1000</v>
      </c>
      <c r="M7699" s="22">
        <v>0</v>
      </c>
      <c r="N7699" s="22">
        <v>0</v>
      </c>
    </row>
    <row r="7700" spans="1:14" hidden="1" x14ac:dyDescent="0.25">
      <c r="A7700" s="5" t="s">
        <v>10082</v>
      </c>
      <c r="B7700" s="5" t="s">
        <v>3586</v>
      </c>
      <c r="C7700" s="5" t="s">
        <v>849</v>
      </c>
      <c r="D7700" s="5" t="s">
        <v>3583</v>
      </c>
      <c r="E7700" s="5" t="s">
        <v>3584</v>
      </c>
      <c r="F7700" s="5" t="s">
        <v>853</v>
      </c>
      <c r="G7700" s="5" t="s">
        <v>3585</v>
      </c>
      <c r="H7700" s="51">
        <v>0</v>
      </c>
      <c r="I7700" s="22">
        <v>0</v>
      </c>
      <c r="J7700" s="22">
        <v>2676.88</v>
      </c>
      <c r="K7700" s="22">
        <v>2823.36</v>
      </c>
      <c r="L7700" s="47">
        <v>1000</v>
      </c>
      <c r="M7700" s="22">
        <v>0</v>
      </c>
      <c r="N7700" s="22">
        <v>0</v>
      </c>
    </row>
    <row r="7701" spans="1:14" hidden="1" x14ac:dyDescent="0.25">
      <c r="A7701" s="5" t="s">
        <v>10083</v>
      </c>
      <c r="B7701" s="5" t="s">
        <v>3586</v>
      </c>
      <c r="C7701" s="5" t="s">
        <v>849</v>
      </c>
      <c r="D7701" s="5" t="s">
        <v>3583</v>
      </c>
      <c r="E7701" s="5" t="s">
        <v>3584</v>
      </c>
      <c r="F7701" s="5" t="s">
        <v>851</v>
      </c>
      <c r="G7701" s="5" t="s">
        <v>3585</v>
      </c>
      <c r="H7701" s="51">
        <v>16300</v>
      </c>
      <c r="I7701" s="22">
        <v>187831.15</v>
      </c>
      <c r="J7701" s="22">
        <v>11523.38</v>
      </c>
      <c r="K7701" s="22">
        <v>10061.43</v>
      </c>
      <c r="L7701" s="47">
        <v>1000</v>
      </c>
      <c r="M7701" s="22">
        <v>187831.15</v>
      </c>
      <c r="N7701" s="22">
        <v>0</v>
      </c>
    </row>
    <row r="7702" spans="1:14" hidden="1" x14ac:dyDescent="0.25">
      <c r="A7702" s="5" t="s">
        <v>10084</v>
      </c>
      <c r="B7702" s="5" t="s">
        <v>3586</v>
      </c>
      <c r="C7702" s="5" t="s">
        <v>849</v>
      </c>
      <c r="D7702" s="5" t="s">
        <v>3583</v>
      </c>
      <c r="E7702" s="5" t="s">
        <v>3584</v>
      </c>
      <c r="F7702" s="5" t="s">
        <v>851</v>
      </c>
      <c r="G7702" s="5" t="s">
        <v>3588</v>
      </c>
      <c r="H7702" s="51">
        <v>3746610</v>
      </c>
      <c r="I7702" s="22">
        <v>35705.5</v>
      </c>
      <c r="J7702" s="22">
        <v>9.5299999999999994</v>
      </c>
      <c r="K7702" s="22">
        <v>9.23</v>
      </c>
      <c r="L7702" s="47">
        <v>1000</v>
      </c>
      <c r="M7702" s="22">
        <v>35705.5</v>
      </c>
      <c r="N7702" s="22">
        <v>0</v>
      </c>
    </row>
    <row r="7703" spans="1:14" hidden="1" x14ac:dyDescent="0.25">
      <c r="A7703" s="5" t="s">
        <v>10085</v>
      </c>
      <c r="B7703" s="5" t="s">
        <v>3586</v>
      </c>
      <c r="C7703" s="5" t="s">
        <v>849</v>
      </c>
      <c r="D7703" s="5" t="s">
        <v>3583</v>
      </c>
      <c r="E7703" s="5" t="s">
        <v>3584</v>
      </c>
      <c r="F7703" s="5" t="s">
        <v>851</v>
      </c>
      <c r="G7703" s="5" t="s">
        <v>3585</v>
      </c>
      <c r="H7703" s="51">
        <v>2820</v>
      </c>
      <c r="I7703" s="22">
        <v>10558.45</v>
      </c>
      <c r="J7703" s="22">
        <v>3744.13</v>
      </c>
      <c r="K7703" s="22">
        <v>3776.33</v>
      </c>
      <c r="L7703" s="47">
        <v>1000</v>
      </c>
      <c r="M7703" s="22">
        <v>10558.45</v>
      </c>
      <c r="N7703" s="22">
        <v>0</v>
      </c>
    </row>
    <row r="7704" spans="1:14" hidden="1" x14ac:dyDescent="0.25">
      <c r="A7704" s="5" t="s">
        <v>10086</v>
      </c>
      <c r="B7704" s="5" t="s">
        <v>3586</v>
      </c>
      <c r="C7704" s="5" t="s">
        <v>849</v>
      </c>
      <c r="D7704" s="5" t="s">
        <v>3583</v>
      </c>
      <c r="E7704" s="5" t="s">
        <v>3584</v>
      </c>
      <c r="F7704" s="5" t="s">
        <v>853</v>
      </c>
      <c r="G7704" s="5" t="s">
        <v>3588</v>
      </c>
      <c r="H7704" s="51">
        <v>0</v>
      </c>
      <c r="I7704" s="22">
        <v>0</v>
      </c>
      <c r="J7704" s="22">
        <v>7.06</v>
      </c>
      <c r="K7704" s="22">
        <v>7.67</v>
      </c>
      <c r="L7704" s="47">
        <v>1000</v>
      </c>
      <c r="M7704" s="22">
        <v>0</v>
      </c>
      <c r="N7704" s="22">
        <v>0</v>
      </c>
    </row>
    <row r="7705" spans="1:14" x14ac:dyDescent="0.25">
      <c r="A7705" s="5" t="s">
        <v>10087</v>
      </c>
      <c r="B7705" s="5" t="s">
        <v>3590</v>
      </c>
      <c r="C7705" s="5" t="s">
        <v>849</v>
      </c>
      <c r="D7705" s="5" t="s">
        <v>3583</v>
      </c>
      <c r="E7705" s="5" t="s">
        <v>3584</v>
      </c>
      <c r="F7705" s="5" t="s">
        <v>853</v>
      </c>
      <c r="G7705" s="5" t="s">
        <v>3585</v>
      </c>
      <c r="H7705" s="51">
        <v>0</v>
      </c>
      <c r="I7705" s="22">
        <v>0</v>
      </c>
      <c r="J7705" s="22">
        <v>100476.39</v>
      </c>
      <c r="K7705" s="22">
        <v>105974.46</v>
      </c>
      <c r="L7705" s="47">
        <v>1000</v>
      </c>
      <c r="M7705" s="22">
        <v>0</v>
      </c>
      <c r="N7705" s="22">
        <v>0</v>
      </c>
    </row>
    <row r="7706" spans="1:14" hidden="1" x14ac:dyDescent="0.25">
      <c r="A7706" s="5" t="s">
        <v>10088</v>
      </c>
      <c r="B7706" s="5" t="s">
        <v>3582</v>
      </c>
      <c r="C7706" s="5" t="s">
        <v>849</v>
      </c>
      <c r="D7706" s="5" t="s">
        <v>3583</v>
      </c>
      <c r="E7706" s="5" t="s">
        <v>3584</v>
      </c>
      <c r="F7706" s="5" t="s">
        <v>851</v>
      </c>
      <c r="G7706" s="5" t="s">
        <v>3585</v>
      </c>
      <c r="H7706" s="51">
        <v>1280</v>
      </c>
      <c r="I7706" s="22">
        <v>653.94000000000005</v>
      </c>
      <c r="J7706" s="22">
        <v>510.89</v>
      </c>
      <c r="K7706" s="22">
        <v>292.55</v>
      </c>
      <c r="L7706" s="47">
        <v>1000</v>
      </c>
      <c r="M7706" s="22">
        <v>653.94000000000005</v>
      </c>
      <c r="N7706" s="22">
        <v>0</v>
      </c>
    </row>
    <row r="7707" spans="1:14" hidden="1" x14ac:dyDescent="0.25">
      <c r="A7707" s="5" t="s">
        <v>10088</v>
      </c>
      <c r="B7707" s="5" t="s">
        <v>3586</v>
      </c>
      <c r="C7707" s="5" t="s">
        <v>849</v>
      </c>
      <c r="D7707" s="5" t="s">
        <v>3583</v>
      </c>
      <c r="E7707" s="5" t="s">
        <v>3584</v>
      </c>
      <c r="F7707" s="5" t="s">
        <v>851</v>
      </c>
      <c r="G7707" s="5" t="s">
        <v>3585</v>
      </c>
      <c r="H7707" s="51">
        <v>116800</v>
      </c>
      <c r="I7707" s="22">
        <v>35163.019999999997</v>
      </c>
      <c r="J7707" s="22">
        <v>301.05</v>
      </c>
      <c r="K7707" s="22">
        <v>285.23</v>
      </c>
      <c r="L7707" s="47">
        <v>1000</v>
      </c>
      <c r="M7707" s="22">
        <v>35163.019999999997</v>
      </c>
      <c r="N7707" s="22">
        <v>0</v>
      </c>
    </row>
    <row r="7708" spans="1:14" x14ac:dyDescent="0.25">
      <c r="A7708" s="5" t="s">
        <v>10089</v>
      </c>
      <c r="B7708" s="5" t="s">
        <v>3590</v>
      </c>
      <c r="C7708" s="5" t="s">
        <v>849</v>
      </c>
      <c r="D7708" s="5" t="s">
        <v>3583</v>
      </c>
      <c r="E7708" s="5" t="s">
        <v>3584</v>
      </c>
      <c r="F7708" s="5" t="s">
        <v>853</v>
      </c>
      <c r="G7708" s="5" t="s">
        <v>3585</v>
      </c>
      <c r="H7708" s="51">
        <v>0</v>
      </c>
      <c r="I7708" s="22">
        <v>0</v>
      </c>
      <c r="J7708" s="22">
        <v>10956.46</v>
      </c>
      <c r="K7708" s="22">
        <v>11555.99</v>
      </c>
      <c r="L7708" s="47">
        <v>1000</v>
      </c>
      <c r="M7708" s="22">
        <v>0</v>
      </c>
      <c r="N7708" s="22">
        <v>0</v>
      </c>
    </row>
    <row r="7709" spans="1:14" x14ac:dyDescent="0.25">
      <c r="A7709" s="5" t="s">
        <v>10090</v>
      </c>
      <c r="B7709" s="5" t="s">
        <v>3590</v>
      </c>
      <c r="C7709" s="5" t="s">
        <v>849</v>
      </c>
      <c r="D7709" s="5" t="s">
        <v>3583</v>
      </c>
      <c r="E7709" s="5" t="s">
        <v>3584</v>
      </c>
      <c r="F7709" s="5" t="s">
        <v>851</v>
      </c>
      <c r="G7709" s="5" t="s">
        <v>3585</v>
      </c>
      <c r="H7709" s="51">
        <v>38.1</v>
      </c>
      <c r="I7709" s="22">
        <v>751.2</v>
      </c>
      <c r="J7709" s="22">
        <v>19716.54</v>
      </c>
      <c r="K7709" s="22">
        <v>17919.95</v>
      </c>
      <c r="L7709" s="47">
        <v>1000</v>
      </c>
      <c r="M7709" s="22">
        <v>751.2</v>
      </c>
      <c r="N7709" s="22">
        <v>0</v>
      </c>
    </row>
    <row r="7710" spans="1:14" hidden="1" x14ac:dyDescent="0.25">
      <c r="A7710" s="5" t="s">
        <v>10091</v>
      </c>
      <c r="B7710" s="5" t="s">
        <v>3606</v>
      </c>
      <c r="C7710" s="5" t="s">
        <v>849</v>
      </c>
      <c r="D7710" s="5" t="s">
        <v>3583</v>
      </c>
      <c r="E7710" s="5" t="s">
        <v>3584</v>
      </c>
      <c r="F7710" s="5" t="s">
        <v>853</v>
      </c>
      <c r="G7710" s="5" t="s">
        <v>3588</v>
      </c>
      <c r="H7710" s="51">
        <v>0</v>
      </c>
      <c r="I7710" s="22">
        <v>0</v>
      </c>
      <c r="J7710" s="22">
        <v>228.76</v>
      </c>
      <c r="K7710" s="22">
        <v>248.51</v>
      </c>
      <c r="L7710" s="47">
        <v>1000</v>
      </c>
      <c r="M7710" s="22">
        <v>0</v>
      </c>
      <c r="N7710" s="22">
        <v>0</v>
      </c>
    </row>
    <row r="7711" spans="1:14" hidden="1" x14ac:dyDescent="0.25">
      <c r="A7711" s="5" t="s">
        <v>10092</v>
      </c>
      <c r="B7711" s="5" t="s">
        <v>3586</v>
      </c>
      <c r="C7711" s="5" t="s">
        <v>849</v>
      </c>
      <c r="D7711" s="5" t="s">
        <v>3583</v>
      </c>
      <c r="E7711" s="5" t="s">
        <v>3584</v>
      </c>
      <c r="F7711" s="5" t="s">
        <v>851</v>
      </c>
      <c r="G7711" s="5" t="s">
        <v>3585</v>
      </c>
      <c r="H7711" s="51">
        <v>25500</v>
      </c>
      <c r="I7711" s="22">
        <v>81618.73</v>
      </c>
      <c r="J7711" s="22">
        <v>3200.73</v>
      </c>
      <c r="K7711" s="22">
        <v>3181.87</v>
      </c>
      <c r="L7711" s="47">
        <v>1000</v>
      </c>
      <c r="M7711" s="22">
        <v>81618.73</v>
      </c>
      <c r="N7711" s="22">
        <v>0</v>
      </c>
    </row>
    <row r="7712" spans="1:14" hidden="1" x14ac:dyDescent="0.25">
      <c r="A7712" s="5" t="s">
        <v>10092</v>
      </c>
      <c r="B7712" s="5" t="s">
        <v>3596</v>
      </c>
      <c r="C7712" s="5" t="s">
        <v>849</v>
      </c>
      <c r="D7712" s="5" t="s">
        <v>3583</v>
      </c>
      <c r="E7712" s="5" t="s">
        <v>3584</v>
      </c>
      <c r="F7712" s="5" t="s">
        <v>853</v>
      </c>
      <c r="G7712" s="5" t="s">
        <v>3585</v>
      </c>
      <c r="H7712" s="51">
        <v>0</v>
      </c>
      <c r="I7712" s="22">
        <v>0</v>
      </c>
      <c r="J7712" s="22">
        <v>0</v>
      </c>
      <c r="K7712" s="22">
        <v>2974.31</v>
      </c>
      <c r="L7712" s="47">
        <v>1000</v>
      </c>
      <c r="M7712" s="22">
        <v>0</v>
      </c>
      <c r="N7712" s="22">
        <v>0</v>
      </c>
    </row>
    <row r="7713" spans="1:14" hidden="1" x14ac:dyDescent="0.25">
      <c r="A7713" s="5" t="s">
        <v>10093</v>
      </c>
      <c r="B7713" s="5" t="s">
        <v>3597</v>
      </c>
      <c r="C7713" s="5" t="s">
        <v>849</v>
      </c>
      <c r="D7713" s="5" t="s">
        <v>3583</v>
      </c>
      <c r="E7713" s="5" t="s">
        <v>3584</v>
      </c>
      <c r="F7713" s="5" t="s">
        <v>853</v>
      </c>
      <c r="G7713" s="5" t="s">
        <v>3603</v>
      </c>
      <c r="H7713" s="51">
        <v>0</v>
      </c>
      <c r="I7713" s="22">
        <v>0</v>
      </c>
      <c r="J7713" s="22">
        <v>0</v>
      </c>
      <c r="K7713" s="22">
        <v>1212.69</v>
      </c>
      <c r="L7713" s="47">
        <v>1000</v>
      </c>
      <c r="M7713" s="22">
        <v>0</v>
      </c>
      <c r="N7713" s="22">
        <v>0</v>
      </c>
    </row>
    <row r="7714" spans="1:14" hidden="1" x14ac:dyDescent="0.25">
      <c r="A7714" s="5" t="s">
        <v>10093</v>
      </c>
      <c r="B7714" s="5" t="s">
        <v>3592</v>
      </c>
      <c r="C7714" s="5" t="s">
        <v>849</v>
      </c>
      <c r="D7714" s="5" t="s">
        <v>3583</v>
      </c>
      <c r="E7714" s="5" t="s">
        <v>3584</v>
      </c>
      <c r="F7714" s="5" t="s">
        <v>853</v>
      </c>
      <c r="G7714" s="5" t="s">
        <v>3603</v>
      </c>
      <c r="H7714" s="51">
        <v>0</v>
      </c>
      <c r="I7714" s="22">
        <v>0</v>
      </c>
      <c r="J7714" s="22">
        <v>0</v>
      </c>
      <c r="K7714" s="22">
        <v>1225.75</v>
      </c>
      <c r="L7714" s="47">
        <v>1000</v>
      </c>
      <c r="M7714" s="22">
        <v>0</v>
      </c>
      <c r="N7714" s="22">
        <v>0</v>
      </c>
    </row>
    <row r="7715" spans="1:14" hidden="1" x14ac:dyDescent="0.25">
      <c r="A7715" s="5" t="s">
        <v>10094</v>
      </c>
      <c r="B7715" s="5" t="s">
        <v>3592</v>
      </c>
      <c r="C7715" s="5" t="s">
        <v>849</v>
      </c>
      <c r="D7715" s="5" t="s">
        <v>3583</v>
      </c>
      <c r="E7715" s="5" t="s">
        <v>3584</v>
      </c>
      <c r="F7715" s="5" t="s">
        <v>853</v>
      </c>
      <c r="G7715" s="5" t="s">
        <v>3588</v>
      </c>
      <c r="H7715" s="51">
        <v>0</v>
      </c>
      <c r="I7715" s="22">
        <v>0</v>
      </c>
      <c r="J7715" s="22">
        <v>278.94</v>
      </c>
      <c r="K7715" s="22">
        <v>300.25</v>
      </c>
      <c r="L7715" s="47">
        <v>1000</v>
      </c>
      <c r="M7715" s="22">
        <v>0</v>
      </c>
      <c r="N7715" s="22">
        <v>0</v>
      </c>
    </row>
    <row r="7716" spans="1:14" hidden="1" x14ac:dyDescent="0.25">
      <c r="A7716" s="5" t="s">
        <v>10095</v>
      </c>
      <c r="B7716" s="5" t="s">
        <v>3606</v>
      </c>
      <c r="C7716" s="5" t="s">
        <v>849</v>
      </c>
      <c r="D7716" s="5" t="s">
        <v>3583</v>
      </c>
      <c r="E7716" s="5" t="s">
        <v>3584</v>
      </c>
      <c r="F7716" s="5" t="s">
        <v>853</v>
      </c>
      <c r="G7716" s="5" t="s">
        <v>3588</v>
      </c>
      <c r="H7716" s="51">
        <v>0</v>
      </c>
      <c r="I7716" s="22">
        <v>0</v>
      </c>
      <c r="J7716" s="22">
        <v>228.76</v>
      </c>
      <c r="K7716" s="22">
        <v>248.51</v>
      </c>
      <c r="L7716" s="47">
        <v>1000</v>
      </c>
      <c r="M7716" s="22">
        <v>0</v>
      </c>
      <c r="N7716" s="22">
        <v>0</v>
      </c>
    </row>
    <row r="7717" spans="1:14" hidden="1" x14ac:dyDescent="0.25">
      <c r="A7717" s="5" t="s">
        <v>10096</v>
      </c>
      <c r="B7717" s="5" t="s">
        <v>3592</v>
      </c>
      <c r="C7717" s="5" t="s">
        <v>849</v>
      </c>
      <c r="D7717" s="5" t="s">
        <v>3583</v>
      </c>
      <c r="E7717" s="5" t="s">
        <v>3584</v>
      </c>
      <c r="F7717" s="5" t="s">
        <v>853</v>
      </c>
      <c r="G7717" s="5" t="s">
        <v>3588</v>
      </c>
      <c r="H7717" s="51">
        <v>0</v>
      </c>
      <c r="I7717" s="22">
        <v>0</v>
      </c>
      <c r="J7717" s="22">
        <v>274.99</v>
      </c>
      <c r="K7717" s="22">
        <v>243.34</v>
      </c>
      <c r="L7717" s="47">
        <v>1000</v>
      </c>
      <c r="M7717" s="22">
        <v>0</v>
      </c>
      <c r="N7717" s="22">
        <v>0</v>
      </c>
    </row>
    <row r="7718" spans="1:14" x14ac:dyDescent="0.25">
      <c r="A7718" s="5" t="s">
        <v>10097</v>
      </c>
      <c r="B7718" s="5" t="s">
        <v>3590</v>
      </c>
      <c r="C7718" s="5" t="s">
        <v>849</v>
      </c>
      <c r="D7718" s="5" t="s">
        <v>3583</v>
      </c>
      <c r="E7718" s="5" t="s">
        <v>3584</v>
      </c>
      <c r="F7718" s="5" t="s">
        <v>851</v>
      </c>
      <c r="G7718" s="5" t="s">
        <v>3588</v>
      </c>
      <c r="H7718" s="51">
        <v>108790</v>
      </c>
      <c r="I7718" s="22">
        <v>980.45</v>
      </c>
      <c r="J7718" s="22">
        <v>9.01</v>
      </c>
      <c r="K7718" s="22">
        <v>9.11</v>
      </c>
      <c r="L7718" s="47">
        <v>1000</v>
      </c>
      <c r="M7718" s="22">
        <v>980.45</v>
      </c>
      <c r="N7718" s="22">
        <v>0</v>
      </c>
    </row>
    <row r="7719" spans="1:14" hidden="1" x14ac:dyDescent="0.25">
      <c r="A7719" s="5" t="s">
        <v>10098</v>
      </c>
      <c r="B7719" s="5" t="s">
        <v>3582</v>
      </c>
      <c r="C7719" s="5" t="s">
        <v>849</v>
      </c>
      <c r="D7719" s="5" t="s">
        <v>3583</v>
      </c>
      <c r="E7719" s="5" t="s">
        <v>3584</v>
      </c>
      <c r="F7719" s="5" t="s">
        <v>853</v>
      </c>
      <c r="G7719" s="5" t="s">
        <v>3585</v>
      </c>
      <c r="H7719" s="51">
        <v>0</v>
      </c>
      <c r="I7719" s="22">
        <v>0</v>
      </c>
      <c r="J7719" s="22">
        <v>1325.16</v>
      </c>
      <c r="K7719" s="22">
        <v>1356.96</v>
      </c>
      <c r="L7719" s="47">
        <v>1000</v>
      </c>
      <c r="M7719" s="22">
        <v>0</v>
      </c>
      <c r="N7719" s="22">
        <v>0</v>
      </c>
    </row>
    <row r="7720" spans="1:14" hidden="1" x14ac:dyDescent="0.25">
      <c r="A7720" s="5" t="s">
        <v>10098</v>
      </c>
      <c r="B7720" s="5" t="s">
        <v>3586</v>
      </c>
      <c r="C7720" s="5" t="s">
        <v>849</v>
      </c>
      <c r="D7720" s="5" t="s">
        <v>3583</v>
      </c>
      <c r="E7720" s="5" t="s">
        <v>3584</v>
      </c>
      <c r="F7720" s="5" t="s">
        <v>851</v>
      </c>
      <c r="G7720" s="5" t="s">
        <v>3585</v>
      </c>
      <c r="H7720" s="51">
        <v>10496</v>
      </c>
      <c r="I7720" s="22">
        <v>14316.29</v>
      </c>
      <c r="J7720" s="22">
        <v>1363.98</v>
      </c>
      <c r="K7720" s="22">
        <v>1345.85</v>
      </c>
      <c r="L7720" s="47">
        <v>1000</v>
      </c>
      <c r="M7720" s="22">
        <v>14316.29</v>
      </c>
      <c r="N7720" s="22">
        <v>0</v>
      </c>
    </row>
    <row r="7721" spans="1:14" x14ac:dyDescent="0.25">
      <c r="A7721" s="5" t="s">
        <v>10098</v>
      </c>
      <c r="B7721" s="5" t="s">
        <v>3590</v>
      </c>
      <c r="C7721" s="5" t="s">
        <v>849</v>
      </c>
      <c r="D7721" s="5" t="s">
        <v>3583</v>
      </c>
      <c r="E7721" s="5" t="s">
        <v>3584</v>
      </c>
      <c r="F7721" s="5" t="s">
        <v>851</v>
      </c>
      <c r="G7721" s="5" t="s">
        <v>3585</v>
      </c>
      <c r="H7721" s="51">
        <v>0</v>
      </c>
      <c r="I7721" s="22">
        <v>0</v>
      </c>
      <c r="J7721" s="22">
        <v>1393.54</v>
      </c>
      <c r="K7721" s="22">
        <v>1357.89</v>
      </c>
      <c r="L7721" s="47">
        <v>1000</v>
      </c>
      <c r="M7721" s="22">
        <v>0</v>
      </c>
      <c r="N7721" s="22">
        <v>0</v>
      </c>
    </row>
    <row r="7722" spans="1:14" hidden="1" x14ac:dyDescent="0.25">
      <c r="A7722" s="5" t="s">
        <v>10099</v>
      </c>
      <c r="B7722" s="5" t="s">
        <v>3586</v>
      </c>
      <c r="C7722" s="5" t="s">
        <v>849</v>
      </c>
      <c r="D7722" s="5" t="s">
        <v>3583</v>
      </c>
      <c r="E7722" s="5" t="s">
        <v>3584</v>
      </c>
      <c r="F7722" s="5" t="s">
        <v>851</v>
      </c>
      <c r="G7722" s="5" t="s">
        <v>3585</v>
      </c>
      <c r="H7722" s="51">
        <v>45810</v>
      </c>
      <c r="I7722" s="22">
        <v>236010.66</v>
      </c>
      <c r="J7722" s="22">
        <v>5151.95</v>
      </c>
      <c r="K7722" s="22">
        <v>5208</v>
      </c>
      <c r="L7722" s="47">
        <v>1000</v>
      </c>
      <c r="M7722" s="22">
        <v>236010.66</v>
      </c>
      <c r="N7722" s="22">
        <v>0</v>
      </c>
    </row>
    <row r="7723" spans="1:14" hidden="1" x14ac:dyDescent="0.25">
      <c r="A7723" s="5" t="s">
        <v>10099</v>
      </c>
      <c r="B7723" s="5" t="s">
        <v>3592</v>
      </c>
      <c r="C7723" s="5" t="s">
        <v>849</v>
      </c>
      <c r="D7723" s="5" t="s">
        <v>3583</v>
      </c>
      <c r="E7723" s="5" t="s">
        <v>3584</v>
      </c>
      <c r="F7723" s="5" t="s">
        <v>851</v>
      </c>
      <c r="G7723" s="5" t="s">
        <v>3585</v>
      </c>
      <c r="H7723" s="51">
        <v>4405</v>
      </c>
      <c r="I7723" s="22">
        <v>27100.959999999999</v>
      </c>
      <c r="J7723" s="22">
        <v>6152.32</v>
      </c>
      <c r="K7723" s="22">
        <v>5675.71</v>
      </c>
      <c r="L7723" s="47">
        <v>1000</v>
      </c>
      <c r="M7723" s="22">
        <v>27100.959999999999</v>
      </c>
      <c r="N7723" s="22">
        <v>0</v>
      </c>
    </row>
    <row r="7724" spans="1:14" hidden="1" x14ac:dyDescent="0.25">
      <c r="A7724" s="5" t="s">
        <v>10100</v>
      </c>
      <c r="B7724" s="5" t="s">
        <v>3582</v>
      </c>
      <c r="C7724" s="5" t="s">
        <v>849</v>
      </c>
      <c r="D7724" s="5" t="s">
        <v>3583</v>
      </c>
      <c r="E7724" s="5" t="s">
        <v>3584</v>
      </c>
      <c r="F7724" s="5" t="s">
        <v>853</v>
      </c>
      <c r="G7724" s="5" t="s">
        <v>3585</v>
      </c>
      <c r="H7724" s="51">
        <v>0</v>
      </c>
      <c r="I7724" s="22">
        <v>0</v>
      </c>
      <c r="J7724" s="22">
        <v>1133.32</v>
      </c>
      <c r="K7724" s="22">
        <v>1231.2</v>
      </c>
      <c r="L7724" s="47">
        <v>1000</v>
      </c>
      <c r="M7724" s="22">
        <v>0</v>
      </c>
      <c r="N7724" s="22">
        <v>0</v>
      </c>
    </row>
    <row r="7725" spans="1:14" hidden="1" x14ac:dyDescent="0.25">
      <c r="A7725" s="5" t="s">
        <v>10100</v>
      </c>
      <c r="B7725" s="5" t="s">
        <v>3586</v>
      </c>
      <c r="C7725" s="5" t="s">
        <v>849</v>
      </c>
      <c r="D7725" s="5" t="s">
        <v>3583</v>
      </c>
      <c r="E7725" s="5" t="s">
        <v>3584</v>
      </c>
      <c r="F7725" s="5" t="s">
        <v>851</v>
      </c>
      <c r="G7725" s="5" t="s">
        <v>3585</v>
      </c>
      <c r="H7725" s="51">
        <v>41356</v>
      </c>
      <c r="I7725" s="22">
        <v>31792.41</v>
      </c>
      <c r="J7725" s="22">
        <v>768.75</v>
      </c>
      <c r="K7725" s="22">
        <v>789.09</v>
      </c>
      <c r="L7725" s="47">
        <v>1000</v>
      </c>
      <c r="M7725" s="22">
        <v>31792.41</v>
      </c>
      <c r="N7725" s="22">
        <v>0</v>
      </c>
    </row>
    <row r="7726" spans="1:14" x14ac:dyDescent="0.25">
      <c r="A7726" s="5" t="s">
        <v>10101</v>
      </c>
      <c r="B7726" s="5" t="s">
        <v>3590</v>
      </c>
      <c r="C7726" s="5" t="s">
        <v>849</v>
      </c>
      <c r="D7726" s="5" t="s">
        <v>3583</v>
      </c>
      <c r="E7726" s="5" t="s">
        <v>3584</v>
      </c>
      <c r="F7726" s="5" t="s">
        <v>853</v>
      </c>
      <c r="G7726" s="5" t="s">
        <v>3603</v>
      </c>
      <c r="H7726" s="51">
        <v>0</v>
      </c>
      <c r="I7726" s="22">
        <v>0</v>
      </c>
      <c r="J7726" s="22">
        <v>0</v>
      </c>
      <c r="K7726" s="22">
        <v>445.07</v>
      </c>
      <c r="L7726" s="47">
        <v>1000</v>
      </c>
      <c r="M7726" s="22">
        <v>0</v>
      </c>
      <c r="N7726" s="22">
        <v>0</v>
      </c>
    </row>
    <row r="7727" spans="1:14" hidden="1" x14ac:dyDescent="0.25">
      <c r="A7727" s="5" t="s">
        <v>10102</v>
      </c>
      <c r="B7727" s="5" t="s">
        <v>3586</v>
      </c>
      <c r="C7727" s="5" t="s">
        <v>849</v>
      </c>
      <c r="D7727" s="5" t="s">
        <v>3583</v>
      </c>
      <c r="E7727" s="5" t="s">
        <v>3584</v>
      </c>
      <c r="F7727" s="5" t="s">
        <v>851</v>
      </c>
      <c r="G7727" s="5" t="s">
        <v>3585</v>
      </c>
      <c r="H7727" s="51">
        <v>1920</v>
      </c>
      <c r="I7727" s="22">
        <v>5807.9</v>
      </c>
      <c r="J7727" s="22">
        <v>3024.95</v>
      </c>
      <c r="K7727" s="22">
        <v>2987.71</v>
      </c>
      <c r="L7727" s="47">
        <v>1000</v>
      </c>
      <c r="M7727" s="22">
        <v>5807.9</v>
      </c>
      <c r="N7727" s="22">
        <v>0</v>
      </c>
    </row>
    <row r="7728" spans="1:14" x14ac:dyDescent="0.25">
      <c r="A7728" s="5" t="s">
        <v>10103</v>
      </c>
      <c r="B7728" s="5" t="s">
        <v>3590</v>
      </c>
      <c r="C7728" s="5" t="s">
        <v>849</v>
      </c>
      <c r="D7728" s="5" t="s">
        <v>3583</v>
      </c>
      <c r="E7728" s="5" t="s">
        <v>3584</v>
      </c>
      <c r="F7728" s="5" t="s">
        <v>853</v>
      </c>
      <c r="G7728" s="5" t="s">
        <v>3603</v>
      </c>
      <c r="H7728" s="51">
        <v>0</v>
      </c>
      <c r="I7728" s="22">
        <v>0</v>
      </c>
      <c r="J7728" s="22">
        <v>0</v>
      </c>
      <c r="K7728" s="22">
        <v>544.08000000000004</v>
      </c>
      <c r="L7728" s="47">
        <v>1000</v>
      </c>
      <c r="M7728" s="22">
        <v>0</v>
      </c>
      <c r="N7728" s="22">
        <v>0</v>
      </c>
    </row>
    <row r="7729" spans="1:14" x14ac:dyDescent="0.25">
      <c r="A7729" s="5" t="s">
        <v>10104</v>
      </c>
      <c r="B7729" s="5" t="s">
        <v>3590</v>
      </c>
      <c r="C7729" s="5" t="s">
        <v>849</v>
      </c>
      <c r="D7729" s="5" t="s">
        <v>3583</v>
      </c>
      <c r="E7729" s="5" t="s">
        <v>3584</v>
      </c>
      <c r="F7729" s="5" t="s">
        <v>853</v>
      </c>
      <c r="G7729" s="5" t="s">
        <v>3603</v>
      </c>
      <c r="H7729" s="51">
        <v>0</v>
      </c>
      <c r="I7729" s="22">
        <v>0</v>
      </c>
      <c r="J7729" s="22">
        <v>0</v>
      </c>
      <c r="K7729" s="22">
        <v>537.69000000000005</v>
      </c>
      <c r="L7729" s="47">
        <v>1000</v>
      </c>
      <c r="M7729" s="22">
        <v>0</v>
      </c>
      <c r="N7729" s="22">
        <v>0</v>
      </c>
    </row>
    <row r="7730" spans="1:14" x14ac:dyDescent="0.25">
      <c r="A7730" s="5" t="s">
        <v>10105</v>
      </c>
      <c r="B7730" s="5" t="s">
        <v>3590</v>
      </c>
      <c r="C7730" s="5" t="s">
        <v>849</v>
      </c>
      <c r="D7730" s="5" t="s">
        <v>3583</v>
      </c>
      <c r="E7730" s="5" t="s">
        <v>3584</v>
      </c>
      <c r="F7730" s="5" t="s">
        <v>853</v>
      </c>
      <c r="G7730" s="5" t="s">
        <v>3603</v>
      </c>
      <c r="H7730" s="51">
        <v>0</v>
      </c>
      <c r="I7730" s="22">
        <v>0</v>
      </c>
      <c r="J7730" s="22">
        <v>0</v>
      </c>
      <c r="K7730" s="22">
        <v>523.19000000000005</v>
      </c>
      <c r="L7730" s="47">
        <v>1000</v>
      </c>
      <c r="M7730" s="22">
        <v>0</v>
      </c>
      <c r="N7730" s="22">
        <v>0</v>
      </c>
    </row>
    <row r="7731" spans="1:14" x14ac:dyDescent="0.25">
      <c r="A7731" s="5" t="s">
        <v>10106</v>
      </c>
      <c r="B7731" s="5" t="s">
        <v>3590</v>
      </c>
      <c r="C7731" s="5" t="s">
        <v>849</v>
      </c>
      <c r="D7731" s="5" t="s">
        <v>3583</v>
      </c>
      <c r="E7731" s="5" t="s">
        <v>3584</v>
      </c>
      <c r="F7731" s="5" t="s">
        <v>853</v>
      </c>
      <c r="G7731" s="5" t="s">
        <v>3603</v>
      </c>
      <c r="H7731" s="51">
        <v>0</v>
      </c>
      <c r="I7731" s="22">
        <v>0</v>
      </c>
      <c r="J7731" s="22">
        <v>0</v>
      </c>
      <c r="K7731" s="22">
        <v>593.47</v>
      </c>
      <c r="L7731" s="47">
        <v>1000</v>
      </c>
      <c r="M7731" s="22">
        <v>0</v>
      </c>
      <c r="N7731" s="22">
        <v>0</v>
      </c>
    </row>
    <row r="7732" spans="1:14" hidden="1" x14ac:dyDescent="0.25">
      <c r="A7732" s="5" t="s">
        <v>10107</v>
      </c>
      <c r="B7732" s="5" t="s">
        <v>3586</v>
      </c>
      <c r="C7732" s="5" t="s">
        <v>849</v>
      </c>
      <c r="D7732" s="5" t="s">
        <v>3583</v>
      </c>
      <c r="E7732" s="5" t="s">
        <v>3584</v>
      </c>
      <c r="F7732" s="5" t="s">
        <v>851</v>
      </c>
      <c r="G7732" s="5" t="s">
        <v>3585</v>
      </c>
      <c r="H7732" s="51">
        <v>658.68</v>
      </c>
      <c r="I7732" s="22">
        <v>8549.2000000000007</v>
      </c>
      <c r="J7732" s="22">
        <v>12979.29</v>
      </c>
      <c r="K7732" s="22">
        <v>13090.92</v>
      </c>
      <c r="L7732" s="47">
        <v>1000</v>
      </c>
      <c r="M7732" s="22">
        <v>8549.2000000000007</v>
      </c>
      <c r="N7732" s="22">
        <v>0</v>
      </c>
    </row>
    <row r="7733" spans="1:14" hidden="1" x14ac:dyDescent="0.25">
      <c r="A7733" s="5" t="s">
        <v>10108</v>
      </c>
      <c r="B7733" s="5" t="s">
        <v>3586</v>
      </c>
      <c r="C7733" s="5" t="s">
        <v>849</v>
      </c>
      <c r="D7733" s="5" t="s">
        <v>3583</v>
      </c>
      <c r="E7733" s="5" t="s">
        <v>3584</v>
      </c>
      <c r="F7733" s="5" t="s">
        <v>851</v>
      </c>
      <c r="G7733" s="5" t="s">
        <v>3585</v>
      </c>
      <c r="H7733" s="51">
        <v>33800</v>
      </c>
      <c r="I7733" s="22">
        <v>39925.11</v>
      </c>
      <c r="J7733" s="22">
        <v>1181.22</v>
      </c>
      <c r="K7733" s="22">
        <v>1212.19</v>
      </c>
      <c r="L7733" s="47">
        <v>1000</v>
      </c>
      <c r="M7733" s="22">
        <v>39925.11</v>
      </c>
      <c r="N7733" s="22">
        <v>0</v>
      </c>
    </row>
    <row r="7734" spans="1:14" hidden="1" x14ac:dyDescent="0.25">
      <c r="A7734" s="5" t="s">
        <v>10108</v>
      </c>
      <c r="B7734" s="5" t="s">
        <v>3592</v>
      </c>
      <c r="C7734" s="5" t="s">
        <v>849</v>
      </c>
      <c r="D7734" s="5" t="s">
        <v>3583</v>
      </c>
      <c r="E7734" s="5" t="s">
        <v>3584</v>
      </c>
      <c r="F7734" s="5" t="s">
        <v>851</v>
      </c>
      <c r="G7734" s="5" t="s">
        <v>3585</v>
      </c>
      <c r="H7734" s="51">
        <v>750</v>
      </c>
      <c r="I7734" s="22">
        <v>926.45</v>
      </c>
      <c r="J7734" s="22">
        <v>1235.27</v>
      </c>
      <c r="K7734" s="22">
        <v>1293.95</v>
      </c>
      <c r="L7734" s="47">
        <v>1000</v>
      </c>
      <c r="M7734" s="22">
        <v>926.45</v>
      </c>
      <c r="N7734" s="22">
        <v>0</v>
      </c>
    </row>
    <row r="7735" spans="1:14" x14ac:dyDescent="0.25">
      <c r="A7735" s="5" t="s">
        <v>10109</v>
      </c>
      <c r="B7735" s="5" t="s">
        <v>3590</v>
      </c>
      <c r="C7735" s="5" t="s">
        <v>849</v>
      </c>
      <c r="D7735" s="5" t="s">
        <v>3583</v>
      </c>
      <c r="E7735" s="5" t="s">
        <v>3584</v>
      </c>
      <c r="F7735" s="5" t="s">
        <v>853</v>
      </c>
      <c r="G7735" s="5" t="s">
        <v>3588</v>
      </c>
      <c r="H7735" s="51">
        <v>0</v>
      </c>
      <c r="I7735" s="22">
        <v>0</v>
      </c>
      <c r="J7735" s="22">
        <v>495.42</v>
      </c>
      <c r="K7735" s="22">
        <v>507.31</v>
      </c>
      <c r="L7735" s="47">
        <v>1000</v>
      </c>
      <c r="M7735" s="22">
        <v>0</v>
      </c>
      <c r="N7735" s="22">
        <v>0</v>
      </c>
    </row>
    <row r="7736" spans="1:14" x14ac:dyDescent="0.25">
      <c r="A7736" s="5" t="s">
        <v>10110</v>
      </c>
      <c r="B7736" s="5" t="s">
        <v>3590</v>
      </c>
      <c r="C7736" s="5" t="s">
        <v>849</v>
      </c>
      <c r="D7736" s="5" t="s">
        <v>3583</v>
      </c>
      <c r="E7736" s="5" t="s">
        <v>3584</v>
      </c>
      <c r="F7736" s="5" t="s">
        <v>853</v>
      </c>
      <c r="G7736" s="5" t="s">
        <v>3588</v>
      </c>
      <c r="H7736" s="51">
        <v>0</v>
      </c>
      <c r="I7736" s="22">
        <v>0</v>
      </c>
      <c r="J7736" s="22">
        <v>115.87</v>
      </c>
      <c r="K7736" s="22">
        <v>122.21</v>
      </c>
      <c r="L7736" s="47">
        <v>1000</v>
      </c>
      <c r="M7736" s="22">
        <v>0</v>
      </c>
      <c r="N7736" s="22">
        <v>0</v>
      </c>
    </row>
    <row r="7737" spans="1:14" hidden="1" x14ac:dyDescent="0.25">
      <c r="A7737" s="5" t="s">
        <v>10111</v>
      </c>
      <c r="B7737" s="5" t="s">
        <v>3586</v>
      </c>
      <c r="C7737" s="5" t="s">
        <v>849</v>
      </c>
      <c r="D7737" s="5" t="s">
        <v>3583</v>
      </c>
      <c r="E7737" s="5" t="s">
        <v>3584</v>
      </c>
      <c r="F7737" s="5" t="s">
        <v>853</v>
      </c>
      <c r="G7737" s="5" t="s">
        <v>3585</v>
      </c>
      <c r="H7737" s="51">
        <v>0</v>
      </c>
      <c r="I7737" s="22">
        <v>0</v>
      </c>
      <c r="J7737" s="22">
        <v>0</v>
      </c>
      <c r="K7737" s="22">
        <v>4595.3100000000004</v>
      </c>
      <c r="L7737" s="47">
        <v>1000</v>
      </c>
      <c r="M7737" s="22">
        <v>0</v>
      </c>
      <c r="N7737" s="22">
        <v>0</v>
      </c>
    </row>
    <row r="7738" spans="1:14" x14ac:dyDescent="0.25">
      <c r="A7738" s="5" t="s">
        <v>10111</v>
      </c>
      <c r="B7738" s="5" t="s">
        <v>3590</v>
      </c>
      <c r="C7738" s="5" t="s">
        <v>849</v>
      </c>
      <c r="D7738" s="5" t="s">
        <v>3583</v>
      </c>
      <c r="E7738" s="5" t="s">
        <v>3584</v>
      </c>
      <c r="F7738" s="5" t="s">
        <v>853</v>
      </c>
      <c r="G7738" s="5" t="s">
        <v>3585</v>
      </c>
      <c r="H7738" s="51">
        <v>0</v>
      </c>
      <c r="I7738" s="22">
        <v>0</v>
      </c>
      <c r="J7738" s="22">
        <v>5777.98</v>
      </c>
      <c r="K7738" s="22">
        <v>5916.65</v>
      </c>
      <c r="L7738" s="47">
        <v>1000</v>
      </c>
      <c r="M7738" s="22">
        <v>0</v>
      </c>
      <c r="N7738" s="22">
        <v>0</v>
      </c>
    </row>
    <row r="7739" spans="1:14" hidden="1" x14ac:dyDescent="0.25">
      <c r="A7739" s="5" t="s">
        <v>10112</v>
      </c>
      <c r="B7739" s="5" t="s">
        <v>3586</v>
      </c>
      <c r="C7739" s="5" t="s">
        <v>849</v>
      </c>
      <c r="D7739" s="5" t="s">
        <v>3583</v>
      </c>
      <c r="E7739" s="5" t="s">
        <v>3584</v>
      </c>
      <c r="F7739" s="5" t="s">
        <v>853</v>
      </c>
      <c r="G7739" s="5" t="s">
        <v>3588</v>
      </c>
      <c r="H7739" s="51">
        <v>0</v>
      </c>
      <c r="I7739" s="22">
        <v>0</v>
      </c>
      <c r="J7739" s="22">
        <v>78.650000000000006</v>
      </c>
      <c r="K7739" s="22">
        <v>85.44</v>
      </c>
      <c r="L7739" s="47">
        <v>1000</v>
      </c>
      <c r="M7739" s="22">
        <v>0</v>
      </c>
      <c r="N7739" s="22">
        <v>0</v>
      </c>
    </row>
    <row r="7740" spans="1:14" hidden="1" x14ac:dyDescent="0.25">
      <c r="A7740" s="5" t="s">
        <v>10113</v>
      </c>
      <c r="B7740" s="5" t="s">
        <v>3586</v>
      </c>
      <c r="C7740" s="5" t="s">
        <v>849</v>
      </c>
      <c r="D7740" s="5" t="s">
        <v>3583</v>
      </c>
      <c r="E7740" s="5" t="s">
        <v>3584</v>
      </c>
      <c r="F7740" s="5" t="s">
        <v>853</v>
      </c>
      <c r="G7740" s="5" t="s">
        <v>3603</v>
      </c>
      <c r="H7740" s="51">
        <v>0</v>
      </c>
      <c r="I7740" s="22">
        <v>0</v>
      </c>
      <c r="J7740" s="22">
        <v>0</v>
      </c>
      <c r="K7740" s="22">
        <v>1347.98</v>
      </c>
      <c r="L7740" s="47">
        <v>1000</v>
      </c>
      <c r="M7740" s="22">
        <v>0</v>
      </c>
      <c r="N7740" s="22">
        <v>0</v>
      </c>
    </row>
    <row r="7741" spans="1:14" hidden="1" x14ac:dyDescent="0.25">
      <c r="A7741" s="5" t="s">
        <v>10113</v>
      </c>
      <c r="B7741" s="5" t="s">
        <v>3597</v>
      </c>
      <c r="C7741" s="5" t="s">
        <v>849</v>
      </c>
      <c r="D7741" s="5" t="s">
        <v>3583</v>
      </c>
      <c r="E7741" s="5" t="s">
        <v>3584</v>
      </c>
      <c r="F7741" s="5" t="s">
        <v>853</v>
      </c>
      <c r="G7741" s="5" t="s">
        <v>3603</v>
      </c>
      <c r="H7741" s="51">
        <v>0</v>
      </c>
      <c r="I7741" s="22">
        <v>0</v>
      </c>
      <c r="J7741" s="22">
        <v>0</v>
      </c>
      <c r="K7741" s="22">
        <v>1258.06</v>
      </c>
      <c r="L7741" s="47">
        <v>1000</v>
      </c>
      <c r="M7741" s="22">
        <v>0</v>
      </c>
      <c r="N7741" s="22">
        <v>0</v>
      </c>
    </row>
    <row r="7742" spans="1:14" hidden="1" x14ac:dyDescent="0.25">
      <c r="A7742" s="5" t="s">
        <v>10113</v>
      </c>
      <c r="B7742" s="5" t="s">
        <v>3592</v>
      </c>
      <c r="C7742" s="5" t="s">
        <v>849</v>
      </c>
      <c r="D7742" s="5" t="s">
        <v>3583</v>
      </c>
      <c r="E7742" s="5" t="s">
        <v>3584</v>
      </c>
      <c r="F7742" s="5" t="s">
        <v>853</v>
      </c>
      <c r="G7742" s="5" t="s">
        <v>3603</v>
      </c>
      <c r="H7742" s="51">
        <v>0</v>
      </c>
      <c r="I7742" s="22">
        <v>0</v>
      </c>
      <c r="J7742" s="22">
        <v>0</v>
      </c>
      <c r="K7742" s="22">
        <v>1341.8</v>
      </c>
      <c r="L7742" s="47">
        <v>1000</v>
      </c>
      <c r="M7742" s="22">
        <v>0</v>
      </c>
      <c r="N7742" s="22">
        <v>0</v>
      </c>
    </row>
    <row r="7743" spans="1:14" hidden="1" x14ac:dyDescent="0.25">
      <c r="A7743" s="5" t="s">
        <v>10114</v>
      </c>
      <c r="B7743" s="5" t="s">
        <v>3586</v>
      </c>
      <c r="C7743" s="5" t="s">
        <v>849</v>
      </c>
      <c r="D7743" s="5" t="s">
        <v>3583</v>
      </c>
      <c r="E7743" s="5" t="s">
        <v>3584</v>
      </c>
      <c r="F7743" s="5" t="s">
        <v>853</v>
      </c>
      <c r="G7743" s="5" t="s">
        <v>3588</v>
      </c>
      <c r="H7743" s="51">
        <v>0</v>
      </c>
      <c r="I7743" s="22">
        <v>0</v>
      </c>
      <c r="J7743" s="22">
        <v>0</v>
      </c>
      <c r="K7743" s="22">
        <v>60.28</v>
      </c>
      <c r="L7743" s="47">
        <v>1000</v>
      </c>
      <c r="M7743" s="22">
        <v>0</v>
      </c>
      <c r="N7743" s="22">
        <v>0</v>
      </c>
    </row>
    <row r="7744" spans="1:14" hidden="1" x14ac:dyDescent="0.25">
      <c r="A7744" s="5" t="s">
        <v>10114</v>
      </c>
      <c r="B7744" s="5" t="s">
        <v>3592</v>
      </c>
      <c r="C7744" s="5" t="s">
        <v>849</v>
      </c>
      <c r="D7744" s="5" t="s">
        <v>3583</v>
      </c>
      <c r="E7744" s="5" t="s">
        <v>3584</v>
      </c>
      <c r="F7744" s="5" t="s">
        <v>853</v>
      </c>
      <c r="G7744" s="5" t="s">
        <v>3588</v>
      </c>
      <c r="H7744" s="51">
        <v>0</v>
      </c>
      <c r="I7744" s="22">
        <v>0</v>
      </c>
      <c r="J7744" s="22">
        <v>56.15</v>
      </c>
      <c r="K7744" s="22">
        <v>59.22</v>
      </c>
      <c r="L7744" s="47">
        <v>1000</v>
      </c>
      <c r="M7744" s="22">
        <v>0</v>
      </c>
      <c r="N7744" s="22">
        <v>0</v>
      </c>
    </row>
    <row r="7745" spans="1:14" hidden="1" x14ac:dyDescent="0.25">
      <c r="A7745" s="5" t="s">
        <v>10115</v>
      </c>
      <c r="B7745" s="5" t="s">
        <v>3592</v>
      </c>
      <c r="C7745" s="5" t="s">
        <v>849</v>
      </c>
      <c r="D7745" s="5" t="s">
        <v>3583</v>
      </c>
      <c r="E7745" s="5" t="s">
        <v>3584</v>
      </c>
      <c r="F7745" s="5" t="s">
        <v>853</v>
      </c>
      <c r="G7745" s="5" t="s">
        <v>3603</v>
      </c>
      <c r="H7745" s="51">
        <v>0</v>
      </c>
      <c r="I7745" s="22">
        <v>0</v>
      </c>
      <c r="J7745" s="22">
        <v>0</v>
      </c>
      <c r="K7745" s="22">
        <v>1395.04</v>
      </c>
      <c r="L7745" s="47">
        <v>1000</v>
      </c>
      <c r="M7745" s="22">
        <v>0</v>
      </c>
      <c r="N7745" s="22">
        <v>0</v>
      </c>
    </row>
    <row r="7746" spans="1:14" hidden="1" x14ac:dyDescent="0.25">
      <c r="A7746" s="5" t="s">
        <v>10116</v>
      </c>
      <c r="B7746" s="5" t="s">
        <v>3586</v>
      </c>
      <c r="C7746" s="5" t="s">
        <v>849</v>
      </c>
      <c r="D7746" s="5" t="s">
        <v>3583</v>
      </c>
      <c r="E7746" s="5" t="s">
        <v>3584</v>
      </c>
      <c r="F7746" s="5" t="s">
        <v>853</v>
      </c>
      <c r="G7746" s="5" t="s">
        <v>3588</v>
      </c>
      <c r="H7746" s="51">
        <v>0</v>
      </c>
      <c r="I7746" s="22">
        <v>0</v>
      </c>
      <c r="J7746" s="22">
        <v>296.91000000000003</v>
      </c>
      <c r="K7746" s="22">
        <v>296.91000000000003</v>
      </c>
      <c r="L7746" s="47">
        <v>1000</v>
      </c>
      <c r="M7746" s="22">
        <v>0</v>
      </c>
      <c r="N7746" s="22">
        <v>0</v>
      </c>
    </row>
    <row r="7747" spans="1:14" hidden="1" x14ac:dyDescent="0.25">
      <c r="A7747" s="5" t="s">
        <v>10117</v>
      </c>
      <c r="B7747" s="5" t="s">
        <v>3586</v>
      </c>
      <c r="C7747" s="5" t="s">
        <v>849</v>
      </c>
      <c r="D7747" s="5" t="s">
        <v>3583</v>
      </c>
      <c r="E7747" s="5" t="s">
        <v>3584</v>
      </c>
      <c r="F7747" s="5" t="s">
        <v>853</v>
      </c>
      <c r="G7747" s="5" t="s">
        <v>3588</v>
      </c>
      <c r="H7747" s="51">
        <v>0</v>
      </c>
      <c r="I7747" s="22">
        <v>0</v>
      </c>
      <c r="J7747" s="22">
        <v>218.16</v>
      </c>
      <c r="K7747" s="22">
        <v>236.99</v>
      </c>
      <c r="L7747" s="47">
        <v>1000</v>
      </c>
      <c r="M7747" s="22">
        <v>0</v>
      </c>
      <c r="N7747" s="22">
        <v>0</v>
      </c>
    </row>
    <row r="7748" spans="1:14" hidden="1" x14ac:dyDescent="0.25">
      <c r="A7748" s="5" t="s">
        <v>10118</v>
      </c>
      <c r="B7748" s="5" t="s">
        <v>3586</v>
      </c>
      <c r="C7748" s="5" t="s">
        <v>849</v>
      </c>
      <c r="D7748" s="5" t="s">
        <v>3583</v>
      </c>
      <c r="E7748" s="5" t="s">
        <v>3584</v>
      </c>
      <c r="F7748" s="5" t="s">
        <v>853</v>
      </c>
      <c r="G7748" s="5" t="s">
        <v>3588</v>
      </c>
      <c r="H7748" s="51">
        <v>0</v>
      </c>
      <c r="I7748" s="22">
        <v>0</v>
      </c>
      <c r="J7748" s="22">
        <v>222.98</v>
      </c>
      <c r="K7748" s="22">
        <v>238.07</v>
      </c>
      <c r="L7748" s="47">
        <v>1000</v>
      </c>
      <c r="M7748" s="22">
        <v>0</v>
      </c>
      <c r="N7748" s="22">
        <v>0</v>
      </c>
    </row>
    <row r="7749" spans="1:14" hidden="1" x14ac:dyDescent="0.25">
      <c r="A7749" s="5" t="s">
        <v>10119</v>
      </c>
      <c r="B7749" s="5" t="s">
        <v>3586</v>
      </c>
      <c r="C7749" s="5" t="s">
        <v>849</v>
      </c>
      <c r="D7749" s="5" t="s">
        <v>3583</v>
      </c>
      <c r="E7749" s="5" t="s">
        <v>3584</v>
      </c>
      <c r="F7749" s="5" t="s">
        <v>851</v>
      </c>
      <c r="G7749" s="5" t="s">
        <v>3585</v>
      </c>
      <c r="H7749" s="51">
        <v>16100</v>
      </c>
      <c r="I7749" s="22">
        <v>33533.919999999998</v>
      </c>
      <c r="J7749" s="22">
        <v>2082.85</v>
      </c>
      <c r="K7749" s="22">
        <v>2093.0500000000002</v>
      </c>
      <c r="L7749" s="47">
        <v>1000</v>
      </c>
      <c r="M7749" s="22">
        <v>33533.919999999998</v>
      </c>
      <c r="N7749" s="22">
        <v>0</v>
      </c>
    </row>
    <row r="7750" spans="1:14" hidden="1" x14ac:dyDescent="0.25">
      <c r="A7750" s="5" t="s">
        <v>10120</v>
      </c>
      <c r="B7750" s="5" t="s">
        <v>3586</v>
      </c>
      <c r="C7750" s="5" t="s">
        <v>849</v>
      </c>
      <c r="D7750" s="5" t="s">
        <v>3583</v>
      </c>
      <c r="E7750" s="5" t="s">
        <v>3584</v>
      </c>
      <c r="F7750" s="5" t="s">
        <v>851</v>
      </c>
      <c r="G7750" s="5" t="s">
        <v>3585</v>
      </c>
      <c r="H7750" s="51">
        <v>17389.099999999999</v>
      </c>
      <c r="I7750" s="22">
        <v>18521.16</v>
      </c>
      <c r="J7750" s="22">
        <v>1065.0999999999999</v>
      </c>
      <c r="K7750" s="22">
        <v>1064.7</v>
      </c>
      <c r="L7750" s="47">
        <v>1000</v>
      </c>
      <c r="M7750" s="22">
        <v>18521.16</v>
      </c>
      <c r="N7750" s="22">
        <v>0</v>
      </c>
    </row>
    <row r="7751" spans="1:14" hidden="1" x14ac:dyDescent="0.25">
      <c r="A7751" s="5" t="s">
        <v>10121</v>
      </c>
      <c r="B7751" s="5" t="s">
        <v>3586</v>
      </c>
      <c r="C7751" s="5" t="s">
        <v>849</v>
      </c>
      <c r="D7751" s="5" t="s">
        <v>3583</v>
      </c>
      <c r="E7751" s="5" t="s">
        <v>3584</v>
      </c>
      <c r="F7751" s="5" t="s">
        <v>853</v>
      </c>
      <c r="G7751" s="5" t="s">
        <v>3588</v>
      </c>
      <c r="H7751" s="51">
        <v>0</v>
      </c>
      <c r="I7751" s="22">
        <v>0</v>
      </c>
      <c r="J7751" s="22">
        <v>37252.080000000002</v>
      </c>
      <c r="K7751" s="22">
        <v>38146.129999999997</v>
      </c>
      <c r="L7751" s="47">
        <v>1000</v>
      </c>
      <c r="M7751" s="22">
        <v>0</v>
      </c>
      <c r="N7751" s="22">
        <v>0</v>
      </c>
    </row>
    <row r="7752" spans="1:14" x14ac:dyDescent="0.25">
      <c r="A7752" s="5" t="s">
        <v>10122</v>
      </c>
      <c r="B7752" s="5" t="s">
        <v>3590</v>
      </c>
      <c r="C7752" s="5" t="s">
        <v>849</v>
      </c>
      <c r="D7752" s="5" t="s">
        <v>3583</v>
      </c>
      <c r="E7752" s="5" t="s">
        <v>3584</v>
      </c>
      <c r="F7752" s="5" t="s">
        <v>853</v>
      </c>
      <c r="G7752" s="5" t="s">
        <v>3588</v>
      </c>
      <c r="H7752" s="51">
        <v>0</v>
      </c>
      <c r="I7752" s="22">
        <v>0</v>
      </c>
      <c r="J7752" s="22">
        <v>18.21</v>
      </c>
      <c r="K7752" s="22">
        <v>19.21</v>
      </c>
      <c r="L7752" s="47">
        <v>1000</v>
      </c>
      <c r="M7752" s="22">
        <v>0</v>
      </c>
      <c r="N7752" s="22">
        <v>0</v>
      </c>
    </row>
    <row r="7753" spans="1:14" hidden="1" x14ac:dyDescent="0.25">
      <c r="A7753" s="5" t="s">
        <v>10123</v>
      </c>
      <c r="B7753" s="5" t="s">
        <v>3586</v>
      </c>
      <c r="C7753" s="5" t="s">
        <v>849</v>
      </c>
      <c r="D7753" s="5" t="s">
        <v>3583</v>
      </c>
      <c r="E7753" s="5" t="s">
        <v>3584</v>
      </c>
      <c r="F7753" s="5" t="s">
        <v>853</v>
      </c>
      <c r="G7753" s="5" t="s">
        <v>3603</v>
      </c>
      <c r="H7753" s="51">
        <v>0</v>
      </c>
      <c r="I7753" s="22">
        <v>0</v>
      </c>
      <c r="J7753" s="22">
        <v>0</v>
      </c>
      <c r="K7753" s="22">
        <v>7947.53</v>
      </c>
      <c r="L7753" s="47">
        <v>1000</v>
      </c>
      <c r="M7753" s="22">
        <v>0</v>
      </c>
      <c r="N7753" s="22">
        <v>0</v>
      </c>
    </row>
    <row r="7754" spans="1:14" hidden="1" x14ac:dyDescent="0.25">
      <c r="A7754" s="5" t="s">
        <v>10123</v>
      </c>
      <c r="B7754" s="5" t="s">
        <v>3592</v>
      </c>
      <c r="C7754" s="5" t="s">
        <v>849</v>
      </c>
      <c r="D7754" s="5" t="s">
        <v>3583</v>
      </c>
      <c r="E7754" s="5" t="s">
        <v>3584</v>
      </c>
      <c r="F7754" s="5" t="s">
        <v>851</v>
      </c>
      <c r="G7754" s="5" t="s">
        <v>3603</v>
      </c>
      <c r="H7754" s="51">
        <v>0</v>
      </c>
      <c r="I7754" s="22">
        <v>0</v>
      </c>
      <c r="J7754" s="22">
        <v>9467.32</v>
      </c>
      <c r="K7754" s="22">
        <v>9127.82</v>
      </c>
      <c r="L7754" s="47">
        <v>1000</v>
      </c>
      <c r="M7754" s="22">
        <v>0</v>
      </c>
      <c r="N7754" s="22">
        <v>0</v>
      </c>
    </row>
    <row r="7755" spans="1:14" hidden="1" x14ac:dyDescent="0.25">
      <c r="A7755" s="5" t="s">
        <v>10124</v>
      </c>
      <c r="B7755" s="5" t="s">
        <v>3586</v>
      </c>
      <c r="C7755" s="5" t="s">
        <v>849</v>
      </c>
      <c r="D7755" s="5" t="s">
        <v>3583</v>
      </c>
      <c r="E7755" s="5" t="s">
        <v>3584</v>
      </c>
      <c r="F7755" s="5" t="s">
        <v>853</v>
      </c>
      <c r="G7755" s="5" t="s">
        <v>3588</v>
      </c>
      <c r="H7755" s="51">
        <v>0</v>
      </c>
      <c r="I7755" s="22">
        <v>0</v>
      </c>
      <c r="J7755" s="22">
        <v>9.23</v>
      </c>
      <c r="K7755" s="22">
        <v>9.91</v>
      </c>
      <c r="L7755" s="47">
        <v>1000</v>
      </c>
      <c r="M7755" s="22">
        <v>0</v>
      </c>
      <c r="N7755" s="22">
        <v>0</v>
      </c>
    </row>
    <row r="7756" spans="1:14" hidden="1" x14ac:dyDescent="0.25">
      <c r="A7756" s="5" t="s">
        <v>10125</v>
      </c>
      <c r="B7756" s="5" t="s">
        <v>3586</v>
      </c>
      <c r="C7756" s="5" t="s">
        <v>849</v>
      </c>
      <c r="D7756" s="5" t="s">
        <v>3583</v>
      </c>
      <c r="E7756" s="5" t="s">
        <v>3584</v>
      </c>
      <c r="F7756" s="5" t="s">
        <v>853</v>
      </c>
      <c r="G7756" s="5" t="s">
        <v>3603</v>
      </c>
      <c r="H7756" s="51">
        <v>0</v>
      </c>
      <c r="I7756" s="22">
        <v>0</v>
      </c>
      <c r="J7756" s="22">
        <v>5989.33</v>
      </c>
      <c r="K7756" s="22">
        <v>10682.33</v>
      </c>
      <c r="L7756" s="47">
        <v>1000</v>
      </c>
      <c r="M7756" s="22">
        <v>0</v>
      </c>
      <c r="N7756" s="22">
        <v>0</v>
      </c>
    </row>
    <row r="7757" spans="1:14" hidden="1" x14ac:dyDescent="0.25">
      <c r="A7757" s="5" t="s">
        <v>10126</v>
      </c>
      <c r="B7757" s="5" t="s">
        <v>3586</v>
      </c>
      <c r="C7757" s="5" t="s">
        <v>849</v>
      </c>
      <c r="D7757" s="5" t="s">
        <v>3583</v>
      </c>
      <c r="E7757" s="5" t="s">
        <v>3584</v>
      </c>
      <c r="F7757" s="5" t="s">
        <v>853</v>
      </c>
      <c r="G7757" s="5" t="s">
        <v>3603</v>
      </c>
      <c r="H7757" s="51">
        <v>0</v>
      </c>
      <c r="I7757" s="22">
        <v>0</v>
      </c>
      <c r="J7757" s="22">
        <v>12713.13</v>
      </c>
      <c r="K7757" s="22">
        <v>15094.03</v>
      </c>
      <c r="L7757" s="47">
        <v>1000</v>
      </c>
      <c r="M7757" s="22">
        <v>0</v>
      </c>
      <c r="N7757" s="22">
        <v>0</v>
      </c>
    </row>
    <row r="7758" spans="1:14" hidden="1" x14ac:dyDescent="0.25">
      <c r="A7758" s="5" t="s">
        <v>10127</v>
      </c>
      <c r="B7758" s="5" t="s">
        <v>3586</v>
      </c>
      <c r="C7758" s="5" t="s">
        <v>849</v>
      </c>
      <c r="D7758" s="5" t="s">
        <v>3583</v>
      </c>
      <c r="E7758" s="5" t="s">
        <v>3584</v>
      </c>
      <c r="F7758" s="5" t="s">
        <v>853</v>
      </c>
      <c r="G7758" s="5" t="s">
        <v>3603</v>
      </c>
      <c r="H7758" s="51">
        <v>0</v>
      </c>
      <c r="I7758" s="22">
        <v>0</v>
      </c>
      <c r="J7758" s="22">
        <v>0</v>
      </c>
      <c r="K7758" s="22">
        <v>1064.46</v>
      </c>
      <c r="L7758" s="47">
        <v>1000</v>
      </c>
      <c r="M7758" s="22">
        <v>0</v>
      </c>
      <c r="N7758" s="22">
        <v>0</v>
      </c>
    </row>
    <row r="7759" spans="1:14" hidden="1" x14ac:dyDescent="0.25">
      <c r="A7759" s="5" t="s">
        <v>10128</v>
      </c>
      <c r="B7759" s="5" t="s">
        <v>3586</v>
      </c>
      <c r="C7759" s="5" t="s">
        <v>849</v>
      </c>
      <c r="D7759" s="5" t="s">
        <v>3583</v>
      </c>
      <c r="E7759" s="5" t="s">
        <v>3584</v>
      </c>
      <c r="F7759" s="5" t="s">
        <v>853</v>
      </c>
      <c r="G7759" s="5" t="s">
        <v>3603</v>
      </c>
      <c r="H7759" s="51">
        <v>0</v>
      </c>
      <c r="I7759" s="22">
        <v>0</v>
      </c>
      <c r="J7759" s="22">
        <v>0</v>
      </c>
      <c r="K7759" s="22">
        <v>1397.63</v>
      </c>
      <c r="L7759" s="47">
        <v>1000</v>
      </c>
      <c r="M7759" s="22">
        <v>0</v>
      </c>
      <c r="N7759" s="22">
        <v>0</v>
      </c>
    </row>
    <row r="7760" spans="1:14" hidden="1" x14ac:dyDescent="0.25">
      <c r="A7760" s="5" t="s">
        <v>10129</v>
      </c>
      <c r="B7760" s="5" t="s">
        <v>3586</v>
      </c>
      <c r="C7760" s="5" t="s">
        <v>849</v>
      </c>
      <c r="D7760" s="5" t="s">
        <v>3583</v>
      </c>
      <c r="E7760" s="5" t="s">
        <v>3584</v>
      </c>
      <c r="F7760" s="5" t="s">
        <v>851</v>
      </c>
      <c r="G7760" s="5" t="s">
        <v>3585</v>
      </c>
      <c r="H7760" s="51">
        <v>78440</v>
      </c>
      <c r="I7760" s="22">
        <v>153505.79</v>
      </c>
      <c r="J7760" s="22">
        <v>1956.98</v>
      </c>
      <c r="K7760" s="22">
        <v>2012.47</v>
      </c>
      <c r="L7760" s="47">
        <v>1000</v>
      </c>
      <c r="M7760" s="22">
        <v>153505.79</v>
      </c>
      <c r="N7760" s="22">
        <v>0</v>
      </c>
    </row>
    <row r="7761" spans="1:14" hidden="1" x14ac:dyDescent="0.25">
      <c r="A7761" s="5" t="s">
        <v>10129</v>
      </c>
      <c r="B7761" s="5" t="s">
        <v>3597</v>
      </c>
      <c r="C7761" s="5" t="s">
        <v>849</v>
      </c>
      <c r="D7761" s="5" t="s">
        <v>3583</v>
      </c>
      <c r="E7761" s="5" t="s">
        <v>3584</v>
      </c>
      <c r="F7761" s="5" t="s">
        <v>851</v>
      </c>
      <c r="G7761" s="5" t="s">
        <v>3585</v>
      </c>
      <c r="H7761" s="51">
        <v>11100</v>
      </c>
      <c r="I7761" s="22">
        <v>21404.69</v>
      </c>
      <c r="J7761" s="22">
        <v>1928.35</v>
      </c>
      <c r="K7761" s="22">
        <v>1913.01</v>
      </c>
      <c r="L7761" s="47">
        <v>1000</v>
      </c>
      <c r="M7761" s="22">
        <v>21404.69</v>
      </c>
      <c r="N7761" s="22">
        <v>0</v>
      </c>
    </row>
    <row r="7762" spans="1:14" hidden="1" x14ac:dyDescent="0.25">
      <c r="A7762" s="5" t="s">
        <v>10129</v>
      </c>
      <c r="B7762" s="5" t="s">
        <v>3592</v>
      </c>
      <c r="C7762" s="5" t="s">
        <v>849</v>
      </c>
      <c r="D7762" s="5" t="s">
        <v>3583</v>
      </c>
      <c r="E7762" s="5" t="s">
        <v>3584</v>
      </c>
      <c r="F7762" s="5" t="s">
        <v>851</v>
      </c>
      <c r="G7762" s="5" t="s">
        <v>3585</v>
      </c>
      <c r="H7762" s="51">
        <v>73300</v>
      </c>
      <c r="I7762" s="22">
        <v>160522.35</v>
      </c>
      <c r="J7762" s="22">
        <v>2189.94</v>
      </c>
      <c r="K7762" s="22">
        <v>1991.7</v>
      </c>
      <c r="L7762" s="47">
        <v>1000</v>
      </c>
      <c r="M7762" s="22">
        <v>160522.35</v>
      </c>
      <c r="N7762" s="22">
        <v>0</v>
      </c>
    </row>
    <row r="7763" spans="1:14" hidden="1" x14ac:dyDescent="0.25">
      <c r="A7763" s="5" t="s">
        <v>10130</v>
      </c>
      <c r="B7763" s="5" t="s">
        <v>3586</v>
      </c>
      <c r="C7763" s="5" t="s">
        <v>849</v>
      </c>
      <c r="D7763" s="5" t="s">
        <v>3583</v>
      </c>
      <c r="E7763" s="5" t="s">
        <v>3584</v>
      </c>
      <c r="F7763" s="5" t="s">
        <v>851</v>
      </c>
      <c r="G7763" s="5" t="s">
        <v>3585</v>
      </c>
      <c r="H7763" s="51">
        <v>30980</v>
      </c>
      <c r="I7763" s="22">
        <v>116105.92</v>
      </c>
      <c r="J7763" s="22">
        <v>3747.77</v>
      </c>
      <c r="K7763" s="22">
        <v>3710.7</v>
      </c>
      <c r="L7763" s="47">
        <v>1000</v>
      </c>
      <c r="M7763" s="22">
        <v>116105.92</v>
      </c>
      <c r="N7763" s="22">
        <v>0</v>
      </c>
    </row>
    <row r="7764" spans="1:14" hidden="1" x14ac:dyDescent="0.25">
      <c r="A7764" s="5" t="s">
        <v>10130</v>
      </c>
      <c r="B7764" s="5" t="s">
        <v>3592</v>
      </c>
      <c r="C7764" s="5" t="s">
        <v>849</v>
      </c>
      <c r="D7764" s="5" t="s">
        <v>3583</v>
      </c>
      <c r="E7764" s="5" t="s">
        <v>3584</v>
      </c>
      <c r="F7764" s="5" t="s">
        <v>851</v>
      </c>
      <c r="G7764" s="5" t="s">
        <v>3585</v>
      </c>
      <c r="H7764" s="51">
        <v>7080</v>
      </c>
      <c r="I7764" s="22">
        <v>27465.19</v>
      </c>
      <c r="J7764" s="22">
        <v>3879.26</v>
      </c>
      <c r="K7764" s="22">
        <v>3611.22</v>
      </c>
      <c r="L7764" s="47">
        <v>1000</v>
      </c>
      <c r="M7764" s="22">
        <v>27465.19</v>
      </c>
      <c r="N7764" s="22">
        <v>0</v>
      </c>
    </row>
    <row r="7765" spans="1:14" hidden="1" x14ac:dyDescent="0.25">
      <c r="A7765" s="5" t="s">
        <v>10131</v>
      </c>
      <c r="B7765" s="5" t="s">
        <v>3586</v>
      </c>
      <c r="C7765" s="5" t="s">
        <v>849</v>
      </c>
      <c r="D7765" s="5" t="s">
        <v>3583</v>
      </c>
      <c r="E7765" s="5" t="s">
        <v>3584</v>
      </c>
      <c r="F7765" s="5" t="s">
        <v>851</v>
      </c>
      <c r="G7765" s="5" t="s">
        <v>3585</v>
      </c>
      <c r="H7765" s="51">
        <v>9600</v>
      </c>
      <c r="I7765" s="22">
        <v>76934.34</v>
      </c>
      <c r="J7765" s="22">
        <v>8013.99</v>
      </c>
      <c r="K7765" s="22">
        <v>8073.09</v>
      </c>
      <c r="L7765" s="47">
        <v>1000</v>
      </c>
      <c r="M7765" s="22">
        <v>76934.34</v>
      </c>
      <c r="N7765" s="22">
        <v>0</v>
      </c>
    </row>
    <row r="7766" spans="1:14" hidden="1" x14ac:dyDescent="0.25">
      <c r="A7766" s="5" t="s">
        <v>10132</v>
      </c>
      <c r="B7766" s="5" t="s">
        <v>3582</v>
      </c>
      <c r="C7766" s="5" t="s">
        <v>849</v>
      </c>
      <c r="D7766" s="5" t="s">
        <v>3583</v>
      </c>
      <c r="E7766" s="5" t="s">
        <v>3584</v>
      </c>
      <c r="F7766" s="5" t="s">
        <v>853</v>
      </c>
      <c r="G7766" s="5" t="s">
        <v>3585</v>
      </c>
      <c r="H7766" s="51">
        <v>0</v>
      </c>
      <c r="I7766" s="22">
        <v>0</v>
      </c>
      <c r="J7766" s="22">
        <v>572.99</v>
      </c>
      <c r="K7766" s="22">
        <v>499.72</v>
      </c>
      <c r="L7766" s="47">
        <v>1000</v>
      </c>
      <c r="M7766" s="22">
        <v>0</v>
      </c>
      <c r="N7766" s="22">
        <v>0</v>
      </c>
    </row>
    <row r="7767" spans="1:14" hidden="1" x14ac:dyDescent="0.25">
      <c r="A7767" s="5" t="s">
        <v>10132</v>
      </c>
      <c r="B7767" s="5" t="s">
        <v>3586</v>
      </c>
      <c r="C7767" s="5" t="s">
        <v>849</v>
      </c>
      <c r="D7767" s="5" t="s">
        <v>3583</v>
      </c>
      <c r="E7767" s="5" t="s">
        <v>3584</v>
      </c>
      <c r="F7767" s="5" t="s">
        <v>853</v>
      </c>
      <c r="G7767" s="5" t="s">
        <v>3585</v>
      </c>
      <c r="H7767" s="51">
        <v>0</v>
      </c>
      <c r="I7767" s="22">
        <v>0</v>
      </c>
      <c r="J7767" s="22">
        <v>572.51</v>
      </c>
      <c r="K7767" s="22">
        <v>586.25</v>
      </c>
      <c r="L7767" s="47">
        <v>1000</v>
      </c>
      <c r="M7767" s="22">
        <v>0</v>
      </c>
      <c r="N7767" s="22">
        <v>0</v>
      </c>
    </row>
    <row r="7768" spans="1:14" hidden="1" x14ac:dyDescent="0.25">
      <c r="A7768" s="5" t="s">
        <v>10132</v>
      </c>
      <c r="B7768" s="5" t="s">
        <v>3592</v>
      </c>
      <c r="C7768" s="5" t="s">
        <v>849</v>
      </c>
      <c r="D7768" s="5" t="s">
        <v>3583</v>
      </c>
      <c r="E7768" s="5" t="s">
        <v>3584</v>
      </c>
      <c r="F7768" s="5" t="s">
        <v>853</v>
      </c>
      <c r="G7768" s="5" t="s">
        <v>3585</v>
      </c>
      <c r="H7768" s="51">
        <v>0</v>
      </c>
      <c r="I7768" s="22">
        <v>0</v>
      </c>
      <c r="J7768" s="22">
        <v>0</v>
      </c>
      <c r="K7768" s="22">
        <v>547.52</v>
      </c>
      <c r="L7768" s="47">
        <v>1000</v>
      </c>
      <c r="M7768" s="22">
        <v>0</v>
      </c>
      <c r="N7768" s="22">
        <v>0</v>
      </c>
    </row>
    <row r="7769" spans="1:14" hidden="1" x14ac:dyDescent="0.25">
      <c r="A7769" s="5" t="s">
        <v>10133</v>
      </c>
      <c r="B7769" s="5" t="s">
        <v>3586</v>
      </c>
      <c r="C7769" s="5" t="s">
        <v>849</v>
      </c>
      <c r="D7769" s="5" t="s">
        <v>3583</v>
      </c>
      <c r="E7769" s="5" t="s">
        <v>3584</v>
      </c>
      <c r="F7769" s="5" t="s">
        <v>851</v>
      </c>
      <c r="G7769" s="5" t="s">
        <v>3585</v>
      </c>
      <c r="H7769" s="51">
        <v>50264.88</v>
      </c>
      <c r="I7769" s="22">
        <v>395951.77</v>
      </c>
      <c r="J7769" s="22">
        <v>7877.3</v>
      </c>
      <c r="K7769" s="22">
        <v>7881.12</v>
      </c>
      <c r="L7769" s="47">
        <v>1000</v>
      </c>
      <c r="M7769" s="22">
        <v>395951.77</v>
      </c>
      <c r="N7769" s="22">
        <v>0</v>
      </c>
    </row>
    <row r="7770" spans="1:14" hidden="1" x14ac:dyDescent="0.25">
      <c r="A7770" s="5" t="s">
        <v>10134</v>
      </c>
      <c r="B7770" s="5" t="s">
        <v>3586</v>
      </c>
      <c r="C7770" s="5" t="s">
        <v>849</v>
      </c>
      <c r="D7770" s="5" t="s">
        <v>3583</v>
      </c>
      <c r="E7770" s="5" t="s">
        <v>3584</v>
      </c>
      <c r="F7770" s="5" t="s">
        <v>851</v>
      </c>
      <c r="G7770" s="5" t="s">
        <v>3585</v>
      </c>
      <c r="H7770" s="51">
        <v>7251.2</v>
      </c>
      <c r="I7770" s="22">
        <v>20589.48</v>
      </c>
      <c r="J7770" s="22">
        <v>2839.46</v>
      </c>
      <c r="K7770" s="22">
        <v>3324.22</v>
      </c>
      <c r="L7770" s="47">
        <v>1000</v>
      </c>
      <c r="M7770" s="22">
        <v>20589.48</v>
      </c>
      <c r="N7770" s="22">
        <v>0</v>
      </c>
    </row>
    <row r="7771" spans="1:14" hidden="1" x14ac:dyDescent="0.25">
      <c r="A7771" s="5" t="s">
        <v>10135</v>
      </c>
      <c r="B7771" s="5" t="s">
        <v>3586</v>
      </c>
      <c r="C7771" s="5" t="s">
        <v>849</v>
      </c>
      <c r="D7771" s="5" t="s">
        <v>3583</v>
      </c>
      <c r="E7771" s="5" t="s">
        <v>3584</v>
      </c>
      <c r="F7771" s="5" t="s">
        <v>853</v>
      </c>
      <c r="G7771" s="5" t="s">
        <v>3603</v>
      </c>
      <c r="H7771" s="51">
        <v>0</v>
      </c>
      <c r="I7771" s="22">
        <v>0</v>
      </c>
      <c r="J7771" s="22">
        <v>8555.42</v>
      </c>
      <c r="K7771" s="22">
        <v>9549.7000000000007</v>
      </c>
      <c r="L7771" s="47">
        <v>1000</v>
      </c>
      <c r="M7771" s="22">
        <v>0</v>
      </c>
      <c r="N7771" s="22">
        <v>0</v>
      </c>
    </row>
    <row r="7772" spans="1:14" x14ac:dyDescent="0.25">
      <c r="A7772" s="5" t="s">
        <v>10136</v>
      </c>
      <c r="B7772" s="5" t="s">
        <v>3590</v>
      </c>
      <c r="C7772" s="5" t="s">
        <v>849</v>
      </c>
      <c r="D7772" s="5" t="s">
        <v>3583</v>
      </c>
      <c r="E7772" s="5" t="s">
        <v>3584</v>
      </c>
      <c r="F7772" s="5" t="s">
        <v>851</v>
      </c>
      <c r="G7772" s="5" t="s">
        <v>3585</v>
      </c>
      <c r="H7772" s="51">
        <v>527.30999999999995</v>
      </c>
      <c r="I7772" s="22">
        <v>16893.7</v>
      </c>
      <c r="J7772" s="22">
        <v>32037.51</v>
      </c>
      <c r="K7772" s="22">
        <v>30904.799999999999</v>
      </c>
      <c r="L7772" s="47">
        <v>1000</v>
      </c>
      <c r="M7772" s="22">
        <v>16893.7</v>
      </c>
      <c r="N7772" s="22">
        <v>0</v>
      </c>
    </row>
    <row r="7773" spans="1:14" hidden="1" x14ac:dyDescent="0.25">
      <c r="A7773" s="5" t="s">
        <v>10137</v>
      </c>
      <c r="B7773" s="5" t="s">
        <v>3582</v>
      </c>
      <c r="C7773" s="5" t="s">
        <v>849</v>
      </c>
      <c r="D7773" s="5" t="s">
        <v>3583</v>
      </c>
      <c r="E7773" s="5" t="s">
        <v>3584</v>
      </c>
      <c r="F7773" s="5" t="s">
        <v>853</v>
      </c>
      <c r="G7773" s="5" t="s">
        <v>3585</v>
      </c>
      <c r="H7773" s="51">
        <v>0</v>
      </c>
      <c r="I7773" s="22">
        <v>0</v>
      </c>
      <c r="J7773" s="22">
        <v>1908.13</v>
      </c>
      <c r="K7773" s="22">
        <v>2072.91</v>
      </c>
      <c r="L7773" s="47">
        <v>1000</v>
      </c>
      <c r="M7773" s="22">
        <v>0</v>
      </c>
      <c r="N7773" s="22">
        <v>0</v>
      </c>
    </row>
    <row r="7774" spans="1:14" hidden="1" x14ac:dyDescent="0.25">
      <c r="A7774" s="5" t="s">
        <v>10137</v>
      </c>
      <c r="B7774" s="5" t="s">
        <v>3586</v>
      </c>
      <c r="C7774" s="5" t="s">
        <v>849</v>
      </c>
      <c r="D7774" s="5" t="s">
        <v>3583</v>
      </c>
      <c r="E7774" s="5" t="s">
        <v>3584</v>
      </c>
      <c r="F7774" s="5" t="s">
        <v>851</v>
      </c>
      <c r="G7774" s="5" t="s">
        <v>3585</v>
      </c>
      <c r="H7774" s="51">
        <v>35320</v>
      </c>
      <c r="I7774" s="22">
        <v>80573.8</v>
      </c>
      <c r="J7774" s="22">
        <v>2281.25</v>
      </c>
      <c r="K7774" s="22">
        <v>2199.77</v>
      </c>
      <c r="L7774" s="47">
        <v>1000</v>
      </c>
      <c r="M7774" s="22">
        <v>80573.8</v>
      </c>
      <c r="N7774" s="22">
        <v>0</v>
      </c>
    </row>
    <row r="7775" spans="1:14" hidden="1" x14ac:dyDescent="0.25">
      <c r="A7775" s="5" t="s">
        <v>10138</v>
      </c>
      <c r="B7775" s="5" t="s">
        <v>3582</v>
      </c>
      <c r="C7775" s="5" t="s">
        <v>849</v>
      </c>
      <c r="D7775" s="5" t="s">
        <v>3583</v>
      </c>
      <c r="E7775" s="5" t="s">
        <v>3584</v>
      </c>
      <c r="F7775" s="5" t="s">
        <v>851</v>
      </c>
      <c r="G7775" s="5" t="s">
        <v>3588</v>
      </c>
      <c r="H7775" s="51">
        <v>11887530.869999999</v>
      </c>
      <c r="I7775" s="22">
        <v>32307.15</v>
      </c>
      <c r="J7775" s="22">
        <v>2.72</v>
      </c>
      <c r="K7775" s="22">
        <v>2.76</v>
      </c>
      <c r="L7775" s="47">
        <v>1000</v>
      </c>
      <c r="M7775" s="22">
        <v>32307.15</v>
      </c>
      <c r="N7775" s="22">
        <v>0</v>
      </c>
    </row>
    <row r="7776" spans="1:14" hidden="1" x14ac:dyDescent="0.25">
      <c r="A7776" s="5" t="s">
        <v>10138</v>
      </c>
      <c r="B7776" s="5" t="s">
        <v>3586</v>
      </c>
      <c r="C7776" s="5" t="s">
        <v>849</v>
      </c>
      <c r="D7776" s="5" t="s">
        <v>3583</v>
      </c>
      <c r="E7776" s="5" t="s">
        <v>3584</v>
      </c>
      <c r="F7776" s="5" t="s">
        <v>853</v>
      </c>
      <c r="G7776" s="5" t="s">
        <v>3588</v>
      </c>
      <c r="H7776" s="51">
        <v>0</v>
      </c>
      <c r="I7776" s="22">
        <v>0</v>
      </c>
      <c r="J7776" s="22">
        <v>5.39</v>
      </c>
      <c r="K7776" s="22">
        <v>5.52</v>
      </c>
      <c r="L7776" s="47">
        <v>1000</v>
      </c>
      <c r="M7776" s="22">
        <v>0</v>
      </c>
      <c r="N7776" s="22">
        <v>0</v>
      </c>
    </row>
    <row r="7777" spans="1:14" x14ac:dyDescent="0.25">
      <c r="A7777" s="5" t="s">
        <v>10138</v>
      </c>
      <c r="B7777" s="5" t="s">
        <v>3590</v>
      </c>
      <c r="C7777" s="5" t="s">
        <v>849</v>
      </c>
      <c r="D7777" s="5" t="s">
        <v>3583</v>
      </c>
      <c r="E7777" s="5" t="s">
        <v>3584</v>
      </c>
      <c r="F7777" s="5" t="s">
        <v>851</v>
      </c>
      <c r="G7777" s="5" t="s">
        <v>3588</v>
      </c>
      <c r="H7777" s="51">
        <v>5035020</v>
      </c>
      <c r="I7777" s="22">
        <v>13797.85</v>
      </c>
      <c r="J7777" s="22">
        <v>2.74</v>
      </c>
      <c r="K7777" s="22">
        <v>2.76</v>
      </c>
      <c r="L7777" s="47">
        <v>1000</v>
      </c>
      <c r="M7777" s="22">
        <v>13797.85</v>
      </c>
      <c r="N7777" s="22">
        <v>0</v>
      </c>
    </row>
    <row r="7778" spans="1:14" hidden="1" x14ac:dyDescent="0.25">
      <c r="A7778" s="5" t="s">
        <v>10139</v>
      </c>
      <c r="B7778" s="5" t="s">
        <v>3586</v>
      </c>
      <c r="C7778" s="5" t="s">
        <v>849</v>
      </c>
      <c r="D7778" s="5" t="s">
        <v>3583</v>
      </c>
      <c r="E7778" s="5" t="s">
        <v>3584</v>
      </c>
      <c r="F7778" s="5" t="s">
        <v>853</v>
      </c>
      <c r="G7778" s="5" t="s">
        <v>3585</v>
      </c>
      <c r="H7778" s="51">
        <v>0</v>
      </c>
      <c r="I7778" s="22">
        <v>0</v>
      </c>
      <c r="J7778" s="22">
        <v>1729.02</v>
      </c>
      <c r="K7778" s="22">
        <v>1711.92</v>
      </c>
      <c r="L7778" s="47">
        <v>1000</v>
      </c>
      <c r="M7778" s="22">
        <v>0</v>
      </c>
      <c r="N7778" s="22">
        <v>0</v>
      </c>
    </row>
    <row r="7779" spans="1:14" hidden="1" x14ac:dyDescent="0.25">
      <c r="A7779" s="5" t="s">
        <v>10139</v>
      </c>
      <c r="B7779" s="5" t="s">
        <v>3592</v>
      </c>
      <c r="C7779" s="5" t="s">
        <v>849</v>
      </c>
      <c r="D7779" s="5" t="s">
        <v>3583</v>
      </c>
      <c r="E7779" s="5" t="s">
        <v>3584</v>
      </c>
      <c r="F7779" s="5" t="s">
        <v>851</v>
      </c>
      <c r="G7779" s="5" t="s">
        <v>3585</v>
      </c>
      <c r="H7779" s="51">
        <v>500</v>
      </c>
      <c r="I7779" s="22">
        <v>904.49</v>
      </c>
      <c r="J7779" s="22">
        <v>1808.98</v>
      </c>
      <c r="K7779" s="22">
        <v>1827.72</v>
      </c>
      <c r="L7779" s="47">
        <v>1000</v>
      </c>
      <c r="M7779" s="22">
        <v>904.49</v>
      </c>
      <c r="N7779" s="22">
        <v>0</v>
      </c>
    </row>
    <row r="7780" spans="1:14" hidden="1" x14ac:dyDescent="0.25">
      <c r="A7780" s="5" t="s">
        <v>10140</v>
      </c>
      <c r="B7780" s="5" t="s">
        <v>3586</v>
      </c>
      <c r="C7780" s="5" t="s">
        <v>849</v>
      </c>
      <c r="D7780" s="5" t="s">
        <v>3583</v>
      </c>
      <c r="E7780" s="5" t="s">
        <v>3584</v>
      </c>
      <c r="F7780" s="5" t="s">
        <v>853</v>
      </c>
      <c r="G7780" s="5" t="s">
        <v>3585</v>
      </c>
      <c r="H7780" s="51">
        <v>0</v>
      </c>
      <c r="I7780" s="22">
        <v>0</v>
      </c>
      <c r="J7780" s="22">
        <v>3259.91</v>
      </c>
      <c r="K7780" s="22">
        <v>3438.3</v>
      </c>
      <c r="L7780" s="47">
        <v>1000</v>
      </c>
      <c r="M7780" s="22">
        <v>0</v>
      </c>
      <c r="N7780" s="22">
        <v>0</v>
      </c>
    </row>
    <row r="7781" spans="1:14" hidden="1" x14ac:dyDescent="0.25">
      <c r="A7781" s="5" t="s">
        <v>10141</v>
      </c>
      <c r="B7781" s="5" t="s">
        <v>3586</v>
      </c>
      <c r="C7781" s="5" t="s">
        <v>849</v>
      </c>
      <c r="D7781" s="5" t="s">
        <v>3583</v>
      </c>
      <c r="E7781" s="5" t="s">
        <v>3584</v>
      </c>
      <c r="F7781" s="5" t="s">
        <v>851</v>
      </c>
      <c r="G7781" s="5" t="s">
        <v>3585</v>
      </c>
      <c r="H7781" s="51">
        <v>30540</v>
      </c>
      <c r="I7781" s="22">
        <v>115749.6</v>
      </c>
      <c r="J7781" s="22">
        <v>3790.1</v>
      </c>
      <c r="K7781" s="22">
        <v>3822.69</v>
      </c>
      <c r="L7781" s="47">
        <v>1000</v>
      </c>
      <c r="M7781" s="22">
        <v>115749.6</v>
      </c>
      <c r="N7781" s="22">
        <v>0</v>
      </c>
    </row>
    <row r="7782" spans="1:14" hidden="1" x14ac:dyDescent="0.25">
      <c r="A7782" s="5" t="s">
        <v>10141</v>
      </c>
      <c r="B7782" s="5" t="s">
        <v>3592</v>
      </c>
      <c r="C7782" s="5" t="s">
        <v>849</v>
      </c>
      <c r="D7782" s="5" t="s">
        <v>3583</v>
      </c>
      <c r="E7782" s="5" t="s">
        <v>3584</v>
      </c>
      <c r="F7782" s="5" t="s">
        <v>851</v>
      </c>
      <c r="G7782" s="5" t="s">
        <v>3585</v>
      </c>
      <c r="H7782" s="51">
        <v>9270</v>
      </c>
      <c r="I7782" s="22">
        <v>35651.85</v>
      </c>
      <c r="J7782" s="22">
        <v>3845.94</v>
      </c>
      <c r="K7782" s="22">
        <v>3867.77</v>
      </c>
      <c r="L7782" s="47">
        <v>1000</v>
      </c>
      <c r="M7782" s="22">
        <v>35651.85</v>
      </c>
      <c r="N7782" s="22">
        <v>0</v>
      </c>
    </row>
    <row r="7783" spans="1:14" x14ac:dyDescent="0.25">
      <c r="A7783" s="5" t="s">
        <v>10142</v>
      </c>
      <c r="B7783" s="5" t="s">
        <v>3590</v>
      </c>
      <c r="C7783" s="5" t="s">
        <v>849</v>
      </c>
      <c r="D7783" s="5" t="s">
        <v>3583</v>
      </c>
      <c r="E7783" s="5" t="s">
        <v>3584</v>
      </c>
      <c r="F7783" s="5" t="s">
        <v>853</v>
      </c>
      <c r="G7783" s="5" t="s">
        <v>3603</v>
      </c>
      <c r="H7783" s="51">
        <v>0</v>
      </c>
      <c r="I7783" s="22">
        <v>0</v>
      </c>
      <c r="J7783" s="22">
        <v>301.89999999999998</v>
      </c>
      <c r="K7783" s="22">
        <v>319.72000000000003</v>
      </c>
      <c r="L7783" s="47">
        <v>1000</v>
      </c>
      <c r="M7783" s="22">
        <v>0</v>
      </c>
      <c r="N7783" s="22">
        <v>0</v>
      </c>
    </row>
    <row r="7784" spans="1:14" x14ac:dyDescent="0.25">
      <c r="A7784" s="5" t="s">
        <v>10143</v>
      </c>
      <c r="B7784" s="5" t="s">
        <v>3590</v>
      </c>
      <c r="C7784" s="5" t="s">
        <v>849</v>
      </c>
      <c r="D7784" s="5" t="s">
        <v>3583</v>
      </c>
      <c r="E7784" s="5" t="s">
        <v>3584</v>
      </c>
      <c r="F7784" s="5" t="s">
        <v>851</v>
      </c>
      <c r="G7784" s="5" t="s">
        <v>3585</v>
      </c>
      <c r="H7784" s="51">
        <v>54.59</v>
      </c>
      <c r="I7784" s="22">
        <v>1816.54</v>
      </c>
      <c r="J7784" s="22">
        <v>33276.06</v>
      </c>
      <c r="K7784" s="22">
        <v>31329.66</v>
      </c>
      <c r="L7784" s="47">
        <v>1000</v>
      </c>
      <c r="M7784" s="22">
        <v>1816.54</v>
      </c>
      <c r="N7784" s="22">
        <v>0</v>
      </c>
    </row>
    <row r="7785" spans="1:14" x14ac:dyDescent="0.25">
      <c r="A7785" s="5" t="s">
        <v>10144</v>
      </c>
      <c r="B7785" s="5" t="s">
        <v>3590</v>
      </c>
      <c r="C7785" s="5" t="s">
        <v>849</v>
      </c>
      <c r="D7785" s="5" t="s">
        <v>3583</v>
      </c>
      <c r="E7785" s="5" t="s">
        <v>3584</v>
      </c>
      <c r="F7785" s="5" t="s">
        <v>851</v>
      </c>
      <c r="G7785" s="5" t="s">
        <v>3585</v>
      </c>
      <c r="H7785" s="51">
        <v>69.400000000000006</v>
      </c>
      <c r="I7785" s="22">
        <v>1733.83</v>
      </c>
      <c r="J7785" s="22">
        <v>24983.14</v>
      </c>
      <c r="K7785" s="22">
        <v>22511.29</v>
      </c>
      <c r="L7785" s="47">
        <v>1000</v>
      </c>
      <c r="M7785" s="22">
        <v>1733.83</v>
      </c>
      <c r="N7785" s="22">
        <v>0</v>
      </c>
    </row>
    <row r="7786" spans="1:14" hidden="1" x14ac:dyDescent="0.25">
      <c r="A7786" s="5" t="s">
        <v>10145</v>
      </c>
      <c r="B7786" s="5" t="s">
        <v>3586</v>
      </c>
      <c r="C7786" s="5" t="s">
        <v>849</v>
      </c>
      <c r="D7786" s="5" t="s">
        <v>3583</v>
      </c>
      <c r="E7786" s="5" t="s">
        <v>3584</v>
      </c>
      <c r="F7786" s="5" t="s">
        <v>853</v>
      </c>
      <c r="G7786" s="5" t="s">
        <v>3603</v>
      </c>
      <c r="H7786" s="51">
        <v>0</v>
      </c>
      <c r="I7786" s="22">
        <v>0</v>
      </c>
      <c r="J7786" s="22">
        <v>0</v>
      </c>
      <c r="K7786" s="22">
        <v>793.05</v>
      </c>
      <c r="L7786" s="47">
        <v>1000</v>
      </c>
      <c r="M7786" s="22">
        <v>0</v>
      </c>
      <c r="N7786" s="22">
        <v>0</v>
      </c>
    </row>
    <row r="7787" spans="1:14" hidden="1" x14ac:dyDescent="0.25">
      <c r="A7787" s="5" t="s">
        <v>10146</v>
      </c>
      <c r="B7787" s="5" t="s">
        <v>3582</v>
      </c>
      <c r="C7787" s="5" t="s">
        <v>849</v>
      </c>
      <c r="D7787" s="5" t="s">
        <v>3583</v>
      </c>
      <c r="E7787" s="5" t="s">
        <v>3584</v>
      </c>
      <c r="F7787" s="5" t="s">
        <v>853</v>
      </c>
      <c r="G7787" s="5" t="s">
        <v>3603</v>
      </c>
      <c r="H7787" s="51">
        <v>0</v>
      </c>
      <c r="I7787" s="22">
        <v>0</v>
      </c>
      <c r="J7787" s="22">
        <v>4840.0200000000004</v>
      </c>
      <c r="K7787" s="22">
        <v>6700.66</v>
      </c>
      <c r="L7787" s="47">
        <v>1000</v>
      </c>
      <c r="M7787" s="22">
        <v>0</v>
      </c>
      <c r="N7787" s="22">
        <v>0</v>
      </c>
    </row>
    <row r="7788" spans="1:14" hidden="1" x14ac:dyDescent="0.25">
      <c r="A7788" s="5" t="s">
        <v>10146</v>
      </c>
      <c r="B7788" s="5" t="s">
        <v>3586</v>
      </c>
      <c r="C7788" s="5" t="s">
        <v>849</v>
      </c>
      <c r="D7788" s="5" t="s">
        <v>3583</v>
      </c>
      <c r="E7788" s="5" t="s">
        <v>3584</v>
      </c>
      <c r="F7788" s="5" t="s">
        <v>853</v>
      </c>
      <c r="G7788" s="5" t="s">
        <v>3603</v>
      </c>
      <c r="H7788" s="51">
        <v>0</v>
      </c>
      <c r="I7788" s="22">
        <v>0</v>
      </c>
      <c r="J7788" s="22">
        <v>4977.42</v>
      </c>
      <c r="K7788" s="22">
        <v>7035.34</v>
      </c>
      <c r="L7788" s="47">
        <v>1000</v>
      </c>
      <c r="M7788" s="22">
        <v>0</v>
      </c>
      <c r="N7788" s="22">
        <v>0</v>
      </c>
    </row>
    <row r="7789" spans="1:14" hidden="1" x14ac:dyDescent="0.25">
      <c r="A7789" s="5" t="s">
        <v>10147</v>
      </c>
      <c r="B7789" s="5" t="s">
        <v>3586</v>
      </c>
      <c r="C7789" s="5" t="s">
        <v>849</v>
      </c>
      <c r="D7789" s="5" t="s">
        <v>3583</v>
      </c>
      <c r="E7789" s="5" t="s">
        <v>3584</v>
      </c>
      <c r="F7789" s="5" t="s">
        <v>853</v>
      </c>
      <c r="G7789" s="5" t="s">
        <v>3603</v>
      </c>
      <c r="H7789" s="51">
        <v>0</v>
      </c>
      <c r="I7789" s="22">
        <v>0</v>
      </c>
      <c r="J7789" s="22">
        <v>0</v>
      </c>
      <c r="K7789" s="22">
        <v>595.29999999999995</v>
      </c>
      <c r="L7789" s="47">
        <v>1000</v>
      </c>
      <c r="M7789" s="22">
        <v>0</v>
      </c>
      <c r="N7789" s="22">
        <v>0</v>
      </c>
    </row>
    <row r="7790" spans="1:14" x14ac:dyDescent="0.25">
      <c r="A7790" s="5" t="s">
        <v>10148</v>
      </c>
      <c r="B7790" s="5" t="s">
        <v>3590</v>
      </c>
      <c r="C7790" s="5" t="s">
        <v>849</v>
      </c>
      <c r="D7790" s="5" t="s">
        <v>3583</v>
      </c>
      <c r="E7790" s="5" t="s">
        <v>3584</v>
      </c>
      <c r="F7790" s="5" t="s">
        <v>853</v>
      </c>
      <c r="G7790" s="5" t="s">
        <v>3585</v>
      </c>
      <c r="H7790" s="51">
        <v>0</v>
      </c>
      <c r="I7790" s="22">
        <v>0</v>
      </c>
      <c r="J7790" s="22">
        <v>13055.15</v>
      </c>
      <c r="K7790" s="22">
        <v>13368.47</v>
      </c>
      <c r="L7790" s="47">
        <v>1000</v>
      </c>
      <c r="M7790" s="22">
        <v>0</v>
      </c>
      <c r="N7790" s="22">
        <v>0</v>
      </c>
    </row>
    <row r="7791" spans="1:14" hidden="1" x14ac:dyDescent="0.25">
      <c r="A7791" s="5" t="s">
        <v>10149</v>
      </c>
      <c r="B7791" s="5" t="s">
        <v>3586</v>
      </c>
      <c r="C7791" s="5" t="s">
        <v>849</v>
      </c>
      <c r="D7791" s="5" t="s">
        <v>3583</v>
      </c>
      <c r="E7791" s="5" t="s">
        <v>3584</v>
      </c>
      <c r="F7791" s="5" t="s">
        <v>853</v>
      </c>
      <c r="G7791" s="5" t="s">
        <v>3603</v>
      </c>
      <c r="H7791" s="51">
        <v>0</v>
      </c>
      <c r="I7791" s="22">
        <v>0</v>
      </c>
      <c r="J7791" s="22">
        <v>0</v>
      </c>
      <c r="K7791" s="22">
        <v>909.37</v>
      </c>
      <c r="L7791" s="47">
        <v>1000</v>
      </c>
      <c r="M7791" s="22">
        <v>0</v>
      </c>
      <c r="N7791" s="22">
        <v>0</v>
      </c>
    </row>
    <row r="7792" spans="1:14" hidden="1" x14ac:dyDescent="0.25">
      <c r="A7792" s="5" t="s">
        <v>10150</v>
      </c>
      <c r="B7792" s="5" t="s">
        <v>3586</v>
      </c>
      <c r="C7792" s="5" t="s">
        <v>849</v>
      </c>
      <c r="D7792" s="5" t="s">
        <v>3583</v>
      </c>
      <c r="E7792" s="5" t="s">
        <v>3584</v>
      </c>
      <c r="F7792" s="5" t="s">
        <v>853</v>
      </c>
      <c r="G7792" s="5" t="s">
        <v>3603</v>
      </c>
      <c r="H7792" s="51">
        <v>0</v>
      </c>
      <c r="I7792" s="22">
        <v>0</v>
      </c>
      <c r="J7792" s="22">
        <v>7408.47</v>
      </c>
      <c r="K7792" s="22">
        <v>6950.34</v>
      </c>
      <c r="L7792" s="47">
        <v>1000</v>
      </c>
      <c r="M7792" s="22">
        <v>0</v>
      </c>
      <c r="N7792" s="22">
        <v>0</v>
      </c>
    </row>
    <row r="7793" spans="1:14" hidden="1" x14ac:dyDescent="0.25">
      <c r="A7793" s="5" t="s">
        <v>10151</v>
      </c>
      <c r="B7793" s="5" t="s">
        <v>3586</v>
      </c>
      <c r="C7793" s="5" t="s">
        <v>849</v>
      </c>
      <c r="D7793" s="5" t="s">
        <v>3583</v>
      </c>
      <c r="E7793" s="5" t="s">
        <v>3584</v>
      </c>
      <c r="F7793" s="5" t="s">
        <v>853</v>
      </c>
      <c r="G7793" s="5" t="s">
        <v>3603</v>
      </c>
      <c r="H7793" s="51">
        <v>0</v>
      </c>
      <c r="I7793" s="22">
        <v>0</v>
      </c>
      <c r="J7793" s="22">
        <v>9592.31</v>
      </c>
      <c r="K7793" s="22">
        <v>8875</v>
      </c>
      <c r="L7793" s="47">
        <v>1000</v>
      </c>
      <c r="M7793" s="22">
        <v>0</v>
      </c>
      <c r="N7793" s="22">
        <v>0</v>
      </c>
    </row>
    <row r="7794" spans="1:14" x14ac:dyDescent="0.25">
      <c r="A7794" s="5" t="s">
        <v>10152</v>
      </c>
      <c r="B7794" s="5" t="s">
        <v>3590</v>
      </c>
      <c r="C7794" s="5" t="s">
        <v>849</v>
      </c>
      <c r="D7794" s="5" t="s">
        <v>3583</v>
      </c>
      <c r="E7794" s="5" t="s">
        <v>3584</v>
      </c>
      <c r="F7794" s="5" t="s">
        <v>853</v>
      </c>
      <c r="G7794" s="5" t="s">
        <v>3603</v>
      </c>
      <c r="H7794" s="51">
        <v>0</v>
      </c>
      <c r="I7794" s="22">
        <v>0</v>
      </c>
      <c r="J7794" s="22">
        <v>0</v>
      </c>
      <c r="K7794" s="22">
        <v>544.08000000000004</v>
      </c>
      <c r="L7794" s="47">
        <v>1000</v>
      </c>
      <c r="M7794" s="22">
        <v>0</v>
      </c>
      <c r="N7794" s="22">
        <v>0</v>
      </c>
    </row>
    <row r="7795" spans="1:14" x14ac:dyDescent="0.25">
      <c r="A7795" s="5" t="s">
        <v>10153</v>
      </c>
      <c r="B7795" s="5" t="s">
        <v>3590</v>
      </c>
      <c r="C7795" s="5" t="s">
        <v>849</v>
      </c>
      <c r="D7795" s="5" t="s">
        <v>3583</v>
      </c>
      <c r="E7795" s="5" t="s">
        <v>3584</v>
      </c>
      <c r="F7795" s="5" t="s">
        <v>853</v>
      </c>
      <c r="G7795" s="5" t="s">
        <v>3603</v>
      </c>
      <c r="H7795" s="51">
        <v>0</v>
      </c>
      <c r="I7795" s="22">
        <v>0</v>
      </c>
      <c r="J7795" s="22">
        <v>0</v>
      </c>
      <c r="K7795" s="22">
        <v>537.69000000000005</v>
      </c>
      <c r="L7795" s="47">
        <v>1000</v>
      </c>
      <c r="M7795" s="22">
        <v>0</v>
      </c>
      <c r="N7795" s="22">
        <v>0</v>
      </c>
    </row>
    <row r="7796" spans="1:14" x14ac:dyDescent="0.25">
      <c r="A7796" s="5" t="s">
        <v>10154</v>
      </c>
      <c r="B7796" s="5" t="s">
        <v>3590</v>
      </c>
      <c r="C7796" s="5" t="s">
        <v>849</v>
      </c>
      <c r="D7796" s="5" t="s">
        <v>3583</v>
      </c>
      <c r="E7796" s="5" t="s">
        <v>3584</v>
      </c>
      <c r="F7796" s="5" t="s">
        <v>853</v>
      </c>
      <c r="G7796" s="5" t="s">
        <v>3603</v>
      </c>
      <c r="H7796" s="51">
        <v>0</v>
      </c>
      <c r="I7796" s="22">
        <v>0</v>
      </c>
      <c r="J7796" s="22">
        <v>0</v>
      </c>
      <c r="K7796" s="22">
        <v>523.19000000000005</v>
      </c>
      <c r="L7796" s="47">
        <v>1000</v>
      </c>
      <c r="M7796" s="22">
        <v>0</v>
      </c>
      <c r="N7796" s="22">
        <v>0</v>
      </c>
    </row>
    <row r="7797" spans="1:14" x14ac:dyDescent="0.25">
      <c r="A7797" s="5" t="s">
        <v>10155</v>
      </c>
      <c r="B7797" s="5" t="s">
        <v>3590</v>
      </c>
      <c r="C7797" s="5" t="s">
        <v>849</v>
      </c>
      <c r="D7797" s="5" t="s">
        <v>3583</v>
      </c>
      <c r="E7797" s="5" t="s">
        <v>3584</v>
      </c>
      <c r="F7797" s="5" t="s">
        <v>853</v>
      </c>
      <c r="G7797" s="5" t="s">
        <v>3603</v>
      </c>
      <c r="H7797" s="51">
        <v>0</v>
      </c>
      <c r="I7797" s="22">
        <v>0</v>
      </c>
      <c r="J7797" s="22">
        <v>0</v>
      </c>
      <c r="K7797" s="22">
        <v>593.47</v>
      </c>
      <c r="L7797" s="47">
        <v>1000</v>
      </c>
      <c r="M7797" s="22">
        <v>0</v>
      </c>
      <c r="N7797" s="22">
        <v>0</v>
      </c>
    </row>
    <row r="7798" spans="1:14" hidden="1" x14ac:dyDescent="0.25">
      <c r="A7798" s="5" t="s">
        <v>10156</v>
      </c>
      <c r="B7798" s="5" t="s">
        <v>3592</v>
      </c>
      <c r="C7798" s="5" t="s">
        <v>849</v>
      </c>
      <c r="D7798" s="5" t="s">
        <v>3583</v>
      </c>
      <c r="E7798" s="5" t="s">
        <v>3584</v>
      </c>
      <c r="F7798" s="5" t="s">
        <v>853</v>
      </c>
      <c r="G7798" s="5" t="s">
        <v>3603</v>
      </c>
      <c r="H7798" s="51">
        <v>0</v>
      </c>
      <c r="I7798" s="22">
        <v>0</v>
      </c>
      <c r="J7798" s="22">
        <v>0</v>
      </c>
      <c r="K7798" s="22">
        <v>1218.72</v>
      </c>
      <c r="L7798" s="47">
        <v>1000</v>
      </c>
      <c r="M7798" s="22">
        <v>0</v>
      </c>
      <c r="N7798" s="22">
        <v>0</v>
      </c>
    </row>
    <row r="7799" spans="1:14" hidden="1" x14ac:dyDescent="0.25">
      <c r="A7799" s="5" t="s">
        <v>10157</v>
      </c>
      <c r="B7799" s="5" t="s">
        <v>3586</v>
      </c>
      <c r="C7799" s="5" t="s">
        <v>849</v>
      </c>
      <c r="D7799" s="5" t="s">
        <v>3583</v>
      </c>
      <c r="E7799" s="5" t="s">
        <v>3584</v>
      </c>
      <c r="F7799" s="5" t="s">
        <v>851</v>
      </c>
      <c r="G7799" s="5" t="s">
        <v>3585</v>
      </c>
      <c r="H7799" s="51">
        <v>6279</v>
      </c>
      <c r="I7799" s="22">
        <v>52458.9</v>
      </c>
      <c r="J7799" s="22">
        <v>8354.66</v>
      </c>
      <c r="K7799" s="22">
        <v>8418.4500000000007</v>
      </c>
      <c r="L7799" s="47">
        <v>1000</v>
      </c>
      <c r="M7799" s="22">
        <v>52458.9</v>
      </c>
      <c r="N7799" s="22">
        <v>0</v>
      </c>
    </row>
    <row r="7800" spans="1:14" hidden="1" x14ac:dyDescent="0.25">
      <c r="A7800" s="5" t="s">
        <v>10158</v>
      </c>
      <c r="B7800" s="5" t="s">
        <v>3586</v>
      </c>
      <c r="C7800" s="5" t="s">
        <v>849</v>
      </c>
      <c r="D7800" s="5" t="s">
        <v>3583</v>
      </c>
      <c r="E7800" s="5" t="s">
        <v>3584</v>
      </c>
      <c r="F7800" s="5" t="s">
        <v>851</v>
      </c>
      <c r="G7800" s="5" t="s">
        <v>3585</v>
      </c>
      <c r="H7800" s="51">
        <v>110</v>
      </c>
      <c r="I7800" s="22">
        <v>923.99</v>
      </c>
      <c r="J7800" s="22">
        <v>8399.91</v>
      </c>
      <c r="K7800" s="22">
        <v>7790.16</v>
      </c>
      <c r="L7800" s="47">
        <v>1000</v>
      </c>
      <c r="M7800" s="22">
        <v>923.99</v>
      </c>
      <c r="N7800" s="22">
        <v>0</v>
      </c>
    </row>
    <row r="7801" spans="1:14" hidden="1" x14ac:dyDescent="0.25">
      <c r="A7801" s="5" t="s">
        <v>10159</v>
      </c>
      <c r="B7801" s="5" t="s">
        <v>3586</v>
      </c>
      <c r="C7801" s="5" t="s">
        <v>849</v>
      </c>
      <c r="D7801" s="5" t="s">
        <v>3583</v>
      </c>
      <c r="E7801" s="5" t="s">
        <v>3584</v>
      </c>
      <c r="F7801" s="5" t="s">
        <v>851</v>
      </c>
      <c r="G7801" s="5" t="s">
        <v>3585</v>
      </c>
      <c r="H7801" s="51">
        <v>768</v>
      </c>
      <c r="I7801" s="22">
        <v>466.99</v>
      </c>
      <c r="J7801" s="22">
        <v>608.05999999999995</v>
      </c>
      <c r="K7801" s="22">
        <v>545.85</v>
      </c>
      <c r="L7801" s="47">
        <v>1000</v>
      </c>
      <c r="M7801" s="22">
        <v>466.99</v>
      </c>
      <c r="N7801" s="22">
        <v>0</v>
      </c>
    </row>
    <row r="7802" spans="1:14" hidden="1" x14ac:dyDescent="0.25">
      <c r="A7802" s="5" t="s">
        <v>10160</v>
      </c>
      <c r="B7802" s="5" t="s">
        <v>3606</v>
      </c>
      <c r="C7802" s="5" t="s">
        <v>849</v>
      </c>
      <c r="D7802" s="5" t="s">
        <v>3583</v>
      </c>
      <c r="E7802" s="5" t="s">
        <v>3584</v>
      </c>
      <c r="F7802" s="5" t="s">
        <v>853</v>
      </c>
      <c r="G7802" s="5" t="s">
        <v>3588</v>
      </c>
      <c r="H7802" s="51">
        <v>0</v>
      </c>
      <c r="I7802" s="22">
        <v>0</v>
      </c>
      <c r="J7802" s="22">
        <v>46.45</v>
      </c>
      <c r="K7802" s="22">
        <v>48.99</v>
      </c>
      <c r="L7802" s="47">
        <v>1000</v>
      </c>
      <c r="M7802" s="22">
        <v>0</v>
      </c>
      <c r="N7802" s="22">
        <v>0</v>
      </c>
    </row>
    <row r="7803" spans="1:14" hidden="1" x14ac:dyDescent="0.25">
      <c r="A7803" s="5" t="s">
        <v>10161</v>
      </c>
      <c r="B7803" s="5" t="s">
        <v>3586</v>
      </c>
      <c r="C7803" s="5" t="s">
        <v>849</v>
      </c>
      <c r="D7803" s="5" t="s">
        <v>3583</v>
      </c>
      <c r="E7803" s="5" t="s">
        <v>3584</v>
      </c>
      <c r="F7803" s="5" t="s">
        <v>851</v>
      </c>
      <c r="G7803" s="5" t="s">
        <v>3585</v>
      </c>
      <c r="H7803" s="51">
        <v>5600</v>
      </c>
      <c r="I7803" s="22">
        <v>58504.45</v>
      </c>
      <c r="J7803" s="22">
        <v>10447.219999999999</v>
      </c>
      <c r="K7803" s="22">
        <v>9645.9500000000007</v>
      </c>
      <c r="L7803" s="47">
        <v>1000</v>
      </c>
      <c r="M7803" s="22">
        <v>58504.45</v>
      </c>
      <c r="N7803" s="22">
        <v>0</v>
      </c>
    </row>
    <row r="7804" spans="1:14" hidden="1" x14ac:dyDescent="0.25">
      <c r="A7804" s="5" t="s">
        <v>10162</v>
      </c>
      <c r="B7804" s="5" t="s">
        <v>3582</v>
      </c>
      <c r="C7804" s="5" t="s">
        <v>849</v>
      </c>
      <c r="D7804" s="5" t="s">
        <v>3583</v>
      </c>
      <c r="E7804" s="5" t="s">
        <v>3584</v>
      </c>
      <c r="F7804" s="5" t="s">
        <v>853</v>
      </c>
      <c r="G7804" s="5" t="s">
        <v>3585</v>
      </c>
      <c r="H7804" s="51">
        <v>0</v>
      </c>
      <c r="I7804" s="22">
        <v>0</v>
      </c>
      <c r="J7804" s="22">
        <v>1428.63</v>
      </c>
      <c r="K7804" s="22">
        <v>1462.92</v>
      </c>
      <c r="L7804" s="47">
        <v>1000</v>
      </c>
      <c r="M7804" s="22">
        <v>0</v>
      </c>
      <c r="N7804" s="22">
        <v>0</v>
      </c>
    </row>
    <row r="7805" spans="1:14" hidden="1" x14ac:dyDescent="0.25">
      <c r="A7805" s="5" t="s">
        <v>10162</v>
      </c>
      <c r="B7805" s="5" t="s">
        <v>3586</v>
      </c>
      <c r="C7805" s="5" t="s">
        <v>849</v>
      </c>
      <c r="D7805" s="5" t="s">
        <v>3583</v>
      </c>
      <c r="E7805" s="5" t="s">
        <v>3584</v>
      </c>
      <c r="F7805" s="5" t="s">
        <v>853</v>
      </c>
      <c r="G7805" s="5" t="s">
        <v>3585</v>
      </c>
      <c r="H7805" s="51">
        <v>0</v>
      </c>
      <c r="I7805" s="22">
        <v>0</v>
      </c>
      <c r="J7805" s="22">
        <v>1388.11</v>
      </c>
      <c r="K7805" s="22">
        <v>1421.42</v>
      </c>
      <c r="L7805" s="47">
        <v>1000</v>
      </c>
      <c r="M7805" s="22">
        <v>0</v>
      </c>
      <c r="N7805" s="22">
        <v>0</v>
      </c>
    </row>
    <row r="7806" spans="1:14" hidden="1" x14ac:dyDescent="0.25">
      <c r="A7806" s="5" t="s">
        <v>10163</v>
      </c>
      <c r="B7806" s="5" t="s">
        <v>3582</v>
      </c>
      <c r="C7806" s="5" t="s">
        <v>849</v>
      </c>
      <c r="D7806" s="5" t="s">
        <v>3583</v>
      </c>
      <c r="E7806" s="5" t="s">
        <v>3584</v>
      </c>
      <c r="F7806" s="5" t="s">
        <v>853</v>
      </c>
      <c r="G7806" s="5" t="s">
        <v>3603</v>
      </c>
      <c r="H7806" s="51">
        <v>0</v>
      </c>
      <c r="I7806" s="22">
        <v>0</v>
      </c>
      <c r="J7806" s="22">
        <v>5426.56</v>
      </c>
      <c r="K7806" s="22">
        <v>7381.91</v>
      </c>
      <c r="L7806" s="47">
        <v>1000</v>
      </c>
      <c r="M7806" s="22">
        <v>0</v>
      </c>
      <c r="N7806" s="22">
        <v>0</v>
      </c>
    </row>
    <row r="7807" spans="1:14" hidden="1" x14ac:dyDescent="0.25">
      <c r="A7807" s="5" t="s">
        <v>10164</v>
      </c>
      <c r="B7807" s="5" t="s">
        <v>3582</v>
      </c>
      <c r="C7807" s="5" t="s">
        <v>849</v>
      </c>
      <c r="D7807" s="5" t="s">
        <v>3583</v>
      </c>
      <c r="E7807" s="5" t="s">
        <v>3584</v>
      </c>
      <c r="F7807" s="5" t="s">
        <v>853</v>
      </c>
      <c r="G7807" s="5" t="s">
        <v>3603</v>
      </c>
      <c r="H7807" s="51">
        <v>0</v>
      </c>
      <c r="I7807" s="22">
        <v>0</v>
      </c>
      <c r="J7807" s="22">
        <v>5028.37</v>
      </c>
      <c r="K7807" s="22">
        <v>7550.83</v>
      </c>
      <c r="L7807" s="47">
        <v>1000</v>
      </c>
      <c r="M7807" s="22">
        <v>0</v>
      </c>
      <c r="N7807" s="22">
        <v>0</v>
      </c>
    </row>
    <row r="7808" spans="1:14" hidden="1" x14ac:dyDescent="0.25">
      <c r="A7808" s="5" t="s">
        <v>10165</v>
      </c>
      <c r="B7808" s="5" t="s">
        <v>3597</v>
      </c>
      <c r="C7808" s="5" t="s">
        <v>849</v>
      </c>
      <c r="D7808" s="5" t="s">
        <v>3583</v>
      </c>
      <c r="E7808" s="5" t="s">
        <v>3584</v>
      </c>
      <c r="F7808" s="5" t="s">
        <v>853</v>
      </c>
      <c r="G7808" s="5" t="s">
        <v>3585</v>
      </c>
      <c r="H7808" s="51">
        <v>0</v>
      </c>
      <c r="I7808" s="22">
        <v>0</v>
      </c>
      <c r="J7808" s="22">
        <v>0</v>
      </c>
      <c r="K7808" s="22">
        <v>2353.56</v>
      </c>
      <c r="L7808" s="47">
        <v>1000</v>
      </c>
      <c r="M7808" s="22">
        <v>0</v>
      </c>
      <c r="N7808" s="22">
        <v>0</v>
      </c>
    </row>
    <row r="7809" spans="1:14" hidden="1" x14ac:dyDescent="0.25">
      <c r="A7809" s="5" t="s">
        <v>10165</v>
      </c>
      <c r="B7809" s="5" t="s">
        <v>3592</v>
      </c>
      <c r="C7809" s="5" t="s">
        <v>849</v>
      </c>
      <c r="D7809" s="5" t="s">
        <v>3583</v>
      </c>
      <c r="E7809" s="5" t="s">
        <v>3584</v>
      </c>
      <c r="F7809" s="5" t="s">
        <v>853</v>
      </c>
      <c r="G7809" s="5" t="s">
        <v>3585</v>
      </c>
      <c r="H7809" s="51">
        <v>0</v>
      </c>
      <c r="I7809" s="22">
        <v>0</v>
      </c>
      <c r="J7809" s="22">
        <v>3687.66</v>
      </c>
      <c r="K7809" s="22">
        <v>2353.56</v>
      </c>
      <c r="L7809" s="47">
        <v>1000</v>
      </c>
      <c r="M7809" s="22">
        <v>0</v>
      </c>
      <c r="N7809" s="22">
        <v>0</v>
      </c>
    </row>
    <row r="7810" spans="1:14" hidden="1" x14ac:dyDescent="0.25">
      <c r="A7810" s="5" t="s">
        <v>10166</v>
      </c>
      <c r="B7810" s="5" t="s">
        <v>3586</v>
      </c>
      <c r="C7810" s="5" t="s">
        <v>849</v>
      </c>
      <c r="D7810" s="5" t="s">
        <v>3583</v>
      </c>
      <c r="E7810" s="5" t="s">
        <v>3584</v>
      </c>
      <c r="F7810" s="5" t="s">
        <v>853</v>
      </c>
      <c r="G7810" s="5" t="s">
        <v>3588</v>
      </c>
      <c r="H7810" s="51">
        <v>0</v>
      </c>
      <c r="I7810" s="22">
        <v>0</v>
      </c>
      <c r="J7810" s="22">
        <v>0</v>
      </c>
      <c r="K7810" s="22">
        <v>365.82</v>
      </c>
      <c r="L7810" s="47">
        <v>1000</v>
      </c>
      <c r="M7810" s="22">
        <v>0</v>
      </c>
      <c r="N7810" s="22">
        <v>0</v>
      </c>
    </row>
    <row r="7811" spans="1:14" hidden="1" x14ac:dyDescent="0.25">
      <c r="A7811" s="5" t="s">
        <v>10166</v>
      </c>
      <c r="B7811" s="5" t="s">
        <v>3596</v>
      </c>
      <c r="C7811" s="5" t="s">
        <v>849</v>
      </c>
      <c r="D7811" s="5" t="s">
        <v>3583</v>
      </c>
      <c r="E7811" s="5" t="s">
        <v>3584</v>
      </c>
      <c r="F7811" s="5" t="s">
        <v>851</v>
      </c>
      <c r="G7811" s="5" t="s">
        <v>3588</v>
      </c>
      <c r="H7811" s="51">
        <v>867830</v>
      </c>
      <c r="I7811" s="22">
        <v>5273.28</v>
      </c>
      <c r="J7811" s="22">
        <v>6.08</v>
      </c>
      <c r="K7811" s="22">
        <v>6.23</v>
      </c>
      <c r="L7811" s="47">
        <v>1000</v>
      </c>
      <c r="M7811" s="22">
        <v>5273.28</v>
      </c>
      <c r="N7811" s="22">
        <v>0</v>
      </c>
    </row>
    <row r="7812" spans="1:14" hidden="1" x14ac:dyDescent="0.25">
      <c r="A7812" s="5" t="s">
        <v>10167</v>
      </c>
      <c r="B7812" s="5" t="s">
        <v>3582</v>
      </c>
      <c r="C7812" s="5" t="s">
        <v>849</v>
      </c>
      <c r="D7812" s="5" t="s">
        <v>3583</v>
      </c>
      <c r="E7812" s="5" t="s">
        <v>3584</v>
      </c>
      <c r="F7812" s="5" t="s">
        <v>851</v>
      </c>
      <c r="G7812" s="5" t="s">
        <v>3585</v>
      </c>
      <c r="H7812" s="51">
        <v>40854</v>
      </c>
      <c r="I7812" s="22">
        <v>84166.46</v>
      </c>
      <c r="J7812" s="22">
        <v>2060.1799999999998</v>
      </c>
      <c r="K7812" s="22">
        <v>2135.54</v>
      </c>
      <c r="L7812" s="47">
        <v>1000</v>
      </c>
      <c r="M7812" s="22">
        <v>84166.46</v>
      </c>
      <c r="N7812" s="22">
        <v>0</v>
      </c>
    </row>
    <row r="7813" spans="1:14" hidden="1" x14ac:dyDescent="0.25">
      <c r="A7813" s="5" t="s">
        <v>10167</v>
      </c>
      <c r="B7813" s="5" t="s">
        <v>3586</v>
      </c>
      <c r="C7813" s="5" t="s">
        <v>849</v>
      </c>
      <c r="D7813" s="5" t="s">
        <v>3583</v>
      </c>
      <c r="E7813" s="5" t="s">
        <v>3584</v>
      </c>
      <c r="F7813" s="5" t="s">
        <v>853</v>
      </c>
      <c r="G7813" s="5" t="s">
        <v>3585</v>
      </c>
      <c r="H7813" s="51">
        <v>0</v>
      </c>
      <c r="I7813" s="22">
        <v>0</v>
      </c>
      <c r="J7813" s="22">
        <v>1993.13</v>
      </c>
      <c r="K7813" s="22">
        <v>1993.14</v>
      </c>
      <c r="L7813" s="47">
        <v>1000</v>
      </c>
      <c r="M7813" s="22">
        <v>0</v>
      </c>
      <c r="N7813" s="22">
        <v>0</v>
      </c>
    </row>
    <row r="7814" spans="1:14" x14ac:dyDescent="0.25">
      <c r="A7814" s="5" t="s">
        <v>10168</v>
      </c>
      <c r="B7814" s="5" t="s">
        <v>3590</v>
      </c>
      <c r="C7814" s="5" t="s">
        <v>849</v>
      </c>
      <c r="D7814" s="5" t="s">
        <v>3583</v>
      </c>
      <c r="E7814" s="5" t="s">
        <v>3584</v>
      </c>
      <c r="F7814" s="5" t="s">
        <v>853</v>
      </c>
      <c r="G7814" s="5" t="s">
        <v>3585</v>
      </c>
      <c r="H7814" s="51">
        <v>0</v>
      </c>
      <c r="I7814" s="22">
        <v>0</v>
      </c>
      <c r="J7814" s="22">
        <v>3307.43</v>
      </c>
      <c r="K7814" s="22">
        <v>3864.5</v>
      </c>
      <c r="L7814" s="47">
        <v>1000</v>
      </c>
      <c r="M7814" s="22">
        <v>0</v>
      </c>
      <c r="N7814" s="22">
        <v>0</v>
      </c>
    </row>
    <row r="7815" spans="1:14" hidden="1" x14ac:dyDescent="0.25">
      <c r="A7815" s="5" t="s">
        <v>10169</v>
      </c>
      <c r="B7815" s="5" t="s">
        <v>3582</v>
      </c>
      <c r="C7815" s="5" t="s">
        <v>849</v>
      </c>
      <c r="D7815" s="5" t="s">
        <v>3583</v>
      </c>
      <c r="E7815" s="5" t="s">
        <v>3584</v>
      </c>
      <c r="F7815" s="5" t="s">
        <v>853</v>
      </c>
      <c r="G7815" s="5" t="s">
        <v>3585</v>
      </c>
      <c r="H7815" s="51">
        <v>0</v>
      </c>
      <c r="I7815" s="22">
        <v>0</v>
      </c>
      <c r="J7815" s="22">
        <v>594.95000000000005</v>
      </c>
      <c r="K7815" s="22">
        <v>627.51</v>
      </c>
      <c r="L7815" s="47">
        <v>1000</v>
      </c>
      <c r="M7815" s="22">
        <v>0</v>
      </c>
      <c r="N7815" s="22">
        <v>0</v>
      </c>
    </row>
    <row r="7816" spans="1:14" hidden="1" x14ac:dyDescent="0.25">
      <c r="A7816" s="5" t="s">
        <v>10169</v>
      </c>
      <c r="B7816" s="5" t="s">
        <v>3586</v>
      </c>
      <c r="C7816" s="5" t="s">
        <v>849</v>
      </c>
      <c r="D7816" s="5" t="s">
        <v>3583</v>
      </c>
      <c r="E7816" s="5" t="s">
        <v>3584</v>
      </c>
      <c r="F7816" s="5" t="s">
        <v>851</v>
      </c>
      <c r="G7816" s="5" t="s">
        <v>3585</v>
      </c>
      <c r="H7816" s="51">
        <v>64153.88</v>
      </c>
      <c r="I7816" s="22">
        <v>64462.85</v>
      </c>
      <c r="J7816" s="22">
        <v>1004.82</v>
      </c>
      <c r="K7816" s="22">
        <v>995.21</v>
      </c>
      <c r="L7816" s="47">
        <v>1000</v>
      </c>
      <c r="M7816" s="22">
        <v>64462.85</v>
      </c>
      <c r="N7816" s="22">
        <v>0</v>
      </c>
    </row>
    <row r="7817" spans="1:14" hidden="1" x14ac:dyDescent="0.25">
      <c r="A7817" s="5" t="s">
        <v>10170</v>
      </c>
      <c r="B7817" s="5" t="s">
        <v>3586</v>
      </c>
      <c r="C7817" s="5" t="s">
        <v>849</v>
      </c>
      <c r="D7817" s="5" t="s">
        <v>3583</v>
      </c>
      <c r="E7817" s="5" t="s">
        <v>3584</v>
      </c>
      <c r="F7817" s="5" t="s">
        <v>851</v>
      </c>
      <c r="G7817" s="5" t="s">
        <v>3585</v>
      </c>
      <c r="H7817" s="51">
        <v>0</v>
      </c>
      <c r="I7817" s="22">
        <v>0</v>
      </c>
      <c r="J7817" s="22">
        <v>6034.09</v>
      </c>
      <c r="K7817" s="22">
        <v>5600.8</v>
      </c>
      <c r="L7817" s="47">
        <v>1000</v>
      </c>
      <c r="M7817" s="22">
        <v>0</v>
      </c>
      <c r="N7817" s="22">
        <v>0</v>
      </c>
    </row>
    <row r="7818" spans="1:14" hidden="1" x14ac:dyDescent="0.25">
      <c r="A7818" s="5" t="s">
        <v>10171</v>
      </c>
      <c r="B7818" s="5" t="s">
        <v>3582</v>
      </c>
      <c r="C7818" s="5" t="s">
        <v>849</v>
      </c>
      <c r="D7818" s="5" t="s">
        <v>3583</v>
      </c>
      <c r="E7818" s="5" t="s">
        <v>3584</v>
      </c>
      <c r="F7818" s="5" t="s">
        <v>853</v>
      </c>
      <c r="G7818" s="5" t="s">
        <v>3588</v>
      </c>
      <c r="H7818" s="51">
        <v>0</v>
      </c>
      <c r="I7818" s="22">
        <v>0</v>
      </c>
      <c r="J7818" s="22">
        <v>13.52</v>
      </c>
      <c r="K7818" s="22">
        <v>15.56</v>
      </c>
      <c r="L7818" s="47">
        <v>1000</v>
      </c>
      <c r="M7818" s="22">
        <v>0</v>
      </c>
      <c r="N7818" s="22">
        <v>0</v>
      </c>
    </row>
    <row r="7819" spans="1:14" hidden="1" x14ac:dyDescent="0.25">
      <c r="A7819" s="5" t="s">
        <v>10172</v>
      </c>
      <c r="B7819" s="5" t="s">
        <v>3582</v>
      </c>
      <c r="C7819" s="5" t="s">
        <v>849</v>
      </c>
      <c r="D7819" s="5" t="s">
        <v>3583</v>
      </c>
      <c r="E7819" s="5" t="s">
        <v>3584</v>
      </c>
      <c r="F7819" s="5" t="s">
        <v>853</v>
      </c>
      <c r="G7819" s="5" t="s">
        <v>3603</v>
      </c>
      <c r="H7819" s="51">
        <v>0</v>
      </c>
      <c r="I7819" s="22">
        <v>0</v>
      </c>
      <c r="J7819" s="22">
        <v>5969.7</v>
      </c>
      <c r="K7819" s="22">
        <v>6399.43</v>
      </c>
      <c r="L7819" s="47">
        <v>1000</v>
      </c>
      <c r="M7819" s="22">
        <v>0</v>
      </c>
      <c r="N7819" s="22">
        <v>0</v>
      </c>
    </row>
    <row r="7820" spans="1:14" hidden="1" x14ac:dyDescent="0.25">
      <c r="A7820" s="5" t="s">
        <v>10172</v>
      </c>
      <c r="B7820" s="5" t="s">
        <v>3586</v>
      </c>
      <c r="C7820" s="5" t="s">
        <v>849</v>
      </c>
      <c r="D7820" s="5" t="s">
        <v>3583</v>
      </c>
      <c r="E7820" s="5" t="s">
        <v>3584</v>
      </c>
      <c r="F7820" s="5" t="s">
        <v>853</v>
      </c>
      <c r="G7820" s="5" t="s">
        <v>3603</v>
      </c>
      <c r="H7820" s="51">
        <v>0</v>
      </c>
      <c r="I7820" s="22">
        <v>0</v>
      </c>
      <c r="J7820" s="22">
        <v>5884.72</v>
      </c>
      <c r="K7820" s="22">
        <v>6460.45</v>
      </c>
      <c r="L7820" s="47">
        <v>1000</v>
      </c>
      <c r="M7820" s="22">
        <v>0</v>
      </c>
      <c r="N7820" s="22">
        <v>0</v>
      </c>
    </row>
    <row r="7821" spans="1:14" hidden="1" x14ac:dyDescent="0.25">
      <c r="A7821" s="5" t="s">
        <v>10173</v>
      </c>
      <c r="B7821" s="5" t="s">
        <v>3586</v>
      </c>
      <c r="C7821" s="5" t="s">
        <v>849</v>
      </c>
      <c r="D7821" s="5" t="s">
        <v>3583</v>
      </c>
      <c r="E7821" s="5" t="s">
        <v>3584</v>
      </c>
      <c r="F7821" s="5" t="s">
        <v>853</v>
      </c>
      <c r="G7821" s="5" t="s">
        <v>3588</v>
      </c>
      <c r="H7821" s="51">
        <v>0</v>
      </c>
      <c r="I7821" s="22">
        <v>0</v>
      </c>
      <c r="J7821" s="22">
        <v>184.3</v>
      </c>
      <c r="K7821" s="22">
        <v>200.21</v>
      </c>
      <c r="L7821" s="47">
        <v>1000</v>
      </c>
      <c r="M7821" s="22">
        <v>0</v>
      </c>
      <c r="N7821" s="22">
        <v>0</v>
      </c>
    </row>
    <row r="7822" spans="1:14" hidden="1" x14ac:dyDescent="0.25">
      <c r="A7822" s="5" t="s">
        <v>10174</v>
      </c>
      <c r="B7822" s="5" t="s">
        <v>3586</v>
      </c>
      <c r="C7822" s="5" t="s">
        <v>849</v>
      </c>
      <c r="D7822" s="5" t="s">
        <v>3583</v>
      </c>
      <c r="E7822" s="5" t="s">
        <v>3584</v>
      </c>
      <c r="F7822" s="5" t="s">
        <v>853</v>
      </c>
      <c r="G7822" s="5" t="s">
        <v>3603</v>
      </c>
      <c r="H7822" s="51">
        <v>0</v>
      </c>
      <c r="I7822" s="22">
        <v>0</v>
      </c>
      <c r="J7822" s="22">
        <v>7971</v>
      </c>
      <c r="K7822" s="22">
        <v>7764.3</v>
      </c>
      <c r="L7822" s="47">
        <v>1000</v>
      </c>
      <c r="M7822" s="22">
        <v>0</v>
      </c>
      <c r="N7822" s="22">
        <v>0</v>
      </c>
    </row>
    <row r="7823" spans="1:14" hidden="1" x14ac:dyDescent="0.25">
      <c r="A7823" s="5" t="s">
        <v>10175</v>
      </c>
      <c r="B7823" s="5" t="s">
        <v>3586</v>
      </c>
      <c r="C7823" s="5" t="s">
        <v>849</v>
      </c>
      <c r="D7823" s="5" t="s">
        <v>3583</v>
      </c>
      <c r="E7823" s="5" t="s">
        <v>3584</v>
      </c>
      <c r="F7823" s="5" t="s">
        <v>853</v>
      </c>
      <c r="G7823" s="5" t="s">
        <v>3603</v>
      </c>
      <c r="H7823" s="51">
        <v>0</v>
      </c>
      <c r="I7823" s="22">
        <v>0</v>
      </c>
      <c r="J7823" s="22">
        <v>6849.26</v>
      </c>
      <c r="K7823" s="22">
        <v>7106.63</v>
      </c>
      <c r="L7823" s="47">
        <v>1000</v>
      </c>
      <c r="M7823" s="22">
        <v>0</v>
      </c>
      <c r="N7823" s="22">
        <v>0</v>
      </c>
    </row>
    <row r="7824" spans="1:14" x14ac:dyDescent="0.25">
      <c r="A7824" s="5" t="s">
        <v>10176</v>
      </c>
      <c r="B7824" s="5" t="s">
        <v>3590</v>
      </c>
      <c r="C7824" s="5" t="s">
        <v>849</v>
      </c>
      <c r="D7824" s="5" t="s">
        <v>3583</v>
      </c>
      <c r="E7824" s="5" t="s">
        <v>3584</v>
      </c>
      <c r="F7824" s="5" t="s">
        <v>853</v>
      </c>
      <c r="G7824" s="5" t="s">
        <v>3585</v>
      </c>
      <c r="H7824" s="51">
        <v>0</v>
      </c>
      <c r="I7824" s="22">
        <v>0</v>
      </c>
      <c r="J7824" s="22">
        <v>4078.7</v>
      </c>
      <c r="K7824" s="22">
        <v>4113.7700000000004</v>
      </c>
      <c r="L7824" s="47">
        <v>1000</v>
      </c>
      <c r="M7824" s="22">
        <v>0</v>
      </c>
      <c r="N7824" s="22">
        <v>0</v>
      </c>
    </row>
    <row r="7825" spans="1:14" x14ac:dyDescent="0.25">
      <c r="A7825" s="5" t="s">
        <v>10177</v>
      </c>
      <c r="B7825" s="5" t="s">
        <v>3590</v>
      </c>
      <c r="C7825" s="5" t="s">
        <v>849</v>
      </c>
      <c r="D7825" s="5" t="s">
        <v>3583</v>
      </c>
      <c r="E7825" s="5" t="s">
        <v>3584</v>
      </c>
      <c r="F7825" s="5" t="s">
        <v>851</v>
      </c>
      <c r="G7825" s="5" t="s">
        <v>3585</v>
      </c>
      <c r="H7825" s="51">
        <v>0</v>
      </c>
      <c r="I7825" s="22">
        <v>0</v>
      </c>
      <c r="J7825" s="22">
        <v>8496.8799999999992</v>
      </c>
      <c r="K7825" s="22">
        <v>8569.9599999999991</v>
      </c>
      <c r="L7825" s="47">
        <v>1000</v>
      </c>
      <c r="M7825" s="22">
        <v>0</v>
      </c>
      <c r="N7825" s="22">
        <v>0</v>
      </c>
    </row>
    <row r="7826" spans="1:14" hidden="1" x14ac:dyDescent="0.25">
      <c r="A7826" s="5" t="s">
        <v>10177</v>
      </c>
      <c r="B7826" s="5" t="s">
        <v>3596</v>
      </c>
      <c r="C7826" s="5" t="s">
        <v>849</v>
      </c>
      <c r="D7826" s="5" t="s">
        <v>3583</v>
      </c>
      <c r="E7826" s="5" t="s">
        <v>3584</v>
      </c>
      <c r="F7826" s="5" t="s">
        <v>853</v>
      </c>
      <c r="G7826" s="5" t="s">
        <v>3585</v>
      </c>
      <c r="H7826" s="51">
        <v>0</v>
      </c>
      <c r="I7826" s="22">
        <v>0</v>
      </c>
      <c r="J7826" s="22">
        <v>0</v>
      </c>
      <c r="K7826" s="22">
        <v>7235.38</v>
      </c>
      <c r="L7826" s="47">
        <v>1000</v>
      </c>
      <c r="M7826" s="22">
        <v>0</v>
      </c>
      <c r="N7826" s="22">
        <v>0</v>
      </c>
    </row>
    <row r="7827" spans="1:14" x14ac:dyDescent="0.25">
      <c r="A7827" s="5" t="s">
        <v>10178</v>
      </c>
      <c r="B7827" s="5" t="s">
        <v>3590</v>
      </c>
      <c r="C7827" s="5" t="s">
        <v>849</v>
      </c>
      <c r="D7827" s="5" t="s">
        <v>3583</v>
      </c>
      <c r="E7827" s="5" t="s">
        <v>3584</v>
      </c>
      <c r="F7827" s="5" t="s">
        <v>853</v>
      </c>
      <c r="G7827" s="5" t="s">
        <v>3585</v>
      </c>
      <c r="H7827" s="51">
        <v>0</v>
      </c>
      <c r="I7827" s="22">
        <v>0</v>
      </c>
      <c r="J7827" s="22">
        <v>3730.38</v>
      </c>
      <c r="K7827" s="22">
        <v>3761.51</v>
      </c>
      <c r="L7827" s="47">
        <v>1000</v>
      </c>
      <c r="M7827" s="22">
        <v>0</v>
      </c>
      <c r="N7827" s="22">
        <v>0</v>
      </c>
    </row>
    <row r="7828" spans="1:14" x14ac:dyDescent="0.25">
      <c r="A7828" s="5" t="s">
        <v>10179</v>
      </c>
      <c r="B7828" s="5" t="s">
        <v>3590</v>
      </c>
      <c r="C7828" s="5" t="s">
        <v>849</v>
      </c>
      <c r="D7828" s="5" t="s">
        <v>3583</v>
      </c>
      <c r="E7828" s="5" t="s">
        <v>3584</v>
      </c>
      <c r="F7828" s="5" t="s">
        <v>851</v>
      </c>
      <c r="G7828" s="5" t="s">
        <v>3585</v>
      </c>
      <c r="H7828" s="51">
        <v>0</v>
      </c>
      <c r="I7828" s="22">
        <v>0</v>
      </c>
      <c r="J7828" s="22">
        <v>29857.79</v>
      </c>
      <c r="K7828" s="22">
        <v>30114.57</v>
      </c>
      <c r="L7828" s="47">
        <v>1000</v>
      </c>
      <c r="M7828" s="22">
        <v>0</v>
      </c>
      <c r="N7828" s="22">
        <v>0</v>
      </c>
    </row>
    <row r="7829" spans="1:14" x14ac:dyDescent="0.25">
      <c r="A7829" s="5" t="s">
        <v>10180</v>
      </c>
      <c r="B7829" s="5" t="s">
        <v>3590</v>
      </c>
      <c r="C7829" s="5" t="s">
        <v>849</v>
      </c>
      <c r="D7829" s="5" t="s">
        <v>3583</v>
      </c>
      <c r="E7829" s="5" t="s">
        <v>3584</v>
      </c>
      <c r="F7829" s="5" t="s">
        <v>851</v>
      </c>
      <c r="G7829" s="5" t="s">
        <v>3585</v>
      </c>
      <c r="H7829" s="51">
        <v>800</v>
      </c>
      <c r="I7829" s="22">
        <v>5191.1400000000003</v>
      </c>
      <c r="J7829" s="22">
        <v>6488.93</v>
      </c>
      <c r="K7829" s="22">
        <v>6544.73</v>
      </c>
      <c r="L7829" s="47">
        <v>1000</v>
      </c>
      <c r="M7829" s="22">
        <v>5191.1400000000003</v>
      </c>
      <c r="N7829" s="22">
        <v>0</v>
      </c>
    </row>
    <row r="7830" spans="1:14" x14ac:dyDescent="0.25">
      <c r="A7830" s="5" t="s">
        <v>10181</v>
      </c>
      <c r="B7830" s="5" t="s">
        <v>3590</v>
      </c>
      <c r="C7830" s="5" t="s">
        <v>849</v>
      </c>
      <c r="D7830" s="5" t="s">
        <v>3583</v>
      </c>
      <c r="E7830" s="5" t="s">
        <v>3584</v>
      </c>
      <c r="F7830" s="5" t="s">
        <v>853</v>
      </c>
      <c r="G7830" s="5" t="s">
        <v>3585</v>
      </c>
      <c r="H7830" s="51">
        <v>0</v>
      </c>
      <c r="I7830" s="22">
        <v>0</v>
      </c>
      <c r="J7830" s="22">
        <v>10275.4</v>
      </c>
      <c r="K7830" s="22">
        <v>10522.01</v>
      </c>
      <c r="L7830" s="47">
        <v>1000</v>
      </c>
      <c r="M7830" s="22">
        <v>0</v>
      </c>
      <c r="N7830" s="22">
        <v>0</v>
      </c>
    </row>
    <row r="7831" spans="1:14" x14ac:dyDescent="0.25">
      <c r="A7831" s="5" t="s">
        <v>10182</v>
      </c>
      <c r="B7831" s="5" t="s">
        <v>3590</v>
      </c>
      <c r="C7831" s="5" t="s">
        <v>849</v>
      </c>
      <c r="D7831" s="5" t="s">
        <v>3583</v>
      </c>
      <c r="E7831" s="5" t="s">
        <v>3584</v>
      </c>
      <c r="F7831" s="5" t="s">
        <v>853</v>
      </c>
      <c r="G7831" s="5" t="s">
        <v>3585</v>
      </c>
      <c r="H7831" s="51">
        <v>0</v>
      </c>
      <c r="I7831" s="22">
        <v>0</v>
      </c>
      <c r="J7831" s="22">
        <v>50669.34</v>
      </c>
      <c r="K7831" s="22">
        <v>51885.4</v>
      </c>
      <c r="L7831" s="47">
        <v>1000</v>
      </c>
      <c r="M7831" s="22">
        <v>0</v>
      </c>
      <c r="N7831" s="22">
        <v>0</v>
      </c>
    </row>
    <row r="7832" spans="1:14" x14ac:dyDescent="0.25">
      <c r="A7832" s="5" t="s">
        <v>10183</v>
      </c>
      <c r="B7832" s="5" t="s">
        <v>3590</v>
      </c>
      <c r="C7832" s="5" t="s">
        <v>849</v>
      </c>
      <c r="D7832" s="5" t="s">
        <v>3583</v>
      </c>
      <c r="E7832" s="5" t="s">
        <v>3584</v>
      </c>
      <c r="F7832" s="5" t="s">
        <v>853</v>
      </c>
      <c r="G7832" s="5" t="s">
        <v>3585</v>
      </c>
      <c r="H7832" s="51">
        <v>0</v>
      </c>
      <c r="I7832" s="22">
        <v>0</v>
      </c>
      <c r="J7832" s="22">
        <v>6355.43</v>
      </c>
      <c r="K7832" s="22">
        <v>6410.09</v>
      </c>
      <c r="L7832" s="47">
        <v>1000</v>
      </c>
      <c r="M7832" s="22">
        <v>0</v>
      </c>
      <c r="N7832" s="22">
        <v>0</v>
      </c>
    </row>
    <row r="7833" spans="1:14" x14ac:dyDescent="0.25">
      <c r="A7833" s="5" t="s">
        <v>10184</v>
      </c>
      <c r="B7833" s="5" t="s">
        <v>3590</v>
      </c>
      <c r="C7833" s="5" t="s">
        <v>849</v>
      </c>
      <c r="D7833" s="5" t="s">
        <v>3583</v>
      </c>
      <c r="E7833" s="5" t="s">
        <v>3584</v>
      </c>
      <c r="F7833" s="5" t="s">
        <v>853</v>
      </c>
      <c r="G7833" s="5" t="s">
        <v>3585</v>
      </c>
      <c r="H7833" s="51">
        <v>0</v>
      </c>
      <c r="I7833" s="22">
        <v>0</v>
      </c>
      <c r="J7833" s="22">
        <v>46128.78</v>
      </c>
      <c r="K7833" s="22">
        <v>47235.87</v>
      </c>
      <c r="L7833" s="47">
        <v>1000</v>
      </c>
      <c r="M7833" s="22">
        <v>0</v>
      </c>
      <c r="N7833" s="22">
        <v>0</v>
      </c>
    </row>
    <row r="7834" spans="1:14" x14ac:dyDescent="0.25">
      <c r="A7834" s="5" t="s">
        <v>10185</v>
      </c>
      <c r="B7834" s="5" t="s">
        <v>3590</v>
      </c>
      <c r="C7834" s="5" t="s">
        <v>849</v>
      </c>
      <c r="D7834" s="5" t="s">
        <v>3583</v>
      </c>
      <c r="E7834" s="5" t="s">
        <v>3584</v>
      </c>
      <c r="F7834" s="5" t="s">
        <v>851</v>
      </c>
      <c r="G7834" s="5" t="s">
        <v>3585</v>
      </c>
      <c r="H7834" s="51">
        <v>1050</v>
      </c>
      <c r="I7834" s="22">
        <v>12541.86</v>
      </c>
      <c r="J7834" s="22">
        <v>11944.63</v>
      </c>
      <c r="K7834" s="22">
        <v>10186.61</v>
      </c>
      <c r="L7834" s="47">
        <v>1000</v>
      </c>
      <c r="M7834" s="22">
        <v>12541.86</v>
      </c>
      <c r="N7834" s="22">
        <v>0</v>
      </c>
    </row>
    <row r="7835" spans="1:14" hidden="1" x14ac:dyDescent="0.25">
      <c r="A7835" s="5" t="s">
        <v>10186</v>
      </c>
      <c r="B7835" s="5" t="s">
        <v>3586</v>
      </c>
      <c r="C7835" s="5" t="s">
        <v>849</v>
      </c>
      <c r="D7835" s="5" t="s">
        <v>3583</v>
      </c>
      <c r="E7835" s="5" t="s">
        <v>3584</v>
      </c>
      <c r="F7835" s="5" t="s">
        <v>853</v>
      </c>
      <c r="G7835" s="5" t="s">
        <v>3603</v>
      </c>
      <c r="H7835" s="51">
        <v>0</v>
      </c>
      <c r="I7835" s="22">
        <v>0</v>
      </c>
      <c r="J7835" s="22">
        <v>8101.37</v>
      </c>
      <c r="K7835" s="22">
        <v>10360.14</v>
      </c>
      <c r="L7835" s="47">
        <v>1000</v>
      </c>
      <c r="M7835" s="22">
        <v>0</v>
      </c>
      <c r="N7835" s="22">
        <v>0</v>
      </c>
    </row>
    <row r="7836" spans="1:14" hidden="1" x14ac:dyDescent="0.25">
      <c r="A7836" s="5" t="s">
        <v>10187</v>
      </c>
      <c r="B7836" s="5" t="s">
        <v>3582</v>
      </c>
      <c r="C7836" s="5" t="s">
        <v>849</v>
      </c>
      <c r="D7836" s="5" t="s">
        <v>3583</v>
      </c>
      <c r="E7836" s="5" t="s">
        <v>3584</v>
      </c>
      <c r="F7836" s="5" t="s">
        <v>853</v>
      </c>
      <c r="G7836" s="5" t="s">
        <v>3588</v>
      </c>
      <c r="H7836" s="51">
        <v>0</v>
      </c>
      <c r="I7836" s="22">
        <v>0</v>
      </c>
      <c r="J7836" s="22">
        <v>205.58</v>
      </c>
      <c r="K7836" s="22">
        <v>227.4</v>
      </c>
      <c r="L7836" s="47">
        <v>1000</v>
      </c>
      <c r="M7836" s="22">
        <v>0</v>
      </c>
      <c r="N7836" s="22">
        <v>0</v>
      </c>
    </row>
    <row r="7837" spans="1:14" hidden="1" x14ac:dyDescent="0.25">
      <c r="A7837" s="5" t="s">
        <v>10188</v>
      </c>
      <c r="B7837" s="5" t="s">
        <v>3586</v>
      </c>
      <c r="C7837" s="5" t="s">
        <v>849</v>
      </c>
      <c r="D7837" s="5" t="s">
        <v>3583</v>
      </c>
      <c r="E7837" s="5" t="s">
        <v>3584</v>
      </c>
      <c r="F7837" s="5" t="s">
        <v>853</v>
      </c>
      <c r="G7837" s="5" t="s">
        <v>3588</v>
      </c>
      <c r="H7837" s="51">
        <v>0</v>
      </c>
      <c r="I7837" s="22">
        <v>0</v>
      </c>
      <c r="J7837" s="22">
        <v>0</v>
      </c>
      <c r="K7837" s="22">
        <v>233.48</v>
      </c>
      <c r="L7837" s="47">
        <v>1000</v>
      </c>
      <c r="M7837" s="22">
        <v>0</v>
      </c>
      <c r="N7837" s="22">
        <v>0</v>
      </c>
    </row>
    <row r="7838" spans="1:14" hidden="1" x14ac:dyDescent="0.25">
      <c r="A7838" s="5" t="s">
        <v>10189</v>
      </c>
      <c r="B7838" s="5" t="s">
        <v>3586</v>
      </c>
      <c r="C7838" s="5" t="s">
        <v>849</v>
      </c>
      <c r="D7838" s="5" t="s">
        <v>3583</v>
      </c>
      <c r="E7838" s="5" t="s">
        <v>3584</v>
      </c>
      <c r="F7838" s="5" t="s">
        <v>853</v>
      </c>
      <c r="G7838" s="5" t="s">
        <v>3588</v>
      </c>
      <c r="H7838" s="51">
        <v>0</v>
      </c>
      <c r="I7838" s="22">
        <v>0</v>
      </c>
      <c r="J7838" s="22">
        <v>0</v>
      </c>
      <c r="K7838" s="22">
        <v>233.48</v>
      </c>
      <c r="L7838" s="47">
        <v>1000</v>
      </c>
      <c r="M7838" s="22">
        <v>0</v>
      </c>
      <c r="N7838" s="22">
        <v>0</v>
      </c>
    </row>
    <row r="7839" spans="1:14" hidden="1" x14ac:dyDescent="0.25">
      <c r="A7839" s="5" t="s">
        <v>10190</v>
      </c>
      <c r="B7839" s="5" t="s">
        <v>3586</v>
      </c>
      <c r="C7839" s="5" t="s">
        <v>849</v>
      </c>
      <c r="D7839" s="5" t="s">
        <v>3583</v>
      </c>
      <c r="E7839" s="5" t="s">
        <v>3584</v>
      </c>
      <c r="F7839" s="5" t="s">
        <v>853</v>
      </c>
      <c r="G7839" s="5" t="s">
        <v>3588</v>
      </c>
      <c r="H7839" s="51">
        <v>0</v>
      </c>
      <c r="I7839" s="22">
        <v>0</v>
      </c>
      <c r="J7839" s="22">
        <v>0</v>
      </c>
      <c r="K7839" s="22">
        <v>233.48</v>
      </c>
      <c r="L7839" s="47">
        <v>1000</v>
      </c>
      <c r="M7839" s="22">
        <v>0</v>
      </c>
      <c r="N7839" s="22">
        <v>0</v>
      </c>
    </row>
    <row r="7840" spans="1:14" hidden="1" x14ac:dyDescent="0.25">
      <c r="A7840" s="5" t="s">
        <v>10191</v>
      </c>
      <c r="B7840" s="5" t="s">
        <v>3586</v>
      </c>
      <c r="C7840" s="5" t="s">
        <v>849</v>
      </c>
      <c r="D7840" s="5" t="s">
        <v>3583</v>
      </c>
      <c r="E7840" s="5" t="s">
        <v>3584</v>
      </c>
      <c r="F7840" s="5" t="s">
        <v>853</v>
      </c>
      <c r="G7840" s="5" t="s">
        <v>3588</v>
      </c>
      <c r="H7840" s="51">
        <v>0</v>
      </c>
      <c r="I7840" s="22">
        <v>0</v>
      </c>
      <c r="J7840" s="22">
        <v>0</v>
      </c>
      <c r="K7840" s="22">
        <v>233.48</v>
      </c>
      <c r="L7840" s="47">
        <v>1000</v>
      </c>
      <c r="M7840" s="22">
        <v>0</v>
      </c>
      <c r="N7840" s="22">
        <v>0</v>
      </c>
    </row>
    <row r="7841" spans="1:14" x14ac:dyDescent="0.25">
      <c r="A7841" s="5" t="s">
        <v>10192</v>
      </c>
      <c r="B7841" s="5" t="s">
        <v>3590</v>
      </c>
      <c r="C7841" s="5" t="s">
        <v>849</v>
      </c>
      <c r="D7841" s="5" t="s">
        <v>3583</v>
      </c>
      <c r="E7841" s="5" t="s">
        <v>3584</v>
      </c>
      <c r="F7841" s="5" t="s">
        <v>851</v>
      </c>
      <c r="G7841" s="5" t="s">
        <v>3585</v>
      </c>
      <c r="H7841" s="51">
        <v>866.29</v>
      </c>
      <c r="I7841" s="22">
        <v>3738.99</v>
      </c>
      <c r="J7841" s="22">
        <v>4316.1000000000004</v>
      </c>
      <c r="K7841" s="22">
        <v>4270.68</v>
      </c>
      <c r="L7841" s="47">
        <v>1000</v>
      </c>
      <c r="M7841" s="22">
        <v>3738.99</v>
      </c>
      <c r="N7841" s="22">
        <v>0</v>
      </c>
    </row>
    <row r="7842" spans="1:14" x14ac:dyDescent="0.25">
      <c r="A7842" s="5" t="s">
        <v>10193</v>
      </c>
      <c r="B7842" s="5" t="s">
        <v>3590</v>
      </c>
      <c r="C7842" s="5" t="s">
        <v>849</v>
      </c>
      <c r="D7842" s="5" t="s">
        <v>3583</v>
      </c>
      <c r="E7842" s="5" t="s">
        <v>3584</v>
      </c>
      <c r="F7842" s="5" t="s">
        <v>853</v>
      </c>
      <c r="G7842" s="5" t="s">
        <v>3603</v>
      </c>
      <c r="H7842" s="51">
        <v>0</v>
      </c>
      <c r="I7842" s="22">
        <v>0</v>
      </c>
      <c r="J7842" s="22">
        <v>0</v>
      </c>
      <c r="K7842" s="22">
        <v>424.28</v>
      </c>
      <c r="L7842" s="47">
        <v>1000</v>
      </c>
      <c r="M7842" s="22">
        <v>0</v>
      </c>
      <c r="N7842" s="22">
        <v>0</v>
      </c>
    </row>
    <row r="7843" spans="1:14" x14ac:dyDescent="0.25">
      <c r="A7843" s="5" t="s">
        <v>10194</v>
      </c>
      <c r="B7843" s="5" t="s">
        <v>3590</v>
      </c>
      <c r="C7843" s="5" t="s">
        <v>849</v>
      </c>
      <c r="D7843" s="5" t="s">
        <v>3583</v>
      </c>
      <c r="E7843" s="5" t="s">
        <v>3584</v>
      </c>
      <c r="F7843" s="5" t="s">
        <v>853</v>
      </c>
      <c r="G7843" s="5" t="s">
        <v>3588</v>
      </c>
      <c r="H7843" s="51">
        <v>0</v>
      </c>
      <c r="I7843" s="22">
        <v>0</v>
      </c>
      <c r="J7843" s="22">
        <v>419.73</v>
      </c>
      <c r="K7843" s="22">
        <v>455.98</v>
      </c>
      <c r="L7843" s="47">
        <v>1000</v>
      </c>
      <c r="M7843" s="22">
        <v>0</v>
      </c>
      <c r="N7843" s="22">
        <v>0</v>
      </c>
    </row>
    <row r="7844" spans="1:14" x14ac:dyDescent="0.25">
      <c r="A7844" s="5" t="s">
        <v>10195</v>
      </c>
      <c r="B7844" s="5" t="s">
        <v>3590</v>
      </c>
      <c r="C7844" s="5" t="s">
        <v>849</v>
      </c>
      <c r="D7844" s="5" t="s">
        <v>3583</v>
      </c>
      <c r="E7844" s="5" t="s">
        <v>3584</v>
      </c>
      <c r="F7844" s="5" t="s">
        <v>853</v>
      </c>
      <c r="G7844" s="5" t="s">
        <v>3603</v>
      </c>
      <c r="H7844" s="51">
        <v>0</v>
      </c>
      <c r="I7844" s="22">
        <v>0</v>
      </c>
      <c r="J7844" s="22">
        <v>0</v>
      </c>
      <c r="K7844" s="22">
        <v>131.12</v>
      </c>
      <c r="L7844" s="47">
        <v>1000</v>
      </c>
      <c r="M7844" s="22">
        <v>0</v>
      </c>
      <c r="N7844" s="22">
        <v>0</v>
      </c>
    </row>
    <row r="7845" spans="1:14" hidden="1" x14ac:dyDescent="0.25">
      <c r="A7845" s="5" t="s">
        <v>10196</v>
      </c>
      <c r="B7845" s="5" t="s">
        <v>3596</v>
      </c>
      <c r="C7845" s="5" t="s">
        <v>849</v>
      </c>
      <c r="D7845" s="5" t="s">
        <v>3583</v>
      </c>
      <c r="E7845" s="5" t="s">
        <v>3584</v>
      </c>
      <c r="F7845" s="5" t="s">
        <v>853</v>
      </c>
      <c r="G7845" s="5" t="s">
        <v>3588</v>
      </c>
      <c r="H7845" s="51">
        <v>0</v>
      </c>
      <c r="I7845" s="22">
        <v>0</v>
      </c>
      <c r="J7845" s="22">
        <v>463.47</v>
      </c>
      <c r="K7845" s="22">
        <v>503.49</v>
      </c>
      <c r="L7845" s="47">
        <v>1000</v>
      </c>
      <c r="M7845" s="22">
        <v>0</v>
      </c>
      <c r="N7845" s="22">
        <v>0</v>
      </c>
    </row>
    <row r="7846" spans="1:14" x14ac:dyDescent="0.25">
      <c r="A7846" s="5" t="s">
        <v>10197</v>
      </c>
      <c r="B7846" s="5" t="s">
        <v>3590</v>
      </c>
      <c r="C7846" s="5" t="s">
        <v>849</v>
      </c>
      <c r="D7846" s="5" t="s">
        <v>3583</v>
      </c>
      <c r="E7846" s="5" t="s">
        <v>3584</v>
      </c>
      <c r="F7846" s="5" t="s">
        <v>853</v>
      </c>
      <c r="G7846" s="5" t="s">
        <v>3585</v>
      </c>
      <c r="H7846" s="51">
        <v>0</v>
      </c>
      <c r="I7846" s="22">
        <v>0</v>
      </c>
      <c r="J7846" s="22">
        <v>3255.56</v>
      </c>
      <c r="K7846" s="22">
        <v>3333.69</v>
      </c>
      <c r="L7846" s="47">
        <v>1000</v>
      </c>
      <c r="M7846" s="22">
        <v>0</v>
      </c>
      <c r="N7846" s="22">
        <v>0</v>
      </c>
    </row>
    <row r="7847" spans="1:14" hidden="1" x14ac:dyDescent="0.25">
      <c r="A7847" s="5" t="s">
        <v>10198</v>
      </c>
      <c r="B7847" s="5" t="s">
        <v>3586</v>
      </c>
      <c r="C7847" s="5" t="s">
        <v>849</v>
      </c>
      <c r="D7847" s="5" t="s">
        <v>3583</v>
      </c>
      <c r="E7847" s="5" t="s">
        <v>3584</v>
      </c>
      <c r="F7847" s="5" t="s">
        <v>851</v>
      </c>
      <c r="G7847" s="5" t="s">
        <v>3585</v>
      </c>
      <c r="H7847" s="51">
        <v>38520</v>
      </c>
      <c r="I7847" s="22">
        <v>83087.22</v>
      </c>
      <c r="J7847" s="22">
        <v>2156.9899999999998</v>
      </c>
      <c r="K7847" s="22">
        <v>2168.39</v>
      </c>
      <c r="L7847" s="47">
        <v>1000</v>
      </c>
      <c r="M7847" s="22">
        <v>83087.22</v>
      </c>
      <c r="N7847" s="22">
        <v>0</v>
      </c>
    </row>
    <row r="7848" spans="1:14" x14ac:dyDescent="0.25">
      <c r="A7848" s="5" t="s">
        <v>10199</v>
      </c>
      <c r="B7848" s="5" t="s">
        <v>3590</v>
      </c>
      <c r="C7848" s="5" t="s">
        <v>849</v>
      </c>
      <c r="D7848" s="5" t="s">
        <v>3583</v>
      </c>
      <c r="E7848" s="5" t="s">
        <v>3584</v>
      </c>
      <c r="F7848" s="5" t="s">
        <v>853</v>
      </c>
      <c r="G7848" s="5" t="s">
        <v>3585</v>
      </c>
      <c r="H7848" s="51">
        <v>0</v>
      </c>
      <c r="I7848" s="22">
        <v>0</v>
      </c>
      <c r="J7848" s="22">
        <v>5005.54</v>
      </c>
      <c r="K7848" s="22">
        <v>5596.3</v>
      </c>
      <c r="L7848" s="47">
        <v>1000</v>
      </c>
      <c r="M7848" s="22">
        <v>0</v>
      </c>
      <c r="N7848" s="22">
        <v>0</v>
      </c>
    </row>
    <row r="7849" spans="1:14" hidden="1" x14ac:dyDescent="0.25">
      <c r="A7849" s="5" t="s">
        <v>10200</v>
      </c>
      <c r="B7849" s="5" t="s">
        <v>3586</v>
      </c>
      <c r="C7849" s="5" t="s">
        <v>849</v>
      </c>
      <c r="D7849" s="5" t="s">
        <v>3583</v>
      </c>
      <c r="E7849" s="5" t="s">
        <v>3584</v>
      </c>
      <c r="F7849" s="5" t="s">
        <v>851</v>
      </c>
      <c r="G7849" s="5" t="s">
        <v>3585</v>
      </c>
      <c r="H7849" s="51">
        <v>1146.3399999999999</v>
      </c>
      <c r="I7849" s="22">
        <v>6173.44</v>
      </c>
      <c r="J7849" s="22">
        <v>5385.35</v>
      </c>
      <c r="K7849" s="22">
        <v>7447.13</v>
      </c>
      <c r="L7849" s="47">
        <v>1000</v>
      </c>
      <c r="M7849" s="22">
        <v>6173.44</v>
      </c>
      <c r="N7849" s="22">
        <v>0</v>
      </c>
    </row>
    <row r="7850" spans="1:14" hidden="1" x14ac:dyDescent="0.25">
      <c r="A7850" s="5" t="s">
        <v>10201</v>
      </c>
      <c r="B7850" s="5" t="s">
        <v>3582</v>
      </c>
      <c r="C7850" s="5" t="s">
        <v>849</v>
      </c>
      <c r="D7850" s="5" t="s">
        <v>3583</v>
      </c>
      <c r="E7850" s="5" t="s">
        <v>3584</v>
      </c>
      <c r="F7850" s="5" t="s">
        <v>853</v>
      </c>
      <c r="G7850" s="5" t="s">
        <v>3585</v>
      </c>
      <c r="H7850" s="51">
        <v>0</v>
      </c>
      <c r="I7850" s="22">
        <v>0</v>
      </c>
      <c r="J7850" s="22">
        <v>2527.67</v>
      </c>
      <c r="K7850" s="22">
        <v>2428.08</v>
      </c>
      <c r="L7850" s="47">
        <v>1000</v>
      </c>
      <c r="M7850" s="22">
        <v>0</v>
      </c>
      <c r="N7850" s="22">
        <v>0</v>
      </c>
    </row>
    <row r="7851" spans="1:14" hidden="1" x14ac:dyDescent="0.25">
      <c r="A7851" s="5" t="s">
        <v>10201</v>
      </c>
      <c r="B7851" s="5" t="s">
        <v>3586</v>
      </c>
      <c r="C7851" s="5" t="s">
        <v>849</v>
      </c>
      <c r="D7851" s="5" t="s">
        <v>3583</v>
      </c>
      <c r="E7851" s="5" t="s">
        <v>3584</v>
      </c>
      <c r="F7851" s="5" t="s">
        <v>853</v>
      </c>
      <c r="G7851" s="5" t="s">
        <v>3585</v>
      </c>
      <c r="H7851" s="51">
        <v>0</v>
      </c>
      <c r="I7851" s="22">
        <v>0</v>
      </c>
      <c r="J7851" s="22">
        <v>2036.4</v>
      </c>
      <c r="K7851" s="22">
        <v>2370.85</v>
      </c>
      <c r="L7851" s="47">
        <v>1000</v>
      </c>
      <c r="M7851" s="22">
        <v>0</v>
      </c>
      <c r="N7851" s="22">
        <v>0</v>
      </c>
    </row>
    <row r="7852" spans="1:14" hidden="1" x14ac:dyDescent="0.25">
      <c r="A7852" s="5" t="s">
        <v>10202</v>
      </c>
      <c r="B7852" s="5" t="s">
        <v>3586</v>
      </c>
      <c r="C7852" s="5" t="s">
        <v>849</v>
      </c>
      <c r="D7852" s="5" t="s">
        <v>3583</v>
      </c>
      <c r="E7852" s="5" t="s">
        <v>3584</v>
      </c>
      <c r="F7852" s="5" t="s">
        <v>853</v>
      </c>
      <c r="G7852" s="5" t="s">
        <v>3603</v>
      </c>
      <c r="H7852" s="51">
        <v>0</v>
      </c>
      <c r="I7852" s="22">
        <v>0</v>
      </c>
      <c r="J7852" s="22">
        <v>4062.77</v>
      </c>
      <c r="K7852" s="22">
        <v>6285.42</v>
      </c>
      <c r="L7852" s="47">
        <v>1000</v>
      </c>
      <c r="M7852" s="22">
        <v>0</v>
      </c>
      <c r="N7852" s="22">
        <v>0</v>
      </c>
    </row>
    <row r="7853" spans="1:14" hidden="1" x14ac:dyDescent="0.25">
      <c r="A7853" s="5" t="s">
        <v>10203</v>
      </c>
      <c r="B7853" s="5" t="s">
        <v>3592</v>
      </c>
      <c r="C7853" s="5" t="s">
        <v>849</v>
      </c>
      <c r="D7853" s="5" t="s">
        <v>3583</v>
      </c>
      <c r="E7853" s="5" t="s">
        <v>3584</v>
      </c>
      <c r="F7853" s="5" t="s">
        <v>853</v>
      </c>
      <c r="G7853" s="5" t="s">
        <v>3603</v>
      </c>
      <c r="H7853" s="51">
        <v>0</v>
      </c>
      <c r="I7853" s="22">
        <v>0</v>
      </c>
      <c r="J7853" s="22">
        <v>0</v>
      </c>
      <c r="K7853" s="22">
        <v>19200.88</v>
      </c>
      <c r="L7853" s="47">
        <v>1000</v>
      </c>
      <c r="M7853" s="22">
        <v>0</v>
      </c>
      <c r="N7853" s="22">
        <v>0</v>
      </c>
    </row>
    <row r="7854" spans="1:14" hidden="1" x14ac:dyDescent="0.25">
      <c r="A7854" s="5" t="s">
        <v>10204</v>
      </c>
      <c r="B7854" s="5" t="s">
        <v>3592</v>
      </c>
      <c r="C7854" s="5" t="s">
        <v>849</v>
      </c>
      <c r="D7854" s="5" t="s">
        <v>3583</v>
      </c>
      <c r="E7854" s="5" t="s">
        <v>3584</v>
      </c>
      <c r="F7854" s="5" t="s">
        <v>853</v>
      </c>
      <c r="G7854" s="5" t="s">
        <v>3603</v>
      </c>
      <c r="H7854" s="51">
        <v>0</v>
      </c>
      <c r="I7854" s="22">
        <v>0</v>
      </c>
      <c r="J7854" s="22">
        <v>0</v>
      </c>
      <c r="K7854" s="22">
        <v>1203.8800000000001</v>
      </c>
      <c r="L7854" s="47">
        <v>1000</v>
      </c>
      <c r="M7854" s="22">
        <v>0</v>
      </c>
      <c r="N7854" s="22">
        <v>0</v>
      </c>
    </row>
    <row r="7855" spans="1:14" hidden="1" x14ac:dyDescent="0.25">
      <c r="A7855" s="5" t="s">
        <v>10205</v>
      </c>
      <c r="B7855" s="5" t="s">
        <v>3592</v>
      </c>
      <c r="C7855" s="5" t="s">
        <v>849</v>
      </c>
      <c r="D7855" s="5" t="s">
        <v>3583</v>
      </c>
      <c r="E7855" s="5" t="s">
        <v>3584</v>
      </c>
      <c r="F7855" s="5" t="s">
        <v>853</v>
      </c>
      <c r="G7855" s="5" t="s">
        <v>3603</v>
      </c>
      <c r="H7855" s="51">
        <v>0</v>
      </c>
      <c r="I7855" s="22">
        <v>0</v>
      </c>
      <c r="J7855" s="22">
        <v>0</v>
      </c>
      <c r="K7855" s="22">
        <v>1172.7</v>
      </c>
      <c r="L7855" s="47">
        <v>1000</v>
      </c>
      <c r="M7855" s="22">
        <v>0</v>
      </c>
      <c r="N7855" s="22">
        <v>0</v>
      </c>
    </row>
    <row r="7856" spans="1:14" hidden="1" x14ac:dyDescent="0.25">
      <c r="A7856" s="5" t="s">
        <v>10206</v>
      </c>
      <c r="B7856" s="5" t="s">
        <v>3586</v>
      </c>
      <c r="C7856" s="5" t="s">
        <v>849</v>
      </c>
      <c r="D7856" s="5" t="s">
        <v>3583</v>
      </c>
      <c r="E7856" s="5" t="s">
        <v>3584</v>
      </c>
      <c r="F7856" s="5" t="s">
        <v>853</v>
      </c>
      <c r="G7856" s="5" t="s">
        <v>3603</v>
      </c>
      <c r="H7856" s="51">
        <v>0</v>
      </c>
      <c r="I7856" s="22">
        <v>0</v>
      </c>
      <c r="J7856" s="22">
        <v>0</v>
      </c>
      <c r="K7856" s="22">
        <v>1000.39</v>
      </c>
      <c r="L7856" s="47">
        <v>1000</v>
      </c>
      <c r="M7856" s="22">
        <v>0</v>
      </c>
      <c r="N7856" s="22">
        <v>0</v>
      </c>
    </row>
    <row r="7857" spans="1:14" hidden="1" x14ac:dyDescent="0.25">
      <c r="A7857" s="5" t="s">
        <v>10206</v>
      </c>
      <c r="B7857" s="5" t="s">
        <v>3597</v>
      </c>
      <c r="C7857" s="5" t="s">
        <v>849</v>
      </c>
      <c r="D7857" s="5" t="s">
        <v>3583</v>
      </c>
      <c r="E7857" s="5" t="s">
        <v>3584</v>
      </c>
      <c r="F7857" s="5" t="s">
        <v>853</v>
      </c>
      <c r="G7857" s="5" t="s">
        <v>3603</v>
      </c>
      <c r="H7857" s="51">
        <v>0</v>
      </c>
      <c r="I7857" s="22">
        <v>0</v>
      </c>
      <c r="J7857" s="22">
        <v>0</v>
      </c>
      <c r="K7857" s="22">
        <v>960.75</v>
      </c>
      <c r="L7857" s="47">
        <v>1000</v>
      </c>
      <c r="M7857" s="22">
        <v>0</v>
      </c>
      <c r="N7857" s="22">
        <v>0</v>
      </c>
    </row>
    <row r="7858" spans="1:14" hidden="1" x14ac:dyDescent="0.25">
      <c r="A7858" s="5" t="s">
        <v>10206</v>
      </c>
      <c r="B7858" s="5" t="s">
        <v>3592</v>
      </c>
      <c r="C7858" s="5" t="s">
        <v>849</v>
      </c>
      <c r="D7858" s="5" t="s">
        <v>3583</v>
      </c>
      <c r="E7858" s="5" t="s">
        <v>3584</v>
      </c>
      <c r="F7858" s="5" t="s">
        <v>853</v>
      </c>
      <c r="G7858" s="5" t="s">
        <v>3603</v>
      </c>
      <c r="H7858" s="51">
        <v>0</v>
      </c>
      <c r="I7858" s="22">
        <v>0</v>
      </c>
      <c r="J7858" s="22">
        <v>0</v>
      </c>
      <c r="K7858" s="22">
        <v>985.87</v>
      </c>
      <c r="L7858" s="47">
        <v>1000</v>
      </c>
      <c r="M7858" s="22">
        <v>0</v>
      </c>
      <c r="N7858" s="22">
        <v>0</v>
      </c>
    </row>
    <row r="7859" spans="1:14" hidden="1" x14ac:dyDescent="0.25">
      <c r="A7859" s="5" t="s">
        <v>10207</v>
      </c>
      <c r="B7859" s="5" t="s">
        <v>3592</v>
      </c>
      <c r="C7859" s="5" t="s">
        <v>849</v>
      </c>
      <c r="D7859" s="5" t="s">
        <v>3583</v>
      </c>
      <c r="E7859" s="5" t="s">
        <v>3584</v>
      </c>
      <c r="F7859" s="5" t="s">
        <v>853</v>
      </c>
      <c r="G7859" s="5" t="s">
        <v>3588</v>
      </c>
      <c r="H7859" s="51">
        <v>0</v>
      </c>
      <c r="I7859" s="22">
        <v>0</v>
      </c>
      <c r="J7859" s="22">
        <v>19.3</v>
      </c>
      <c r="K7859" s="22">
        <v>19.760000000000002</v>
      </c>
      <c r="L7859" s="47">
        <v>1000</v>
      </c>
      <c r="M7859" s="22">
        <v>0</v>
      </c>
      <c r="N7859" s="22">
        <v>0</v>
      </c>
    </row>
    <row r="7860" spans="1:14" hidden="1" x14ac:dyDescent="0.25">
      <c r="A7860" s="5" t="s">
        <v>10208</v>
      </c>
      <c r="B7860" s="5" t="s">
        <v>3592</v>
      </c>
      <c r="C7860" s="5" t="s">
        <v>849</v>
      </c>
      <c r="D7860" s="5" t="s">
        <v>3583</v>
      </c>
      <c r="E7860" s="5" t="s">
        <v>3584</v>
      </c>
      <c r="F7860" s="5" t="s">
        <v>853</v>
      </c>
      <c r="G7860" s="5" t="s">
        <v>3603</v>
      </c>
      <c r="H7860" s="51">
        <v>0</v>
      </c>
      <c r="I7860" s="22">
        <v>0</v>
      </c>
      <c r="J7860" s="22">
        <v>0</v>
      </c>
      <c r="K7860" s="22">
        <v>1154.56</v>
      </c>
      <c r="L7860" s="47">
        <v>1000</v>
      </c>
      <c r="M7860" s="22">
        <v>0</v>
      </c>
      <c r="N7860" s="22">
        <v>0</v>
      </c>
    </row>
    <row r="7861" spans="1:14" x14ac:dyDescent="0.25">
      <c r="A7861" s="5" t="s">
        <v>10209</v>
      </c>
      <c r="B7861" s="5" t="s">
        <v>3590</v>
      </c>
      <c r="C7861" s="5" t="s">
        <v>849</v>
      </c>
      <c r="D7861" s="5" t="s">
        <v>3583</v>
      </c>
      <c r="E7861" s="5" t="s">
        <v>3584</v>
      </c>
      <c r="F7861" s="5" t="s">
        <v>853</v>
      </c>
      <c r="G7861" s="5" t="s">
        <v>3603</v>
      </c>
      <c r="H7861" s="51">
        <v>0</v>
      </c>
      <c r="I7861" s="22">
        <v>0</v>
      </c>
      <c r="J7861" s="22">
        <v>0</v>
      </c>
      <c r="K7861" s="22">
        <v>610.41999999999996</v>
      </c>
      <c r="L7861" s="47">
        <v>1000</v>
      </c>
      <c r="M7861" s="22">
        <v>0</v>
      </c>
      <c r="N7861" s="22">
        <v>0</v>
      </c>
    </row>
    <row r="7862" spans="1:14" x14ac:dyDescent="0.25">
      <c r="A7862" s="5" t="s">
        <v>10210</v>
      </c>
      <c r="B7862" s="5" t="s">
        <v>3590</v>
      </c>
      <c r="C7862" s="5" t="s">
        <v>849</v>
      </c>
      <c r="D7862" s="5" t="s">
        <v>3583</v>
      </c>
      <c r="E7862" s="5" t="s">
        <v>3584</v>
      </c>
      <c r="F7862" s="5" t="s">
        <v>853</v>
      </c>
      <c r="G7862" s="5" t="s">
        <v>3603</v>
      </c>
      <c r="H7862" s="51">
        <v>0</v>
      </c>
      <c r="I7862" s="22">
        <v>0</v>
      </c>
      <c r="J7862" s="22">
        <v>0</v>
      </c>
      <c r="K7862" s="22">
        <v>419.33</v>
      </c>
      <c r="L7862" s="47">
        <v>1000</v>
      </c>
      <c r="M7862" s="22">
        <v>0</v>
      </c>
      <c r="N7862" s="22">
        <v>0</v>
      </c>
    </row>
    <row r="7863" spans="1:14" hidden="1" x14ac:dyDescent="0.25">
      <c r="A7863" s="5" t="s">
        <v>10211</v>
      </c>
      <c r="B7863" s="5" t="s">
        <v>3586</v>
      </c>
      <c r="C7863" s="5" t="s">
        <v>849</v>
      </c>
      <c r="D7863" s="5" t="s">
        <v>3583</v>
      </c>
      <c r="E7863" s="5" t="s">
        <v>3584</v>
      </c>
      <c r="F7863" s="5" t="s">
        <v>851</v>
      </c>
      <c r="G7863" s="5" t="s">
        <v>3585</v>
      </c>
      <c r="H7863" s="51">
        <v>1020</v>
      </c>
      <c r="I7863" s="22">
        <v>1187.3399999999999</v>
      </c>
      <c r="J7863" s="22">
        <v>1164.06</v>
      </c>
      <c r="K7863" s="22">
        <v>1199.31</v>
      </c>
      <c r="L7863" s="47">
        <v>1000</v>
      </c>
      <c r="M7863" s="22">
        <v>1187.3399999999999</v>
      </c>
      <c r="N7863" s="22">
        <v>0</v>
      </c>
    </row>
    <row r="7864" spans="1:14" hidden="1" x14ac:dyDescent="0.25">
      <c r="A7864" s="5" t="s">
        <v>10212</v>
      </c>
      <c r="B7864" s="5" t="s">
        <v>3582</v>
      </c>
      <c r="C7864" s="5" t="s">
        <v>849</v>
      </c>
      <c r="D7864" s="5" t="s">
        <v>3583</v>
      </c>
      <c r="E7864" s="5" t="s">
        <v>3584</v>
      </c>
      <c r="F7864" s="5" t="s">
        <v>853</v>
      </c>
      <c r="G7864" s="5" t="s">
        <v>3585</v>
      </c>
      <c r="H7864" s="51">
        <v>0</v>
      </c>
      <c r="I7864" s="22">
        <v>0</v>
      </c>
      <c r="J7864" s="22">
        <v>3593.01</v>
      </c>
      <c r="K7864" s="22">
        <v>3862.47</v>
      </c>
      <c r="L7864" s="47">
        <v>1000</v>
      </c>
      <c r="M7864" s="22">
        <v>0</v>
      </c>
      <c r="N7864" s="22">
        <v>0</v>
      </c>
    </row>
    <row r="7865" spans="1:14" hidden="1" x14ac:dyDescent="0.25">
      <c r="A7865" s="5" t="s">
        <v>10212</v>
      </c>
      <c r="B7865" s="5" t="s">
        <v>3586</v>
      </c>
      <c r="C7865" s="5" t="s">
        <v>849</v>
      </c>
      <c r="D7865" s="5" t="s">
        <v>3583</v>
      </c>
      <c r="E7865" s="5" t="s">
        <v>3584</v>
      </c>
      <c r="F7865" s="5" t="s">
        <v>851</v>
      </c>
      <c r="G7865" s="5" t="s">
        <v>3585</v>
      </c>
      <c r="H7865" s="51">
        <v>50</v>
      </c>
      <c r="I7865" s="22">
        <v>277.27999999999997</v>
      </c>
      <c r="J7865" s="22">
        <v>5545.6</v>
      </c>
      <c r="K7865" s="22">
        <v>5604.56</v>
      </c>
      <c r="L7865" s="47">
        <v>1000</v>
      </c>
      <c r="M7865" s="22">
        <v>277.27999999999997</v>
      </c>
      <c r="N7865" s="22">
        <v>0</v>
      </c>
    </row>
    <row r="7866" spans="1:14" hidden="1" x14ac:dyDescent="0.25">
      <c r="A7866" s="5" t="s">
        <v>10212</v>
      </c>
      <c r="B7866" s="5" t="s">
        <v>3592</v>
      </c>
      <c r="C7866" s="5" t="s">
        <v>849</v>
      </c>
      <c r="D7866" s="5" t="s">
        <v>3583</v>
      </c>
      <c r="E7866" s="5" t="s">
        <v>3584</v>
      </c>
      <c r="F7866" s="5" t="s">
        <v>851</v>
      </c>
      <c r="G7866" s="5" t="s">
        <v>3585</v>
      </c>
      <c r="H7866" s="51">
        <v>16</v>
      </c>
      <c r="I7866" s="22">
        <v>87.94</v>
      </c>
      <c r="J7866" s="22">
        <v>5496.25</v>
      </c>
      <c r="K7866" s="22">
        <v>5585.55</v>
      </c>
      <c r="L7866" s="47">
        <v>1000</v>
      </c>
      <c r="M7866" s="22">
        <v>87.94</v>
      </c>
      <c r="N7866" s="22">
        <v>0</v>
      </c>
    </row>
    <row r="7867" spans="1:14" hidden="1" x14ac:dyDescent="0.25">
      <c r="A7867" s="5" t="s">
        <v>10213</v>
      </c>
      <c r="B7867" s="5" t="s">
        <v>3582</v>
      </c>
      <c r="C7867" s="5" t="s">
        <v>849</v>
      </c>
      <c r="D7867" s="5" t="s">
        <v>3583</v>
      </c>
      <c r="E7867" s="5" t="s">
        <v>3584</v>
      </c>
      <c r="F7867" s="5" t="s">
        <v>851</v>
      </c>
      <c r="G7867" s="5" t="s">
        <v>3585</v>
      </c>
      <c r="H7867" s="51">
        <v>12228.625</v>
      </c>
      <c r="I7867" s="22">
        <v>15682.39</v>
      </c>
      <c r="J7867" s="22">
        <v>1282.43</v>
      </c>
      <c r="K7867" s="22">
        <v>1315.76</v>
      </c>
      <c r="L7867" s="47">
        <v>1000</v>
      </c>
      <c r="M7867" s="22">
        <v>15682.39</v>
      </c>
      <c r="N7867" s="22">
        <v>0</v>
      </c>
    </row>
    <row r="7868" spans="1:14" hidden="1" x14ac:dyDescent="0.25">
      <c r="A7868" s="5" t="s">
        <v>10213</v>
      </c>
      <c r="B7868" s="5" t="s">
        <v>3586</v>
      </c>
      <c r="C7868" s="5" t="s">
        <v>849</v>
      </c>
      <c r="D7868" s="5" t="s">
        <v>3583</v>
      </c>
      <c r="E7868" s="5" t="s">
        <v>3584</v>
      </c>
      <c r="F7868" s="5" t="s">
        <v>851</v>
      </c>
      <c r="G7868" s="5" t="s">
        <v>3585</v>
      </c>
      <c r="H7868" s="51">
        <v>14024.045</v>
      </c>
      <c r="I7868" s="22">
        <v>17028.29</v>
      </c>
      <c r="J7868" s="22">
        <v>1214.22</v>
      </c>
      <c r="K7868" s="22">
        <v>1128.5999999999999</v>
      </c>
      <c r="L7868" s="47">
        <v>1000</v>
      </c>
      <c r="M7868" s="22">
        <v>17028.29</v>
      </c>
      <c r="N7868" s="22">
        <v>0</v>
      </c>
    </row>
    <row r="7869" spans="1:14" x14ac:dyDescent="0.25">
      <c r="A7869" s="5" t="s">
        <v>10214</v>
      </c>
      <c r="B7869" s="5" t="s">
        <v>3590</v>
      </c>
      <c r="C7869" s="5" t="s">
        <v>849</v>
      </c>
      <c r="D7869" s="5" t="s">
        <v>3583</v>
      </c>
      <c r="E7869" s="5" t="s">
        <v>3584</v>
      </c>
      <c r="F7869" s="5" t="s">
        <v>851</v>
      </c>
      <c r="G7869" s="5" t="s">
        <v>3585</v>
      </c>
      <c r="H7869" s="51">
        <v>2622.71</v>
      </c>
      <c r="I7869" s="22">
        <v>7634.88</v>
      </c>
      <c r="J7869" s="22">
        <v>2911.07</v>
      </c>
      <c r="K7869" s="22">
        <v>3001.8</v>
      </c>
      <c r="L7869" s="47">
        <v>1000</v>
      </c>
      <c r="M7869" s="22">
        <v>7634.88</v>
      </c>
      <c r="N7869" s="22">
        <v>0</v>
      </c>
    </row>
    <row r="7870" spans="1:14" x14ac:dyDescent="0.25">
      <c r="A7870" s="5" t="s">
        <v>10215</v>
      </c>
      <c r="B7870" s="5" t="s">
        <v>3590</v>
      </c>
      <c r="C7870" s="5" t="s">
        <v>849</v>
      </c>
      <c r="D7870" s="5" t="s">
        <v>3583</v>
      </c>
      <c r="E7870" s="5" t="s">
        <v>3584</v>
      </c>
      <c r="F7870" s="5" t="s">
        <v>853</v>
      </c>
      <c r="G7870" s="5" t="s">
        <v>3585</v>
      </c>
      <c r="H7870" s="51">
        <v>0</v>
      </c>
      <c r="I7870" s="22">
        <v>0</v>
      </c>
      <c r="J7870" s="22">
        <v>5732.37</v>
      </c>
      <c r="K7870" s="22">
        <v>4011.7</v>
      </c>
      <c r="L7870" s="47">
        <v>1000</v>
      </c>
      <c r="M7870" s="22">
        <v>0</v>
      </c>
      <c r="N7870" s="22">
        <v>0</v>
      </c>
    </row>
    <row r="7871" spans="1:14" x14ac:dyDescent="0.25">
      <c r="A7871" s="5" t="s">
        <v>10216</v>
      </c>
      <c r="B7871" s="5" t="s">
        <v>3590</v>
      </c>
      <c r="C7871" s="5" t="s">
        <v>849</v>
      </c>
      <c r="D7871" s="5" t="s">
        <v>3583</v>
      </c>
      <c r="E7871" s="5" t="s">
        <v>3584</v>
      </c>
      <c r="F7871" s="5" t="s">
        <v>853</v>
      </c>
      <c r="G7871" s="5" t="s">
        <v>3603</v>
      </c>
      <c r="H7871" s="51">
        <v>0</v>
      </c>
      <c r="I7871" s="22">
        <v>0</v>
      </c>
      <c r="J7871" s="22">
        <v>2654.17</v>
      </c>
      <c r="K7871" s="22">
        <v>2755.75</v>
      </c>
      <c r="L7871" s="47">
        <v>1000</v>
      </c>
      <c r="M7871" s="22">
        <v>0</v>
      </c>
      <c r="N7871" s="22">
        <v>0</v>
      </c>
    </row>
    <row r="7872" spans="1:14" x14ac:dyDescent="0.25">
      <c r="A7872" s="5" t="s">
        <v>10217</v>
      </c>
      <c r="B7872" s="5" t="s">
        <v>3590</v>
      </c>
      <c r="C7872" s="5" t="s">
        <v>849</v>
      </c>
      <c r="D7872" s="5" t="s">
        <v>3583</v>
      </c>
      <c r="E7872" s="5" t="s">
        <v>3584</v>
      </c>
      <c r="F7872" s="5" t="s">
        <v>851</v>
      </c>
      <c r="G7872" s="5" t="s">
        <v>3585</v>
      </c>
      <c r="H7872" s="51">
        <v>1732.37</v>
      </c>
      <c r="I7872" s="22">
        <v>13871.33</v>
      </c>
      <c r="J7872" s="22">
        <v>8007.14</v>
      </c>
      <c r="K7872" s="22">
        <v>8019.79</v>
      </c>
      <c r="L7872" s="47">
        <v>1000</v>
      </c>
      <c r="M7872" s="22">
        <v>13871.33</v>
      </c>
      <c r="N7872" s="22">
        <v>0</v>
      </c>
    </row>
    <row r="7873" spans="1:14" hidden="1" x14ac:dyDescent="0.25">
      <c r="A7873" s="5" t="s">
        <v>10218</v>
      </c>
      <c r="B7873" s="5" t="s">
        <v>3582</v>
      </c>
      <c r="C7873" s="5" t="s">
        <v>849</v>
      </c>
      <c r="D7873" s="5" t="s">
        <v>3583</v>
      </c>
      <c r="E7873" s="5" t="s">
        <v>3584</v>
      </c>
      <c r="F7873" s="5" t="s">
        <v>853</v>
      </c>
      <c r="G7873" s="5" t="s">
        <v>3603</v>
      </c>
      <c r="H7873" s="51">
        <v>0</v>
      </c>
      <c r="I7873" s="22">
        <v>0</v>
      </c>
      <c r="J7873" s="22">
        <v>0</v>
      </c>
      <c r="K7873" s="22">
        <v>717.4</v>
      </c>
      <c r="L7873" s="47">
        <v>1000</v>
      </c>
      <c r="M7873" s="22">
        <v>0</v>
      </c>
      <c r="N7873" s="22">
        <v>0</v>
      </c>
    </row>
    <row r="7874" spans="1:14" hidden="1" x14ac:dyDescent="0.25">
      <c r="A7874" s="5" t="s">
        <v>10218</v>
      </c>
      <c r="B7874" s="5" t="s">
        <v>3586</v>
      </c>
      <c r="C7874" s="5" t="s">
        <v>849</v>
      </c>
      <c r="D7874" s="5" t="s">
        <v>3583</v>
      </c>
      <c r="E7874" s="5" t="s">
        <v>3584</v>
      </c>
      <c r="F7874" s="5" t="s">
        <v>853</v>
      </c>
      <c r="G7874" s="5" t="s">
        <v>3603</v>
      </c>
      <c r="H7874" s="51">
        <v>0</v>
      </c>
      <c r="I7874" s="22">
        <v>0</v>
      </c>
      <c r="J7874" s="22">
        <v>0</v>
      </c>
      <c r="K7874" s="22">
        <v>682.24</v>
      </c>
      <c r="L7874" s="47">
        <v>1000</v>
      </c>
      <c r="M7874" s="22">
        <v>0</v>
      </c>
      <c r="N7874" s="22">
        <v>0</v>
      </c>
    </row>
    <row r="7875" spans="1:14" x14ac:dyDescent="0.25">
      <c r="A7875" s="5" t="s">
        <v>10219</v>
      </c>
      <c r="B7875" s="5" t="s">
        <v>3590</v>
      </c>
      <c r="C7875" s="5" t="s">
        <v>849</v>
      </c>
      <c r="D7875" s="5" t="s">
        <v>3583</v>
      </c>
      <c r="E7875" s="5" t="s">
        <v>3584</v>
      </c>
      <c r="F7875" s="5" t="s">
        <v>853</v>
      </c>
      <c r="G7875" s="5" t="s">
        <v>3603</v>
      </c>
      <c r="H7875" s="51">
        <v>0</v>
      </c>
      <c r="I7875" s="22">
        <v>0</v>
      </c>
      <c r="J7875" s="22">
        <v>1864.44</v>
      </c>
      <c r="K7875" s="22">
        <v>3303.34</v>
      </c>
      <c r="L7875" s="47">
        <v>1000</v>
      </c>
      <c r="M7875" s="22">
        <v>0</v>
      </c>
      <c r="N7875" s="22">
        <v>0</v>
      </c>
    </row>
    <row r="7876" spans="1:14" x14ac:dyDescent="0.25">
      <c r="A7876" s="5" t="s">
        <v>10220</v>
      </c>
      <c r="B7876" s="5" t="s">
        <v>3590</v>
      </c>
      <c r="C7876" s="5" t="s">
        <v>849</v>
      </c>
      <c r="D7876" s="5" t="s">
        <v>3583</v>
      </c>
      <c r="E7876" s="5" t="s">
        <v>3584</v>
      </c>
      <c r="F7876" s="5" t="s">
        <v>851</v>
      </c>
      <c r="G7876" s="5" t="s">
        <v>3585</v>
      </c>
      <c r="H7876" s="51">
        <v>189.2</v>
      </c>
      <c r="I7876" s="22">
        <v>8109.92</v>
      </c>
      <c r="J7876" s="22">
        <v>42864.27</v>
      </c>
      <c r="K7876" s="22">
        <v>42158.25</v>
      </c>
      <c r="L7876" s="47">
        <v>1000</v>
      </c>
      <c r="M7876" s="22">
        <v>8109.92</v>
      </c>
      <c r="N7876" s="22">
        <v>0</v>
      </c>
    </row>
    <row r="7877" spans="1:14" hidden="1" x14ac:dyDescent="0.25">
      <c r="A7877" s="5" t="s">
        <v>10221</v>
      </c>
      <c r="B7877" s="5" t="s">
        <v>3592</v>
      </c>
      <c r="C7877" s="5" t="s">
        <v>849</v>
      </c>
      <c r="D7877" s="5" t="s">
        <v>3583</v>
      </c>
      <c r="E7877" s="5" t="s">
        <v>3584</v>
      </c>
      <c r="F7877" s="5" t="s">
        <v>853</v>
      </c>
      <c r="G7877" s="5" t="s">
        <v>3588</v>
      </c>
      <c r="H7877" s="51">
        <v>0</v>
      </c>
      <c r="I7877" s="22">
        <v>0</v>
      </c>
      <c r="J7877" s="22">
        <v>54.12</v>
      </c>
      <c r="K7877" s="22">
        <v>54</v>
      </c>
      <c r="L7877" s="47">
        <v>1000</v>
      </c>
      <c r="M7877" s="22">
        <v>0</v>
      </c>
      <c r="N7877" s="22">
        <v>0</v>
      </c>
    </row>
    <row r="7878" spans="1:14" hidden="1" x14ac:dyDescent="0.25">
      <c r="A7878" s="5" t="s">
        <v>10222</v>
      </c>
      <c r="B7878" s="5" t="s">
        <v>3606</v>
      </c>
      <c r="C7878" s="5" t="s">
        <v>849</v>
      </c>
      <c r="D7878" s="5" t="s">
        <v>3583</v>
      </c>
      <c r="E7878" s="5" t="s">
        <v>3584</v>
      </c>
      <c r="F7878" s="5" t="s">
        <v>853</v>
      </c>
      <c r="G7878" s="5" t="s">
        <v>3588</v>
      </c>
      <c r="H7878" s="51">
        <v>0</v>
      </c>
      <c r="I7878" s="22">
        <v>0</v>
      </c>
      <c r="J7878" s="22">
        <v>35.64</v>
      </c>
      <c r="K7878" s="22">
        <v>38.72</v>
      </c>
      <c r="L7878" s="47">
        <v>1000</v>
      </c>
      <c r="M7878" s="22">
        <v>0</v>
      </c>
      <c r="N7878" s="22">
        <v>0</v>
      </c>
    </row>
    <row r="7879" spans="1:14" hidden="1" x14ac:dyDescent="0.25">
      <c r="A7879" s="5" t="s">
        <v>10223</v>
      </c>
      <c r="B7879" s="5" t="s">
        <v>3592</v>
      </c>
      <c r="C7879" s="5" t="s">
        <v>849</v>
      </c>
      <c r="D7879" s="5" t="s">
        <v>3583</v>
      </c>
      <c r="E7879" s="5" t="s">
        <v>3584</v>
      </c>
      <c r="F7879" s="5" t="s">
        <v>853</v>
      </c>
      <c r="G7879" s="5" t="s">
        <v>3588</v>
      </c>
      <c r="H7879" s="51">
        <v>0</v>
      </c>
      <c r="I7879" s="22">
        <v>0</v>
      </c>
      <c r="J7879" s="22">
        <v>56.56</v>
      </c>
      <c r="K7879" s="22">
        <v>61.45</v>
      </c>
      <c r="L7879" s="47">
        <v>1000</v>
      </c>
      <c r="M7879" s="22">
        <v>0</v>
      </c>
      <c r="N7879" s="22">
        <v>0</v>
      </c>
    </row>
    <row r="7880" spans="1:14" hidden="1" x14ac:dyDescent="0.25">
      <c r="A7880" s="5" t="s">
        <v>10224</v>
      </c>
      <c r="B7880" s="5" t="s">
        <v>3592</v>
      </c>
      <c r="C7880" s="5" t="s">
        <v>849</v>
      </c>
      <c r="D7880" s="5" t="s">
        <v>3583</v>
      </c>
      <c r="E7880" s="5" t="s">
        <v>3584</v>
      </c>
      <c r="F7880" s="5" t="s">
        <v>853</v>
      </c>
      <c r="G7880" s="5" t="s">
        <v>3588</v>
      </c>
      <c r="H7880" s="51">
        <v>0</v>
      </c>
      <c r="I7880" s="22">
        <v>0</v>
      </c>
      <c r="J7880" s="22">
        <v>28.12</v>
      </c>
      <c r="K7880" s="22">
        <v>32.619999999999997</v>
      </c>
      <c r="L7880" s="47">
        <v>1000</v>
      </c>
      <c r="M7880" s="22">
        <v>0</v>
      </c>
      <c r="N7880" s="22">
        <v>0</v>
      </c>
    </row>
    <row r="7881" spans="1:14" hidden="1" x14ac:dyDescent="0.25">
      <c r="A7881" s="5" t="s">
        <v>10225</v>
      </c>
      <c r="B7881" s="5" t="s">
        <v>3592</v>
      </c>
      <c r="C7881" s="5" t="s">
        <v>849</v>
      </c>
      <c r="D7881" s="5" t="s">
        <v>3583</v>
      </c>
      <c r="E7881" s="5" t="s">
        <v>3584</v>
      </c>
      <c r="F7881" s="5" t="s">
        <v>853</v>
      </c>
      <c r="G7881" s="5" t="s">
        <v>3603</v>
      </c>
      <c r="H7881" s="51">
        <v>0</v>
      </c>
      <c r="I7881" s="22">
        <v>0</v>
      </c>
      <c r="J7881" s="22">
        <v>0</v>
      </c>
      <c r="K7881" s="22">
        <v>15219.07</v>
      </c>
      <c r="L7881" s="47">
        <v>1000</v>
      </c>
      <c r="M7881" s="22">
        <v>0</v>
      </c>
      <c r="N7881" s="22">
        <v>0</v>
      </c>
    </row>
    <row r="7882" spans="1:14" hidden="1" x14ac:dyDescent="0.25">
      <c r="A7882" s="5" t="s">
        <v>10226</v>
      </c>
      <c r="B7882" s="5" t="s">
        <v>3592</v>
      </c>
      <c r="C7882" s="5" t="s">
        <v>849</v>
      </c>
      <c r="D7882" s="5" t="s">
        <v>3583</v>
      </c>
      <c r="E7882" s="5" t="s">
        <v>3584</v>
      </c>
      <c r="F7882" s="5" t="s">
        <v>853</v>
      </c>
      <c r="G7882" s="5" t="s">
        <v>3603</v>
      </c>
      <c r="H7882" s="51">
        <v>0</v>
      </c>
      <c r="I7882" s="22">
        <v>0</v>
      </c>
      <c r="J7882" s="22">
        <v>0</v>
      </c>
      <c r="K7882" s="22">
        <v>950.33</v>
      </c>
      <c r="L7882" s="47">
        <v>1000</v>
      </c>
      <c r="M7882" s="22">
        <v>0</v>
      </c>
      <c r="N7882" s="22">
        <v>0</v>
      </c>
    </row>
    <row r="7883" spans="1:14" hidden="1" x14ac:dyDescent="0.25">
      <c r="A7883" s="5" t="s">
        <v>10227</v>
      </c>
      <c r="B7883" s="5" t="s">
        <v>3606</v>
      </c>
      <c r="C7883" s="5" t="s">
        <v>849</v>
      </c>
      <c r="D7883" s="5" t="s">
        <v>3583</v>
      </c>
      <c r="E7883" s="5" t="s">
        <v>3584</v>
      </c>
      <c r="F7883" s="5" t="s">
        <v>851</v>
      </c>
      <c r="G7883" s="5" t="s">
        <v>3588</v>
      </c>
      <c r="H7883" s="51">
        <v>1675</v>
      </c>
      <c r="I7883" s="22">
        <v>423.03</v>
      </c>
      <c r="J7883" s="22">
        <v>252.56</v>
      </c>
      <c r="K7883" s="22">
        <v>258.62</v>
      </c>
      <c r="L7883" s="47">
        <v>1000</v>
      </c>
      <c r="M7883" s="22">
        <v>423.03</v>
      </c>
      <c r="N7883" s="22">
        <v>0</v>
      </c>
    </row>
    <row r="7884" spans="1:14" hidden="1" x14ac:dyDescent="0.25">
      <c r="A7884" s="5" t="s">
        <v>10228</v>
      </c>
      <c r="B7884" s="5" t="s">
        <v>3582</v>
      </c>
      <c r="C7884" s="5" t="s">
        <v>849</v>
      </c>
      <c r="D7884" s="5" t="s">
        <v>3583</v>
      </c>
      <c r="E7884" s="5" t="s">
        <v>3584</v>
      </c>
      <c r="F7884" s="5" t="s">
        <v>853</v>
      </c>
      <c r="G7884" s="5" t="s">
        <v>3585</v>
      </c>
      <c r="H7884" s="51">
        <v>0</v>
      </c>
      <c r="I7884" s="22">
        <v>0</v>
      </c>
      <c r="J7884" s="22">
        <v>1328.68</v>
      </c>
      <c r="K7884" s="22">
        <v>1340.11</v>
      </c>
      <c r="L7884" s="47">
        <v>1000</v>
      </c>
      <c r="M7884" s="22">
        <v>0</v>
      </c>
      <c r="N7884" s="22">
        <v>0</v>
      </c>
    </row>
    <row r="7885" spans="1:14" hidden="1" x14ac:dyDescent="0.25">
      <c r="A7885" s="5" t="s">
        <v>10228</v>
      </c>
      <c r="B7885" s="5" t="s">
        <v>3586</v>
      </c>
      <c r="C7885" s="5" t="s">
        <v>849</v>
      </c>
      <c r="D7885" s="5" t="s">
        <v>3583</v>
      </c>
      <c r="E7885" s="5" t="s">
        <v>3584</v>
      </c>
      <c r="F7885" s="5" t="s">
        <v>851</v>
      </c>
      <c r="G7885" s="5" t="s">
        <v>3585</v>
      </c>
      <c r="H7885" s="51">
        <v>42680.88</v>
      </c>
      <c r="I7885" s="22">
        <v>41233.06</v>
      </c>
      <c r="J7885" s="22">
        <v>966.08</v>
      </c>
      <c r="K7885" s="22">
        <v>1056.3399999999999</v>
      </c>
      <c r="L7885" s="47">
        <v>1000</v>
      </c>
      <c r="M7885" s="22">
        <v>41233.06</v>
      </c>
      <c r="N7885" s="22">
        <v>0</v>
      </c>
    </row>
    <row r="7886" spans="1:14" hidden="1" x14ac:dyDescent="0.25">
      <c r="A7886" s="5" t="s">
        <v>10228</v>
      </c>
      <c r="B7886" s="5" t="s">
        <v>3592</v>
      </c>
      <c r="C7886" s="5" t="s">
        <v>849</v>
      </c>
      <c r="D7886" s="5" t="s">
        <v>3583</v>
      </c>
      <c r="E7886" s="5" t="s">
        <v>3584</v>
      </c>
      <c r="F7886" s="5" t="s">
        <v>851</v>
      </c>
      <c r="G7886" s="5" t="s">
        <v>3585</v>
      </c>
      <c r="H7886" s="51">
        <v>0</v>
      </c>
      <c r="I7886" s="22">
        <v>0</v>
      </c>
      <c r="J7886" s="22">
        <v>1119.24</v>
      </c>
      <c r="K7886" s="22">
        <v>1119.24</v>
      </c>
      <c r="L7886" s="47">
        <v>1000</v>
      </c>
      <c r="M7886" s="22">
        <v>0</v>
      </c>
      <c r="N7886" s="22">
        <v>0</v>
      </c>
    </row>
    <row r="7887" spans="1:14" hidden="1" x14ac:dyDescent="0.25">
      <c r="A7887" s="5" t="s">
        <v>10229</v>
      </c>
      <c r="B7887" s="5" t="s">
        <v>3586</v>
      </c>
      <c r="C7887" s="5" t="s">
        <v>849</v>
      </c>
      <c r="D7887" s="5" t="s">
        <v>3583</v>
      </c>
      <c r="E7887" s="5" t="s">
        <v>3584</v>
      </c>
      <c r="F7887" s="5" t="s">
        <v>851</v>
      </c>
      <c r="G7887" s="5" t="s">
        <v>3585</v>
      </c>
      <c r="H7887" s="51">
        <v>7808</v>
      </c>
      <c r="I7887" s="22">
        <v>6450.28</v>
      </c>
      <c r="J7887" s="22">
        <v>826.11</v>
      </c>
      <c r="K7887" s="22">
        <v>593.39</v>
      </c>
      <c r="L7887" s="47">
        <v>1000</v>
      </c>
      <c r="M7887" s="22">
        <v>6450.28</v>
      </c>
      <c r="N7887" s="22">
        <v>0</v>
      </c>
    </row>
    <row r="7888" spans="1:14" hidden="1" x14ac:dyDescent="0.25">
      <c r="A7888" s="5" t="s">
        <v>10230</v>
      </c>
      <c r="B7888" s="5" t="s">
        <v>3606</v>
      </c>
      <c r="C7888" s="5" t="s">
        <v>849</v>
      </c>
      <c r="D7888" s="5" t="s">
        <v>3583</v>
      </c>
      <c r="E7888" s="5" t="s">
        <v>3584</v>
      </c>
      <c r="F7888" s="5" t="s">
        <v>853</v>
      </c>
      <c r="G7888" s="5" t="s">
        <v>3588</v>
      </c>
      <c r="H7888" s="51">
        <v>0</v>
      </c>
      <c r="I7888" s="22">
        <v>0</v>
      </c>
      <c r="J7888" s="22">
        <v>35.64</v>
      </c>
      <c r="K7888" s="22">
        <v>68.08</v>
      </c>
      <c r="L7888" s="47">
        <v>1000</v>
      </c>
      <c r="M7888" s="22">
        <v>0</v>
      </c>
      <c r="N7888" s="22">
        <v>0</v>
      </c>
    </row>
    <row r="7889" spans="1:14" x14ac:dyDescent="0.25">
      <c r="A7889" s="5" t="s">
        <v>10231</v>
      </c>
      <c r="B7889" s="5" t="s">
        <v>3590</v>
      </c>
      <c r="C7889" s="5" t="s">
        <v>849</v>
      </c>
      <c r="D7889" s="5" t="s">
        <v>3583</v>
      </c>
      <c r="E7889" s="5" t="s">
        <v>3584</v>
      </c>
      <c r="F7889" s="5" t="s">
        <v>853</v>
      </c>
      <c r="G7889" s="5" t="s">
        <v>3603</v>
      </c>
      <c r="H7889" s="51">
        <v>0</v>
      </c>
      <c r="I7889" s="22">
        <v>0</v>
      </c>
      <c r="J7889" s="22">
        <v>0</v>
      </c>
      <c r="K7889" s="22">
        <v>1711.94</v>
      </c>
      <c r="L7889" s="47">
        <v>1000</v>
      </c>
      <c r="M7889" s="22">
        <v>0</v>
      </c>
      <c r="N7889" s="22">
        <v>0</v>
      </c>
    </row>
    <row r="7890" spans="1:14" x14ac:dyDescent="0.25">
      <c r="A7890" s="5" t="s">
        <v>10232</v>
      </c>
      <c r="B7890" s="5" t="s">
        <v>3590</v>
      </c>
      <c r="C7890" s="5" t="s">
        <v>849</v>
      </c>
      <c r="D7890" s="5" t="s">
        <v>3583</v>
      </c>
      <c r="E7890" s="5" t="s">
        <v>3584</v>
      </c>
      <c r="F7890" s="5" t="s">
        <v>853</v>
      </c>
      <c r="G7890" s="5" t="s">
        <v>3603</v>
      </c>
      <c r="H7890" s="51">
        <v>0</v>
      </c>
      <c r="I7890" s="22">
        <v>0</v>
      </c>
      <c r="J7890" s="22">
        <v>369.09</v>
      </c>
      <c r="K7890" s="22">
        <v>400.01</v>
      </c>
      <c r="L7890" s="47">
        <v>1000</v>
      </c>
      <c r="M7890" s="22">
        <v>0</v>
      </c>
      <c r="N7890" s="22">
        <v>0</v>
      </c>
    </row>
    <row r="7891" spans="1:14" hidden="1" x14ac:dyDescent="0.25">
      <c r="A7891" s="5" t="s">
        <v>10233</v>
      </c>
      <c r="B7891" s="5" t="s">
        <v>3586</v>
      </c>
      <c r="C7891" s="5" t="s">
        <v>849</v>
      </c>
      <c r="D7891" s="5" t="s">
        <v>3583</v>
      </c>
      <c r="E7891" s="5" t="s">
        <v>3584</v>
      </c>
      <c r="F7891" s="5" t="s">
        <v>853</v>
      </c>
      <c r="G7891" s="5" t="s">
        <v>3585</v>
      </c>
      <c r="H7891" s="51">
        <v>0</v>
      </c>
      <c r="I7891" s="22">
        <v>0</v>
      </c>
      <c r="J7891" s="22">
        <v>1547.71</v>
      </c>
      <c r="K7891" s="22">
        <v>1603.43</v>
      </c>
      <c r="L7891" s="47">
        <v>1000</v>
      </c>
      <c r="M7891" s="22">
        <v>0</v>
      </c>
      <c r="N7891" s="22">
        <v>0</v>
      </c>
    </row>
    <row r="7892" spans="1:14" x14ac:dyDescent="0.25">
      <c r="A7892" s="5" t="s">
        <v>10234</v>
      </c>
      <c r="B7892" s="5" t="s">
        <v>3590</v>
      </c>
      <c r="C7892" s="5" t="s">
        <v>849</v>
      </c>
      <c r="D7892" s="5" t="s">
        <v>3583</v>
      </c>
      <c r="E7892" s="5" t="s">
        <v>3584</v>
      </c>
      <c r="F7892" s="5" t="s">
        <v>853</v>
      </c>
      <c r="G7892" s="5" t="s">
        <v>3588</v>
      </c>
      <c r="H7892" s="51">
        <v>0</v>
      </c>
      <c r="I7892" s="22">
        <v>0</v>
      </c>
      <c r="J7892" s="22">
        <v>46.08</v>
      </c>
      <c r="K7892" s="22">
        <v>49.1</v>
      </c>
      <c r="L7892" s="47">
        <v>1000</v>
      </c>
      <c r="M7892" s="22">
        <v>0</v>
      </c>
      <c r="N7892" s="22">
        <v>0</v>
      </c>
    </row>
    <row r="7893" spans="1:14" x14ac:dyDescent="0.25">
      <c r="A7893" s="5" t="s">
        <v>10235</v>
      </c>
      <c r="B7893" s="5" t="s">
        <v>3590</v>
      </c>
      <c r="C7893" s="5" t="s">
        <v>849</v>
      </c>
      <c r="D7893" s="5" t="s">
        <v>3583</v>
      </c>
      <c r="E7893" s="5" t="s">
        <v>3584</v>
      </c>
      <c r="F7893" s="5" t="s">
        <v>853</v>
      </c>
      <c r="G7893" s="5" t="s">
        <v>3603</v>
      </c>
      <c r="H7893" s="51">
        <v>0</v>
      </c>
      <c r="I7893" s="22">
        <v>0</v>
      </c>
      <c r="J7893" s="22">
        <v>0</v>
      </c>
      <c r="K7893" s="22">
        <v>3592.9</v>
      </c>
      <c r="L7893" s="47">
        <v>1000</v>
      </c>
      <c r="M7893" s="22">
        <v>0</v>
      </c>
      <c r="N7893" s="22">
        <v>0</v>
      </c>
    </row>
    <row r="7894" spans="1:14" x14ac:dyDescent="0.25">
      <c r="A7894" s="5" t="s">
        <v>10236</v>
      </c>
      <c r="B7894" s="5" t="s">
        <v>3590</v>
      </c>
      <c r="C7894" s="5" t="s">
        <v>849</v>
      </c>
      <c r="D7894" s="5" t="s">
        <v>3583</v>
      </c>
      <c r="E7894" s="5" t="s">
        <v>3584</v>
      </c>
      <c r="F7894" s="5" t="s">
        <v>853</v>
      </c>
      <c r="G7894" s="5" t="s">
        <v>3585</v>
      </c>
      <c r="H7894" s="51">
        <v>0</v>
      </c>
      <c r="I7894" s="22">
        <v>0</v>
      </c>
      <c r="J7894" s="22">
        <v>2156.73</v>
      </c>
      <c r="K7894" s="22">
        <v>2274.7399999999998</v>
      </c>
      <c r="L7894" s="47">
        <v>1000</v>
      </c>
      <c r="M7894" s="22">
        <v>0</v>
      </c>
      <c r="N7894" s="22">
        <v>0</v>
      </c>
    </row>
    <row r="7895" spans="1:14" x14ac:dyDescent="0.25">
      <c r="A7895" s="5" t="s">
        <v>10237</v>
      </c>
      <c r="B7895" s="5" t="s">
        <v>3590</v>
      </c>
      <c r="C7895" s="5" t="s">
        <v>849</v>
      </c>
      <c r="D7895" s="5" t="s">
        <v>3583</v>
      </c>
      <c r="E7895" s="5" t="s">
        <v>3584</v>
      </c>
      <c r="F7895" s="5" t="s">
        <v>853</v>
      </c>
      <c r="G7895" s="5" t="s">
        <v>3588</v>
      </c>
      <c r="H7895" s="51">
        <v>0</v>
      </c>
      <c r="I7895" s="22">
        <v>0</v>
      </c>
      <c r="J7895" s="22">
        <v>15.74</v>
      </c>
      <c r="K7895" s="22">
        <v>16.82</v>
      </c>
      <c r="L7895" s="47">
        <v>1000</v>
      </c>
      <c r="M7895" s="22">
        <v>0</v>
      </c>
      <c r="N7895" s="22">
        <v>0</v>
      </c>
    </row>
    <row r="7896" spans="1:14" hidden="1" x14ac:dyDescent="0.25">
      <c r="A7896" s="5" t="s">
        <v>10238</v>
      </c>
      <c r="B7896" s="5" t="s">
        <v>3586</v>
      </c>
      <c r="C7896" s="5" t="s">
        <v>849</v>
      </c>
      <c r="D7896" s="5" t="s">
        <v>3583</v>
      </c>
      <c r="E7896" s="5" t="s">
        <v>3584</v>
      </c>
      <c r="F7896" s="5" t="s">
        <v>851</v>
      </c>
      <c r="G7896" s="5" t="s">
        <v>3585</v>
      </c>
      <c r="H7896" s="51">
        <v>40320</v>
      </c>
      <c r="I7896" s="22">
        <v>136510.42000000001</v>
      </c>
      <c r="J7896" s="22">
        <v>3385.68</v>
      </c>
      <c r="K7896" s="22">
        <v>3304.17</v>
      </c>
      <c r="L7896" s="47">
        <v>1000</v>
      </c>
      <c r="M7896" s="22">
        <v>136510.42000000001</v>
      </c>
      <c r="N7896" s="22">
        <v>0</v>
      </c>
    </row>
    <row r="7897" spans="1:14" hidden="1" x14ac:dyDescent="0.25">
      <c r="A7897" s="5" t="s">
        <v>10239</v>
      </c>
      <c r="B7897" s="5" t="s">
        <v>3586</v>
      </c>
      <c r="C7897" s="5" t="s">
        <v>849</v>
      </c>
      <c r="D7897" s="5" t="s">
        <v>3583</v>
      </c>
      <c r="E7897" s="5" t="s">
        <v>3584</v>
      </c>
      <c r="F7897" s="5" t="s">
        <v>853</v>
      </c>
      <c r="G7897" s="5" t="s">
        <v>3585</v>
      </c>
      <c r="H7897" s="51">
        <v>0</v>
      </c>
      <c r="I7897" s="22">
        <v>0</v>
      </c>
      <c r="J7897" s="22">
        <v>4028.78</v>
      </c>
      <c r="K7897" s="22">
        <v>4376.71</v>
      </c>
      <c r="L7897" s="47">
        <v>1000</v>
      </c>
      <c r="M7897" s="22">
        <v>0</v>
      </c>
      <c r="N7897" s="22">
        <v>0</v>
      </c>
    </row>
    <row r="7898" spans="1:14" hidden="1" x14ac:dyDescent="0.25">
      <c r="A7898" s="5" t="s">
        <v>10239</v>
      </c>
      <c r="B7898" s="5" t="s">
        <v>3596</v>
      </c>
      <c r="C7898" s="5" t="s">
        <v>849</v>
      </c>
      <c r="D7898" s="5" t="s">
        <v>3583</v>
      </c>
      <c r="E7898" s="5" t="s">
        <v>3584</v>
      </c>
      <c r="F7898" s="5" t="s">
        <v>853</v>
      </c>
      <c r="G7898" s="5" t="s">
        <v>3585</v>
      </c>
      <c r="H7898" s="51">
        <v>0</v>
      </c>
      <c r="I7898" s="22">
        <v>0</v>
      </c>
      <c r="J7898" s="22">
        <v>0</v>
      </c>
      <c r="K7898" s="22">
        <v>3818.09</v>
      </c>
      <c r="L7898" s="47">
        <v>1000</v>
      </c>
      <c r="M7898" s="22">
        <v>0</v>
      </c>
      <c r="N7898" s="22">
        <v>0</v>
      </c>
    </row>
    <row r="7899" spans="1:14" hidden="1" x14ac:dyDescent="0.25">
      <c r="A7899" s="5" t="s">
        <v>10240</v>
      </c>
      <c r="B7899" s="5" t="s">
        <v>3582</v>
      </c>
      <c r="C7899" s="5" t="s">
        <v>849</v>
      </c>
      <c r="D7899" s="5" t="s">
        <v>3583</v>
      </c>
      <c r="E7899" s="5" t="s">
        <v>3584</v>
      </c>
      <c r="F7899" s="5" t="s">
        <v>851</v>
      </c>
      <c r="G7899" s="5" t="s">
        <v>3585</v>
      </c>
      <c r="H7899" s="51">
        <v>56000</v>
      </c>
      <c r="I7899" s="22">
        <v>63483.8</v>
      </c>
      <c r="J7899" s="22">
        <v>1133.6400000000001</v>
      </c>
      <c r="K7899" s="22">
        <v>1086.04</v>
      </c>
      <c r="L7899" s="47">
        <v>1000</v>
      </c>
      <c r="M7899" s="22">
        <v>63483.8</v>
      </c>
      <c r="N7899" s="22">
        <v>0</v>
      </c>
    </row>
    <row r="7900" spans="1:14" hidden="1" x14ac:dyDescent="0.25">
      <c r="A7900" s="5" t="s">
        <v>10240</v>
      </c>
      <c r="B7900" s="5" t="s">
        <v>3586</v>
      </c>
      <c r="C7900" s="5" t="s">
        <v>849</v>
      </c>
      <c r="D7900" s="5" t="s">
        <v>3583</v>
      </c>
      <c r="E7900" s="5" t="s">
        <v>3584</v>
      </c>
      <c r="F7900" s="5" t="s">
        <v>853</v>
      </c>
      <c r="G7900" s="5" t="s">
        <v>3585</v>
      </c>
      <c r="H7900" s="51">
        <v>0</v>
      </c>
      <c r="I7900" s="22">
        <v>0</v>
      </c>
      <c r="J7900" s="22">
        <v>1009.93</v>
      </c>
      <c r="K7900" s="22">
        <v>1231.27</v>
      </c>
      <c r="L7900" s="47">
        <v>1000</v>
      </c>
      <c r="M7900" s="22">
        <v>0</v>
      </c>
      <c r="N7900" s="22">
        <v>0</v>
      </c>
    </row>
    <row r="7901" spans="1:14" hidden="1" x14ac:dyDescent="0.25">
      <c r="A7901" s="5" t="s">
        <v>10241</v>
      </c>
      <c r="B7901" s="5" t="s">
        <v>3582</v>
      </c>
      <c r="C7901" s="5" t="s">
        <v>849</v>
      </c>
      <c r="D7901" s="5" t="s">
        <v>3583</v>
      </c>
      <c r="E7901" s="5" t="s">
        <v>3584</v>
      </c>
      <c r="F7901" s="5" t="s">
        <v>853</v>
      </c>
      <c r="G7901" s="5" t="s">
        <v>3585</v>
      </c>
      <c r="H7901" s="51">
        <v>0</v>
      </c>
      <c r="I7901" s="22">
        <v>0</v>
      </c>
      <c r="J7901" s="22">
        <v>1221.0999999999999</v>
      </c>
      <c r="K7901" s="22">
        <v>1287.92</v>
      </c>
      <c r="L7901" s="47">
        <v>1000</v>
      </c>
      <c r="M7901" s="22">
        <v>0</v>
      </c>
      <c r="N7901" s="22">
        <v>0</v>
      </c>
    </row>
    <row r="7902" spans="1:14" hidden="1" x14ac:dyDescent="0.25">
      <c r="A7902" s="5" t="s">
        <v>10241</v>
      </c>
      <c r="B7902" s="5" t="s">
        <v>3586</v>
      </c>
      <c r="C7902" s="5" t="s">
        <v>849</v>
      </c>
      <c r="D7902" s="5" t="s">
        <v>3583</v>
      </c>
      <c r="E7902" s="5" t="s">
        <v>3584</v>
      </c>
      <c r="F7902" s="5" t="s">
        <v>853</v>
      </c>
      <c r="G7902" s="5" t="s">
        <v>3585</v>
      </c>
      <c r="H7902" s="51">
        <v>0</v>
      </c>
      <c r="I7902" s="22">
        <v>0</v>
      </c>
      <c r="J7902" s="22">
        <v>1479.63</v>
      </c>
      <c r="K7902" s="22">
        <v>1550.46</v>
      </c>
      <c r="L7902" s="47">
        <v>1000</v>
      </c>
      <c r="M7902" s="22">
        <v>0</v>
      </c>
      <c r="N7902" s="22">
        <v>0</v>
      </c>
    </row>
    <row r="7903" spans="1:14" hidden="1" x14ac:dyDescent="0.25">
      <c r="A7903" s="5" t="s">
        <v>10242</v>
      </c>
      <c r="B7903" s="5" t="s">
        <v>3586</v>
      </c>
      <c r="C7903" s="5" t="s">
        <v>849</v>
      </c>
      <c r="D7903" s="5" t="s">
        <v>3583</v>
      </c>
      <c r="E7903" s="5" t="s">
        <v>3584</v>
      </c>
      <c r="F7903" s="5" t="s">
        <v>853</v>
      </c>
      <c r="G7903" s="5" t="s">
        <v>3588</v>
      </c>
      <c r="H7903" s="51">
        <v>0</v>
      </c>
      <c r="I7903" s="22">
        <v>0</v>
      </c>
      <c r="J7903" s="22">
        <v>221.67</v>
      </c>
      <c r="K7903" s="22">
        <v>231.81</v>
      </c>
      <c r="L7903" s="47">
        <v>1000</v>
      </c>
      <c r="M7903" s="22">
        <v>0</v>
      </c>
      <c r="N7903" s="22">
        <v>0</v>
      </c>
    </row>
    <row r="7904" spans="1:14" hidden="1" x14ac:dyDescent="0.25">
      <c r="A7904" s="5" t="s">
        <v>10243</v>
      </c>
      <c r="B7904" s="5" t="s">
        <v>3586</v>
      </c>
      <c r="C7904" s="5" t="s">
        <v>849</v>
      </c>
      <c r="D7904" s="5" t="s">
        <v>3583</v>
      </c>
      <c r="E7904" s="5" t="s">
        <v>3584</v>
      </c>
      <c r="F7904" s="5" t="s">
        <v>851</v>
      </c>
      <c r="G7904" s="5" t="s">
        <v>3585</v>
      </c>
      <c r="H7904" s="51">
        <v>7936.56</v>
      </c>
      <c r="I7904" s="22">
        <v>46503.8</v>
      </c>
      <c r="J7904" s="22">
        <v>5859.44</v>
      </c>
      <c r="K7904" s="22">
        <v>5909.83</v>
      </c>
      <c r="L7904" s="47">
        <v>1000</v>
      </c>
      <c r="M7904" s="22">
        <v>46503.8</v>
      </c>
      <c r="N7904" s="22">
        <v>0</v>
      </c>
    </row>
    <row r="7905" spans="1:14" x14ac:dyDescent="0.25">
      <c r="A7905" s="5" t="s">
        <v>10244</v>
      </c>
      <c r="B7905" s="5" t="s">
        <v>3590</v>
      </c>
      <c r="C7905" s="5" t="s">
        <v>849</v>
      </c>
      <c r="D7905" s="5" t="s">
        <v>3583</v>
      </c>
      <c r="E7905" s="5" t="s">
        <v>3584</v>
      </c>
      <c r="F7905" s="5" t="s">
        <v>853</v>
      </c>
      <c r="G7905" s="5" t="s">
        <v>3585</v>
      </c>
      <c r="H7905" s="51">
        <v>0</v>
      </c>
      <c r="I7905" s="22">
        <v>0</v>
      </c>
      <c r="J7905" s="22">
        <v>0</v>
      </c>
      <c r="K7905" s="22">
        <v>355240.24</v>
      </c>
      <c r="L7905" s="47">
        <v>1000</v>
      </c>
      <c r="M7905" s="22">
        <v>0</v>
      </c>
      <c r="N7905" s="22">
        <v>0</v>
      </c>
    </row>
    <row r="7906" spans="1:14" x14ac:dyDescent="0.25">
      <c r="A7906" s="5" t="s">
        <v>10245</v>
      </c>
      <c r="B7906" s="5" t="s">
        <v>3590</v>
      </c>
      <c r="C7906" s="5" t="s">
        <v>849</v>
      </c>
      <c r="D7906" s="5" t="s">
        <v>3583</v>
      </c>
      <c r="E7906" s="5" t="s">
        <v>3584</v>
      </c>
      <c r="F7906" s="5" t="s">
        <v>853</v>
      </c>
      <c r="G7906" s="5" t="s">
        <v>3588</v>
      </c>
      <c r="H7906" s="51">
        <v>0</v>
      </c>
      <c r="I7906" s="22">
        <v>0</v>
      </c>
      <c r="J7906" s="22">
        <v>86.52</v>
      </c>
      <c r="K7906" s="22">
        <v>93.99</v>
      </c>
      <c r="L7906" s="47">
        <v>1000</v>
      </c>
      <c r="M7906" s="22">
        <v>0</v>
      </c>
      <c r="N7906" s="22">
        <v>0</v>
      </c>
    </row>
    <row r="7907" spans="1:14" hidden="1" x14ac:dyDescent="0.25">
      <c r="A7907" s="5" t="s">
        <v>10246</v>
      </c>
      <c r="B7907" s="5" t="s">
        <v>3582</v>
      </c>
      <c r="C7907" s="5" t="s">
        <v>849</v>
      </c>
      <c r="D7907" s="5" t="s">
        <v>3583</v>
      </c>
      <c r="E7907" s="5" t="s">
        <v>3584</v>
      </c>
      <c r="F7907" s="5" t="s">
        <v>853</v>
      </c>
      <c r="G7907" s="5" t="s">
        <v>3585</v>
      </c>
      <c r="H7907" s="51">
        <v>0</v>
      </c>
      <c r="I7907" s="22">
        <v>0</v>
      </c>
      <c r="J7907" s="22">
        <v>0</v>
      </c>
      <c r="K7907" s="22">
        <v>1455.51</v>
      </c>
      <c r="L7907" s="47">
        <v>1000</v>
      </c>
      <c r="M7907" s="22">
        <v>0</v>
      </c>
      <c r="N7907" s="22">
        <v>0</v>
      </c>
    </row>
    <row r="7908" spans="1:14" hidden="1" x14ac:dyDescent="0.25">
      <c r="A7908" s="5" t="s">
        <v>10246</v>
      </c>
      <c r="B7908" s="5" t="s">
        <v>3586</v>
      </c>
      <c r="C7908" s="5" t="s">
        <v>849</v>
      </c>
      <c r="D7908" s="5" t="s">
        <v>3583</v>
      </c>
      <c r="E7908" s="5" t="s">
        <v>3584</v>
      </c>
      <c r="F7908" s="5" t="s">
        <v>851</v>
      </c>
      <c r="G7908" s="5" t="s">
        <v>3585</v>
      </c>
      <c r="H7908" s="51">
        <v>120280</v>
      </c>
      <c r="I7908" s="22">
        <v>180656.57</v>
      </c>
      <c r="J7908" s="22">
        <v>1501.97</v>
      </c>
      <c r="K7908" s="22">
        <v>1479.4</v>
      </c>
      <c r="L7908" s="47">
        <v>1000</v>
      </c>
      <c r="M7908" s="22">
        <v>180656.57</v>
      </c>
      <c r="N7908" s="22">
        <v>0</v>
      </c>
    </row>
    <row r="7909" spans="1:14" x14ac:dyDescent="0.25">
      <c r="A7909" s="5" t="s">
        <v>10247</v>
      </c>
      <c r="B7909" s="5" t="s">
        <v>3590</v>
      </c>
      <c r="C7909" s="5" t="s">
        <v>849</v>
      </c>
      <c r="D7909" s="5" t="s">
        <v>3583</v>
      </c>
      <c r="E7909" s="5" t="s">
        <v>3584</v>
      </c>
      <c r="F7909" s="5" t="s">
        <v>853</v>
      </c>
      <c r="G7909" s="5" t="s">
        <v>3588</v>
      </c>
      <c r="H7909" s="51">
        <v>0</v>
      </c>
      <c r="I7909" s="22">
        <v>0</v>
      </c>
      <c r="J7909" s="22">
        <v>88.52</v>
      </c>
      <c r="K7909" s="22">
        <v>96.17</v>
      </c>
      <c r="L7909" s="47">
        <v>1000</v>
      </c>
      <c r="M7909" s="22">
        <v>0</v>
      </c>
      <c r="N7909" s="22">
        <v>0</v>
      </c>
    </row>
    <row r="7910" spans="1:14" hidden="1" x14ac:dyDescent="0.25">
      <c r="A7910" s="5" t="s">
        <v>10248</v>
      </c>
      <c r="B7910" s="5" t="s">
        <v>3586</v>
      </c>
      <c r="C7910" s="5" t="s">
        <v>849</v>
      </c>
      <c r="D7910" s="5" t="s">
        <v>3583</v>
      </c>
      <c r="E7910" s="5" t="s">
        <v>3584</v>
      </c>
      <c r="F7910" s="5" t="s">
        <v>851</v>
      </c>
      <c r="G7910" s="5" t="s">
        <v>3585</v>
      </c>
      <c r="H7910" s="51">
        <v>71280</v>
      </c>
      <c r="I7910" s="22">
        <v>399235.19</v>
      </c>
      <c r="J7910" s="22">
        <v>5600.94</v>
      </c>
      <c r="K7910" s="22">
        <v>3503.12</v>
      </c>
      <c r="L7910" s="47">
        <v>1000</v>
      </c>
      <c r="M7910" s="22">
        <v>399235.19</v>
      </c>
      <c r="N7910" s="22">
        <v>0</v>
      </c>
    </row>
    <row r="7911" spans="1:14" x14ac:dyDescent="0.25">
      <c r="A7911" s="5" t="s">
        <v>10249</v>
      </c>
      <c r="B7911" s="5" t="s">
        <v>3590</v>
      </c>
      <c r="C7911" s="5" t="s">
        <v>849</v>
      </c>
      <c r="D7911" s="5" t="s">
        <v>3583</v>
      </c>
      <c r="E7911" s="5" t="s">
        <v>3584</v>
      </c>
      <c r="F7911" s="5" t="s">
        <v>853</v>
      </c>
      <c r="G7911" s="5" t="s">
        <v>3588</v>
      </c>
      <c r="H7911" s="51">
        <v>0</v>
      </c>
      <c r="I7911" s="22">
        <v>0</v>
      </c>
      <c r="J7911" s="22">
        <v>44.19</v>
      </c>
      <c r="K7911" s="22">
        <v>48.02</v>
      </c>
      <c r="L7911" s="47">
        <v>1000</v>
      </c>
      <c r="M7911" s="22">
        <v>0</v>
      </c>
      <c r="N7911" s="22">
        <v>0</v>
      </c>
    </row>
    <row r="7912" spans="1:14" hidden="1" x14ac:dyDescent="0.25">
      <c r="A7912" s="5" t="s">
        <v>10249</v>
      </c>
      <c r="B7912" s="5" t="s">
        <v>3597</v>
      </c>
      <c r="C7912" s="5" t="s">
        <v>849</v>
      </c>
      <c r="D7912" s="5" t="s">
        <v>3583</v>
      </c>
      <c r="E7912" s="5" t="s">
        <v>3584</v>
      </c>
      <c r="F7912" s="5" t="s">
        <v>853</v>
      </c>
      <c r="G7912" s="5" t="s">
        <v>3588</v>
      </c>
      <c r="H7912" s="51">
        <v>0</v>
      </c>
      <c r="I7912" s="22">
        <v>0</v>
      </c>
      <c r="J7912" s="22">
        <v>0</v>
      </c>
      <c r="K7912" s="22">
        <v>63.13</v>
      </c>
      <c r="L7912" s="47">
        <v>1000</v>
      </c>
      <c r="M7912" s="22">
        <v>0</v>
      </c>
      <c r="N7912" s="22">
        <v>0</v>
      </c>
    </row>
    <row r="7913" spans="1:14" hidden="1" x14ac:dyDescent="0.25">
      <c r="A7913" s="5" t="s">
        <v>10249</v>
      </c>
      <c r="B7913" s="5" t="s">
        <v>3592</v>
      </c>
      <c r="C7913" s="5" t="s">
        <v>849</v>
      </c>
      <c r="D7913" s="5" t="s">
        <v>3583</v>
      </c>
      <c r="E7913" s="5" t="s">
        <v>3584</v>
      </c>
      <c r="F7913" s="5" t="s">
        <v>853</v>
      </c>
      <c r="G7913" s="5" t="s">
        <v>3588</v>
      </c>
      <c r="H7913" s="51">
        <v>0</v>
      </c>
      <c r="I7913" s="22">
        <v>0</v>
      </c>
      <c r="J7913" s="22">
        <v>0</v>
      </c>
      <c r="K7913" s="22">
        <v>48.76</v>
      </c>
      <c r="L7913" s="47">
        <v>1000</v>
      </c>
      <c r="M7913" s="22">
        <v>0</v>
      </c>
      <c r="N7913" s="22">
        <v>0</v>
      </c>
    </row>
    <row r="7914" spans="1:14" x14ac:dyDescent="0.25">
      <c r="A7914" s="5" t="s">
        <v>10250</v>
      </c>
      <c r="B7914" s="5" t="s">
        <v>3590</v>
      </c>
      <c r="C7914" s="5" t="s">
        <v>849</v>
      </c>
      <c r="D7914" s="5" t="s">
        <v>3583</v>
      </c>
      <c r="E7914" s="5" t="s">
        <v>3584</v>
      </c>
      <c r="F7914" s="5" t="s">
        <v>853</v>
      </c>
      <c r="G7914" s="5" t="s">
        <v>3588</v>
      </c>
      <c r="H7914" s="51">
        <v>0</v>
      </c>
      <c r="I7914" s="22">
        <v>0</v>
      </c>
      <c r="J7914" s="22">
        <v>46.55</v>
      </c>
      <c r="K7914" s="22">
        <v>50.58</v>
      </c>
      <c r="L7914" s="47">
        <v>1000</v>
      </c>
      <c r="M7914" s="22">
        <v>0</v>
      </c>
      <c r="N7914" s="22">
        <v>0</v>
      </c>
    </row>
    <row r="7915" spans="1:14" hidden="1" x14ac:dyDescent="0.25">
      <c r="A7915" s="5" t="s">
        <v>10250</v>
      </c>
      <c r="B7915" s="5" t="s">
        <v>3592</v>
      </c>
      <c r="C7915" s="5" t="s">
        <v>849</v>
      </c>
      <c r="D7915" s="5" t="s">
        <v>3583</v>
      </c>
      <c r="E7915" s="5" t="s">
        <v>3584</v>
      </c>
      <c r="F7915" s="5" t="s">
        <v>853</v>
      </c>
      <c r="G7915" s="5" t="s">
        <v>3588</v>
      </c>
      <c r="H7915" s="51">
        <v>0</v>
      </c>
      <c r="I7915" s="22">
        <v>0</v>
      </c>
      <c r="J7915" s="22">
        <v>0</v>
      </c>
      <c r="K7915" s="22">
        <v>48.76</v>
      </c>
      <c r="L7915" s="47">
        <v>1000</v>
      </c>
      <c r="M7915" s="22">
        <v>0</v>
      </c>
      <c r="N7915" s="22">
        <v>0</v>
      </c>
    </row>
    <row r="7916" spans="1:14" x14ac:dyDescent="0.25">
      <c r="A7916" s="5" t="s">
        <v>10251</v>
      </c>
      <c r="B7916" s="5" t="s">
        <v>3590</v>
      </c>
      <c r="C7916" s="5" t="s">
        <v>849</v>
      </c>
      <c r="D7916" s="5" t="s">
        <v>3583</v>
      </c>
      <c r="E7916" s="5" t="s">
        <v>3584</v>
      </c>
      <c r="F7916" s="5" t="s">
        <v>853</v>
      </c>
      <c r="G7916" s="5" t="s">
        <v>3588</v>
      </c>
      <c r="H7916" s="51">
        <v>0</v>
      </c>
      <c r="I7916" s="22">
        <v>0</v>
      </c>
      <c r="J7916" s="22">
        <v>45.13</v>
      </c>
      <c r="K7916" s="22">
        <v>49.02</v>
      </c>
      <c r="L7916" s="47">
        <v>1000</v>
      </c>
      <c r="M7916" s="22">
        <v>0</v>
      </c>
      <c r="N7916" s="22">
        <v>0</v>
      </c>
    </row>
    <row r="7917" spans="1:14" hidden="1" x14ac:dyDescent="0.25">
      <c r="A7917" s="5" t="s">
        <v>10252</v>
      </c>
      <c r="B7917" s="5" t="s">
        <v>3606</v>
      </c>
      <c r="C7917" s="5" t="s">
        <v>849</v>
      </c>
      <c r="D7917" s="5" t="s">
        <v>3583</v>
      </c>
      <c r="E7917" s="5" t="s">
        <v>3584</v>
      </c>
      <c r="F7917" s="5" t="s">
        <v>853</v>
      </c>
      <c r="G7917" s="5" t="s">
        <v>3588</v>
      </c>
      <c r="H7917" s="51">
        <v>0</v>
      </c>
      <c r="I7917" s="22">
        <v>0</v>
      </c>
      <c r="J7917" s="22">
        <v>44.09</v>
      </c>
      <c r="K7917" s="22">
        <v>43.88</v>
      </c>
      <c r="L7917" s="47">
        <v>1000</v>
      </c>
      <c r="M7917" s="22">
        <v>0</v>
      </c>
      <c r="N7917" s="22">
        <v>0</v>
      </c>
    </row>
    <row r="7918" spans="1:14" hidden="1" x14ac:dyDescent="0.25">
      <c r="A7918" s="5" t="s">
        <v>10253</v>
      </c>
      <c r="B7918" s="5" t="s">
        <v>3582</v>
      </c>
      <c r="C7918" s="5" t="s">
        <v>849</v>
      </c>
      <c r="D7918" s="5" t="s">
        <v>3583</v>
      </c>
      <c r="E7918" s="5" t="s">
        <v>3584</v>
      </c>
      <c r="F7918" s="5" t="s">
        <v>851</v>
      </c>
      <c r="G7918" s="5" t="s">
        <v>3585</v>
      </c>
      <c r="H7918" s="51">
        <v>66475</v>
      </c>
      <c r="I7918" s="22">
        <v>227026</v>
      </c>
      <c r="J7918" s="22">
        <v>3415.21</v>
      </c>
      <c r="K7918" s="22">
        <v>3426.35</v>
      </c>
      <c r="L7918" s="47">
        <v>1000</v>
      </c>
      <c r="M7918" s="22">
        <v>227026</v>
      </c>
      <c r="N7918" s="22">
        <v>0</v>
      </c>
    </row>
    <row r="7919" spans="1:14" hidden="1" x14ac:dyDescent="0.25">
      <c r="A7919" s="5" t="s">
        <v>10253</v>
      </c>
      <c r="B7919" s="5" t="s">
        <v>3586</v>
      </c>
      <c r="C7919" s="5" t="s">
        <v>849</v>
      </c>
      <c r="D7919" s="5" t="s">
        <v>3583</v>
      </c>
      <c r="E7919" s="5" t="s">
        <v>3584</v>
      </c>
      <c r="F7919" s="5" t="s">
        <v>851</v>
      </c>
      <c r="G7919" s="5" t="s">
        <v>3585</v>
      </c>
      <c r="H7919" s="51">
        <v>20475</v>
      </c>
      <c r="I7919" s="22">
        <v>71881.62</v>
      </c>
      <c r="J7919" s="22">
        <v>3510.7</v>
      </c>
      <c r="K7919" s="22">
        <v>3332.11</v>
      </c>
      <c r="L7919" s="47">
        <v>1000</v>
      </c>
      <c r="M7919" s="22">
        <v>71881.62</v>
      </c>
      <c r="N7919" s="22">
        <v>0</v>
      </c>
    </row>
    <row r="7920" spans="1:14" x14ac:dyDescent="0.25">
      <c r="A7920" s="5" t="s">
        <v>10254</v>
      </c>
      <c r="B7920" s="5" t="s">
        <v>3590</v>
      </c>
      <c r="C7920" s="5" t="s">
        <v>849</v>
      </c>
      <c r="D7920" s="5" t="s">
        <v>3583</v>
      </c>
      <c r="E7920" s="5" t="s">
        <v>3584</v>
      </c>
      <c r="F7920" s="5" t="s">
        <v>851</v>
      </c>
      <c r="G7920" s="5" t="s">
        <v>3585</v>
      </c>
      <c r="H7920" s="51">
        <v>0</v>
      </c>
      <c r="I7920" s="22">
        <v>0</v>
      </c>
      <c r="J7920" s="22">
        <v>7487.17</v>
      </c>
      <c r="K7920" s="22">
        <v>7487.17</v>
      </c>
      <c r="L7920" s="47">
        <v>1000</v>
      </c>
      <c r="M7920" s="22">
        <v>0</v>
      </c>
      <c r="N7920" s="22">
        <v>0</v>
      </c>
    </row>
    <row r="7921" spans="1:14" x14ac:dyDescent="0.25">
      <c r="A7921" s="5" t="s">
        <v>10255</v>
      </c>
      <c r="B7921" s="5" t="s">
        <v>3590</v>
      </c>
      <c r="C7921" s="5" t="s">
        <v>849</v>
      </c>
      <c r="D7921" s="5" t="s">
        <v>3583</v>
      </c>
      <c r="E7921" s="5" t="s">
        <v>3584</v>
      </c>
      <c r="F7921" s="5" t="s">
        <v>853</v>
      </c>
      <c r="G7921" s="5" t="s">
        <v>3603</v>
      </c>
      <c r="H7921" s="51">
        <v>0</v>
      </c>
      <c r="I7921" s="22">
        <v>0</v>
      </c>
      <c r="J7921" s="22">
        <v>0</v>
      </c>
      <c r="K7921" s="22">
        <v>1021.26</v>
      </c>
      <c r="L7921" s="47">
        <v>1000</v>
      </c>
      <c r="M7921" s="22">
        <v>0</v>
      </c>
      <c r="N7921" s="22">
        <v>0</v>
      </c>
    </row>
    <row r="7922" spans="1:14" x14ac:dyDescent="0.25">
      <c r="A7922" s="5" t="s">
        <v>10256</v>
      </c>
      <c r="B7922" s="5" t="s">
        <v>3590</v>
      </c>
      <c r="C7922" s="5" t="s">
        <v>849</v>
      </c>
      <c r="D7922" s="5" t="s">
        <v>3583</v>
      </c>
      <c r="E7922" s="5" t="s">
        <v>3584</v>
      </c>
      <c r="F7922" s="5" t="s">
        <v>853</v>
      </c>
      <c r="G7922" s="5" t="s">
        <v>3603</v>
      </c>
      <c r="H7922" s="51">
        <v>0</v>
      </c>
      <c r="I7922" s="22">
        <v>0</v>
      </c>
      <c r="J7922" s="22">
        <v>0</v>
      </c>
      <c r="K7922" s="22">
        <v>1561.22</v>
      </c>
      <c r="L7922" s="47">
        <v>1000</v>
      </c>
      <c r="M7922" s="22">
        <v>0</v>
      </c>
      <c r="N7922" s="22">
        <v>0</v>
      </c>
    </row>
    <row r="7923" spans="1:14" hidden="1" x14ac:dyDescent="0.25">
      <c r="A7923" s="5" t="s">
        <v>10257</v>
      </c>
      <c r="B7923" s="5" t="s">
        <v>3586</v>
      </c>
      <c r="C7923" s="5" t="s">
        <v>849</v>
      </c>
      <c r="D7923" s="5" t="s">
        <v>3583</v>
      </c>
      <c r="E7923" s="5" t="s">
        <v>3584</v>
      </c>
      <c r="F7923" s="5" t="s">
        <v>851</v>
      </c>
      <c r="G7923" s="5" t="s">
        <v>3585</v>
      </c>
      <c r="H7923" s="51">
        <v>5160</v>
      </c>
      <c r="I7923" s="22">
        <v>21508.27</v>
      </c>
      <c r="J7923" s="22">
        <v>4168.2700000000004</v>
      </c>
      <c r="K7923" s="22">
        <v>4204.12</v>
      </c>
      <c r="L7923" s="47">
        <v>1000</v>
      </c>
      <c r="M7923" s="22">
        <v>21508.27</v>
      </c>
      <c r="N7923" s="22">
        <v>0</v>
      </c>
    </row>
    <row r="7924" spans="1:14" x14ac:dyDescent="0.25">
      <c r="A7924" s="5" t="s">
        <v>10258</v>
      </c>
      <c r="B7924" s="5" t="s">
        <v>3590</v>
      </c>
      <c r="C7924" s="5" t="s">
        <v>849</v>
      </c>
      <c r="D7924" s="5" t="s">
        <v>3583</v>
      </c>
      <c r="E7924" s="5" t="s">
        <v>3584</v>
      </c>
      <c r="F7924" s="5" t="s">
        <v>853</v>
      </c>
      <c r="G7924" s="5" t="s">
        <v>3603</v>
      </c>
      <c r="H7924" s="51">
        <v>0</v>
      </c>
      <c r="I7924" s="22">
        <v>0</v>
      </c>
      <c r="J7924" s="22">
        <v>771.17</v>
      </c>
      <c r="K7924" s="22">
        <v>863.26</v>
      </c>
      <c r="L7924" s="47">
        <v>1000</v>
      </c>
      <c r="M7924" s="22">
        <v>0</v>
      </c>
      <c r="N7924" s="22">
        <v>0</v>
      </c>
    </row>
    <row r="7925" spans="1:14" x14ac:dyDescent="0.25">
      <c r="A7925" s="5" t="s">
        <v>10259</v>
      </c>
      <c r="B7925" s="5" t="s">
        <v>3590</v>
      </c>
      <c r="C7925" s="5" t="s">
        <v>849</v>
      </c>
      <c r="D7925" s="5" t="s">
        <v>3583</v>
      </c>
      <c r="E7925" s="5" t="s">
        <v>3584</v>
      </c>
      <c r="F7925" s="5" t="s">
        <v>853</v>
      </c>
      <c r="G7925" s="5" t="s">
        <v>3603</v>
      </c>
      <c r="H7925" s="51">
        <v>0</v>
      </c>
      <c r="I7925" s="22">
        <v>0</v>
      </c>
      <c r="J7925" s="22">
        <v>0</v>
      </c>
      <c r="K7925" s="22">
        <v>1107.28</v>
      </c>
      <c r="L7925" s="47">
        <v>1000</v>
      </c>
      <c r="M7925" s="22">
        <v>0</v>
      </c>
      <c r="N7925" s="22">
        <v>0</v>
      </c>
    </row>
    <row r="7926" spans="1:14" x14ac:dyDescent="0.25">
      <c r="A7926" s="5" t="s">
        <v>10260</v>
      </c>
      <c r="B7926" s="5" t="s">
        <v>3590</v>
      </c>
      <c r="C7926" s="5" t="s">
        <v>849</v>
      </c>
      <c r="D7926" s="5" t="s">
        <v>3583</v>
      </c>
      <c r="E7926" s="5" t="s">
        <v>3584</v>
      </c>
      <c r="F7926" s="5" t="s">
        <v>853</v>
      </c>
      <c r="G7926" s="5" t="s">
        <v>3588</v>
      </c>
      <c r="H7926" s="51">
        <v>0</v>
      </c>
      <c r="I7926" s="22">
        <v>0</v>
      </c>
      <c r="J7926" s="22">
        <v>86.81</v>
      </c>
      <c r="K7926" s="22">
        <v>94.3</v>
      </c>
      <c r="L7926" s="47">
        <v>1000</v>
      </c>
      <c r="M7926" s="22">
        <v>0</v>
      </c>
      <c r="N7926" s="22">
        <v>0</v>
      </c>
    </row>
    <row r="7927" spans="1:14" x14ac:dyDescent="0.25">
      <c r="A7927" s="5" t="s">
        <v>10261</v>
      </c>
      <c r="B7927" s="5" t="s">
        <v>3590</v>
      </c>
      <c r="C7927" s="5" t="s">
        <v>849</v>
      </c>
      <c r="D7927" s="5" t="s">
        <v>3583</v>
      </c>
      <c r="E7927" s="5" t="s">
        <v>3584</v>
      </c>
      <c r="F7927" s="5" t="s">
        <v>853</v>
      </c>
      <c r="G7927" s="5" t="s">
        <v>3588</v>
      </c>
      <c r="H7927" s="51">
        <v>0</v>
      </c>
      <c r="I7927" s="22">
        <v>0</v>
      </c>
      <c r="J7927" s="22">
        <v>89.44</v>
      </c>
      <c r="K7927" s="22">
        <v>97.16</v>
      </c>
      <c r="L7927" s="47">
        <v>1000</v>
      </c>
      <c r="M7927" s="22">
        <v>0</v>
      </c>
      <c r="N7927" s="22">
        <v>0</v>
      </c>
    </row>
    <row r="7928" spans="1:14" x14ac:dyDescent="0.25">
      <c r="A7928" s="5" t="s">
        <v>10262</v>
      </c>
      <c r="B7928" s="5" t="s">
        <v>3590</v>
      </c>
      <c r="C7928" s="5" t="s">
        <v>849</v>
      </c>
      <c r="D7928" s="5" t="s">
        <v>3583</v>
      </c>
      <c r="E7928" s="5" t="s">
        <v>3584</v>
      </c>
      <c r="F7928" s="5" t="s">
        <v>853</v>
      </c>
      <c r="G7928" s="5" t="s">
        <v>3588</v>
      </c>
      <c r="H7928" s="51">
        <v>0</v>
      </c>
      <c r="I7928" s="22">
        <v>0</v>
      </c>
      <c r="J7928" s="22">
        <v>90.66</v>
      </c>
      <c r="K7928" s="22">
        <v>95.62</v>
      </c>
      <c r="L7928" s="47">
        <v>1000</v>
      </c>
      <c r="M7928" s="22">
        <v>0</v>
      </c>
      <c r="N7928" s="22">
        <v>0</v>
      </c>
    </row>
    <row r="7929" spans="1:14" x14ac:dyDescent="0.25">
      <c r="A7929" s="5" t="s">
        <v>10263</v>
      </c>
      <c r="B7929" s="5" t="s">
        <v>3590</v>
      </c>
      <c r="C7929" s="5" t="s">
        <v>849</v>
      </c>
      <c r="D7929" s="5" t="s">
        <v>3583</v>
      </c>
      <c r="E7929" s="5" t="s">
        <v>3584</v>
      </c>
      <c r="F7929" s="5" t="s">
        <v>853</v>
      </c>
      <c r="G7929" s="5" t="s">
        <v>3588</v>
      </c>
      <c r="H7929" s="51">
        <v>0</v>
      </c>
      <c r="I7929" s="22">
        <v>0</v>
      </c>
      <c r="J7929" s="22">
        <v>85.89</v>
      </c>
      <c r="K7929" s="22">
        <v>93.94</v>
      </c>
      <c r="L7929" s="47">
        <v>1000</v>
      </c>
      <c r="M7929" s="22">
        <v>0</v>
      </c>
      <c r="N7929" s="22">
        <v>0</v>
      </c>
    </row>
    <row r="7930" spans="1:14" x14ac:dyDescent="0.25">
      <c r="A7930" s="5" t="s">
        <v>10264</v>
      </c>
      <c r="B7930" s="5" t="s">
        <v>3590</v>
      </c>
      <c r="C7930" s="5" t="s">
        <v>849</v>
      </c>
      <c r="D7930" s="5" t="s">
        <v>3583</v>
      </c>
      <c r="E7930" s="5" t="s">
        <v>3584</v>
      </c>
      <c r="F7930" s="5" t="s">
        <v>853</v>
      </c>
      <c r="G7930" s="5" t="s">
        <v>3588</v>
      </c>
      <c r="H7930" s="51">
        <v>0</v>
      </c>
      <c r="I7930" s="22">
        <v>0</v>
      </c>
      <c r="J7930" s="22">
        <v>89.04</v>
      </c>
      <c r="K7930" s="22">
        <v>96.73</v>
      </c>
      <c r="L7930" s="47">
        <v>1000</v>
      </c>
      <c r="M7930" s="22">
        <v>0</v>
      </c>
      <c r="N7930" s="22">
        <v>0</v>
      </c>
    </row>
    <row r="7931" spans="1:14" x14ac:dyDescent="0.25">
      <c r="A7931" s="5" t="s">
        <v>10265</v>
      </c>
      <c r="B7931" s="5" t="s">
        <v>3590</v>
      </c>
      <c r="C7931" s="5" t="s">
        <v>849</v>
      </c>
      <c r="D7931" s="5" t="s">
        <v>3583</v>
      </c>
      <c r="E7931" s="5" t="s">
        <v>3584</v>
      </c>
      <c r="F7931" s="5" t="s">
        <v>853</v>
      </c>
      <c r="G7931" s="5" t="s">
        <v>3588</v>
      </c>
      <c r="H7931" s="51">
        <v>0</v>
      </c>
      <c r="I7931" s="22">
        <v>0</v>
      </c>
      <c r="J7931" s="22">
        <v>86</v>
      </c>
      <c r="K7931" s="22">
        <v>93.43</v>
      </c>
      <c r="L7931" s="47">
        <v>1000</v>
      </c>
      <c r="M7931" s="22">
        <v>0</v>
      </c>
      <c r="N7931" s="22">
        <v>0</v>
      </c>
    </row>
    <row r="7932" spans="1:14" hidden="1" x14ac:dyDescent="0.25">
      <c r="A7932" s="5" t="s">
        <v>10266</v>
      </c>
      <c r="B7932" s="5" t="s">
        <v>3606</v>
      </c>
      <c r="C7932" s="5" t="s">
        <v>849</v>
      </c>
      <c r="D7932" s="5" t="s">
        <v>3583</v>
      </c>
      <c r="E7932" s="5" t="s">
        <v>3584</v>
      </c>
      <c r="F7932" s="5" t="s">
        <v>853</v>
      </c>
      <c r="G7932" s="5" t="s">
        <v>3588</v>
      </c>
      <c r="H7932" s="51">
        <v>0</v>
      </c>
      <c r="I7932" s="22">
        <v>0</v>
      </c>
      <c r="J7932" s="22">
        <v>262.44</v>
      </c>
      <c r="K7932" s="22">
        <v>276.8</v>
      </c>
      <c r="L7932" s="47">
        <v>1000</v>
      </c>
      <c r="M7932" s="22">
        <v>0</v>
      </c>
      <c r="N7932" s="22">
        <v>0</v>
      </c>
    </row>
    <row r="7933" spans="1:14" x14ac:dyDescent="0.25">
      <c r="A7933" s="5" t="s">
        <v>10267</v>
      </c>
      <c r="B7933" s="5" t="s">
        <v>3590</v>
      </c>
      <c r="C7933" s="5" t="s">
        <v>849</v>
      </c>
      <c r="D7933" s="5" t="s">
        <v>3583</v>
      </c>
      <c r="E7933" s="5" t="s">
        <v>3584</v>
      </c>
      <c r="F7933" s="5" t="s">
        <v>851</v>
      </c>
      <c r="G7933" s="5" t="s">
        <v>3585</v>
      </c>
      <c r="H7933" s="51">
        <v>544.24</v>
      </c>
      <c r="I7933" s="22">
        <v>4758.51</v>
      </c>
      <c r="J7933" s="22">
        <v>8743.4</v>
      </c>
      <c r="K7933" s="22">
        <v>9514.52</v>
      </c>
      <c r="L7933" s="47">
        <v>1000</v>
      </c>
      <c r="M7933" s="22">
        <v>4758.51</v>
      </c>
      <c r="N7933" s="22">
        <v>0</v>
      </c>
    </row>
    <row r="7934" spans="1:14" hidden="1" x14ac:dyDescent="0.25">
      <c r="A7934" s="5" t="s">
        <v>10268</v>
      </c>
      <c r="B7934" s="5" t="s">
        <v>3586</v>
      </c>
      <c r="C7934" s="5" t="s">
        <v>849</v>
      </c>
      <c r="D7934" s="5" t="s">
        <v>3583</v>
      </c>
      <c r="E7934" s="5" t="s">
        <v>3584</v>
      </c>
      <c r="F7934" s="5" t="s">
        <v>851</v>
      </c>
      <c r="G7934" s="5" t="s">
        <v>3585</v>
      </c>
      <c r="H7934" s="51">
        <v>49642</v>
      </c>
      <c r="I7934" s="22">
        <v>129196.91</v>
      </c>
      <c r="J7934" s="22">
        <v>2602.5700000000002</v>
      </c>
      <c r="K7934" s="22">
        <v>2557.5100000000002</v>
      </c>
      <c r="L7934" s="47">
        <v>1000</v>
      </c>
      <c r="M7934" s="22">
        <v>129196.91</v>
      </c>
      <c r="N7934" s="22">
        <v>0</v>
      </c>
    </row>
    <row r="7935" spans="1:14" x14ac:dyDescent="0.25">
      <c r="A7935" s="5" t="s">
        <v>10269</v>
      </c>
      <c r="B7935" s="5" t="s">
        <v>3590</v>
      </c>
      <c r="C7935" s="5" t="s">
        <v>849</v>
      </c>
      <c r="D7935" s="5" t="s">
        <v>3583</v>
      </c>
      <c r="E7935" s="5" t="s">
        <v>3584</v>
      </c>
      <c r="F7935" s="5" t="s">
        <v>853</v>
      </c>
      <c r="G7935" s="5" t="s">
        <v>3588</v>
      </c>
      <c r="H7935" s="51">
        <v>0</v>
      </c>
      <c r="I7935" s="22">
        <v>0</v>
      </c>
      <c r="J7935" s="22">
        <v>62.08</v>
      </c>
      <c r="K7935" s="22">
        <v>66.739999999999995</v>
      </c>
      <c r="L7935" s="47">
        <v>1000</v>
      </c>
      <c r="M7935" s="22">
        <v>0</v>
      </c>
      <c r="N7935" s="22">
        <v>0</v>
      </c>
    </row>
    <row r="7936" spans="1:14" hidden="1" x14ac:dyDescent="0.25">
      <c r="A7936" s="5" t="s">
        <v>10270</v>
      </c>
      <c r="B7936" s="5" t="s">
        <v>3586</v>
      </c>
      <c r="C7936" s="5" t="s">
        <v>849</v>
      </c>
      <c r="D7936" s="5" t="s">
        <v>3583</v>
      </c>
      <c r="E7936" s="5" t="s">
        <v>3584</v>
      </c>
      <c r="F7936" s="5" t="s">
        <v>853</v>
      </c>
      <c r="G7936" s="5" t="s">
        <v>3588</v>
      </c>
      <c r="H7936" s="51">
        <v>0</v>
      </c>
      <c r="I7936" s="22">
        <v>0</v>
      </c>
      <c r="J7936" s="22">
        <v>0</v>
      </c>
      <c r="K7936" s="22">
        <v>233.48</v>
      </c>
      <c r="L7936" s="47">
        <v>1000</v>
      </c>
      <c r="M7936" s="22">
        <v>0</v>
      </c>
      <c r="N7936" s="22">
        <v>0</v>
      </c>
    </row>
    <row r="7937" spans="1:14" hidden="1" x14ac:dyDescent="0.25">
      <c r="A7937" s="5" t="s">
        <v>10271</v>
      </c>
      <c r="B7937" s="5" t="s">
        <v>3586</v>
      </c>
      <c r="C7937" s="5" t="s">
        <v>849</v>
      </c>
      <c r="D7937" s="5" t="s">
        <v>3583</v>
      </c>
      <c r="E7937" s="5" t="s">
        <v>3584</v>
      </c>
      <c r="F7937" s="5" t="s">
        <v>853</v>
      </c>
      <c r="G7937" s="5" t="s">
        <v>3603</v>
      </c>
      <c r="H7937" s="51">
        <v>0</v>
      </c>
      <c r="I7937" s="22">
        <v>0</v>
      </c>
      <c r="J7937" s="22">
        <v>9244.9</v>
      </c>
      <c r="K7937" s="22">
        <v>10275.91</v>
      </c>
      <c r="L7937" s="47">
        <v>1000</v>
      </c>
      <c r="M7937" s="22">
        <v>0</v>
      </c>
      <c r="N7937" s="22">
        <v>0</v>
      </c>
    </row>
    <row r="7938" spans="1:14" hidden="1" x14ac:dyDescent="0.25">
      <c r="A7938" s="5" t="s">
        <v>10272</v>
      </c>
      <c r="B7938" s="5" t="s">
        <v>3582</v>
      </c>
      <c r="C7938" s="5" t="s">
        <v>849</v>
      </c>
      <c r="D7938" s="5" t="s">
        <v>3583</v>
      </c>
      <c r="E7938" s="5" t="s">
        <v>3584</v>
      </c>
      <c r="F7938" s="5" t="s">
        <v>851</v>
      </c>
      <c r="G7938" s="5" t="s">
        <v>3588</v>
      </c>
      <c r="H7938" s="51">
        <v>12348845</v>
      </c>
      <c r="I7938" s="22">
        <v>57365.98</v>
      </c>
      <c r="J7938" s="22">
        <v>4.6500000000000004</v>
      </c>
      <c r="K7938" s="22">
        <v>5.23</v>
      </c>
      <c r="L7938" s="47">
        <v>1000</v>
      </c>
      <c r="M7938" s="22">
        <v>57365.98</v>
      </c>
      <c r="N7938" s="22">
        <v>0</v>
      </c>
    </row>
    <row r="7939" spans="1:14" hidden="1" x14ac:dyDescent="0.25">
      <c r="A7939" s="5" t="s">
        <v>10272</v>
      </c>
      <c r="B7939" s="5" t="s">
        <v>3586</v>
      </c>
      <c r="C7939" s="5" t="s">
        <v>849</v>
      </c>
      <c r="D7939" s="5" t="s">
        <v>3583</v>
      </c>
      <c r="E7939" s="5" t="s">
        <v>3584</v>
      </c>
      <c r="F7939" s="5" t="s">
        <v>851</v>
      </c>
      <c r="G7939" s="5" t="s">
        <v>3588</v>
      </c>
      <c r="H7939" s="51">
        <v>15230000</v>
      </c>
      <c r="I7939" s="22">
        <v>64761.11</v>
      </c>
      <c r="J7939" s="22">
        <v>4.25</v>
      </c>
      <c r="K7939" s="22">
        <v>4.3899999999999997</v>
      </c>
      <c r="L7939" s="47">
        <v>1000</v>
      </c>
      <c r="M7939" s="22">
        <v>64761.11</v>
      </c>
      <c r="N7939" s="22">
        <v>0</v>
      </c>
    </row>
    <row r="7940" spans="1:14" x14ac:dyDescent="0.25">
      <c r="A7940" s="5" t="s">
        <v>10272</v>
      </c>
      <c r="B7940" s="5" t="s">
        <v>3590</v>
      </c>
      <c r="C7940" s="5" t="s">
        <v>849</v>
      </c>
      <c r="D7940" s="5" t="s">
        <v>3583</v>
      </c>
      <c r="E7940" s="5" t="s">
        <v>3584</v>
      </c>
      <c r="F7940" s="5" t="s">
        <v>851</v>
      </c>
      <c r="G7940" s="5" t="s">
        <v>3588</v>
      </c>
      <c r="H7940" s="51">
        <v>14480000</v>
      </c>
      <c r="I7940" s="22">
        <v>134000.04</v>
      </c>
      <c r="J7940" s="22">
        <v>9.25</v>
      </c>
      <c r="K7940" s="22">
        <v>9.33</v>
      </c>
      <c r="L7940" s="47">
        <v>1000</v>
      </c>
      <c r="M7940" s="22">
        <v>134000.04</v>
      </c>
      <c r="N7940" s="22">
        <v>0</v>
      </c>
    </row>
    <row r="7941" spans="1:14" hidden="1" x14ac:dyDescent="0.25">
      <c r="A7941" s="5" t="s">
        <v>10273</v>
      </c>
      <c r="B7941" s="5" t="s">
        <v>3606</v>
      </c>
      <c r="C7941" s="5" t="s">
        <v>849</v>
      </c>
      <c r="D7941" s="5" t="s">
        <v>3583</v>
      </c>
      <c r="E7941" s="5" t="s">
        <v>3584</v>
      </c>
      <c r="F7941" s="5" t="s">
        <v>853</v>
      </c>
      <c r="G7941" s="5" t="s">
        <v>3588</v>
      </c>
      <c r="H7941" s="51">
        <v>0</v>
      </c>
      <c r="I7941" s="22">
        <v>0</v>
      </c>
      <c r="J7941" s="22">
        <v>325.83</v>
      </c>
      <c r="K7941" s="22">
        <v>343.65</v>
      </c>
      <c r="L7941" s="47">
        <v>1000</v>
      </c>
      <c r="M7941" s="22">
        <v>0</v>
      </c>
      <c r="N7941" s="22">
        <v>0</v>
      </c>
    </row>
    <row r="7942" spans="1:14" hidden="1" x14ac:dyDescent="0.25">
      <c r="A7942" s="5" t="s">
        <v>10274</v>
      </c>
      <c r="B7942" s="5" t="s">
        <v>3606</v>
      </c>
      <c r="C7942" s="5" t="s">
        <v>849</v>
      </c>
      <c r="D7942" s="5" t="s">
        <v>3583</v>
      </c>
      <c r="E7942" s="5" t="s">
        <v>3584</v>
      </c>
      <c r="F7942" s="5" t="s">
        <v>853</v>
      </c>
      <c r="G7942" s="5" t="s">
        <v>3588</v>
      </c>
      <c r="H7942" s="51">
        <v>0</v>
      </c>
      <c r="I7942" s="22">
        <v>0</v>
      </c>
      <c r="J7942" s="22">
        <v>386.1</v>
      </c>
      <c r="K7942" s="22">
        <v>437.67</v>
      </c>
      <c r="L7942" s="47">
        <v>1000</v>
      </c>
      <c r="M7942" s="22">
        <v>0</v>
      </c>
      <c r="N7942" s="22">
        <v>0</v>
      </c>
    </row>
    <row r="7943" spans="1:14" hidden="1" x14ac:dyDescent="0.25">
      <c r="A7943" s="5" t="s">
        <v>10275</v>
      </c>
      <c r="B7943" s="5" t="s">
        <v>3592</v>
      </c>
      <c r="C7943" s="5" t="s">
        <v>849</v>
      </c>
      <c r="D7943" s="5" t="s">
        <v>3583</v>
      </c>
      <c r="E7943" s="5" t="s">
        <v>3584</v>
      </c>
      <c r="F7943" s="5" t="s">
        <v>853</v>
      </c>
      <c r="G7943" s="5" t="s">
        <v>3588</v>
      </c>
      <c r="H7943" s="51">
        <v>0</v>
      </c>
      <c r="I7943" s="22">
        <v>0</v>
      </c>
      <c r="J7943" s="22">
        <v>28.74</v>
      </c>
      <c r="K7943" s="22">
        <v>30.22</v>
      </c>
      <c r="L7943" s="47">
        <v>1000</v>
      </c>
      <c r="M7943" s="22">
        <v>0</v>
      </c>
      <c r="N7943" s="22">
        <v>0</v>
      </c>
    </row>
    <row r="7944" spans="1:14" hidden="1" x14ac:dyDescent="0.25">
      <c r="A7944" s="5" t="s">
        <v>10276</v>
      </c>
      <c r="B7944" s="5" t="s">
        <v>3592</v>
      </c>
      <c r="C7944" s="5" t="s">
        <v>849</v>
      </c>
      <c r="D7944" s="5" t="s">
        <v>3583</v>
      </c>
      <c r="E7944" s="5" t="s">
        <v>3584</v>
      </c>
      <c r="F7944" s="5" t="s">
        <v>853</v>
      </c>
      <c r="G7944" s="5" t="s">
        <v>3588</v>
      </c>
      <c r="H7944" s="51">
        <v>0</v>
      </c>
      <c r="I7944" s="22">
        <v>0</v>
      </c>
      <c r="J7944" s="22">
        <v>41.92</v>
      </c>
      <c r="K7944" s="22">
        <v>41.18</v>
      </c>
      <c r="L7944" s="47">
        <v>1000</v>
      </c>
      <c r="M7944" s="22">
        <v>0</v>
      </c>
      <c r="N7944" s="22">
        <v>0</v>
      </c>
    </row>
    <row r="7945" spans="1:14" hidden="1" x14ac:dyDescent="0.25">
      <c r="A7945" s="5" t="s">
        <v>10277</v>
      </c>
      <c r="B7945" s="5" t="s">
        <v>3596</v>
      </c>
      <c r="C7945" s="5" t="s">
        <v>849</v>
      </c>
      <c r="D7945" s="5" t="s">
        <v>3583</v>
      </c>
      <c r="E7945" s="5" t="s">
        <v>3584</v>
      </c>
      <c r="F7945" s="5" t="s">
        <v>853</v>
      </c>
      <c r="G7945" s="5" t="s">
        <v>3588</v>
      </c>
      <c r="H7945" s="51">
        <v>0</v>
      </c>
      <c r="I7945" s="22">
        <v>0</v>
      </c>
      <c r="J7945" s="22">
        <v>2923.98</v>
      </c>
      <c r="K7945" s="22">
        <v>3339.17</v>
      </c>
      <c r="L7945" s="47">
        <v>1000</v>
      </c>
      <c r="M7945" s="22">
        <v>0</v>
      </c>
      <c r="N7945" s="22">
        <v>0</v>
      </c>
    </row>
    <row r="7946" spans="1:14" hidden="1" x14ac:dyDescent="0.25">
      <c r="A7946" s="5" t="s">
        <v>10278</v>
      </c>
      <c r="B7946" s="5" t="s">
        <v>3582</v>
      </c>
      <c r="C7946" s="5" t="s">
        <v>849</v>
      </c>
      <c r="D7946" s="5" t="s">
        <v>3583</v>
      </c>
      <c r="E7946" s="5" t="s">
        <v>3584</v>
      </c>
      <c r="F7946" s="5" t="s">
        <v>853</v>
      </c>
      <c r="G7946" s="5" t="s">
        <v>3588</v>
      </c>
      <c r="H7946" s="51">
        <v>0</v>
      </c>
      <c r="I7946" s="22">
        <v>0</v>
      </c>
      <c r="J7946" s="22">
        <v>0</v>
      </c>
      <c r="K7946" s="22">
        <v>81.34</v>
      </c>
      <c r="L7946" s="47">
        <v>1000</v>
      </c>
      <c r="M7946" s="22">
        <v>0</v>
      </c>
      <c r="N7946" s="22">
        <v>0</v>
      </c>
    </row>
    <row r="7947" spans="1:14" hidden="1" x14ac:dyDescent="0.25">
      <c r="A7947" s="5" t="s">
        <v>10279</v>
      </c>
      <c r="B7947" s="5" t="s">
        <v>3596</v>
      </c>
      <c r="C7947" s="5" t="s">
        <v>849</v>
      </c>
      <c r="D7947" s="5" t="s">
        <v>3583</v>
      </c>
      <c r="E7947" s="5" t="s">
        <v>3584</v>
      </c>
      <c r="F7947" s="5" t="s">
        <v>853</v>
      </c>
      <c r="G7947" s="5" t="s">
        <v>3588</v>
      </c>
      <c r="H7947" s="51">
        <v>0</v>
      </c>
      <c r="I7947" s="22">
        <v>0</v>
      </c>
      <c r="J7947" s="22">
        <v>284.24</v>
      </c>
      <c r="K7947" s="22">
        <v>299.45</v>
      </c>
      <c r="L7947" s="47">
        <v>1000</v>
      </c>
      <c r="M7947" s="22">
        <v>0</v>
      </c>
      <c r="N7947" s="22">
        <v>0</v>
      </c>
    </row>
    <row r="7948" spans="1:14" hidden="1" x14ac:dyDescent="0.25">
      <c r="A7948" s="5" t="s">
        <v>10280</v>
      </c>
      <c r="B7948" s="5" t="s">
        <v>3596</v>
      </c>
      <c r="C7948" s="5" t="s">
        <v>849</v>
      </c>
      <c r="D7948" s="5" t="s">
        <v>3583</v>
      </c>
      <c r="E7948" s="5" t="s">
        <v>3584</v>
      </c>
      <c r="F7948" s="5" t="s">
        <v>853</v>
      </c>
      <c r="G7948" s="5" t="s">
        <v>3588</v>
      </c>
      <c r="H7948" s="51">
        <v>0</v>
      </c>
      <c r="I7948" s="22">
        <v>0</v>
      </c>
      <c r="J7948" s="22">
        <v>581.82000000000005</v>
      </c>
      <c r="K7948" s="22">
        <v>628.22</v>
      </c>
      <c r="L7948" s="47">
        <v>1000</v>
      </c>
      <c r="M7948" s="22">
        <v>0</v>
      </c>
      <c r="N7948" s="22">
        <v>0</v>
      </c>
    </row>
    <row r="7949" spans="1:14" hidden="1" x14ac:dyDescent="0.25">
      <c r="A7949" s="5" t="s">
        <v>10281</v>
      </c>
      <c r="B7949" s="5" t="s">
        <v>3582</v>
      </c>
      <c r="C7949" s="5" t="s">
        <v>849</v>
      </c>
      <c r="D7949" s="5" t="s">
        <v>3583</v>
      </c>
      <c r="E7949" s="5" t="s">
        <v>3584</v>
      </c>
      <c r="F7949" s="5" t="s">
        <v>853</v>
      </c>
      <c r="G7949" s="5" t="s">
        <v>3588</v>
      </c>
      <c r="H7949" s="51">
        <v>0</v>
      </c>
      <c r="I7949" s="22">
        <v>0</v>
      </c>
      <c r="J7949" s="22">
        <v>0</v>
      </c>
      <c r="K7949" s="22">
        <v>67.19</v>
      </c>
      <c r="L7949" s="47">
        <v>1000</v>
      </c>
      <c r="M7949" s="22">
        <v>0</v>
      </c>
      <c r="N7949" s="22">
        <v>0</v>
      </c>
    </row>
    <row r="7950" spans="1:14" hidden="1" x14ac:dyDescent="0.25">
      <c r="A7950" s="5" t="s">
        <v>10282</v>
      </c>
      <c r="B7950" s="5" t="s">
        <v>3586</v>
      </c>
      <c r="C7950" s="5" t="s">
        <v>849</v>
      </c>
      <c r="D7950" s="5" t="s">
        <v>3583</v>
      </c>
      <c r="E7950" s="5" t="s">
        <v>3584</v>
      </c>
      <c r="F7950" s="5" t="s">
        <v>853</v>
      </c>
      <c r="G7950" s="5" t="s">
        <v>3588</v>
      </c>
      <c r="H7950" s="51">
        <v>0</v>
      </c>
      <c r="I7950" s="22">
        <v>0</v>
      </c>
      <c r="J7950" s="22">
        <v>330.95</v>
      </c>
      <c r="K7950" s="22">
        <v>359.54</v>
      </c>
      <c r="L7950" s="47">
        <v>1000</v>
      </c>
      <c r="M7950" s="22">
        <v>0</v>
      </c>
      <c r="N7950" s="22">
        <v>0</v>
      </c>
    </row>
    <row r="7951" spans="1:14" x14ac:dyDescent="0.25">
      <c r="A7951" s="5" t="s">
        <v>10283</v>
      </c>
      <c r="B7951" s="5" t="s">
        <v>3590</v>
      </c>
      <c r="C7951" s="5" t="s">
        <v>849</v>
      </c>
      <c r="D7951" s="5" t="s">
        <v>3583</v>
      </c>
      <c r="E7951" s="5" t="s">
        <v>3584</v>
      </c>
      <c r="F7951" s="5" t="s">
        <v>853</v>
      </c>
      <c r="G7951" s="5" t="s">
        <v>3588</v>
      </c>
      <c r="H7951" s="51">
        <v>0</v>
      </c>
      <c r="I7951" s="22">
        <v>0</v>
      </c>
      <c r="J7951" s="22">
        <v>102.19</v>
      </c>
      <c r="K7951" s="22">
        <v>111.02</v>
      </c>
      <c r="L7951" s="47">
        <v>1000</v>
      </c>
      <c r="M7951" s="22">
        <v>0</v>
      </c>
      <c r="N7951" s="22">
        <v>0</v>
      </c>
    </row>
    <row r="7952" spans="1:14" x14ac:dyDescent="0.25">
      <c r="A7952" s="5" t="s">
        <v>10284</v>
      </c>
      <c r="B7952" s="5" t="s">
        <v>3590</v>
      </c>
      <c r="C7952" s="5" t="s">
        <v>849</v>
      </c>
      <c r="D7952" s="5" t="s">
        <v>3583</v>
      </c>
      <c r="E7952" s="5" t="s">
        <v>3584</v>
      </c>
      <c r="F7952" s="5" t="s">
        <v>853</v>
      </c>
      <c r="G7952" s="5" t="s">
        <v>3588</v>
      </c>
      <c r="H7952" s="51">
        <v>0</v>
      </c>
      <c r="I7952" s="22">
        <v>0</v>
      </c>
      <c r="J7952" s="22">
        <v>111.27</v>
      </c>
      <c r="K7952" s="22">
        <v>120.88</v>
      </c>
      <c r="L7952" s="47">
        <v>1000</v>
      </c>
      <c r="M7952" s="22">
        <v>0</v>
      </c>
      <c r="N7952" s="22">
        <v>0</v>
      </c>
    </row>
    <row r="7953" spans="1:14" x14ac:dyDescent="0.25">
      <c r="A7953" s="5" t="s">
        <v>10285</v>
      </c>
      <c r="B7953" s="5" t="s">
        <v>3590</v>
      </c>
      <c r="C7953" s="5" t="s">
        <v>849</v>
      </c>
      <c r="D7953" s="5" t="s">
        <v>3583</v>
      </c>
      <c r="E7953" s="5" t="s">
        <v>3584</v>
      </c>
      <c r="F7953" s="5" t="s">
        <v>853</v>
      </c>
      <c r="G7953" s="5" t="s">
        <v>3603</v>
      </c>
      <c r="H7953" s="51">
        <v>0</v>
      </c>
      <c r="I7953" s="22">
        <v>0</v>
      </c>
      <c r="J7953" s="22">
        <v>0</v>
      </c>
      <c r="K7953" s="22">
        <v>849.67</v>
      </c>
      <c r="L7953" s="47">
        <v>1000</v>
      </c>
      <c r="M7953" s="22">
        <v>0</v>
      </c>
      <c r="N7953" s="22">
        <v>0</v>
      </c>
    </row>
    <row r="7954" spans="1:14" hidden="1" x14ac:dyDescent="0.25">
      <c r="A7954" s="5" t="s">
        <v>10286</v>
      </c>
      <c r="B7954" s="5" t="s">
        <v>3586</v>
      </c>
      <c r="C7954" s="5" t="s">
        <v>849</v>
      </c>
      <c r="D7954" s="5" t="s">
        <v>3583</v>
      </c>
      <c r="E7954" s="5" t="s">
        <v>3584</v>
      </c>
      <c r="F7954" s="5" t="s">
        <v>853</v>
      </c>
      <c r="G7954" s="5" t="s">
        <v>3603</v>
      </c>
      <c r="H7954" s="51">
        <v>0</v>
      </c>
      <c r="I7954" s="22">
        <v>0</v>
      </c>
      <c r="J7954" s="22">
        <v>0</v>
      </c>
      <c r="K7954" s="22">
        <v>776.44</v>
      </c>
      <c r="L7954" s="47">
        <v>1000</v>
      </c>
      <c r="M7954" s="22">
        <v>0</v>
      </c>
      <c r="N7954" s="22">
        <v>0</v>
      </c>
    </row>
    <row r="7955" spans="1:14" hidden="1" x14ac:dyDescent="0.25">
      <c r="A7955" s="5" t="s">
        <v>10287</v>
      </c>
      <c r="B7955" s="5" t="s">
        <v>3609</v>
      </c>
      <c r="C7955" s="5" t="s">
        <v>849</v>
      </c>
      <c r="D7955" s="5" t="s">
        <v>3583</v>
      </c>
      <c r="E7955" s="5" t="s">
        <v>3584</v>
      </c>
      <c r="F7955" s="5" t="s">
        <v>853</v>
      </c>
      <c r="G7955" s="5" t="s">
        <v>4220</v>
      </c>
      <c r="H7955" s="51">
        <v>0</v>
      </c>
      <c r="I7955" s="22">
        <v>0</v>
      </c>
      <c r="J7955" s="22">
        <v>0</v>
      </c>
      <c r="K7955" s="22">
        <v>36859.82</v>
      </c>
      <c r="L7955" s="47">
        <v>1000</v>
      </c>
      <c r="M7955" s="22">
        <v>0</v>
      </c>
      <c r="N7955" s="22">
        <v>0</v>
      </c>
    </row>
    <row r="7956" spans="1:14" hidden="1" x14ac:dyDescent="0.25">
      <c r="A7956" s="5" t="s">
        <v>10288</v>
      </c>
      <c r="B7956" s="5" t="s">
        <v>3609</v>
      </c>
      <c r="C7956" s="5" t="s">
        <v>849</v>
      </c>
      <c r="D7956" s="5" t="s">
        <v>3583</v>
      </c>
      <c r="E7956" s="5" t="s">
        <v>3584</v>
      </c>
      <c r="F7956" s="5" t="s">
        <v>853</v>
      </c>
      <c r="G7956" s="5" t="s">
        <v>4220</v>
      </c>
      <c r="H7956" s="51">
        <v>0</v>
      </c>
      <c r="I7956" s="22">
        <v>0</v>
      </c>
      <c r="J7956" s="22">
        <v>0</v>
      </c>
      <c r="K7956" s="22">
        <v>33429.08</v>
      </c>
      <c r="L7956" s="47">
        <v>1000</v>
      </c>
      <c r="M7956" s="22">
        <v>0</v>
      </c>
      <c r="N7956" s="22">
        <v>0</v>
      </c>
    </row>
    <row r="7957" spans="1:14" hidden="1" x14ac:dyDescent="0.25">
      <c r="A7957" s="5" t="s">
        <v>10289</v>
      </c>
      <c r="B7957" s="5" t="s">
        <v>3597</v>
      </c>
      <c r="C7957" s="5" t="s">
        <v>849</v>
      </c>
      <c r="D7957" s="5" t="s">
        <v>3583</v>
      </c>
      <c r="E7957" s="5" t="s">
        <v>3584</v>
      </c>
      <c r="F7957" s="5" t="s">
        <v>853</v>
      </c>
      <c r="G7957" s="5" t="s">
        <v>3588</v>
      </c>
      <c r="H7957" s="51">
        <v>0</v>
      </c>
      <c r="I7957" s="22">
        <v>0</v>
      </c>
      <c r="J7957" s="22">
        <v>1108.46</v>
      </c>
      <c r="K7957" s="22">
        <v>1107.01</v>
      </c>
      <c r="L7957" s="47">
        <v>1000</v>
      </c>
      <c r="M7957" s="22">
        <v>0</v>
      </c>
      <c r="N7957" s="22">
        <v>0</v>
      </c>
    </row>
    <row r="7958" spans="1:14" hidden="1" x14ac:dyDescent="0.25">
      <c r="A7958" s="5" t="s">
        <v>10290</v>
      </c>
      <c r="B7958" s="5" t="s">
        <v>3597</v>
      </c>
      <c r="C7958" s="5" t="s">
        <v>849</v>
      </c>
      <c r="D7958" s="5" t="s">
        <v>3583</v>
      </c>
      <c r="E7958" s="5" t="s">
        <v>3584</v>
      </c>
      <c r="F7958" s="5" t="s">
        <v>853</v>
      </c>
      <c r="G7958" s="5" t="s">
        <v>3588</v>
      </c>
      <c r="H7958" s="51">
        <v>0</v>
      </c>
      <c r="I7958" s="22">
        <v>0</v>
      </c>
      <c r="J7958" s="22">
        <v>254.59</v>
      </c>
      <c r="K7958" s="22">
        <v>443.57</v>
      </c>
      <c r="L7958" s="47">
        <v>1000</v>
      </c>
      <c r="M7958" s="22">
        <v>0</v>
      </c>
      <c r="N7958" s="22">
        <v>0</v>
      </c>
    </row>
    <row r="7959" spans="1:14" hidden="1" x14ac:dyDescent="0.25">
      <c r="A7959" s="5" t="s">
        <v>10291</v>
      </c>
      <c r="B7959" s="5" t="s">
        <v>3592</v>
      </c>
      <c r="C7959" s="5" t="s">
        <v>849</v>
      </c>
      <c r="D7959" s="5" t="s">
        <v>3583</v>
      </c>
      <c r="E7959" s="5" t="s">
        <v>3584</v>
      </c>
      <c r="F7959" s="5" t="s">
        <v>851</v>
      </c>
      <c r="G7959" s="5" t="s">
        <v>3588</v>
      </c>
      <c r="H7959" s="51">
        <v>0</v>
      </c>
      <c r="I7959" s="22">
        <v>0</v>
      </c>
      <c r="J7959" s="22">
        <v>342.24</v>
      </c>
      <c r="K7959" s="22">
        <v>336.2</v>
      </c>
      <c r="L7959" s="47">
        <v>1000</v>
      </c>
      <c r="M7959" s="22">
        <v>0</v>
      </c>
      <c r="N7959" s="22">
        <v>0</v>
      </c>
    </row>
    <row r="7960" spans="1:14" hidden="1" x14ac:dyDescent="0.25">
      <c r="A7960" s="5" t="s">
        <v>10292</v>
      </c>
      <c r="B7960" s="5" t="s">
        <v>3592</v>
      </c>
      <c r="C7960" s="5" t="s">
        <v>849</v>
      </c>
      <c r="D7960" s="5" t="s">
        <v>3583</v>
      </c>
      <c r="E7960" s="5" t="s">
        <v>3584</v>
      </c>
      <c r="F7960" s="5" t="s">
        <v>851</v>
      </c>
      <c r="G7960" s="5" t="s">
        <v>3588</v>
      </c>
      <c r="H7960" s="51">
        <v>15768</v>
      </c>
      <c r="I7960" s="22">
        <v>3587.96</v>
      </c>
      <c r="J7960" s="22">
        <v>227.55</v>
      </c>
      <c r="K7960" s="22">
        <v>222.37</v>
      </c>
      <c r="L7960" s="47">
        <v>1000</v>
      </c>
      <c r="M7960" s="22">
        <v>3587.96</v>
      </c>
      <c r="N7960" s="22">
        <v>0</v>
      </c>
    </row>
    <row r="7961" spans="1:14" hidden="1" x14ac:dyDescent="0.25">
      <c r="A7961" s="5" t="s">
        <v>10293</v>
      </c>
      <c r="B7961" s="5" t="s">
        <v>3586</v>
      </c>
      <c r="C7961" s="5" t="s">
        <v>849</v>
      </c>
      <c r="D7961" s="5" t="s">
        <v>3583</v>
      </c>
      <c r="E7961" s="5" t="s">
        <v>3584</v>
      </c>
      <c r="F7961" s="5" t="s">
        <v>853</v>
      </c>
      <c r="G7961" s="5" t="s">
        <v>3588</v>
      </c>
      <c r="H7961" s="51">
        <v>0</v>
      </c>
      <c r="I7961" s="22">
        <v>0</v>
      </c>
      <c r="J7961" s="22">
        <v>0</v>
      </c>
      <c r="K7961" s="22">
        <v>8372.59</v>
      </c>
      <c r="L7961" s="47">
        <v>1000</v>
      </c>
      <c r="M7961" s="22">
        <v>0</v>
      </c>
      <c r="N7961" s="22">
        <v>0</v>
      </c>
    </row>
    <row r="7962" spans="1:14" hidden="1" x14ac:dyDescent="0.25">
      <c r="A7962" s="5" t="s">
        <v>10293</v>
      </c>
      <c r="B7962" s="5" t="s">
        <v>3597</v>
      </c>
      <c r="C7962" s="5" t="s">
        <v>849</v>
      </c>
      <c r="D7962" s="5" t="s">
        <v>3583</v>
      </c>
      <c r="E7962" s="5" t="s">
        <v>3584</v>
      </c>
      <c r="F7962" s="5" t="s">
        <v>851</v>
      </c>
      <c r="G7962" s="5" t="s">
        <v>3588</v>
      </c>
      <c r="H7962" s="51">
        <v>3344.06</v>
      </c>
      <c r="I7962" s="22">
        <v>26700.86</v>
      </c>
      <c r="J7962" s="22">
        <v>7984.56</v>
      </c>
      <c r="K7962" s="22">
        <v>7745.45</v>
      </c>
      <c r="L7962" s="47">
        <v>1000</v>
      </c>
      <c r="M7962" s="22">
        <v>26700.86</v>
      </c>
      <c r="N7962" s="22">
        <v>0</v>
      </c>
    </row>
    <row r="7963" spans="1:14" hidden="1" x14ac:dyDescent="0.25">
      <c r="A7963" s="5" t="s">
        <v>10293</v>
      </c>
      <c r="B7963" s="5" t="s">
        <v>3592</v>
      </c>
      <c r="C7963" s="5" t="s">
        <v>849</v>
      </c>
      <c r="D7963" s="5" t="s">
        <v>3583</v>
      </c>
      <c r="E7963" s="5" t="s">
        <v>3584</v>
      </c>
      <c r="F7963" s="5" t="s">
        <v>851</v>
      </c>
      <c r="G7963" s="5" t="s">
        <v>3588</v>
      </c>
      <c r="H7963" s="51">
        <v>5763.62</v>
      </c>
      <c r="I7963" s="22">
        <v>45610.41</v>
      </c>
      <c r="J7963" s="22">
        <v>7913.5</v>
      </c>
      <c r="K7963" s="22">
        <v>7745.45</v>
      </c>
      <c r="L7963" s="47">
        <v>1000</v>
      </c>
      <c r="M7963" s="22">
        <v>45610.41</v>
      </c>
      <c r="N7963" s="22">
        <v>0</v>
      </c>
    </row>
    <row r="7964" spans="1:14" hidden="1" x14ac:dyDescent="0.25">
      <c r="A7964" s="5" t="s">
        <v>10294</v>
      </c>
      <c r="B7964" s="5" t="s">
        <v>3586</v>
      </c>
      <c r="C7964" s="5" t="s">
        <v>849</v>
      </c>
      <c r="D7964" s="5" t="s">
        <v>3583</v>
      </c>
      <c r="E7964" s="5" t="s">
        <v>3584</v>
      </c>
      <c r="F7964" s="5" t="s">
        <v>851</v>
      </c>
      <c r="G7964" s="5" t="s">
        <v>3588</v>
      </c>
      <c r="H7964" s="51">
        <v>5685.5990000000002</v>
      </c>
      <c r="I7964" s="22">
        <v>62740.06</v>
      </c>
      <c r="J7964" s="22">
        <v>11034.91</v>
      </c>
      <c r="K7964" s="22">
        <v>9830.82</v>
      </c>
      <c r="L7964" s="47">
        <v>1000</v>
      </c>
      <c r="M7964" s="22">
        <v>62740.06</v>
      </c>
      <c r="N7964" s="22">
        <v>0</v>
      </c>
    </row>
    <row r="7965" spans="1:14" x14ac:dyDescent="0.25">
      <c r="A7965" s="5" t="s">
        <v>10294</v>
      </c>
      <c r="B7965" s="5" t="s">
        <v>3590</v>
      </c>
      <c r="C7965" s="5" t="s">
        <v>849</v>
      </c>
      <c r="D7965" s="5" t="s">
        <v>3583</v>
      </c>
      <c r="E7965" s="5" t="s">
        <v>3584</v>
      </c>
      <c r="F7965" s="5" t="s">
        <v>851</v>
      </c>
      <c r="G7965" s="5" t="s">
        <v>3588</v>
      </c>
      <c r="H7965" s="51">
        <v>485.685</v>
      </c>
      <c r="I7965" s="22">
        <v>6292.34</v>
      </c>
      <c r="J7965" s="22">
        <v>12955.6</v>
      </c>
      <c r="K7965" s="22">
        <v>10573.18</v>
      </c>
      <c r="L7965" s="47">
        <v>1000</v>
      </c>
      <c r="M7965" s="22">
        <v>6292.34</v>
      </c>
      <c r="N7965" s="22">
        <v>0</v>
      </c>
    </row>
    <row r="7966" spans="1:14" hidden="1" x14ac:dyDescent="0.25">
      <c r="A7966" s="5" t="s">
        <v>10295</v>
      </c>
      <c r="B7966" s="5" t="s">
        <v>3597</v>
      </c>
      <c r="C7966" s="5" t="s">
        <v>849</v>
      </c>
      <c r="D7966" s="5" t="s">
        <v>3583</v>
      </c>
      <c r="E7966" s="5" t="s">
        <v>3584</v>
      </c>
      <c r="F7966" s="5" t="s">
        <v>853</v>
      </c>
      <c r="G7966" s="5" t="s">
        <v>3588</v>
      </c>
      <c r="H7966" s="51">
        <v>0</v>
      </c>
      <c r="I7966" s="22">
        <v>0</v>
      </c>
      <c r="J7966" s="22">
        <v>0</v>
      </c>
      <c r="K7966" s="22">
        <v>106779.03</v>
      </c>
      <c r="L7966" s="47">
        <v>1000</v>
      </c>
      <c r="M7966" s="22">
        <v>0</v>
      </c>
      <c r="N7966" s="22">
        <v>0</v>
      </c>
    </row>
    <row r="7967" spans="1:14" hidden="1" x14ac:dyDescent="0.25">
      <c r="A7967" s="5" t="s">
        <v>10296</v>
      </c>
      <c r="B7967" s="5" t="s">
        <v>3582</v>
      </c>
      <c r="C7967" s="5" t="s">
        <v>849</v>
      </c>
      <c r="D7967" s="5" t="s">
        <v>3583</v>
      </c>
      <c r="E7967" s="5" t="s">
        <v>3584</v>
      </c>
      <c r="F7967" s="5" t="s">
        <v>853</v>
      </c>
      <c r="G7967" s="5" t="s">
        <v>3588</v>
      </c>
      <c r="H7967" s="51">
        <v>0</v>
      </c>
      <c r="I7967" s="22">
        <v>0</v>
      </c>
      <c r="J7967" s="22">
        <v>4095.81</v>
      </c>
      <c r="K7967" s="22">
        <v>4194.1099999999997</v>
      </c>
      <c r="L7967" s="47">
        <v>1000</v>
      </c>
      <c r="M7967" s="22">
        <v>0</v>
      </c>
      <c r="N7967" s="22">
        <v>0</v>
      </c>
    </row>
    <row r="7968" spans="1:14" hidden="1" x14ac:dyDescent="0.25">
      <c r="A7968" s="5" t="s">
        <v>10296</v>
      </c>
      <c r="B7968" s="5" t="s">
        <v>3586</v>
      </c>
      <c r="C7968" s="5" t="s">
        <v>849</v>
      </c>
      <c r="D7968" s="5" t="s">
        <v>3583</v>
      </c>
      <c r="E7968" s="5" t="s">
        <v>3584</v>
      </c>
      <c r="F7968" s="5" t="s">
        <v>853</v>
      </c>
      <c r="G7968" s="5" t="s">
        <v>3588</v>
      </c>
      <c r="H7968" s="51">
        <v>0</v>
      </c>
      <c r="I7968" s="22">
        <v>0</v>
      </c>
      <c r="J7968" s="22">
        <v>3739.75</v>
      </c>
      <c r="K7968" s="22">
        <v>4228.79</v>
      </c>
      <c r="L7968" s="47">
        <v>1000</v>
      </c>
      <c r="M7968" s="22">
        <v>0</v>
      </c>
      <c r="N7968" s="22">
        <v>0</v>
      </c>
    </row>
    <row r="7969" spans="1:14" x14ac:dyDescent="0.25">
      <c r="A7969" s="5" t="s">
        <v>10296</v>
      </c>
      <c r="B7969" s="5" t="s">
        <v>3590</v>
      </c>
      <c r="C7969" s="5" t="s">
        <v>849</v>
      </c>
      <c r="D7969" s="5" t="s">
        <v>3583</v>
      </c>
      <c r="E7969" s="5" t="s">
        <v>3584</v>
      </c>
      <c r="F7969" s="5" t="s">
        <v>853</v>
      </c>
      <c r="G7969" s="5" t="s">
        <v>3588</v>
      </c>
      <c r="H7969" s="51">
        <v>0</v>
      </c>
      <c r="I7969" s="22">
        <v>0</v>
      </c>
      <c r="J7969" s="22">
        <v>3153.39</v>
      </c>
      <c r="K7969" s="22">
        <v>3153.39</v>
      </c>
      <c r="L7969" s="47">
        <v>1000</v>
      </c>
      <c r="M7969" s="22">
        <v>0</v>
      </c>
      <c r="N7969" s="22">
        <v>0</v>
      </c>
    </row>
    <row r="7970" spans="1:14" hidden="1" x14ac:dyDescent="0.25">
      <c r="A7970" s="5" t="s">
        <v>10297</v>
      </c>
      <c r="B7970" s="5" t="s">
        <v>3582</v>
      </c>
      <c r="C7970" s="5" t="s">
        <v>849</v>
      </c>
      <c r="D7970" s="5" t="s">
        <v>3583</v>
      </c>
      <c r="E7970" s="5" t="s">
        <v>3584</v>
      </c>
      <c r="F7970" s="5" t="s">
        <v>853</v>
      </c>
      <c r="G7970" s="5" t="s">
        <v>3588</v>
      </c>
      <c r="H7970" s="51">
        <v>0</v>
      </c>
      <c r="I7970" s="22">
        <v>0</v>
      </c>
      <c r="J7970" s="22">
        <v>603.99</v>
      </c>
      <c r="K7970" s="22">
        <v>656.15</v>
      </c>
      <c r="L7970" s="47">
        <v>1000</v>
      </c>
      <c r="M7970" s="22">
        <v>0</v>
      </c>
      <c r="N7970" s="22">
        <v>0</v>
      </c>
    </row>
    <row r="7971" spans="1:14" x14ac:dyDescent="0.25">
      <c r="A7971" s="5" t="s">
        <v>10297</v>
      </c>
      <c r="B7971" s="5" t="s">
        <v>3590</v>
      </c>
      <c r="C7971" s="5" t="s">
        <v>849</v>
      </c>
      <c r="D7971" s="5" t="s">
        <v>3583</v>
      </c>
      <c r="E7971" s="5" t="s">
        <v>3584</v>
      </c>
      <c r="F7971" s="5" t="s">
        <v>851</v>
      </c>
      <c r="G7971" s="5" t="s">
        <v>3588</v>
      </c>
      <c r="H7971" s="51">
        <v>2776</v>
      </c>
      <c r="I7971" s="22">
        <v>1501.31</v>
      </c>
      <c r="J7971" s="22">
        <v>540.82000000000005</v>
      </c>
      <c r="K7971" s="22">
        <v>533.6</v>
      </c>
      <c r="L7971" s="47">
        <v>1000</v>
      </c>
      <c r="M7971" s="22">
        <v>1501.31</v>
      </c>
      <c r="N7971" s="22">
        <v>0</v>
      </c>
    </row>
    <row r="7972" spans="1:14" hidden="1" x14ac:dyDescent="0.25">
      <c r="A7972" s="5" t="s">
        <v>10297</v>
      </c>
      <c r="B7972" s="5" t="s">
        <v>3596</v>
      </c>
      <c r="C7972" s="5" t="s">
        <v>849</v>
      </c>
      <c r="D7972" s="5" t="s">
        <v>3583</v>
      </c>
      <c r="E7972" s="5" t="s">
        <v>3584</v>
      </c>
      <c r="F7972" s="5" t="s">
        <v>853</v>
      </c>
      <c r="G7972" s="5" t="s">
        <v>3588</v>
      </c>
      <c r="H7972" s="51">
        <v>0</v>
      </c>
      <c r="I7972" s="22">
        <v>0</v>
      </c>
      <c r="J7972" s="22">
        <v>0</v>
      </c>
      <c r="K7972" s="22">
        <v>677.52</v>
      </c>
      <c r="L7972" s="47">
        <v>1000</v>
      </c>
      <c r="M7972" s="22">
        <v>0</v>
      </c>
      <c r="N7972" s="22">
        <v>0</v>
      </c>
    </row>
    <row r="7973" spans="1:14" hidden="1" x14ac:dyDescent="0.25">
      <c r="A7973" s="5" t="s">
        <v>10297</v>
      </c>
      <c r="B7973" s="5" t="s">
        <v>3597</v>
      </c>
      <c r="C7973" s="5" t="s">
        <v>849</v>
      </c>
      <c r="D7973" s="5" t="s">
        <v>3583</v>
      </c>
      <c r="E7973" s="5" t="s">
        <v>3584</v>
      </c>
      <c r="F7973" s="5" t="s">
        <v>851</v>
      </c>
      <c r="G7973" s="5" t="s">
        <v>3588</v>
      </c>
      <c r="H7973" s="51">
        <v>2470</v>
      </c>
      <c r="I7973" s="22">
        <v>1857.06</v>
      </c>
      <c r="J7973" s="22">
        <v>751.85</v>
      </c>
      <c r="K7973" s="22">
        <v>689.56</v>
      </c>
      <c r="L7973" s="47">
        <v>1000</v>
      </c>
      <c r="M7973" s="22">
        <v>1857.06</v>
      </c>
      <c r="N7973" s="22">
        <v>0</v>
      </c>
    </row>
    <row r="7974" spans="1:14" hidden="1" x14ac:dyDescent="0.25">
      <c r="A7974" s="5" t="s">
        <v>10297</v>
      </c>
      <c r="B7974" s="5" t="s">
        <v>3592</v>
      </c>
      <c r="C7974" s="5" t="s">
        <v>849</v>
      </c>
      <c r="D7974" s="5" t="s">
        <v>3583</v>
      </c>
      <c r="E7974" s="5" t="s">
        <v>3584</v>
      </c>
      <c r="F7974" s="5" t="s">
        <v>851</v>
      </c>
      <c r="G7974" s="5" t="s">
        <v>3588</v>
      </c>
      <c r="H7974" s="51">
        <v>3896</v>
      </c>
      <c r="I7974" s="22">
        <v>2750.7</v>
      </c>
      <c r="J7974" s="22">
        <v>706.03</v>
      </c>
      <c r="K7974" s="22">
        <v>689.48</v>
      </c>
      <c r="L7974" s="47">
        <v>1000</v>
      </c>
      <c r="M7974" s="22">
        <v>2750.7</v>
      </c>
      <c r="N7974" s="22">
        <v>0</v>
      </c>
    </row>
    <row r="7975" spans="1:14" hidden="1" x14ac:dyDescent="0.25">
      <c r="A7975" s="5" t="s">
        <v>10298</v>
      </c>
      <c r="B7975" s="5" t="s">
        <v>3582</v>
      </c>
      <c r="C7975" s="5" t="s">
        <v>849</v>
      </c>
      <c r="D7975" s="5" t="s">
        <v>3583</v>
      </c>
      <c r="E7975" s="5" t="s">
        <v>3584</v>
      </c>
      <c r="F7975" s="5" t="s">
        <v>851</v>
      </c>
      <c r="G7975" s="5" t="s">
        <v>3588</v>
      </c>
      <c r="H7975" s="51">
        <v>2787.5659999999998</v>
      </c>
      <c r="I7975" s="22">
        <v>33762.29</v>
      </c>
      <c r="J7975" s="22">
        <v>12111.75</v>
      </c>
      <c r="K7975" s="22">
        <v>11820.6</v>
      </c>
      <c r="L7975" s="47">
        <v>1000</v>
      </c>
      <c r="M7975" s="22">
        <v>33762.29</v>
      </c>
      <c r="N7975" s="22">
        <v>0</v>
      </c>
    </row>
    <row r="7976" spans="1:14" hidden="1" x14ac:dyDescent="0.25">
      <c r="A7976" s="5" t="s">
        <v>10298</v>
      </c>
      <c r="B7976" s="5" t="s">
        <v>3586</v>
      </c>
      <c r="C7976" s="5" t="s">
        <v>849</v>
      </c>
      <c r="D7976" s="5" t="s">
        <v>3583</v>
      </c>
      <c r="E7976" s="5" t="s">
        <v>3584</v>
      </c>
      <c r="F7976" s="5" t="s">
        <v>851</v>
      </c>
      <c r="G7976" s="5" t="s">
        <v>3588</v>
      </c>
      <c r="H7976" s="51">
        <v>0</v>
      </c>
      <c r="I7976" s="22">
        <v>0</v>
      </c>
      <c r="J7976" s="22">
        <v>11786.95</v>
      </c>
      <c r="K7976" s="22">
        <v>11822.57</v>
      </c>
      <c r="L7976" s="47">
        <v>1000</v>
      </c>
      <c r="M7976" s="22">
        <v>0</v>
      </c>
      <c r="N7976" s="22">
        <v>0</v>
      </c>
    </row>
    <row r="7977" spans="1:14" x14ac:dyDescent="0.25">
      <c r="A7977" s="5" t="s">
        <v>10298</v>
      </c>
      <c r="B7977" s="5" t="s">
        <v>3590</v>
      </c>
      <c r="C7977" s="5" t="s">
        <v>849</v>
      </c>
      <c r="D7977" s="5" t="s">
        <v>3583</v>
      </c>
      <c r="E7977" s="5" t="s">
        <v>3584</v>
      </c>
      <c r="F7977" s="5" t="s">
        <v>851</v>
      </c>
      <c r="G7977" s="5" t="s">
        <v>3588</v>
      </c>
      <c r="H7977" s="51">
        <v>1325.0540000000001</v>
      </c>
      <c r="I7977" s="22">
        <v>17051.82</v>
      </c>
      <c r="J7977" s="22">
        <v>12868.77</v>
      </c>
      <c r="K7977" s="22">
        <v>13299.89</v>
      </c>
      <c r="L7977" s="47">
        <v>1000</v>
      </c>
      <c r="M7977" s="22">
        <v>17051.82</v>
      </c>
      <c r="N7977" s="22">
        <v>0</v>
      </c>
    </row>
    <row r="7978" spans="1:14" hidden="1" x14ac:dyDescent="0.25">
      <c r="A7978" s="5" t="s">
        <v>10299</v>
      </c>
      <c r="B7978" s="5" t="s">
        <v>3582</v>
      </c>
      <c r="C7978" s="5" t="s">
        <v>849</v>
      </c>
      <c r="D7978" s="5" t="s">
        <v>3583</v>
      </c>
      <c r="E7978" s="5" t="s">
        <v>3584</v>
      </c>
      <c r="F7978" s="5" t="s">
        <v>853</v>
      </c>
      <c r="G7978" s="5" t="s">
        <v>3588</v>
      </c>
      <c r="H7978" s="51">
        <v>0</v>
      </c>
      <c r="I7978" s="22">
        <v>0</v>
      </c>
      <c r="J7978" s="22">
        <v>0</v>
      </c>
      <c r="K7978" s="22">
        <v>2167.3000000000002</v>
      </c>
      <c r="L7978" s="47">
        <v>1000</v>
      </c>
      <c r="M7978" s="22">
        <v>0</v>
      </c>
      <c r="N7978" s="22">
        <v>0</v>
      </c>
    </row>
    <row r="7979" spans="1:14" hidden="1" x14ac:dyDescent="0.25">
      <c r="A7979" s="5" t="s">
        <v>10299</v>
      </c>
      <c r="B7979" s="5" t="s">
        <v>3586</v>
      </c>
      <c r="C7979" s="5" t="s">
        <v>849</v>
      </c>
      <c r="D7979" s="5" t="s">
        <v>3583</v>
      </c>
      <c r="E7979" s="5" t="s">
        <v>3584</v>
      </c>
      <c r="F7979" s="5" t="s">
        <v>853</v>
      </c>
      <c r="G7979" s="5" t="s">
        <v>3588</v>
      </c>
      <c r="H7979" s="51">
        <v>0</v>
      </c>
      <c r="I7979" s="22">
        <v>0</v>
      </c>
      <c r="J7979" s="22">
        <v>0</v>
      </c>
      <c r="K7979" s="22">
        <v>2167.3000000000002</v>
      </c>
      <c r="L7979" s="47">
        <v>1000</v>
      </c>
      <c r="M7979" s="22">
        <v>0</v>
      </c>
      <c r="N7979" s="22">
        <v>0</v>
      </c>
    </row>
    <row r="7980" spans="1:14" hidden="1" x14ac:dyDescent="0.25">
      <c r="A7980" s="5" t="s">
        <v>10300</v>
      </c>
      <c r="B7980" s="5" t="s">
        <v>3596</v>
      </c>
      <c r="C7980" s="5" t="s">
        <v>849</v>
      </c>
      <c r="D7980" s="5" t="s">
        <v>3583</v>
      </c>
      <c r="E7980" s="5" t="s">
        <v>3584</v>
      </c>
      <c r="F7980" s="5" t="s">
        <v>853</v>
      </c>
      <c r="G7980" s="5" t="s">
        <v>3588</v>
      </c>
      <c r="H7980" s="51">
        <v>0</v>
      </c>
      <c r="I7980" s="22">
        <v>0</v>
      </c>
      <c r="J7980" s="22">
        <v>0</v>
      </c>
      <c r="K7980" s="22">
        <v>1576.96</v>
      </c>
      <c r="L7980" s="47">
        <v>1000</v>
      </c>
      <c r="M7980" s="22">
        <v>0</v>
      </c>
      <c r="N7980" s="22">
        <v>0</v>
      </c>
    </row>
    <row r="7981" spans="1:14" hidden="1" x14ac:dyDescent="0.25">
      <c r="A7981" s="5" t="s">
        <v>10300</v>
      </c>
      <c r="B7981" s="5" t="s">
        <v>3597</v>
      </c>
      <c r="C7981" s="5" t="s">
        <v>849</v>
      </c>
      <c r="D7981" s="5" t="s">
        <v>3583</v>
      </c>
      <c r="E7981" s="5" t="s">
        <v>3584</v>
      </c>
      <c r="F7981" s="5" t="s">
        <v>851</v>
      </c>
      <c r="G7981" s="5" t="s">
        <v>3588</v>
      </c>
      <c r="H7981" s="51">
        <v>12386</v>
      </c>
      <c r="I7981" s="22">
        <v>19214.79</v>
      </c>
      <c r="J7981" s="22">
        <v>1551.33</v>
      </c>
      <c r="K7981" s="22">
        <v>1560.2</v>
      </c>
      <c r="L7981" s="47">
        <v>1000</v>
      </c>
      <c r="M7981" s="22">
        <v>19214.79</v>
      </c>
      <c r="N7981" s="22">
        <v>0</v>
      </c>
    </row>
    <row r="7982" spans="1:14" hidden="1" x14ac:dyDescent="0.25">
      <c r="A7982" s="5" t="s">
        <v>10300</v>
      </c>
      <c r="B7982" s="5" t="s">
        <v>3592</v>
      </c>
      <c r="C7982" s="5" t="s">
        <v>849</v>
      </c>
      <c r="D7982" s="5" t="s">
        <v>3583</v>
      </c>
      <c r="E7982" s="5" t="s">
        <v>3584</v>
      </c>
      <c r="F7982" s="5" t="s">
        <v>851</v>
      </c>
      <c r="G7982" s="5" t="s">
        <v>3588</v>
      </c>
      <c r="H7982" s="51">
        <v>11093</v>
      </c>
      <c r="I7982" s="22">
        <v>17141.03</v>
      </c>
      <c r="J7982" s="22">
        <v>1545.21</v>
      </c>
      <c r="K7982" s="22">
        <v>1572.92</v>
      </c>
      <c r="L7982" s="47">
        <v>1000</v>
      </c>
      <c r="M7982" s="22">
        <v>17141.03</v>
      </c>
      <c r="N7982" s="22">
        <v>0</v>
      </c>
    </row>
    <row r="7983" spans="1:14" hidden="1" x14ac:dyDescent="0.25">
      <c r="A7983" s="5" t="s">
        <v>10301</v>
      </c>
      <c r="B7983" s="5" t="s">
        <v>3582</v>
      </c>
      <c r="C7983" s="5" t="s">
        <v>849</v>
      </c>
      <c r="D7983" s="5" t="s">
        <v>3583</v>
      </c>
      <c r="E7983" s="5" t="s">
        <v>3584</v>
      </c>
      <c r="F7983" s="5" t="s">
        <v>853</v>
      </c>
      <c r="G7983" s="5" t="s">
        <v>3588</v>
      </c>
      <c r="H7983" s="51">
        <v>0</v>
      </c>
      <c r="I7983" s="22">
        <v>0</v>
      </c>
      <c r="J7983" s="22">
        <v>1229.2</v>
      </c>
      <c r="K7983" s="22">
        <v>1335.36</v>
      </c>
      <c r="L7983" s="47">
        <v>1000</v>
      </c>
      <c r="M7983" s="22">
        <v>0</v>
      </c>
      <c r="N7983" s="22">
        <v>0</v>
      </c>
    </row>
    <row r="7984" spans="1:14" hidden="1" x14ac:dyDescent="0.25">
      <c r="A7984" s="5" t="s">
        <v>10301</v>
      </c>
      <c r="B7984" s="5" t="s">
        <v>3597</v>
      </c>
      <c r="C7984" s="5" t="s">
        <v>849</v>
      </c>
      <c r="D7984" s="5" t="s">
        <v>3583</v>
      </c>
      <c r="E7984" s="5" t="s">
        <v>3584</v>
      </c>
      <c r="F7984" s="5" t="s">
        <v>853</v>
      </c>
      <c r="G7984" s="5" t="s">
        <v>3588</v>
      </c>
      <c r="H7984" s="51">
        <v>0</v>
      </c>
      <c r="I7984" s="22">
        <v>0</v>
      </c>
      <c r="J7984" s="22">
        <v>1328.9</v>
      </c>
      <c r="K7984" s="22">
        <v>1443.67</v>
      </c>
      <c r="L7984" s="47">
        <v>1000</v>
      </c>
      <c r="M7984" s="22">
        <v>0</v>
      </c>
      <c r="N7984" s="22">
        <v>0</v>
      </c>
    </row>
    <row r="7985" spans="1:14" hidden="1" x14ac:dyDescent="0.25">
      <c r="A7985" s="5" t="s">
        <v>10302</v>
      </c>
      <c r="B7985" s="5" t="s">
        <v>3582</v>
      </c>
      <c r="C7985" s="5" t="s">
        <v>849</v>
      </c>
      <c r="D7985" s="5" t="s">
        <v>3583</v>
      </c>
      <c r="E7985" s="5" t="s">
        <v>3584</v>
      </c>
      <c r="F7985" s="5" t="s">
        <v>853</v>
      </c>
      <c r="G7985" s="5" t="s">
        <v>3588</v>
      </c>
      <c r="H7985" s="51">
        <v>0</v>
      </c>
      <c r="I7985" s="22">
        <v>0</v>
      </c>
      <c r="J7985" s="22">
        <v>9.15</v>
      </c>
      <c r="K7985" s="22">
        <v>9.93</v>
      </c>
      <c r="L7985" s="47">
        <v>1000</v>
      </c>
      <c r="M7985" s="22">
        <v>0</v>
      </c>
      <c r="N7985" s="22">
        <v>0</v>
      </c>
    </row>
    <row r="7986" spans="1:14" hidden="1" x14ac:dyDescent="0.25">
      <c r="A7986" s="5" t="s">
        <v>10302</v>
      </c>
      <c r="B7986" s="5" t="s">
        <v>3586</v>
      </c>
      <c r="C7986" s="5" t="s">
        <v>849</v>
      </c>
      <c r="D7986" s="5" t="s">
        <v>3583</v>
      </c>
      <c r="E7986" s="5" t="s">
        <v>3584</v>
      </c>
      <c r="F7986" s="5" t="s">
        <v>853</v>
      </c>
      <c r="G7986" s="5" t="s">
        <v>3588</v>
      </c>
      <c r="H7986" s="51">
        <v>0</v>
      </c>
      <c r="I7986" s="22">
        <v>0</v>
      </c>
      <c r="J7986" s="22">
        <v>11.5</v>
      </c>
      <c r="K7986" s="22">
        <v>9.52</v>
      </c>
      <c r="L7986" s="47">
        <v>1000</v>
      </c>
      <c r="M7986" s="22">
        <v>0</v>
      </c>
      <c r="N7986" s="22">
        <v>0</v>
      </c>
    </row>
    <row r="7987" spans="1:14" hidden="1" x14ac:dyDescent="0.25">
      <c r="A7987" s="5" t="s">
        <v>10303</v>
      </c>
      <c r="B7987" s="5" t="s">
        <v>3582</v>
      </c>
      <c r="C7987" s="5" t="s">
        <v>849</v>
      </c>
      <c r="D7987" s="5" t="s">
        <v>3583</v>
      </c>
      <c r="E7987" s="5" t="s">
        <v>3584</v>
      </c>
      <c r="F7987" s="5" t="s">
        <v>851</v>
      </c>
      <c r="G7987" s="5" t="s">
        <v>3588</v>
      </c>
      <c r="H7987" s="51">
        <v>22908.308000000001</v>
      </c>
      <c r="I7987" s="22">
        <v>32414.92</v>
      </c>
      <c r="J7987" s="22">
        <v>1414.99</v>
      </c>
      <c r="K7987" s="22">
        <v>1421.7</v>
      </c>
      <c r="L7987" s="47">
        <v>1000</v>
      </c>
      <c r="M7987" s="22">
        <v>32414.92</v>
      </c>
      <c r="N7987" s="22">
        <v>0</v>
      </c>
    </row>
    <row r="7988" spans="1:14" hidden="1" x14ac:dyDescent="0.25">
      <c r="A7988" s="5" t="s">
        <v>10303</v>
      </c>
      <c r="B7988" s="5" t="s">
        <v>3606</v>
      </c>
      <c r="C7988" s="5" t="s">
        <v>849</v>
      </c>
      <c r="D7988" s="5" t="s">
        <v>3583</v>
      </c>
      <c r="E7988" s="5" t="s">
        <v>3584</v>
      </c>
      <c r="F7988" s="5" t="s">
        <v>853</v>
      </c>
      <c r="G7988" s="5" t="s">
        <v>3588</v>
      </c>
      <c r="H7988" s="51">
        <v>0</v>
      </c>
      <c r="I7988" s="22">
        <v>0</v>
      </c>
      <c r="J7988" s="22">
        <v>0</v>
      </c>
      <c r="K7988" s="22">
        <v>1475.91</v>
      </c>
      <c r="L7988" s="47">
        <v>1000</v>
      </c>
      <c r="M7988" s="22">
        <v>0</v>
      </c>
      <c r="N7988" s="22">
        <v>0</v>
      </c>
    </row>
    <row r="7989" spans="1:14" hidden="1" x14ac:dyDescent="0.25">
      <c r="A7989" s="5" t="s">
        <v>10303</v>
      </c>
      <c r="B7989" s="5" t="s">
        <v>3607</v>
      </c>
      <c r="C7989" s="5" t="s">
        <v>849</v>
      </c>
      <c r="D7989" s="5" t="s">
        <v>3583</v>
      </c>
      <c r="E7989" s="5" t="s">
        <v>3584</v>
      </c>
      <c r="F7989" s="5" t="s">
        <v>853</v>
      </c>
      <c r="G7989" s="5" t="s">
        <v>3588</v>
      </c>
      <c r="H7989" s="51">
        <v>0</v>
      </c>
      <c r="I7989" s="22">
        <v>0</v>
      </c>
      <c r="J7989" s="22">
        <v>0</v>
      </c>
      <c r="K7989" s="22">
        <v>1475.91</v>
      </c>
      <c r="L7989" s="47">
        <v>1000</v>
      </c>
      <c r="M7989" s="22">
        <v>0</v>
      </c>
      <c r="N7989" s="22">
        <v>0</v>
      </c>
    </row>
    <row r="7990" spans="1:14" hidden="1" x14ac:dyDescent="0.25">
      <c r="A7990" s="5" t="s">
        <v>10303</v>
      </c>
      <c r="B7990" s="5" t="s">
        <v>3586</v>
      </c>
      <c r="C7990" s="5" t="s">
        <v>849</v>
      </c>
      <c r="D7990" s="5" t="s">
        <v>3583</v>
      </c>
      <c r="E7990" s="5" t="s">
        <v>3584</v>
      </c>
      <c r="F7990" s="5" t="s">
        <v>853</v>
      </c>
      <c r="G7990" s="5" t="s">
        <v>3588</v>
      </c>
      <c r="H7990" s="51">
        <v>0</v>
      </c>
      <c r="I7990" s="22">
        <v>0</v>
      </c>
      <c r="J7990" s="22">
        <v>1119.1099999999999</v>
      </c>
      <c r="K7990" s="22">
        <v>1243.46</v>
      </c>
      <c r="L7990" s="47">
        <v>1000</v>
      </c>
      <c r="M7990" s="22">
        <v>0</v>
      </c>
      <c r="N7990" s="22">
        <v>0</v>
      </c>
    </row>
    <row r="7991" spans="1:14" hidden="1" x14ac:dyDescent="0.25">
      <c r="A7991" s="5" t="s">
        <v>10304</v>
      </c>
      <c r="B7991" s="5" t="s">
        <v>3597</v>
      </c>
      <c r="C7991" s="5" t="s">
        <v>849</v>
      </c>
      <c r="D7991" s="5" t="s">
        <v>3583</v>
      </c>
      <c r="E7991" s="5" t="s">
        <v>3584</v>
      </c>
      <c r="F7991" s="5" t="s">
        <v>851</v>
      </c>
      <c r="G7991" s="5" t="s">
        <v>3588</v>
      </c>
      <c r="H7991" s="51">
        <v>3130</v>
      </c>
      <c r="I7991" s="22">
        <v>4880.7700000000004</v>
      </c>
      <c r="J7991" s="22">
        <v>1559.35</v>
      </c>
      <c r="K7991" s="22">
        <v>1588.2</v>
      </c>
      <c r="L7991" s="47">
        <v>1000</v>
      </c>
      <c r="M7991" s="22">
        <v>4880.7700000000004</v>
      </c>
      <c r="N7991" s="22">
        <v>0</v>
      </c>
    </row>
    <row r="7992" spans="1:14" hidden="1" x14ac:dyDescent="0.25">
      <c r="A7992" s="5" t="s">
        <v>10304</v>
      </c>
      <c r="B7992" s="5" t="s">
        <v>3592</v>
      </c>
      <c r="C7992" s="5" t="s">
        <v>849</v>
      </c>
      <c r="D7992" s="5" t="s">
        <v>3583</v>
      </c>
      <c r="E7992" s="5" t="s">
        <v>3584</v>
      </c>
      <c r="F7992" s="5" t="s">
        <v>851</v>
      </c>
      <c r="G7992" s="5" t="s">
        <v>3588</v>
      </c>
      <c r="H7992" s="51">
        <v>7018</v>
      </c>
      <c r="I7992" s="22">
        <v>10566.55</v>
      </c>
      <c r="J7992" s="22">
        <v>1505.64</v>
      </c>
      <c r="K7992" s="22">
        <v>1615.89</v>
      </c>
      <c r="L7992" s="47">
        <v>1000</v>
      </c>
      <c r="M7992" s="22">
        <v>10566.55</v>
      </c>
      <c r="N7992" s="22">
        <v>0</v>
      </c>
    </row>
    <row r="7993" spans="1:14" hidden="1" x14ac:dyDescent="0.25">
      <c r="A7993" s="5" t="s">
        <v>10305</v>
      </c>
      <c r="B7993" s="5" t="s">
        <v>3582</v>
      </c>
      <c r="C7993" s="5" t="s">
        <v>849</v>
      </c>
      <c r="D7993" s="5" t="s">
        <v>3583</v>
      </c>
      <c r="E7993" s="5" t="s">
        <v>3584</v>
      </c>
      <c r="F7993" s="5" t="s">
        <v>853</v>
      </c>
      <c r="G7993" s="5" t="s">
        <v>3588</v>
      </c>
      <c r="H7993" s="51">
        <v>0</v>
      </c>
      <c r="I7993" s="22">
        <v>0</v>
      </c>
      <c r="J7993" s="22">
        <v>1255.74</v>
      </c>
      <c r="K7993" s="22">
        <v>1364.18</v>
      </c>
      <c r="L7993" s="47">
        <v>1000</v>
      </c>
      <c r="M7993" s="22">
        <v>0</v>
      </c>
      <c r="N7993" s="22">
        <v>0</v>
      </c>
    </row>
    <row r="7994" spans="1:14" hidden="1" x14ac:dyDescent="0.25">
      <c r="A7994" s="5" t="s">
        <v>10305</v>
      </c>
      <c r="B7994" s="5" t="s">
        <v>3586</v>
      </c>
      <c r="C7994" s="5" t="s">
        <v>849</v>
      </c>
      <c r="D7994" s="5" t="s">
        <v>3583</v>
      </c>
      <c r="E7994" s="5" t="s">
        <v>3584</v>
      </c>
      <c r="F7994" s="5" t="s">
        <v>853</v>
      </c>
      <c r="G7994" s="5" t="s">
        <v>3588</v>
      </c>
      <c r="H7994" s="51">
        <v>0</v>
      </c>
      <c r="I7994" s="22">
        <v>0</v>
      </c>
      <c r="J7994" s="22">
        <v>961.2</v>
      </c>
      <c r="K7994" s="22">
        <v>1075.21</v>
      </c>
      <c r="L7994" s="47">
        <v>1000</v>
      </c>
      <c r="M7994" s="22">
        <v>0</v>
      </c>
      <c r="N7994" s="22">
        <v>0</v>
      </c>
    </row>
    <row r="7995" spans="1:14" hidden="1" x14ac:dyDescent="0.25">
      <c r="A7995" s="5" t="s">
        <v>10306</v>
      </c>
      <c r="B7995" s="5" t="s">
        <v>3582</v>
      </c>
      <c r="C7995" s="5" t="s">
        <v>849</v>
      </c>
      <c r="D7995" s="5" t="s">
        <v>3583</v>
      </c>
      <c r="E7995" s="5" t="s">
        <v>3584</v>
      </c>
      <c r="F7995" s="5" t="s">
        <v>853</v>
      </c>
      <c r="G7995" s="5" t="s">
        <v>3588</v>
      </c>
      <c r="H7995" s="51">
        <v>0</v>
      </c>
      <c r="I7995" s="22">
        <v>0</v>
      </c>
      <c r="J7995" s="22">
        <v>1290.77</v>
      </c>
      <c r="K7995" s="22">
        <v>1370.68</v>
      </c>
      <c r="L7995" s="47">
        <v>1000</v>
      </c>
      <c r="M7995" s="22">
        <v>0</v>
      </c>
      <c r="N7995" s="22">
        <v>0</v>
      </c>
    </row>
    <row r="7996" spans="1:14" hidden="1" x14ac:dyDescent="0.25">
      <c r="A7996" s="5" t="s">
        <v>10306</v>
      </c>
      <c r="B7996" s="5" t="s">
        <v>3586</v>
      </c>
      <c r="C7996" s="5" t="s">
        <v>849</v>
      </c>
      <c r="D7996" s="5" t="s">
        <v>3583</v>
      </c>
      <c r="E7996" s="5" t="s">
        <v>3584</v>
      </c>
      <c r="F7996" s="5" t="s">
        <v>853</v>
      </c>
      <c r="G7996" s="5" t="s">
        <v>3588</v>
      </c>
      <c r="H7996" s="51">
        <v>0</v>
      </c>
      <c r="I7996" s="22">
        <v>0</v>
      </c>
      <c r="J7996" s="22">
        <v>1267.42</v>
      </c>
      <c r="K7996" s="22">
        <v>1376.87</v>
      </c>
      <c r="L7996" s="47">
        <v>1000</v>
      </c>
      <c r="M7996" s="22">
        <v>0</v>
      </c>
      <c r="N7996" s="22">
        <v>0</v>
      </c>
    </row>
    <row r="7997" spans="1:14" hidden="1" x14ac:dyDescent="0.25">
      <c r="A7997" s="5" t="s">
        <v>10307</v>
      </c>
      <c r="B7997" s="5" t="s">
        <v>3586</v>
      </c>
      <c r="C7997" s="5" t="s">
        <v>849</v>
      </c>
      <c r="D7997" s="5" t="s">
        <v>3583</v>
      </c>
      <c r="E7997" s="5" t="s">
        <v>3584</v>
      </c>
      <c r="F7997" s="5" t="s">
        <v>853</v>
      </c>
      <c r="G7997" s="5" t="s">
        <v>3585</v>
      </c>
      <c r="H7997" s="51">
        <v>0</v>
      </c>
      <c r="I7997" s="22">
        <v>0</v>
      </c>
      <c r="J7997" s="22">
        <v>0</v>
      </c>
      <c r="K7997" s="22">
        <v>0.01</v>
      </c>
      <c r="L7997" s="47">
        <v>1000</v>
      </c>
      <c r="M7997" s="22">
        <v>0</v>
      </c>
      <c r="N7997" s="22">
        <v>0</v>
      </c>
    </row>
    <row r="7998" spans="1:14" hidden="1" x14ac:dyDescent="0.25">
      <c r="A7998" s="5" t="s">
        <v>10307</v>
      </c>
      <c r="B7998" s="5" t="s">
        <v>3597</v>
      </c>
      <c r="C7998" s="5" t="s">
        <v>849</v>
      </c>
      <c r="D7998" s="5" t="s">
        <v>3583</v>
      </c>
      <c r="E7998" s="5" t="s">
        <v>3584</v>
      </c>
      <c r="F7998" s="5" t="s">
        <v>853</v>
      </c>
      <c r="G7998" s="5" t="s">
        <v>3585</v>
      </c>
      <c r="H7998" s="51">
        <v>0</v>
      </c>
      <c r="I7998" s="22">
        <v>0</v>
      </c>
      <c r="J7998" s="22">
        <v>0</v>
      </c>
      <c r="K7998" s="22">
        <v>0.01</v>
      </c>
      <c r="L7998" s="47">
        <v>1000</v>
      </c>
      <c r="M7998" s="22">
        <v>0</v>
      </c>
      <c r="N7998" s="22">
        <v>0</v>
      </c>
    </row>
    <row r="7999" spans="1:14" hidden="1" x14ac:dyDescent="0.25">
      <c r="A7999" s="5" t="s">
        <v>10307</v>
      </c>
      <c r="B7999" s="5" t="s">
        <v>3592</v>
      </c>
      <c r="C7999" s="5" t="s">
        <v>849</v>
      </c>
      <c r="D7999" s="5" t="s">
        <v>3583</v>
      </c>
      <c r="E7999" s="5" t="s">
        <v>3584</v>
      </c>
      <c r="F7999" s="5" t="s">
        <v>853</v>
      </c>
      <c r="G7999" s="5" t="s">
        <v>3585</v>
      </c>
      <c r="H7999" s="51">
        <v>0</v>
      </c>
      <c r="I7999" s="22">
        <v>0</v>
      </c>
      <c r="J7999" s="22">
        <v>0</v>
      </c>
      <c r="K7999" s="22">
        <v>0.01</v>
      </c>
      <c r="L7999" s="47">
        <v>1000</v>
      </c>
      <c r="M7999" s="22">
        <v>0</v>
      </c>
      <c r="N7999" s="22">
        <v>0</v>
      </c>
    </row>
    <row r="8000" spans="1:14" hidden="1" x14ac:dyDescent="0.25">
      <c r="A8000" s="5" t="s">
        <v>10308</v>
      </c>
      <c r="B8000" s="5" t="s">
        <v>3592</v>
      </c>
      <c r="C8000" s="5" t="s">
        <v>849</v>
      </c>
      <c r="D8000" s="5" t="s">
        <v>3583</v>
      </c>
      <c r="E8000" s="5" t="s">
        <v>3584</v>
      </c>
      <c r="F8000" s="5" t="s">
        <v>851</v>
      </c>
      <c r="G8000" s="5" t="s">
        <v>3585</v>
      </c>
      <c r="H8000" s="51">
        <v>1210</v>
      </c>
      <c r="I8000" s="22">
        <v>3427.7</v>
      </c>
      <c r="J8000" s="22">
        <v>2832.81</v>
      </c>
      <c r="K8000" s="22">
        <v>2689.62</v>
      </c>
      <c r="L8000" s="47">
        <v>1000</v>
      </c>
      <c r="M8000" s="22">
        <v>3427.7</v>
      </c>
      <c r="N8000" s="22">
        <v>0</v>
      </c>
    </row>
    <row r="8001" spans="1:14" hidden="1" x14ac:dyDescent="0.25">
      <c r="A8001" s="5" t="s">
        <v>10309</v>
      </c>
      <c r="B8001" s="5" t="s">
        <v>3582</v>
      </c>
      <c r="C8001" s="5" t="s">
        <v>849</v>
      </c>
      <c r="D8001" s="5" t="s">
        <v>3583</v>
      </c>
      <c r="E8001" s="5" t="s">
        <v>3584</v>
      </c>
      <c r="F8001" s="5" t="s">
        <v>851</v>
      </c>
      <c r="G8001" s="5" t="s">
        <v>3585</v>
      </c>
      <c r="H8001" s="51">
        <v>666.44</v>
      </c>
      <c r="I8001" s="22">
        <v>3208.64</v>
      </c>
      <c r="J8001" s="22">
        <v>4814.6000000000004</v>
      </c>
      <c r="K8001" s="22">
        <v>3761.95</v>
      </c>
      <c r="L8001" s="47">
        <v>1000</v>
      </c>
      <c r="M8001" s="22">
        <v>3208.64</v>
      </c>
      <c r="N8001" s="22">
        <v>0</v>
      </c>
    </row>
    <row r="8002" spans="1:14" hidden="1" x14ac:dyDescent="0.25">
      <c r="A8002" s="5" t="s">
        <v>10309</v>
      </c>
      <c r="B8002" s="5" t="s">
        <v>3586</v>
      </c>
      <c r="C8002" s="5" t="s">
        <v>849</v>
      </c>
      <c r="D8002" s="5" t="s">
        <v>3583</v>
      </c>
      <c r="E8002" s="5" t="s">
        <v>3584</v>
      </c>
      <c r="F8002" s="5" t="s">
        <v>851</v>
      </c>
      <c r="G8002" s="5" t="s">
        <v>3585</v>
      </c>
      <c r="H8002" s="51">
        <v>295.80500000000001</v>
      </c>
      <c r="I8002" s="22">
        <v>1208.22</v>
      </c>
      <c r="J8002" s="22">
        <v>4084.52</v>
      </c>
      <c r="K8002" s="22">
        <v>4917.4399999999996</v>
      </c>
      <c r="L8002" s="47">
        <v>1000</v>
      </c>
      <c r="M8002" s="22">
        <v>1208.22</v>
      </c>
      <c r="N8002" s="22">
        <v>0</v>
      </c>
    </row>
    <row r="8003" spans="1:14" hidden="1" x14ac:dyDescent="0.25">
      <c r="A8003" s="5" t="s">
        <v>10309</v>
      </c>
      <c r="B8003" s="5" t="s">
        <v>3592</v>
      </c>
      <c r="C8003" s="5" t="s">
        <v>849</v>
      </c>
      <c r="D8003" s="5" t="s">
        <v>3583</v>
      </c>
      <c r="E8003" s="5" t="s">
        <v>3584</v>
      </c>
      <c r="F8003" s="5" t="s">
        <v>853</v>
      </c>
      <c r="G8003" s="5" t="s">
        <v>3585</v>
      </c>
      <c r="H8003" s="51">
        <v>0</v>
      </c>
      <c r="I8003" s="22">
        <v>0</v>
      </c>
      <c r="J8003" s="22">
        <v>6445.17</v>
      </c>
      <c r="K8003" s="22">
        <v>7001.79</v>
      </c>
      <c r="L8003" s="47">
        <v>1000</v>
      </c>
      <c r="M8003" s="22">
        <v>0</v>
      </c>
      <c r="N8003" s="22">
        <v>0</v>
      </c>
    </row>
    <row r="8004" spans="1:14" hidden="1" x14ac:dyDescent="0.25">
      <c r="A8004" s="5" t="s">
        <v>10310</v>
      </c>
      <c r="B8004" s="5" t="s">
        <v>3597</v>
      </c>
      <c r="C8004" s="5" t="s">
        <v>849</v>
      </c>
      <c r="D8004" s="5" t="s">
        <v>3583</v>
      </c>
      <c r="E8004" s="5" t="s">
        <v>3584</v>
      </c>
      <c r="F8004" s="5" t="s">
        <v>853</v>
      </c>
      <c r="G8004" s="5" t="s">
        <v>3585</v>
      </c>
      <c r="H8004" s="51">
        <v>0</v>
      </c>
      <c r="I8004" s="22">
        <v>0</v>
      </c>
      <c r="J8004" s="22">
        <v>10357.540000000001</v>
      </c>
      <c r="K8004" s="22">
        <v>11252.04</v>
      </c>
      <c r="L8004" s="47">
        <v>1000</v>
      </c>
      <c r="M8004" s="22">
        <v>0</v>
      </c>
      <c r="N8004" s="22">
        <v>0</v>
      </c>
    </row>
    <row r="8005" spans="1:14" hidden="1" x14ac:dyDescent="0.25">
      <c r="A8005" s="5" t="s">
        <v>10310</v>
      </c>
      <c r="B8005" s="5" t="s">
        <v>3592</v>
      </c>
      <c r="C8005" s="5" t="s">
        <v>849</v>
      </c>
      <c r="D8005" s="5" t="s">
        <v>3583</v>
      </c>
      <c r="E8005" s="5" t="s">
        <v>3584</v>
      </c>
      <c r="F8005" s="5" t="s">
        <v>853</v>
      </c>
      <c r="G8005" s="5" t="s">
        <v>3585</v>
      </c>
      <c r="H8005" s="51">
        <v>0</v>
      </c>
      <c r="I8005" s="22">
        <v>0</v>
      </c>
      <c r="J8005" s="22">
        <v>0</v>
      </c>
      <c r="K8005" s="22">
        <v>3935.35</v>
      </c>
      <c r="L8005" s="47">
        <v>1000</v>
      </c>
      <c r="M8005" s="22">
        <v>0</v>
      </c>
      <c r="N8005" s="22">
        <v>0</v>
      </c>
    </row>
    <row r="8006" spans="1:14" hidden="1" x14ac:dyDescent="0.25">
      <c r="A8006" s="5" t="s">
        <v>10311</v>
      </c>
      <c r="B8006" s="5" t="s">
        <v>3582</v>
      </c>
      <c r="C8006" s="5" t="s">
        <v>849</v>
      </c>
      <c r="D8006" s="5" t="s">
        <v>3583</v>
      </c>
      <c r="E8006" s="5" t="s">
        <v>3584</v>
      </c>
      <c r="F8006" s="5" t="s">
        <v>853</v>
      </c>
      <c r="G8006" s="5" t="s">
        <v>3585</v>
      </c>
      <c r="H8006" s="51">
        <v>0</v>
      </c>
      <c r="I8006" s="22">
        <v>0</v>
      </c>
      <c r="J8006" s="22">
        <v>7064.5</v>
      </c>
      <c r="K8006" s="22">
        <v>7714.61</v>
      </c>
      <c r="L8006" s="47">
        <v>1000</v>
      </c>
      <c r="M8006" s="22">
        <v>0</v>
      </c>
      <c r="N8006" s="22">
        <v>0</v>
      </c>
    </row>
    <row r="8007" spans="1:14" hidden="1" x14ac:dyDescent="0.25">
      <c r="A8007" s="5" t="s">
        <v>10311</v>
      </c>
      <c r="B8007" s="5" t="s">
        <v>3586</v>
      </c>
      <c r="C8007" s="5" t="s">
        <v>849</v>
      </c>
      <c r="D8007" s="5" t="s">
        <v>3583</v>
      </c>
      <c r="E8007" s="5" t="s">
        <v>3584</v>
      </c>
      <c r="F8007" s="5" t="s">
        <v>851</v>
      </c>
      <c r="G8007" s="5" t="s">
        <v>3585</v>
      </c>
      <c r="H8007" s="51">
        <v>371.90199999999999</v>
      </c>
      <c r="I8007" s="22">
        <v>3306.13</v>
      </c>
      <c r="J8007" s="22">
        <v>8889.7900000000009</v>
      </c>
      <c r="K8007" s="22">
        <v>9367.3799999999992</v>
      </c>
      <c r="L8007" s="47">
        <v>1000</v>
      </c>
      <c r="M8007" s="22">
        <v>3306.13</v>
      </c>
      <c r="N8007" s="22">
        <v>0</v>
      </c>
    </row>
    <row r="8008" spans="1:14" hidden="1" x14ac:dyDescent="0.25">
      <c r="A8008" s="5" t="s">
        <v>10311</v>
      </c>
      <c r="B8008" s="5" t="s">
        <v>3597</v>
      </c>
      <c r="C8008" s="5" t="s">
        <v>849</v>
      </c>
      <c r="D8008" s="5" t="s">
        <v>3583</v>
      </c>
      <c r="E8008" s="5" t="s">
        <v>3584</v>
      </c>
      <c r="F8008" s="5" t="s">
        <v>851</v>
      </c>
      <c r="G8008" s="5" t="s">
        <v>3585</v>
      </c>
      <c r="H8008" s="51">
        <v>1144</v>
      </c>
      <c r="I8008" s="22">
        <v>11657.63</v>
      </c>
      <c r="J8008" s="22">
        <v>10190.24</v>
      </c>
      <c r="K8008" s="22">
        <v>8651.0400000000009</v>
      </c>
      <c r="L8008" s="47">
        <v>1000</v>
      </c>
      <c r="M8008" s="22">
        <v>11657.63</v>
      </c>
      <c r="N8008" s="22">
        <v>0</v>
      </c>
    </row>
    <row r="8009" spans="1:14" hidden="1" x14ac:dyDescent="0.25">
      <c r="A8009" s="5" t="s">
        <v>10311</v>
      </c>
      <c r="B8009" s="5" t="s">
        <v>3592</v>
      </c>
      <c r="C8009" s="5" t="s">
        <v>849</v>
      </c>
      <c r="D8009" s="5" t="s">
        <v>3583</v>
      </c>
      <c r="E8009" s="5" t="s">
        <v>3584</v>
      </c>
      <c r="F8009" s="5" t="s">
        <v>851</v>
      </c>
      <c r="G8009" s="5" t="s">
        <v>3585</v>
      </c>
      <c r="H8009" s="51">
        <v>674.3</v>
      </c>
      <c r="I8009" s="22">
        <v>5917.49</v>
      </c>
      <c r="J8009" s="22">
        <v>8775.75</v>
      </c>
      <c r="K8009" s="22">
        <v>8701.27</v>
      </c>
      <c r="L8009" s="47">
        <v>1000</v>
      </c>
      <c r="M8009" s="22">
        <v>5917.49</v>
      </c>
      <c r="N8009" s="22">
        <v>0</v>
      </c>
    </row>
    <row r="8010" spans="1:14" hidden="1" x14ac:dyDescent="0.25">
      <c r="A8010" s="5" t="s">
        <v>10312</v>
      </c>
      <c r="B8010" s="5" t="s">
        <v>3582</v>
      </c>
      <c r="C8010" s="5" t="s">
        <v>849</v>
      </c>
      <c r="D8010" s="5" t="s">
        <v>3583</v>
      </c>
      <c r="E8010" s="5" t="s">
        <v>3584</v>
      </c>
      <c r="F8010" s="5" t="s">
        <v>851</v>
      </c>
      <c r="G8010" s="5" t="s">
        <v>3585</v>
      </c>
      <c r="H8010" s="51">
        <v>10636.4</v>
      </c>
      <c r="I8010" s="22">
        <v>12716.21</v>
      </c>
      <c r="J8010" s="22">
        <v>1195.54</v>
      </c>
      <c r="K8010" s="22">
        <v>1160.71</v>
      </c>
      <c r="L8010" s="47">
        <v>1000</v>
      </c>
      <c r="M8010" s="22">
        <v>12716.21</v>
      </c>
      <c r="N8010" s="22">
        <v>0</v>
      </c>
    </row>
    <row r="8011" spans="1:14" hidden="1" x14ac:dyDescent="0.25">
      <c r="A8011" s="5" t="s">
        <v>10312</v>
      </c>
      <c r="B8011" s="5" t="s">
        <v>3586</v>
      </c>
      <c r="C8011" s="5" t="s">
        <v>849</v>
      </c>
      <c r="D8011" s="5" t="s">
        <v>3583</v>
      </c>
      <c r="E8011" s="5" t="s">
        <v>3584</v>
      </c>
      <c r="F8011" s="5" t="s">
        <v>851</v>
      </c>
      <c r="G8011" s="5" t="s">
        <v>3585</v>
      </c>
      <c r="H8011" s="51">
        <v>17526.294999999998</v>
      </c>
      <c r="I8011" s="22">
        <v>21262.33</v>
      </c>
      <c r="J8011" s="22">
        <v>1213.17</v>
      </c>
      <c r="K8011" s="22">
        <v>1252.18</v>
      </c>
      <c r="L8011" s="47">
        <v>1000</v>
      </c>
      <c r="M8011" s="22">
        <v>21262.33</v>
      </c>
      <c r="N8011" s="22">
        <v>0</v>
      </c>
    </row>
    <row r="8012" spans="1:14" hidden="1" x14ac:dyDescent="0.25">
      <c r="A8012" s="5" t="s">
        <v>10312</v>
      </c>
      <c r="B8012" s="5" t="s">
        <v>3597</v>
      </c>
      <c r="C8012" s="5" t="s">
        <v>849</v>
      </c>
      <c r="D8012" s="5" t="s">
        <v>3583</v>
      </c>
      <c r="E8012" s="5" t="s">
        <v>3584</v>
      </c>
      <c r="F8012" s="5" t="s">
        <v>851</v>
      </c>
      <c r="G8012" s="5" t="s">
        <v>3585</v>
      </c>
      <c r="H8012" s="51">
        <v>3612.55</v>
      </c>
      <c r="I8012" s="22">
        <v>4144.3100000000004</v>
      </c>
      <c r="J8012" s="22">
        <v>1147.2</v>
      </c>
      <c r="K8012" s="22">
        <v>1253.33</v>
      </c>
      <c r="L8012" s="47">
        <v>1000</v>
      </c>
      <c r="M8012" s="22">
        <v>4144.3100000000004</v>
      </c>
      <c r="N8012" s="22">
        <v>0</v>
      </c>
    </row>
    <row r="8013" spans="1:14" hidden="1" x14ac:dyDescent="0.25">
      <c r="A8013" s="5" t="s">
        <v>10312</v>
      </c>
      <c r="B8013" s="5" t="s">
        <v>3592</v>
      </c>
      <c r="C8013" s="5" t="s">
        <v>849</v>
      </c>
      <c r="D8013" s="5" t="s">
        <v>3583</v>
      </c>
      <c r="E8013" s="5" t="s">
        <v>3584</v>
      </c>
      <c r="F8013" s="5" t="s">
        <v>851</v>
      </c>
      <c r="G8013" s="5" t="s">
        <v>3585</v>
      </c>
      <c r="H8013" s="51">
        <v>8728.4</v>
      </c>
      <c r="I8013" s="22">
        <v>11875.39</v>
      </c>
      <c r="J8013" s="22">
        <v>1360.55</v>
      </c>
      <c r="K8013" s="22">
        <v>1260.49</v>
      </c>
      <c r="L8013" s="47">
        <v>1000</v>
      </c>
      <c r="M8013" s="22">
        <v>11875.39</v>
      </c>
      <c r="N8013" s="22">
        <v>0</v>
      </c>
    </row>
    <row r="8014" spans="1:14" hidden="1" x14ac:dyDescent="0.25">
      <c r="A8014" s="5" t="s">
        <v>10313</v>
      </c>
      <c r="B8014" s="5" t="s">
        <v>3597</v>
      </c>
      <c r="C8014" s="5" t="s">
        <v>849</v>
      </c>
      <c r="D8014" s="5" t="s">
        <v>3583</v>
      </c>
      <c r="E8014" s="5" t="s">
        <v>3584</v>
      </c>
      <c r="F8014" s="5" t="s">
        <v>853</v>
      </c>
      <c r="G8014" s="5" t="s">
        <v>3585</v>
      </c>
      <c r="H8014" s="51">
        <v>0</v>
      </c>
      <c r="I8014" s="22">
        <v>0</v>
      </c>
      <c r="J8014" s="22">
        <v>0</v>
      </c>
      <c r="K8014" s="22">
        <v>1382.71</v>
      </c>
      <c r="L8014" s="47">
        <v>1000</v>
      </c>
      <c r="M8014" s="22">
        <v>0</v>
      </c>
      <c r="N8014" s="22">
        <v>0</v>
      </c>
    </row>
    <row r="8015" spans="1:14" hidden="1" x14ac:dyDescent="0.25">
      <c r="A8015" s="5" t="s">
        <v>10314</v>
      </c>
      <c r="B8015" s="5" t="s">
        <v>3586</v>
      </c>
      <c r="C8015" s="5" t="s">
        <v>849</v>
      </c>
      <c r="D8015" s="5" t="s">
        <v>3583</v>
      </c>
      <c r="E8015" s="5" t="s">
        <v>3584</v>
      </c>
      <c r="F8015" s="5" t="s">
        <v>853</v>
      </c>
      <c r="G8015" s="5" t="s">
        <v>3585</v>
      </c>
      <c r="H8015" s="51">
        <v>0</v>
      </c>
      <c r="I8015" s="22">
        <v>0</v>
      </c>
      <c r="J8015" s="22">
        <v>459.06</v>
      </c>
      <c r="K8015" s="22">
        <v>576.03</v>
      </c>
      <c r="L8015" s="47">
        <v>1000</v>
      </c>
      <c r="M8015" s="22">
        <v>0</v>
      </c>
      <c r="N8015" s="22">
        <v>0</v>
      </c>
    </row>
    <row r="8016" spans="1:14" hidden="1" x14ac:dyDescent="0.25">
      <c r="A8016" s="5" t="s">
        <v>10315</v>
      </c>
      <c r="B8016" s="5" t="s">
        <v>3582</v>
      </c>
      <c r="C8016" s="5" t="s">
        <v>849</v>
      </c>
      <c r="D8016" s="5" t="s">
        <v>3583</v>
      </c>
      <c r="E8016" s="5" t="s">
        <v>3584</v>
      </c>
      <c r="F8016" s="5" t="s">
        <v>853</v>
      </c>
      <c r="G8016" s="5" t="s">
        <v>3585</v>
      </c>
      <c r="H8016" s="51">
        <v>0</v>
      </c>
      <c r="I8016" s="22">
        <v>0</v>
      </c>
      <c r="J8016" s="22">
        <v>17768.490000000002</v>
      </c>
      <c r="K8016" s="22">
        <v>19666.22</v>
      </c>
      <c r="L8016" s="47">
        <v>1000</v>
      </c>
      <c r="M8016" s="22">
        <v>0</v>
      </c>
      <c r="N8016" s="22">
        <v>0</v>
      </c>
    </row>
    <row r="8017" spans="1:14" hidden="1" x14ac:dyDescent="0.25">
      <c r="A8017" s="5" t="s">
        <v>10315</v>
      </c>
      <c r="B8017" s="5" t="s">
        <v>3586</v>
      </c>
      <c r="C8017" s="5" t="s">
        <v>849</v>
      </c>
      <c r="D8017" s="5" t="s">
        <v>3583</v>
      </c>
      <c r="E8017" s="5" t="s">
        <v>3584</v>
      </c>
      <c r="F8017" s="5" t="s">
        <v>853</v>
      </c>
      <c r="G8017" s="5" t="s">
        <v>3585</v>
      </c>
      <c r="H8017" s="51">
        <v>0</v>
      </c>
      <c r="I8017" s="22">
        <v>0</v>
      </c>
      <c r="J8017" s="22">
        <v>22978.74</v>
      </c>
      <c r="K8017" s="22">
        <v>24236.13</v>
      </c>
      <c r="L8017" s="47">
        <v>1000</v>
      </c>
      <c r="M8017" s="22">
        <v>0</v>
      </c>
      <c r="N8017" s="22">
        <v>0</v>
      </c>
    </row>
    <row r="8018" spans="1:14" hidden="1" x14ac:dyDescent="0.25">
      <c r="A8018" s="5" t="s">
        <v>10315</v>
      </c>
      <c r="B8018" s="5" t="s">
        <v>3597</v>
      </c>
      <c r="C8018" s="5" t="s">
        <v>849</v>
      </c>
      <c r="D8018" s="5" t="s">
        <v>3583</v>
      </c>
      <c r="E8018" s="5" t="s">
        <v>3584</v>
      </c>
      <c r="F8018" s="5" t="s">
        <v>853</v>
      </c>
      <c r="G8018" s="5" t="s">
        <v>3585</v>
      </c>
      <c r="H8018" s="51">
        <v>0</v>
      </c>
      <c r="I8018" s="22">
        <v>0</v>
      </c>
      <c r="J8018" s="22">
        <v>18350.080000000002</v>
      </c>
      <c r="K8018" s="22">
        <v>19934.82</v>
      </c>
      <c r="L8018" s="47">
        <v>1000</v>
      </c>
      <c r="M8018" s="22">
        <v>0</v>
      </c>
      <c r="N8018" s="22">
        <v>0</v>
      </c>
    </row>
    <row r="8019" spans="1:14" hidden="1" x14ac:dyDescent="0.25">
      <c r="A8019" s="5" t="s">
        <v>10316</v>
      </c>
      <c r="B8019" s="5" t="s">
        <v>3592</v>
      </c>
      <c r="C8019" s="5" t="s">
        <v>849</v>
      </c>
      <c r="D8019" s="5" t="s">
        <v>3583</v>
      </c>
      <c r="E8019" s="5" t="s">
        <v>3584</v>
      </c>
      <c r="F8019" s="5" t="s">
        <v>851</v>
      </c>
      <c r="G8019" s="5" t="s">
        <v>3585</v>
      </c>
      <c r="H8019" s="51">
        <v>480</v>
      </c>
      <c r="I8019" s="22">
        <v>1016.3</v>
      </c>
      <c r="J8019" s="22">
        <v>2117.29</v>
      </c>
      <c r="K8019" s="22">
        <v>2152.1</v>
      </c>
      <c r="L8019" s="47">
        <v>1000</v>
      </c>
      <c r="M8019" s="22">
        <v>1016.3</v>
      </c>
      <c r="N8019" s="22">
        <v>0</v>
      </c>
    </row>
    <row r="8020" spans="1:14" hidden="1" x14ac:dyDescent="0.25">
      <c r="A8020" s="5" t="s">
        <v>10317</v>
      </c>
      <c r="B8020" s="5" t="s">
        <v>3586</v>
      </c>
      <c r="C8020" s="5" t="s">
        <v>849</v>
      </c>
      <c r="D8020" s="5" t="s">
        <v>3583</v>
      </c>
      <c r="E8020" s="5" t="s">
        <v>3584</v>
      </c>
      <c r="F8020" s="5" t="s">
        <v>851</v>
      </c>
      <c r="G8020" s="5" t="s">
        <v>3585</v>
      </c>
      <c r="H8020" s="51">
        <v>4850</v>
      </c>
      <c r="I8020" s="22">
        <v>15755.71</v>
      </c>
      <c r="J8020" s="22">
        <v>3248.6</v>
      </c>
      <c r="K8020" s="22">
        <v>3180</v>
      </c>
      <c r="L8020" s="47">
        <v>1000</v>
      </c>
      <c r="M8020" s="22">
        <v>15755.71</v>
      </c>
      <c r="N8020" s="22">
        <v>0</v>
      </c>
    </row>
    <row r="8021" spans="1:14" hidden="1" x14ac:dyDescent="0.25">
      <c r="A8021" s="5" t="s">
        <v>10317</v>
      </c>
      <c r="B8021" s="5" t="s">
        <v>3592</v>
      </c>
      <c r="C8021" s="5" t="s">
        <v>849</v>
      </c>
      <c r="D8021" s="5" t="s">
        <v>3583</v>
      </c>
      <c r="E8021" s="5" t="s">
        <v>3584</v>
      </c>
      <c r="F8021" s="5" t="s">
        <v>851</v>
      </c>
      <c r="G8021" s="5" t="s">
        <v>3585</v>
      </c>
      <c r="H8021" s="51">
        <v>50</v>
      </c>
      <c r="I8021" s="22">
        <v>234.7</v>
      </c>
      <c r="J8021" s="22">
        <v>4694</v>
      </c>
      <c r="K8021" s="22">
        <v>3309.65</v>
      </c>
      <c r="L8021" s="47">
        <v>1000</v>
      </c>
      <c r="M8021" s="22">
        <v>234.7</v>
      </c>
      <c r="N8021" s="22">
        <v>0</v>
      </c>
    </row>
    <row r="8022" spans="1:14" hidden="1" x14ac:dyDescent="0.25">
      <c r="A8022" s="5" t="s">
        <v>10318</v>
      </c>
      <c r="B8022" s="5" t="s">
        <v>3582</v>
      </c>
      <c r="C8022" s="5" t="s">
        <v>849</v>
      </c>
      <c r="D8022" s="5" t="s">
        <v>3583</v>
      </c>
      <c r="E8022" s="5" t="s">
        <v>3584</v>
      </c>
      <c r="F8022" s="5" t="s">
        <v>853</v>
      </c>
      <c r="G8022" s="5" t="s">
        <v>3585</v>
      </c>
      <c r="H8022" s="51">
        <v>0</v>
      </c>
      <c r="I8022" s="22">
        <v>0</v>
      </c>
      <c r="J8022" s="22">
        <v>390.25</v>
      </c>
      <c r="K8022" s="22">
        <v>399.61</v>
      </c>
      <c r="L8022" s="47">
        <v>1000</v>
      </c>
      <c r="M8022" s="22">
        <v>0</v>
      </c>
      <c r="N8022" s="22">
        <v>0</v>
      </c>
    </row>
    <row r="8023" spans="1:14" hidden="1" x14ac:dyDescent="0.25">
      <c r="A8023" s="5" t="s">
        <v>10318</v>
      </c>
      <c r="B8023" s="5" t="s">
        <v>3586</v>
      </c>
      <c r="C8023" s="5" t="s">
        <v>849</v>
      </c>
      <c r="D8023" s="5" t="s">
        <v>3583</v>
      </c>
      <c r="E8023" s="5" t="s">
        <v>3584</v>
      </c>
      <c r="F8023" s="5" t="s">
        <v>853</v>
      </c>
      <c r="G8023" s="5" t="s">
        <v>3585</v>
      </c>
      <c r="H8023" s="51">
        <v>0</v>
      </c>
      <c r="I8023" s="22">
        <v>0</v>
      </c>
      <c r="J8023" s="22">
        <v>398.01</v>
      </c>
      <c r="K8023" s="22">
        <v>418.92</v>
      </c>
      <c r="L8023" s="47">
        <v>1000</v>
      </c>
      <c r="M8023" s="22">
        <v>0</v>
      </c>
      <c r="N8023" s="22">
        <v>0</v>
      </c>
    </row>
    <row r="8024" spans="1:14" x14ac:dyDescent="0.25">
      <c r="A8024" s="5" t="s">
        <v>10318</v>
      </c>
      <c r="B8024" s="5" t="s">
        <v>3590</v>
      </c>
      <c r="C8024" s="5" t="s">
        <v>849</v>
      </c>
      <c r="D8024" s="5" t="s">
        <v>3583</v>
      </c>
      <c r="E8024" s="5" t="s">
        <v>3584</v>
      </c>
      <c r="F8024" s="5" t="s">
        <v>853</v>
      </c>
      <c r="G8024" s="5" t="s">
        <v>3585</v>
      </c>
      <c r="H8024" s="51">
        <v>0</v>
      </c>
      <c r="I8024" s="22">
        <v>0</v>
      </c>
      <c r="J8024" s="22">
        <v>0</v>
      </c>
      <c r="K8024" s="22">
        <v>244.15</v>
      </c>
      <c r="L8024" s="47">
        <v>1000</v>
      </c>
      <c r="M8024" s="22">
        <v>0</v>
      </c>
      <c r="N8024" s="22">
        <v>0</v>
      </c>
    </row>
    <row r="8025" spans="1:14" hidden="1" x14ac:dyDescent="0.25">
      <c r="A8025" s="5" t="s">
        <v>10318</v>
      </c>
      <c r="B8025" s="5" t="s">
        <v>3597</v>
      </c>
      <c r="C8025" s="5" t="s">
        <v>849</v>
      </c>
      <c r="D8025" s="5" t="s">
        <v>3583</v>
      </c>
      <c r="E8025" s="5" t="s">
        <v>3584</v>
      </c>
      <c r="F8025" s="5" t="s">
        <v>853</v>
      </c>
      <c r="G8025" s="5" t="s">
        <v>3585</v>
      </c>
      <c r="H8025" s="51">
        <v>0</v>
      </c>
      <c r="I8025" s="22">
        <v>0</v>
      </c>
      <c r="J8025" s="22">
        <v>162.81</v>
      </c>
      <c r="K8025" s="22">
        <v>176.87</v>
      </c>
      <c r="L8025" s="47">
        <v>1000</v>
      </c>
      <c r="M8025" s="22">
        <v>0</v>
      </c>
      <c r="N8025" s="22">
        <v>0</v>
      </c>
    </row>
    <row r="8026" spans="1:14" hidden="1" x14ac:dyDescent="0.25">
      <c r="A8026" s="5" t="s">
        <v>10318</v>
      </c>
      <c r="B8026" s="5" t="s">
        <v>3592</v>
      </c>
      <c r="C8026" s="5" t="s">
        <v>849</v>
      </c>
      <c r="D8026" s="5" t="s">
        <v>3583</v>
      </c>
      <c r="E8026" s="5" t="s">
        <v>3584</v>
      </c>
      <c r="F8026" s="5" t="s">
        <v>853</v>
      </c>
      <c r="G8026" s="5" t="s">
        <v>3585</v>
      </c>
      <c r="H8026" s="51">
        <v>0</v>
      </c>
      <c r="I8026" s="22">
        <v>0</v>
      </c>
      <c r="J8026" s="22">
        <v>161.25</v>
      </c>
      <c r="K8026" s="22">
        <v>188.82</v>
      </c>
      <c r="L8026" s="47">
        <v>1000</v>
      </c>
      <c r="M8026" s="22">
        <v>0</v>
      </c>
      <c r="N8026" s="22">
        <v>0</v>
      </c>
    </row>
    <row r="8027" spans="1:14" hidden="1" x14ac:dyDescent="0.25">
      <c r="A8027" s="5" t="s">
        <v>10319</v>
      </c>
      <c r="B8027" s="5" t="s">
        <v>3582</v>
      </c>
      <c r="C8027" s="5" t="s">
        <v>849</v>
      </c>
      <c r="D8027" s="5" t="s">
        <v>3583</v>
      </c>
      <c r="E8027" s="5" t="s">
        <v>3584</v>
      </c>
      <c r="F8027" s="5" t="s">
        <v>853</v>
      </c>
      <c r="G8027" s="5" t="s">
        <v>3585</v>
      </c>
      <c r="H8027" s="51">
        <v>0</v>
      </c>
      <c r="I8027" s="22">
        <v>0</v>
      </c>
      <c r="J8027" s="22">
        <v>1150.83</v>
      </c>
      <c r="K8027" s="22">
        <v>1249.58</v>
      </c>
      <c r="L8027" s="47">
        <v>1000</v>
      </c>
      <c r="M8027" s="22">
        <v>0</v>
      </c>
      <c r="N8027" s="22">
        <v>0</v>
      </c>
    </row>
    <row r="8028" spans="1:14" hidden="1" x14ac:dyDescent="0.25">
      <c r="A8028" s="5" t="s">
        <v>10319</v>
      </c>
      <c r="B8028" s="5" t="s">
        <v>3586</v>
      </c>
      <c r="C8028" s="5" t="s">
        <v>849</v>
      </c>
      <c r="D8028" s="5" t="s">
        <v>3583</v>
      </c>
      <c r="E8028" s="5" t="s">
        <v>3584</v>
      </c>
      <c r="F8028" s="5" t="s">
        <v>851</v>
      </c>
      <c r="G8028" s="5" t="s">
        <v>3585</v>
      </c>
      <c r="H8028" s="51">
        <v>36750</v>
      </c>
      <c r="I8028" s="22">
        <v>69217.070000000007</v>
      </c>
      <c r="J8028" s="22">
        <v>1883.46</v>
      </c>
      <c r="K8028" s="22">
        <v>1888.31</v>
      </c>
      <c r="L8028" s="47">
        <v>1000</v>
      </c>
      <c r="M8028" s="22">
        <v>69217.070000000007</v>
      </c>
      <c r="N8028" s="22">
        <v>0</v>
      </c>
    </row>
    <row r="8029" spans="1:14" hidden="1" x14ac:dyDescent="0.25">
      <c r="A8029" s="5" t="s">
        <v>10319</v>
      </c>
      <c r="B8029" s="5" t="s">
        <v>3597</v>
      </c>
      <c r="C8029" s="5" t="s">
        <v>849</v>
      </c>
      <c r="D8029" s="5" t="s">
        <v>3583</v>
      </c>
      <c r="E8029" s="5" t="s">
        <v>3584</v>
      </c>
      <c r="F8029" s="5" t="s">
        <v>853</v>
      </c>
      <c r="G8029" s="5" t="s">
        <v>3585</v>
      </c>
      <c r="H8029" s="51">
        <v>0</v>
      </c>
      <c r="I8029" s="22">
        <v>0</v>
      </c>
      <c r="J8029" s="22">
        <v>1991.57</v>
      </c>
      <c r="K8029" s="22">
        <v>1615.29</v>
      </c>
      <c r="L8029" s="47">
        <v>1000</v>
      </c>
      <c r="M8029" s="22">
        <v>0</v>
      </c>
      <c r="N8029" s="22">
        <v>0</v>
      </c>
    </row>
    <row r="8030" spans="1:14" hidden="1" x14ac:dyDescent="0.25">
      <c r="A8030" s="5" t="s">
        <v>10319</v>
      </c>
      <c r="B8030" s="5" t="s">
        <v>3592</v>
      </c>
      <c r="C8030" s="5" t="s">
        <v>849</v>
      </c>
      <c r="D8030" s="5" t="s">
        <v>3583</v>
      </c>
      <c r="E8030" s="5" t="s">
        <v>3584</v>
      </c>
      <c r="F8030" s="5" t="s">
        <v>851</v>
      </c>
      <c r="G8030" s="5" t="s">
        <v>3585</v>
      </c>
      <c r="H8030" s="51">
        <v>43250</v>
      </c>
      <c r="I8030" s="22">
        <v>68901.210000000006</v>
      </c>
      <c r="J8030" s="22">
        <v>1593.09</v>
      </c>
      <c r="K8030" s="22">
        <v>1645.59</v>
      </c>
      <c r="L8030" s="47">
        <v>1000</v>
      </c>
      <c r="M8030" s="22">
        <v>68901.210000000006</v>
      </c>
      <c r="N8030" s="22">
        <v>0</v>
      </c>
    </row>
    <row r="8031" spans="1:14" hidden="1" x14ac:dyDescent="0.25">
      <c r="A8031" s="5" t="s">
        <v>10320</v>
      </c>
      <c r="B8031" s="5" t="s">
        <v>3582</v>
      </c>
      <c r="C8031" s="5" t="s">
        <v>849</v>
      </c>
      <c r="D8031" s="5" t="s">
        <v>3583</v>
      </c>
      <c r="E8031" s="5" t="s">
        <v>3584</v>
      </c>
      <c r="F8031" s="5" t="s">
        <v>853</v>
      </c>
      <c r="G8031" s="5" t="s">
        <v>3585</v>
      </c>
      <c r="H8031" s="51">
        <v>0</v>
      </c>
      <c r="I8031" s="22">
        <v>0</v>
      </c>
      <c r="J8031" s="22">
        <v>226.67</v>
      </c>
      <c r="K8031" s="22">
        <v>235.36</v>
      </c>
      <c r="L8031" s="47">
        <v>1000</v>
      </c>
      <c r="M8031" s="22">
        <v>0</v>
      </c>
      <c r="N8031" s="22">
        <v>0</v>
      </c>
    </row>
    <row r="8032" spans="1:14" hidden="1" x14ac:dyDescent="0.25">
      <c r="A8032" s="5" t="s">
        <v>10320</v>
      </c>
      <c r="B8032" s="5" t="s">
        <v>3586</v>
      </c>
      <c r="C8032" s="5" t="s">
        <v>849</v>
      </c>
      <c r="D8032" s="5" t="s">
        <v>3583</v>
      </c>
      <c r="E8032" s="5" t="s">
        <v>3584</v>
      </c>
      <c r="F8032" s="5" t="s">
        <v>851</v>
      </c>
      <c r="G8032" s="5" t="s">
        <v>3585</v>
      </c>
      <c r="H8032" s="51">
        <v>21632</v>
      </c>
      <c r="I8032" s="22">
        <v>6600.53</v>
      </c>
      <c r="J8032" s="22">
        <v>305.13</v>
      </c>
      <c r="K8032" s="22">
        <v>292.3</v>
      </c>
      <c r="L8032" s="47">
        <v>1000</v>
      </c>
      <c r="M8032" s="22">
        <v>6600.53</v>
      </c>
      <c r="N8032" s="22">
        <v>0</v>
      </c>
    </row>
    <row r="8033" spans="1:14" hidden="1" x14ac:dyDescent="0.25">
      <c r="A8033" s="5" t="s">
        <v>10320</v>
      </c>
      <c r="B8033" s="5" t="s">
        <v>3597</v>
      </c>
      <c r="C8033" s="5" t="s">
        <v>849</v>
      </c>
      <c r="D8033" s="5" t="s">
        <v>3583</v>
      </c>
      <c r="E8033" s="5" t="s">
        <v>3584</v>
      </c>
      <c r="F8033" s="5" t="s">
        <v>851</v>
      </c>
      <c r="G8033" s="5" t="s">
        <v>3585</v>
      </c>
      <c r="H8033" s="51">
        <v>18432</v>
      </c>
      <c r="I8033" s="22">
        <v>4194.66</v>
      </c>
      <c r="J8033" s="22">
        <v>227.57</v>
      </c>
      <c r="K8033" s="22">
        <v>377.53</v>
      </c>
      <c r="L8033" s="47">
        <v>1000</v>
      </c>
      <c r="M8033" s="22">
        <v>4194.66</v>
      </c>
      <c r="N8033" s="22">
        <v>0</v>
      </c>
    </row>
    <row r="8034" spans="1:14" hidden="1" x14ac:dyDescent="0.25">
      <c r="A8034" s="5" t="s">
        <v>10320</v>
      </c>
      <c r="B8034" s="5" t="s">
        <v>3592</v>
      </c>
      <c r="C8034" s="5" t="s">
        <v>849</v>
      </c>
      <c r="D8034" s="5" t="s">
        <v>3583</v>
      </c>
      <c r="E8034" s="5" t="s">
        <v>3584</v>
      </c>
      <c r="F8034" s="5" t="s">
        <v>851</v>
      </c>
      <c r="G8034" s="5" t="s">
        <v>3585</v>
      </c>
      <c r="H8034" s="51">
        <v>18304</v>
      </c>
      <c r="I8034" s="22">
        <v>4758.75</v>
      </c>
      <c r="J8034" s="22">
        <v>259.98</v>
      </c>
      <c r="K8034" s="22">
        <v>302.18</v>
      </c>
      <c r="L8034" s="47">
        <v>1000</v>
      </c>
      <c r="M8034" s="22">
        <v>4758.75</v>
      </c>
      <c r="N8034" s="22">
        <v>0</v>
      </c>
    </row>
    <row r="8035" spans="1:14" hidden="1" x14ac:dyDescent="0.25">
      <c r="A8035" s="5" t="s">
        <v>10321</v>
      </c>
      <c r="B8035" s="5" t="s">
        <v>3586</v>
      </c>
      <c r="C8035" s="5" t="s">
        <v>849</v>
      </c>
      <c r="D8035" s="5" t="s">
        <v>3583</v>
      </c>
      <c r="E8035" s="5" t="s">
        <v>3584</v>
      </c>
      <c r="F8035" s="5" t="s">
        <v>851</v>
      </c>
      <c r="G8035" s="5" t="s">
        <v>3585</v>
      </c>
      <c r="H8035" s="51">
        <v>32960</v>
      </c>
      <c r="I8035" s="22">
        <v>15697.02</v>
      </c>
      <c r="J8035" s="22">
        <v>476.24</v>
      </c>
      <c r="K8035" s="22">
        <v>356.34</v>
      </c>
      <c r="L8035" s="47">
        <v>1000</v>
      </c>
      <c r="M8035" s="22">
        <v>15697.02</v>
      </c>
      <c r="N8035" s="22">
        <v>0</v>
      </c>
    </row>
    <row r="8036" spans="1:14" hidden="1" x14ac:dyDescent="0.25">
      <c r="A8036" s="5" t="s">
        <v>10321</v>
      </c>
      <c r="B8036" s="5" t="s">
        <v>3597</v>
      </c>
      <c r="C8036" s="5" t="s">
        <v>849</v>
      </c>
      <c r="D8036" s="5" t="s">
        <v>3583</v>
      </c>
      <c r="E8036" s="5" t="s">
        <v>3584</v>
      </c>
      <c r="F8036" s="5" t="s">
        <v>851</v>
      </c>
      <c r="G8036" s="5" t="s">
        <v>3585</v>
      </c>
      <c r="H8036" s="51">
        <v>5248</v>
      </c>
      <c r="I8036" s="22">
        <v>2167.87</v>
      </c>
      <c r="J8036" s="22">
        <v>413.08</v>
      </c>
      <c r="K8036" s="22">
        <v>389.31</v>
      </c>
      <c r="L8036" s="47">
        <v>1000</v>
      </c>
      <c r="M8036" s="22">
        <v>2167.87</v>
      </c>
      <c r="N8036" s="22">
        <v>0</v>
      </c>
    </row>
    <row r="8037" spans="1:14" hidden="1" x14ac:dyDescent="0.25">
      <c r="A8037" s="5" t="s">
        <v>10321</v>
      </c>
      <c r="B8037" s="5" t="s">
        <v>3592</v>
      </c>
      <c r="C8037" s="5" t="s">
        <v>849</v>
      </c>
      <c r="D8037" s="5" t="s">
        <v>3583</v>
      </c>
      <c r="E8037" s="5" t="s">
        <v>3584</v>
      </c>
      <c r="F8037" s="5" t="s">
        <v>851</v>
      </c>
      <c r="G8037" s="5" t="s">
        <v>3585</v>
      </c>
      <c r="H8037" s="51">
        <v>0</v>
      </c>
      <c r="I8037" s="22">
        <v>0</v>
      </c>
      <c r="J8037" s="22">
        <v>407.73</v>
      </c>
      <c r="K8037" s="22">
        <v>407.73</v>
      </c>
      <c r="L8037" s="47">
        <v>1000</v>
      </c>
      <c r="M8037" s="22">
        <v>0</v>
      </c>
      <c r="N8037" s="22">
        <v>0</v>
      </c>
    </row>
    <row r="8038" spans="1:14" hidden="1" x14ac:dyDescent="0.25">
      <c r="A8038" s="5" t="s">
        <v>10322</v>
      </c>
      <c r="B8038" s="5" t="s">
        <v>3592</v>
      </c>
      <c r="C8038" s="5" t="s">
        <v>849</v>
      </c>
      <c r="D8038" s="5" t="s">
        <v>3583</v>
      </c>
      <c r="E8038" s="5" t="s">
        <v>3584</v>
      </c>
      <c r="F8038" s="5" t="s">
        <v>851</v>
      </c>
      <c r="G8038" s="5" t="s">
        <v>3585</v>
      </c>
      <c r="H8038" s="51">
        <v>6570</v>
      </c>
      <c r="I8038" s="22">
        <v>40739.03</v>
      </c>
      <c r="J8038" s="22">
        <v>6200.77</v>
      </c>
      <c r="K8038" s="22">
        <v>6046.42</v>
      </c>
      <c r="L8038" s="47">
        <v>1000</v>
      </c>
      <c r="M8038" s="22">
        <v>40739.03</v>
      </c>
      <c r="N8038" s="22">
        <v>0</v>
      </c>
    </row>
    <row r="8039" spans="1:14" hidden="1" x14ac:dyDescent="0.25">
      <c r="A8039" s="5" t="s">
        <v>10323</v>
      </c>
      <c r="B8039" s="5" t="s">
        <v>3586</v>
      </c>
      <c r="C8039" s="5" t="s">
        <v>849</v>
      </c>
      <c r="D8039" s="5" t="s">
        <v>3583</v>
      </c>
      <c r="E8039" s="5" t="s">
        <v>3584</v>
      </c>
      <c r="F8039" s="5" t="s">
        <v>853</v>
      </c>
      <c r="G8039" s="5" t="s">
        <v>3585</v>
      </c>
      <c r="H8039" s="51">
        <v>0</v>
      </c>
      <c r="I8039" s="22">
        <v>0</v>
      </c>
      <c r="J8039" s="22">
        <v>9510.0499999999993</v>
      </c>
      <c r="K8039" s="22">
        <v>9627.76</v>
      </c>
      <c r="L8039" s="47">
        <v>1000</v>
      </c>
      <c r="M8039" s="22">
        <v>0</v>
      </c>
      <c r="N8039" s="22">
        <v>0</v>
      </c>
    </row>
    <row r="8040" spans="1:14" hidden="1" x14ac:dyDescent="0.25">
      <c r="A8040" s="5" t="s">
        <v>10323</v>
      </c>
      <c r="B8040" s="5" t="s">
        <v>3597</v>
      </c>
      <c r="C8040" s="5" t="s">
        <v>849</v>
      </c>
      <c r="D8040" s="5" t="s">
        <v>3583</v>
      </c>
      <c r="E8040" s="5" t="s">
        <v>3584</v>
      </c>
      <c r="F8040" s="5" t="s">
        <v>851</v>
      </c>
      <c r="G8040" s="5" t="s">
        <v>3585</v>
      </c>
      <c r="H8040" s="51">
        <v>30</v>
      </c>
      <c r="I8040" s="22">
        <v>317.08</v>
      </c>
      <c r="J8040" s="22">
        <v>10569.33</v>
      </c>
      <c r="K8040" s="22">
        <v>9622.9599999999991</v>
      </c>
      <c r="L8040" s="47">
        <v>1000</v>
      </c>
      <c r="M8040" s="22">
        <v>317.08</v>
      </c>
      <c r="N8040" s="22">
        <v>0</v>
      </c>
    </row>
    <row r="8041" spans="1:14" hidden="1" x14ac:dyDescent="0.25">
      <c r="A8041" s="5" t="s">
        <v>10323</v>
      </c>
      <c r="B8041" s="5" t="s">
        <v>3592</v>
      </c>
      <c r="C8041" s="5" t="s">
        <v>849</v>
      </c>
      <c r="D8041" s="5" t="s">
        <v>3583</v>
      </c>
      <c r="E8041" s="5" t="s">
        <v>3584</v>
      </c>
      <c r="F8041" s="5" t="s">
        <v>851</v>
      </c>
      <c r="G8041" s="5" t="s">
        <v>3585</v>
      </c>
      <c r="H8041" s="51">
        <v>8100</v>
      </c>
      <c r="I8041" s="22">
        <v>85626.41</v>
      </c>
      <c r="J8041" s="22">
        <v>10571.16</v>
      </c>
      <c r="K8041" s="22">
        <v>9507.5400000000009</v>
      </c>
      <c r="L8041" s="47">
        <v>1000</v>
      </c>
      <c r="M8041" s="22">
        <v>85626.41</v>
      </c>
      <c r="N8041" s="22">
        <v>0</v>
      </c>
    </row>
    <row r="8042" spans="1:14" hidden="1" x14ac:dyDescent="0.25">
      <c r="A8042" s="5" t="s">
        <v>10324</v>
      </c>
      <c r="B8042" s="5" t="s">
        <v>3586</v>
      </c>
      <c r="C8042" s="5" t="s">
        <v>849</v>
      </c>
      <c r="D8042" s="5" t="s">
        <v>3583</v>
      </c>
      <c r="E8042" s="5" t="s">
        <v>3584</v>
      </c>
      <c r="F8042" s="5" t="s">
        <v>851</v>
      </c>
      <c r="G8042" s="5" t="s">
        <v>3585</v>
      </c>
      <c r="H8042" s="51">
        <v>30330</v>
      </c>
      <c r="I8042" s="22">
        <v>109341.24</v>
      </c>
      <c r="J8042" s="22">
        <v>3605.05</v>
      </c>
      <c r="K8042" s="22">
        <v>3426.51</v>
      </c>
      <c r="L8042" s="47">
        <v>1000</v>
      </c>
      <c r="M8042" s="22">
        <v>109341.24</v>
      </c>
      <c r="N8042" s="22">
        <v>0</v>
      </c>
    </row>
    <row r="8043" spans="1:14" hidden="1" x14ac:dyDescent="0.25">
      <c r="A8043" s="5" t="s">
        <v>10324</v>
      </c>
      <c r="B8043" s="5" t="s">
        <v>3597</v>
      </c>
      <c r="C8043" s="5" t="s">
        <v>849</v>
      </c>
      <c r="D8043" s="5" t="s">
        <v>3583</v>
      </c>
      <c r="E8043" s="5" t="s">
        <v>3584</v>
      </c>
      <c r="F8043" s="5" t="s">
        <v>853</v>
      </c>
      <c r="G8043" s="5" t="s">
        <v>3585</v>
      </c>
      <c r="H8043" s="51">
        <v>0</v>
      </c>
      <c r="I8043" s="22">
        <v>0</v>
      </c>
      <c r="J8043" s="22">
        <v>3606.04</v>
      </c>
      <c r="K8043" s="22">
        <v>3719.3</v>
      </c>
      <c r="L8043" s="47">
        <v>1000</v>
      </c>
      <c r="M8043" s="22">
        <v>0</v>
      </c>
      <c r="N8043" s="22">
        <v>0</v>
      </c>
    </row>
    <row r="8044" spans="1:14" hidden="1" x14ac:dyDescent="0.25">
      <c r="A8044" s="5" t="s">
        <v>10324</v>
      </c>
      <c r="B8044" s="5" t="s">
        <v>3592</v>
      </c>
      <c r="C8044" s="5" t="s">
        <v>849</v>
      </c>
      <c r="D8044" s="5" t="s">
        <v>3583</v>
      </c>
      <c r="E8044" s="5" t="s">
        <v>3584</v>
      </c>
      <c r="F8044" s="5" t="s">
        <v>851</v>
      </c>
      <c r="G8044" s="5" t="s">
        <v>3585</v>
      </c>
      <c r="H8044" s="51">
        <v>8700</v>
      </c>
      <c r="I8044" s="22">
        <v>32936.519999999997</v>
      </c>
      <c r="J8044" s="22">
        <v>3785.81</v>
      </c>
      <c r="K8044" s="22">
        <v>3693.55</v>
      </c>
      <c r="L8044" s="47">
        <v>1000</v>
      </c>
      <c r="M8044" s="22">
        <v>32936.519999999997</v>
      </c>
      <c r="N8044" s="22">
        <v>0</v>
      </c>
    </row>
    <row r="8045" spans="1:14" x14ac:dyDescent="0.25">
      <c r="A8045" s="5" t="s">
        <v>10325</v>
      </c>
      <c r="B8045" s="5" t="s">
        <v>3590</v>
      </c>
      <c r="C8045" s="5" t="s">
        <v>849</v>
      </c>
      <c r="D8045" s="5" t="s">
        <v>3583</v>
      </c>
      <c r="E8045" s="5" t="s">
        <v>3584</v>
      </c>
      <c r="F8045" s="5" t="s">
        <v>853</v>
      </c>
      <c r="G8045" s="5" t="s">
        <v>3585</v>
      </c>
      <c r="H8045" s="51">
        <v>0</v>
      </c>
      <c r="I8045" s="22">
        <v>0</v>
      </c>
      <c r="J8045" s="22">
        <v>21268.27</v>
      </c>
      <c r="K8045" s="22">
        <v>26261.14</v>
      </c>
      <c r="L8045" s="47">
        <v>1000</v>
      </c>
      <c r="M8045" s="22">
        <v>0</v>
      </c>
      <c r="N8045" s="22">
        <v>0</v>
      </c>
    </row>
    <row r="8046" spans="1:14" hidden="1" x14ac:dyDescent="0.25">
      <c r="A8046" s="5" t="s">
        <v>10326</v>
      </c>
      <c r="B8046" s="5" t="s">
        <v>3582</v>
      </c>
      <c r="C8046" s="5" t="s">
        <v>849</v>
      </c>
      <c r="D8046" s="5" t="s">
        <v>3583</v>
      </c>
      <c r="E8046" s="5" t="s">
        <v>3584</v>
      </c>
      <c r="F8046" s="5" t="s">
        <v>851</v>
      </c>
      <c r="G8046" s="5" t="s">
        <v>3585</v>
      </c>
      <c r="H8046" s="51">
        <v>92500</v>
      </c>
      <c r="I8046" s="22">
        <v>129235.66</v>
      </c>
      <c r="J8046" s="22">
        <v>1397.14</v>
      </c>
      <c r="K8046" s="22">
        <v>1370.27</v>
      </c>
      <c r="L8046" s="47">
        <v>1000</v>
      </c>
      <c r="M8046" s="22">
        <v>129235.66</v>
      </c>
      <c r="N8046" s="22">
        <v>0</v>
      </c>
    </row>
    <row r="8047" spans="1:14" hidden="1" x14ac:dyDescent="0.25">
      <c r="A8047" s="5" t="s">
        <v>10326</v>
      </c>
      <c r="B8047" s="5" t="s">
        <v>3586</v>
      </c>
      <c r="C8047" s="5" t="s">
        <v>849</v>
      </c>
      <c r="D8047" s="5" t="s">
        <v>3583</v>
      </c>
      <c r="E8047" s="5" t="s">
        <v>3584</v>
      </c>
      <c r="F8047" s="5" t="s">
        <v>853</v>
      </c>
      <c r="G8047" s="5" t="s">
        <v>3585</v>
      </c>
      <c r="H8047" s="51">
        <v>0</v>
      </c>
      <c r="I8047" s="22">
        <v>0</v>
      </c>
      <c r="J8047" s="22">
        <v>0</v>
      </c>
      <c r="K8047" s="22">
        <v>965.98</v>
      </c>
      <c r="L8047" s="47">
        <v>1000</v>
      </c>
      <c r="M8047" s="22">
        <v>0</v>
      </c>
      <c r="N8047" s="22">
        <v>0</v>
      </c>
    </row>
    <row r="8048" spans="1:14" hidden="1" x14ac:dyDescent="0.25">
      <c r="A8048" s="5" t="s">
        <v>10326</v>
      </c>
      <c r="B8048" s="5" t="s">
        <v>3592</v>
      </c>
      <c r="C8048" s="5" t="s">
        <v>849</v>
      </c>
      <c r="D8048" s="5" t="s">
        <v>3583</v>
      </c>
      <c r="E8048" s="5" t="s">
        <v>3584</v>
      </c>
      <c r="F8048" s="5" t="s">
        <v>853</v>
      </c>
      <c r="G8048" s="5" t="s">
        <v>3585</v>
      </c>
      <c r="H8048" s="51">
        <v>0</v>
      </c>
      <c r="I8048" s="22">
        <v>0</v>
      </c>
      <c r="J8048" s="22">
        <v>876.91</v>
      </c>
      <c r="K8048" s="22">
        <v>1048.26</v>
      </c>
      <c r="L8048" s="47">
        <v>1000</v>
      </c>
      <c r="M8048" s="22">
        <v>0</v>
      </c>
      <c r="N8048" s="22">
        <v>0</v>
      </c>
    </row>
    <row r="8049" spans="1:14" hidden="1" x14ac:dyDescent="0.25">
      <c r="A8049" s="5" t="s">
        <v>10327</v>
      </c>
      <c r="B8049" s="5" t="s">
        <v>3586</v>
      </c>
      <c r="C8049" s="5" t="s">
        <v>849</v>
      </c>
      <c r="D8049" s="5" t="s">
        <v>3583</v>
      </c>
      <c r="E8049" s="5" t="s">
        <v>3584</v>
      </c>
      <c r="F8049" s="5" t="s">
        <v>853</v>
      </c>
      <c r="G8049" s="5" t="s">
        <v>3603</v>
      </c>
      <c r="H8049" s="51">
        <v>0</v>
      </c>
      <c r="I8049" s="22">
        <v>0</v>
      </c>
      <c r="J8049" s="22">
        <v>4578.3599999999997</v>
      </c>
      <c r="K8049" s="22">
        <v>4998.8100000000004</v>
      </c>
      <c r="L8049" s="47">
        <v>1000</v>
      </c>
      <c r="M8049" s="22">
        <v>0</v>
      </c>
      <c r="N8049" s="22">
        <v>0</v>
      </c>
    </row>
    <row r="8050" spans="1:14" hidden="1" x14ac:dyDescent="0.25">
      <c r="A8050" s="5" t="s">
        <v>10328</v>
      </c>
      <c r="B8050" s="5" t="s">
        <v>3582</v>
      </c>
      <c r="C8050" s="5" t="s">
        <v>849</v>
      </c>
      <c r="D8050" s="5" t="s">
        <v>3583</v>
      </c>
      <c r="E8050" s="5" t="s">
        <v>3584</v>
      </c>
      <c r="F8050" s="5" t="s">
        <v>853</v>
      </c>
      <c r="G8050" s="5" t="s">
        <v>3603</v>
      </c>
      <c r="H8050" s="51">
        <v>0</v>
      </c>
      <c r="I8050" s="22">
        <v>0</v>
      </c>
      <c r="J8050" s="22">
        <v>4250.09</v>
      </c>
      <c r="K8050" s="22">
        <v>5744.46</v>
      </c>
      <c r="L8050" s="47">
        <v>1000</v>
      </c>
      <c r="M8050" s="22">
        <v>0</v>
      </c>
      <c r="N8050" s="22">
        <v>0</v>
      </c>
    </row>
    <row r="8051" spans="1:14" hidden="1" x14ac:dyDescent="0.25">
      <c r="A8051" s="5" t="s">
        <v>10328</v>
      </c>
      <c r="B8051" s="5" t="s">
        <v>3586</v>
      </c>
      <c r="C8051" s="5" t="s">
        <v>849</v>
      </c>
      <c r="D8051" s="5" t="s">
        <v>3583</v>
      </c>
      <c r="E8051" s="5" t="s">
        <v>3584</v>
      </c>
      <c r="F8051" s="5" t="s">
        <v>853</v>
      </c>
      <c r="G8051" s="5" t="s">
        <v>3603</v>
      </c>
      <c r="H8051" s="51">
        <v>0</v>
      </c>
      <c r="I8051" s="22">
        <v>0</v>
      </c>
      <c r="J8051" s="22">
        <v>3861.88</v>
      </c>
      <c r="K8051" s="22">
        <v>6134.86</v>
      </c>
      <c r="L8051" s="47">
        <v>1000</v>
      </c>
      <c r="M8051" s="22">
        <v>0</v>
      </c>
      <c r="N8051" s="22">
        <v>0</v>
      </c>
    </row>
    <row r="8052" spans="1:14" hidden="1" x14ac:dyDescent="0.25">
      <c r="A8052" s="5" t="s">
        <v>10329</v>
      </c>
      <c r="B8052" s="5" t="s">
        <v>3582</v>
      </c>
      <c r="C8052" s="5" t="s">
        <v>849</v>
      </c>
      <c r="D8052" s="5" t="s">
        <v>3583</v>
      </c>
      <c r="E8052" s="5" t="s">
        <v>3584</v>
      </c>
      <c r="F8052" s="5" t="s">
        <v>851</v>
      </c>
      <c r="G8052" s="5" t="s">
        <v>3603</v>
      </c>
      <c r="H8052" s="51">
        <v>0</v>
      </c>
      <c r="I8052" s="22">
        <v>0</v>
      </c>
      <c r="J8052" s="22">
        <v>4049.66</v>
      </c>
      <c r="K8052" s="22">
        <v>5390.71</v>
      </c>
      <c r="L8052" s="47">
        <v>1000</v>
      </c>
      <c r="M8052" s="22">
        <v>0</v>
      </c>
      <c r="N8052" s="22">
        <v>0</v>
      </c>
    </row>
    <row r="8053" spans="1:14" hidden="1" x14ac:dyDescent="0.25">
      <c r="A8053" s="5" t="s">
        <v>10329</v>
      </c>
      <c r="B8053" s="5" t="s">
        <v>3586</v>
      </c>
      <c r="C8053" s="5" t="s">
        <v>849</v>
      </c>
      <c r="D8053" s="5" t="s">
        <v>3583</v>
      </c>
      <c r="E8053" s="5" t="s">
        <v>3584</v>
      </c>
      <c r="F8053" s="5" t="s">
        <v>851</v>
      </c>
      <c r="G8053" s="5" t="s">
        <v>3603</v>
      </c>
      <c r="H8053" s="51">
        <v>29600</v>
      </c>
      <c r="I8053" s="22">
        <v>149219.10999999999</v>
      </c>
      <c r="J8053" s="22">
        <v>5041.1899999999996</v>
      </c>
      <c r="K8053" s="22">
        <v>5153.4799999999996</v>
      </c>
      <c r="L8053" s="47">
        <v>1000</v>
      </c>
      <c r="M8053" s="22">
        <v>149219.10999999999</v>
      </c>
      <c r="N8053" s="22">
        <v>0</v>
      </c>
    </row>
    <row r="8054" spans="1:14" hidden="1" x14ac:dyDescent="0.25">
      <c r="A8054" s="5" t="s">
        <v>10330</v>
      </c>
      <c r="B8054" s="5" t="s">
        <v>3582</v>
      </c>
      <c r="C8054" s="5" t="s">
        <v>849</v>
      </c>
      <c r="D8054" s="5" t="s">
        <v>3583</v>
      </c>
      <c r="E8054" s="5" t="s">
        <v>3584</v>
      </c>
      <c r="F8054" s="5" t="s">
        <v>853</v>
      </c>
      <c r="G8054" s="5" t="s">
        <v>3603</v>
      </c>
      <c r="H8054" s="51">
        <v>0</v>
      </c>
      <c r="I8054" s="22">
        <v>0</v>
      </c>
      <c r="J8054" s="22">
        <v>2071.96</v>
      </c>
      <c r="K8054" s="22">
        <v>3117.37</v>
      </c>
      <c r="L8054" s="47">
        <v>1000</v>
      </c>
      <c r="M8054" s="22">
        <v>0</v>
      </c>
      <c r="N8054" s="22">
        <v>0</v>
      </c>
    </row>
    <row r="8055" spans="1:14" hidden="1" x14ac:dyDescent="0.25">
      <c r="A8055" s="5" t="s">
        <v>10330</v>
      </c>
      <c r="B8055" s="5" t="s">
        <v>3586</v>
      </c>
      <c r="C8055" s="5" t="s">
        <v>849</v>
      </c>
      <c r="D8055" s="5" t="s">
        <v>3583</v>
      </c>
      <c r="E8055" s="5" t="s">
        <v>3584</v>
      </c>
      <c r="F8055" s="5" t="s">
        <v>853</v>
      </c>
      <c r="G8055" s="5" t="s">
        <v>3603</v>
      </c>
      <c r="H8055" s="51">
        <v>0</v>
      </c>
      <c r="I8055" s="22">
        <v>0</v>
      </c>
      <c r="J8055" s="22">
        <v>1932.57</v>
      </c>
      <c r="K8055" s="22">
        <v>3213.05</v>
      </c>
      <c r="L8055" s="47">
        <v>1000</v>
      </c>
      <c r="M8055" s="22">
        <v>0</v>
      </c>
      <c r="N8055" s="22">
        <v>0</v>
      </c>
    </row>
    <row r="8056" spans="1:14" hidden="1" x14ac:dyDescent="0.25">
      <c r="A8056" s="5" t="s">
        <v>10331</v>
      </c>
      <c r="B8056" s="5" t="s">
        <v>3582</v>
      </c>
      <c r="C8056" s="5" t="s">
        <v>849</v>
      </c>
      <c r="D8056" s="5" t="s">
        <v>3583</v>
      </c>
      <c r="E8056" s="5" t="s">
        <v>3584</v>
      </c>
      <c r="F8056" s="5" t="s">
        <v>853</v>
      </c>
      <c r="G8056" s="5" t="s">
        <v>3585</v>
      </c>
      <c r="H8056" s="51">
        <v>0</v>
      </c>
      <c r="I8056" s="22">
        <v>0</v>
      </c>
      <c r="J8056" s="22">
        <v>0</v>
      </c>
      <c r="K8056" s="22">
        <v>0.01</v>
      </c>
      <c r="L8056" s="47">
        <v>1000</v>
      </c>
      <c r="M8056" s="22">
        <v>0</v>
      </c>
      <c r="N8056" s="22">
        <v>0</v>
      </c>
    </row>
    <row r="8057" spans="1:14" hidden="1" x14ac:dyDescent="0.25">
      <c r="A8057" s="5" t="s">
        <v>10331</v>
      </c>
      <c r="B8057" s="5" t="s">
        <v>3586</v>
      </c>
      <c r="C8057" s="5" t="s">
        <v>849</v>
      </c>
      <c r="D8057" s="5" t="s">
        <v>3583</v>
      </c>
      <c r="E8057" s="5" t="s">
        <v>3584</v>
      </c>
      <c r="F8057" s="5" t="s">
        <v>853</v>
      </c>
      <c r="G8057" s="5" t="s">
        <v>3585</v>
      </c>
      <c r="H8057" s="51">
        <v>0</v>
      </c>
      <c r="I8057" s="22">
        <v>0</v>
      </c>
      <c r="J8057" s="22">
        <v>0</v>
      </c>
      <c r="K8057" s="22">
        <v>0.01</v>
      </c>
      <c r="L8057" s="47">
        <v>1000</v>
      </c>
      <c r="M8057" s="22">
        <v>0</v>
      </c>
      <c r="N8057" s="22">
        <v>0</v>
      </c>
    </row>
    <row r="8058" spans="1:14" hidden="1" x14ac:dyDescent="0.25">
      <c r="A8058" s="5" t="s">
        <v>10331</v>
      </c>
      <c r="B8058" s="5" t="s">
        <v>3597</v>
      </c>
      <c r="C8058" s="5" t="s">
        <v>849</v>
      </c>
      <c r="D8058" s="5" t="s">
        <v>3583</v>
      </c>
      <c r="E8058" s="5" t="s">
        <v>3584</v>
      </c>
      <c r="F8058" s="5" t="s">
        <v>853</v>
      </c>
      <c r="G8058" s="5" t="s">
        <v>3585</v>
      </c>
      <c r="H8058" s="51">
        <v>0</v>
      </c>
      <c r="I8058" s="22">
        <v>0</v>
      </c>
      <c r="J8058" s="22">
        <v>0</v>
      </c>
      <c r="K8058" s="22">
        <v>0.01</v>
      </c>
      <c r="L8058" s="47">
        <v>1000</v>
      </c>
      <c r="M8058" s="22">
        <v>0</v>
      </c>
      <c r="N8058" s="22">
        <v>0</v>
      </c>
    </row>
    <row r="8059" spans="1:14" hidden="1" x14ac:dyDescent="0.25">
      <c r="A8059" s="5" t="s">
        <v>10331</v>
      </c>
      <c r="B8059" s="5" t="s">
        <v>3592</v>
      </c>
      <c r="C8059" s="5" t="s">
        <v>849</v>
      </c>
      <c r="D8059" s="5" t="s">
        <v>3583</v>
      </c>
      <c r="E8059" s="5" t="s">
        <v>3584</v>
      </c>
      <c r="F8059" s="5" t="s">
        <v>853</v>
      </c>
      <c r="G8059" s="5" t="s">
        <v>3585</v>
      </c>
      <c r="H8059" s="51">
        <v>0</v>
      </c>
      <c r="I8059" s="22">
        <v>0</v>
      </c>
      <c r="J8059" s="22">
        <v>0</v>
      </c>
      <c r="K8059" s="22">
        <v>0.01</v>
      </c>
      <c r="L8059" s="47">
        <v>1000</v>
      </c>
      <c r="M8059" s="22">
        <v>0</v>
      </c>
      <c r="N8059" s="22">
        <v>0</v>
      </c>
    </row>
    <row r="8060" spans="1:14" hidden="1" x14ac:dyDescent="0.25">
      <c r="A8060" s="5" t="s">
        <v>10332</v>
      </c>
      <c r="B8060" s="5" t="s">
        <v>3582</v>
      </c>
      <c r="C8060" s="5" t="s">
        <v>849</v>
      </c>
      <c r="D8060" s="5" t="s">
        <v>3583</v>
      </c>
      <c r="E8060" s="5" t="s">
        <v>3584</v>
      </c>
      <c r="F8060" s="5" t="s">
        <v>851</v>
      </c>
      <c r="G8060" s="5" t="s">
        <v>3585</v>
      </c>
      <c r="H8060" s="51">
        <v>3339.28</v>
      </c>
      <c r="I8060" s="22">
        <v>11511.22</v>
      </c>
      <c r="J8060" s="22">
        <v>3447.22</v>
      </c>
      <c r="K8060" s="22">
        <v>2996.94</v>
      </c>
      <c r="L8060" s="47">
        <v>1000</v>
      </c>
      <c r="M8060" s="22">
        <v>11511.22</v>
      </c>
      <c r="N8060" s="22">
        <v>0</v>
      </c>
    </row>
    <row r="8061" spans="1:14" hidden="1" x14ac:dyDescent="0.25">
      <c r="A8061" s="5" t="s">
        <v>10332</v>
      </c>
      <c r="B8061" s="5" t="s">
        <v>3586</v>
      </c>
      <c r="C8061" s="5" t="s">
        <v>849</v>
      </c>
      <c r="D8061" s="5" t="s">
        <v>3583</v>
      </c>
      <c r="E8061" s="5" t="s">
        <v>3584</v>
      </c>
      <c r="F8061" s="5" t="s">
        <v>851</v>
      </c>
      <c r="G8061" s="5" t="s">
        <v>3585</v>
      </c>
      <c r="H8061" s="51">
        <v>7359.5829999999996</v>
      </c>
      <c r="I8061" s="22">
        <v>25997.33</v>
      </c>
      <c r="J8061" s="22">
        <v>3532.45</v>
      </c>
      <c r="K8061" s="22">
        <v>3306.16</v>
      </c>
      <c r="L8061" s="47">
        <v>1000</v>
      </c>
      <c r="M8061" s="22">
        <v>25997.33</v>
      </c>
      <c r="N8061" s="22">
        <v>0</v>
      </c>
    </row>
    <row r="8062" spans="1:14" x14ac:dyDescent="0.25">
      <c r="A8062" s="5" t="s">
        <v>10332</v>
      </c>
      <c r="B8062" s="5" t="s">
        <v>3590</v>
      </c>
      <c r="C8062" s="5" t="s">
        <v>849</v>
      </c>
      <c r="D8062" s="5" t="s">
        <v>3583</v>
      </c>
      <c r="E8062" s="5" t="s">
        <v>3584</v>
      </c>
      <c r="F8062" s="5" t="s">
        <v>853</v>
      </c>
      <c r="G8062" s="5" t="s">
        <v>3585</v>
      </c>
      <c r="H8062" s="51">
        <v>0</v>
      </c>
      <c r="I8062" s="22">
        <v>0</v>
      </c>
      <c r="J8062" s="22">
        <v>2969.43</v>
      </c>
      <c r="K8062" s="22">
        <v>3414.87</v>
      </c>
      <c r="L8062" s="47">
        <v>1000</v>
      </c>
      <c r="M8062" s="22">
        <v>0</v>
      </c>
      <c r="N8062" s="22">
        <v>0</v>
      </c>
    </row>
    <row r="8063" spans="1:14" hidden="1" x14ac:dyDescent="0.25">
      <c r="A8063" s="5" t="s">
        <v>10333</v>
      </c>
      <c r="B8063" s="5" t="s">
        <v>3582</v>
      </c>
      <c r="C8063" s="5" t="s">
        <v>849</v>
      </c>
      <c r="D8063" s="5" t="s">
        <v>3583</v>
      </c>
      <c r="E8063" s="5" t="s">
        <v>3584</v>
      </c>
      <c r="F8063" s="5" t="s">
        <v>851</v>
      </c>
      <c r="G8063" s="5" t="s">
        <v>3585</v>
      </c>
      <c r="H8063" s="51">
        <v>17155.064999999999</v>
      </c>
      <c r="I8063" s="22">
        <v>26140.99</v>
      </c>
      <c r="J8063" s="22">
        <v>1523.81</v>
      </c>
      <c r="K8063" s="22">
        <v>1444.69</v>
      </c>
      <c r="L8063" s="47">
        <v>1000</v>
      </c>
      <c r="M8063" s="22">
        <v>26140.99</v>
      </c>
      <c r="N8063" s="22">
        <v>0</v>
      </c>
    </row>
    <row r="8064" spans="1:14" hidden="1" x14ac:dyDescent="0.25">
      <c r="A8064" s="5" t="s">
        <v>10333</v>
      </c>
      <c r="B8064" s="5" t="s">
        <v>3586</v>
      </c>
      <c r="C8064" s="5" t="s">
        <v>849</v>
      </c>
      <c r="D8064" s="5" t="s">
        <v>3583</v>
      </c>
      <c r="E8064" s="5" t="s">
        <v>3584</v>
      </c>
      <c r="F8064" s="5" t="s">
        <v>851</v>
      </c>
      <c r="G8064" s="5" t="s">
        <v>3585</v>
      </c>
      <c r="H8064" s="51">
        <v>33507.120000000003</v>
      </c>
      <c r="I8064" s="22">
        <v>47209.3</v>
      </c>
      <c r="J8064" s="22">
        <v>1408.93</v>
      </c>
      <c r="K8064" s="22">
        <v>1554.64</v>
      </c>
      <c r="L8064" s="47">
        <v>1000</v>
      </c>
      <c r="M8064" s="22">
        <v>47209.3</v>
      </c>
      <c r="N8064" s="22">
        <v>0</v>
      </c>
    </row>
    <row r="8065" spans="1:14" hidden="1" x14ac:dyDescent="0.25">
      <c r="A8065" s="5" t="s">
        <v>10334</v>
      </c>
      <c r="B8065" s="5" t="s">
        <v>3597</v>
      </c>
      <c r="C8065" s="5" t="s">
        <v>849</v>
      </c>
      <c r="D8065" s="5" t="s">
        <v>3583</v>
      </c>
      <c r="E8065" s="5" t="s">
        <v>3584</v>
      </c>
      <c r="F8065" s="5" t="s">
        <v>853</v>
      </c>
      <c r="G8065" s="5" t="s">
        <v>3585</v>
      </c>
      <c r="H8065" s="51">
        <v>0</v>
      </c>
      <c r="I8065" s="22">
        <v>0</v>
      </c>
      <c r="J8065" s="22">
        <v>2471.21</v>
      </c>
      <c r="K8065" s="22">
        <v>3220.31</v>
      </c>
      <c r="L8065" s="47">
        <v>1000</v>
      </c>
      <c r="M8065" s="22">
        <v>0</v>
      </c>
      <c r="N8065" s="22">
        <v>0</v>
      </c>
    </row>
    <row r="8066" spans="1:14" hidden="1" x14ac:dyDescent="0.25">
      <c r="A8066" s="5" t="s">
        <v>10335</v>
      </c>
      <c r="B8066" s="5" t="s">
        <v>3592</v>
      </c>
      <c r="C8066" s="5" t="s">
        <v>849</v>
      </c>
      <c r="D8066" s="5" t="s">
        <v>3583</v>
      </c>
      <c r="E8066" s="5" t="s">
        <v>3584</v>
      </c>
      <c r="F8066" s="5" t="s">
        <v>853</v>
      </c>
      <c r="G8066" s="5" t="s">
        <v>3585</v>
      </c>
      <c r="H8066" s="51">
        <v>0</v>
      </c>
      <c r="I8066" s="22">
        <v>0</v>
      </c>
      <c r="J8066" s="22">
        <v>2871.1</v>
      </c>
      <c r="K8066" s="22">
        <v>3366.53</v>
      </c>
      <c r="L8066" s="47">
        <v>1000</v>
      </c>
      <c r="M8066" s="22">
        <v>0</v>
      </c>
      <c r="N8066" s="22">
        <v>0</v>
      </c>
    </row>
    <row r="8067" spans="1:14" hidden="1" x14ac:dyDescent="0.25">
      <c r="A8067" s="5" t="s">
        <v>10336</v>
      </c>
      <c r="B8067" s="5" t="s">
        <v>3582</v>
      </c>
      <c r="C8067" s="5" t="s">
        <v>849</v>
      </c>
      <c r="D8067" s="5" t="s">
        <v>3583</v>
      </c>
      <c r="E8067" s="5" t="s">
        <v>3584</v>
      </c>
      <c r="F8067" s="5" t="s">
        <v>853</v>
      </c>
      <c r="G8067" s="5" t="s">
        <v>3585</v>
      </c>
      <c r="H8067" s="51">
        <v>0</v>
      </c>
      <c r="I8067" s="22">
        <v>0</v>
      </c>
      <c r="J8067" s="22">
        <v>5197.6000000000004</v>
      </c>
      <c r="K8067" s="22">
        <v>5618.51</v>
      </c>
      <c r="L8067" s="47">
        <v>1000</v>
      </c>
      <c r="M8067" s="22">
        <v>0</v>
      </c>
      <c r="N8067" s="22">
        <v>0</v>
      </c>
    </row>
    <row r="8068" spans="1:14" hidden="1" x14ac:dyDescent="0.25">
      <c r="A8068" s="5" t="s">
        <v>10336</v>
      </c>
      <c r="B8068" s="5" t="s">
        <v>3586</v>
      </c>
      <c r="C8068" s="5" t="s">
        <v>849</v>
      </c>
      <c r="D8068" s="5" t="s">
        <v>3583</v>
      </c>
      <c r="E8068" s="5" t="s">
        <v>3584</v>
      </c>
      <c r="F8068" s="5" t="s">
        <v>853</v>
      </c>
      <c r="G8068" s="5" t="s">
        <v>3585</v>
      </c>
      <c r="H8068" s="51">
        <v>0</v>
      </c>
      <c r="I8068" s="22">
        <v>0</v>
      </c>
      <c r="J8068" s="22">
        <v>7103.88</v>
      </c>
      <c r="K8068" s="22">
        <v>7717.39</v>
      </c>
      <c r="L8068" s="47">
        <v>1000</v>
      </c>
      <c r="M8068" s="22">
        <v>0</v>
      </c>
      <c r="N8068" s="22">
        <v>0</v>
      </c>
    </row>
    <row r="8069" spans="1:14" hidden="1" x14ac:dyDescent="0.25">
      <c r="A8069" s="5" t="s">
        <v>10337</v>
      </c>
      <c r="B8069" s="5" t="s">
        <v>3592</v>
      </c>
      <c r="C8069" s="5" t="s">
        <v>849</v>
      </c>
      <c r="D8069" s="5" t="s">
        <v>3583</v>
      </c>
      <c r="E8069" s="5" t="s">
        <v>3584</v>
      </c>
      <c r="F8069" s="5" t="s">
        <v>851</v>
      </c>
      <c r="G8069" s="5" t="s">
        <v>3585</v>
      </c>
      <c r="H8069" s="51">
        <v>230</v>
      </c>
      <c r="I8069" s="22">
        <v>1530.69</v>
      </c>
      <c r="J8069" s="22">
        <v>6655.17</v>
      </c>
      <c r="K8069" s="22">
        <v>6646.34</v>
      </c>
      <c r="L8069" s="47">
        <v>1000</v>
      </c>
      <c r="M8069" s="22">
        <v>1530.69</v>
      </c>
      <c r="N8069" s="22">
        <v>0</v>
      </c>
    </row>
    <row r="8070" spans="1:14" hidden="1" x14ac:dyDescent="0.25">
      <c r="A8070" s="5" t="s">
        <v>10338</v>
      </c>
      <c r="B8070" s="5" t="s">
        <v>3582</v>
      </c>
      <c r="C8070" s="5" t="s">
        <v>849</v>
      </c>
      <c r="D8070" s="5" t="s">
        <v>3583</v>
      </c>
      <c r="E8070" s="5" t="s">
        <v>3584</v>
      </c>
      <c r="F8070" s="5" t="s">
        <v>853</v>
      </c>
      <c r="G8070" s="5" t="s">
        <v>3585</v>
      </c>
      <c r="H8070" s="51">
        <v>0</v>
      </c>
      <c r="I8070" s="22">
        <v>0</v>
      </c>
      <c r="J8070" s="22">
        <v>0</v>
      </c>
      <c r="K8070" s="22">
        <v>0.01</v>
      </c>
      <c r="L8070" s="47">
        <v>1000</v>
      </c>
      <c r="M8070" s="22">
        <v>0</v>
      </c>
      <c r="N8070" s="22">
        <v>0</v>
      </c>
    </row>
    <row r="8071" spans="1:14" hidden="1" x14ac:dyDescent="0.25">
      <c r="A8071" s="5" t="s">
        <v>10338</v>
      </c>
      <c r="B8071" s="5" t="s">
        <v>3586</v>
      </c>
      <c r="C8071" s="5" t="s">
        <v>849</v>
      </c>
      <c r="D8071" s="5" t="s">
        <v>3583</v>
      </c>
      <c r="E8071" s="5" t="s">
        <v>3584</v>
      </c>
      <c r="F8071" s="5" t="s">
        <v>851</v>
      </c>
      <c r="G8071" s="5" t="s">
        <v>3585</v>
      </c>
      <c r="H8071" s="51">
        <v>67200</v>
      </c>
      <c r="I8071" s="22">
        <v>55474.59</v>
      </c>
      <c r="J8071" s="22">
        <v>825.51</v>
      </c>
      <c r="K8071" s="22">
        <v>712.51</v>
      </c>
      <c r="L8071" s="47">
        <v>1000</v>
      </c>
      <c r="M8071" s="22">
        <v>55474.59</v>
      </c>
      <c r="N8071" s="22">
        <v>0</v>
      </c>
    </row>
    <row r="8072" spans="1:14" hidden="1" x14ac:dyDescent="0.25">
      <c r="A8072" s="5" t="s">
        <v>10339</v>
      </c>
      <c r="B8072" s="5" t="s">
        <v>3597</v>
      </c>
      <c r="C8072" s="5" t="s">
        <v>849</v>
      </c>
      <c r="D8072" s="5" t="s">
        <v>3583</v>
      </c>
      <c r="E8072" s="5" t="s">
        <v>3584</v>
      </c>
      <c r="F8072" s="5" t="s">
        <v>853</v>
      </c>
      <c r="G8072" s="5" t="s">
        <v>3585</v>
      </c>
      <c r="H8072" s="51">
        <v>0</v>
      </c>
      <c r="I8072" s="22">
        <v>0</v>
      </c>
      <c r="J8072" s="22">
        <v>0</v>
      </c>
      <c r="K8072" s="22">
        <v>1939.16</v>
      </c>
      <c r="L8072" s="47">
        <v>1000</v>
      </c>
      <c r="M8072" s="22">
        <v>0</v>
      </c>
      <c r="N8072" s="22">
        <v>0</v>
      </c>
    </row>
    <row r="8073" spans="1:14" hidden="1" x14ac:dyDescent="0.25">
      <c r="A8073" s="5" t="s">
        <v>10339</v>
      </c>
      <c r="B8073" s="5" t="s">
        <v>3592</v>
      </c>
      <c r="C8073" s="5" t="s">
        <v>849</v>
      </c>
      <c r="D8073" s="5" t="s">
        <v>3583</v>
      </c>
      <c r="E8073" s="5" t="s">
        <v>3584</v>
      </c>
      <c r="F8073" s="5" t="s">
        <v>853</v>
      </c>
      <c r="G8073" s="5" t="s">
        <v>3585</v>
      </c>
      <c r="H8073" s="51">
        <v>0</v>
      </c>
      <c r="I8073" s="22">
        <v>0</v>
      </c>
      <c r="J8073" s="22">
        <v>1800.91</v>
      </c>
      <c r="K8073" s="22">
        <v>1956.44</v>
      </c>
      <c r="L8073" s="47">
        <v>1000</v>
      </c>
      <c r="M8073" s="22">
        <v>0</v>
      </c>
      <c r="N8073" s="22">
        <v>0</v>
      </c>
    </row>
    <row r="8074" spans="1:14" hidden="1" x14ac:dyDescent="0.25">
      <c r="A8074" s="5" t="s">
        <v>10340</v>
      </c>
      <c r="B8074" s="5" t="s">
        <v>3582</v>
      </c>
      <c r="C8074" s="5" t="s">
        <v>849</v>
      </c>
      <c r="D8074" s="5" t="s">
        <v>3583</v>
      </c>
      <c r="E8074" s="5" t="s">
        <v>3584</v>
      </c>
      <c r="F8074" s="5" t="s">
        <v>851</v>
      </c>
      <c r="G8074" s="5" t="s">
        <v>3585</v>
      </c>
      <c r="H8074" s="51">
        <v>66254.73</v>
      </c>
      <c r="I8074" s="22">
        <v>373781.79</v>
      </c>
      <c r="J8074" s="22">
        <v>5641.59</v>
      </c>
      <c r="K8074" s="22">
        <v>5573.08</v>
      </c>
      <c r="L8074" s="47">
        <v>1000</v>
      </c>
      <c r="M8074" s="22">
        <v>373781.79</v>
      </c>
      <c r="N8074" s="22">
        <v>0</v>
      </c>
    </row>
    <row r="8075" spans="1:14" hidden="1" x14ac:dyDescent="0.25">
      <c r="A8075" s="5" t="s">
        <v>10340</v>
      </c>
      <c r="B8075" s="5" t="s">
        <v>3586</v>
      </c>
      <c r="C8075" s="5" t="s">
        <v>849</v>
      </c>
      <c r="D8075" s="5" t="s">
        <v>3583</v>
      </c>
      <c r="E8075" s="5" t="s">
        <v>3584</v>
      </c>
      <c r="F8075" s="5" t="s">
        <v>851</v>
      </c>
      <c r="G8075" s="5" t="s">
        <v>3585</v>
      </c>
      <c r="H8075" s="51">
        <v>80603.123999999996</v>
      </c>
      <c r="I8075" s="22">
        <v>468215.75</v>
      </c>
      <c r="J8075" s="22">
        <v>5808.9</v>
      </c>
      <c r="K8075" s="22">
        <v>6131.18</v>
      </c>
      <c r="L8075" s="47">
        <v>1000</v>
      </c>
      <c r="M8075" s="22">
        <v>468215.75</v>
      </c>
      <c r="N8075" s="22">
        <v>0</v>
      </c>
    </row>
    <row r="8076" spans="1:14" hidden="1" x14ac:dyDescent="0.25">
      <c r="A8076" s="5" t="s">
        <v>10340</v>
      </c>
      <c r="B8076" s="5" t="s">
        <v>3592</v>
      </c>
      <c r="C8076" s="5" t="s">
        <v>849</v>
      </c>
      <c r="D8076" s="5" t="s">
        <v>3583</v>
      </c>
      <c r="E8076" s="5" t="s">
        <v>3584</v>
      </c>
      <c r="F8076" s="5" t="s">
        <v>853</v>
      </c>
      <c r="G8076" s="5" t="s">
        <v>3585</v>
      </c>
      <c r="H8076" s="51">
        <v>0</v>
      </c>
      <c r="I8076" s="22">
        <v>0</v>
      </c>
      <c r="J8076" s="22">
        <v>1658.19</v>
      </c>
      <c r="K8076" s="22">
        <v>1801.4</v>
      </c>
      <c r="L8076" s="47">
        <v>1000</v>
      </c>
      <c r="M8076" s="22">
        <v>0</v>
      </c>
      <c r="N8076" s="22">
        <v>0</v>
      </c>
    </row>
    <row r="8077" spans="1:14" hidden="1" x14ac:dyDescent="0.25">
      <c r="A8077" s="5" t="s">
        <v>10341</v>
      </c>
      <c r="B8077" s="5" t="s">
        <v>3582</v>
      </c>
      <c r="C8077" s="5" t="s">
        <v>849</v>
      </c>
      <c r="D8077" s="5" t="s">
        <v>3583</v>
      </c>
      <c r="E8077" s="5" t="s">
        <v>3584</v>
      </c>
      <c r="F8077" s="5" t="s">
        <v>853</v>
      </c>
      <c r="G8077" s="5" t="s">
        <v>3585</v>
      </c>
      <c r="H8077" s="51">
        <v>0</v>
      </c>
      <c r="I8077" s="22">
        <v>0</v>
      </c>
      <c r="J8077" s="22">
        <v>1689.82</v>
      </c>
      <c r="K8077" s="22">
        <v>1669.27</v>
      </c>
      <c r="L8077" s="47">
        <v>1000</v>
      </c>
      <c r="M8077" s="22">
        <v>0</v>
      </c>
      <c r="N8077" s="22">
        <v>0</v>
      </c>
    </row>
    <row r="8078" spans="1:14" hidden="1" x14ac:dyDescent="0.25">
      <c r="A8078" s="5" t="s">
        <v>10341</v>
      </c>
      <c r="B8078" s="5" t="s">
        <v>3592</v>
      </c>
      <c r="C8078" s="5" t="s">
        <v>849</v>
      </c>
      <c r="D8078" s="5" t="s">
        <v>3583</v>
      </c>
      <c r="E8078" s="5" t="s">
        <v>3584</v>
      </c>
      <c r="F8078" s="5" t="s">
        <v>851</v>
      </c>
      <c r="G8078" s="5" t="s">
        <v>3585</v>
      </c>
      <c r="H8078" s="51">
        <v>94372.33</v>
      </c>
      <c r="I8078" s="22">
        <v>539949.68999999994</v>
      </c>
      <c r="J8078" s="22">
        <v>5721.48</v>
      </c>
      <c r="K8078" s="22">
        <v>4009.39</v>
      </c>
      <c r="L8078" s="47">
        <v>1000</v>
      </c>
      <c r="M8078" s="22">
        <v>539949.68999999994</v>
      </c>
      <c r="N8078" s="22">
        <v>0</v>
      </c>
    </row>
    <row r="8079" spans="1:14" hidden="1" x14ac:dyDescent="0.25">
      <c r="A8079" s="5" t="s">
        <v>10342</v>
      </c>
      <c r="B8079" s="5" t="s">
        <v>3582</v>
      </c>
      <c r="C8079" s="5" t="s">
        <v>849</v>
      </c>
      <c r="D8079" s="5" t="s">
        <v>3583</v>
      </c>
      <c r="E8079" s="5" t="s">
        <v>3584</v>
      </c>
      <c r="F8079" s="5" t="s">
        <v>853</v>
      </c>
      <c r="G8079" s="5" t="s">
        <v>3585</v>
      </c>
      <c r="H8079" s="51">
        <v>0</v>
      </c>
      <c r="I8079" s="22">
        <v>0</v>
      </c>
      <c r="J8079" s="22">
        <v>2922.26</v>
      </c>
      <c r="K8079" s="22">
        <v>2992.39</v>
      </c>
      <c r="L8079" s="47">
        <v>1000</v>
      </c>
      <c r="M8079" s="22">
        <v>0</v>
      </c>
      <c r="N8079" s="22">
        <v>0</v>
      </c>
    </row>
    <row r="8080" spans="1:14" hidden="1" x14ac:dyDescent="0.25">
      <c r="A8080" s="5" t="s">
        <v>10342</v>
      </c>
      <c r="B8080" s="5" t="s">
        <v>3586</v>
      </c>
      <c r="C8080" s="5" t="s">
        <v>849</v>
      </c>
      <c r="D8080" s="5" t="s">
        <v>3583</v>
      </c>
      <c r="E8080" s="5" t="s">
        <v>3584</v>
      </c>
      <c r="F8080" s="5" t="s">
        <v>853</v>
      </c>
      <c r="G8080" s="5" t="s">
        <v>3585</v>
      </c>
      <c r="H8080" s="51">
        <v>0</v>
      </c>
      <c r="I8080" s="22">
        <v>0</v>
      </c>
      <c r="J8080" s="22">
        <v>2905.56</v>
      </c>
      <c r="K8080" s="22">
        <v>3064.56</v>
      </c>
      <c r="L8080" s="47">
        <v>1000</v>
      </c>
      <c r="M8080" s="22">
        <v>0</v>
      </c>
      <c r="N8080" s="22">
        <v>0</v>
      </c>
    </row>
    <row r="8081" spans="1:14" hidden="1" x14ac:dyDescent="0.25">
      <c r="A8081" s="5" t="s">
        <v>10342</v>
      </c>
      <c r="B8081" s="5" t="s">
        <v>3592</v>
      </c>
      <c r="C8081" s="5" t="s">
        <v>849</v>
      </c>
      <c r="D8081" s="5" t="s">
        <v>3583</v>
      </c>
      <c r="E8081" s="5" t="s">
        <v>3584</v>
      </c>
      <c r="F8081" s="5" t="s">
        <v>853</v>
      </c>
      <c r="G8081" s="5" t="s">
        <v>3585</v>
      </c>
      <c r="H8081" s="51">
        <v>0</v>
      </c>
      <c r="I8081" s="22">
        <v>0</v>
      </c>
      <c r="J8081" s="22">
        <v>0</v>
      </c>
      <c r="K8081" s="22">
        <v>3687.94</v>
      </c>
      <c r="L8081" s="47">
        <v>1000</v>
      </c>
      <c r="M8081" s="22">
        <v>0</v>
      </c>
      <c r="N8081" s="22">
        <v>0</v>
      </c>
    </row>
    <row r="8082" spans="1:14" hidden="1" x14ac:dyDescent="0.25">
      <c r="A8082" s="5" t="s">
        <v>10343</v>
      </c>
      <c r="B8082" s="5" t="s">
        <v>3582</v>
      </c>
      <c r="C8082" s="5" t="s">
        <v>849</v>
      </c>
      <c r="D8082" s="5" t="s">
        <v>3583</v>
      </c>
      <c r="E8082" s="5" t="s">
        <v>3584</v>
      </c>
      <c r="F8082" s="5" t="s">
        <v>851</v>
      </c>
      <c r="G8082" s="5" t="s">
        <v>3585</v>
      </c>
      <c r="H8082" s="51">
        <v>832</v>
      </c>
      <c r="I8082" s="22">
        <v>265.89999999999998</v>
      </c>
      <c r="J8082" s="22">
        <v>319.58999999999997</v>
      </c>
      <c r="K8082" s="22">
        <v>323.88</v>
      </c>
      <c r="L8082" s="47">
        <v>1000</v>
      </c>
      <c r="M8082" s="22">
        <v>265.89999999999998</v>
      </c>
      <c r="N8082" s="22">
        <v>0</v>
      </c>
    </row>
    <row r="8083" spans="1:14" hidden="1" x14ac:dyDescent="0.25">
      <c r="A8083" s="5" t="s">
        <v>10343</v>
      </c>
      <c r="B8083" s="5" t="s">
        <v>3586</v>
      </c>
      <c r="C8083" s="5" t="s">
        <v>849</v>
      </c>
      <c r="D8083" s="5" t="s">
        <v>3583</v>
      </c>
      <c r="E8083" s="5" t="s">
        <v>3584</v>
      </c>
      <c r="F8083" s="5" t="s">
        <v>853</v>
      </c>
      <c r="G8083" s="5" t="s">
        <v>3585</v>
      </c>
      <c r="H8083" s="51">
        <v>0</v>
      </c>
      <c r="I8083" s="22">
        <v>0</v>
      </c>
      <c r="J8083" s="22">
        <v>305.14999999999998</v>
      </c>
      <c r="K8083" s="22">
        <v>331.5</v>
      </c>
      <c r="L8083" s="47">
        <v>1000</v>
      </c>
      <c r="M8083" s="22">
        <v>0</v>
      </c>
      <c r="N8083" s="22">
        <v>0</v>
      </c>
    </row>
    <row r="8084" spans="1:14" x14ac:dyDescent="0.25">
      <c r="A8084" s="5" t="s">
        <v>10343</v>
      </c>
      <c r="B8084" s="5" t="s">
        <v>3590</v>
      </c>
      <c r="C8084" s="5" t="s">
        <v>849</v>
      </c>
      <c r="D8084" s="5" t="s">
        <v>3583</v>
      </c>
      <c r="E8084" s="5" t="s">
        <v>3584</v>
      </c>
      <c r="F8084" s="5" t="s">
        <v>853</v>
      </c>
      <c r="G8084" s="5" t="s">
        <v>3585</v>
      </c>
      <c r="H8084" s="51">
        <v>0</v>
      </c>
      <c r="I8084" s="22">
        <v>0</v>
      </c>
      <c r="J8084" s="22">
        <v>475.21</v>
      </c>
      <c r="K8084" s="22">
        <v>349.34</v>
      </c>
      <c r="L8084" s="47">
        <v>1000</v>
      </c>
      <c r="M8084" s="22">
        <v>0</v>
      </c>
      <c r="N8084" s="22">
        <v>0</v>
      </c>
    </row>
    <row r="8085" spans="1:14" hidden="1" x14ac:dyDescent="0.25">
      <c r="A8085" s="5" t="s">
        <v>10344</v>
      </c>
      <c r="B8085" s="5" t="s">
        <v>3586</v>
      </c>
      <c r="C8085" s="5" t="s">
        <v>849</v>
      </c>
      <c r="D8085" s="5" t="s">
        <v>3583</v>
      </c>
      <c r="E8085" s="5" t="s">
        <v>3584</v>
      </c>
      <c r="F8085" s="5" t="s">
        <v>851</v>
      </c>
      <c r="G8085" s="5" t="s">
        <v>3585</v>
      </c>
      <c r="H8085" s="51">
        <v>15588</v>
      </c>
      <c r="I8085" s="22">
        <v>13620.78</v>
      </c>
      <c r="J8085" s="22">
        <v>873.8</v>
      </c>
      <c r="K8085" s="22">
        <v>888.66</v>
      </c>
      <c r="L8085" s="47">
        <v>1000</v>
      </c>
      <c r="M8085" s="22">
        <v>13620.78</v>
      </c>
      <c r="N8085" s="22">
        <v>0</v>
      </c>
    </row>
    <row r="8086" spans="1:14" hidden="1" x14ac:dyDescent="0.25">
      <c r="A8086" s="5" t="s">
        <v>10345</v>
      </c>
      <c r="B8086" s="5" t="s">
        <v>3582</v>
      </c>
      <c r="C8086" s="5" t="s">
        <v>849</v>
      </c>
      <c r="D8086" s="5" t="s">
        <v>3583</v>
      </c>
      <c r="E8086" s="5" t="s">
        <v>3584</v>
      </c>
      <c r="F8086" s="5" t="s">
        <v>853</v>
      </c>
      <c r="G8086" s="5" t="s">
        <v>3585</v>
      </c>
      <c r="H8086" s="51">
        <v>0</v>
      </c>
      <c r="I8086" s="22">
        <v>0</v>
      </c>
      <c r="J8086" s="22">
        <v>1156.72</v>
      </c>
      <c r="K8086" s="22">
        <v>1184.5899999999999</v>
      </c>
      <c r="L8086" s="47">
        <v>1000</v>
      </c>
      <c r="M8086" s="22">
        <v>0</v>
      </c>
      <c r="N8086" s="22">
        <v>0</v>
      </c>
    </row>
    <row r="8087" spans="1:14" hidden="1" x14ac:dyDescent="0.25">
      <c r="A8087" s="5" t="s">
        <v>10345</v>
      </c>
      <c r="B8087" s="5" t="s">
        <v>3586</v>
      </c>
      <c r="C8087" s="5" t="s">
        <v>849</v>
      </c>
      <c r="D8087" s="5" t="s">
        <v>3583</v>
      </c>
      <c r="E8087" s="5" t="s">
        <v>3584</v>
      </c>
      <c r="F8087" s="5" t="s">
        <v>851</v>
      </c>
      <c r="G8087" s="5" t="s">
        <v>3585</v>
      </c>
      <c r="H8087" s="51">
        <v>11208</v>
      </c>
      <c r="I8087" s="22">
        <v>12849.65</v>
      </c>
      <c r="J8087" s="22">
        <v>1146.47</v>
      </c>
      <c r="K8087" s="22">
        <v>1167.3699999999999</v>
      </c>
      <c r="L8087" s="47">
        <v>1000</v>
      </c>
      <c r="M8087" s="22">
        <v>12849.65</v>
      </c>
      <c r="N8087" s="22">
        <v>0</v>
      </c>
    </row>
    <row r="8088" spans="1:14" hidden="1" x14ac:dyDescent="0.25">
      <c r="A8088" s="5" t="s">
        <v>10346</v>
      </c>
      <c r="B8088" s="5" t="s">
        <v>3586</v>
      </c>
      <c r="C8088" s="5" t="s">
        <v>849</v>
      </c>
      <c r="D8088" s="5" t="s">
        <v>3583</v>
      </c>
      <c r="E8088" s="5" t="s">
        <v>3584</v>
      </c>
      <c r="F8088" s="5" t="s">
        <v>851</v>
      </c>
      <c r="G8088" s="5" t="s">
        <v>3585</v>
      </c>
      <c r="H8088" s="51">
        <v>11492</v>
      </c>
      <c r="I8088" s="22">
        <v>17886.07</v>
      </c>
      <c r="J8088" s="22">
        <v>1556.39</v>
      </c>
      <c r="K8088" s="22">
        <v>1562.08</v>
      </c>
      <c r="L8088" s="47">
        <v>1000</v>
      </c>
      <c r="M8088" s="22">
        <v>17886.07</v>
      </c>
      <c r="N8088" s="22">
        <v>0</v>
      </c>
    </row>
    <row r="8089" spans="1:14" hidden="1" x14ac:dyDescent="0.25">
      <c r="A8089" s="5" t="s">
        <v>10347</v>
      </c>
      <c r="B8089" s="5" t="s">
        <v>3582</v>
      </c>
      <c r="C8089" s="5" t="s">
        <v>849</v>
      </c>
      <c r="D8089" s="5" t="s">
        <v>3583</v>
      </c>
      <c r="E8089" s="5" t="s">
        <v>3584</v>
      </c>
      <c r="F8089" s="5" t="s">
        <v>853</v>
      </c>
      <c r="G8089" s="5" t="s">
        <v>3585</v>
      </c>
      <c r="H8089" s="51">
        <v>0</v>
      </c>
      <c r="I8089" s="22">
        <v>0</v>
      </c>
      <c r="J8089" s="22">
        <v>1223.04</v>
      </c>
      <c r="K8089" s="22">
        <v>1328.66</v>
      </c>
      <c r="L8089" s="47">
        <v>1000</v>
      </c>
      <c r="M8089" s="22">
        <v>0</v>
      </c>
      <c r="N8089" s="22">
        <v>0</v>
      </c>
    </row>
    <row r="8090" spans="1:14" hidden="1" x14ac:dyDescent="0.25">
      <c r="A8090" s="5" t="s">
        <v>10347</v>
      </c>
      <c r="B8090" s="5" t="s">
        <v>3586</v>
      </c>
      <c r="C8090" s="5" t="s">
        <v>849</v>
      </c>
      <c r="D8090" s="5" t="s">
        <v>3583</v>
      </c>
      <c r="E8090" s="5" t="s">
        <v>3584</v>
      </c>
      <c r="F8090" s="5" t="s">
        <v>851</v>
      </c>
      <c r="G8090" s="5" t="s">
        <v>3585</v>
      </c>
      <c r="H8090" s="51">
        <v>5402.56</v>
      </c>
      <c r="I8090" s="22">
        <v>6762.12</v>
      </c>
      <c r="J8090" s="22">
        <v>1251.6500000000001</v>
      </c>
      <c r="K8090" s="22">
        <v>1229.06</v>
      </c>
      <c r="L8090" s="47">
        <v>1000</v>
      </c>
      <c r="M8090" s="22">
        <v>6762.12</v>
      </c>
      <c r="N8090" s="22">
        <v>0</v>
      </c>
    </row>
    <row r="8091" spans="1:14" hidden="1" x14ac:dyDescent="0.25">
      <c r="A8091" s="5" t="s">
        <v>10348</v>
      </c>
      <c r="B8091" s="5" t="s">
        <v>3582</v>
      </c>
      <c r="C8091" s="5" t="s">
        <v>849</v>
      </c>
      <c r="D8091" s="5" t="s">
        <v>3583</v>
      </c>
      <c r="E8091" s="5" t="s">
        <v>3584</v>
      </c>
      <c r="F8091" s="5" t="s">
        <v>851</v>
      </c>
      <c r="G8091" s="5" t="s">
        <v>3585</v>
      </c>
      <c r="H8091" s="51">
        <v>8577.7999999999993</v>
      </c>
      <c r="I8091" s="22">
        <v>5474.69</v>
      </c>
      <c r="J8091" s="22">
        <v>638.24</v>
      </c>
      <c r="K8091" s="22">
        <v>683.28</v>
      </c>
      <c r="L8091" s="47">
        <v>1000</v>
      </c>
      <c r="M8091" s="22">
        <v>5474.69</v>
      </c>
      <c r="N8091" s="22">
        <v>0</v>
      </c>
    </row>
    <row r="8092" spans="1:14" hidden="1" x14ac:dyDescent="0.25">
      <c r="A8092" s="5" t="s">
        <v>10348</v>
      </c>
      <c r="B8092" s="5" t="s">
        <v>3586</v>
      </c>
      <c r="C8092" s="5" t="s">
        <v>849</v>
      </c>
      <c r="D8092" s="5" t="s">
        <v>3583</v>
      </c>
      <c r="E8092" s="5" t="s">
        <v>3584</v>
      </c>
      <c r="F8092" s="5" t="s">
        <v>853</v>
      </c>
      <c r="G8092" s="5" t="s">
        <v>3585</v>
      </c>
      <c r="H8092" s="51">
        <v>0</v>
      </c>
      <c r="I8092" s="22">
        <v>0</v>
      </c>
      <c r="J8092" s="22">
        <v>650.66999999999996</v>
      </c>
      <c r="K8092" s="22">
        <v>656.27</v>
      </c>
      <c r="L8092" s="47">
        <v>1000</v>
      </c>
      <c r="M8092" s="22">
        <v>0</v>
      </c>
      <c r="N8092" s="22">
        <v>0</v>
      </c>
    </row>
    <row r="8093" spans="1:14" hidden="1" x14ac:dyDescent="0.25">
      <c r="A8093" s="5" t="s">
        <v>10349</v>
      </c>
      <c r="B8093" s="5" t="s">
        <v>3582</v>
      </c>
      <c r="C8093" s="5" t="s">
        <v>849</v>
      </c>
      <c r="D8093" s="5" t="s">
        <v>3583</v>
      </c>
      <c r="E8093" s="5" t="s">
        <v>3584</v>
      </c>
      <c r="F8093" s="5" t="s">
        <v>851</v>
      </c>
      <c r="G8093" s="5" t="s">
        <v>3585</v>
      </c>
      <c r="H8093" s="51">
        <v>6302.96</v>
      </c>
      <c r="I8093" s="22">
        <v>6886.2</v>
      </c>
      <c r="J8093" s="22">
        <v>1092.53</v>
      </c>
      <c r="K8093" s="22">
        <v>1090.8499999999999</v>
      </c>
      <c r="L8093" s="47">
        <v>1000</v>
      </c>
      <c r="M8093" s="22">
        <v>6886.2</v>
      </c>
      <c r="N8093" s="22">
        <v>0</v>
      </c>
    </row>
    <row r="8094" spans="1:14" hidden="1" x14ac:dyDescent="0.25">
      <c r="A8094" s="5" t="s">
        <v>10350</v>
      </c>
      <c r="B8094" s="5" t="s">
        <v>3582</v>
      </c>
      <c r="C8094" s="5" t="s">
        <v>849</v>
      </c>
      <c r="D8094" s="5" t="s">
        <v>3583</v>
      </c>
      <c r="E8094" s="5" t="s">
        <v>3584</v>
      </c>
      <c r="F8094" s="5" t="s">
        <v>853</v>
      </c>
      <c r="G8094" s="5" t="s">
        <v>3585</v>
      </c>
      <c r="H8094" s="51">
        <v>0</v>
      </c>
      <c r="I8094" s="22">
        <v>0</v>
      </c>
      <c r="J8094" s="22">
        <v>475.91</v>
      </c>
      <c r="K8094" s="22">
        <v>486.02</v>
      </c>
      <c r="L8094" s="47">
        <v>1000</v>
      </c>
      <c r="M8094" s="22">
        <v>0</v>
      </c>
      <c r="N8094" s="22">
        <v>0</v>
      </c>
    </row>
    <row r="8095" spans="1:14" hidden="1" x14ac:dyDescent="0.25">
      <c r="A8095" s="5" t="s">
        <v>10350</v>
      </c>
      <c r="B8095" s="5" t="s">
        <v>3586</v>
      </c>
      <c r="C8095" s="5" t="s">
        <v>849</v>
      </c>
      <c r="D8095" s="5" t="s">
        <v>3583</v>
      </c>
      <c r="E8095" s="5" t="s">
        <v>3584</v>
      </c>
      <c r="F8095" s="5" t="s">
        <v>853</v>
      </c>
      <c r="G8095" s="5" t="s">
        <v>3585</v>
      </c>
      <c r="H8095" s="51">
        <v>0</v>
      </c>
      <c r="I8095" s="22">
        <v>0</v>
      </c>
      <c r="J8095" s="22">
        <v>622.29</v>
      </c>
      <c r="K8095" s="22">
        <v>629.89</v>
      </c>
      <c r="L8095" s="47">
        <v>1000</v>
      </c>
      <c r="M8095" s="22">
        <v>0</v>
      </c>
      <c r="N8095" s="22">
        <v>0</v>
      </c>
    </row>
    <row r="8096" spans="1:14" hidden="1" x14ac:dyDescent="0.25">
      <c r="A8096" s="5" t="s">
        <v>10350</v>
      </c>
      <c r="B8096" s="5" t="s">
        <v>3597</v>
      </c>
      <c r="C8096" s="5" t="s">
        <v>849</v>
      </c>
      <c r="D8096" s="5" t="s">
        <v>3583</v>
      </c>
      <c r="E8096" s="5" t="s">
        <v>3584</v>
      </c>
      <c r="F8096" s="5" t="s">
        <v>853</v>
      </c>
      <c r="G8096" s="5" t="s">
        <v>3585</v>
      </c>
      <c r="H8096" s="51">
        <v>0</v>
      </c>
      <c r="I8096" s="22">
        <v>0</v>
      </c>
      <c r="J8096" s="22">
        <v>427.68</v>
      </c>
      <c r="K8096" s="22">
        <v>493.92</v>
      </c>
      <c r="L8096" s="47">
        <v>1000</v>
      </c>
      <c r="M8096" s="22">
        <v>0</v>
      </c>
      <c r="N8096" s="22">
        <v>0</v>
      </c>
    </row>
    <row r="8097" spans="1:14" hidden="1" x14ac:dyDescent="0.25">
      <c r="A8097" s="5" t="s">
        <v>10350</v>
      </c>
      <c r="B8097" s="5" t="s">
        <v>3592</v>
      </c>
      <c r="C8097" s="5" t="s">
        <v>849</v>
      </c>
      <c r="D8097" s="5" t="s">
        <v>3583</v>
      </c>
      <c r="E8097" s="5" t="s">
        <v>3584</v>
      </c>
      <c r="F8097" s="5" t="s">
        <v>851</v>
      </c>
      <c r="G8097" s="5" t="s">
        <v>3585</v>
      </c>
      <c r="H8097" s="51">
        <v>16000</v>
      </c>
      <c r="I8097" s="22">
        <v>11092.43</v>
      </c>
      <c r="J8097" s="22">
        <v>693.28</v>
      </c>
      <c r="K8097" s="22">
        <v>644.86</v>
      </c>
      <c r="L8097" s="47">
        <v>1000</v>
      </c>
      <c r="M8097" s="22">
        <v>11092.43</v>
      </c>
      <c r="N8097" s="22">
        <v>0</v>
      </c>
    </row>
    <row r="8098" spans="1:14" hidden="1" x14ac:dyDescent="0.25">
      <c r="A8098" s="5" t="s">
        <v>10351</v>
      </c>
      <c r="B8098" s="5" t="s">
        <v>3582</v>
      </c>
      <c r="C8098" s="5" t="s">
        <v>849</v>
      </c>
      <c r="D8098" s="5" t="s">
        <v>3583</v>
      </c>
      <c r="E8098" s="5" t="s">
        <v>3584</v>
      </c>
      <c r="F8098" s="5" t="s">
        <v>853</v>
      </c>
      <c r="G8098" s="5" t="s">
        <v>3585</v>
      </c>
      <c r="H8098" s="51">
        <v>0</v>
      </c>
      <c r="I8098" s="22">
        <v>0</v>
      </c>
      <c r="J8098" s="22">
        <v>399.59</v>
      </c>
      <c r="K8098" s="22">
        <v>482.73</v>
      </c>
      <c r="L8098" s="47">
        <v>1000</v>
      </c>
      <c r="M8098" s="22">
        <v>0</v>
      </c>
      <c r="N8098" s="22">
        <v>0</v>
      </c>
    </row>
    <row r="8099" spans="1:14" hidden="1" x14ac:dyDescent="0.25">
      <c r="A8099" s="5" t="s">
        <v>10351</v>
      </c>
      <c r="B8099" s="5" t="s">
        <v>3586</v>
      </c>
      <c r="C8099" s="5" t="s">
        <v>849</v>
      </c>
      <c r="D8099" s="5" t="s">
        <v>3583</v>
      </c>
      <c r="E8099" s="5" t="s">
        <v>3584</v>
      </c>
      <c r="F8099" s="5" t="s">
        <v>853</v>
      </c>
      <c r="G8099" s="5" t="s">
        <v>3585</v>
      </c>
      <c r="H8099" s="51">
        <v>0</v>
      </c>
      <c r="I8099" s="22">
        <v>0</v>
      </c>
      <c r="J8099" s="22">
        <v>435.27</v>
      </c>
      <c r="K8099" s="22">
        <v>472.86</v>
      </c>
      <c r="L8099" s="47">
        <v>1000</v>
      </c>
      <c r="M8099" s="22">
        <v>0</v>
      </c>
      <c r="N8099" s="22">
        <v>0</v>
      </c>
    </row>
    <row r="8100" spans="1:14" hidden="1" x14ac:dyDescent="0.25">
      <c r="A8100" s="5" t="s">
        <v>10352</v>
      </c>
      <c r="B8100" s="5" t="s">
        <v>3582</v>
      </c>
      <c r="C8100" s="5" t="s">
        <v>849</v>
      </c>
      <c r="D8100" s="5" t="s">
        <v>3583</v>
      </c>
      <c r="E8100" s="5" t="s">
        <v>3584</v>
      </c>
      <c r="F8100" s="5" t="s">
        <v>853</v>
      </c>
      <c r="G8100" s="5" t="s">
        <v>3585</v>
      </c>
      <c r="H8100" s="51">
        <v>0</v>
      </c>
      <c r="I8100" s="22">
        <v>0</v>
      </c>
      <c r="J8100" s="22">
        <v>538.39</v>
      </c>
      <c r="K8100" s="22">
        <v>695.08</v>
      </c>
      <c r="L8100" s="47">
        <v>1000</v>
      </c>
      <c r="M8100" s="22">
        <v>0</v>
      </c>
      <c r="N8100" s="22">
        <v>0</v>
      </c>
    </row>
    <row r="8101" spans="1:14" hidden="1" x14ac:dyDescent="0.25">
      <c r="A8101" s="5" t="s">
        <v>10352</v>
      </c>
      <c r="B8101" s="5" t="s">
        <v>3586</v>
      </c>
      <c r="C8101" s="5" t="s">
        <v>849</v>
      </c>
      <c r="D8101" s="5" t="s">
        <v>3583</v>
      </c>
      <c r="E8101" s="5" t="s">
        <v>3584</v>
      </c>
      <c r="F8101" s="5" t="s">
        <v>853</v>
      </c>
      <c r="G8101" s="5" t="s">
        <v>3585</v>
      </c>
      <c r="H8101" s="51">
        <v>0</v>
      </c>
      <c r="I8101" s="22">
        <v>0</v>
      </c>
      <c r="J8101" s="22">
        <v>552.22</v>
      </c>
      <c r="K8101" s="22">
        <v>695.27</v>
      </c>
      <c r="L8101" s="47">
        <v>1000</v>
      </c>
      <c r="M8101" s="22">
        <v>0</v>
      </c>
      <c r="N8101" s="22">
        <v>0</v>
      </c>
    </row>
    <row r="8102" spans="1:14" hidden="1" x14ac:dyDescent="0.25">
      <c r="A8102" s="5" t="s">
        <v>10353</v>
      </c>
      <c r="B8102" s="5" t="s">
        <v>3582</v>
      </c>
      <c r="C8102" s="5" t="s">
        <v>849</v>
      </c>
      <c r="D8102" s="5" t="s">
        <v>3583</v>
      </c>
      <c r="E8102" s="5" t="s">
        <v>3584</v>
      </c>
      <c r="F8102" s="5" t="s">
        <v>851</v>
      </c>
      <c r="G8102" s="5" t="s">
        <v>3585</v>
      </c>
      <c r="H8102" s="51">
        <v>1190</v>
      </c>
      <c r="I8102" s="22">
        <v>939.07</v>
      </c>
      <c r="J8102" s="22">
        <v>789.13</v>
      </c>
      <c r="K8102" s="22">
        <v>802.8</v>
      </c>
      <c r="L8102" s="47">
        <v>1000</v>
      </c>
      <c r="M8102" s="22">
        <v>939.07</v>
      </c>
      <c r="N8102" s="22">
        <v>0</v>
      </c>
    </row>
    <row r="8103" spans="1:14" hidden="1" x14ac:dyDescent="0.25">
      <c r="A8103" s="5" t="s">
        <v>10353</v>
      </c>
      <c r="B8103" s="5" t="s">
        <v>3586</v>
      </c>
      <c r="C8103" s="5" t="s">
        <v>849</v>
      </c>
      <c r="D8103" s="5" t="s">
        <v>3583</v>
      </c>
      <c r="E8103" s="5" t="s">
        <v>3584</v>
      </c>
      <c r="F8103" s="5" t="s">
        <v>851</v>
      </c>
      <c r="G8103" s="5" t="s">
        <v>3585</v>
      </c>
      <c r="H8103" s="51">
        <v>25838</v>
      </c>
      <c r="I8103" s="22">
        <v>17521.47</v>
      </c>
      <c r="J8103" s="22">
        <v>678.13</v>
      </c>
      <c r="K8103" s="22">
        <v>670.75</v>
      </c>
      <c r="L8103" s="47">
        <v>1000</v>
      </c>
      <c r="M8103" s="22">
        <v>17521.47</v>
      </c>
      <c r="N8103" s="22">
        <v>0</v>
      </c>
    </row>
    <row r="8104" spans="1:14" hidden="1" x14ac:dyDescent="0.25">
      <c r="A8104" s="5" t="s">
        <v>10354</v>
      </c>
      <c r="B8104" s="5" t="s">
        <v>3582</v>
      </c>
      <c r="C8104" s="5" t="s">
        <v>849</v>
      </c>
      <c r="D8104" s="5" t="s">
        <v>3583</v>
      </c>
      <c r="E8104" s="5" t="s">
        <v>3584</v>
      </c>
      <c r="F8104" s="5" t="s">
        <v>853</v>
      </c>
      <c r="G8104" s="5" t="s">
        <v>3585</v>
      </c>
      <c r="H8104" s="51">
        <v>0</v>
      </c>
      <c r="I8104" s="22">
        <v>0</v>
      </c>
      <c r="J8104" s="22">
        <v>1417.21</v>
      </c>
      <c r="K8104" s="22">
        <v>1539.6</v>
      </c>
      <c r="L8104" s="47">
        <v>1000</v>
      </c>
      <c r="M8104" s="22">
        <v>0</v>
      </c>
      <c r="N8104" s="22">
        <v>0</v>
      </c>
    </row>
    <row r="8105" spans="1:14" hidden="1" x14ac:dyDescent="0.25">
      <c r="A8105" s="5" t="s">
        <v>10354</v>
      </c>
      <c r="B8105" s="5" t="s">
        <v>3586</v>
      </c>
      <c r="C8105" s="5" t="s">
        <v>849</v>
      </c>
      <c r="D8105" s="5" t="s">
        <v>3583</v>
      </c>
      <c r="E8105" s="5" t="s">
        <v>3584</v>
      </c>
      <c r="F8105" s="5" t="s">
        <v>853</v>
      </c>
      <c r="G8105" s="5" t="s">
        <v>3585</v>
      </c>
      <c r="H8105" s="51">
        <v>0</v>
      </c>
      <c r="I8105" s="22">
        <v>0</v>
      </c>
      <c r="J8105" s="22">
        <v>834.5</v>
      </c>
      <c r="K8105" s="22">
        <v>906.58</v>
      </c>
      <c r="L8105" s="47">
        <v>1000</v>
      </c>
      <c r="M8105" s="22">
        <v>0</v>
      </c>
      <c r="N8105" s="22">
        <v>0</v>
      </c>
    </row>
    <row r="8106" spans="1:14" hidden="1" x14ac:dyDescent="0.25">
      <c r="A8106" s="5" t="s">
        <v>10355</v>
      </c>
      <c r="B8106" s="5" t="s">
        <v>3582</v>
      </c>
      <c r="C8106" s="5" t="s">
        <v>849</v>
      </c>
      <c r="D8106" s="5" t="s">
        <v>3583</v>
      </c>
      <c r="E8106" s="5" t="s">
        <v>3584</v>
      </c>
      <c r="F8106" s="5" t="s">
        <v>851</v>
      </c>
      <c r="G8106" s="5" t="s">
        <v>3585</v>
      </c>
      <c r="H8106" s="51">
        <v>11120</v>
      </c>
      <c r="I8106" s="22">
        <v>10087.780000000001</v>
      </c>
      <c r="J8106" s="22">
        <v>907.17</v>
      </c>
      <c r="K8106" s="22">
        <v>788.42</v>
      </c>
      <c r="L8106" s="47">
        <v>1000</v>
      </c>
      <c r="M8106" s="22">
        <v>10087.780000000001</v>
      </c>
      <c r="N8106" s="22">
        <v>0</v>
      </c>
    </row>
    <row r="8107" spans="1:14" hidden="1" x14ac:dyDescent="0.25">
      <c r="A8107" s="5" t="s">
        <v>10355</v>
      </c>
      <c r="B8107" s="5" t="s">
        <v>3586</v>
      </c>
      <c r="C8107" s="5" t="s">
        <v>849</v>
      </c>
      <c r="D8107" s="5" t="s">
        <v>3583</v>
      </c>
      <c r="E8107" s="5" t="s">
        <v>3584</v>
      </c>
      <c r="F8107" s="5" t="s">
        <v>851</v>
      </c>
      <c r="G8107" s="5" t="s">
        <v>3585</v>
      </c>
      <c r="H8107" s="51">
        <v>20018</v>
      </c>
      <c r="I8107" s="22">
        <v>15504.1</v>
      </c>
      <c r="J8107" s="22">
        <v>774.51</v>
      </c>
      <c r="K8107" s="22">
        <v>746.36</v>
      </c>
      <c r="L8107" s="47">
        <v>1000</v>
      </c>
      <c r="M8107" s="22">
        <v>15504.1</v>
      </c>
      <c r="N8107" s="22">
        <v>0</v>
      </c>
    </row>
    <row r="8108" spans="1:14" hidden="1" x14ac:dyDescent="0.25">
      <c r="A8108" s="5" t="s">
        <v>10355</v>
      </c>
      <c r="B8108" s="5" t="s">
        <v>3592</v>
      </c>
      <c r="C8108" s="5" t="s">
        <v>849</v>
      </c>
      <c r="D8108" s="5" t="s">
        <v>3583</v>
      </c>
      <c r="E8108" s="5" t="s">
        <v>3584</v>
      </c>
      <c r="F8108" s="5" t="s">
        <v>853</v>
      </c>
      <c r="G8108" s="5" t="s">
        <v>3585</v>
      </c>
      <c r="H8108" s="51">
        <v>0</v>
      </c>
      <c r="I8108" s="22">
        <v>0</v>
      </c>
      <c r="J8108" s="22">
        <v>1151.0999999999999</v>
      </c>
      <c r="K8108" s="22">
        <v>1250.51</v>
      </c>
      <c r="L8108" s="47">
        <v>1000</v>
      </c>
      <c r="M8108" s="22">
        <v>0</v>
      </c>
      <c r="N8108" s="22">
        <v>0</v>
      </c>
    </row>
    <row r="8109" spans="1:14" hidden="1" x14ac:dyDescent="0.25">
      <c r="A8109" s="5" t="s">
        <v>10356</v>
      </c>
      <c r="B8109" s="5" t="s">
        <v>3582</v>
      </c>
      <c r="C8109" s="5" t="s">
        <v>849</v>
      </c>
      <c r="D8109" s="5" t="s">
        <v>3583</v>
      </c>
      <c r="E8109" s="5" t="s">
        <v>3584</v>
      </c>
      <c r="F8109" s="5" t="s">
        <v>853</v>
      </c>
      <c r="G8109" s="5" t="s">
        <v>3585</v>
      </c>
      <c r="H8109" s="51">
        <v>0</v>
      </c>
      <c r="I8109" s="22">
        <v>0</v>
      </c>
      <c r="J8109" s="22">
        <v>0</v>
      </c>
      <c r="K8109" s="22">
        <v>442.56</v>
      </c>
      <c r="L8109" s="47">
        <v>1000</v>
      </c>
      <c r="M8109" s="22">
        <v>0</v>
      </c>
      <c r="N8109" s="22">
        <v>0</v>
      </c>
    </row>
    <row r="8110" spans="1:14" hidden="1" x14ac:dyDescent="0.25">
      <c r="A8110" s="5" t="s">
        <v>10356</v>
      </c>
      <c r="B8110" s="5" t="s">
        <v>3586</v>
      </c>
      <c r="C8110" s="5" t="s">
        <v>849</v>
      </c>
      <c r="D8110" s="5" t="s">
        <v>3583</v>
      </c>
      <c r="E8110" s="5" t="s">
        <v>3584</v>
      </c>
      <c r="F8110" s="5" t="s">
        <v>851</v>
      </c>
      <c r="G8110" s="5" t="s">
        <v>3585</v>
      </c>
      <c r="H8110" s="51">
        <v>0</v>
      </c>
      <c r="I8110" s="22">
        <v>0</v>
      </c>
      <c r="J8110" s="22">
        <v>566.04</v>
      </c>
      <c r="K8110" s="22">
        <v>576.12</v>
      </c>
      <c r="L8110" s="47">
        <v>1000</v>
      </c>
      <c r="M8110" s="22">
        <v>0</v>
      </c>
      <c r="N8110" s="22">
        <v>0</v>
      </c>
    </row>
    <row r="8111" spans="1:14" hidden="1" x14ac:dyDescent="0.25">
      <c r="A8111" s="5" t="s">
        <v>10357</v>
      </c>
      <c r="B8111" s="5" t="s">
        <v>3582</v>
      </c>
      <c r="C8111" s="5" t="s">
        <v>849</v>
      </c>
      <c r="D8111" s="5" t="s">
        <v>3583</v>
      </c>
      <c r="E8111" s="5" t="s">
        <v>3584</v>
      </c>
      <c r="F8111" s="5" t="s">
        <v>851</v>
      </c>
      <c r="G8111" s="5" t="s">
        <v>3585</v>
      </c>
      <c r="H8111" s="51">
        <v>185616</v>
      </c>
      <c r="I8111" s="22">
        <v>118146.91</v>
      </c>
      <c r="J8111" s="22">
        <v>636.51</v>
      </c>
      <c r="K8111" s="22">
        <v>572.07000000000005</v>
      </c>
      <c r="L8111" s="47">
        <v>1000</v>
      </c>
      <c r="M8111" s="22">
        <v>118146.91</v>
      </c>
      <c r="N8111" s="22">
        <v>0</v>
      </c>
    </row>
    <row r="8112" spans="1:14" hidden="1" x14ac:dyDescent="0.25">
      <c r="A8112" s="5" t="s">
        <v>10357</v>
      </c>
      <c r="B8112" s="5" t="s">
        <v>3586</v>
      </c>
      <c r="C8112" s="5" t="s">
        <v>849</v>
      </c>
      <c r="D8112" s="5" t="s">
        <v>3583</v>
      </c>
      <c r="E8112" s="5" t="s">
        <v>3584</v>
      </c>
      <c r="F8112" s="5" t="s">
        <v>851</v>
      </c>
      <c r="G8112" s="5" t="s">
        <v>3585</v>
      </c>
      <c r="H8112" s="51">
        <v>164944.26300000001</v>
      </c>
      <c r="I8112" s="22">
        <v>99215.39</v>
      </c>
      <c r="J8112" s="22">
        <v>601.51</v>
      </c>
      <c r="K8112" s="22">
        <v>546.77</v>
      </c>
      <c r="L8112" s="47">
        <v>1000</v>
      </c>
      <c r="M8112" s="22">
        <v>99215.39</v>
      </c>
      <c r="N8112" s="22">
        <v>0</v>
      </c>
    </row>
    <row r="8113" spans="1:14" hidden="1" x14ac:dyDescent="0.25">
      <c r="A8113" s="5" t="s">
        <v>10357</v>
      </c>
      <c r="B8113" s="5" t="s">
        <v>3597</v>
      </c>
      <c r="C8113" s="5" t="s">
        <v>849</v>
      </c>
      <c r="D8113" s="5" t="s">
        <v>3583</v>
      </c>
      <c r="E8113" s="5" t="s">
        <v>3584</v>
      </c>
      <c r="F8113" s="5" t="s">
        <v>853</v>
      </c>
      <c r="G8113" s="5" t="s">
        <v>3585</v>
      </c>
      <c r="H8113" s="51">
        <v>0</v>
      </c>
      <c r="I8113" s="22">
        <v>0</v>
      </c>
      <c r="J8113" s="22">
        <v>333.79</v>
      </c>
      <c r="K8113" s="22">
        <v>362.61</v>
      </c>
      <c r="L8113" s="47">
        <v>1000</v>
      </c>
      <c r="M8113" s="22">
        <v>0</v>
      </c>
      <c r="N8113" s="22">
        <v>0</v>
      </c>
    </row>
    <row r="8114" spans="1:14" hidden="1" x14ac:dyDescent="0.25">
      <c r="A8114" s="5" t="s">
        <v>10358</v>
      </c>
      <c r="B8114" s="5" t="s">
        <v>3582</v>
      </c>
      <c r="C8114" s="5" t="s">
        <v>849</v>
      </c>
      <c r="D8114" s="5" t="s">
        <v>3583</v>
      </c>
      <c r="E8114" s="5" t="s">
        <v>3584</v>
      </c>
      <c r="F8114" s="5" t="s">
        <v>853</v>
      </c>
      <c r="G8114" s="5" t="s">
        <v>3585</v>
      </c>
      <c r="H8114" s="51">
        <v>0</v>
      </c>
      <c r="I8114" s="22">
        <v>0</v>
      </c>
      <c r="J8114" s="22">
        <v>450.87</v>
      </c>
      <c r="K8114" s="22">
        <v>396.38</v>
      </c>
      <c r="L8114" s="47">
        <v>1000</v>
      </c>
      <c r="M8114" s="22">
        <v>0</v>
      </c>
      <c r="N8114" s="22">
        <v>0</v>
      </c>
    </row>
    <row r="8115" spans="1:14" hidden="1" x14ac:dyDescent="0.25">
      <c r="A8115" s="5" t="s">
        <v>10358</v>
      </c>
      <c r="B8115" s="5" t="s">
        <v>3586</v>
      </c>
      <c r="C8115" s="5" t="s">
        <v>849</v>
      </c>
      <c r="D8115" s="5" t="s">
        <v>3583</v>
      </c>
      <c r="E8115" s="5" t="s">
        <v>3584</v>
      </c>
      <c r="F8115" s="5" t="s">
        <v>851</v>
      </c>
      <c r="G8115" s="5" t="s">
        <v>3585</v>
      </c>
      <c r="H8115" s="51">
        <v>7750</v>
      </c>
      <c r="I8115" s="22">
        <v>8236.7800000000007</v>
      </c>
      <c r="J8115" s="22">
        <v>1062.81</v>
      </c>
      <c r="K8115" s="22">
        <v>1057.1199999999999</v>
      </c>
      <c r="L8115" s="47">
        <v>1000</v>
      </c>
      <c r="M8115" s="22">
        <v>8236.7800000000007</v>
      </c>
      <c r="N8115" s="22">
        <v>0</v>
      </c>
    </row>
    <row r="8116" spans="1:14" hidden="1" x14ac:dyDescent="0.25">
      <c r="A8116" s="5" t="s">
        <v>10358</v>
      </c>
      <c r="B8116" s="5" t="s">
        <v>3592</v>
      </c>
      <c r="C8116" s="5" t="s">
        <v>849</v>
      </c>
      <c r="D8116" s="5" t="s">
        <v>3583</v>
      </c>
      <c r="E8116" s="5" t="s">
        <v>3584</v>
      </c>
      <c r="F8116" s="5" t="s">
        <v>853</v>
      </c>
      <c r="G8116" s="5" t="s">
        <v>3585</v>
      </c>
      <c r="H8116" s="51">
        <v>0</v>
      </c>
      <c r="I8116" s="22">
        <v>0</v>
      </c>
      <c r="J8116" s="22">
        <v>319.43</v>
      </c>
      <c r="K8116" s="22">
        <v>342.41</v>
      </c>
      <c r="L8116" s="47">
        <v>1000</v>
      </c>
      <c r="M8116" s="22">
        <v>0</v>
      </c>
      <c r="N8116" s="22">
        <v>0</v>
      </c>
    </row>
    <row r="8117" spans="1:14" hidden="1" x14ac:dyDescent="0.25">
      <c r="A8117" s="5" t="s">
        <v>10359</v>
      </c>
      <c r="B8117" s="5" t="s">
        <v>3582</v>
      </c>
      <c r="C8117" s="5" t="s">
        <v>849</v>
      </c>
      <c r="D8117" s="5" t="s">
        <v>3583</v>
      </c>
      <c r="E8117" s="5" t="s">
        <v>3584</v>
      </c>
      <c r="F8117" s="5" t="s">
        <v>853</v>
      </c>
      <c r="G8117" s="5" t="s">
        <v>3585</v>
      </c>
      <c r="H8117" s="51">
        <v>0</v>
      </c>
      <c r="I8117" s="22">
        <v>0</v>
      </c>
      <c r="J8117" s="22">
        <v>928.28</v>
      </c>
      <c r="K8117" s="22">
        <v>928.28</v>
      </c>
      <c r="L8117" s="47">
        <v>1000</v>
      </c>
      <c r="M8117" s="22">
        <v>0</v>
      </c>
      <c r="N8117" s="22">
        <v>0</v>
      </c>
    </row>
    <row r="8118" spans="1:14" hidden="1" x14ac:dyDescent="0.25">
      <c r="A8118" s="5" t="s">
        <v>10359</v>
      </c>
      <c r="B8118" s="5" t="s">
        <v>3586</v>
      </c>
      <c r="C8118" s="5" t="s">
        <v>849</v>
      </c>
      <c r="D8118" s="5" t="s">
        <v>3583</v>
      </c>
      <c r="E8118" s="5" t="s">
        <v>3584</v>
      </c>
      <c r="F8118" s="5" t="s">
        <v>851</v>
      </c>
      <c r="G8118" s="5" t="s">
        <v>3585</v>
      </c>
      <c r="H8118" s="51">
        <v>15750</v>
      </c>
      <c r="I8118" s="22">
        <v>13016.06</v>
      </c>
      <c r="J8118" s="22">
        <v>826.42</v>
      </c>
      <c r="K8118" s="22">
        <v>836.94</v>
      </c>
      <c r="L8118" s="47">
        <v>1000</v>
      </c>
      <c r="M8118" s="22">
        <v>13016.06</v>
      </c>
      <c r="N8118" s="22">
        <v>0</v>
      </c>
    </row>
    <row r="8119" spans="1:14" hidden="1" x14ac:dyDescent="0.25">
      <c r="A8119" s="5" t="s">
        <v>10360</v>
      </c>
      <c r="B8119" s="5" t="s">
        <v>3582</v>
      </c>
      <c r="C8119" s="5" t="s">
        <v>849</v>
      </c>
      <c r="D8119" s="5" t="s">
        <v>3583</v>
      </c>
      <c r="E8119" s="5" t="s">
        <v>3584</v>
      </c>
      <c r="F8119" s="5" t="s">
        <v>853</v>
      </c>
      <c r="G8119" s="5" t="s">
        <v>3585</v>
      </c>
      <c r="H8119" s="51">
        <v>0</v>
      </c>
      <c r="I8119" s="22">
        <v>0</v>
      </c>
      <c r="J8119" s="22">
        <v>701.94</v>
      </c>
      <c r="K8119" s="22">
        <v>942.74</v>
      </c>
      <c r="L8119" s="47">
        <v>1000</v>
      </c>
      <c r="M8119" s="22">
        <v>0</v>
      </c>
      <c r="N8119" s="22">
        <v>0</v>
      </c>
    </row>
    <row r="8120" spans="1:14" hidden="1" x14ac:dyDescent="0.25">
      <c r="A8120" s="5" t="s">
        <v>10360</v>
      </c>
      <c r="B8120" s="5" t="s">
        <v>3586</v>
      </c>
      <c r="C8120" s="5" t="s">
        <v>849</v>
      </c>
      <c r="D8120" s="5" t="s">
        <v>3583</v>
      </c>
      <c r="E8120" s="5" t="s">
        <v>3584</v>
      </c>
      <c r="F8120" s="5" t="s">
        <v>853</v>
      </c>
      <c r="G8120" s="5" t="s">
        <v>3585</v>
      </c>
      <c r="H8120" s="51">
        <v>0</v>
      </c>
      <c r="I8120" s="22">
        <v>0</v>
      </c>
      <c r="J8120" s="22">
        <v>685.48</v>
      </c>
      <c r="K8120" s="22">
        <v>734.21</v>
      </c>
      <c r="L8120" s="47">
        <v>1000</v>
      </c>
      <c r="M8120" s="22">
        <v>0</v>
      </c>
      <c r="N8120" s="22">
        <v>0</v>
      </c>
    </row>
    <row r="8121" spans="1:14" hidden="1" x14ac:dyDescent="0.25">
      <c r="A8121" s="5" t="s">
        <v>10360</v>
      </c>
      <c r="B8121" s="5" t="s">
        <v>3592</v>
      </c>
      <c r="C8121" s="5" t="s">
        <v>849</v>
      </c>
      <c r="D8121" s="5" t="s">
        <v>3583</v>
      </c>
      <c r="E8121" s="5" t="s">
        <v>3584</v>
      </c>
      <c r="F8121" s="5" t="s">
        <v>853</v>
      </c>
      <c r="G8121" s="5" t="s">
        <v>3585</v>
      </c>
      <c r="H8121" s="51">
        <v>0</v>
      </c>
      <c r="I8121" s="22">
        <v>0</v>
      </c>
      <c r="J8121" s="22">
        <v>775.39</v>
      </c>
      <c r="K8121" s="22">
        <v>827.56</v>
      </c>
      <c r="L8121" s="47">
        <v>1000</v>
      </c>
      <c r="M8121" s="22">
        <v>0</v>
      </c>
      <c r="N8121" s="22">
        <v>0</v>
      </c>
    </row>
    <row r="8122" spans="1:14" hidden="1" x14ac:dyDescent="0.25">
      <c r="A8122" s="5" t="s">
        <v>10361</v>
      </c>
      <c r="B8122" s="5" t="s">
        <v>3582</v>
      </c>
      <c r="C8122" s="5" t="s">
        <v>849</v>
      </c>
      <c r="D8122" s="5" t="s">
        <v>3583</v>
      </c>
      <c r="E8122" s="5" t="s">
        <v>3584</v>
      </c>
      <c r="F8122" s="5" t="s">
        <v>853</v>
      </c>
      <c r="G8122" s="5" t="s">
        <v>3585</v>
      </c>
      <c r="H8122" s="51">
        <v>0</v>
      </c>
      <c r="I8122" s="22">
        <v>0</v>
      </c>
      <c r="J8122" s="22">
        <v>810.55</v>
      </c>
      <c r="K8122" s="22">
        <v>965.23</v>
      </c>
      <c r="L8122" s="47">
        <v>1000</v>
      </c>
      <c r="M8122" s="22">
        <v>0</v>
      </c>
      <c r="N8122" s="22">
        <v>0</v>
      </c>
    </row>
    <row r="8123" spans="1:14" hidden="1" x14ac:dyDescent="0.25">
      <c r="A8123" s="5" t="s">
        <v>10362</v>
      </c>
      <c r="B8123" s="5" t="s">
        <v>3582</v>
      </c>
      <c r="C8123" s="5" t="s">
        <v>849</v>
      </c>
      <c r="D8123" s="5" t="s">
        <v>3583</v>
      </c>
      <c r="E8123" s="5" t="s">
        <v>3584</v>
      </c>
      <c r="F8123" s="5" t="s">
        <v>851</v>
      </c>
      <c r="G8123" s="5" t="s">
        <v>3585</v>
      </c>
      <c r="H8123" s="51">
        <v>68495</v>
      </c>
      <c r="I8123" s="22">
        <v>188112.45</v>
      </c>
      <c r="J8123" s="22">
        <v>2746.37</v>
      </c>
      <c r="K8123" s="22">
        <v>2555.7199999999998</v>
      </c>
      <c r="L8123" s="47">
        <v>1000</v>
      </c>
      <c r="M8123" s="22">
        <v>188112.45</v>
      </c>
      <c r="N8123" s="22">
        <v>0</v>
      </c>
    </row>
    <row r="8124" spans="1:14" hidden="1" x14ac:dyDescent="0.25">
      <c r="A8124" s="5" t="s">
        <v>10362</v>
      </c>
      <c r="B8124" s="5" t="s">
        <v>3586</v>
      </c>
      <c r="C8124" s="5" t="s">
        <v>849</v>
      </c>
      <c r="D8124" s="5" t="s">
        <v>3583</v>
      </c>
      <c r="E8124" s="5" t="s">
        <v>3584</v>
      </c>
      <c r="F8124" s="5" t="s">
        <v>851</v>
      </c>
      <c r="G8124" s="5" t="s">
        <v>3585</v>
      </c>
      <c r="H8124" s="51">
        <v>24255</v>
      </c>
      <c r="I8124" s="22">
        <v>67030.720000000001</v>
      </c>
      <c r="J8124" s="22">
        <v>2763.58</v>
      </c>
      <c r="K8124" s="22">
        <v>2611.88</v>
      </c>
      <c r="L8124" s="47">
        <v>1000</v>
      </c>
      <c r="M8124" s="22">
        <v>67030.720000000001</v>
      </c>
      <c r="N8124" s="22">
        <v>0</v>
      </c>
    </row>
    <row r="8125" spans="1:14" hidden="1" x14ac:dyDescent="0.25">
      <c r="A8125" s="5" t="s">
        <v>10362</v>
      </c>
      <c r="B8125" s="5" t="s">
        <v>3597</v>
      </c>
      <c r="C8125" s="5" t="s">
        <v>849</v>
      </c>
      <c r="D8125" s="5" t="s">
        <v>3583</v>
      </c>
      <c r="E8125" s="5" t="s">
        <v>3584</v>
      </c>
      <c r="F8125" s="5" t="s">
        <v>853</v>
      </c>
      <c r="G8125" s="5" t="s">
        <v>3585</v>
      </c>
      <c r="H8125" s="51">
        <v>0</v>
      </c>
      <c r="I8125" s="22">
        <v>0</v>
      </c>
      <c r="J8125" s="22">
        <v>1929.84</v>
      </c>
      <c r="K8125" s="22">
        <v>1237.46</v>
      </c>
      <c r="L8125" s="47">
        <v>1000</v>
      </c>
      <c r="M8125" s="22">
        <v>0</v>
      </c>
      <c r="N8125" s="22">
        <v>0</v>
      </c>
    </row>
    <row r="8126" spans="1:14" hidden="1" x14ac:dyDescent="0.25">
      <c r="A8126" s="5" t="s">
        <v>10362</v>
      </c>
      <c r="B8126" s="5" t="s">
        <v>3592</v>
      </c>
      <c r="C8126" s="5" t="s">
        <v>849</v>
      </c>
      <c r="D8126" s="5" t="s">
        <v>3583</v>
      </c>
      <c r="E8126" s="5" t="s">
        <v>3584</v>
      </c>
      <c r="F8126" s="5" t="s">
        <v>853</v>
      </c>
      <c r="G8126" s="5" t="s">
        <v>3585</v>
      </c>
      <c r="H8126" s="51">
        <v>0</v>
      </c>
      <c r="I8126" s="22">
        <v>0</v>
      </c>
      <c r="J8126" s="22">
        <v>1897.82</v>
      </c>
      <c r="K8126" s="22">
        <v>1237.46</v>
      </c>
      <c r="L8126" s="47">
        <v>1000</v>
      </c>
      <c r="M8126" s="22">
        <v>0</v>
      </c>
      <c r="N8126" s="22">
        <v>0</v>
      </c>
    </row>
    <row r="8127" spans="1:14" hidden="1" x14ac:dyDescent="0.25">
      <c r="A8127" s="5" t="s">
        <v>10363</v>
      </c>
      <c r="B8127" s="5" t="s">
        <v>3582</v>
      </c>
      <c r="C8127" s="5" t="s">
        <v>849</v>
      </c>
      <c r="D8127" s="5" t="s">
        <v>3583</v>
      </c>
      <c r="E8127" s="5" t="s">
        <v>3584</v>
      </c>
      <c r="F8127" s="5" t="s">
        <v>853</v>
      </c>
      <c r="G8127" s="5" t="s">
        <v>3585</v>
      </c>
      <c r="H8127" s="51">
        <v>0</v>
      </c>
      <c r="I8127" s="22">
        <v>0</v>
      </c>
      <c r="J8127" s="22">
        <v>1287.67</v>
      </c>
      <c r="K8127" s="22">
        <v>1398.88</v>
      </c>
      <c r="L8127" s="47">
        <v>1000</v>
      </c>
      <c r="M8127" s="22">
        <v>0</v>
      </c>
      <c r="N8127" s="22">
        <v>0</v>
      </c>
    </row>
    <row r="8128" spans="1:14" hidden="1" x14ac:dyDescent="0.25">
      <c r="A8128" s="5" t="s">
        <v>10363</v>
      </c>
      <c r="B8128" s="5" t="s">
        <v>3586</v>
      </c>
      <c r="C8128" s="5" t="s">
        <v>849</v>
      </c>
      <c r="D8128" s="5" t="s">
        <v>3583</v>
      </c>
      <c r="E8128" s="5" t="s">
        <v>3584</v>
      </c>
      <c r="F8128" s="5" t="s">
        <v>853</v>
      </c>
      <c r="G8128" s="5" t="s">
        <v>3585</v>
      </c>
      <c r="H8128" s="51">
        <v>0</v>
      </c>
      <c r="I8128" s="22">
        <v>0</v>
      </c>
      <c r="J8128" s="22">
        <v>1085.51</v>
      </c>
      <c r="K8128" s="22">
        <v>1238.45</v>
      </c>
      <c r="L8128" s="47">
        <v>1000</v>
      </c>
      <c r="M8128" s="22">
        <v>0</v>
      </c>
      <c r="N8128" s="22">
        <v>0</v>
      </c>
    </row>
    <row r="8129" spans="1:14" x14ac:dyDescent="0.25">
      <c r="A8129" s="5" t="s">
        <v>10364</v>
      </c>
      <c r="B8129" s="5" t="s">
        <v>3590</v>
      </c>
      <c r="C8129" s="5" t="s">
        <v>849</v>
      </c>
      <c r="D8129" s="5" t="s">
        <v>3583</v>
      </c>
      <c r="E8129" s="5" t="s">
        <v>3584</v>
      </c>
      <c r="F8129" s="5" t="s">
        <v>853</v>
      </c>
      <c r="G8129" s="5" t="s">
        <v>3585</v>
      </c>
      <c r="H8129" s="51">
        <v>0</v>
      </c>
      <c r="I8129" s="22">
        <v>0</v>
      </c>
      <c r="J8129" s="22">
        <v>1722.39</v>
      </c>
      <c r="K8129" s="22">
        <v>1871.13</v>
      </c>
      <c r="L8129" s="47">
        <v>1000</v>
      </c>
      <c r="M8129" s="22">
        <v>0</v>
      </c>
      <c r="N8129" s="22">
        <v>0</v>
      </c>
    </row>
    <row r="8130" spans="1:14" hidden="1" x14ac:dyDescent="0.25">
      <c r="A8130" s="5" t="s">
        <v>10365</v>
      </c>
      <c r="B8130" s="5" t="s">
        <v>3586</v>
      </c>
      <c r="C8130" s="5" t="s">
        <v>849</v>
      </c>
      <c r="D8130" s="5" t="s">
        <v>3583</v>
      </c>
      <c r="E8130" s="5" t="s">
        <v>3584</v>
      </c>
      <c r="F8130" s="5" t="s">
        <v>853</v>
      </c>
      <c r="G8130" s="5" t="s">
        <v>3585</v>
      </c>
      <c r="H8130" s="51">
        <v>0</v>
      </c>
      <c r="I8130" s="22">
        <v>0</v>
      </c>
      <c r="J8130" s="22">
        <v>910.81</v>
      </c>
      <c r="K8130" s="22">
        <v>960.65</v>
      </c>
      <c r="L8130" s="47">
        <v>1000</v>
      </c>
      <c r="M8130" s="22">
        <v>0</v>
      </c>
      <c r="N8130" s="22">
        <v>0</v>
      </c>
    </row>
    <row r="8131" spans="1:14" hidden="1" x14ac:dyDescent="0.25">
      <c r="A8131" s="5" t="s">
        <v>10366</v>
      </c>
      <c r="B8131" s="5" t="s">
        <v>3582</v>
      </c>
      <c r="C8131" s="5" t="s">
        <v>849</v>
      </c>
      <c r="D8131" s="5" t="s">
        <v>3583</v>
      </c>
      <c r="E8131" s="5" t="s">
        <v>3584</v>
      </c>
      <c r="F8131" s="5" t="s">
        <v>851</v>
      </c>
      <c r="G8131" s="5" t="s">
        <v>3585</v>
      </c>
      <c r="H8131" s="51">
        <v>120460.076</v>
      </c>
      <c r="I8131" s="22">
        <v>152163.09</v>
      </c>
      <c r="J8131" s="22">
        <v>1263.18</v>
      </c>
      <c r="K8131" s="22">
        <v>1262.1300000000001</v>
      </c>
      <c r="L8131" s="47">
        <v>1000</v>
      </c>
      <c r="M8131" s="22">
        <v>152163.09</v>
      </c>
      <c r="N8131" s="22">
        <v>0</v>
      </c>
    </row>
    <row r="8132" spans="1:14" hidden="1" x14ac:dyDescent="0.25">
      <c r="A8132" s="5" t="s">
        <v>10366</v>
      </c>
      <c r="B8132" s="5" t="s">
        <v>3586</v>
      </c>
      <c r="C8132" s="5" t="s">
        <v>849</v>
      </c>
      <c r="D8132" s="5" t="s">
        <v>3583</v>
      </c>
      <c r="E8132" s="5" t="s">
        <v>3584</v>
      </c>
      <c r="F8132" s="5" t="s">
        <v>851</v>
      </c>
      <c r="G8132" s="5" t="s">
        <v>3585</v>
      </c>
      <c r="H8132" s="51">
        <v>3810</v>
      </c>
      <c r="I8132" s="22">
        <v>4791.0600000000004</v>
      </c>
      <c r="J8132" s="22">
        <v>1257.5</v>
      </c>
      <c r="K8132" s="22">
        <v>1259.48</v>
      </c>
      <c r="L8132" s="47">
        <v>1000</v>
      </c>
      <c r="M8132" s="22">
        <v>4791.0600000000004</v>
      </c>
      <c r="N8132" s="22">
        <v>0</v>
      </c>
    </row>
    <row r="8133" spans="1:14" hidden="1" x14ac:dyDescent="0.25">
      <c r="A8133" s="5" t="s">
        <v>10367</v>
      </c>
      <c r="B8133" s="5" t="s">
        <v>3592</v>
      </c>
      <c r="C8133" s="5" t="s">
        <v>849</v>
      </c>
      <c r="D8133" s="5" t="s">
        <v>3583</v>
      </c>
      <c r="E8133" s="5" t="s">
        <v>3584</v>
      </c>
      <c r="F8133" s="5" t="s">
        <v>853</v>
      </c>
      <c r="G8133" s="5" t="s">
        <v>3603</v>
      </c>
      <c r="H8133" s="51">
        <v>0</v>
      </c>
      <c r="I8133" s="22">
        <v>0</v>
      </c>
      <c r="J8133" s="22">
        <v>164.27</v>
      </c>
      <c r="K8133" s="22">
        <v>2152.1</v>
      </c>
      <c r="L8133" s="47">
        <v>1000</v>
      </c>
      <c r="M8133" s="22">
        <v>0</v>
      </c>
      <c r="N8133" s="22">
        <v>0</v>
      </c>
    </row>
  </sheetData>
  <autoFilter ref="A2:N8133" xr:uid="{AA2A62C7-CA9B-4832-B94B-011CA9C8D53B}">
    <filterColumn colId="1">
      <filters>
        <filter val="3250"/>
        <filter val="3910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ac13732-597f-4456-b925-cfe4cc185be1" xsi:nil="true"/>
    <TaxCatchAll xmlns="292d0dc2-e599-4ea9-b5ef-33bfd71295c7" xsi:nil="true"/>
    <lcf76f155ced4ddcb4097134ff3c332f xmlns="1ac13732-597f-4456-b925-cfe4cc185be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3934D6F5DE4488AA388FED430749C" ma:contentTypeVersion="20" ma:contentTypeDescription="Create a new document." ma:contentTypeScope="" ma:versionID="b48b357353480314f190e0817860c854">
  <xsd:schema xmlns:xsd="http://www.w3.org/2001/XMLSchema" xmlns:xs="http://www.w3.org/2001/XMLSchema" xmlns:p="http://schemas.microsoft.com/office/2006/metadata/properties" xmlns:ns2="1ac13732-597f-4456-b925-cfe4cc185be1" xmlns:ns3="5861e996-1172-4d0f-ba62-1000d0a18cc7" xmlns:ns4="292d0dc2-e599-4ea9-b5ef-33bfd71295c7" targetNamespace="http://schemas.microsoft.com/office/2006/metadata/properties" ma:root="true" ma:fieldsID="e8ae11c3a3cd48c8ad0d173e51ae2cdf" ns2:_="" ns3:_="" ns4:_="">
    <xsd:import namespace="1ac13732-597f-4456-b925-cfe4cc185be1"/>
    <xsd:import namespace="5861e996-1172-4d0f-ba62-1000d0a18cc7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13732-597f-4456-b925-cfe4cc185b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Sign_x002d_off_x0020_status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1e996-1172-4d0f-ba62-1000d0a18cc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d45fd1f2-8cac-4ffa-ad90-e55ccfa5ee4f}" ma:internalName="TaxCatchAll" ma:showField="CatchAllData" ma:web="5861e996-1172-4d0f-ba62-1000d0a18c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18E299-F0B4-4289-ACC9-22925F77E4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C3B476-4B81-4DB4-89C0-198CC994D239}">
  <ds:schemaRefs>
    <ds:schemaRef ds:uri="1ac13732-597f-4456-b925-cfe4cc185be1"/>
    <ds:schemaRef ds:uri="http://schemas.microsoft.com/office/2006/metadata/properties"/>
    <ds:schemaRef ds:uri="5861e996-1172-4d0f-ba62-1000d0a18cc7"/>
    <ds:schemaRef ds:uri="http://schemas.microsoft.com/office/infopath/2007/PartnerControls"/>
    <ds:schemaRef ds:uri="http://purl.org/dc/elements/1.1/"/>
    <ds:schemaRef ds:uri="http://purl.org/dc/dcmitype/"/>
    <ds:schemaRef ds:uri="292d0dc2-e599-4ea9-b5ef-33bfd71295c7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B767491-C523-479D-A823-868D2A3528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c13732-597f-4456-b925-cfe4cc185be1"/>
    <ds:schemaRef ds:uri="5861e996-1172-4d0f-ba62-1000d0a18cc7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CM Info</vt:lpstr>
      <vt:lpstr>MBEWH Pivot</vt:lpstr>
      <vt:lpstr>MBEWH-Actuals</vt:lpstr>
      <vt:lpstr>Sheet4</vt:lpstr>
      <vt:lpstr>Sites</vt:lpstr>
      <vt:lpstr>Sheet1</vt:lpstr>
      <vt:lpstr>Roll up tech</vt:lpstr>
      <vt:lpstr>Per Pallet</vt:lpstr>
      <vt:lpstr>Descriptions</vt:lpstr>
      <vt:lpstr>Direction</vt:lpstr>
      <vt:lpstr>WAC</vt:lpstr>
      <vt:lpstr>NFG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Chedid, John</dc:creator>
  <cp:keywords/>
  <dc:description/>
  <cp:lastModifiedBy>Chedid, John</cp:lastModifiedBy>
  <cp:revision/>
  <dcterms:created xsi:type="dcterms:W3CDTF">2023-10-09T17:02:17Z</dcterms:created>
  <dcterms:modified xsi:type="dcterms:W3CDTF">2026-03-30T21:56:13Z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0x0101003B13934D6F5DE4488AA388FED430749C</vt:lpwstr>
  </property>
  <property fmtid="{D5CDD505-2E9C-101B-9397-08002B2CF9AE}" pid="3" name="MediaServiceImageTags">
    <vt:lpwstr/>
  </property>
</Properties>
</file>